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ataBook" defaultThemeVersion="124226"/>
  <mc:AlternateContent xmlns:mc="http://schemas.openxmlformats.org/markup-compatibility/2006">
    <mc:Choice Requires="x15">
      <x15ac:absPath xmlns:x15ac="http://schemas.microsoft.com/office/spreadsheetml/2010/11/ac" url="G:\Проекты\ССН Лопатино\SSN Lopatino\Генератор актуальный для СУ на примере Балык\"/>
    </mc:Choice>
  </mc:AlternateContent>
  <bookViews>
    <workbookView xWindow="-105" yWindow="0" windowWidth="2265" windowHeight="0" tabRatio="841" firstSheet="6" activeTab="13"/>
  </bookViews>
  <sheets>
    <sheet name="CommonTagsHMI" sheetId="69" r:id="rId1"/>
    <sheet name="Иерархия" sheetId="20" r:id="rId2"/>
    <sheet name="Pic" sheetId="18" r:id="rId3"/>
    <sheet name="Интерфейс" sheetId="73" r:id="rId4"/>
    <sheet name="Интерфейс устройства" sheetId="81" r:id="rId5"/>
    <sheet name="Switch" sheetId="71" r:id="rId6"/>
    <sheet name="УСО" sheetId="41" r:id="rId7"/>
    <sheet name="Drop" sheetId="61" r:id="rId8"/>
    <sheet name="Конфигурация" sheetId="19" r:id="rId9"/>
    <sheet name="Модули" sheetId="67" r:id="rId10"/>
    <sheet name="HMI" sheetId="29" r:id="rId11"/>
    <sheet name="ИПдиапазоны" sheetId="40" r:id="rId12"/>
    <sheet name="ИПтипы" sheetId="77" r:id="rId13"/>
    <sheet name="ИП" sheetId="1" r:id="rId14"/>
    <sheet name="ДП" sheetId="3" r:id="rId15"/>
    <sheet name="ДВ" sheetId="2" r:id="rId16"/>
    <sheet name="АВ" sheetId="85" r:id="rId17"/>
    <sheet name="БИК" sheetId="80" r:id="rId18"/>
    <sheet name="Команды" sheetId="78" r:id="rId19"/>
    <sheet name="Предел Парам" sheetId="14" r:id="rId20"/>
    <sheet name="Логич" sheetId="47" r:id="rId21"/>
    <sheet name="ВСПОМ" sheetId="10" r:id="rId22"/>
    <sheet name="ЗДВ" sheetId="9" r:id="rId23"/>
    <sheet name="ВСПОМ_ГР" sheetId="48" r:id="rId24"/>
    <sheet name="ТаблСирен" sheetId="36" r:id="rId25"/>
    <sheet name="ДПС" sheetId="42" r:id="rId26"/>
    <sheet name="НПС" sheetId="7" r:id="rId27"/>
    <sheet name="НА" sheetId="8" r:id="rId28"/>
    <sheet name="Гот НА" sheetId="26" r:id="rId29"/>
    <sheet name="Защ НА" sheetId="65" r:id="rId30"/>
    <sheet name="Станц Защ" sheetId="70" r:id="rId31"/>
    <sheet name="САРД" sheetId="82"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84" r:id="rId40"/>
    <sheet name="КМД" sheetId="50" r:id="rId41"/>
    <sheet name="Уставки" sheetId="79" r:id="rId42"/>
  </sheets>
  <functionGroups builtInGroupCount="18"/>
  <externalReferences>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s>
  <definedNames>
    <definedName name="_xlnm._FilterDatabase" localSheetId="0" hidden="1">CommonTagsHMI!$A$2:$T$21</definedName>
    <definedName name="_xlnm._FilterDatabase" localSheetId="21" hidden="1">ВСПОМ!$A$1:$AZ$98</definedName>
    <definedName name="_xlnm._FilterDatabase" localSheetId="15" hidden="1">ДВ!$A$1:$H$1092</definedName>
    <definedName name="_xlnm._FilterDatabase" localSheetId="14" hidden="1">ДП!$A$1:$S$1450</definedName>
    <definedName name="_xlnm._FilterDatabase" localSheetId="29" hidden="1">'Защ НА'!$A$1:$R$1550</definedName>
    <definedName name="_xlnm._FilterDatabase" localSheetId="13" hidden="1">ИП!$A$2:$AP$510</definedName>
    <definedName name="_xlnm._FilterDatabase" localSheetId="8" hidden="1">Конфигурация!$A$2:$D$167</definedName>
    <definedName name="_xlnm._FilterDatabase" localSheetId="20" hidden="1">Логич!$A$1:$M$257</definedName>
    <definedName name="_xlnm._FilterDatabase" localSheetId="9" hidden="1">Модули!$A$1:$M$1822</definedName>
    <definedName name="_xlnm._FilterDatabase" localSheetId="19" hidden="1">'Предел Парам'!$A$2:$J$1026</definedName>
    <definedName name="_xlnm._FilterDatabase" localSheetId="30" hidden="1">'Станц Защ'!$A$2:$S$183</definedName>
    <definedName name="_xlnm._FilterDatabase" localSheetId="36" hidden="1">ТИ!$A$2:$I$242</definedName>
    <definedName name="_xlnm._FilterDatabase" localSheetId="35" hidden="1">ТС!$A$2:$J$2002</definedName>
    <definedName name="_xlnm._FilterDatabase" localSheetId="37" hidden="1">ТУ!$A$2:$H$1002</definedName>
    <definedName name="ActionIP" localSheetId="14">ИП!$AP$3:$AP$63</definedName>
    <definedName name="ActionIP" comment="Действия возникающие по аналоговому параметру" localSheetId="13">ИП!$AP$3:$AP$63</definedName>
    <definedName name="ActionsDP" localSheetId="14">Системный!$F$13:$F$18</definedName>
    <definedName name="ActionsLogic" localSheetId="20">Системный!$F$21:$F$26</definedName>
    <definedName name="IerarhiyaUr2">Иерархия!$B$2:$B$207</definedName>
    <definedName name="InterfacesName" localSheetId="3">Интерфейс!$C$3:$C$18</definedName>
    <definedName name="InterfacesName" localSheetId="4">'Интерфейс устройства'!$C$3:$C$210</definedName>
    <definedName name="InterfacesNum" localSheetId="3">Интерфейс!$A$3:$A$18</definedName>
    <definedName name="InterfacesNum" localSheetId="4">'Интерфейс устройства'!$A$3:$A$210</definedName>
    <definedName name="InterfacesPath" localSheetId="3">Интерфейс!$D$3:$D$18</definedName>
    <definedName name="InterfacesPath" localSheetId="4">'Интерфейс устройства'!$D$3:$D$210</definedName>
    <definedName name="INV">Системный!$D$3:$D$5</definedName>
    <definedName name="MsgObject" localSheetId="39">Системный!$H$3:$H$4</definedName>
    <definedName name="NameParam" localSheetId="16">АВ!$B:$B</definedName>
    <definedName name="NameParam" localSheetId="15">ДВ!$B:$B</definedName>
    <definedName name="NameParam" localSheetId="14">ДП!$B:$B</definedName>
    <definedName name="NameParam">ИП!$B:$B</definedName>
    <definedName name="Num">Интерфейс!$A$3:$A$18</definedName>
    <definedName name="PicName">Pic!$B$2:$B$97</definedName>
    <definedName name="PicNum">Pic!$A$2:$A$97</definedName>
    <definedName name="RD_TABLE" localSheetId="20">Логич!$O$3:$O$5</definedName>
    <definedName name="RD_TABLE" localSheetId="30">'Станц Защ'!$AJ$3:$AJ$5</definedName>
    <definedName name="safeMNA1" localSheetId="28">'Гот НА'!$A$4:$C$51</definedName>
    <definedName name="safeMNA1" localSheetId="29">'Защ НА'!$A$4:$E$131</definedName>
    <definedName name="safeMNA10" localSheetId="28">'Гот НА'!$A$396:$C$443</definedName>
    <definedName name="safeMNA10" localSheetId="29">'Защ НА'!$A$1165:$E$1292</definedName>
    <definedName name="safeMNA11" localSheetId="28">'Гот НА'!$A$445:$C$492</definedName>
    <definedName name="safeMNA11" localSheetId="29">'Защ НА'!$A$1294:$E$1421</definedName>
    <definedName name="safeMNA12" localSheetId="28">'Гот НА'!$A$494:$C$541</definedName>
    <definedName name="safeMNA12" localSheetId="29">'Защ НА'!$A$1423:$E$1550</definedName>
    <definedName name="safeMNA13" localSheetId="28">'Гот НА'!$A$543:$C$590</definedName>
    <definedName name="safeMNA2" localSheetId="28">'Гот НА'!$A$53:$C$100</definedName>
    <definedName name="safeMNA2" localSheetId="29">'Защ НА'!$A$133:$E$260</definedName>
    <definedName name="safeMNA3" localSheetId="28">'Гот НА'!$A$102:$C$149</definedName>
    <definedName name="safeMNA3" localSheetId="29">'Защ НА'!$A$262:$E$389</definedName>
    <definedName name="safeMNA4" localSheetId="29">'Защ НА'!$A$391:$E$518</definedName>
    <definedName name="safeMNA5" localSheetId="28">'Гот НА'!$A$151:$C$198</definedName>
    <definedName name="safeMNA5" localSheetId="29">'Защ НА'!$A$520:$E$647</definedName>
    <definedName name="safeMNA6" localSheetId="28">'Гот НА'!$A$200:$C$247</definedName>
    <definedName name="safeMNA6" localSheetId="29">'Защ НА'!$A$649:$E$776</definedName>
    <definedName name="safeMNA7" localSheetId="28">'Гот НА'!$A$249:$C$296</definedName>
    <definedName name="safeMNA7" localSheetId="29">'Защ НА'!$A$778:$E$905</definedName>
    <definedName name="safeMNA8" localSheetId="28">'Гот НА'!$A$298:$C$345</definedName>
    <definedName name="safeMNA8" localSheetId="29">'Защ НА'!$A$907:$E$1034</definedName>
    <definedName name="safeMNA9" localSheetId="28">'Гот НА'!$A$347:$C$394</definedName>
    <definedName name="safeMNA9" localSheetId="29">'Защ НА'!$A$1036:$E$1163</definedName>
    <definedName name="SUBTYPE_BLOCK_NA1" localSheetId="29">'Защ НА'!$L$66:$L$81</definedName>
    <definedName name="SUBTYPE_ZASH_NA1" localSheetId="29">'Защ НА'!$H$66:$H$81</definedName>
    <definedName name="Type">Системный!$B$3:$B$32</definedName>
    <definedName name="TYPE_BLOCK_NA1" localSheetId="29">'Защ НА'!$K$66:$K$81</definedName>
    <definedName name="TYPE_ZASH_NA1" localSheetId="29">'Защ НА'!$G$66:$G$81</definedName>
    <definedName name="ДПприор">Системный!$F$4:$F$7</definedName>
    <definedName name="ИПтип">[1]ИПтипы!$B$4:$B$22</definedName>
    <definedName name="НазваниеДиап">ИПдиапазоны!$B$2:$B$33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658" i="3" l="1"/>
  <c r="N657" i="3"/>
  <c r="N656" i="3"/>
  <c r="N655" i="3"/>
  <c r="W99" i="1"/>
  <c r="W98" i="1"/>
  <c r="W97" i="1"/>
  <c r="W96" i="1"/>
  <c r="W95" i="1"/>
  <c r="W94" i="1"/>
  <c r="W93" i="1"/>
  <c r="W92" i="1"/>
  <c r="W91" i="1"/>
  <c r="W90" i="1"/>
  <c r="W8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W9" i="1"/>
  <c r="W8" i="1"/>
  <c r="W7" i="1"/>
  <c r="W6" i="1"/>
  <c r="W5" i="1"/>
  <c r="W4" i="1"/>
  <c r="W3" i="1"/>
  <c r="AI99" i="1"/>
  <c r="AI98" i="1"/>
  <c r="AG99" i="1"/>
  <c r="AP99" i="1" s="1"/>
  <c r="AG98" i="1"/>
  <c r="AP98" i="1" s="1"/>
  <c r="AO98" i="1" l="1"/>
  <c r="AO99" i="1"/>
  <c r="AG4" i="1"/>
  <c r="AP4" i="1" s="1"/>
  <c r="AG5" i="1"/>
  <c r="AO5" i="1" s="1"/>
  <c r="AG6" i="1"/>
  <c r="AO6" i="1" s="1"/>
  <c r="AG7" i="1"/>
  <c r="AO7" i="1" s="1"/>
  <c r="AG8" i="1"/>
  <c r="AP8" i="1" s="1"/>
  <c r="AG9" i="1"/>
  <c r="AO9" i="1" s="1"/>
  <c r="AG10" i="1"/>
  <c r="AO10" i="1" s="1"/>
  <c r="AG11" i="1"/>
  <c r="AO11" i="1" s="1"/>
  <c r="AG12" i="1"/>
  <c r="AP12" i="1" s="1"/>
  <c r="AG13" i="1"/>
  <c r="AO13" i="1" s="1"/>
  <c r="AG14" i="1"/>
  <c r="AO14" i="1" s="1"/>
  <c r="AG15" i="1"/>
  <c r="AO15" i="1" s="1"/>
  <c r="AG16" i="1"/>
  <c r="AP16" i="1" s="1"/>
  <c r="AG17" i="1"/>
  <c r="AO17" i="1" s="1"/>
  <c r="AG18" i="1"/>
  <c r="AO18" i="1" s="1"/>
  <c r="AG19" i="1"/>
  <c r="AO19" i="1" s="1"/>
  <c r="AG20" i="1"/>
  <c r="AP20" i="1" s="1"/>
  <c r="AG21" i="1"/>
  <c r="AO21" i="1" s="1"/>
  <c r="AG22" i="1"/>
  <c r="AO22" i="1" s="1"/>
  <c r="AG23" i="1"/>
  <c r="AO23" i="1" s="1"/>
  <c r="AG24" i="1"/>
  <c r="AP24" i="1" s="1"/>
  <c r="AG25" i="1"/>
  <c r="AO25" i="1" s="1"/>
  <c r="AG26" i="1"/>
  <c r="AO26" i="1" s="1"/>
  <c r="AG27" i="1"/>
  <c r="AO27" i="1" s="1"/>
  <c r="AG28" i="1"/>
  <c r="AP28" i="1" s="1"/>
  <c r="AG29" i="1"/>
  <c r="AO29" i="1" s="1"/>
  <c r="AG30" i="1"/>
  <c r="AO30" i="1" s="1"/>
  <c r="AG31" i="1"/>
  <c r="AO31" i="1" s="1"/>
  <c r="AG32" i="1"/>
  <c r="AP32" i="1" s="1"/>
  <c r="AG33" i="1"/>
  <c r="AO33" i="1" s="1"/>
  <c r="AG34" i="1"/>
  <c r="AO34" i="1" s="1"/>
  <c r="AG35" i="1"/>
  <c r="AO35" i="1" s="1"/>
  <c r="AG36" i="1"/>
  <c r="AP36" i="1" s="1"/>
  <c r="AG37" i="1"/>
  <c r="AO37" i="1" s="1"/>
  <c r="AG38" i="1"/>
  <c r="AO38" i="1" s="1"/>
  <c r="AG39" i="1"/>
  <c r="AO39" i="1" s="1"/>
  <c r="AG40" i="1"/>
  <c r="AP40" i="1" s="1"/>
  <c r="AG41" i="1"/>
  <c r="AO41" i="1" s="1"/>
  <c r="AG42" i="1"/>
  <c r="AO42" i="1" s="1"/>
  <c r="AG43" i="1"/>
  <c r="AO43" i="1" s="1"/>
  <c r="AG44" i="1"/>
  <c r="AP44" i="1" s="1"/>
  <c r="AG45" i="1"/>
  <c r="AO45" i="1" s="1"/>
  <c r="AG46" i="1"/>
  <c r="AO46" i="1" s="1"/>
  <c r="AG47" i="1"/>
  <c r="AO47" i="1" s="1"/>
  <c r="AG48" i="1"/>
  <c r="AP48" i="1" s="1"/>
  <c r="AG49" i="1"/>
  <c r="AO49" i="1" s="1"/>
  <c r="AG50" i="1"/>
  <c r="AO50" i="1" s="1"/>
  <c r="AG51" i="1"/>
  <c r="AO51" i="1" s="1"/>
  <c r="AG52" i="1"/>
  <c r="AP52" i="1" s="1"/>
  <c r="AG53" i="1"/>
  <c r="AO53" i="1" s="1"/>
  <c r="AG54" i="1"/>
  <c r="AO54" i="1" s="1"/>
  <c r="AG55" i="1"/>
  <c r="AO55" i="1" s="1"/>
  <c r="AG56" i="1"/>
  <c r="AP56" i="1" s="1"/>
  <c r="AG57" i="1"/>
  <c r="AO57" i="1" s="1"/>
  <c r="AG58" i="1"/>
  <c r="AO58" i="1" s="1"/>
  <c r="AG59" i="1"/>
  <c r="AO59" i="1" s="1"/>
  <c r="AG60" i="1"/>
  <c r="AP60" i="1" s="1"/>
  <c r="AG61" i="1"/>
  <c r="AO61" i="1" s="1"/>
  <c r="AG62" i="1"/>
  <c r="AO62" i="1" s="1"/>
  <c r="AG63" i="1"/>
  <c r="AO63" i="1" s="1"/>
  <c r="AG64" i="1"/>
  <c r="AP64" i="1" s="1"/>
  <c r="AG65" i="1"/>
  <c r="AO65" i="1" s="1"/>
  <c r="AG66" i="1"/>
  <c r="AO66" i="1" s="1"/>
  <c r="AG67" i="1"/>
  <c r="AO67" i="1" s="1"/>
  <c r="AG68" i="1"/>
  <c r="AP68" i="1" s="1"/>
  <c r="AG69" i="1"/>
  <c r="AO69" i="1" s="1"/>
  <c r="AG70" i="1"/>
  <c r="AO70" i="1" s="1"/>
  <c r="AG71" i="1"/>
  <c r="AO71" i="1" s="1"/>
  <c r="AG72" i="1"/>
  <c r="AP72" i="1" s="1"/>
  <c r="AG73" i="1"/>
  <c r="AO73" i="1" s="1"/>
  <c r="AG74" i="1"/>
  <c r="AO74" i="1" s="1"/>
  <c r="AG75" i="1"/>
  <c r="AO75" i="1" s="1"/>
  <c r="AG76" i="1"/>
  <c r="AP76" i="1" s="1"/>
  <c r="AG77" i="1"/>
  <c r="AO77" i="1" s="1"/>
  <c r="AG78" i="1"/>
  <c r="AO78" i="1" s="1"/>
  <c r="AG79" i="1"/>
  <c r="AO79" i="1" s="1"/>
  <c r="AG80" i="1"/>
  <c r="AP80" i="1" s="1"/>
  <c r="AG81" i="1"/>
  <c r="AO81" i="1" s="1"/>
  <c r="AG82" i="1"/>
  <c r="AO82" i="1" s="1"/>
  <c r="AG83" i="1"/>
  <c r="AO83" i="1" s="1"/>
  <c r="AG84" i="1"/>
  <c r="AP84" i="1" s="1"/>
  <c r="AG85" i="1"/>
  <c r="AO85" i="1" s="1"/>
  <c r="AG86" i="1"/>
  <c r="AO86" i="1" s="1"/>
  <c r="AG87" i="1"/>
  <c r="AO87" i="1" s="1"/>
  <c r="AG88" i="1"/>
  <c r="AP88" i="1" s="1"/>
  <c r="AG89" i="1"/>
  <c r="AO89" i="1" s="1"/>
  <c r="AG90" i="1"/>
  <c r="AO90" i="1" s="1"/>
  <c r="AG91" i="1"/>
  <c r="AO91" i="1" s="1"/>
  <c r="AG92" i="1"/>
  <c r="AP92" i="1" s="1"/>
  <c r="AG93" i="1"/>
  <c r="AO93" i="1" s="1"/>
  <c r="AG94" i="1"/>
  <c r="AO94" i="1" s="1"/>
  <c r="AG95" i="1"/>
  <c r="AO95" i="1" s="1"/>
  <c r="AG96" i="1"/>
  <c r="AP96" i="1" s="1"/>
  <c r="AG97" i="1"/>
  <c r="AO97" i="1" s="1"/>
  <c r="AG3" i="1"/>
  <c r="AO3" i="1" s="1"/>
  <c r="AI97" i="1"/>
  <c r="AI96" i="1"/>
  <c r="AI95" i="1"/>
  <c r="AI94" i="1"/>
  <c r="AI93" i="1"/>
  <c r="AI92" i="1"/>
  <c r="AI91"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3" i="3"/>
  <c r="N4" i="3"/>
  <c r="N5" i="3"/>
  <c r="N6" i="3"/>
  <c r="N7" i="3"/>
  <c r="N8" i="3"/>
  <c r="N9" i="3"/>
  <c r="N10" i="3"/>
  <c r="N11" i="3"/>
  <c r="N12" i="3"/>
  <c r="N13" i="3"/>
  <c r="N14" i="3"/>
  <c r="N15" i="3"/>
  <c r="N16" i="3"/>
  <c r="N2" i="3"/>
  <c r="AO96" i="1" l="1"/>
  <c r="AO92" i="1"/>
  <c r="AO88" i="1"/>
  <c r="AO84" i="1"/>
  <c r="AO80" i="1"/>
  <c r="AO76" i="1"/>
  <c r="AO72" i="1"/>
  <c r="AO68" i="1"/>
  <c r="AO64" i="1"/>
  <c r="AO60" i="1"/>
  <c r="AO56" i="1"/>
  <c r="AO52" i="1"/>
  <c r="AO48" i="1"/>
  <c r="AO44" i="1"/>
  <c r="AO40" i="1"/>
  <c r="AO36" i="1"/>
  <c r="AO32" i="1"/>
  <c r="AO28" i="1"/>
  <c r="AO24" i="1"/>
  <c r="AO20" i="1"/>
  <c r="AO16" i="1"/>
  <c r="AO12" i="1"/>
  <c r="AO8" i="1"/>
  <c r="AO4" i="1"/>
  <c r="AP95" i="1"/>
  <c r="AP91" i="1"/>
  <c r="AP87" i="1"/>
  <c r="AP83" i="1"/>
  <c r="AP79" i="1"/>
  <c r="AP75" i="1"/>
  <c r="AP71" i="1"/>
  <c r="AP67" i="1"/>
  <c r="AP63" i="1"/>
  <c r="AP59" i="1"/>
  <c r="AP55" i="1"/>
  <c r="AP51" i="1"/>
  <c r="AP47" i="1"/>
  <c r="AP43" i="1"/>
  <c r="AP39" i="1"/>
  <c r="AP35" i="1"/>
  <c r="AP31" i="1"/>
  <c r="AP27" i="1"/>
  <c r="AP23" i="1"/>
  <c r="AP19" i="1"/>
  <c r="AP15" i="1"/>
  <c r="AP11" i="1"/>
  <c r="AP7" i="1"/>
  <c r="AP3" i="1"/>
  <c r="AP94" i="1"/>
  <c r="AP90" i="1"/>
  <c r="AP86" i="1"/>
  <c r="AP82" i="1"/>
  <c r="AP78" i="1"/>
  <c r="AP74" i="1"/>
  <c r="AP70" i="1"/>
  <c r="AP66" i="1"/>
  <c r="AP62" i="1"/>
  <c r="AP58" i="1"/>
  <c r="AP54" i="1"/>
  <c r="AP50" i="1"/>
  <c r="AP46" i="1"/>
  <c r="AP42" i="1"/>
  <c r="AP38" i="1"/>
  <c r="AP34" i="1"/>
  <c r="AP30" i="1"/>
  <c r="AP26" i="1"/>
  <c r="AP22" i="1"/>
  <c r="AP18" i="1"/>
  <c r="AP14" i="1"/>
  <c r="AP10" i="1"/>
  <c r="AP6" i="1"/>
  <c r="AP97" i="1"/>
  <c r="AP93" i="1"/>
  <c r="AP89" i="1"/>
  <c r="AP85" i="1"/>
  <c r="AP81" i="1"/>
  <c r="AP77" i="1"/>
  <c r="AP73" i="1"/>
  <c r="AP69" i="1"/>
  <c r="AP65" i="1"/>
  <c r="AP61" i="1"/>
  <c r="AP57" i="1"/>
  <c r="AP53" i="1"/>
  <c r="AP49" i="1"/>
  <c r="AP45" i="1"/>
  <c r="AP41" i="1"/>
  <c r="AP37" i="1"/>
  <c r="AP33" i="1"/>
  <c r="AP29" i="1"/>
  <c r="AP25" i="1"/>
  <c r="AP21" i="1"/>
  <c r="AP17" i="1"/>
  <c r="AP13" i="1"/>
  <c r="AP9" i="1"/>
  <c r="AP5" i="1"/>
  <c r="C211" i="81" l="1"/>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0" i="81"/>
  <c r="C9" i="81"/>
  <c r="C8" i="81"/>
  <c r="C7" i="81"/>
  <c r="C6" i="81"/>
  <c r="C5" i="81"/>
  <c r="C4" i="81"/>
  <c r="C18" i="73"/>
  <c r="C17" i="73"/>
  <c r="C16" i="73"/>
  <c r="C15" i="73"/>
  <c r="C14" i="73"/>
  <c r="C13" i="73"/>
  <c r="C12" i="73"/>
  <c r="C11" i="73"/>
  <c r="C10" i="73"/>
  <c r="C9" i="73"/>
  <c r="C8" i="73"/>
  <c r="C7" i="73"/>
  <c r="C6" i="73"/>
  <c r="C5" i="73"/>
  <c r="C4" i="73"/>
  <c r="C3" i="73"/>
  <c r="C494" i="16" l="1"/>
  <c r="C1551" i="16" l="1"/>
  <c r="C1552" i="16"/>
  <c r="C1553" i="16"/>
  <c r="C1556" i="16"/>
  <c r="C1557" i="16"/>
  <c r="C1558" i="16"/>
  <c r="C1559" i="16"/>
  <c r="C1560" i="16"/>
  <c r="C1561" i="16"/>
  <c r="C1562" i="16"/>
  <c r="C1563" i="16"/>
  <c r="C1564" i="16"/>
  <c r="C1565" i="16"/>
  <c r="C1566" i="16"/>
  <c r="C1567" i="16"/>
  <c r="C1554" i="16"/>
  <c r="C1555" i="16"/>
  <c r="AP510" i="1" l="1"/>
  <c r="AO510" i="1"/>
  <c r="AG510" i="1"/>
  <c r="AP509" i="1"/>
  <c r="AO509" i="1"/>
  <c r="AG509" i="1"/>
  <c r="AP508" i="1"/>
  <c r="AO508" i="1"/>
  <c r="AG508" i="1"/>
  <c r="AP507" i="1"/>
  <c r="AO507" i="1"/>
  <c r="AG507" i="1"/>
  <c r="AP506" i="1"/>
  <c r="AO506" i="1"/>
  <c r="AG506" i="1"/>
  <c r="AP505" i="1"/>
  <c r="AO505" i="1"/>
  <c r="AG505" i="1"/>
  <c r="AP504" i="1"/>
  <c r="AO504" i="1"/>
  <c r="AG504" i="1"/>
  <c r="AP503" i="1"/>
  <c r="AO503" i="1"/>
  <c r="AG503" i="1"/>
  <c r="AP502" i="1"/>
  <c r="AO502" i="1"/>
  <c r="AG502" i="1"/>
  <c r="AP501" i="1"/>
  <c r="AO501" i="1"/>
  <c r="AG501" i="1"/>
  <c r="AP500" i="1"/>
  <c r="AO500" i="1"/>
  <c r="AG500" i="1"/>
  <c r="AP499" i="1"/>
  <c r="AO499" i="1"/>
  <c r="AG499" i="1"/>
  <c r="AP498" i="1"/>
  <c r="AO498" i="1"/>
  <c r="AG498" i="1"/>
  <c r="AP497" i="1"/>
  <c r="AO497" i="1"/>
  <c r="AG497" i="1"/>
  <c r="AP496" i="1"/>
  <c r="AO496" i="1"/>
  <c r="AG496" i="1"/>
  <c r="AP495" i="1"/>
  <c r="AO495" i="1"/>
  <c r="AG495" i="1"/>
  <c r="AP494" i="1"/>
  <c r="AO494" i="1"/>
  <c r="AG494" i="1"/>
  <c r="AP493" i="1"/>
  <c r="AO493" i="1"/>
  <c r="AG493" i="1"/>
  <c r="AP492" i="1"/>
  <c r="AO492" i="1"/>
  <c r="AG492" i="1"/>
  <c r="AP491" i="1"/>
  <c r="AO491" i="1"/>
  <c r="AG491" i="1"/>
  <c r="AP490" i="1"/>
  <c r="AO490" i="1"/>
  <c r="AG490" i="1"/>
  <c r="AP489" i="1"/>
  <c r="AO489" i="1"/>
  <c r="AG489" i="1"/>
  <c r="AP488" i="1"/>
  <c r="AO488" i="1"/>
  <c r="AG488" i="1"/>
  <c r="AP487" i="1"/>
  <c r="AO487" i="1"/>
  <c r="AG487" i="1"/>
  <c r="AP486" i="1"/>
  <c r="AO486" i="1"/>
  <c r="AG486" i="1"/>
  <c r="AP485" i="1"/>
  <c r="AO485" i="1"/>
  <c r="AG485" i="1"/>
  <c r="AP484" i="1"/>
  <c r="AO484" i="1"/>
  <c r="AG484" i="1"/>
  <c r="AP483" i="1"/>
  <c r="AO483" i="1"/>
  <c r="AG483" i="1"/>
  <c r="AP482" i="1"/>
  <c r="AO482" i="1"/>
  <c r="AG482" i="1"/>
  <c r="AP481" i="1"/>
  <c r="AO481" i="1"/>
  <c r="AG481" i="1"/>
  <c r="AP480" i="1"/>
  <c r="AO480" i="1"/>
  <c r="AG480" i="1"/>
  <c r="AP479" i="1"/>
  <c r="AO479" i="1"/>
  <c r="AG479" i="1"/>
  <c r="AP478" i="1"/>
  <c r="AO478" i="1"/>
  <c r="AG478" i="1"/>
  <c r="AP477" i="1"/>
  <c r="AO477" i="1"/>
  <c r="AG477" i="1"/>
  <c r="AP476" i="1"/>
  <c r="AO476" i="1"/>
  <c r="AG476" i="1"/>
  <c r="AP475" i="1"/>
  <c r="AO475" i="1"/>
  <c r="AG475" i="1"/>
  <c r="AP474" i="1"/>
  <c r="AO474" i="1"/>
  <c r="AG474" i="1"/>
  <c r="AP473" i="1"/>
  <c r="AO473" i="1"/>
  <c r="AG473" i="1"/>
  <c r="AP472" i="1"/>
  <c r="AO472" i="1"/>
  <c r="AG472" i="1"/>
  <c r="AP471" i="1"/>
  <c r="AO471" i="1"/>
  <c r="AG471" i="1"/>
  <c r="AP470" i="1"/>
  <c r="AO470" i="1"/>
  <c r="AG470" i="1"/>
  <c r="AP469" i="1"/>
  <c r="AO469" i="1"/>
  <c r="AG469" i="1"/>
  <c r="AP468" i="1"/>
  <c r="AO468" i="1"/>
  <c r="AG468" i="1"/>
  <c r="AP467" i="1"/>
  <c r="AO467" i="1"/>
  <c r="AG467" i="1"/>
  <c r="AP466" i="1"/>
  <c r="AO466" i="1"/>
  <c r="AG466" i="1"/>
  <c r="AP465" i="1"/>
  <c r="AO465" i="1"/>
  <c r="AG465" i="1"/>
  <c r="AP464" i="1"/>
  <c r="AO464" i="1"/>
  <c r="AG464" i="1"/>
  <c r="AP463" i="1"/>
  <c r="AO463" i="1"/>
  <c r="AG463" i="1"/>
  <c r="AP462" i="1"/>
  <c r="AO462" i="1"/>
  <c r="AG462" i="1"/>
  <c r="AP461" i="1"/>
  <c r="AO461" i="1"/>
  <c r="AG461" i="1"/>
  <c r="AP460" i="1"/>
  <c r="AO460" i="1"/>
  <c r="AG460" i="1"/>
  <c r="AP459" i="1"/>
  <c r="AO459" i="1"/>
  <c r="AG459" i="1"/>
  <c r="AP458" i="1"/>
  <c r="AO458" i="1"/>
  <c r="AG458" i="1"/>
  <c r="AP457" i="1"/>
  <c r="AO457" i="1"/>
  <c r="AG457" i="1"/>
  <c r="AP456" i="1"/>
  <c r="AO456" i="1"/>
  <c r="AG456" i="1"/>
  <c r="AP455" i="1"/>
  <c r="AO455" i="1"/>
  <c r="AG455" i="1"/>
  <c r="AP454" i="1"/>
  <c r="AO454" i="1"/>
  <c r="AG454" i="1"/>
  <c r="AP453" i="1"/>
  <c r="AO453" i="1"/>
  <c r="AG453" i="1"/>
  <c r="AP452" i="1"/>
  <c r="AO452" i="1"/>
  <c r="AG452" i="1"/>
  <c r="AP451" i="1"/>
  <c r="AO451" i="1"/>
  <c r="AG451" i="1"/>
  <c r="AP450" i="1"/>
  <c r="AO450" i="1"/>
  <c r="AG450" i="1"/>
  <c r="AP449" i="1"/>
  <c r="AO449" i="1"/>
  <c r="AG449" i="1"/>
  <c r="AP448" i="1"/>
  <c r="AO448" i="1"/>
  <c r="AG448" i="1"/>
  <c r="AP447" i="1"/>
  <c r="AO447" i="1"/>
  <c r="AG447" i="1"/>
  <c r="AP446" i="1"/>
  <c r="AO446" i="1"/>
  <c r="AG446" i="1"/>
  <c r="AP445" i="1"/>
  <c r="AO445" i="1"/>
  <c r="AG445" i="1"/>
  <c r="AP444" i="1"/>
  <c r="AO444" i="1"/>
  <c r="AG444" i="1"/>
  <c r="AP443" i="1"/>
  <c r="AO443" i="1"/>
  <c r="AG443" i="1"/>
  <c r="AP442" i="1"/>
  <c r="AO442" i="1"/>
  <c r="AG442" i="1"/>
  <c r="AP441" i="1"/>
  <c r="AO441" i="1"/>
  <c r="AG441" i="1"/>
  <c r="AP440" i="1"/>
  <c r="AO440" i="1"/>
  <c r="AG440" i="1"/>
  <c r="AP439" i="1"/>
  <c r="AO439" i="1"/>
  <c r="AG439" i="1"/>
  <c r="AP438" i="1"/>
  <c r="AO438" i="1"/>
  <c r="AG438" i="1"/>
  <c r="AP437" i="1"/>
  <c r="AO437" i="1"/>
  <c r="AG437" i="1"/>
  <c r="AP436" i="1"/>
  <c r="AO436" i="1"/>
  <c r="AG436" i="1"/>
  <c r="AP435" i="1"/>
  <c r="AO435" i="1"/>
  <c r="AG435" i="1"/>
  <c r="B103" i="79" l="1"/>
  <c r="B102" i="79"/>
  <c r="B101" i="79"/>
  <c r="B100" i="79"/>
  <c r="B99" i="79"/>
  <c r="B98" i="79"/>
  <c r="B97" i="79"/>
  <c r="B96" i="79"/>
  <c r="B95" i="79"/>
  <c r="B94" i="79"/>
  <c r="B93" i="79"/>
  <c r="B92" i="79"/>
  <c r="B91" i="79"/>
  <c r="B90" i="79"/>
  <c r="B89" i="79"/>
  <c r="B88" i="79"/>
  <c r="B87" i="79"/>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C493" i="63"/>
  <c r="C492" i="63"/>
  <c r="C491" i="63"/>
  <c r="C490" i="63"/>
  <c r="C489" i="63"/>
  <c r="C488" i="63"/>
  <c r="C484" i="63"/>
  <c r="C483" i="63"/>
  <c r="C482" i="63"/>
  <c r="C481" i="63"/>
  <c r="C480" i="63"/>
  <c r="C479" i="63"/>
  <c r="C475" i="63"/>
  <c r="C474" i="63"/>
  <c r="C473" i="63"/>
  <c r="C472" i="63"/>
  <c r="C471" i="63"/>
  <c r="C470" i="63"/>
  <c r="C466" i="63"/>
  <c r="C465" i="63"/>
  <c r="C464" i="63"/>
  <c r="C463" i="63"/>
  <c r="C462" i="63"/>
  <c r="C461" i="63"/>
  <c r="C457" i="63"/>
  <c r="C456" i="63"/>
  <c r="C455" i="63"/>
  <c r="C454" i="63"/>
  <c r="C453" i="63"/>
  <c r="C452" i="63"/>
  <c r="C448" i="63"/>
  <c r="C447" i="63"/>
  <c r="C446" i="63"/>
  <c r="C445" i="63"/>
  <c r="C444" i="63"/>
  <c r="C443" i="63"/>
  <c r="C439" i="63"/>
  <c r="C438" i="63"/>
  <c r="C437" i="63"/>
  <c r="C436" i="63"/>
  <c r="C435" i="63"/>
  <c r="C434" i="63"/>
  <c r="C430" i="63"/>
  <c r="C429" i="63"/>
  <c r="C428" i="63"/>
  <c r="C427" i="63"/>
  <c r="C426" i="63"/>
  <c r="C425" i="63"/>
  <c r="C421" i="63"/>
  <c r="C420" i="63"/>
  <c r="C419" i="63"/>
  <c r="C418" i="63"/>
  <c r="C417" i="63"/>
  <c r="C416" i="63"/>
  <c r="C412" i="63"/>
  <c r="C411" i="63"/>
  <c r="C410" i="63"/>
  <c r="C409" i="63"/>
  <c r="C408" i="63"/>
  <c r="C407" i="63"/>
  <c r="C403" i="63"/>
  <c r="C402" i="63"/>
  <c r="C401" i="63"/>
  <c r="C400" i="63"/>
  <c r="C399" i="63"/>
  <c r="C398" i="63"/>
  <c r="C1932" i="16"/>
  <c r="C1931" i="16"/>
  <c r="C1930" i="16"/>
  <c r="C1929" i="16"/>
  <c r="C1928" i="16"/>
  <c r="C1927" i="16"/>
  <c r="C1926" i="16"/>
  <c r="C1925" i="16"/>
  <c r="C1924" i="16"/>
  <c r="C1923" i="16"/>
  <c r="C1922" i="16"/>
  <c r="C1921" i="16"/>
  <c r="C1920" i="16"/>
  <c r="C1919" i="16"/>
  <c r="C1918" i="16"/>
  <c r="C1917" i="16"/>
  <c r="C1916" i="16"/>
  <c r="C1915" i="16"/>
  <c r="C1914" i="16"/>
  <c r="C1913" i="16"/>
  <c r="C1912" i="16"/>
  <c r="C1911" i="16"/>
  <c r="C1910" i="16"/>
  <c r="C1909" i="16"/>
  <c r="C1908" i="16"/>
  <c r="C1907" i="16"/>
  <c r="C1906" i="16"/>
  <c r="C1905" i="16"/>
  <c r="C1904" i="16"/>
  <c r="C1903" i="16"/>
  <c r="C1902" i="16"/>
  <c r="C1901" i="16"/>
  <c r="C1900" i="16"/>
  <c r="C1899" i="16"/>
  <c r="C1898" i="16"/>
  <c r="C1897" i="16"/>
  <c r="C1896" i="16"/>
  <c r="C1895" i="16"/>
  <c r="C1894" i="16"/>
  <c r="C1893" i="16"/>
  <c r="C1892" i="16"/>
  <c r="C1891" i="16"/>
  <c r="C1890" i="16"/>
  <c r="C1889" i="16"/>
  <c r="C1888" i="16"/>
  <c r="C1887" i="16"/>
  <c r="C1886" i="16"/>
  <c r="C1885" i="16"/>
  <c r="C1884" i="16"/>
  <c r="C1883" i="16"/>
  <c r="C1882" i="16"/>
  <c r="C1881" i="16"/>
  <c r="C1880" i="16"/>
  <c r="C1879" i="16"/>
  <c r="C1878" i="16"/>
  <c r="C1877" i="16"/>
  <c r="C1876" i="16"/>
  <c r="C1875" i="16"/>
  <c r="C1874" i="16"/>
  <c r="C1873" i="16"/>
  <c r="C1872" i="16"/>
  <c r="C1871" i="16"/>
  <c r="C1870" i="16"/>
  <c r="C1869" i="16"/>
  <c r="C1868" i="16"/>
  <c r="C1867" i="16"/>
  <c r="C1866" i="16"/>
  <c r="C1865" i="16"/>
  <c r="C1864" i="16"/>
  <c r="C1863" i="16"/>
  <c r="C1862" i="16"/>
  <c r="C1861" i="16"/>
  <c r="C1860" i="16"/>
  <c r="C1859" i="16"/>
  <c r="C1858" i="16"/>
  <c r="C1857" i="16"/>
  <c r="C1856" i="16"/>
  <c r="C1855" i="16"/>
  <c r="C1854" i="16"/>
  <c r="C1853" i="16"/>
  <c r="C1852" i="16"/>
  <c r="C1851" i="16"/>
  <c r="C1850" i="16"/>
  <c r="C1849" i="16"/>
  <c r="C1848" i="16"/>
  <c r="C1847" i="16"/>
  <c r="C1846" i="16"/>
  <c r="C1845" i="16"/>
  <c r="C1844" i="16"/>
  <c r="C1843" i="16"/>
  <c r="C1842" i="16"/>
  <c r="C1841" i="16"/>
  <c r="C1840" i="16"/>
  <c r="C1839" i="16"/>
  <c r="C1838" i="16"/>
  <c r="C1837" i="16"/>
  <c r="C1836" i="16"/>
  <c r="C1835" i="16"/>
  <c r="C1834" i="16"/>
  <c r="C1833" i="16"/>
  <c r="C1832" i="16"/>
  <c r="C1831" i="16"/>
  <c r="C1830" i="16"/>
  <c r="C1829" i="16"/>
  <c r="C1828" i="16"/>
  <c r="C1827" i="16"/>
  <c r="C1826" i="16"/>
  <c r="C1825" i="16"/>
  <c r="C1824" i="16"/>
  <c r="C1823" i="16"/>
  <c r="C1822" i="16"/>
  <c r="C1821" i="16"/>
  <c r="C1820" i="16"/>
  <c r="C1819" i="16"/>
  <c r="C1818" i="16"/>
  <c r="C1817" i="16"/>
  <c r="C1816" i="16"/>
  <c r="C1815" i="16"/>
  <c r="C1814" i="16"/>
  <c r="C1813" i="16"/>
  <c r="C1812" i="16"/>
  <c r="C1811" i="16"/>
  <c r="C1810" i="16"/>
  <c r="C1809" i="16"/>
  <c r="C1808" i="16"/>
  <c r="C1807" i="16"/>
  <c r="C1806" i="16"/>
  <c r="C1805" i="16"/>
  <c r="C1804" i="16"/>
  <c r="C1803" i="16"/>
  <c r="C1802" i="16"/>
  <c r="C1801" i="16"/>
  <c r="C1800" i="16"/>
  <c r="C1799" i="16"/>
  <c r="C1798" i="16"/>
  <c r="C1797" i="16"/>
  <c r="C1796" i="16"/>
  <c r="C1795" i="16"/>
  <c r="C1794" i="16"/>
  <c r="C1793" i="16"/>
  <c r="C1792" i="16"/>
  <c r="C1791" i="16"/>
  <c r="C1790" i="16"/>
  <c r="C1789" i="16"/>
  <c r="C1788" i="16"/>
  <c r="C1787" i="16"/>
  <c r="C1786" i="16"/>
  <c r="C1785" i="16"/>
  <c r="C1784" i="16"/>
  <c r="C1783" i="16"/>
  <c r="C1782" i="16"/>
  <c r="C1781" i="16"/>
  <c r="C1780" i="16"/>
  <c r="C1779" i="16"/>
  <c r="C1778" i="16"/>
  <c r="C1777" i="16"/>
  <c r="C1776" i="16"/>
  <c r="C1775" i="16"/>
  <c r="C1774" i="16"/>
  <c r="C1773" i="16"/>
  <c r="C1772" i="16"/>
  <c r="C1771" i="16"/>
  <c r="C1770" i="16"/>
  <c r="C1769" i="16"/>
  <c r="C1768" i="16"/>
  <c r="C1767" i="16"/>
  <c r="C1766" i="16"/>
  <c r="C1765" i="16"/>
  <c r="C1764" i="16"/>
  <c r="C1763" i="16"/>
  <c r="C1762" i="16"/>
  <c r="C1761" i="16"/>
  <c r="C1760" i="16"/>
  <c r="C1759" i="16"/>
  <c r="C1758" i="16"/>
  <c r="C1757" i="16"/>
  <c r="C1756" i="16"/>
  <c r="C1755" i="16"/>
  <c r="C1754" i="16"/>
  <c r="C1753" i="16"/>
  <c r="C1752" i="16"/>
  <c r="C1751" i="16"/>
  <c r="C1750" i="16"/>
  <c r="C1749" i="16"/>
  <c r="C1748" i="16"/>
  <c r="C1747" i="16"/>
  <c r="C1746" i="16"/>
  <c r="C1745" i="16"/>
  <c r="C1744" i="16"/>
  <c r="C1743" i="16"/>
  <c r="C1742" i="16"/>
  <c r="C1741" i="16"/>
  <c r="C1740" i="16"/>
  <c r="C1739" i="16"/>
  <c r="C1738" i="16"/>
  <c r="C1737" i="16"/>
  <c r="C1736" i="16"/>
  <c r="C1735" i="16"/>
  <c r="C1734" i="16"/>
  <c r="C1733" i="16"/>
  <c r="C1732" i="16"/>
  <c r="C1731" i="16"/>
  <c r="C1730" i="16"/>
  <c r="C1729" i="16"/>
  <c r="C1728" i="16"/>
  <c r="C1727" i="16"/>
  <c r="C1726" i="16"/>
  <c r="C1725" i="16"/>
  <c r="C1724" i="16"/>
  <c r="C1723" i="16"/>
  <c r="C1722" i="16"/>
  <c r="C1721" i="16"/>
  <c r="C1720" i="16"/>
  <c r="C1719" i="16"/>
  <c r="C1718" i="16"/>
  <c r="C1717" i="16"/>
  <c r="C1716" i="16"/>
  <c r="C1715" i="16"/>
  <c r="C1714" i="16"/>
  <c r="C1713" i="16"/>
  <c r="C1712" i="16"/>
  <c r="C1711" i="16"/>
  <c r="C1710" i="16"/>
  <c r="C1709" i="16"/>
  <c r="C1708" i="16"/>
  <c r="C1707" i="16"/>
  <c r="C1706" i="16"/>
  <c r="C1705" i="16"/>
  <c r="C1704" i="16"/>
  <c r="C1703" i="16"/>
  <c r="C1702" i="16"/>
  <c r="C1701" i="16"/>
  <c r="C1700" i="16"/>
  <c r="C1699" i="16"/>
  <c r="C1698" i="16"/>
  <c r="C1697" i="16"/>
  <c r="C1696" i="16"/>
  <c r="C1695" i="16"/>
  <c r="C1694" i="16"/>
  <c r="C1693" i="16"/>
  <c r="C1692" i="16"/>
  <c r="C1691" i="16"/>
  <c r="C1690" i="16"/>
  <c r="C1689" i="16"/>
  <c r="C1688" i="16"/>
  <c r="C1687" i="16"/>
  <c r="C1686" i="16"/>
  <c r="C1685" i="16"/>
  <c r="C1684" i="16"/>
  <c r="C1683" i="16"/>
  <c r="C1682" i="16"/>
  <c r="C1681" i="16"/>
  <c r="C1680" i="16"/>
  <c r="C1679" i="16"/>
  <c r="C1678" i="16"/>
  <c r="C1677" i="16"/>
  <c r="C1676" i="16"/>
  <c r="C1675" i="16"/>
  <c r="C1674" i="16"/>
  <c r="C1673" i="16"/>
  <c r="C1672" i="16"/>
  <c r="C1671" i="16"/>
  <c r="C1670" i="16"/>
  <c r="C1669" i="16"/>
  <c r="C1668" i="16"/>
  <c r="C1667" i="16"/>
  <c r="C1666" i="16"/>
  <c r="C1665" i="16"/>
  <c r="C1664" i="16"/>
  <c r="C1663" i="16"/>
  <c r="C1662" i="16"/>
  <c r="C1661" i="16"/>
  <c r="C1660" i="16"/>
  <c r="C1659" i="16"/>
  <c r="C1658" i="16"/>
  <c r="C1657" i="16"/>
  <c r="C1656" i="16"/>
  <c r="C1655" i="16"/>
  <c r="C1654" i="16"/>
  <c r="C1653" i="16"/>
  <c r="C1652" i="16"/>
  <c r="C1651" i="16"/>
  <c r="C1650" i="16"/>
  <c r="C1649" i="16"/>
  <c r="C1648" i="16"/>
  <c r="C1647" i="16"/>
  <c r="C1646" i="16"/>
  <c r="C1645" i="16"/>
  <c r="C1644" i="16"/>
  <c r="C1643" i="16"/>
  <c r="C1642" i="16"/>
  <c r="C1641" i="16"/>
  <c r="C1640" i="16"/>
  <c r="C1639" i="16"/>
  <c r="C1638" i="16"/>
  <c r="C1637" i="16"/>
  <c r="C1636" i="16"/>
  <c r="C1635" i="16"/>
  <c r="C1634" i="16"/>
  <c r="C1633" i="16"/>
  <c r="C1632" i="16"/>
  <c r="C1631" i="16"/>
  <c r="C1630" i="16"/>
  <c r="C1629" i="16"/>
  <c r="C1628" i="16"/>
  <c r="C1627" i="16"/>
  <c r="C1626" i="16"/>
  <c r="C1625" i="16"/>
  <c r="C1624" i="16"/>
  <c r="C1623" i="16"/>
  <c r="C1622" i="16"/>
  <c r="C1621" i="16"/>
  <c r="C1620" i="16"/>
  <c r="C1619" i="16"/>
  <c r="C1618" i="16"/>
  <c r="C1617" i="16"/>
  <c r="C1616" i="16"/>
  <c r="C1615" i="16"/>
  <c r="C1614" i="16"/>
  <c r="C1613" i="16"/>
  <c r="C1612" i="16"/>
  <c r="C1611" i="16"/>
  <c r="C1610" i="16"/>
  <c r="C1609" i="16"/>
  <c r="C1608" i="16"/>
  <c r="C1607" i="16"/>
  <c r="C1606" i="16"/>
  <c r="C1605" i="16"/>
  <c r="C1604" i="16"/>
  <c r="C1603" i="16"/>
  <c r="C1602" i="16"/>
  <c r="C1601" i="16"/>
  <c r="C1600" i="16"/>
  <c r="C1599" i="16"/>
  <c r="C1598" i="16"/>
  <c r="C1597" i="16"/>
  <c r="C1596" i="16"/>
  <c r="C1595" i="16"/>
  <c r="C1594" i="16"/>
  <c r="C1593" i="16"/>
  <c r="C1592" i="16"/>
  <c r="C1591" i="16"/>
  <c r="C1590" i="16"/>
  <c r="C1589" i="16"/>
  <c r="C1588" i="16"/>
  <c r="C1587" i="16"/>
  <c r="C1586" i="16"/>
  <c r="C1585" i="16"/>
  <c r="C1584" i="16"/>
  <c r="C1583" i="16"/>
  <c r="C1582" i="16"/>
  <c r="C1581" i="16"/>
  <c r="C1580" i="16"/>
  <c r="C1579" i="16"/>
  <c r="C1578" i="16"/>
  <c r="C1577" i="16"/>
  <c r="C1576" i="16"/>
  <c r="C1575" i="16"/>
  <c r="C1574" i="16"/>
  <c r="C1573" i="16"/>
  <c r="C1572" i="16"/>
  <c r="C1571" i="16"/>
  <c r="C1570" i="16"/>
  <c r="C1569" i="16"/>
  <c r="C1568" i="16"/>
  <c r="C1550" i="16"/>
  <c r="C1549" i="16"/>
  <c r="C1548" i="16"/>
  <c r="C1547" i="16"/>
  <c r="C1546" i="16"/>
  <c r="C1545" i="16"/>
  <c r="C1544" i="16"/>
  <c r="C1543" i="16"/>
  <c r="C1542" i="16"/>
  <c r="C1541" i="16"/>
  <c r="C1540" i="16"/>
  <c r="C1539" i="16"/>
  <c r="C1538" i="16"/>
  <c r="C1537" i="16"/>
  <c r="C1536" i="16"/>
  <c r="C1535" i="16"/>
  <c r="C1534" i="16"/>
  <c r="C1533" i="16"/>
  <c r="C1532" i="16"/>
  <c r="C1531" i="16"/>
  <c r="C1530" i="16"/>
  <c r="C1529" i="16"/>
  <c r="C1528" i="16"/>
  <c r="C1527" i="16"/>
  <c r="C1526" i="16"/>
  <c r="C1525" i="16"/>
  <c r="C1524" i="16"/>
  <c r="C1523" i="16"/>
  <c r="C1522" i="16"/>
  <c r="C1521" i="16"/>
  <c r="C1520" i="16"/>
  <c r="C1519" i="16"/>
  <c r="C1518" i="16"/>
  <c r="C1517" i="16"/>
  <c r="C1516" i="16"/>
  <c r="C1515" i="16"/>
  <c r="C1514" i="16"/>
  <c r="C1513" i="16"/>
  <c r="C1512" i="16"/>
  <c r="C1511" i="16"/>
  <c r="C1510" i="16"/>
  <c r="C1509" i="16"/>
  <c r="C1508" i="16"/>
  <c r="C1507" i="16"/>
  <c r="C1506" i="16"/>
  <c r="C1505" i="16"/>
  <c r="C1504" i="16"/>
  <c r="C1503" i="16"/>
  <c r="C1502" i="16"/>
  <c r="C1501" i="16"/>
  <c r="C1500" i="16"/>
  <c r="C1499" i="16"/>
  <c r="C1498" i="16"/>
  <c r="C1497" i="16"/>
  <c r="C1496" i="16"/>
  <c r="C1495" i="16"/>
  <c r="C1494" i="16"/>
  <c r="C1493" i="16"/>
  <c r="C1492" i="16"/>
  <c r="C1491" i="16"/>
  <c r="C1490" i="16"/>
  <c r="C1489" i="16"/>
  <c r="C1488" i="16"/>
  <c r="C1487" i="16"/>
  <c r="C1486" i="16"/>
  <c r="C1485" i="16"/>
  <c r="C1484" i="16"/>
  <c r="C1483" i="16"/>
  <c r="C1482" i="16"/>
  <c r="C1481" i="16"/>
  <c r="C1480" i="16"/>
  <c r="C1479" i="16"/>
  <c r="C1478" i="16"/>
  <c r="C1477" i="16"/>
  <c r="C1476" i="16"/>
  <c r="C1475" i="16"/>
  <c r="C1474" i="16"/>
  <c r="C1473" i="16"/>
  <c r="C1472" i="16"/>
  <c r="C1471" i="16"/>
  <c r="C1470" i="16"/>
  <c r="C1469" i="16"/>
  <c r="C1468" i="16"/>
  <c r="C1467" i="16"/>
  <c r="C1466" i="16"/>
  <c r="C1465" i="16"/>
  <c r="C1464" i="16"/>
  <c r="C1463" i="16"/>
  <c r="C1462" i="16"/>
  <c r="C1461" i="16"/>
  <c r="C1460" i="16"/>
  <c r="C1459" i="16"/>
  <c r="C1458" i="16"/>
  <c r="C1457" i="16"/>
  <c r="C1456" i="16"/>
  <c r="C1455" i="16"/>
  <c r="C1454" i="16"/>
  <c r="C1453" i="16"/>
  <c r="C1452" i="16"/>
  <c r="C1451" i="16"/>
  <c r="C1450" i="16"/>
  <c r="C1449" i="16"/>
  <c r="C1448" i="16"/>
  <c r="C1447" i="16"/>
  <c r="C1446" i="16"/>
  <c r="C1445" i="16"/>
  <c r="C1444" i="16"/>
  <c r="C1443" i="16"/>
  <c r="C1442" i="16"/>
  <c r="C1441" i="16"/>
  <c r="C1440" i="16"/>
  <c r="C1439" i="16"/>
  <c r="C1438" i="16"/>
  <c r="C1437" i="16"/>
  <c r="C1436" i="16"/>
  <c r="C1435" i="16"/>
  <c r="C1434" i="16"/>
  <c r="C1433" i="16"/>
  <c r="C1432" i="16"/>
  <c r="C1431" i="16"/>
  <c r="C1430" i="16"/>
  <c r="C1429" i="16"/>
  <c r="C1428" i="16"/>
  <c r="C1427" i="16"/>
  <c r="C1426" i="16"/>
  <c r="C1425" i="16"/>
  <c r="C1424" i="16"/>
  <c r="C1423" i="16"/>
  <c r="C1422" i="16"/>
  <c r="C1421" i="16"/>
  <c r="C1420" i="16"/>
  <c r="C1419" i="16"/>
  <c r="C1418" i="16"/>
  <c r="C1417" i="16"/>
  <c r="C1416" i="16"/>
  <c r="C1412" i="16"/>
  <c r="C1411" i="16"/>
  <c r="C1410" i="16"/>
  <c r="C1409" i="16"/>
  <c r="C1408" i="16"/>
  <c r="C1407" i="16"/>
  <c r="C1406" i="16"/>
  <c r="C1405" i="16"/>
  <c r="C1404" i="16"/>
  <c r="C1403" i="16"/>
  <c r="C1402" i="16"/>
  <c r="C1401" i="16"/>
  <c r="C1400" i="16"/>
  <c r="C1399" i="16"/>
  <c r="C1398" i="16"/>
  <c r="C1385" i="16"/>
  <c r="C1371" i="16"/>
  <c r="C1366" i="16"/>
  <c r="C1364" i="16"/>
  <c r="C1363" i="16"/>
  <c r="C1362" i="16"/>
  <c r="C1361" i="16"/>
  <c r="C1360" i="16"/>
  <c r="C1359" i="16"/>
  <c r="C1358" i="16"/>
  <c r="C1357" i="16"/>
  <c r="C1356" i="16"/>
  <c r="C1355" i="16"/>
  <c r="C1354" i="16"/>
  <c r="C1353" i="16"/>
  <c r="C1352" i="16"/>
  <c r="C1351" i="16"/>
  <c r="C1350" i="16"/>
  <c r="C1349" i="16"/>
  <c r="C1348" i="16"/>
  <c r="C1347" i="16"/>
  <c r="C1346" i="16"/>
  <c r="C1345" i="16"/>
  <c r="C1344" i="16"/>
  <c r="C1343" i="16"/>
  <c r="C1342" i="16"/>
  <c r="C1341" i="16"/>
  <c r="C1340" i="16"/>
  <c r="C1339" i="16"/>
  <c r="C1338" i="16"/>
  <c r="C1337" i="16"/>
  <c r="C1336" i="16"/>
  <c r="C1335" i="16"/>
  <c r="C1334" i="16"/>
  <c r="C1333" i="16"/>
  <c r="C1332" i="16"/>
  <c r="C1331" i="16"/>
  <c r="C1330" i="16"/>
  <c r="C1329" i="16"/>
  <c r="C1328" i="16"/>
  <c r="C1327" i="16"/>
  <c r="C1326" i="16"/>
  <c r="C1325" i="16"/>
  <c r="C1324" i="16"/>
  <c r="C1323" i="16"/>
  <c r="C1322" i="16"/>
  <c r="C1321" i="16"/>
  <c r="C1320" i="16"/>
  <c r="C1319" i="16"/>
  <c r="C1318" i="16"/>
  <c r="C1317" i="16"/>
  <c r="C1316" i="16"/>
  <c r="C1315" i="16"/>
  <c r="C1314" i="16"/>
  <c r="C1313" i="16"/>
  <c r="C1312" i="16"/>
  <c r="C1311" i="16"/>
  <c r="C1310" i="16"/>
  <c r="C1309" i="16"/>
  <c r="C1299" i="16"/>
  <c r="C1292" i="16"/>
  <c r="C1291" i="16"/>
  <c r="C1288" i="16"/>
  <c r="C1281" i="16"/>
  <c r="C1274" i="16"/>
  <c r="C1273" i="16"/>
  <c r="C1270" i="16"/>
  <c r="C1263" i="16"/>
  <c r="C1256" i="16"/>
  <c r="C1255" i="16"/>
  <c r="C1252" i="16"/>
  <c r="C1245" i="16"/>
  <c r="C1238" i="16"/>
  <c r="C1237" i="16"/>
  <c r="C1234" i="16"/>
  <c r="C1227" i="16"/>
  <c r="C1220" i="16"/>
  <c r="C1219" i="16"/>
  <c r="C1216" i="16"/>
  <c r="C1209" i="16"/>
  <c r="C1202" i="16"/>
  <c r="C1201" i="16"/>
  <c r="C1198" i="16"/>
  <c r="C1191" i="16"/>
  <c r="C1184" i="16"/>
  <c r="C1183" i="16"/>
  <c r="C1179" i="16"/>
  <c r="C1178" i="16"/>
  <c r="C1173" i="16"/>
  <c r="C1166" i="16"/>
  <c r="C1165" i="16"/>
  <c r="C1162" i="16"/>
  <c r="C1155" i="16"/>
  <c r="C1126" i="16"/>
  <c r="C1108" i="16"/>
  <c r="C1090" i="16"/>
  <c r="C1072" i="16"/>
  <c r="C1054" i="16"/>
  <c r="C1036" i="16"/>
  <c r="C1018" i="16"/>
  <c r="C1000" i="16"/>
  <c r="C982" i="16"/>
  <c r="C964" i="16"/>
  <c r="C946" i="16"/>
  <c r="C928" i="16"/>
  <c r="C910" i="16"/>
  <c r="C896" i="16"/>
  <c r="C895" i="16"/>
  <c r="C892" i="16"/>
  <c r="C885" i="16"/>
  <c r="C878" i="16"/>
  <c r="C877" i="16"/>
  <c r="C874" i="16"/>
  <c r="C867" i="16"/>
  <c r="C860" i="16"/>
  <c r="C859" i="16"/>
  <c r="C856" i="16"/>
  <c r="C849" i="16"/>
  <c r="C842" i="16"/>
  <c r="C841" i="16"/>
  <c r="C838" i="16"/>
  <c r="C831" i="16"/>
  <c r="C824" i="16"/>
  <c r="C823" i="16"/>
  <c r="C820" i="16"/>
  <c r="C813" i="16"/>
  <c r="C806" i="16"/>
  <c r="C805" i="16"/>
  <c r="C802" i="16"/>
  <c r="C795" i="16"/>
  <c r="C788" i="16"/>
  <c r="C787" i="16"/>
  <c r="C784" i="16"/>
  <c r="C777" i="16"/>
  <c r="C770" i="16"/>
  <c r="C769" i="16"/>
  <c r="C765" i="16"/>
  <c r="C759" i="16"/>
  <c r="C752" i="16"/>
  <c r="C751" i="16"/>
  <c r="C748" i="16"/>
  <c r="C741" i="16"/>
  <c r="C734" i="16"/>
  <c r="C733" i="16"/>
  <c r="C730" i="16"/>
  <c r="C723" i="16"/>
  <c r="C716" i="16"/>
  <c r="C715" i="16"/>
  <c r="C712" i="16"/>
  <c r="C705" i="16"/>
  <c r="C698" i="16"/>
  <c r="C697" i="16"/>
  <c r="C694" i="16"/>
  <c r="C687" i="16"/>
  <c r="C680" i="16"/>
  <c r="C679" i="16"/>
  <c r="C676" i="16"/>
  <c r="C669" i="16"/>
  <c r="C662" i="16"/>
  <c r="C661" i="16"/>
  <c r="C658" i="16"/>
  <c r="C651" i="16"/>
  <c r="C644" i="16"/>
  <c r="C643" i="16"/>
  <c r="C640" i="16"/>
  <c r="C633" i="16"/>
  <c r="C624" i="16"/>
  <c r="C623" i="16"/>
  <c r="C622" i="16"/>
  <c r="C621" i="16"/>
  <c r="C620" i="16"/>
  <c r="C619" i="16"/>
  <c r="C618" i="16"/>
  <c r="C617" i="16"/>
  <c r="C616" i="16"/>
  <c r="C615" i="16"/>
  <c r="C614" i="16"/>
  <c r="C613" i="16"/>
  <c r="C612" i="16"/>
  <c r="C611" i="16"/>
  <c r="C610" i="16"/>
  <c r="C609" i="16"/>
  <c r="C608" i="16"/>
  <c r="C607" i="16"/>
  <c r="C606" i="16"/>
  <c r="C605" i="16"/>
  <c r="C604" i="16"/>
  <c r="C603" i="16"/>
  <c r="C602" i="16"/>
  <c r="C601" i="16"/>
  <c r="C600" i="16"/>
  <c r="C599" i="16"/>
  <c r="C598" i="16"/>
  <c r="C597" i="16"/>
  <c r="C596" i="16"/>
  <c r="C595" i="16"/>
  <c r="C594" i="16"/>
  <c r="C593" i="16"/>
  <c r="C592" i="16"/>
  <c r="C591" i="16"/>
  <c r="C590" i="16"/>
  <c r="C589" i="16"/>
  <c r="C588" i="16"/>
  <c r="C587" i="16"/>
  <c r="C586" i="16"/>
  <c r="C585" i="16"/>
  <c r="C584" i="16"/>
  <c r="C583" i="16"/>
  <c r="C582" i="16"/>
  <c r="C581" i="16"/>
  <c r="C580" i="16"/>
  <c r="C579" i="16"/>
  <c r="C578" i="16"/>
  <c r="C577" i="16"/>
  <c r="C576" i="16"/>
  <c r="C575" i="16"/>
  <c r="C574" i="16"/>
  <c r="C573" i="16"/>
  <c r="C572" i="16"/>
  <c r="C571" i="16"/>
  <c r="C570" i="16"/>
  <c r="C569" i="16"/>
  <c r="C568" i="16"/>
  <c r="C567" i="16"/>
  <c r="C566" i="16"/>
  <c r="C565" i="16"/>
  <c r="C564" i="16"/>
  <c r="C563" i="16"/>
  <c r="C562" i="16"/>
  <c r="C561" i="16"/>
  <c r="C560" i="16"/>
  <c r="C559" i="16"/>
  <c r="C558" i="16"/>
  <c r="C557" i="16"/>
  <c r="C556" i="16"/>
  <c r="C555" i="16"/>
  <c r="C554" i="16"/>
  <c r="C553" i="16"/>
  <c r="C552" i="16"/>
  <c r="C551" i="16"/>
  <c r="C550" i="16"/>
  <c r="C549" i="16"/>
  <c r="C548" i="16"/>
  <c r="C547" i="16"/>
  <c r="C546" i="16"/>
  <c r="C545" i="16"/>
  <c r="C544" i="16"/>
  <c r="C543" i="16"/>
  <c r="C542" i="16"/>
  <c r="C541" i="16"/>
  <c r="C540" i="16"/>
  <c r="C539" i="16"/>
  <c r="C538" i="16"/>
  <c r="C537" i="16"/>
  <c r="C536" i="16"/>
  <c r="C535" i="16"/>
  <c r="C534" i="16"/>
  <c r="C533" i="16"/>
  <c r="C532" i="16"/>
  <c r="C531" i="16"/>
  <c r="C530" i="16"/>
  <c r="C529" i="16"/>
  <c r="C528" i="16"/>
  <c r="C527" i="16"/>
  <c r="C526" i="16"/>
  <c r="C525" i="16"/>
  <c r="C524" i="16"/>
  <c r="C523" i="16"/>
  <c r="C522" i="16"/>
  <c r="C521" i="16"/>
  <c r="C520" i="16"/>
  <c r="C519" i="16"/>
  <c r="C518" i="16"/>
  <c r="C517" i="16"/>
  <c r="C516" i="16"/>
  <c r="C515" i="16"/>
  <c r="C514" i="16"/>
  <c r="C513" i="16"/>
  <c r="C512" i="16"/>
  <c r="C511" i="16"/>
  <c r="C510" i="16"/>
  <c r="C509" i="16"/>
  <c r="C508" i="16"/>
  <c r="C507" i="16"/>
  <c r="C506" i="16"/>
  <c r="C505" i="16"/>
  <c r="C504" i="16"/>
  <c r="C503" i="16"/>
  <c r="C502" i="16"/>
  <c r="C501" i="16"/>
  <c r="C500" i="16"/>
  <c r="C499" i="16"/>
  <c r="C498" i="16"/>
  <c r="C497" i="16"/>
  <c r="C496" i="16"/>
  <c r="C495" i="16"/>
  <c r="C493" i="16"/>
  <c r="C492" i="16"/>
  <c r="C491" i="16"/>
  <c r="C490" i="16"/>
  <c r="C489" i="16"/>
  <c r="C488" i="16"/>
  <c r="C487" i="16"/>
  <c r="C486" i="16"/>
  <c r="C485" i="16"/>
  <c r="C484" i="16"/>
  <c r="C483" i="16"/>
  <c r="C482" i="16"/>
  <c r="C481" i="16"/>
  <c r="C480" i="16"/>
  <c r="C479" i="16"/>
  <c r="C478" i="16"/>
  <c r="C477" i="16"/>
  <c r="C476" i="16"/>
  <c r="C475" i="16"/>
  <c r="C474" i="16"/>
  <c r="C473" i="16"/>
  <c r="C472" i="16"/>
  <c r="Y33" i="85"/>
  <c r="Y32" i="85"/>
  <c r="Y31" i="85"/>
  <c r="Y30" i="85"/>
  <c r="Y29" i="85"/>
  <c r="Y28" i="85"/>
  <c r="Y27" i="85"/>
  <c r="Y26" i="85"/>
  <c r="Y25" i="85"/>
  <c r="Y24" i="85"/>
  <c r="Y23" i="85"/>
  <c r="Y22" i="85"/>
  <c r="Y21" i="85"/>
  <c r="Y20" i="85"/>
  <c r="Y19" i="85"/>
  <c r="Y18" i="85"/>
  <c r="Y17" i="85"/>
  <c r="Y16" i="85"/>
  <c r="Y15" i="85"/>
  <c r="Y14" i="85"/>
  <c r="Y13" i="85"/>
  <c r="Y12" i="85"/>
  <c r="Y11" i="85"/>
  <c r="Y10" i="85"/>
  <c r="Y9" i="85"/>
  <c r="Y8" i="85"/>
  <c r="Y7" i="85"/>
  <c r="L367" i="16"/>
  <c r="L241" i="16"/>
  <c r="L422" i="16"/>
  <c r="L141" i="16"/>
  <c r="L428" i="16"/>
  <c r="L375" i="16"/>
  <c r="L249" i="16"/>
  <c r="L462" i="16"/>
  <c r="L174" i="16"/>
  <c r="L436" i="16"/>
  <c r="L383" i="16"/>
  <c r="L257" i="16"/>
  <c r="L455" i="16"/>
  <c r="L430" i="16"/>
  <c r="L446" i="16"/>
  <c r="L389" i="16"/>
  <c r="L245" i="16"/>
  <c r="L226" i="16"/>
  <c r="L327" i="16"/>
  <c r="L201" i="16"/>
  <c r="L254" i="16"/>
  <c r="L467" i="16"/>
  <c r="L388" i="16"/>
  <c r="L335" i="16"/>
  <c r="L209" i="16"/>
  <c r="L294" i="16"/>
  <c r="L325" i="16"/>
  <c r="L215" i="16"/>
  <c r="L404" i="16"/>
  <c r="L176" i="16"/>
  <c r="L353" i="16"/>
  <c r="L234" i="16"/>
  <c r="L387" i="16"/>
  <c r="L213" i="16"/>
  <c r="L184" i="16"/>
  <c r="L361" i="16"/>
  <c r="L242" i="16"/>
  <c r="L459" i="16"/>
  <c r="L221" i="16"/>
  <c r="L281" i="16"/>
  <c r="L205" i="16"/>
  <c r="C873" i="16"/>
  <c r="C1069" i="16"/>
  <c r="C371" i="63"/>
  <c r="C872" i="16"/>
  <c r="C1294" i="16"/>
  <c r="C944" i="16"/>
  <c r="C169" i="63"/>
  <c r="C836" i="16"/>
  <c r="C1029" i="16"/>
  <c r="C1115" i="16"/>
  <c r="C1144" i="16"/>
  <c r="C822" i="16"/>
  <c r="C713" i="16"/>
  <c r="C221" i="63"/>
  <c r="C631" i="16"/>
  <c r="C1194" i="16"/>
  <c r="C292" i="63"/>
  <c r="C75" i="63"/>
  <c r="C1232" i="16"/>
  <c r="C69" i="63"/>
  <c r="C1095" i="16"/>
  <c r="C141" i="63"/>
  <c r="C707" i="16"/>
  <c r="C889" i="16"/>
  <c r="C817" i="16"/>
  <c r="C766" i="16"/>
  <c r="C1293" i="16"/>
  <c r="C894" i="16"/>
  <c r="C1287" i="16"/>
  <c r="C1181" i="16"/>
  <c r="C312" i="63"/>
  <c r="C276" i="63"/>
  <c r="C166" i="63"/>
  <c r="C719" i="16"/>
  <c r="C785" i="16"/>
  <c r="C327" i="63"/>
  <c r="C772" i="16"/>
  <c r="C301" i="63"/>
  <c r="C689" i="16"/>
  <c r="C1043" i="16"/>
  <c r="C1063" i="16"/>
  <c r="C1053" i="16"/>
  <c r="C326" i="63"/>
  <c r="C1085" i="16"/>
  <c r="C1229" i="16"/>
  <c r="C299" i="63"/>
  <c r="C1192" i="16"/>
  <c r="C1050" i="16"/>
  <c r="C1244" i="16"/>
  <c r="C912" i="16"/>
  <c r="C949" i="16"/>
  <c r="C886" i="16"/>
  <c r="C1268" i="16"/>
  <c r="C57" i="63"/>
  <c r="C1073" i="16"/>
  <c r="C905" i="16"/>
  <c r="C258" i="63"/>
  <c r="C794" i="16"/>
  <c r="C932" i="16"/>
  <c r="C828" i="16"/>
  <c r="C102" i="63"/>
  <c r="C953" i="16"/>
  <c r="C677" i="16"/>
  <c r="C1228" i="16"/>
  <c r="C832" i="16"/>
  <c r="L431" i="16"/>
  <c r="L305" i="16"/>
  <c r="L186" i="16"/>
  <c r="L366" i="16"/>
  <c r="L165" i="16"/>
  <c r="L447" i="16"/>
  <c r="L313" i="16"/>
  <c r="L194" i="16"/>
  <c r="L398" i="16"/>
  <c r="L173" i="16"/>
  <c r="L144" i="16"/>
  <c r="L321" i="16"/>
  <c r="L202" i="16"/>
  <c r="L413" i="16"/>
  <c r="L332" i="16"/>
  <c r="L290" i="16"/>
  <c r="L182" i="16"/>
  <c r="L227" i="16"/>
  <c r="L391" i="16"/>
  <c r="L265" i="16"/>
  <c r="L146" i="16"/>
  <c r="L230" i="16"/>
  <c r="L452" i="16"/>
  <c r="L399" i="16"/>
  <c r="L273" i="16"/>
  <c r="L154" i="16"/>
  <c r="L262" i="16"/>
  <c r="L296" i="16"/>
  <c r="L143" i="16"/>
  <c r="L240" i="16"/>
  <c r="L417" i="16"/>
  <c r="L298" i="16"/>
  <c r="L238" i="16"/>
  <c r="L277" i="16"/>
  <c r="L248" i="16"/>
  <c r="L425" i="16"/>
  <c r="L306" i="16"/>
  <c r="L270" i="16"/>
  <c r="L285" i="16"/>
  <c r="L235" i="16"/>
  <c r="L269" i="16"/>
  <c r="C857" i="16"/>
  <c r="C1134" i="16"/>
  <c r="C1249" i="16"/>
  <c r="C973" i="16"/>
  <c r="C321" i="63"/>
  <c r="C1174" i="16"/>
  <c r="C133" i="63"/>
  <c r="C86" i="63"/>
  <c r="C1285" i="16"/>
  <c r="C194" i="63"/>
  <c r="C273" i="63"/>
  <c r="C704" i="16"/>
  <c r="C304" i="63"/>
  <c r="C1242" i="16"/>
  <c r="C672" i="16"/>
  <c r="C667" i="16"/>
  <c r="C961" i="16"/>
  <c r="C671" i="16"/>
  <c r="C663" i="16"/>
  <c r="C957" i="16"/>
  <c r="C845" i="16"/>
  <c r="C74" i="63"/>
  <c r="C934" i="16"/>
  <c r="C968" i="16"/>
  <c r="C1002" i="16"/>
  <c r="C229" i="63"/>
  <c r="C121" i="63"/>
  <c r="C175" i="63"/>
  <c r="C1078" i="16"/>
  <c r="C776" i="16"/>
  <c r="C1121" i="16"/>
  <c r="C797" i="16"/>
  <c r="C1306" i="16"/>
  <c r="C1302" i="16"/>
  <c r="C320" i="63"/>
  <c r="C767" i="16"/>
  <c r="C863" i="16"/>
  <c r="C394" i="63"/>
  <c r="C987" i="16"/>
  <c r="C727" i="16"/>
  <c r="C1286" i="16"/>
  <c r="C948" i="16"/>
  <c r="C984" i="16"/>
  <c r="C393" i="63"/>
  <c r="C1047" i="16"/>
  <c r="C1060" i="16"/>
  <c r="C1190" i="16"/>
  <c r="C157" i="63"/>
  <c r="C1025" i="16"/>
  <c r="C774" i="16"/>
  <c r="C681" i="16"/>
  <c r="C1188" i="16"/>
  <c r="C933" i="16"/>
  <c r="C1091" i="16"/>
  <c r="C864" i="16"/>
  <c r="C861" i="16"/>
  <c r="C357" i="63"/>
  <c r="C1305" i="16"/>
  <c r="C652" i="16"/>
  <c r="C366" i="63"/>
  <c r="C1128" i="16"/>
  <c r="C756" i="16"/>
  <c r="C1035" i="16"/>
  <c r="C84" i="63"/>
  <c r="C1269" i="16"/>
  <c r="C1213" i="16"/>
  <c r="C980" i="16"/>
  <c r="C924" i="16"/>
  <c r="C909" i="16"/>
  <c r="C302" i="63"/>
  <c r="C159" i="63"/>
  <c r="C275" i="63"/>
  <c r="C890" i="16"/>
  <c r="C1205" i="16"/>
  <c r="C1110" i="16"/>
  <c r="C657" i="16"/>
  <c r="C659" i="16"/>
  <c r="C349" i="63"/>
  <c r="C811" i="16"/>
  <c r="C131" i="63"/>
  <c r="C156" i="63"/>
  <c r="C1247" i="16"/>
  <c r="C231" i="63"/>
  <c r="C637" i="16"/>
  <c r="C65" i="63"/>
  <c r="L192" i="16"/>
  <c r="L369" i="16"/>
  <c r="L250" i="16"/>
  <c r="L341" i="16"/>
  <c r="L229" i="16"/>
  <c r="L200" i="16"/>
  <c r="L377" i="16"/>
  <c r="L258" i="16"/>
  <c r="L381" i="16"/>
  <c r="L237" i="16"/>
  <c r="L208" i="16"/>
  <c r="L385" i="16"/>
  <c r="L266" i="16"/>
  <c r="L374" i="16"/>
  <c r="L460" i="16"/>
  <c r="L363" i="16"/>
  <c r="L268" i="16"/>
  <c r="L147" i="16"/>
  <c r="L152" i="16"/>
  <c r="L329" i="16"/>
  <c r="L210" i="16"/>
  <c r="L454" i="16"/>
  <c r="L189" i="16"/>
  <c r="L160" i="16"/>
  <c r="L337" i="16"/>
  <c r="L218" i="16"/>
  <c r="L463" i="16"/>
  <c r="L217" i="16"/>
  <c r="L151" i="16"/>
  <c r="L304" i="16"/>
  <c r="L450" i="16"/>
  <c r="L362" i="16"/>
  <c r="L156" i="16"/>
  <c r="L397" i="16"/>
  <c r="L312" i="16"/>
  <c r="L466" i="16"/>
  <c r="L370" i="16"/>
  <c r="L164" i="16"/>
  <c r="L429" i="16"/>
  <c r="L326" i="16"/>
  <c r="L373" i="16"/>
  <c r="C61" i="63"/>
  <c r="C101" i="63"/>
  <c r="C850" i="16"/>
  <c r="C56" i="63"/>
  <c r="C629" i="16"/>
  <c r="C1254" i="16"/>
  <c r="C1164" i="16"/>
  <c r="C853" i="16"/>
  <c r="C1130" i="16"/>
  <c r="C239" i="63"/>
  <c r="C931" i="16"/>
  <c r="C83" i="63"/>
  <c r="C67" i="63"/>
  <c r="C1086" i="16"/>
  <c r="C744" i="16"/>
  <c r="C150" i="63"/>
  <c r="C165" i="63"/>
  <c r="C1276" i="16"/>
  <c r="C59" i="63"/>
  <c r="C745" i="16"/>
  <c r="C1057" i="16"/>
  <c r="C77" i="63"/>
  <c r="C124" i="63"/>
  <c r="C686" i="16"/>
  <c r="C254" i="63"/>
  <c r="C743" i="16"/>
  <c r="C282" i="63"/>
  <c r="C177" i="63"/>
  <c r="C347" i="63"/>
  <c r="C300" i="63"/>
  <c r="C286" i="63"/>
  <c r="C1140" i="16"/>
  <c r="C897" i="16"/>
  <c r="C230" i="63"/>
  <c r="C202" i="63"/>
  <c r="C232" i="63"/>
  <c r="C791" i="16"/>
  <c r="C1009" i="16"/>
  <c r="C1200" i="16"/>
  <c r="C363" i="63"/>
  <c r="C835" i="16"/>
  <c r="C1081" i="16"/>
  <c r="C1259" i="16"/>
  <c r="C699" i="16"/>
  <c r="C1040" i="16"/>
  <c r="C1087" i="16"/>
  <c r="C816" i="16"/>
  <c r="C1020" i="16"/>
  <c r="C963" i="16"/>
  <c r="C174" i="63"/>
  <c r="C866" i="16"/>
  <c r="C979" i="16"/>
  <c r="C970" i="16"/>
  <c r="C807" i="16"/>
  <c r="C960" i="16"/>
  <c r="C248" i="63"/>
  <c r="C786" i="16"/>
  <c r="C684" i="16"/>
  <c r="C1077" i="16"/>
  <c r="C656" i="16"/>
  <c r="C250" i="63"/>
  <c r="C1148" i="16"/>
  <c r="C907" i="16"/>
  <c r="C68" i="63"/>
  <c r="C920" i="16"/>
  <c r="C192" i="63"/>
  <c r="C214" i="63"/>
  <c r="C1017" i="16"/>
  <c r="C942" i="16"/>
  <c r="C1230" i="16"/>
  <c r="C308" i="63"/>
  <c r="C1100" i="16"/>
  <c r="C1206" i="16"/>
  <c r="C1061" i="16"/>
  <c r="C900" i="16"/>
  <c r="C380" i="63"/>
  <c r="C212" i="63"/>
  <c r="C1016" i="16"/>
  <c r="C158" i="63"/>
  <c r="C653" i="16"/>
  <c r="C1158" i="16"/>
  <c r="C1143" i="16"/>
  <c r="C385" i="63"/>
  <c r="C639" i="16"/>
  <c r="C238" i="63"/>
  <c r="L256" i="16"/>
  <c r="L433" i="16"/>
  <c r="L314" i="16"/>
  <c r="L302" i="16"/>
  <c r="L293" i="16"/>
  <c r="L264" i="16"/>
  <c r="L441" i="16"/>
  <c r="L322" i="16"/>
  <c r="L334" i="16"/>
  <c r="L301" i="16"/>
  <c r="L272" i="16"/>
  <c r="L449" i="16"/>
  <c r="L330" i="16"/>
  <c r="L252" i="16"/>
  <c r="L246" i="16"/>
  <c r="L206" i="16"/>
  <c r="L197" i="16"/>
  <c r="L276" i="16"/>
  <c r="L216" i="16"/>
  <c r="L393" i="16"/>
  <c r="L274" i="16"/>
  <c r="L445" i="16"/>
  <c r="L253" i="16"/>
  <c r="L224" i="16"/>
  <c r="L401" i="16"/>
  <c r="L282" i="16"/>
  <c r="L166" i="16"/>
  <c r="L434" i="16"/>
  <c r="L159" i="16"/>
  <c r="L368" i="16"/>
  <c r="L251" i="16"/>
  <c r="L426" i="16"/>
  <c r="L220" i="16"/>
  <c r="L318" i="16"/>
  <c r="L376" i="16"/>
  <c r="L267" i="16"/>
  <c r="L442" i="16"/>
  <c r="L228" i="16"/>
  <c r="L350" i="16"/>
  <c r="L354" i="16"/>
  <c r="L278" i="16"/>
  <c r="C898" i="16"/>
  <c r="C927" i="16"/>
  <c r="C1169" i="16"/>
  <c r="C971" i="16"/>
  <c r="C1257" i="16"/>
  <c r="C844" i="16"/>
  <c r="C337" i="63"/>
  <c r="C991" i="16"/>
  <c r="C259" i="63"/>
  <c r="C119" i="63"/>
  <c r="C884" i="16"/>
  <c r="C1167" i="16"/>
  <c r="C236" i="63"/>
  <c r="C1296" i="16"/>
  <c r="C692" i="16"/>
  <c r="C210" i="63"/>
  <c r="C951" i="16"/>
  <c r="C1065" i="16"/>
  <c r="C1168" i="16"/>
  <c r="C834" i="16"/>
  <c r="C843" i="16"/>
  <c r="C1133" i="16"/>
  <c r="C675" i="16"/>
  <c r="C1250" i="16"/>
  <c r="C1023" i="16"/>
  <c r="C1070" i="16"/>
  <c r="C701" i="16"/>
  <c r="C365" i="63"/>
  <c r="C344" i="63"/>
  <c r="C690" i="16"/>
  <c r="C1278" i="16"/>
  <c r="C1193" i="16"/>
  <c r="C146" i="63"/>
  <c r="C678" i="16"/>
  <c r="C700" i="16"/>
  <c r="C1177" i="16"/>
  <c r="C664" i="16"/>
  <c r="C1076" i="16"/>
  <c r="C908" i="16"/>
  <c r="C696" i="16"/>
  <c r="C628" i="16"/>
  <c r="C902" i="16"/>
  <c r="C340" i="63"/>
  <c r="C265" i="63"/>
  <c r="C1094" i="16"/>
  <c r="C1102" i="16"/>
  <c r="C1246" i="16"/>
  <c r="C1175" i="16"/>
  <c r="C1038" i="16"/>
  <c r="C870" i="16"/>
  <c r="C1307" i="16"/>
  <c r="C695" i="16"/>
  <c r="C246" i="63"/>
  <c r="C913" i="16"/>
  <c r="C981" i="16"/>
  <c r="C685" i="16"/>
  <c r="C871" i="16"/>
  <c r="C789" i="16"/>
  <c r="C1235" i="16"/>
  <c r="C962" i="16"/>
  <c r="C1172" i="16"/>
  <c r="C804" i="16"/>
  <c r="C106" i="63"/>
  <c r="C1092" i="16"/>
  <c r="C237" i="63"/>
  <c r="C1028" i="16"/>
  <c r="C1153" i="16"/>
  <c r="C1224" i="16"/>
  <c r="C1225" i="16"/>
  <c r="C291" i="63"/>
  <c r="C985" i="16"/>
  <c r="C1051" i="16"/>
  <c r="C1041" i="16"/>
  <c r="C1266" i="16"/>
  <c r="C1120" i="16"/>
  <c r="C95" i="63"/>
  <c r="C362" i="63"/>
  <c r="C309" i="63"/>
  <c r="C247" i="63"/>
  <c r="C880" i="16"/>
  <c r="C1127" i="16"/>
  <c r="C1013" i="16"/>
  <c r="C182" i="63"/>
  <c r="C1150" i="16"/>
  <c r="L167" i="16"/>
  <c r="L320" i="16"/>
  <c r="L155" i="16"/>
  <c r="L378" i="16"/>
  <c r="L172" i="16"/>
  <c r="L461" i="16"/>
  <c r="L328" i="16"/>
  <c r="L171" i="16"/>
  <c r="L386" i="16"/>
  <c r="L180" i="16"/>
  <c r="L150" i="16"/>
  <c r="L336" i="16"/>
  <c r="L187" i="16"/>
  <c r="L394" i="16"/>
  <c r="L316" i="16"/>
  <c r="L407" i="16"/>
  <c r="L183" i="16"/>
  <c r="L279" i="16"/>
  <c r="L191" i="16"/>
  <c r="L280" i="16"/>
  <c r="L457" i="16"/>
  <c r="L338" i="16"/>
  <c r="L406" i="16"/>
  <c r="L333" i="16"/>
  <c r="L288" i="16"/>
  <c r="L465" i="16"/>
  <c r="L346" i="16"/>
  <c r="L438" i="16"/>
  <c r="L162" i="16"/>
  <c r="L223" i="16"/>
  <c r="L432" i="16"/>
  <c r="L371" i="16"/>
  <c r="L243" i="16"/>
  <c r="L284" i="16"/>
  <c r="L231" i="16"/>
  <c r="L440" i="16"/>
  <c r="L403" i="16"/>
  <c r="L259" i="16"/>
  <c r="L292" i="16"/>
  <c r="L349" i="16"/>
  <c r="L365" i="16"/>
  <c r="C1176" i="16"/>
  <c r="C754" i="16"/>
  <c r="C967" i="16"/>
  <c r="C257" i="63"/>
  <c r="C317" i="63"/>
  <c r="C218" i="63"/>
  <c r="C801" i="16"/>
  <c r="C1032" i="16"/>
  <c r="C722" i="16"/>
  <c r="C645" i="16"/>
  <c r="C331" i="63"/>
  <c r="C329" i="63"/>
  <c r="C903" i="16"/>
  <c r="C205" i="63"/>
  <c r="C1295" i="16"/>
  <c r="C893" i="16"/>
  <c r="C160" i="63"/>
  <c r="C780" i="16"/>
  <c r="C728" i="16"/>
  <c r="C149" i="63"/>
  <c r="C848" i="16"/>
  <c r="C129" i="63"/>
  <c r="C1239" i="16"/>
  <c r="C901" i="16"/>
  <c r="C178" i="63"/>
  <c r="C1049" i="16"/>
  <c r="C241" i="63"/>
  <c r="C925" i="16"/>
  <c r="C1204" i="16"/>
  <c r="C1149" i="16"/>
  <c r="C384" i="63"/>
  <c r="C284" i="63"/>
  <c r="C223" i="63"/>
  <c r="C263" i="63"/>
  <c r="C749" i="16"/>
  <c r="C781" i="16"/>
  <c r="C642" i="16"/>
  <c r="C635" i="16"/>
  <c r="C1221" i="16"/>
  <c r="C167" i="63"/>
  <c r="C1160" i="16"/>
  <c r="C726" i="16"/>
  <c r="C204" i="63"/>
  <c r="C1015" i="16"/>
  <c r="C376" i="63"/>
  <c r="C891" i="16"/>
  <c r="C1261" i="16"/>
  <c r="C1223" i="16"/>
  <c r="C868" i="16"/>
  <c r="C683" i="16"/>
  <c r="C638" i="16"/>
  <c r="C1300" i="16"/>
  <c r="C97" i="63"/>
  <c r="C782" i="16"/>
  <c r="C737" i="16"/>
  <c r="C1111" i="16"/>
  <c r="C975" i="16"/>
  <c r="C1106" i="16"/>
  <c r="C60" i="63"/>
  <c r="C1214" i="16"/>
  <c r="C714" i="16"/>
  <c r="C1011" i="16"/>
  <c r="C1097" i="16"/>
  <c r="C267" i="63"/>
  <c r="C185" i="63"/>
  <c r="C799" i="16"/>
  <c r="C319" i="63"/>
  <c r="C1142" i="16"/>
  <c r="C272" i="63"/>
  <c r="C338" i="63"/>
  <c r="C882" i="16"/>
  <c r="L175" i="16"/>
  <c r="L384" i="16"/>
  <c r="L283" i="16"/>
  <c r="L458" i="16"/>
  <c r="L236" i="16"/>
  <c r="L382" i="16"/>
  <c r="L392" i="16"/>
  <c r="L299" i="16"/>
  <c r="L163" i="16"/>
  <c r="L244" i="16"/>
  <c r="L414" i="16"/>
  <c r="L400" i="16"/>
  <c r="L315" i="16"/>
  <c r="L179" i="16"/>
  <c r="L444" i="16"/>
  <c r="L168" i="16"/>
  <c r="L443" i="16"/>
  <c r="L360" i="16"/>
  <c r="L142" i="16"/>
  <c r="L344" i="16"/>
  <c r="L203" i="16"/>
  <c r="L402" i="16"/>
  <c r="L196" i="16"/>
  <c r="L214" i="16"/>
  <c r="L352" i="16"/>
  <c r="L219" i="16"/>
  <c r="L410" i="16"/>
  <c r="L204" i="16"/>
  <c r="L418" i="16"/>
  <c r="L287" i="16"/>
  <c r="L161" i="16"/>
  <c r="L421" i="16"/>
  <c r="L379" i="16"/>
  <c r="L348" i="16"/>
  <c r="L295" i="16"/>
  <c r="L169" i="16"/>
  <c r="L453" i="16"/>
  <c r="L395" i="16"/>
  <c r="L356" i="16"/>
  <c r="L343" i="16"/>
  <c r="L148" i="16"/>
  <c r="C1267" i="16"/>
  <c r="C783" i="16"/>
  <c r="C753" i="16"/>
  <c r="C998" i="16"/>
  <c r="C1251" i="16"/>
  <c r="C992" i="16"/>
  <c r="C255" i="63"/>
  <c r="C1211" i="16"/>
  <c r="C879" i="16"/>
  <c r="C974" i="16"/>
  <c r="C1279" i="16"/>
  <c r="C1241" i="16"/>
  <c r="C718" i="16"/>
  <c r="C923" i="16"/>
  <c r="C647" i="16"/>
  <c r="C1114" i="16"/>
  <c r="C881" i="16"/>
  <c r="C1171" i="16"/>
  <c r="C1138" i="16"/>
  <c r="C1122" i="16"/>
  <c r="C104" i="63"/>
  <c r="C1071" i="16"/>
  <c r="C1099" i="16"/>
  <c r="C798" i="16"/>
  <c r="C1088" i="16"/>
  <c r="C906" i="16"/>
  <c r="C148" i="63"/>
  <c r="C354" i="63"/>
  <c r="C295" i="63"/>
  <c r="C1082" i="16"/>
  <c r="C1212" i="16"/>
  <c r="C382" i="63"/>
  <c r="C762" i="16"/>
  <c r="C959" i="16"/>
  <c r="C228" i="63"/>
  <c r="C1180" i="16"/>
  <c r="C682" i="16"/>
  <c r="C1141" i="16"/>
  <c r="C935" i="16"/>
  <c r="C1004" i="16"/>
  <c r="C636" i="16"/>
  <c r="C1039" i="16"/>
  <c r="C1135" i="16"/>
  <c r="C122" i="63"/>
  <c r="C938" i="16"/>
  <c r="C356" i="63"/>
  <c r="C858" i="16"/>
  <c r="C345" i="63"/>
  <c r="C187" i="63"/>
  <c r="C264" i="63"/>
  <c r="C632" i="16"/>
  <c r="C666" i="16"/>
  <c r="C1265" i="16"/>
  <c r="C1157" i="16"/>
  <c r="C1290" i="16"/>
  <c r="C219" i="63"/>
  <c r="C374" i="63"/>
  <c r="C1308" i="16"/>
  <c r="C1275" i="16"/>
  <c r="C1218" i="16"/>
  <c r="C120" i="63"/>
  <c r="C1210" i="16"/>
  <c r="C735" i="16"/>
  <c r="C66" i="63"/>
  <c r="C1052" i="16"/>
  <c r="C1083" i="16"/>
  <c r="C655" i="16"/>
  <c r="C956" i="16"/>
  <c r="C1109" i="16"/>
  <c r="C947" i="16"/>
  <c r="C1147" i="16"/>
  <c r="C1093" i="16"/>
  <c r="C955" i="16"/>
  <c r="C140" i="63"/>
  <c r="C147" i="63"/>
  <c r="C105" i="63"/>
  <c r="C383" i="63"/>
  <c r="C918" i="16"/>
  <c r="C648" i="16"/>
  <c r="C810" i="16"/>
  <c r="C969" i="16"/>
  <c r="C999" i="16"/>
  <c r="C151" i="63"/>
  <c r="C1196" i="16"/>
  <c r="C93" i="63"/>
  <c r="C335" i="63"/>
  <c r="L239" i="16"/>
  <c r="L448" i="16"/>
  <c r="L419" i="16"/>
  <c r="L275" i="16"/>
  <c r="L300" i="16"/>
  <c r="L247" i="16"/>
  <c r="L456" i="16"/>
  <c r="L435" i="16"/>
  <c r="L291" i="16"/>
  <c r="L308" i="16"/>
  <c r="L255" i="16"/>
  <c r="L464" i="16"/>
  <c r="L451" i="16"/>
  <c r="L307" i="16"/>
  <c r="L181" i="16"/>
  <c r="L424" i="16"/>
  <c r="L188" i="16"/>
  <c r="L345" i="16"/>
  <c r="L199" i="16"/>
  <c r="L408" i="16"/>
  <c r="L331" i="16"/>
  <c r="L195" i="16"/>
  <c r="L260" i="16"/>
  <c r="L207" i="16"/>
  <c r="L416" i="16"/>
  <c r="L339" i="16"/>
  <c r="L211" i="16"/>
  <c r="L396" i="16"/>
  <c r="L286" i="16"/>
  <c r="L351" i="16"/>
  <c r="L225" i="16"/>
  <c r="L358" i="16"/>
  <c r="L405" i="16"/>
  <c r="L412" i="16"/>
  <c r="L359" i="16"/>
  <c r="L233" i="16"/>
  <c r="L390" i="16"/>
  <c r="L437" i="16"/>
  <c r="L420" i="16"/>
  <c r="L232" i="16"/>
  <c r="L340" i="16"/>
  <c r="C1101" i="16"/>
  <c r="C750" i="16"/>
  <c r="C303" i="63"/>
  <c r="C1264" i="16"/>
  <c r="C1131" i="16"/>
  <c r="C771" i="16"/>
  <c r="C916" i="16"/>
  <c r="C1260" i="16"/>
  <c r="C1207" i="16"/>
  <c r="C1055" i="16"/>
  <c r="C1136" i="16"/>
  <c r="C94" i="63"/>
  <c r="C111" i="63"/>
  <c r="C854" i="16"/>
  <c r="C674" i="16"/>
  <c r="C1064" i="16"/>
  <c r="C917" i="16"/>
  <c r="C358" i="63"/>
  <c r="C132" i="63"/>
  <c r="C1203" i="16"/>
  <c r="C702" i="16"/>
  <c r="C364" i="63"/>
  <c r="C367" i="63"/>
  <c r="C1024" i="16"/>
  <c r="C87" i="63"/>
  <c r="C966" i="16"/>
  <c r="C887" i="16"/>
  <c r="C266" i="63"/>
  <c r="C1048" i="16"/>
  <c r="C1005" i="16"/>
  <c r="C1089" i="16"/>
  <c r="C78" i="63"/>
  <c r="C138" i="63"/>
  <c r="C650" i="16"/>
  <c r="C819" i="16"/>
  <c r="C1014" i="16"/>
  <c r="C958" i="16"/>
  <c r="C773" i="16"/>
  <c r="C355" i="63"/>
  <c r="C646" i="16"/>
  <c r="C876" i="16"/>
  <c r="C353" i="63"/>
  <c r="C1019" i="16"/>
  <c r="C1284" i="16"/>
  <c r="C937" i="16"/>
  <c r="C1139" i="16"/>
  <c r="C1195" i="16"/>
  <c r="C649" i="16"/>
  <c r="C392" i="63"/>
  <c r="C375" i="63"/>
  <c r="C911" i="16"/>
  <c r="C1058" i="16"/>
  <c r="C950" i="16"/>
  <c r="C809" i="16"/>
  <c r="C1272" i="16"/>
  <c r="C977" i="16"/>
  <c r="C746" i="16"/>
  <c r="C183" i="63"/>
  <c r="C818" i="16"/>
  <c r="C993" i="16"/>
  <c r="C1034" i="16"/>
  <c r="C1258" i="16"/>
  <c r="C833" i="16"/>
  <c r="C660" i="16"/>
  <c r="C724" i="16"/>
  <c r="C209" i="63"/>
  <c r="C1248" i="16"/>
  <c r="C1116" i="16"/>
  <c r="C256" i="63"/>
  <c r="C110" i="63"/>
  <c r="C211" i="63"/>
  <c r="C1031" i="16"/>
  <c r="C283" i="63"/>
  <c r="C1026" i="16"/>
  <c r="C115" i="63"/>
  <c r="C851" i="16"/>
  <c r="C852" i="16"/>
  <c r="C1103" i="16"/>
  <c r="C703" i="16"/>
  <c r="C1137" i="16"/>
  <c r="C191" i="63"/>
  <c r="C846" i="16"/>
  <c r="C1006" i="16"/>
  <c r="C803" i="16"/>
  <c r="C1112" i="16"/>
  <c r="C778" i="16"/>
  <c r="L411" i="16"/>
  <c r="L193" i="16"/>
  <c r="L439" i="16"/>
  <c r="L261" i="16"/>
  <c r="L297" i="16"/>
  <c r="C757" i="16"/>
  <c r="C1129" i="16"/>
  <c r="C1021" i="16"/>
  <c r="C830" i="16"/>
  <c r="C921" i="16"/>
  <c r="C654" i="16"/>
  <c r="C815" i="16"/>
  <c r="C978" i="16"/>
  <c r="C732" i="16"/>
  <c r="C940" i="16"/>
  <c r="C390" i="63"/>
  <c r="C883" i="16"/>
  <c r="C943" i="16"/>
  <c r="C764" i="16"/>
  <c r="C1044" i="16"/>
  <c r="C706" i="16"/>
  <c r="C1233" i="16"/>
  <c r="C747" i="16"/>
  <c r="C665" i="16"/>
  <c r="C274" i="63"/>
  <c r="C88" i="63"/>
  <c r="C1079" i="16"/>
  <c r="C936" i="16"/>
  <c r="C1033" i="16"/>
  <c r="C954" i="16"/>
  <c r="C761" i="16"/>
  <c r="C339" i="63"/>
  <c r="C1118" i="16"/>
  <c r="C1107" i="16"/>
  <c r="C740" i="16"/>
  <c r="C1271" i="16"/>
  <c r="C85" i="63"/>
  <c r="L364" i="16"/>
  <c r="L222" i="16"/>
  <c r="L309" i="16"/>
  <c r="L212" i="16"/>
  <c r="L178" i="16"/>
  <c r="C793" i="16"/>
  <c r="C1189" i="16"/>
  <c r="C996" i="16"/>
  <c r="C945" i="16"/>
  <c r="C929" i="16"/>
  <c r="C1074" i="16"/>
  <c r="C1208" i="16"/>
  <c r="C990" i="16"/>
  <c r="C389" i="63"/>
  <c r="C79" i="63"/>
  <c r="C812" i="16"/>
  <c r="C775" i="16"/>
  <c r="C1010" i="16"/>
  <c r="C373" i="63"/>
  <c r="C995" i="16"/>
  <c r="C693" i="16"/>
  <c r="C922" i="16"/>
  <c r="C926" i="16"/>
  <c r="C827" i="16"/>
  <c r="C142" i="63"/>
  <c r="C322" i="63"/>
  <c r="C688" i="16"/>
  <c r="C708" i="16"/>
  <c r="C930" i="16"/>
  <c r="C1161" i="16"/>
  <c r="C222" i="63"/>
  <c r="C673" i="16"/>
  <c r="C1154" i="16"/>
  <c r="C58" i="63"/>
  <c r="C994" i="16"/>
  <c r="L319" i="16"/>
  <c r="C768" i="16"/>
  <c r="C1163" i="16"/>
  <c r="C1030" i="16"/>
  <c r="C186" i="63"/>
  <c r="L311" i="16"/>
  <c r="L198" i="16"/>
  <c r="L323" i="16"/>
  <c r="L415" i="16"/>
  <c r="L342" i="16"/>
  <c r="C729" i="16"/>
  <c r="C972" i="16"/>
  <c r="C1298" i="16"/>
  <c r="C1098" i="16"/>
  <c r="C1046" i="16"/>
  <c r="C721" i="16"/>
  <c r="C1132" i="16"/>
  <c r="C847" i="16"/>
  <c r="C1217" i="16"/>
  <c r="C96" i="63"/>
  <c r="C155" i="63"/>
  <c r="C196" i="63"/>
  <c r="C220" i="63"/>
  <c r="C796" i="16"/>
  <c r="C328" i="63"/>
  <c r="C193" i="63"/>
  <c r="C997" i="16"/>
  <c r="C888" i="16"/>
  <c r="C128" i="63"/>
  <c r="C293" i="63"/>
  <c r="C1104" i="16"/>
  <c r="C1080" i="16"/>
  <c r="C709" i="16"/>
  <c r="C1066" i="16"/>
  <c r="C1187" i="16"/>
  <c r="C1096" i="16"/>
  <c r="C201" i="63"/>
  <c r="C790" i="16"/>
  <c r="C1119" i="16"/>
  <c r="C865" i="16"/>
  <c r="C391" i="63"/>
  <c r="C168" i="63"/>
  <c r="L423" i="16"/>
  <c r="C123" i="63"/>
  <c r="C330" i="63"/>
  <c r="C792" i="16"/>
  <c r="C1240" i="16"/>
  <c r="C348" i="63"/>
  <c r="L185" i="16"/>
  <c r="L317" i="16"/>
  <c r="L324" i="16"/>
  <c r="L289" i="16"/>
  <c r="L157" i="16"/>
  <c r="C641" i="16"/>
  <c r="C965" i="16"/>
  <c r="C311" i="63"/>
  <c r="C904" i="16"/>
  <c r="C763" i="16"/>
  <c r="C760" i="16"/>
  <c r="C952" i="16"/>
  <c r="C1301" i="16"/>
  <c r="C310" i="63"/>
  <c r="C290" i="63"/>
  <c r="C139" i="63"/>
  <c r="C1170" i="16"/>
  <c r="C1289" i="16"/>
  <c r="C200" i="63"/>
  <c r="C195" i="63"/>
  <c r="C1185" i="16"/>
  <c r="C184" i="63"/>
  <c r="C837" i="16"/>
  <c r="C739" i="16"/>
  <c r="C1105" i="16"/>
  <c r="C1059" i="16"/>
  <c r="C1159" i="16"/>
  <c r="C1282" i="16"/>
  <c r="C779" i="16"/>
  <c r="C1152" i="16"/>
  <c r="C92" i="63"/>
  <c r="C213" i="63"/>
  <c r="C976" i="16"/>
  <c r="C720" i="16"/>
  <c r="C914" i="16"/>
  <c r="C1231" i="16"/>
  <c r="C1113" i="16"/>
  <c r="L190" i="16"/>
  <c r="L409" i="16"/>
  <c r="L271" i="16"/>
  <c r="L170" i="16"/>
  <c r="L153" i="16"/>
  <c r="C742" i="16"/>
  <c r="C1146" i="16"/>
  <c r="C738" i="16"/>
  <c r="C285" i="63"/>
  <c r="C668" i="16"/>
  <c r="C227" i="63"/>
  <c r="C1123" i="16"/>
  <c r="C725" i="16"/>
  <c r="C268" i="63"/>
  <c r="C731" i="16"/>
  <c r="C1277" i="16"/>
  <c r="C869" i="16"/>
  <c r="C939" i="16"/>
  <c r="C1243" i="16"/>
  <c r="C1280" i="16"/>
  <c r="C808" i="16"/>
  <c r="C240" i="63"/>
  <c r="C1022" i="16"/>
  <c r="C1125" i="16"/>
  <c r="C1199" i="16"/>
  <c r="C839" i="16"/>
  <c r="C1062" i="16"/>
  <c r="C1124" i="16"/>
  <c r="C318" i="63"/>
  <c r="C1186" i="16"/>
  <c r="C717" i="16"/>
  <c r="C826" i="16"/>
  <c r="C346" i="63"/>
  <c r="C825" i="16"/>
  <c r="C1304" i="16"/>
  <c r="L347" i="16"/>
  <c r="C986" i="16"/>
  <c r="C1001" i="16"/>
  <c r="C755" i="16"/>
  <c r="C76" i="63"/>
  <c r="C112" i="63"/>
  <c r="L303" i="16"/>
  <c r="L427" i="16"/>
  <c r="L380" i="16"/>
  <c r="L145" i="16"/>
  <c r="L310" i="16"/>
  <c r="L468" i="16"/>
  <c r="C1182" i="16"/>
  <c r="C249" i="63"/>
  <c r="C1262" i="16"/>
  <c r="C1297" i="16"/>
  <c r="C372" i="63"/>
  <c r="C840" i="16"/>
  <c r="C313" i="63"/>
  <c r="C1003" i="16"/>
  <c r="C294" i="63"/>
  <c r="C941" i="16"/>
  <c r="C281" i="63"/>
  <c r="C630" i="16"/>
  <c r="C1084" i="16"/>
  <c r="C1027" i="16"/>
  <c r="C758" i="16"/>
  <c r="C1042" i="16"/>
  <c r="C875" i="16"/>
  <c r="C1253" i="16"/>
  <c r="C821" i="16"/>
  <c r="C691" i="16"/>
  <c r="C855" i="16"/>
  <c r="C915" i="16"/>
  <c r="C1156" i="16"/>
  <c r="C919" i="16"/>
  <c r="C983" i="16"/>
  <c r="C1215" i="16"/>
  <c r="C1007" i="16"/>
  <c r="C1037" i="16"/>
  <c r="C1012" i="16"/>
  <c r="C988" i="16"/>
  <c r="L158" i="16"/>
  <c r="C989" i="16"/>
  <c r="C103" i="63"/>
  <c r="C634" i="16"/>
  <c r="C711" i="16"/>
  <c r="C1067" i="16"/>
  <c r="L177" i="16"/>
  <c r="L372" i="16"/>
  <c r="L355" i="16"/>
  <c r="L357" i="16"/>
  <c r="L149" i="16"/>
  <c r="C899" i="16"/>
  <c r="C736" i="16"/>
  <c r="C114" i="63"/>
  <c r="C862" i="16"/>
  <c r="C1222" i="16"/>
  <c r="C1068" i="16"/>
  <c r="C1283" i="16"/>
  <c r="C1008" i="16"/>
  <c r="C1226" i="16"/>
  <c r="C800" i="16"/>
  <c r="C277" i="63"/>
  <c r="C164" i="63"/>
  <c r="C1117" i="16"/>
  <c r="C176" i="63"/>
  <c r="C814" i="16"/>
  <c r="C70" i="63"/>
  <c r="C829" i="16"/>
  <c r="C1236" i="16"/>
  <c r="C1197" i="16"/>
  <c r="C130" i="63"/>
  <c r="C1145" i="16"/>
  <c r="C137" i="63"/>
  <c r="C1303" i="16"/>
  <c r="C1075" i="16"/>
  <c r="C1045" i="16"/>
  <c r="C203" i="63"/>
  <c r="C336" i="63"/>
  <c r="C245" i="63"/>
  <c r="C381" i="63"/>
  <c r="C173" i="63"/>
  <c r="C1056" i="16"/>
  <c r="L263" i="16"/>
  <c r="C113" i="63"/>
  <c r="C1151" i="16"/>
  <c r="C627" i="16"/>
  <c r="C670" i="16"/>
  <c r="C710" i="16"/>
</calcChain>
</file>

<file path=xl/comments1.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Создать сигналы для линков (RS485 и Ethernet)</t>
        </r>
      </text>
    </comment>
  </commentList>
</comments>
</file>

<file path=xl/comments2.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3.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List>
</comments>
</file>

<file path=xl/comments4.xml><?xml version="1.0" encoding="utf-8"?>
<comments xmlns="http://schemas.openxmlformats.org/spreadsheetml/2006/main">
  <authors>
    <author>lumi</author>
  </authors>
  <commentList>
    <comment ref="Q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5.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6.xml><?xml version="1.0" encoding="utf-8"?>
<comments xmlns="http://schemas.openxmlformats.org/spreadsheetml/2006/main">
  <authors>
    <author>Николай Тихонов</author>
  </authors>
  <commentList>
    <comment ref="D515" authorId="0" shapeId="0">
      <text>
        <r>
          <rPr>
            <b/>
            <sz val="9"/>
            <color indexed="81"/>
            <rFont val="Tahoma"/>
            <family val="2"/>
            <charset val="204"/>
          </rPr>
          <t>Уставка под номером 1</t>
        </r>
      </text>
    </comment>
    <comment ref="D516" authorId="0" shapeId="0">
      <text>
        <r>
          <rPr>
            <b/>
            <sz val="9"/>
            <color indexed="81"/>
            <rFont val="Tahoma"/>
            <family val="2"/>
            <charset val="204"/>
          </rPr>
          <t>Уставка под номером 1</t>
        </r>
      </text>
    </comment>
    <comment ref="D517" authorId="0" shapeId="0">
      <text>
        <r>
          <rPr>
            <b/>
            <sz val="9"/>
            <color indexed="81"/>
            <rFont val="Tahoma"/>
            <family val="2"/>
            <charset val="204"/>
          </rPr>
          <t>Уставка под номером 1</t>
        </r>
      </text>
    </comment>
    <comment ref="D518" authorId="0" shapeId="0">
      <text>
        <r>
          <rPr>
            <b/>
            <sz val="9"/>
            <color indexed="81"/>
            <rFont val="Tahoma"/>
            <family val="2"/>
            <charset val="204"/>
          </rPr>
          <t>Уставка под номером 1</t>
        </r>
      </text>
    </comment>
  </commentList>
</comments>
</file>

<file path=xl/comments7.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Пометить проинициализированные в ПО параметры</t>
        </r>
      </text>
    </comment>
  </commentList>
</comments>
</file>

<file path=xl/comments8.xml><?xml version="1.0" encoding="utf-8"?>
<comments xmlns="http://schemas.openxmlformats.org/spreadsheetml/2006/main">
  <authors>
    <author>lumi</author>
    <author>Chastukhin Aleksandr</author>
    <author>pav</author>
    <author>Самигуллин Альберт</author>
    <author>Khamidullin</author>
    <author>Пользователь Windows</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BA2" authorId="2" shapeId="0">
      <text>
        <r>
          <rPr>
            <b/>
            <sz val="9"/>
            <color indexed="81"/>
            <rFont val="Tahoma"/>
            <family val="2"/>
            <charset val="204"/>
          </rPr>
          <t>pav:</t>
        </r>
        <r>
          <rPr>
            <sz val="9"/>
            <color indexed="81"/>
            <rFont val="Tahoma"/>
            <family val="2"/>
            <charset val="204"/>
          </rPr>
          <t xml:space="preserve">
Выдержка времени на ожидание набора давления после появления сигнала МП в процессе пуска агрегата вспомсистемы</t>
        </r>
      </text>
    </comment>
    <comment ref="BB2" authorId="2" shapeId="0">
      <text>
        <r>
          <rPr>
            <b/>
            <sz val="9"/>
            <color indexed="81"/>
            <rFont val="Tahoma"/>
            <family val="2"/>
            <charset val="204"/>
          </rPr>
          <t>pav:</t>
        </r>
        <r>
          <rPr>
            <sz val="9"/>
            <color indexed="81"/>
            <rFont val="Tahoma"/>
            <family val="2"/>
            <charset val="204"/>
          </rPr>
          <t xml:space="preserve">
Выдержка времени на ожидание спада давления после снятия сигнала МП в процессе остановки агрегата вспомсистемы</t>
        </r>
      </text>
    </comment>
    <comment ref="BC2" authorId="2" shapeId="0">
      <text>
        <r>
          <rPr>
            <b/>
            <sz val="9"/>
            <color indexed="81"/>
            <rFont val="Tahoma"/>
            <family val="2"/>
            <charset val="204"/>
          </rPr>
          <t>pav:</t>
        </r>
        <r>
          <rPr>
            <sz val="9"/>
            <color indexed="81"/>
            <rFont val="Tahoma"/>
            <family val="2"/>
            <charset val="204"/>
          </rPr>
          <t xml:space="preserve">
Выдержка времени на контроль давления во время работы</t>
        </r>
      </text>
    </comment>
    <comment ref="BD2" authorId="2" shapeId="0">
      <text>
        <r>
          <rPr>
            <b/>
            <sz val="9"/>
            <color indexed="81"/>
            <rFont val="Tahoma"/>
            <family val="2"/>
            <charset val="204"/>
          </rPr>
          <t>pav:</t>
        </r>
        <r>
          <rPr>
            <sz val="9"/>
            <color indexed="81"/>
            <rFont val="Tahoma"/>
            <family val="2"/>
            <charset val="204"/>
          </rPr>
          <t xml:space="preserve">
Ожидание срабатывания/исчезновения МП после включения/отключения</t>
        </r>
      </text>
    </comment>
    <comment ref="C3" authorId="3" shapeId="0">
      <text>
        <r>
          <rPr>
            <sz val="9"/>
            <color indexed="81"/>
            <rFont val="Tahoma"/>
            <family val="2"/>
            <charset val="204"/>
          </rPr>
          <t>Маслонасос НМ1 -сигнал от МП</t>
        </r>
      </text>
    </comment>
    <comment ref="O3" authorId="4" shapeId="0">
      <text>
        <r>
          <rPr>
            <sz val="9"/>
            <color indexed="81"/>
            <rFont val="Tahoma"/>
            <family val="2"/>
            <charset val="204"/>
          </rPr>
          <t>Давление на выходе маслонасоса №1</t>
        </r>
      </text>
    </comment>
    <comment ref="U3" authorId="5" shapeId="0">
      <text>
        <r>
          <rPr>
            <sz val="9"/>
            <color indexed="81"/>
            <rFont val="Tahoma"/>
            <family val="2"/>
            <charset val="204"/>
          </rPr>
          <t>Насос Н024.1 - контроль наличия напряжения</t>
        </r>
      </text>
    </comment>
    <comment ref="AA3" authorId="3" shapeId="0">
      <text>
        <r>
          <rPr>
            <sz val="9"/>
            <color indexed="81"/>
            <rFont val="Tahoma"/>
            <family val="2"/>
            <charset val="204"/>
          </rPr>
          <t>Маслонасос НМ1 -контроль нал. напряж.</t>
        </r>
      </text>
    </comment>
    <comment ref="C4" authorId="3" shapeId="0">
      <text>
        <r>
          <rPr>
            <sz val="9"/>
            <color indexed="81"/>
            <rFont val="Tahoma"/>
            <family val="2"/>
            <charset val="204"/>
          </rPr>
          <t>Маслонасос НМ2 -сигнал от МП</t>
        </r>
      </text>
    </comment>
    <comment ref="O4" authorId="4" shapeId="0">
      <text>
        <r>
          <rPr>
            <sz val="9"/>
            <color indexed="81"/>
            <rFont val="Tahoma"/>
            <family val="2"/>
            <charset val="204"/>
          </rPr>
          <t>Давление на выходе маслонасоса №2</t>
        </r>
      </text>
    </comment>
    <comment ref="U4" authorId="5" shapeId="0">
      <text>
        <r>
          <rPr>
            <sz val="9"/>
            <color indexed="81"/>
            <rFont val="Tahoma"/>
            <family val="2"/>
            <charset val="204"/>
          </rPr>
          <t>Насос Н024.2 - контроль наличия напряжения</t>
        </r>
      </text>
    </comment>
    <comment ref="AA4" authorId="3" shapeId="0">
      <text>
        <r>
          <rPr>
            <sz val="9"/>
            <color indexed="81"/>
            <rFont val="Tahoma"/>
            <family val="2"/>
            <charset val="204"/>
          </rPr>
          <t>Маслонасос НМ2 -контроль нал. напряж.</t>
        </r>
      </text>
    </comment>
    <comment ref="AS4" authorId="4" shapeId="0">
      <text>
        <r>
          <rPr>
            <sz val="9"/>
            <color indexed="81"/>
            <rFont val="Tahoma"/>
            <family val="2"/>
            <charset val="204"/>
          </rPr>
          <t>Маслонасос №2 - включить</t>
        </r>
      </text>
    </comment>
    <comment ref="AT4" authorId="4" shapeId="0">
      <text>
        <r>
          <rPr>
            <sz val="9"/>
            <color indexed="81"/>
            <rFont val="Tahoma"/>
            <family val="2"/>
            <charset val="204"/>
          </rPr>
          <t>Маслонасос №2 - отключить</t>
        </r>
      </text>
    </comment>
    <comment ref="C5" authorId="3" shapeId="0">
      <text>
        <r>
          <rPr>
            <sz val="9"/>
            <color indexed="81"/>
            <rFont val="Tahoma"/>
            <family val="2"/>
            <charset val="204"/>
          </rPr>
          <t>Насос откачки утечек 029.Н1 -сигнал от МП</t>
        </r>
      </text>
    </comment>
    <comment ref="AA5" authorId="3" shapeId="0">
      <text>
        <r>
          <rPr>
            <sz val="9"/>
            <color indexed="81"/>
            <rFont val="Tahoma"/>
            <family val="2"/>
            <charset val="204"/>
          </rPr>
          <t>Насос откачки утечек 029.Н1 -контроль нал. напряж.</t>
        </r>
      </text>
    </comment>
    <comment ref="C6" authorId="3" shapeId="0">
      <text>
        <r>
          <rPr>
            <sz val="9"/>
            <color indexed="81"/>
            <rFont val="Tahoma"/>
            <family val="2"/>
            <charset val="204"/>
          </rPr>
          <t>Насос откачки утечек 029.Н2 -сигнал от МП</t>
        </r>
      </text>
    </comment>
    <comment ref="AA6" authorId="3" shapeId="0">
      <text>
        <r>
          <rPr>
            <sz val="9"/>
            <color indexed="81"/>
            <rFont val="Tahoma"/>
            <family val="2"/>
            <charset val="204"/>
          </rPr>
          <t>Насос откачки утечек 029.Н2 -контроль нал. напряж.</t>
        </r>
      </text>
    </comment>
    <comment ref="C7" authorId="3" shapeId="0">
      <text>
        <r>
          <rPr>
            <sz val="9"/>
            <color indexed="81"/>
            <rFont val="Tahoma"/>
            <family val="2"/>
            <charset val="204"/>
          </rPr>
          <t>Насос 016Н -сигнал от МП</t>
        </r>
      </text>
    </comment>
    <comment ref="AA7" authorId="3" shapeId="0">
      <text>
        <r>
          <rPr>
            <sz val="9"/>
            <color indexed="81"/>
            <rFont val="Tahoma"/>
            <family val="2"/>
            <charset val="204"/>
          </rPr>
          <t>Насос 016Н -контроль нал. напряж.</t>
        </r>
      </text>
    </comment>
    <comment ref="C8" authorId="3" shapeId="0">
      <text>
        <r>
          <rPr>
            <sz val="9"/>
            <color indexed="81"/>
            <rFont val="Tahoma"/>
            <family val="2"/>
            <charset val="204"/>
          </rPr>
          <t>Аппарат воздушного охлаждения масла АВО1 -сигнал от МП</t>
        </r>
      </text>
    </comment>
    <comment ref="AA8" authorId="3" shapeId="0">
      <text>
        <r>
          <rPr>
            <sz val="9"/>
            <color indexed="81"/>
            <rFont val="Tahoma"/>
            <family val="2"/>
            <charset val="204"/>
          </rPr>
          <t>Аппарат воздушного охлаждения масла АВО1 -контроль нал. напряж.</t>
        </r>
      </text>
    </comment>
    <comment ref="C9" authorId="3" shapeId="0">
      <text>
        <r>
          <rPr>
            <sz val="9"/>
            <color indexed="81"/>
            <rFont val="Tahoma"/>
            <family val="2"/>
            <charset val="204"/>
          </rPr>
          <t>Аппарат воздушного охлаждения масла АВО2 -сигнал от МП</t>
        </r>
      </text>
    </comment>
    <comment ref="AA9" authorId="3" shapeId="0">
      <text>
        <r>
          <rPr>
            <sz val="9"/>
            <color indexed="81"/>
            <rFont val="Tahoma"/>
            <family val="2"/>
            <charset val="204"/>
          </rPr>
          <t>Аппарат воздушного охлаждения масла АВО2 -контроль нал. напряж.</t>
        </r>
      </text>
    </comment>
    <comment ref="C10" authorId="3" shapeId="0">
      <text>
        <r>
          <rPr>
            <sz val="9"/>
            <color indexed="81"/>
            <rFont val="Tahoma"/>
            <family val="2"/>
            <charset val="204"/>
          </rPr>
          <t>МНС. Калорифер приточной вентиляции К-1 -сигнал от МП</t>
        </r>
      </text>
    </comment>
    <comment ref="AA10" authorId="3" shapeId="0">
      <text>
        <r>
          <rPr>
            <sz val="9"/>
            <color indexed="81"/>
            <rFont val="Tahoma"/>
            <family val="2"/>
            <charset val="204"/>
          </rPr>
          <t>МНС. Калорифер приточной вентиляции К-1 -контроль нал. напряж.</t>
        </r>
      </text>
    </comment>
    <comment ref="C11" authorId="3" shapeId="0">
      <text>
        <r>
          <rPr>
            <sz val="9"/>
            <color indexed="81"/>
            <rFont val="Tahoma"/>
            <family val="2"/>
            <charset val="204"/>
          </rPr>
          <t>МНС. Калорифер приточной вентиляции К-2 -сигнал от МП</t>
        </r>
      </text>
    </comment>
    <comment ref="AA11" authorId="3" shapeId="0">
      <text>
        <r>
          <rPr>
            <sz val="9"/>
            <color indexed="81"/>
            <rFont val="Tahoma"/>
            <family val="2"/>
            <charset val="204"/>
          </rPr>
          <t>МНС. Калорифер приточной вентиляции К-2 -контроль нал. напряж.</t>
        </r>
      </text>
    </comment>
    <comment ref="C12" authorId="3" shapeId="0">
      <text>
        <r>
          <rPr>
            <sz val="9"/>
            <color indexed="81"/>
            <rFont val="Tahoma"/>
            <family val="2"/>
            <charset val="204"/>
          </rPr>
          <t>МНС. Калорифер приточной вентиляции К-3 -сигнал от МП</t>
        </r>
      </text>
    </comment>
    <comment ref="AA12" authorId="3" shapeId="0">
      <text>
        <r>
          <rPr>
            <sz val="9"/>
            <color indexed="81"/>
            <rFont val="Tahoma"/>
            <family val="2"/>
            <charset val="204"/>
          </rPr>
          <t>МНС. Калорифер приточной вентиляции К-3 -контроль нал. напряж.</t>
        </r>
      </text>
    </comment>
    <comment ref="C13" authorId="3" shapeId="0">
      <text>
        <r>
          <rPr>
            <sz val="9"/>
            <color indexed="81"/>
            <rFont val="Tahoma"/>
            <family val="2"/>
            <charset val="204"/>
          </rPr>
          <t>МНС. Калорифер приточной вентиляции К-4 -сигнал от МП</t>
        </r>
      </text>
    </comment>
    <comment ref="AA13" authorId="3" shapeId="0">
      <text>
        <r>
          <rPr>
            <sz val="9"/>
            <color indexed="81"/>
            <rFont val="Tahoma"/>
            <family val="2"/>
            <charset val="204"/>
          </rPr>
          <t>МНС. Калорифер приточной вентиляции К-4 -контроль нал. напряж.</t>
        </r>
      </text>
    </comment>
    <comment ref="C14" authorId="3" shapeId="0">
      <text>
        <r>
          <rPr>
            <sz val="9"/>
            <color indexed="81"/>
            <rFont val="Tahoma"/>
            <family val="2"/>
            <charset val="204"/>
          </rPr>
          <t>МНС. Калорифер приточной вентиляции К-5 -сигнал от МП</t>
        </r>
      </text>
    </comment>
    <comment ref="AA14" authorId="3" shapeId="0">
      <text>
        <r>
          <rPr>
            <sz val="9"/>
            <color indexed="81"/>
            <rFont val="Tahoma"/>
            <family val="2"/>
            <charset val="204"/>
          </rPr>
          <t>МНС. Калорифер приточной вентиляции К-5 -контроль нал. напряж.</t>
        </r>
      </text>
    </comment>
    <comment ref="C15" authorId="3" shapeId="0">
      <text>
        <r>
          <rPr>
            <sz val="9"/>
            <color indexed="81"/>
            <rFont val="Tahoma"/>
            <family val="2"/>
            <charset val="204"/>
          </rPr>
          <t>МНС. Калорифер приточной вентиляции К-6 -сигнал от МП</t>
        </r>
      </text>
    </comment>
    <comment ref="AA15" authorId="3" shapeId="0">
      <text>
        <r>
          <rPr>
            <sz val="9"/>
            <color indexed="81"/>
            <rFont val="Tahoma"/>
            <family val="2"/>
            <charset val="204"/>
          </rPr>
          <t>МНС. Калорифер приточной вентиляции К-6 -контроль нал. напряж.</t>
        </r>
      </text>
    </comment>
    <comment ref="C16" authorId="3" shapeId="0">
      <text>
        <r>
          <rPr>
            <sz val="9"/>
            <color indexed="81"/>
            <rFont val="Tahoma"/>
            <family val="2"/>
            <charset val="204"/>
          </rPr>
          <t>МНС. Калорифер приточной вентиляции К-7 -сигнал от МП</t>
        </r>
      </text>
    </comment>
    <comment ref="AA16" authorId="3" shapeId="0">
      <text>
        <r>
          <rPr>
            <sz val="9"/>
            <color indexed="81"/>
            <rFont val="Tahoma"/>
            <family val="2"/>
            <charset val="204"/>
          </rPr>
          <t>МНС. Калорифер приточной вентиляции К-7 -контроль нал. напряж.</t>
        </r>
      </text>
    </comment>
    <comment ref="C17" authorId="3" shapeId="0">
      <text>
        <r>
          <rPr>
            <sz val="9"/>
            <color indexed="81"/>
            <rFont val="Tahoma"/>
            <family val="2"/>
            <charset val="204"/>
          </rPr>
          <t>МНС. Калорифер приточной вентиляции К-8 -сигнал от МП</t>
        </r>
      </text>
    </comment>
    <comment ref="AA17" authorId="3" shapeId="0">
      <text>
        <r>
          <rPr>
            <sz val="9"/>
            <color indexed="81"/>
            <rFont val="Tahoma"/>
            <family val="2"/>
            <charset val="204"/>
          </rPr>
          <t>МНС. Калорифер приточной вентиляции К-8 -контроль нал. напряж.</t>
        </r>
      </text>
    </comment>
    <comment ref="C18" authorId="3" shapeId="0">
      <text>
        <r>
          <rPr>
            <sz val="9"/>
            <color indexed="81"/>
            <rFont val="Tahoma"/>
            <family val="2"/>
            <charset val="204"/>
          </rPr>
          <t>Электрозал магистральной насосной. Калорифер подпорный К-9 -сигнал от МП</t>
        </r>
      </text>
    </comment>
    <comment ref="AA18" authorId="3" shapeId="0">
      <text>
        <r>
          <rPr>
            <sz val="9"/>
            <color indexed="81"/>
            <rFont val="Tahoma"/>
            <family val="2"/>
            <charset val="204"/>
          </rPr>
          <t>Электрозал магистральной насосной. Калорифер подпорный К-9 -контроль нал. напряж.</t>
        </r>
      </text>
    </comment>
    <comment ref="C19" authorId="3" shapeId="0">
      <text>
        <r>
          <rPr>
            <sz val="9"/>
            <color indexed="81"/>
            <rFont val="Tahoma"/>
            <family val="2"/>
            <charset val="204"/>
          </rPr>
          <t>Электрозал магистральной насосной. Калорифер подпорный К-10 -сигнал от МП</t>
        </r>
      </text>
    </comment>
    <comment ref="AA19" authorId="3" shapeId="0">
      <text>
        <r>
          <rPr>
            <sz val="9"/>
            <color indexed="81"/>
            <rFont val="Tahoma"/>
            <family val="2"/>
            <charset val="204"/>
          </rPr>
          <t>Электрозал магистральной насосной. Калорифер подпорный К-10 -контроль нал. напряж.</t>
        </r>
      </text>
    </comment>
    <comment ref="C20" authorId="3" shapeId="0">
      <text>
        <r>
          <rPr>
            <sz val="9"/>
            <color indexed="81"/>
            <rFont val="Tahoma"/>
            <family val="2"/>
            <charset val="204"/>
          </rPr>
          <t>Электрозал магистральной насосной. Калорифер подпорный К-11 -сигнал от МП</t>
        </r>
      </text>
    </comment>
    <comment ref="AA20" authorId="3" shapeId="0">
      <text>
        <r>
          <rPr>
            <sz val="9"/>
            <color indexed="81"/>
            <rFont val="Tahoma"/>
            <family val="2"/>
            <charset val="204"/>
          </rPr>
          <t>Электрозал магистральной насосной. Калорифер подпорный К-11 -контроль нал. напряж.</t>
        </r>
      </text>
    </comment>
    <comment ref="C21" authorId="3" shapeId="0">
      <text>
        <r>
          <rPr>
            <sz val="9"/>
            <color indexed="81"/>
            <rFont val="Tahoma"/>
            <family val="2"/>
            <charset val="204"/>
          </rPr>
          <t>Электрозал магистральной насосной. Калорифер подпорный К-12 -сигнал от МП</t>
        </r>
      </text>
    </comment>
    <comment ref="AA21" authorId="3" shapeId="0">
      <text>
        <r>
          <rPr>
            <sz val="9"/>
            <color indexed="81"/>
            <rFont val="Tahoma"/>
            <family val="2"/>
            <charset val="204"/>
          </rPr>
          <t>Электрозал магистральной насосной. Калорифер подпорный К-12 -контроль нал. напряж.</t>
        </r>
      </text>
    </comment>
    <comment ref="C22" authorId="3" shapeId="0">
      <text>
        <r>
          <rPr>
            <sz val="9"/>
            <color indexed="81"/>
            <rFont val="Tahoma"/>
            <family val="2"/>
            <charset val="204"/>
          </rPr>
          <t>Вытяжной вентилятор 006В -сигнал от МП</t>
        </r>
      </text>
    </comment>
    <comment ref="AA22" authorId="3" shapeId="0">
      <text>
        <r>
          <rPr>
            <sz val="9"/>
            <color indexed="81"/>
            <rFont val="Tahoma"/>
            <family val="2"/>
            <charset val="204"/>
          </rPr>
          <t>Вытяжной вентилятор 006В -контроль нал. напряж.</t>
        </r>
      </text>
    </comment>
    <comment ref="C23" authorId="3" shapeId="0">
      <text>
        <r>
          <rPr>
            <sz val="9"/>
            <color indexed="81"/>
            <rFont val="Tahoma"/>
            <family val="2"/>
            <charset val="204"/>
          </rPr>
          <t>Беспромвальный вентилятор БВ-1 -сигнал от МП</t>
        </r>
      </text>
    </comment>
    <comment ref="AA23" authorId="3" shapeId="0">
      <text>
        <r>
          <rPr>
            <sz val="9"/>
            <color indexed="81"/>
            <rFont val="Tahoma"/>
            <family val="2"/>
            <charset val="204"/>
          </rPr>
          <t>Беспромвальный вентилятор БВ-1 -контроль нал. напряж.</t>
        </r>
      </text>
    </comment>
    <comment ref="C24" authorId="3" shapeId="0">
      <text>
        <r>
          <rPr>
            <sz val="9"/>
            <color indexed="81"/>
            <rFont val="Tahoma"/>
            <family val="2"/>
            <charset val="204"/>
          </rPr>
          <t>Беспромвальный вентилятор БВ-2 -сигнал от МП</t>
        </r>
      </text>
    </comment>
    <comment ref="AA24" authorId="3" shapeId="0">
      <text>
        <r>
          <rPr>
            <sz val="9"/>
            <color indexed="81"/>
            <rFont val="Tahoma"/>
            <family val="2"/>
            <charset val="204"/>
          </rPr>
          <t>Беспромвальный вентилятор БВ-2 -контроль нал. напряж.</t>
        </r>
      </text>
    </comment>
    <comment ref="C25" authorId="3" shapeId="0">
      <text>
        <r>
          <rPr>
            <sz val="9"/>
            <color indexed="81"/>
            <rFont val="Tahoma"/>
            <family val="2"/>
            <charset val="204"/>
          </rPr>
          <t>МНС. Приточный вентилятор П-1 -сигнал от МП</t>
        </r>
      </text>
    </comment>
    <comment ref="AA25" authorId="3" shapeId="0">
      <text>
        <r>
          <rPr>
            <sz val="9"/>
            <color indexed="81"/>
            <rFont val="Tahoma"/>
            <family val="2"/>
            <charset val="204"/>
          </rPr>
          <t>МНС. Приточный вентилятор П-1 -контроль нал. напряж.</t>
        </r>
      </text>
    </comment>
    <comment ref="C26" authorId="3" shapeId="0">
      <text>
        <r>
          <rPr>
            <sz val="9"/>
            <color indexed="81"/>
            <rFont val="Tahoma"/>
            <family val="2"/>
            <charset val="204"/>
          </rPr>
          <t>МНС. Приточный вентилятор П-2 -сигнал от МП</t>
        </r>
      </text>
    </comment>
    <comment ref="AA26" authorId="3" shapeId="0">
      <text>
        <r>
          <rPr>
            <sz val="9"/>
            <color indexed="81"/>
            <rFont val="Tahoma"/>
            <family val="2"/>
            <charset val="204"/>
          </rPr>
          <t>МНС. Приточный вентилятор П-2 -контроль нал. напряж.</t>
        </r>
      </text>
    </comment>
    <comment ref="C27" authorId="3" shapeId="0">
      <text>
        <r>
          <rPr>
            <sz val="9"/>
            <color indexed="81"/>
            <rFont val="Tahoma"/>
            <family val="2"/>
            <charset val="204"/>
          </rPr>
          <t>МНС. Вытяжной вентилятор В-1 -сигнал от МП</t>
        </r>
      </text>
    </comment>
    <comment ref="AA27" authorId="3" shapeId="0">
      <text>
        <r>
          <rPr>
            <sz val="9"/>
            <color indexed="81"/>
            <rFont val="Tahoma"/>
            <family val="2"/>
            <charset val="204"/>
          </rPr>
          <t>МНС. Вытяжной вентилятор В-1 -контроль нал. напряж.</t>
        </r>
      </text>
    </comment>
    <comment ref="C28" authorId="3" shapeId="0">
      <text>
        <r>
          <rPr>
            <sz val="9"/>
            <color indexed="81"/>
            <rFont val="Tahoma"/>
            <family val="2"/>
            <charset val="204"/>
          </rPr>
          <t>МНС. Вытяжной вентилятор В-2 -сигнал от МП</t>
        </r>
      </text>
    </comment>
    <comment ref="AA28" authorId="3" shapeId="0">
      <text>
        <r>
          <rPr>
            <sz val="9"/>
            <color indexed="81"/>
            <rFont val="Tahoma"/>
            <family val="2"/>
            <charset val="204"/>
          </rPr>
          <t>МНС. Вытяжной вентилятор В-2 -контроль нал. напряж.</t>
        </r>
      </text>
    </comment>
    <comment ref="C29" authorId="3" shapeId="0">
      <text>
        <r>
          <rPr>
            <sz val="9"/>
            <color indexed="81"/>
            <rFont val="Tahoma"/>
            <family val="2"/>
            <charset val="204"/>
          </rPr>
          <t>Электрозал магистральной насосной. Подпорный вентилятор ПВ-1 -сигнал от МП</t>
        </r>
      </text>
    </comment>
    <comment ref="AA29" authorId="3" shapeId="0">
      <text>
        <r>
          <rPr>
            <sz val="9"/>
            <color indexed="81"/>
            <rFont val="Tahoma"/>
            <family val="2"/>
            <charset val="204"/>
          </rPr>
          <t>Электрозал магистральной насосной. Подпорный вентилятор ПВ-1 -контроль нал. напряж.</t>
        </r>
      </text>
    </comment>
    <comment ref="C30" authorId="3" shapeId="0">
      <text>
        <r>
          <rPr>
            <sz val="9"/>
            <color indexed="81"/>
            <rFont val="Tahoma"/>
            <family val="2"/>
            <charset val="204"/>
          </rPr>
          <t>Электрозал магистральной насосной. Подпорный вентилятор ПВ-2 -сигнал от МП</t>
        </r>
      </text>
    </comment>
    <comment ref="AA30" authorId="3" shapeId="0">
      <text>
        <r>
          <rPr>
            <sz val="9"/>
            <color indexed="81"/>
            <rFont val="Tahoma"/>
            <family val="2"/>
            <charset val="204"/>
          </rPr>
          <t>Электрозал магистральной насосной. Подпорный вентилятор ПВ-2 -контроль нал. напряж.</t>
        </r>
      </text>
    </comment>
  </commentList>
</comments>
</file>

<file path=xl/comments9.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10.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List>
</comments>
</file>

<file path=xl/comments11.xml><?xml version="1.0" encoding="utf-8"?>
<comments xmlns="http://schemas.openxmlformats.org/spreadsheetml/2006/main">
  <authors>
    <author>lumi</author>
  </authors>
  <commentList>
    <comment ref="B544" authorId="0" shapeId="0">
      <text>
        <r>
          <rPr>
            <b/>
            <sz val="9"/>
            <color indexed="81"/>
            <rFont val="Tahoma"/>
            <family val="2"/>
            <charset val="204"/>
          </rPr>
          <t>lumi:</t>
        </r>
        <r>
          <rPr>
            <sz val="9"/>
            <color indexed="81"/>
            <rFont val="Tahoma"/>
            <family val="2"/>
            <charset val="204"/>
          </rPr>
          <t xml:space="preserve">
Данная защита отсутствует в ПЗ, но есть в ФСА. Задал вопрос заказчику</t>
        </r>
      </text>
    </comment>
  </commentList>
</comments>
</file>

<file path=xl/comments12.xml><?xml version="1.0" encoding="utf-8"?>
<comments xmlns="http://schemas.openxmlformats.org/spreadsheetml/2006/main">
  <authors>
    <author>lumi</author>
    <author>Самигуллин Альберт</author>
  </authors>
  <commentList>
    <comment ref="A1" authorId="0" shapeId="0">
      <text>
        <r>
          <rPr>
            <b/>
            <sz val="9"/>
            <color indexed="81"/>
            <rFont val="Tahoma"/>
            <family val="2"/>
            <charset val="204"/>
          </rPr>
          <t>lumi:</t>
        </r>
        <r>
          <rPr>
            <sz val="9"/>
            <color indexed="81"/>
            <rFont val="Tahoma"/>
            <family val="2"/>
            <charset val="204"/>
          </rPr>
          <t xml:space="preserve">
Разобраться с САРД'ом</t>
        </r>
      </text>
    </comment>
    <comment ref="C202"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 ref="C284"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 ref="C366"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 ref="C448" authorId="1" shapeId="0">
      <text>
        <r>
          <rPr>
            <b/>
            <sz val="9"/>
            <color indexed="81"/>
            <rFont val="Tahoma"/>
            <family val="2"/>
            <charset val="204"/>
          </rPr>
          <t>Самигуллин Альберт:</t>
        </r>
        <r>
          <rPr>
            <sz val="9"/>
            <color indexed="81"/>
            <rFont val="Tahoma"/>
            <family val="2"/>
            <charset val="204"/>
          </rPr>
          <t xml:space="preserve">
в РД защита обощенная</t>
        </r>
      </text>
    </comment>
  </commentList>
</comments>
</file>

<file path=xl/comments13.xml><?xml version="1.0" encoding="utf-8"?>
<comments xmlns="http://schemas.openxmlformats.org/spreadsheetml/2006/main">
  <authors>
    <author>lumi</author>
  </authors>
  <commentList>
    <comment ref="A1" authorId="0" shapeId="0">
      <text>
        <r>
          <rPr>
            <b/>
            <sz val="9"/>
            <color indexed="81"/>
            <rFont val="Tahoma"/>
            <family val="2"/>
            <charset val="204"/>
          </rPr>
          <t>lumi:</t>
        </r>
        <r>
          <rPr>
            <sz val="9"/>
            <color indexed="81"/>
            <rFont val="Tahoma"/>
            <family val="2"/>
            <charset val="204"/>
          </rPr>
          <t xml:space="preserve">
Непонятка с расходами</t>
        </r>
      </text>
    </comment>
  </commentList>
</comments>
</file>

<file path=xl/sharedStrings.xml><?xml version="1.0" encoding="utf-8"?>
<sst xmlns="http://schemas.openxmlformats.org/spreadsheetml/2006/main" count="31882" uniqueCount="7399">
  <si>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</si>
  <si>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</si>
  <si>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</si>
  <si>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</si>
  <si>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</si>
  <si>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</si>
  <si>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</si>
  <si>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</si>
  <si>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</si>
  <si>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</si>
  <si>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</si>
  <si>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</si>
  <si>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</si>
  <si>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</si>
  <si>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</si>
  <si>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</si>
  <si>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</si>
  <si>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</si>
  <si>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</si>
  <si>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</si>
  <si>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</si>
  <si>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</si>
  <si>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</si>
  <si>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</si>
  <si>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</si>
  <si>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</si>
  <si>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</si>
  <si>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</si>
  <si>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</si>
  <si>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</si>
  <si>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</si>
  <si>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</si>
  <si>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Б4</t>
  </si>
  <si>
    <t>Б5</t>
  </si>
  <si>
    <t>для вып.списка</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</si>
  <si>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</si>
  <si>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</si>
  <si>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</si>
  <si>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</si>
  <si>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</si>
  <si>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</si>
  <si>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</si>
  <si>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</si>
  <si>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</si>
  <si>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LT651</t>
  </si>
  <si>
    <t>Действие</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</si>
  <si>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</si>
  <si>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</si>
  <si>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</si>
  <si>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</si>
  <si>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</si>
  <si>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</si>
  <si>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</si>
  <si>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</si>
  <si>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</si>
  <si>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</si>
  <si>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</si>
  <si>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</si>
  <si>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</si>
  <si>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</si>
  <si>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</si>
  <si>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</si>
  <si>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</si>
  <si>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</si>
  <si>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</si>
  <si>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</si>
  <si>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</si>
  <si>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</si>
  <si>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</si>
  <si>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</si>
  <si>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</si>
  <si>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</si>
  <si>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</si>
  <si>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</si>
  <si>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</si>
  <si>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</si>
  <si>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</si>
  <si>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</si>
  <si>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</si>
  <si>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</si>
  <si>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</si>
  <si>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</si>
  <si>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</si>
  <si>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</si>
  <si>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</si>
  <si>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</si>
  <si>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</si>
  <si>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</si>
  <si>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</si>
  <si>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</si>
  <si>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</si>
  <si>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</si>
  <si>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</si>
  <si>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</si>
  <si>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</si>
  <si>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</si>
  <si>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</si>
  <si>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</si>
  <si>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</si>
  <si>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</si>
  <si>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</si>
  <si>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</si>
  <si>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</si>
  <si>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</si>
  <si>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</si>
  <si>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</si>
  <si>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</si>
  <si>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</si>
  <si>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</si>
  <si>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</si>
  <si>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</si>
  <si>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</si>
  <si>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</si>
  <si>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</si>
  <si>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</si>
  <si>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</si>
  <si>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</si>
  <si>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</si>
  <si>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</si>
  <si>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</si>
  <si>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</si>
  <si>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</si>
  <si>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</si>
  <si>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</si>
  <si>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</si>
  <si>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</si>
  <si>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</si>
  <si>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</si>
  <si>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</si>
  <si>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</si>
  <si>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</si>
  <si>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</si>
  <si>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</si>
  <si>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</si>
  <si>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</si>
  <si>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</si>
  <si>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</si>
  <si>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</si>
  <si>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</si>
  <si>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</si>
  <si>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</si>
  <si>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</si>
  <si>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</si>
  <si>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</si>
  <si>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</si>
  <si>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</si>
  <si>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</si>
  <si>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</si>
  <si>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</si>
  <si>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</si>
  <si>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</si>
  <si>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</si>
  <si>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</si>
  <si>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</si>
  <si>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</si>
  <si>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</si>
  <si>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</si>
  <si>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</si>
  <si>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</si>
  <si>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</si>
  <si>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</si>
  <si>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</si>
  <si>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</si>
  <si>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</si>
  <si>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</si>
  <si>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</si>
  <si>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</si>
  <si>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</si>
  <si>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</si>
  <si>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</si>
  <si>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</si>
  <si>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</si>
  <si>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</si>
  <si>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</si>
  <si>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</si>
  <si>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</si>
  <si>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</si>
  <si>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</si>
  <si>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</si>
  <si>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</si>
  <si>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</si>
  <si>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</si>
  <si>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nNA[1]</t>
  </si>
  <si>
    <t>nNA[2]</t>
  </si>
  <si>
    <t>nNA[3]</t>
  </si>
  <si>
    <t>nNA[4]</t>
  </si>
  <si>
    <t>nNA[5]</t>
  </si>
  <si>
    <t>nNA[6]</t>
  </si>
  <si>
    <t>nNA[7]</t>
  </si>
  <si>
    <t>nNA[8]</t>
  </si>
  <si>
    <t>nNA[9]</t>
  </si>
  <si>
    <t>nNA[10]</t>
  </si>
  <si>
    <t>nNA[11]</t>
  </si>
  <si>
    <t>nNA[12]</t>
  </si>
  <si>
    <t>ссылка на сигнал pTmaslo_avar_min</t>
  </si>
  <si>
    <t>Номер ИП</t>
  </si>
  <si>
    <t>Давление на входе МНС т.1</t>
  </si>
  <si>
    <t>Давление на входе МНС т.2</t>
  </si>
  <si>
    <t>nZi_DvlVhodMNS_1</t>
  </si>
  <si>
    <t>nZi_DvlVhodMNS_2</t>
  </si>
  <si>
    <t>№1</t>
  </si>
  <si>
    <t>№2</t>
  </si>
  <si>
    <t>№3</t>
  </si>
  <si>
    <t>№4</t>
  </si>
  <si>
    <t>№5</t>
  </si>
  <si>
    <t>№6</t>
  </si>
  <si>
    <t>№7</t>
  </si>
  <si>
    <t>№8</t>
  </si>
  <si>
    <t>№9</t>
  </si>
  <si>
    <t>№10</t>
  </si>
  <si>
    <t>Номера НА на НПС</t>
  </si>
  <si>
    <t>№11</t>
  </si>
  <si>
    <t>№12</t>
  </si>
  <si>
    <t>Ссылка на сигнал "Аварийная минимальная температура масла маслосистемы"</t>
  </si>
  <si>
    <t>PNS</t>
  </si>
  <si>
    <t>0 - МНС, 1 - ПНС</t>
  </si>
  <si>
    <t>Вывод устройства ПЛК, Аналоговый вход</t>
  </si>
  <si>
    <t>1</t>
  </si>
  <si>
    <t>2</t>
  </si>
  <si>
    <t>3</t>
  </si>
  <si>
    <t>5</t>
  </si>
  <si>
    <t>Вывод устройства ПЛК, Дискретный вход</t>
  </si>
  <si>
    <t>10</t>
  </si>
  <si>
    <t>11</t>
  </si>
  <si>
    <t>12</t>
  </si>
  <si>
    <t>13</t>
  </si>
  <si>
    <t>14</t>
  </si>
  <si>
    <t>15</t>
  </si>
  <si>
    <t>16</t>
  </si>
  <si>
    <t>17</t>
  </si>
  <si>
    <t>18</t>
  </si>
  <si>
    <t>19</t>
  </si>
  <si>
    <t>20</t>
  </si>
  <si>
    <t>21</t>
  </si>
  <si>
    <t>22</t>
  </si>
  <si>
    <t>23</t>
  </si>
  <si>
    <t>24</t>
  </si>
  <si>
    <t>25</t>
  </si>
  <si>
    <t>26</t>
  </si>
  <si>
    <t>27</t>
  </si>
  <si>
    <t>28</t>
  </si>
  <si>
    <t>29</t>
  </si>
  <si>
    <t>30</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</si>
  <si>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</si>
  <si>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</si>
  <si>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</si>
  <si>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</si>
  <si>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</si>
  <si>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</si>
  <si>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</si>
  <si>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</si>
  <si>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</si>
  <si>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</si>
  <si>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Диагностика</t>
  </si>
  <si>
    <t>Видеокадр</t>
  </si>
  <si>
    <t>PT652</t>
  </si>
  <si>
    <t>Иерархия</t>
  </si>
  <si>
    <t>Уровень 1</t>
  </si>
  <si>
    <t>Уровень 2</t>
  </si>
  <si>
    <t>Полная иерархия</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</si>
  <si>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</si>
  <si>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</si>
  <si>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</si>
  <si>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</si>
  <si>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</si>
  <si>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</si>
  <si>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</si>
  <si>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</si>
  <si>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НАсис</t>
  </si>
  <si>
    <t>ЗДВсис</t>
  </si>
  <si>
    <t>ВСПОМсис</t>
  </si>
  <si>
    <t>Название Корткое</t>
  </si>
  <si>
    <t>ссылка на сигнал неисправности</t>
  </si>
  <si>
    <t>Периодическая подача сигнала на выходной модуль</t>
  </si>
  <si>
    <t>Энергоснабжение</t>
  </si>
  <si>
    <t>Номер дискретного выхода «Табло или Сирена включить»</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</si>
  <si>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</si>
  <si>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</si>
  <si>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</si>
  <si>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</si>
  <si>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</si>
  <si>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</si>
  <si>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</si>
  <si>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</si>
  <si>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</si>
  <si>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</si>
  <si>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</si>
  <si>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</si>
  <si>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</si>
  <si>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</si>
  <si>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</si>
  <si>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</si>
  <si>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</si>
  <si>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</si>
  <si>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</si>
  <si>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</si>
  <si>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</si>
  <si>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</si>
  <si>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</si>
  <si>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</si>
  <si>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</si>
  <si>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</si>
  <si>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</si>
  <si>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</si>
  <si>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A1</t>
  </si>
  <si>
    <t>A2</t>
  </si>
  <si>
    <t>CPS</t>
  </si>
  <si>
    <t>A3</t>
  </si>
  <si>
    <t>BMXCPS3020</t>
  </si>
  <si>
    <t>BMXNOM0200</t>
  </si>
  <si>
    <t>BMXAMI0810</t>
  </si>
  <si>
    <t>BMXDDI3202K</t>
  </si>
  <si>
    <t>BMXXEM010</t>
  </si>
  <si>
    <t>Контроллер связи основной</t>
  </si>
  <si>
    <t>Контроллер связи резервный</t>
  </si>
  <si>
    <t>A4</t>
  </si>
  <si>
    <t>Коммуникационный контроллер СТМ (основной)</t>
  </si>
  <si>
    <t>A5</t>
  </si>
  <si>
    <t>M580</t>
  </si>
  <si>
    <t>BMXNOR0200H</t>
  </si>
  <si>
    <t>Коммуникационный контроллер СТМ (резервный)</t>
  </si>
  <si>
    <t>A6</t>
  </si>
  <si>
    <t>Тип (Quantum/
M340/M580/EIO)</t>
  </si>
  <si>
    <t>AMI 4-20 мА (4000-20000)</t>
  </si>
  <si>
    <t>AMI 0-20 мА (0-20000)</t>
  </si>
  <si>
    <t>Modbus 0-10000</t>
  </si>
  <si>
    <t>Modbus 0-1000</t>
  </si>
  <si>
    <t>A1.11</t>
  </si>
  <si>
    <t>САРД</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</si>
  <si>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</si>
  <si>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</si>
  <si>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</si>
  <si>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</si>
  <si>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</si>
  <si>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</si>
  <si>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</si>
  <si>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</si>
  <si>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</si>
  <si>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</si>
  <si>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</si>
  <si>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</si>
  <si>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</si>
  <si>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</si>
  <si>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</si>
  <si>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</si>
  <si>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</si>
  <si>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</si>
  <si>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</si>
  <si>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</si>
  <si>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</si>
  <si>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</si>
  <si>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</si>
  <si>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</si>
  <si>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</si>
  <si>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</si>
  <si>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</si>
  <si>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</si>
  <si>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</si>
  <si>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</si>
  <si>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</si>
  <si>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</si>
  <si>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</si>
  <si>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</si>
  <si>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</si>
  <si>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</si>
  <si>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</si>
  <si>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</si>
  <si>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</si>
  <si>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</si>
  <si>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</si>
  <si>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</si>
  <si>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</si>
  <si>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</si>
  <si>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</si>
  <si>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</si>
  <si>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</si>
  <si>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</si>
  <si>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</si>
  <si>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</si>
  <si>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</si>
  <si>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</si>
  <si>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</si>
  <si>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</si>
  <si>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</si>
  <si>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</si>
  <si>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</si>
  <si>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</si>
  <si>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</si>
  <si>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</si>
  <si>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</si>
  <si>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</si>
  <si>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</si>
  <si>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</si>
  <si>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</si>
  <si>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</si>
  <si>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</si>
  <si>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</si>
  <si>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</si>
  <si>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</si>
  <si>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</si>
  <si>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</si>
  <si>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</si>
  <si>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</si>
  <si>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</si>
  <si>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</si>
  <si>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</si>
  <si>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</si>
  <si>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</si>
  <si>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</si>
  <si>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</si>
  <si>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</si>
  <si>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</si>
  <si>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</si>
  <si>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</si>
  <si>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</si>
  <si>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</si>
  <si>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</si>
  <si>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</si>
  <si>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</si>
  <si>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</si>
  <si>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</si>
  <si>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</si>
  <si>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</si>
  <si>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</si>
  <si>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</si>
  <si>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</si>
  <si>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</si>
  <si>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</si>
  <si>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</si>
  <si>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</si>
  <si>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</si>
  <si>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</si>
  <si>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</si>
  <si>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</si>
  <si>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</si>
  <si>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</si>
  <si>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</si>
  <si>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</si>
  <si>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</si>
  <si>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</si>
  <si>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</si>
  <si>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</si>
  <si>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</si>
  <si>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</si>
  <si>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Наименование в КД:</t>
  </si>
  <si>
    <t>Тип модуля:</t>
  </si>
  <si>
    <t>№ модуля в/в на листе "Конфигурация":</t>
  </si>
  <si>
    <t>Слот Quantum:</t>
  </si>
  <si>
    <t>Слот M340/M580/ERIO:</t>
  </si>
  <si>
    <t>Панель</t>
  </si>
  <si>
    <t>ДП приоритет</t>
  </si>
  <si>
    <t>0 - серый</t>
  </si>
  <si>
    <t>1 - зеленый</t>
  </si>
  <si>
    <t>2 - желтый</t>
  </si>
  <si>
    <t>3 - красный</t>
  </si>
  <si>
    <t>Ирерахия</t>
  </si>
  <si>
    <t>DeLCa</t>
  </si>
  <si>
    <t>ТаблСиренСис</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</si>
  <si>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</si>
  <si>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</si>
  <si>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</si>
  <si>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</si>
  <si>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</si>
  <si>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</si>
  <si>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</si>
  <si>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</si>
  <si>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</si>
  <si>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</si>
  <si>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</si>
  <si>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</si>
  <si>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</si>
  <si>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</si>
  <si>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</si>
  <si>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</si>
  <si>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</si>
  <si>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</si>
  <si>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</si>
  <si>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</si>
  <si>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</si>
  <si>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</si>
  <si>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</si>
  <si>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</si>
  <si>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</si>
  <si>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</si>
  <si>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</si>
  <si>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</si>
  <si>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</si>
  <si>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</si>
  <si>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</si>
  <si>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</si>
  <si>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</si>
  <si>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</si>
  <si>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</si>
  <si>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</si>
  <si>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</si>
  <si>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</si>
  <si>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</si>
  <si>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</si>
  <si>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</si>
  <si>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</si>
  <si>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</si>
  <si>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</si>
  <si>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</si>
  <si>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</si>
  <si>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</si>
  <si>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</si>
  <si>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</si>
  <si>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</si>
  <si>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</si>
  <si>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</si>
  <si>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</si>
  <si>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</si>
  <si>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</si>
  <si>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</si>
  <si>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</si>
  <si>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</si>
  <si>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</si>
  <si>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</si>
  <si>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</si>
  <si>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</si>
  <si>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</si>
  <si>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</si>
  <si>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</si>
  <si>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</si>
  <si>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</si>
  <si>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</si>
  <si>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</si>
  <si>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</si>
  <si>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</si>
  <si>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</si>
  <si>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</si>
  <si>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</si>
  <si>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</si>
  <si>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</si>
  <si>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</si>
  <si>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</si>
  <si>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</si>
  <si>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</si>
  <si>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</si>
  <si>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</si>
  <si>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</si>
  <si>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</si>
  <si>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</si>
  <si>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</si>
  <si>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</si>
  <si>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</si>
  <si>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</si>
  <si>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</si>
  <si>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</si>
  <si>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</si>
  <si>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</si>
  <si>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</si>
  <si>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</si>
  <si>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</si>
  <si>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</si>
  <si>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</si>
  <si>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</si>
  <si>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</si>
  <si>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</si>
  <si>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</si>
  <si>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</si>
  <si>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</si>
  <si>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</si>
  <si>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</si>
  <si>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</si>
  <si>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</si>
  <si>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</si>
  <si>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</si>
  <si>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</si>
  <si>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</si>
  <si>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НА6</t>
  </si>
  <si>
    <t>НА7</t>
  </si>
  <si>
    <t>НА8</t>
  </si>
  <si>
    <t>НА9</t>
  </si>
  <si>
    <t>НА10</t>
  </si>
  <si>
    <t>НА11</t>
  </si>
  <si>
    <t>НА12</t>
  </si>
  <si>
    <t>47 - аварийное осевое смещение ротора насоса</t>
  </si>
  <si>
    <t>Источники команд</t>
  </si>
  <si>
    <t>Содержание</t>
  </si>
  <si>
    <t>ЦСПА</t>
  </si>
  <si>
    <t>АРМ 1</t>
  </si>
  <si>
    <t>АРМ 2</t>
  </si>
  <si>
    <t>АРМ 3</t>
  </si>
  <si>
    <t>АРМ 4</t>
  </si>
  <si>
    <t>Диагностика интерфейсов</t>
  </si>
  <si>
    <t>НПСсис</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</si>
  <si>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</si>
  <si>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</si>
  <si>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</si>
  <si>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</si>
  <si>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</si>
  <si>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</si>
  <si>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</si>
  <si>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</si>
  <si>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</si>
  <si>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</si>
  <si>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</si>
  <si>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</si>
  <si>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</si>
  <si>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</si>
  <si>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</si>
  <si>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</si>
  <si>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</si>
  <si>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</si>
  <si>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</si>
  <si>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</si>
  <si>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</si>
  <si>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</si>
  <si>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</si>
  <si>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</si>
  <si>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</si>
  <si>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</si>
  <si>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</si>
  <si>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</si>
  <si>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</si>
  <si>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</si>
  <si>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</si>
  <si>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</si>
  <si>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</si>
  <si>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</si>
  <si>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</si>
  <si>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</si>
  <si>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</si>
  <si>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</si>
  <si>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</si>
  <si>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</si>
  <si>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</si>
  <si>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</si>
  <si>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</si>
  <si>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</si>
  <si>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</si>
  <si>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</si>
  <si>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</si>
  <si>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</si>
  <si>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</si>
  <si>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LT652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</si>
  <si>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</si>
  <si>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</si>
  <si>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</si>
  <si>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</si>
  <si>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</si>
  <si>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</si>
  <si>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</si>
  <si>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</si>
  <si>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</si>
  <si>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</si>
  <si>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</si>
  <si>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</si>
  <si>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</si>
  <si>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</si>
  <si>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</si>
  <si>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</si>
  <si>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</si>
  <si>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</si>
  <si>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</si>
  <si>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</si>
  <si>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</si>
  <si>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</si>
  <si>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</si>
  <si>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</si>
  <si>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</si>
  <si>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</si>
  <si>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</si>
  <si>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</si>
  <si>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</si>
  <si>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</si>
  <si>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</si>
  <si>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</si>
  <si>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</si>
  <si>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</si>
  <si>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</si>
  <si>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</si>
  <si>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</si>
  <si>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</si>
  <si>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</si>
  <si>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</si>
  <si>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</si>
  <si>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</si>
  <si>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</si>
  <si>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</si>
  <si>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</si>
  <si>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</si>
  <si>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</si>
  <si>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</si>
  <si>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</si>
  <si>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</si>
  <si>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</si>
  <si>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</si>
  <si>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</si>
  <si>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</si>
  <si>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</si>
  <si>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</si>
  <si>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</si>
  <si>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</si>
  <si>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</si>
  <si>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</si>
  <si>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</si>
  <si>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</si>
  <si>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</si>
  <si>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</si>
  <si>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</si>
  <si>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</si>
  <si>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</si>
  <si>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</si>
  <si>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</si>
  <si>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</si>
  <si>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</si>
  <si>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</si>
  <si>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</si>
  <si>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</si>
  <si>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</si>
  <si>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</si>
  <si>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</si>
  <si>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</si>
  <si>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</si>
  <si>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</si>
  <si>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</si>
  <si>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</si>
  <si>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</si>
  <si>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</si>
  <si>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</si>
  <si>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</si>
  <si>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</si>
  <si>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</si>
  <si>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</si>
  <si>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</si>
  <si>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</si>
  <si>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</si>
  <si>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</si>
  <si>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</si>
  <si>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</si>
  <si>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</si>
  <si>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</si>
  <si>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</si>
  <si>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</si>
  <si>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</si>
  <si>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</si>
  <si>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</si>
  <si>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</si>
  <si>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</si>
  <si>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</si>
  <si>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</si>
  <si>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</si>
  <si>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</si>
  <si>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</si>
  <si>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</si>
  <si>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</si>
  <si>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</si>
  <si>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</si>
  <si>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</si>
  <si>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</si>
  <si>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</si>
  <si>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</si>
  <si>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</si>
  <si>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</si>
  <si>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</si>
  <si>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</si>
  <si>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</si>
  <si>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</si>
  <si>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</si>
  <si>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</si>
  <si>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</si>
  <si>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</si>
  <si>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</si>
  <si>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</si>
  <si>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</si>
  <si>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</si>
  <si>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</si>
  <si>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</si>
  <si>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</si>
  <si>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</si>
  <si>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</si>
  <si>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</si>
  <si>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</si>
  <si>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</si>
  <si>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</si>
  <si>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</si>
  <si>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</si>
  <si>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</si>
  <si>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</si>
  <si>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</si>
  <si>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</si>
  <si>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</si>
  <si>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</si>
  <si>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</si>
  <si>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</si>
  <si>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</si>
  <si>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</si>
  <si>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</si>
  <si>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</si>
  <si>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</si>
  <si>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</si>
  <si>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</si>
  <si>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</si>
  <si>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</si>
  <si>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</si>
  <si>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</si>
  <si>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</si>
  <si>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</si>
  <si>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</si>
  <si>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</si>
  <si>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</si>
  <si>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</si>
  <si>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</si>
  <si>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</si>
  <si>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</si>
  <si>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</si>
  <si>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</si>
  <si>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</si>
  <si>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</si>
  <si>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</si>
  <si>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</si>
  <si>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</si>
  <si>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</si>
  <si>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</si>
  <si>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</si>
  <si>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</si>
  <si>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</si>
  <si>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</si>
  <si>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</si>
  <si>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</si>
  <si>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</si>
  <si>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</si>
  <si>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</si>
  <si>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</si>
  <si>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</si>
  <si>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</si>
  <si>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</si>
  <si>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</si>
  <si>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</si>
  <si>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</si>
  <si>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</si>
  <si>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</si>
  <si>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</si>
  <si>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</si>
  <si>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</si>
  <si>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</si>
  <si>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</si>
  <si>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</si>
  <si>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</si>
  <si>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</si>
  <si>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</si>
  <si>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</si>
  <si>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</si>
  <si>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</si>
  <si>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</si>
  <si>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</si>
  <si>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</si>
  <si>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</si>
  <si>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</si>
  <si>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</si>
  <si>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</si>
  <si>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</si>
  <si>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</si>
  <si>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</si>
  <si>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</si>
  <si>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</si>
  <si>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</si>
  <si>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</si>
  <si>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</si>
  <si>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</si>
  <si>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</si>
  <si>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</si>
  <si>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</si>
  <si>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</si>
  <si>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</si>
  <si>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</si>
  <si>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</si>
  <si>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</si>
  <si>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</si>
  <si>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</si>
  <si>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</si>
  <si>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</si>
  <si>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</si>
  <si>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</si>
  <si>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</si>
  <si>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</si>
  <si>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</si>
  <si>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</si>
  <si>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</si>
  <si>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</si>
  <si>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</si>
  <si>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</si>
  <si>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</si>
  <si>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</si>
  <si>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</si>
  <si>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</si>
  <si>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</si>
  <si>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</si>
  <si>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</si>
  <si>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</si>
  <si>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</si>
  <si>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</si>
  <si>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</si>
  <si>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</si>
  <si>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</si>
  <si>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</si>
  <si>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</si>
  <si>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</si>
  <si>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</si>
  <si>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</si>
  <si>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</si>
  <si>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</si>
  <si>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</si>
  <si>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</si>
  <si>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</si>
  <si>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</si>
  <si>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</si>
  <si>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</si>
  <si>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</si>
  <si>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</si>
  <si>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</si>
  <si>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</si>
  <si>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</si>
  <si>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</si>
  <si>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</si>
  <si>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</si>
  <si>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</si>
  <si>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</si>
  <si>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</si>
  <si>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</si>
  <si>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</si>
  <si>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</si>
  <si>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</si>
  <si>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</si>
  <si>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</si>
  <si>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</si>
  <si>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</si>
  <si>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</si>
  <si>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</si>
  <si>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</si>
  <si>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</si>
  <si>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</si>
  <si>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</si>
  <si>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</si>
  <si>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</si>
  <si>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</si>
  <si>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</si>
  <si>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</si>
  <si>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</si>
  <si>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</si>
  <si>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</si>
  <si>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</si>
  <si>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</si>
  <si>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</si>
  <si>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</si>
  <si>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</si>
  <si>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</si>
  <si>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</si>
  <si>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</si>
  <si>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</si>
  <si>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</si>
  <si>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</si>
  <si>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</si>
  <si>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</si>
  <si>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</si>
  <si>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</si>
  <si>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</si>
  <si>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</si>
  <si>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</si>
  <si>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</si>
  <si>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</si>
  <si>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</si>
  <si>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</si>
  <si>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</si>
  <si>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</si>
  <si>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</si>
  <si>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</si>
  <si>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</si>
  <si>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</si>
  <si>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</si>
  <si>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</si>
  <si>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</si>
  <si>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</si>
  <si>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</si>
  <si>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</si>
  <si>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</si>
  <si>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</si>
  <si>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</si>
  <si>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</si>
  <si>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</si>
  <si>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</si>
  <si>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</si>
  <si>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</si>
  <si>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</si>
  <si>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</si>
  <si>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</si>
  <si>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</si>
  <si>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</si>
  <si>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</si>
  <si>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</si>
  <si>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</si>
  <si>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</si>
  <si>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</si>
  <si>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</si>
  <si>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</si>
  <si>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</si>
  <si>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</si>
  <si>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</si>
  <si>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</si>
  <si>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</si>
  <si>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</si>
  <si>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</si>
  <si>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</si>
  <si>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</si>
  <si>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</si>
  <si>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</si>
  <si>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</si>
  <si>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</si>
  <si>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</si>
  <si>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</si>
  <si>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</si>
  <si>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</si>
  <si>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</si>
  <si>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</si>
  <si>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</si>
  <si>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</si>
  <si>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</si>
  <si>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</si>
  <si>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</si>
  <si>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</si>
  <si>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</si>
  <si>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</si>
  <si>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</si>
  <si>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</si>
  <si>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</si>
  <si>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</si>
  <si>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</si>
  <si>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</si>
  <si>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</si>
  <si>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</si>
  <si>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</si>
  <si>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</si>
  <si>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</si>
  <si>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</si>
  <si>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</si>
  <si>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</si>
  <si>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</si>
  <si>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</si>
  <si>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</si>
  <si>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</si>
  <si>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</si>
  <si>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</si>
  <si>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</si>
  <si>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</si>
  <si>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</si>
  <si>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</si>
  <si>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</si>
  <si>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</si>
  <si>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</si>
  <si>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</si>
  <si>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</si>
  <si>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</si>
  <si>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</si>
  <si>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</si>
  <si>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</si>
  <si>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</si>
  <si>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</si>
  <si>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</si>
  <si>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</si>
  <si>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</si>
  <si>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</si>
  <si>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</si>
  <si>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</si>
  <si>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</si>
  <si>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</si>
  <si>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</si>
  <si>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</si>
  <si>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</si>
  <si>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</si>
  <si>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</si>
  <si>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</si>
  <si>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</si>
  <si>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</si>
  <si>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</si>
  <si>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</si>
  <si>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</si>
  <si>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</si>
  <si>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</si>
  <si>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</si>
  <si>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</si>
  <si>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</si>
  <si>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</si>
  <si>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</si>
  <si>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</si>
  <si>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</si>
  <si>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</si>
  <si>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</si>
  <si>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</si>
  <si>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</si>
  <si>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</si>
  <si>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</si>
  <si>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</si>
  <si>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</si>
  <si>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</si>
  <si>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</si>
  <si>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</si>
  <si>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</si>
  <si>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</si>
  <si>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</si>
  <si>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</si>
  <si>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</si>
  <si>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</si>
  <si>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</si>
  <si>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</si>
  <si>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</si>
  <si>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</si>
  <si>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</si>
  <si>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</si>
  <si>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</si>
  <si>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</si>
  <si>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</si>
  <si>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</si>
  <si>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</si>
  <si>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</si>
  <si>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</si>
  <si>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</si>
  <si>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</si>
  <si>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</si>
  <si>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</si>
  <si>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</si>
  <si>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</si>
  <si>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</si>
  <si>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</si>
  <si>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</si>
  <si>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</si>
  <si>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</si>
  <si>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</si>
  <si>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</si>
  <si>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</si>
  <si>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</si>
  <si>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</si>
  <si>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</si>
  <si>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</si>
  <si>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</si>
  <si>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</si>
  <si>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</si>
  <si>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</si>
  <si>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</si>
  <si>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</si>
  <si>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</si>
  <si>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</si>
  <si>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</si>
  <si>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</si>
  <si>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</si>
  <si>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</si>
  <si>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</si>
  <si>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</si>
  <si>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</si>
  <si>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</si>
  <si>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</si>
  <si>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</si>
  <si>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</si>
  <si>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</si>
  <si>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</si>
  <si>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</si>
  <si>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</si>
  <si>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</si>
  <si>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</si>
  <si>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</si>
  <si>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</si>
  <si>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</si>
  <si>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</si>
  <si>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</si>
  <si>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</si>
  <si>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</si>
  <si>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</si>
  <si>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</si>
  <si>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</si>
  <si>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</si>
  <si>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</si>
  <si>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</si>
  <si>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</si>
  <si>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</si>
  <si>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</si>
  <si>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</si>
  <si>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</si>
  <si>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</si>
  <si>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</si>
  <si>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</si>
  <si>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</si>
  <si>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</si>
  <si>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</si>
  <si>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</si>
  <si>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</si>
  <si>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</si>
  <si>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</si>
  <si>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</si>
  <si>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</si>
  <si>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</si>
  <si>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</si>
  <si>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</si>
  <si>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</si>
  <si>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</si>
  <si>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</si>
  <si>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</si>
  <si>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</si>
  <si>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</si>
  <si>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</si>
  <si>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</si>
  <si>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</si>
  <si>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</si>
  <si>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</si>
  <si>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</si>
  <si>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</si>
  <si>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</si>
  <si>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</si>
  <si>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</si>
  <si>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</si>
  <si>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</si>
  <si>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</si>
  <si>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</si>
  <si>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</si>
  <si>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</si>
  <si>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</si>
  <si>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</si>
  <si>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</si>
  <si>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</si>
  <si>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</si>
  <si>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</si>
  <si>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</si>
  <si>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</si>
  <si>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</si>
  <si>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</si>
  <si>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</si>
  <si>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</si>
  <si>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</si>
  <si>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</si>
  <si>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</si>
  <si>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</si>
  <si>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</si>
  <si>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</si>
  <si>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</si>
  <si>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</si>
  <si>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</si>
  <si>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</si>
  <si>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</si>
  <si>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</si>
  <si>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</si>
  <si>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</si>
  <si>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</si>
  <si>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</si>
  <si>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</si>
  <si>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</si>
  <si>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</si>
  <si>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</si>
  <si>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</si>
  <si>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</si>
  <si>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</si>
  <si>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</si>
  <si>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</si>
  <si>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</si>
  <si>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</si>
  <si>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</si>
  <si>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</si>
  <si>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</si>
  <si>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</si>
  <si>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</si>
  <si>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</si>
  <si>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</si>
  <si>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</si>
  <si>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</si>
  <si>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</si>
  <si>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</si>
  <si>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</si>
  <si>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</si>
  <si>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</si>
  <si>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</si>
  <si>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</si>
  <si>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</si>
  <si>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</si>
  <si>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</si>
  <si>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</si>
  <si>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</si>
  <si>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</si>
  <si>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</si>
  <si>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</si>
  <si>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</si>
  <si>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</si>
  <si>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</si>
  <si>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</si>
  <si>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</si>
  <si>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</si>
  <si>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</si>
  <si>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</si>
  <si>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</si>
  <si>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</si>
  <si>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</si>
  <si>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</si>
  <si>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</si>
  <si>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</si>
  <si>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</si>
  <si>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</si>
  <si>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</si>
  <si>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</si>
  <si>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</si>
  <si>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</si>
  <si>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</si>
  <si>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</si>
  <si>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</si>
  <si>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</si>
  <si>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</si>
  <si>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</si>
  <si>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</si>
  <si>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</si>
  <si>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</si>
  <si>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</si>
  <si>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</si>
  <si>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</si>
  <si>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</si>
  <si>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</si>
  <si>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</si>
  <si>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</si>
  <si>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</si>
  <si>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</si>
  <si>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</si>
  <si>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</si>
  <si>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</si>
  <si>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</si>
  <si>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</si>
  <si>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</si>
  <si>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</si>
  <si>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</si>
  <si>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</si>
  <si>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</si>
  <si>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</si>
  <si>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</si>
  <si>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</si>
  <si>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</si>
  <si>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</si>
  <si>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</si>
  <si>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</si>
  <si>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</si>
  <si>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</si>
  <si>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</si>
  <si>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</si>
  <si>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</si>
  <si>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</si>
  <si>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</si>
  <si>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</si>
  <si>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</si>
  <si>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</si>
  <si>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Вывод устройства ПЛК, Дискретный выход</t>
  </si>
  <si>
    <t>DG</t>
  </si>
  <si>
    <t>DG.KC</t>
  </si>
  <si>
    <t>BMEXBP0800</t>
  </si>
  <si>
    <t>Единицы измерения</t>
  </si>
  <si>
    <t>ZVN</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</si>
  <si>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</si>
  <si>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</si>
  <si>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</si>
  <si>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</si>
  <si>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</si>
  <si>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</si>
  <si>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</si>
  <si>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</si>
  <si>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</si>
  <si>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</si>
  <si>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</si>
  <si>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</si>
  <si>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</si>
  <si>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</si>
  <si>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</si>
  <si>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</si>
  <si>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</si>
  <si>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</si>
  <si>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</si>
  <si>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</si>
  <si>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</si>
  <si>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</si>
  <si>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</si>
  <si>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</si>
  <si>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</si>
  <si>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</si>
  <si>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</si>
  <si>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</si>
  <si>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</si>
  <si>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</si>
  <si>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</si>
  <si>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</si>
  <si>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</si>
  <si>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</si>
  <si>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</si>
  <si>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</si>
  <si>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</si>
  <si>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</si>
  <si>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</si>
  <si>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</si>
  <si>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</si>
  <si>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</si>
  <si>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</si>
  <si>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</si>
  <si>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</si>
  <si>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</si>
  <si>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</si>
  <si>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</si>
  <si>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</si>
  <si>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</si>
  <si>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</si>
  <si>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</si>
  <si>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</si>
  <si>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</si>
  <si>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</si>
  <si>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</si>
  <si>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</si>
  <si>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</si>
  <si>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</si>
  <si>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</si>
  <si>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</si>
  <si>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</si>
  <si>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</si>
  <si>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</si>
  <si>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</si>
  <si>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</si>
  <si>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</si>
  <si>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</si>
  <si>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</si>
  <si>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</si>
  <si>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</si>
  <si>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</si>
  <si>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</si>
  <si>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</si>
  <si>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</si>
  <si>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</si>
  <si>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</si>
  <si>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</si>
  <si>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</si>
  <si>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</si>
  <si>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</si>
  <si>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</si>
  <si>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</si>
  <si>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</si>
  <si>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</si>
  <si>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</si>
  <si>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</si>
  <si>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</si>
  <si>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</si>
  <si>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</si>
  <si>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</si>
  <si>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</si>
  <si>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</si>
  <si>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</si>
  <si>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</si>
  <si>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</si>
  <si>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</si>
  <si>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</si>
  <si>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</si>
  <si>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</si>
  <si>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</si>
  <si>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</si>
  <si>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</si>
  <si>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</si>
  <si>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</si>
  <si>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</si>
  <si>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</si>
  <si>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</si>
  <si>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</si>
  <si>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</si>
  <si>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</si>
  <si>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</si>
  <si>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</si>
  <si>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</si>
  <si>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</si>
  <si>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</si>
  <si>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</si>
  <si>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R/W</t>
  </si>
  <si>
    <t>Word</t>
  </si>
  <si>
    <t>"437160"</t>
  </si>
  <si>
    <t>"437159"</t>
  </si>
  <si>
    <t>"437158"</t>
  </si>
  <si>
    <t>"437157"</t>
  </si>
  <si>
    <t>"437156"</t>
  </si>
  <si>
    <t>DWord</t>
  </si>
  <si>
    <t>"437153"</t>
  </si>
  <si>
    <t>"437152"</t>
  </si>
  <si>
    <t>"437151"</t>
  </si>
  <si>
    <t>"437115"</t>
  </si>
  <si>
    <t>"437114"</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</si>
  <si>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</si>
  <si>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</si>
  <si>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</si>
  <si>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</si>
  <si>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</si>
  <si>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</si>
  <si>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</si>
  <si>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</si>
  <si>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</si>
  <si>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</si>
  <si>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</si>
  <si>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</si>
  <si>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</si>
  <si>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</si>
  <si>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</si>
  <si>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</si>
  <si>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</si>
  <si>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</si>
  <si>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</si>
  <si>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</si>
  <si>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</si>
  <si>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</si>
  <si>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</si>
  <si>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BMENOC0301</t>
  </si>
  <si>
    <t>МПа</t>
  </si>
  <si>
    <t>ODCi</t>
  </si>
  <si>
    <t>CDCi</t>
  </si>
  <si>
    <t>OKCi</t>
  </si>
  <si>
    <t>CKCi</t>
  </si>
  <si>
    <t>MCi</t>
  </si>
  <si>
    <t>MCOi</t>
  </si>
  <si>
    <t>MCCi</t>
  </si>
  <si>
    <t>OPCi</t>
  </si>
  <si>
    <t>ссылка на сигнал «Отсутствие связи с БУ»</t>
  </si>
  <si>
    <t>DOBi</t>
  </si>
  <si>
    <t>DKBi</t>
  </si>
  <si>
    <t>DCBi</t>
  </si>
  <si>
    <t>DCBOi</t>
  </si>
  <si>
    <t>DCBZi</t>
  </si>
  <si>
    <t>МНС. Режим работы МНА в рабочем интервале подач</t>
  </si>
  <si>
    <t>НПС. Угроза перекрытия потока</t>
  </si>
  <si>
    <t>34 - нет интерфейсной связи с БУ привода</t>
  </si>
  <si>
    <t>Klapan</t>
  </si>
  <si>
    <t>Номер дискретного выхода «Деблокировать»</t>
  </si>
  <si>
    <t>8 - Все агрегаты отключены</t>
  </si>
  <si>
    <t>RO</t>
  </si>
  <si>
    <t>Формировать диагностику видеокадра</t>
  </si>
  <si>
    <t>DRBi</t>
  </si>
  <si>
    <t>BMEP581020</t>
  </si>
  <si>
    <t>BMEP584020</t>
  </si>
  <si>
    <t>Выкидная агрегатная задвижка открыта</t>
  </si>
  <si>
    <t>2 - И</t>
  </si>
  <si>
    <t>1 - ИЛИ</t>
  </si>
  <si>
    <t>Режим управления "САР внешний"</t>
  </si>
  <si>
    <t>СОУ</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</si>
  <si>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</si>
  <si>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</si>
  <si>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</si>
  <si>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</si>
  <si>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</si>
  <si>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</si>
  <si>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</si>
  <si>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</si>
  <si>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</si>
  <si>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</si>
  <si>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</si>
  <si>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</si>
  <si>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</si>
  <si>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</si>
  <si>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</si>
  <si>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</si>
  <si>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</si>
  <si>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</si>
  <si>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Version.OS</t>
  </si>
  <si>
    <t>Version.UNITY</t>
  </si>
  <si>
    <t>Version.LIB</t>
  </si>
  <si>
    <t>Version.MAJOR</t>
  </si>
  <si>
    <t>Version.MINOR</t>
  </si>
  <si>
    <t>Version.BUILD</t>
  </si>
  <si>
    <t>Version.SIGNATURE</t>
  </si>
  <si>
    <t>Version.SECOND</t>
  </si>
  <si>
    <t>Version.MINUTE</t>
  </si>
  <si>
    <t>Version.HOUR</t>
  </si>
  <si>
    <t>Version.DAY</t>
  </si>
  <si>
    <t>Version.MONTH</t>
  </si>
  <si>
    <t>Version.YEAR</t>
  </si>
  <si>
    <t>DG.Connect.PLC.Stop</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</si>
  <si>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</si>
  <si>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</si>
  <si>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</si>
  <si>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</si>
  <si>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</si>
  <si>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</si>
  <si>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</si>
  <si>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</si>
  <si>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</si>
  <si>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"400001"</t>
  </si>
  <si>
    <t>Приоритет 0</t>
  </si>
  <si>
    <t>Приоритет 1</t>
  </si>
  <si>
    <t>33 - несовпадение интерфейсных и дискретных сигналов</t>
  </si>
  <si>
    <t>60 - программный флаг Авария ЧРП</t>
  </si>
  <si>
    <t>Выпадающий список</t>
  </si>
  <si>
    <t>Вывод устройства ПЛК, общ.</t>
  </si>
  <si>
    <t>DC</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</si>
  <si>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</si>
  <si>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</si>
  <si>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</si>
  <si>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</si>
  <si>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</si>
  <si>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</si>
  <si>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</si>
  <si>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</si>
  <si>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</si>
  <si>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</si>
  <si>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</si>
  <si>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</si>
  <si>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</si>
  <si>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</si>
  <si>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</si>
  <si>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</si>
  <si>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</si>
  <si>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</si>
  <si>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</si>
  <si>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</si>
  <si>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</si>
  <si>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</si>
  <si>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</si>
  <si>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</si>
  <si>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</si>
  <si>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</si>
  <si>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</si>
  <si>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</si>
  <si>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</si>
  <si>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</si>
  <si>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</si>
  <si>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</si>
  <si>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</si>
  <si>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</si>
  <si>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</si>
  <si>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Откл. насос</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</si>
  <si>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</si>
  <si>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</si>
  <si>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</si>
  <si>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</si>
  <si>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</si>
  <si>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</si>
  <si>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</si>
  <si>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</si>
  <si>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</si>
  <si>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</si>
  <si>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</si>
  <si>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</si>
  <si>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</si>
  <si>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</si>
  <si>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</si>
  <si>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</si>
  <si>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</si>
  <si>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</si>
  <si>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</si>
  <si>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</si>
  <si>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</si>
  <si>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</si>
  <si>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</si>
  <si>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</si>
  <si>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</si>
  <si>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</si>
  <si>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</si>
  <si>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</si>
  <si>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</si>
  <si>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</si>
  <si>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</si>
  <si>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</si>
  <si>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</si>
  <si>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</si>
  <si>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</si>
  <si>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</si>
  <si>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</si>
  <si>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</si>
  <si>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</si>
  <si>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</si>
  <si>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</si>
  <si>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</si>
  <si>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</si>
  <si>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</si>
  <si>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</si>
  <si>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</si>
  <si>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</si>
  <si>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</si>
  <si>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</si>
  <si>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</si>
  <si>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</si>
  <si>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</si>
  <si>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</si>
  <si>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</si>
  <si>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</si>
  <si>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</si>
  <si>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</si>
  <si>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</si>
  <si>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</si>
  <si>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</si>
  <si>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</si>
  <si>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</si>
  <si>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</si>
  <si>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</si>
  <si>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</si>
  <si>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</si>
  <si>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</si>
  <si>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</si>
  <si>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"выполнения" команды на открытие при имитации</t>
  </si>
  <si>
    <t>Задвижки - время на выполнение «реверса»</t>
  </si>
  <si>
    <t>Вспомсистемы - выдержка времени для перевода неработающего агрегата в режим ремонтный при исчезновении напряжения в схеме управления</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</si>
  <si>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</si>
  <si>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</si>
  <si>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</si>
  <si>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</si>
  <si>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</si>
  <si>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появления предельной загазованности, через которое срабатывает защита "Сохранение предельной загазованности"</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</si>
  <si>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</si>
  <si>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</si>
  <si>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Приборы контроля СОД - длительность импульса сигналов "контроль" и "деблокировка"</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</si>
  <si>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</si>
  <si>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</si>
  <si>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</si>
  <si>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</si>
  <si>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</si>
  <si>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</si>
  <si>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</si>
  <si>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</si>
  <si>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</si>
  <si>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</si>
  <si>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</si>
  <si>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</si>
  <si>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</si>
  <si>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</si>
  <si>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</si>
  <si>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</si>
  <si>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</si>
  <si>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</si>
  <si>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</si>
  <si>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</si>
  <si>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</si>
  <si>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</si>
  <si>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</si>
  <si>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</si>
  <si>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</si>
  <si>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</si>
  <si>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</si>
  <si>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</si>
  <si>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</si>
  <si>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</si>
  <si>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</si>
  <si>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</si>
  <si>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</si>
  <si>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</si>
  <si>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</si>
  <si>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</si>
  <si>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</si>
  <si>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</si>
  <si>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</si>
  <si>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</si>
  <si>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</si>
  <si>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</si>
  <si>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</si>
  <si>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</si>
  <si>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</si>
  <si>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</si>
  <si>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</si>
  <si>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</si>
  <si>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</si>
  <si>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</si>
  <si>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</si>
  <si>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</si>
  <si>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</si>
  <si>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</si>
  <si>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</si>
  <si>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</si>
  <si>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</si>
  <si>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</si>
  <si>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</si>
  <si>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</si>
  <si>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Версия ОС</t>
  </si>
  <si>
    <t>Версия Unity</t>
  </si>
  <si>
    <t>Версия библиотеки</t>
  </si>
  <si>
    <t>Мажорный номер версии</t>
  </si>
  <si>
    <t>Минорный номер версии</t>
  </si>
  <si>
    <t>Номер билда</t>
  </si>
  <si>
    <t>Подпись проекта</t>
  </si>
  <si>
    <t>Время билда (секунды)</t>
  </si>
  <si>
    <t>Время билда (минуты)</t>
  </si>
  <si>
    <t>Время билда (часы)</t>
  </si>
  <si>
    <t>Время билда (день)</t>
  </si>
  <si>
    <t>Время билда (месяц)</t>
  </si>
  <si>
    <t>Время билда (год)</t>
  </si>
  <si>
    <t>Счётчик контроллера</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</si>
  <si>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</si>
  <si>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</si>
  <si>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</si>
  <si>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</si>
  <si>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</si>
  <si>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T01</t>
  </si>
  <si>
    <t>T03</t>
  </si>
  <si>
    <t>T07</t>
  </si>
  <si>
    <t>T09</t>
  </si>
  <si>
    <t>T10</t>
  </si>
  <si>
    <t>T11</t>
  </si>
  <si>
    <t>T12</t>
  </si>
  <si>
    <t>T13</t>
  </si>
  <si>
    <t>T14</t>
  </si>
  <si>
    <t>T21</t>
  </si>
  <si>
    <t>T22</t>
  </si>
  <si>
    <t>T23</t>
  </si>
  <si>
    <t>T24</t>
  </si>
  <si>
    <t>T25</t>
  </si>
  <si>
    <t>T26</t>
  </si>
  <si>
    <t>T27</t>
  </si>
  <si>
    <t>T28</t>
  </si>
  <si>
    <t>T99</t>
  </si>
  <si>
    <t>T34</t>
  </si>
  <si>
    <t>T35</t>
  </si>
  <si>
    <t>T36</t>
  </si>
  <si>
    <t>T37</t>
  </si>
  <si>
    <t>T38</t>
  </si>
  <si>
    <t>T39</t>
  </si>
  <si>
    <t>T40</t>
  </si>
  <si>
    <t>T41</t>
  </si>
  <si>
    <t>T42</t>
  </si>
  <si>
    <t>T43</t>
  </si>
  <si>
    <t>T44</t>
  </si>
  <si>
    <t>T45</t>
  </si>
  <si>
    <t>T46</t>
  </si>
  <si>
    <t>T47</t>
  </si>
  <si>
    <t>T48</t>
  </si>
  <si>
    <t>T49</t>
  </si>
  <si>
    <t>T50</t>
  </si>
  <si>
    <t>Давление на входе МНС</t>
  </si>
  <si>
    <t>41 - РВС</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</si>
  <si>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</si>
  <si>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</si>
  <si>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</si>
  <si>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</si>
  <si>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</si>
  <si>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</si>
  <si>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</si>
  <si>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</si>
  <si>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</si>
  <si>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</si>
  <si>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</si>
  <si>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</si>
  <si>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</si>
  <si>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</si>
  <si>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</si>
  <si>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</si>
  <si>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</si>
  <si>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</si>
  <si>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</si>
  <si>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</si>
  <si>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</si>
  <si>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</si>
  <si>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</si>
  <si>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</si>
  <si>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</si>
  <si>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</si>
  <si>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</si>
  <si>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</si>
  <si>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</si>
  <si>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</si>
  <si>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</si>
  <si>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A5.5</t>
  </si>
  <si>
    <t>A5.4</t>
  </si>
  <si>
    <t>A6.4</t>
  </si>
  <si>
    <t>A6.3</t>
  </si>
  <si>
    <t>A5.2</t>
  </si>
  <si>
    <t>A5.3</t>
  </si>
  <si>
    <t>A6.2</t>
  </si>
  <si>
    <t>A1.0</t>
  </si>
  <si>
    <t>A1.1</t>
  </si>
  <si>
    <t>BMXCPS4022</t>
  </si>
  <si>
    <t>BMEH586040</t>
  </si>
  <si>
    <t>A1.2</t>
  </si>
  <si>
    <t>A1.3</t>
  </si>
  <si>
    <t>A1.4</t>
  </si>
  <si>
    <t>A1.5</t>
  </si>
  <si>
    <t>A1.6</t>
  </si>
  <si>
    <t>A1.7</t>
  </si>
  <si>
    <t>A2.0</t>
  </si>
  <si>
    <t>A2.1</t>
  </si>
  <si>
    <t>A2.2</t>
  </si>
  <si>
    <t>A2.3</t>
  </si>
  <si>
    <t>A2.4</t>
  </si>
  <si>
    <t>A2.5</t>
  </si>
  <si>
    <t>A2.6</t>
  </si>
  <si>
    <t>A2.7</t>
  </si>
  <si>
    <t>A5.0</t>
  </si>
  <si>
    <t>A5.6</t>
  </si>
  <si>
    <t>A5.7</t>
  </si>
  <si>
    <t>A6.0</t>
  </si>
  <si>
    <t>A6.5</t>
  </si>
  <si>
    <t>A6.6</t>
  </si>
  <si>
    <t>A6.7</t>
  </si>
  <si>
    <t>A3.0</t>
  </si>
  <si>
    <t>A3.1</t>
  </si>
  <si>
    <t>A3.2</t>
  </si>
  <si>
    <t>A3.3</t>
  </si>
  <si>
    <t>A3.4</t>
  </si>
  <si>
    <t>A3.5</t>
  </si>
  <si>
    <t>A3.6</t>
  </si>
  <si>
    <t>A3.7</t>
  </si>
  <si>
    <t>A4.0</t>
  </si>
  <si>
    <t>A4.2</t>
  </si>
  <si>
    <t>A4.3</t>
  </si>
  <si>
    <t>A4.4</t>
  </si>
  <si>
    <t>A4.5</t>
  </si>
  <si>
    <t>A4.6</t>
  </si>
  <si>
    <t>A4.7</t>
  </si>
  <si>
    <t>EIO</t>
  </si>
  <si>
    <t>BMXCRA31210</t>
  </si>
  <si>
    <t>A1.8</t>
  </si>
  <si>
    <t>A2.8</t>
  </si>
  <si>
    <t>PT651</t>
  </si>
  <si>
    <t>EC651</t>
  </si>
  <si>
    <t>MPC651</t>
  </si>
  <si>
    <t>ABO651</t>
  </si>
  <si>
    <t>ABB651</t>
  </si>
  <si>
    <t>EC652</t>
  </si>
  <si>
    <t>MPC652</t>
  </si>
  <si>
    <t>ABO652</t>
  </si>
  <si>
    <t>ABB652</t>
  </si>
  <si>
    <t>"437116"</t>
  </si>
  <si>
    <t>"437154"</t>
  </si>
  <si>
    <t>"437161"</t>
  </si>
  <si>
    <t>КС (осн)</t>
  </si>
  <si>
    <t>DG.Connect.KS1</t>
  </si>
  <si>
    <t>КС (рез)</t>
  </si>
  <si>
    <t>DG.Connect.KS2</t>
  </si>
  <si>
    <t>КК (осн)</t>
  </si>
  <si>
    <t>КК (рез)</t>
  </si>
  <si>
    <t>VeracityBottom</t>
  </si>
  <si>
    <t>VeracityTop</t>
  </si>
  <si>
    <t>мА</t>
  </si>
  <si>
    <t>%</t>
  </si>
  <si>
    <t>°C</t>
  </si>
  <si>
    <t>мм</t>
  </si>
  <si>
    <t>мм/с</t>
  </si>
  <si>
    <t>А</t>
  </si>
  <si>
    <t>P</t>
  </si>
  <si>
    <t>L</t>
  </si>
  <si>
    <t>T</t>
  </si>
  <si>
    <t>I</t>
  </si>
  <si>
    <t>SOU</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</si>
  <si>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</si>
  <si>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</si>
  <si>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</si>
  <si>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</si>
  <si>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</si>
  <si>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</si>
  <si>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</si>
  <si>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16#80</t>
  </si>
  <si>
    <t>Недостоверность измерения параметров давления на входе МНС</t>
  </si>
  <si>
    <t>Недостоверность измерения параметров давления на выходе МНС</t>
  </si>
  <si>
    <t>Откл. Недост</t>
  </si>
  <si>
    <t>Максимальная при недостоверности. Отключение НА</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</si>
  <si>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</si>
  <si>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</si>
  <si>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</si>
  <si>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</si>
  <si>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</si>
  <si>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</si>
  <si>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</si>
  <si>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</si>
  <si>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</si>
  <si>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</si>
  <si>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</si>
  <si>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</si>
  <si>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</si>
  <si>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</si>
  <si>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</si>
  <si>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</si>
  <si>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</si>
  <si>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</si>
  <si>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</si>
  <si>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</si>
  <si>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Аварийный стоп МНС по ТМ</t>
  </si>
  <si>
    <t>Деблокировка аварийных защит по давлению</t>
  </si>
  <si>
    <t>Сила тока МНА</t>
  </si>
  <si>
    <t>44 - СОД</t>
  </si>
  <si>
    <t>0 - скребок прошел</t>
  </si>
  <si>
    <t>1 - контроль пройден успешно</t>
  </si>
  <si>
    <t>43 - БИК</t>
  </si>
  <si>
    <t>Станционная защита "Отключение МНС по команде от ЦСПА" замаскирована</t>
  </si>
  <si>
    <t>Снять запрет работы МНС от ЦСПА</t>
  </si>
  <si>
    <r>
      <t xml:space="preserve">ПЛК ККСТМ в норме </t>
    </r>
    <r>
      <rPr>
        <sz val="10"/>
        <rFont val="Arial Cyr"/>
        <charset val="204"/>
      </rPr>
      <t>(корзина A4)</t>
    </r>
  </si>
  <si>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</si>
  <si>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</si>
  <si>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</si>
  <si>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</si>
  <si>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</si>
  <si>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</si>
  <si>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</si>
  <si>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</si>
  <si>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</si>
  <si>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</si>
  <si>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</si>
  <si>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</si>
  <si>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</si>
  <si>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</si>
  <si>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</si>
  <si>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</si>
  <si>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</si>
  <si>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</si>
  <si>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</si>
  <si>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</si>
  <si>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</si>
  <si>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</si>
  <si>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масла в маслобаке маслоустановки</t>
  </si>
  <si>
    <t>с</t>
  </si>
  <si>
    <t>Уставка не используется</t>
  </si>
  <si>
    <t>T33</t>
  </si>
  <si>
    <t>T32</t>
  </si>
  <si>
    <t>T31</t>
  </si>
  <si>
    <t>T30</t>
  </si>
  <si>
    <t>T29</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</si>
  <si>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</si>
  <si>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</si>
  <si>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</si>
  <si>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</si>
  <si>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</si>
  <si>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</si>
  <si>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</si>
  <si>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</si>
  <si>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</si>
  <si>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</si>
  <si>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</si>
  <si>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</si>
  <si>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</si>
  <si>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</si>
  <si>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</si>
  <si>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DG.Connect.KK1</t>
  </si>
  <si>
    <t>DG.Connect.KK2</t>
  </si>
  <si>
    <t>Количество знаков после запятой</t>
  </si>
  <si>
    <t>Окончание предпусковой продувки электродвигателя</t>
  </si>
  <si>
    <t>Наличие безопасного давления подпора воздуха в корпусе электродвигателя</t>
  </si>
  <si>
    <t>Закрытое положение клапана продувки электродвигателя</t>
  </si>
  <si>
    <t>Готовность исключена</t>
  </si>
  <si>
    <t>50 - Готов к пуску участка</t>
  </si>
  <si>
    <t>Описание объекта</t>
  </si>
  <si>
    <t>Значение минимальное. НА отключен</t>
  </si>
  <si>
    <t>НА отключен</t>
  </si>
  <si>
    <t>Аварийный стоп МНС от ЦСПА (Работа МНС запрещена)</t>
  </si>
  <si>
    <t>Уставки предельных параметров</t>
  </si>
  <si>
    <t>Отсутствие режима «ремонтный»</t>
  </si>
  <si>
    <t>A2.9</t>
  </si>
  <si>
    <t>BMXAMO0410</t>
  </si>
  <si>
    <t>Вывод устройства ПЛК, Аналоговый выход</t>
  </si>
  <si>
    <t>7XT1</t>
  </si>
  <si>
    <t>7XT3</t>
  </si>
  <si>
    <t>7XT5</t>
  </si>
  <si>
    <t>7XT7</t>
  </si>
  <si>
    <t>7XT9</t>
  </si>
  <si>
    <t>7XT2</t>
  </si>
  <si>
    <t>7XT4</t>
  </si>
  <si>
    <t>7XT6</t>
  </si>
  <si>
    <t>7XT8</t>
  </si>
  <si>
    <t>7XT10</t>
  </si>
  <si>
    <t>3XT1</t>
  </si>
  <si>
    <t>3XT6</t>
  </si>
  <si>
    <t>3XT7</t>
  </si>
  <si>
    <t>3XT8</t>
  </si>
  <si>
    <t>4XT2</t>
  </si>
  <si>
    <t>3XT3</t>
  </si>
  <si>
    <t>2XT1</t>
  </si>
  <si>
    <t>2XT2</t>
  </si>
  <si>
    <t>2XT3</t>
  </si>
  <si>
    <t>3XT9</t>
  </si>
  <si>
    <t>3XT10</t>
  </si>
  <si>
    <t>3XT11</t>
  </si>
  <si>
    <t>4XT3</t>
  </si>
  <si>
    <t>3XT4</t>
  </si>
  <si>
    <t>2XT4</t>
  </si>
  <si>
    <t>2XT5</t>
  </si>
  <si>
    <t>7XT11</t>
  </si>
  <si>
    <t>4XT1</t>
  </si>
  <si>
    <t>4XT4</t>
  </si>
  <si>
    <t>3XT2</t>
  </si>
  <si>
    <t>3XT5</t>
  </si>
  <si>
    <t>2XT6</t>
  </si>
  <si>
    <t>7XT12</t>
  </si>
  <si>
    <t>5XT1</t>
  </si>
  <si>
    <t>5XT3</t>
  </si>
  <si>
    <t>5XT4</t>
  </si>
  <si>
    <t>5XT2</t>
  </si>
  <si>
    <t>5XT5</t>
  </si>
  <si>
    <t>5XT6</t>
  </si>
  <si>
    <t>5XT9</t>
  </si>
  <si>
    <t>5XT11</t>
  </si>
  <si>
    <t>5XT14</t>
  </si>
  <si>
    <t>5XT15</t>
  </si>
  <si>
    <t>5XT16</t>
  </si>
  <si>
    <t>6XT1</t>
  </si>
  <si>
    <t>6XT3</t>
  </si>
  <si>
    <t>5XT7</t>
  </si>
  <si>
    <t>5XT8</t>
  </si>
  <si>
    <t>5XT10</t>
  </si>
  <si>
    <t>5XT12</t>
  </si>
  <si>
    <t>5XT13</t>
  </si>
  <si>
    <t>5XT17</t>
  </si>
  <si>
    <t>5XT18</t>
  </si>
  <si>
    <t>6XT2</t>
  </si>
  <si>
    <t>31</t>
  </si>
  <si>
    <t>A2.10</t>
  </si>
  <si>
    <t>A2.11</t>
  </si>
  <si>
    <t>Исправность цепей включения НВ электродвигателя</t>
  </si>
  <si>
    <t>Исправность цепей отключения НВ электродвигателя</t>
  </si>
  <si>
    <t>Тележка НВ двигателя вкачена в рабочее положение</t>
  </si>
  <si>
    <t>НВ электродвигателя включен</t>
  </si>
  <si>
    <t>Исправность цепей контроля положения НВ электродвигателя</t>
  </si>
  <si>
    <t>Отсутствие не деблокированных общестанционных защит, требующих отключения ПНА</t>
  </si>
  <si>
    <t>Отсутствие показаний вибрации у неработающего ПНА</t>
  </si>
  <si>
    <t>Недостоверность измерения давления на выходе НПС</t>
  </si>
  <si>
    <t>НПС. Режим управления дистанционный</t>
  </si>
  <si>
    <t>МНА №2. Идет программа пуска</t>
  </si>
  <si>
    <t>МНА №2. Идет программа останова</t>
  </si>
  <si>
    <t>МНА №2. Готов к пуску</t>
  </si>
  <si>
    <t>МНА №2. В работе</t>
  </si>
  <si>
    <t>МНА №2. Остановлен</t>
  </si>
  <si>
    <t>МНА №2. Запускается</t>
  </si>
  <si>
    <t>МНА №2. Останавливается</t>
  </si>
  <si>
    <t>МНА №2. В режиме "Основной"</t>
  </si>
  <si>
    <t>МНА №2. В режиме "Резервный"</t>
  </si>
  <si>
    <t>МНА №2. В режиме "Ремонтный"</t>
  </si>
  <si>
    <t>МНА №2. В режиме "Телемеханический"</t>
  </si>
  <si>
    <t>МНА №2. Включен режим имитации</t>
  </si>
  <si>
    <t>МНА №2. Сработала агрегатная защита</t>
  </si>
  <si>
    <t>МНА №2. Неисправность цепей отключения ВВ МНА, в т.ч. отсутствие питания цепей управления</t>
  </si>
  <si>
    <t>МНА №2. В состоянии "Горячий резерв"</t>
  </si>
  <si>
    <t>МНА №1. Идет программа пуска</t>
  </si>
  <si>
    <t>МНА №1. Идет программа останова</t>
  </si>
  <si>
    <t>МНА №1. Готов к пуску</t>
  </si>
  <si>
    <t>МНА №1. В работе</t>
  </si>
  <si>
    <t>МНА №1. Остановлен</t>
  </si>
  <si>
    <t>МНА №1. Запускается</t>
  </si>
  <si>
    <t>МНА №1. Останавливается</t>
  </si>
  <si>
    <t>МНА №1. В режиме "Основной"</t>
  </si>
  <si>
    <t>МНА №1. В режиме "Резервный"</t>
  </si>
  <si>
    <t>МНА №1. В режиме "Ремонтный"</t>
  </si>
  <si>
    <t>МНА №1. В режиме "Телемеханический"</t>
  </si>
  <si>
    <t>МНА №1. Включен режим имитации</t>
  </si>
  <si>
    <t>МНА №1. Сработала агрегатная защита</t>
  </si>
  <si>
    <t>МНА №1. Неисправность цепей отключения ВВ МНА, в т.ч. отсутствие питания цепей управления</t>
  </si>
  <si>
    <t>МНА №1. В состоянии "Горячий резерв"</t>
  </si>
  <si>
    <t>МНА №1. Неисправность цепей включения ВВ МНА, в т.ч. отсутствие питания цепей управления</t>
  </si>
  <si>
    <t>МНА №2. Неисправность цепей включения ВВ МНА, в т.ч. отсутствие питания цепей управления</t>
  </si>
  <si>
    <t>61 - режим внутрипарковой перекачки</t>
  </si>
  <si>
    <t>НПС. Сработала общестанционная защита</t>
  </si>
  <si>
    <t>Режим регулирования давления на входе МНС и выходе НПС "Автоматический по давлению"</t>
  </si>
  <si>
    <t>Наличие напряжения на 1 СШ ЗРУ</t>
  </si>
  <si>
    <t>Наличие напряжения на 2 СШ ЗРУ</t>
  </si>
  <si>
    <t>Значение заданной уставки регулирования давления на входе МНС</t>
  </si>
  <si>
    <t>Значение заданной уставки регулирования давления на выходе НПС</t>
  </si>
  <si>
    <t>Давление на входе МНА №1</t>
  </si>
  <si>
    <t>Давление на выходе МНА №1</t>
  </si>
  <si>
    <t>Сила тока ЭД МНА №1</t>
  </si>
  <si>
    <t>Максимальная величина вибрации МНА №1</t>
  </si>
  <si>
    <t>Наработка МНА до перехода на резервный агрегат МНА №1</t>
  </si>
  <si>
    <t>Наработка МНА до планового капитального ремонта МНА №1</t>
  </si>
  <si>
    <t>Положение регулирующего затвора РД-1</t>
  </si>
  <si>
    <t>Положение регулирующего затвора РД-2</t>
  </si>
  <si>
    <t>МНА №1 пуск по ТМ</t>
  </si>
  <si>
    <t>МНА №1 стоп по ТМ</t>
  </si>
  <si>
    <t>МНА №1 пуск от ЦСПА (резерв)</t>
  </si>
  <si>
    <t>МНА №1 стоп от ЦСПА</t>
  </si>
  <si>
    <t>МНА №2 пуск по ТМ</t>
  </si>
  <si>
    <t>МНА №2 стоп по ТМ</t>
  </si>
  <si>
    <t>МНА №2 пуск от ЦСПА (резерв)</t>
  </si>
  <si>
    <t>МНА №2 стоп от ЦСПА</t>
  </si>
  <si>
    <t>Установить флаг "ТУ Остановлен"</t>
  </si>
  <si>
    <t>Снять флаг "ТУ Остановлен"</t>
  </si>
  <si>
    <t>Уставка давления на приеме МНС</t>
  </si>
  <si>
    <t>Уставка давления на выходе НПС</t>
  </si>
  <si>
    <t>DG.Connect.RP</t>
  </si>
  <si>
    <t>BMXXBP1200</t>
  </si>
  <si>
    <t>Отключение уставок</t>
  </si>
  <si>
    <t>HVS_01</t>
  </si>
  <si>
    <t>HVS_02</t>
  </si>
  <si>
    <t>HVS_03</t>
  </si>
  <si>
    <t>HVS_04</t>
  </si>
  <si>
    <t>Не отключать автоматически</t>
  </si>
  <si>
    <t>Автодеблокировка</t>
  </si>
  <si>
    <t>Деблокировка из РДП</t>
  </si>
  <si>
    <t>Вещественный тип</t>
  </si>
  <si>
    <t>Вспомсистемы - выдержка времени на формирование неопределенного состояния ВВ</t>
  </si>
  <si>
    <t>twNA1</t>
  </si>
  <si>
    <t>УСТАВКИ МНА №1</t>
  </si>
  <si>
    <t>twNA2</t>
  </si>
  <si>
    <t>УСТАВКИ МНА №2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</si>
  <si>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</si>
  <si>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</si>
  <si>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</si>
  <si>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</si>
  <si>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</si>
  <si>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</si>
  <si>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</si>
  <si>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</si>
  <si>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</si>
  <si>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</si>
  <si>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</si>
  <si>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</si>
  <si>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</si>
  <si>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</si>
  <si>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</si>
  <si>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</si>
  <si>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</si>
  <si>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</si>
  <si>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</si>
  <si>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</si>
  <si>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</si>
  <si>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</si>
  <si>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</si>
  <si>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</si>
  <si>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</si>
  <si>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</si>
  <si>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Насосные</t>
  </si>
  <si>
    <t>Система</t>
  </si>
  <si>
    <t>Наличие напряжения 0.4 кВ в двигательной ячейке ЗРУ</t>
  </si>
  <si>
    <t>Давление нефти на выходе НПС (точка 1)</t>
  </si>
  <si>
    <t>Давление нефти на выходе НПС (точка 2)</t>
  </si>
  <si>
    <t>СардДсис</t>
  </si>
  <si>
    <t>11 - положение [% открытия]</t>
  </si>
  <si>
    <t>Логич действия</t>
  </si>
  <si>
    <t>Параметры сообщения (экспорт объектов)</t>
  </si>
  <si>
    <t>Давление нефти на приёме МНС (точка 1)</t>
  </si>
  <si>
    <t>Перепад давления на ФГУ</t>
  </si>
  <si>
    <t>4XT5</t>
  </si>
  <si>
    <t>4XT6</t>
  </si>
  <si>
    <t>4XT7</t>
  </si>
  <si>
    <t>Срабатывание сигнализатора контроля герметичности камеры пуска СОД</t>
  </si>
  <si>
    <t>Срабатывание сигнализатора контроля герметичности камеры приема СОД</t>
  </si>
  <si>
    <t>Температура нефти на входе НПС</t>
  </si>
  <si>
    <t>Давление нефти в камере пуска СОД</t>
  </si>
  <si>
    <t>Давление нефти в камере приема СОД</t>
  </si>
  <si>
    <t>Камера приема СОД</t>
  </si>
  <si>
    <t>Камера пуска СОД</t>
  </si>
  <si>
    <t>Выход узла подключения станции</t>
  </si>
  <si>
    <t>Магистральный насосный агрегат №5</t>
  </si>
  <si>
    <t>НА5</t>
  </si>
  <si>
    <t>Давление нефти в коллекторе MHC (точка 1)</t>
  </si>
  <si>
    <t>Давление нефти в коллекторе MHC (точка 2)</t>
  </si>
  <si>
    <t>Давление нефти на приёме МНС (точка 2)</t>
  </si>
  <si>
    <t>Камера приема СОД - контроль</t>
  </si>
  <si>
    <t>Камера приема СОД - деблокировка</t>
  </si>
  <si>
    <t>Камера пуска СОД - контроль</t>
  </si>
  <si>
    <t>Камера пуска СОД - деблокировка</t>
  </si>
  <si>
    <t>Выход узла подключения станции - контроль</t>
  </si>
  <si>
    <t>Выход узла подключения станции - деблокировка</t>
  </si>
  <si>
    <t>РДП</t>
  </si>
  <si>
    <t>popup_UZD_BUR</t>
  </si>
  <si>
    <t>Ёмкости сбора утечек и дренажа - выдержка времени на отключение насоса по высокой температуре подшипника</t>
  </si>
  <si>
    <t>Ёмкости сбора утечек и дренажа - выдержка времени на отключение насоса по высокой температуре нефти на выходе</t>
  </si>
  <si>
    <t>Станционная защита "Отсутствие связи КЦ МПСА МНС с контроллером ЦСПА". Установить маскирование от ЦСПА</t>
  </si>
  <si>
    <t>Станционная защита "Отсутствие связи КЦ МПСА МНС с контроллером ЦСПА". Снять маскирование от ЦСПА</t>
  </si>
  <si>
    <t>0/1</t>
  </si>
  <si>
    <t>1/1</t>
  </si>
  <si>
    <t>МНА №1. Контрольное время на выполнение процесса отключение ВВ НА</t>
  </si>
  <si>
    <t>МНА №1. Контрольное время на выполнение процесса включения ВВ НА</t>
  </si>
  <si>
    <t>МНА №2. Контрольное время на выполнение процесса отключение ВВ НА</t>
  </si>
  <si>
    <t>МНА №2. Контрольное время на выполнение процесса включения ВВ НА</t>
  </si>
  <si>
    <t>Время удержания команды на отключение ПНС при получение команды "СТОП" по СТМ</t>
  </si>
  <si>
    <t>Видеокадр 2</t>
  </si>
  <si>
    <t>Видеокадр 3</t>
  </si>
  <si>
    <t>6240h</t>
  </si>
  <si>
    <t>6241h</t>
  </si>
  <si>
    <t>6242h</t>
  </si>
  <si>
    <t>6243h</t>
  </si>
  <si>
    <t>6244h</t>
  </si>
  <si>
    <t>6245h</t>
  </si>
  <si>
    <t>6246h</t>
  </si>
  <si>
    <t>6247h</t>
  </si>
  <si>
    <t>6248h</t>
  </si>
  <si>
    <t>6249h</t>
  </si>
  <si>
    <t>624Ah</t>
  </si>
  <si>
    <t>624Bh</t>
  </si>
  <si>
    <t>624Ch</t>
  </si>
  <si>
    <t>624Dh</t>
  </si>
  <si>
    <t>624Eh</t>
  </si>
  <si>
    <t>624Fh</t>
  </si>
  <si>
    <t>6250h</t>
  </si>
  <si>
    <t>6251h</t>
  </si>
  <si>
    <t>6252h</t>
  </si>
  <si>
    <t>6253h</t>
  </si>
  <si>
    <t>6254h</t>
  </si>
  <si>
    <t>6255h</t>
  </si>
  <si>
    <t>6256h</t>
  </si>
  <si>
    <t>6257h</t>
  </si>
  <si>
    <t>40 - САРД</t>
  </si>
  <si>
    <t>45 - ИПЭС</t>
  </si>
  <si>
    <t>46 - ИПЦЭС</t>
  </si>
  <si>
    <t>47 - Группа ПИ</t>
  </si>
  <si>
    <t>48 - Защиты по пожару</t>
  </si>
  <si>
    <t>49 - Пожарная зона</t>
  </si>
  <si>
    <t>1 - положение регулятора 1</t>
  </si>
  <si>
    <t>1 - Тип</t>
  </si>
  <si>
    <t>0 - наличие связи</t>
  </si>
  <si>
    <t>0 - сработал датчик</t>
  </si>
  <si>
    <t>0 - сработало два датчика</t>
  </si>
  <si>
    <t>0 - пожар</t>
  </si>
  <si>
    <t>2 - положение регулятора 2</t>
  </si>
  <si>
    <t>2 - Номер группы</t>
  </si>
  <si>
    <t>1 - неисправность</t>
  </si>
  <si>
    <t>1 - сработал один датчик</t>
  </si>
  <si>
    <t>1 - источник</t>
  </si>
  <si>
    <t>1 - внимание</t>
  </si>
  <si>
    <t>3 - положение регулятора 3</t>
  </si>
  <si>
    <t>3 - Состояние резервуара</t>
  </si>
  <si>
    <t>2 - неисправность</t>
  </si>
  <si>
    <t>2 - маска</t>
  </si>
  <si>
    <t>2 - режим автоматический</t>
  </si>
  <si>
    <t>4 - положение регулятора 4</t>
  </si>
  <si>
    <t>4 - Средняя температура</t>
  </si>
  <si>
    <t>3 - фронт (0-&gt;1) значения</t>
  </si>
  <si>
    <t>3 - режим ремонт</t>
  </si>
  <si>
    <t>5 - Плотность при текущей температуре</t>
  </si>
  <si>
    <t>4 - фронт (0-&gt;1) источника</t>
  </si>
  <si>
    <t>4 - готов к тушению</t>
  </si>
  <si>
    <t>6 - Гидростатическое давление</t>
  </si>
  <si>
    <t>5 - фронт (0-&gt;1) маски</t>
  </si>
  <si>
    <t>5 - в процесс останова</t>
  </si>
  <si>
    <t>7 - Массовая доля воды</t>
  </si>
  <si>
    <t>6 - в процесс запуска</t>
  </si>
  <si>
    <t>8 - Массовая доля серы</t>
  </si>
  <si>
    <t>7 - тушение</t>
  </si>
  <si>
    <t>9 - Массовая доля хлористых солей</t>
  </si>
  <si>
    <t>8 - команда "Пожар (тушение)"</t>
  </si>
  <si>
    <t>10 - Массовая доля механических примесей</t>
  </si>
  <si>
    <t>11 - Время окончания операций [с]</t>
  </si>
  <si>
    <t>12 - Время окончания операций [ч]</t>
  </si>
  <si>
    <t>19 - Наличие связи с СКУТ</t>
  </si>
  <si>
    <t>20 - Объем продукта</t>
  </si>
  <si>
    <t>21 - Скорость изменения объема</t>
  </si>
  <si>
    <t>22 - Товарное наличие продукта (объем)</t>
  </si>
  <si>
    <t xml:space="preserve">23 - Средний объем, приходящийся на 1 см высоты </t>
  </si>
  <si>
    <t>24 - Объем подтоварной воды</t>
  </si>
  <si>
    <t>25 - Максимальная производительность наполнения (объем)</t>
  </si>
  <si>
    <t>26 - Максимальная производительность опорожнения (объем)</t>
  </si>
  <si>
    <t>27 - Объем по строительному номиналу</t>
  </si>
  <si>
    <t>28 - Объемный показатель для свободной ёмкости</t>
  </si>
  <si>
    <t>29 - Объемный показатель для ёмкости аварийного запаса</t>
  </si>
  <si>
    <t>40 - Уставка Объем нижний аварийный</t>
  </si>
  <si>
    <t>41 - Уставка Объем нижний допустимый</t>
  </si>
  <si>
    <t>42 - Уставка Объем нижний нормативный</t>
  </si>
  <si>
    <t>Функция пожаротушения</t>
  </si>
  <si>
    <t>43 - Уставка Объем минимальный для пуска УРДО</t>
  </si>
  <si>
    <t>0 - Без функции пенотушения</t>
  </si>
  <si>
    <t>44 - Уставка Объем верхний нормативный</t>
  </si>
  <si>
    <t>1 - Пенотушение</t>
  </si>
  <si>
    <t>45 - Уставка Объем аварийного запаса РАС</t>
  </si>
  <si>
    <t>2 - Водоохлаждение</t>
  </si>
  <si>
    <t>46 - Уставка Объем верхний допустимый</t>
  </si>
  <si>
    <t>47 - Уставка Объем верхний аварийный</t>
  </si>
  <si>
    <t>50 - Масса продукта</t>
  </si>
  <si>
    <t>Тип извещателя</t>
  </si>
  <si>
    <t>51 - Скорость изменения массы</t>
  </si>
  <si>
    <t>0 - автоматический</t>
  </si>
  <si>
    <t>52 - Товарное наличие продукта (масса)</t>
  </si>
  <si>
    <t>1 - АПУ</t>
  </si>
  <si>
    <t xml:space="preserve">53 - Средняя масса, приходящийся на 1 см высоты </t>
  </si>
  <si>
    <t>54 - Масса подтоварной воды</t>
  </si>
  <si>
    <t>55 - Максимальная производительность наполнения (масса)</t>
  </si>
  <si>
    <t>56 - Максимальная производительность опорожнения (масса)</t>
  </si>
  <si>
    <t>57 - Масса по строительному номиналу</t>
  </si>
  <si>
    <t>58 - Массовый показатель для свободной ёмкости</t>
  </si>
  <si>
    <t>59 - Массовый показатель для ёмкости аварийного запаса</t>
  </si>
  <si>
    <t>70 - Уставка Масса нижний аварийный</t>
  </si>
  <si>
    <t>71 - Уставка Масса нижний допустимый</t>
  </si>
  <si>
    <t>72 - Уставка Масса нижний нормативный</t>
  </si>
  <si>
    <t>73 - Уставка Масса минимальный для пуска УРДО</t>
  </si>
  <si>
    <t>74 - Уставка Масса верхний нормативный</t>
  </si>
  <si>
    <t>75 - Уставка Масса аварийного запаса РАС</t>
  </si>
  <si>
    <t>76 - Уставка Масса верхний допустимый</t>
  </si>
  <si>
    <t>77 - Уставка Масса верхний аварийный</t>
  </si>
  <si>
    <t>80 - Уровень продукта</t>
  </si>
  <si>
    <t>81 - Скорость изменения уровня</t>
  </si>
  <si>
    <t>82 - Товарное наличие продукта (уровень)</t>
  </si>
  <si>
    <t xml:space="preserve">83 - Средний уровень, приходящийся на 1 см высоты </t>
  </si>
  <si>
    <t>84 - Уровень подтоварной воды</t>
  </si>
  <si>
    <t>85 - Максимальная производительность наполнения (уровень)</t>
  </si>
  <si>
    <t>86 - Максимальная производительность опоржнения (уровень)</t>
  </si>
  <si>
    <t>87 - Высота по строительному номиналу</t>
  </si>
  <si>
    <t>88 - Показатель уровня для свободной ёмкости</t>
  </si>
  <si>
    <t>89 - Показатель уровня для ёмкости аварийного запаса</t>
  </si>
  <si>
    <t>100 - Уставка Уровень нижний аварийный</t>
  </si>
  <si>
    <t>101 - Уставка Уровень нижний допустимый</t>
  </si>
  <si>
    <t>102 - Уставка Уровень нижний нормативный</t>
  </si>
  <si>
    <t>103 - Уставка Уровень минимальный для пуска УРДО</t>
  </si>
  <si>
    <t>104 - Уставка Уровень верхний нормативный</t>
  </si>
  <si>
    <t>105 - Уставка Уровень аварийного запаса РАС</t>
  </si>
  <si>
    <t>106 - Уставка Уровень верхний допустимый</t>
  </si>
  <si>
    <t>107 - Уставка Уровень верхний аварийный</t>
  </si>
  <si>
    <t>A4.1</t>
  </si>
  <si>
    <t>A5.1</t>
  </si>
  <si>
    <t>A6.1</t>
  </si>
  <si>
    <t>1,2,3</t>
  </si>
  <si>
    <t>7XT13</t>
  </si>
  <si>
    <t>PT673</t>
  </si>
  <si>
    <t>DCOB</t>
  </si>
  <si>
    <t>DCCB</t>
  </si>
  <si>
    <t>4XT8</t>
  </si>
  <si>
    <t>4XT9</t>
  </si>
  <si>
    <t>DCK</t>
  </si>
  <si>
    <t>OKC7</t>
  </si>
  <si>
    <t>CKC7</t>
  </si>
  <si>
    <t>MCO7</t>
  </si>
  <si>
    <t>MCC7</t>
  </si>
  <si>
    <t>ODC7</t>
  </si>
  <si>
    <t>CDC7</t>
  </si>
  <si>
    <t>OKC5</t>
  </si>
  <si>
    <t>CKC5</t>
  </si>
  <si>
    <t>MCO5</t>
  </si>
  <si>
    <t>MCC5</t>
  </si>
  <si>
    <t>ODC5</t>
  </si>
  <si>
    <t>CDC5</t>
  </si>
  <si>
    <t>OKC8</t>
  </si>
  <si>
    <t>CKC8</t>
  </si>
  <si>
    <t>MCO8</t>
  </si>
  <si>
    <t>MCC8</t>
  </si>
  <si>
    <t>ODC8</t>
  </si>
  <si>
    <t>CDC8</t>
  </si>
  <si>
    <t>OKC6</t>
  </si>
  <si>
    <t>CKC6</t>
  </si>
  <si>
    <t>MCO6</t>
  </si>
  <si>
    <t>MCC6</t>
  </si>
  <si>
    <t>ODC6</t>
  </si>
  <si>
    <t>CDC6</t>
  </si>
  <si>
    <t>FB671</t>
  </si>
  <si>
    <t>QT671</t>
  </si>
  <si>
    <t>MCC671</t>
  </si>
  <si>
    <t>MCO671</t>
  </si>
  <si>
    <t>CKC671</t>
  </si>
  <si>
    <t>OKC671</t>
  </si>
  <si>
    <t>OPC671</t>
  </si>
  <si>
    <t>ACK671</t>
  </si>
  <si>
    <t>HCK671</t>
  </si>
  <si>
    <t>DCK671</t>
  </si>
  <si>
    <t>LCK671</t>
  </si>
  <si>
    <t>EC671</t>
  </si>
  <si>
    <t>ABF671</t>
  </si>
  <si>
    <t>ABR671</t>
  </si>
  <si>
    <t>ABA671</t>
  </si>
  <si>
    <t>ABE671</t>
  </si>
  <si>
    <t>FB672</t>
  </si>
  <si>
    <t>QT672</t>
  </si>
  <si>
    <t>MCC672</t>
  </si>
  <si>
    <t>MCO672</t>
  </si>
  <si>
    <t>CKC672</t>
  </si>
  <si>
    <t>OKC672</t>
  </si>
  <si>
    <t>OPC672</t>
  </si>
  <si>
    <t>ACK672</t>
  </si>
  <si>
    <t>HCK672</t>
  </si>
  <si>
    <t>EC672</t>
  </si>
  <si>
    <t>ABF672</t>
  </si>
  <si>
    <t>ABR672</t>
  </si>
  <si>
    <t>ABA672</t>
  </si>
  <si>
    <t>ABE672</t>
  </si>
  <si>
    <t>DCKi</t>
  </si>
  <si>
    <t>T16</t>
  </si>
  <si>
    <t>T17</t>
  </si>
  <si>
    <t>SPPK.NasZal.Tabl2</t>
  </si>
  <si>
    <t>SPPK.NasZal.Sir2</t>
  </si>
  <si>
    <t>Maslo.Tabl</t>
  </si>
  <si>
    <t>Maslo.Sir</t>
  </si>
  <si>
    <t>SPPK.Tabl1</t>
  </si>
  <si>
    <t>SPPK.Sir1</t>
  </si>
  <si>
    <t>UPPS.Tabl</t>
  </si>
  <si>
    <t>UPPS.Sir</t>
  </si>
  <si>
    <t>SOU.Tabl</t>
  </si>
  <si>
    <t>SOU.Sir</t>
  </si>
  <si>
    <t>UPPS.DPSOut</t>
  </si>
  <si>
    <t>UPPS.DPSIn</t>
  </si>
  <si>
    <t>UPPS.DPSExit</t>
  </si>
  <si>
    <t>ВВ ввода №1 (резервный) включен</t>
  </si>
  <si>
    <t>ВВ ввода №1 (резервный) отключен</t>
  </si>
  <si>
    <t>СВВ 1-2 СШ ЗРУ включен</t>
  </si>
  <si>
    <t>СВВ 1-2 СШ ЗРУ отключен</t>
  </si>
  <si>
    <t>ВВ ввода №2 (резервный) включен</t>
  </si>
  <si>
    <t>ВВ ввода №2 (резервный) отключен</t>
  </si>
  <si>
    <t>ВВ ввода №1 включен</t>
  </si>
  <si>
    <t>ВВ ввода №1 отключен</t>
  </si>
  <si>
    <t>ВВ ввода №2 включен</t>
  </si>
  <si>
    <t>ВВ ввода №2 отключен</t>
  </si>
  <si>
    <t>Срабатывание датчика прохождения СОД (Камера приема СОД) (ОУ)</t>
  </si>
  <si>
    <t>Срабатывание датчика прохождения СОД (Камера приема СОД) (трансмиттер ОУ)</t>
  </si>
  <si>
    <t>Срабатывание датчика прохождения СОД (Камера пуска СОД) (ОУ)</t>
  </si>
  <si>
    <t>Срабатывание датчика прохождения СОД (Камера пуска СОД) (трансмиттер ОУ)</t>
  </si>
  <si>
    <t>Срабатывание датчика прохождения СОД (после задвижки 4/42) (ОУ)</t>
  </si>
  <si>
    <t>Срабатывание датчика прохождения СОД (после задвижки 4/42) (трансмиттер ОУ)</t>
  </si>
  <si>
    <t>Затопление колодца 016К1</t>
  </si>
  <si>
    <t>Затопление колодца 016К3</t>
  </si>
  <si>
    <t>Затопление колодца 052К</t>
  </si>
  <si>
    <t>Затопление колодца 016К4</t>
  </si>
  <si>
    <t>Затопление колодца 016К2</t>
  </si>
  <si>
    <t>Давление нефти в нефтепроводе на входе узла пуска-приема СОД</t>
  </si>
  <si>
    <t>Давление нефти в нефтепроводе на выходе узла пуска-приема СОД</t>
  </si>
  <si>
    <t>Расход нефти на выходе УПП СОД МН "НКК" (на выходе станции НПС-3)</t>
  </si>
  <si>
    <t>Температура нефти на выходе  НПС</t>
  </si>
  <si>
    <t>Уровень в емкости для сбора утечек нефти и дренажа ЕП-40</t>
  </si>
  <si>
    <t>Напряжение 1 С.Ш.</t>
  </si>
  <si>
    <t>Напряжение 2 С.Ш.</t>
  </si>
  <si>
    <t>Давление масла перед подшипниками насоса МНА 4</t>
  </si>
  <si>
    <t>Давление масла перед подшипниками ЭД МНА 4</t>
  </si>
  <si>
    <t>Давление масла перед подшипниками насоса МНА 3</t>
  </si>
  <si>
    <t>Давление масла перед подшипниками ЭД МНА 3</t>
  </si>
  <si>
    <t>Давление масла перед подшипниками насоса МНА 2</t>
  </si>
  <si>
    <t>Давление масла перед подшипниками ЭД МНА 2</t>
  </si>
  <si>
    <t>Давление масла перед подшипниками насоса МНА 1</t>
  </si>
  <si>
    <t>Давление масла перед подшипниками ЭД МНА 1</t>
  </si>
  <si>
    <t>Уровень в емкости для сбора утечек нефти и дренажа ЕП-40 №1 (029.1)</t>
  </si>
  <si>
    <t>Уровень в емкости для сбора утечек нефти и дренажа ЕП-40 №2 (029.2)</t>
  </si>
  <si>
    <t>Уровень в емкости для сбора утечек нефти и дренажа ЕП-40 №3 (029.3)</t>
  </si>
  <si>
    <t>69 - превышено максимально возможное количество пусков</t>
  </si>
  <si>
    <t>Аварийная загазованность в помещении насосного зала МНС</t>
  </si>
  <si>
    <t>dP</t>
  </si>
  <si>
    <t>VENT.NasZal.Tabl1</t>
  </si>
  <si>
    <t>VENT.NasZal.Sir1</t>
  </si>
  <si>
    <t>VENT.NasZal.Tabl2</t>
  </si>
  <si>
    <t>VENT.NasZal.Sir2</t>
  </si>
  <si>
    <t>5 - Аварийная загазованность т.1</t>
  </si>
  <si>
    <t>6 - Аварийная загазованность т.2</t>
  </si>
  <si>
    <t>7 - Аварийная загазованность т.3</t>
  </si>
  <si>
    <t>8 - Аварийная загазованность т.4</t>
  </si>
  <si>
    <t>9 - Сохранение предельной загазованности т.1</t>
  </si>
  <si>
    <t>10 - Сохранение предельной загазованности т.2</t>
  </si>
  <si>
    <t>11 - Сохранение предельной загазованности т.3</t>
  </si>
  <si>
    <t>12 - Сохранение предельной загазованности т.4</t>
  </si>
  <si>
    <t>Значение заданной уставки регулирования давления на входе УППС</t>
  </si>
  <si>
    <t>Давление на входе МНА №2</t>
  </si>
  <si>
    <t>Давление на выходе МНА №2</t>
  </si>
  <si>
    <t>Сила тока ЭД МНА №2</t>
  </si>
  <si>
    <t>Максимальная величина вибрации МНА №2</t>
  </si>
  <si>
    <t>Наработка МНА до перехода на резервный агрегат МНА №2</t>
  </si>
  <si>
    <t>Наработка МНА до планового капитального ремонта МНА №2</t>
  </si>
  <si>
    <t>Давление на входе МНА №3</t>
  </si>
  <si>
    <t>Давление на выходе МНА №3</t>
  </si>
  <si>
    <t>Сила тока ЭД МНА №3</t>
  </si>
  <si>
    <t>Максимальная величина вибрации МНА №3</t>
  </si>
  <si>
    <t>Наработка МНА до перехода на резервный агрегат МНА №3</t>
  </si>
  <si>
    <t>Наработка МНА до планового капитального ремонта МНА №3</t>
  </si>
  <si>
    <t>Давление на входе МНА №4</t>
  </si>
  <si>
    <t>Давление на выходе МНА №4</t>
  </si>
  <si>
    <t>Сила тока ЭД МНА №4</t>
  </si>
  <si>
    <t>Максимальная величина вибрации МНА №4</t>
  </si>
  <si>
    <t>Наработка МНА до перехода на резервный агрегат МНА №4</t>
  </si>
  <si>
    <t>Наработка МНА до планового капитального ремонта МНА №4</t>
  </si>
  <si>
    <t>Шаровый кран №029.1.1.  Положение</t>
  </si>
  <si>
    <t>НПС-3. Система АПТ готова к тушению в помещении насосного зала МНС-3</t>
  </si>
  <si>
    <t>НПС-3. Система АПТ готова к тушению в помещении маслоприямка</t>
  </si>
  <si>
    <t>НПС-3. Вспомсистемы включены</t>
  </si>
  <si>
    <t>МНА №1. Готов к пуску участка</t>
  </si>
  <si>
    <t>МНА №1.  Отключен от АЧР</t>
  </si>
  <si>
    <t>МНА №1.  Отключен от САОН</t>
  </si>
  <si>
    <t>МНА №2. Готов к пуску участка</t>
  </si>
  <si>
    <t>МНА №2.  Отключен от АЧР</t>
  </si>
  <si>
    <t>МНА №2.  Отключен от САОН</t>
  </si>
  <si>
    <t>МНА №3. Идет программа пуска</t>
  </si>
  <si>
    <t>МНА №3. Идет программа останова</t>
  </si>
  <si>
    <t>МНА №3. Готов к пуску</t>
  </si>
  <si>
    <t>МНА №3. Готов к пуску участка</t>
  </si>
  <si>
    <t>МНА №3. В работе</t>
  </si>
  <si>
    <t>МНА №3. Остановлен</t>
  </si>
  <si>
    <t>МНА №3. Запускается</t>
  </si>
  <si>
    <t>МНА №3. Останавливается</t>
  </si>
  <si>
    <t>МНА №3. В режиме "Основной"</t>
  </si>
  <si>
    <t>МНА №3. В режиме "Резервный"</t>
  </si>
  <si>
    <t>МНА №3. В режиме "Ремонтный"</t>
  </si>
  <si>
    <t>МНА №3. В режиме "Телемеханический"</t>
  </si>
  <si>
    <t>МНА №3. Включен режим имитации</t>
  </si>
  <si>
    <t>МНА №3. Сработала агрегатная защита</t>
  </si>
  <si>
    <t>МНА №3. В состоянии "Горячий резерв"</t>
  </si>
  <si>
    <t>МНА №3.  Отключен от АЧР</t>
  </si>
  <si>
    <t>МНА №3.  Отключен от САОН</t>
  </si>
  <si>
    <t>МНА №3. Неисправность цепей включения ВВ МНА, в т.ч. отсутствие питания цепей управления</t>
  </si>
  <si>
    <t>МНА №3. Неисправность цепей отключения ВВ МНА, в т.ч. отсутствие питания цепей управления</t>
  </si>
  <si>
    <t>МНА №4. Идет программа пуска</t>
  </si>
  <si>
    <t>МНА №4. Идет программа останова</t>
  </si>
  <si>
    <t>МНА №4. Готов к пуску</t>
  </si>
  <si>
    <t>МНА №4. Готов к пуску участка</t>
  </si>
  <si>
    <t>МНА №4. В работе</t>
  </si>
  <si>
    <t>МНА №4. Остановлен</t>
  </si>
  <si>
    <t>МНА №4. Запускается</t>
  </si>
  <si>
    <t>МНА №4. Останавливается</t>
  </si>
  <si>
    <t>МНА №4. В режиме "Основной"</t>
  </si>
  <si>
    <t>МНА №4. В режиме "Резервный"</t>
  </si>
  <si>
    <t>МНА №4. В режиме "Ремонтный"</t>
  </si>
  <si>
    <t>МНА №4. В режиме "Телемеханический"</t>
  </si>
  <si>
    <t>МНА №4. Включен режим имитации</t>
  </si>
  <si>
    <t>МНА №4. Сработала агрегатная защита</t>
  </si>
  <si>
    <t>МНА №4. В состоянии "Горячий резерв"</t>
  </si>
  <si>
    <t>МНА №4. Неисправность цепей включения ВВ МНА, в т.ч. отсутствие питания цепей управления</t>
  </si>
  <si>
    <t>МНА №4. Неисправность цепей отключения ВВ МНА, в т.ч. отсутствие питания цепей управления</t>
  </si>
  <si>
    <t>МНА №4.  Отключен от АЧР</t>
  </si>
  <si>
    <t>МНА №4.  Отключен от САОН</t>
  </si>
  <si>
    <t>ДЭС в работе</t>
  </si>
  <si>
    <t>ДЭС неисправна</t>
  </si>
  <si>
    <t>Минимальная температура воздуха в приборном шкафу расходомера</t>
  </si>
  <si>
    <t>Сохранение предельной загазованности в помещении насосного зала МНС в течение 10 мин</t>
  </si>
  <si>
    <t>МНА №3 пуск по ТМ</t>
  </si>
  <si>
    <t>МНА №3 стоп по ТМ</t>
  </si>
  <si>
    <t>МНА №3 пуск от ЦСПА (резерв)</t>
  </si>
  <si>
    <t>МНА №3 стоп от ЦСПА</t>
  </si>
  <si>
    <t>МНА №4 пуск по ТМ</t>
  </si>
  <si>
    <t>МНА №4 стоп по ТМ</t>
  </si>
  <si>
    <t>МНА №4 пуск от ЦСПА (резерв)</t>
  </si>
  <si>
    <t>МНА №4 стоп от ЦСПА</t>
  </si>
  <si>
    <t>twNA3</t>
  </si>
  <si>
    <t>УСТАВКИ МНА №3</t>
  </si>
  <si>
    <t>УСТАВКИ МНА №4</t>
  </si>
  <si>
    <t>twNA4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</si>
  <si>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</si>
  <si>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</si>
  <si>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</si>
  <si>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</si>
  <si>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№4</t>
  </si>
  <si>
    <t>МНА №4. Контрольное время на выполнение процесса отключение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</si>
  <si>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</si>
  <si>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№4)</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</si>
  <si>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</si>
  <si>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</si>
  <si>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включения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</si>
  <si>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</si>
  <si>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</si>
  <si>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</si>
  <si>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</si>
  <si>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</si>
  <si>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</si>
  <si>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</si>
  <si>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</si>
  <si>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№3</t>
  </si>
  <si>
    <t>МНА №3. Контрольное время на выполнение процесса отключение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</si>
  <si>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</si>
  <si>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№3)</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</si>
  <si>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</si>
  <si>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</si>
  <si>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включения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</si>
  <si>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</si>
  <si>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</si>
  <si>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</si>
  <si>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</si>
  <si>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Коммутатор ВУ A8 в шкафу МНС-3.КЦ</t>
  </si>
  <si>
    <t>Коммутатор ВУ A7 в шкафу МНС-3.КЦ</t>
  </si>
  <si>
    <t>SWITCH</t>
  </si>
  <si>
    <t>МНА №1. Время на выполнение АВР при получении сигнала «электрозащита» после получения состояния «ВВ отключен»</t>
  </si>
  <si>
    <t>МНА №1. Время через которое будет выдана команда стоп при отсутствии электрозащиты</t>
  </si>
  <si>
    <t>МНА №2. Время на выполнение АВР при получении сигнала «электрозащита» после получения состояния «ВВ отключен»</t>
  </si>
  <si>
    <t>МНА №2. Время через которое будет выдана команда стоп при отсутствии электрозащиты</t>
  </si>
  <si>
    <t>МНА №3. Время на выполнение АВР при получении сигнала «электрозащита» после получения состояния «ВВ отключен»</t>
  </si>
  <si>
    <t>МНА №3. Время через которое будет выдана команда стоп при отсутствии электрозащиты</t>
  </si>
  <si>
    <t>МНА №4. Время на выполнение АВР при получении сигнала «электрозащита» после получения состояния «ВВ отключен»</t>
  </si>
  <si>
    <t>МНА №4. Время через которое будет выдана команда стоп при отсутствии электрозащиты</t>
  </si>
  <si>
    <t>МНА №3. Программа пуска П2</t>
  </si>
  <si>
    <t>МНА №3. Программа пуска П1</t>
  </si>
  <si>
    <t>МНА №1. Программа пуска П1</t>
  </si>
  <si>
    <t>МНА №1. Программа пуска П2</t>
  </si>
  <si>
    <t>Задвижка №4/42.  Положение</t>
  </si>
  <si>
    <t>T18</t>
  </si>
  <si>
    <t>T19</t>
  </si>
  <si>
    <t>T20</t>
  </si>
  <si>
    <t>*</t>
  </si>
  <si>
    <t>МНА №1. Кратность подача рабочего колеса от номинальной,  умноженная на 100</t>
  </si>
  <si>
    <t>МНА №2. Кратность подача рабочего колеса от номинальной,  умноженная на 100</t>
  </si>
  <si>
    <t>МНА №3. Кратность подача рабочего колеса от номинальной,  умноженная на 100</t>
  </si>
  <si>
    <t>МНА №4. Кратность подача рабочего колеса от номинальной,  умноженная на 100</t>
  </si>
  <si>
    <t>31 - закрытие выходной агрегатной задвижки работающего агрегата</t>
  </si>
  <si>
    <t>30 - закрытие входной агрегатной задвижки работающего агрегата</t>
  </si>
  <si>
    <t>BIK.NP</t>
  </si>
  <si>
    <t>БИК</t>
  </si>
  <si>
    <t>БИК. Насос прокачки</t>
  </si>
  <si>
    <t xml:space="preserve">МНА №1. Агрегатная защита. </t>
  </si>
  <si>
    <t xml:space="preserve">МНА №2. Агрегатная защита. </t>
  </si>
  <si>
    <t xml:space="preserve">МНА №3. Агрегатная защита. </t>
  </si>
  <si>
    <t xml:space="preserve">МНА №4. Агрегатная защита. </t>
  </si>
  <si>
    <t>МНА №1.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</si>
  <si>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№1.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</si>
  <si>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№1. Агрегатная защита. Аварийная максимальная вертикальная вибрация переднего подшипника насоса (порог 2)</t>
  </si>
  <si>
    <t>МНА №1. Агрегатная защита. Аварийная максимальная вертикальная вибрация переднего подшипника насоса в нестационарном режиме</t>
  </si>
  <si>
    <t>МНА №1.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</si>
  <si>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№1.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</si>
  <si>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№1. Агрегатная защита. Аварийная максимальная горизонтальная вибрация переднего подшипника насоса (порог 2)</t>
  </si>
  <si>
    <t>МНА №1. Агрегатная защита. Аварийная максимальная горизонтальная вибрация переднего подшипника насоса в нестационарном режиме</t>
  </si>
  <si>
    <t>МНА №1.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</si>
  <si>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№1.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</si>
  <si>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№1. Агрегатная защита. Аварийная максимальная вертикальная вибрация заднего подшипника насоса (порог 2)</t>
  </si>
  <si>
    <t>МНА №1. Агрегатная защита. Аварийная максимальная вертикальная вибрация заднего подшипника насоса в нестационарном режиме</t>
  </si>
  <si>
    <t>МНА №1.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</si>
  <si>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№1.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</si>
  <si>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№1. Агрегатная защита. Аварийная максимальная горизонтальная вибрация заднего подшипника насоса (порог 2)</t>
  </si>
  <si>
    <t>МНА №1. Агрегатная защита. Аварийная максимальная горизонтальная вибрация заднего подшипника насоса в нестационарном режиме</t>
  </si>
  <si>
    <t>МНА №1. Агрегатная защита. Аварийная максимальная осевая вибрация заднего подшипника насоса в стационарном режиме (Порог 1) в рабочем интервале подач</t>
  </si>
  <si>
    <t>МНА №1.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</si>
  <si>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№1. Агрегатная защита. Аварийная максимальная осевая вибрация заднего подшипника насоса (порог 2)</t>
  </si>
  <si>
    <t>МНА №1. Агрегатная защита. Аварийная максимальная осевая вибрация заднего подшипника насоса в нестационарном режиме</t>
  </si>
  <si>
    <t>МНА №1. Агрегатная защита. Аварийное осевое смещение ротора насоса</t>
  </si>
  <si>
    <t>МНА №1. Агрегатная защита. Аварийная максимальная вертикальная вибрация переднего подшипника ЭД в стационарном режиме (Порог 1)</t>
  </si>
  <si>
    <t>МНА №1. Агрегатная защита. Аварийная максимальная вертикальная вибрация переднего подшипника ЭД (порог 2)</t>
  </si>
  <si>
    <t>МНА №1. Агрегатная защита. Аварийная максимальная вертикальная вибрация переднего подшипника ЭД в нестационарном режиме</t>
  </si>
  <si>
    <t>МНА №1. Агрегатная защита. Аварийная максимальная горизонтальная вибрация переднего подшипника ЭД в стационарном режиме (Порог 1)</t>
  </si>
  <si>
    <t>МНА №1. Агрегатная защита. Аварийная максимальная горизонтальная вибрация переднего подшипника ЭД (порог 2)</t>
  </si>
  <si>
    <t>МНА №1. Агрегатная защита. Аварийная максимальная горизонтальная вибрация переднего подшипника ЭД в нестационарном режиме</t>
  </si>
  <si>
    <t>МНА №1. Агрегатная защита. Аварийная максимальная вертикальная вибрация заднего подшипника ЭД в стационарном режиме (Порог 1)</t>
  </si>
  <si>
    <t>МНА №1. Агрегатная защита. Аварийная максимальная вертикальная вибрация заднего подшипника ЭД (порог 2)</t>
  </si>
  <si>
    <t>МНА №1. Агрегатная защита. Аварийная максимальная вертикальная вибрация заднего подшипника ЭД в нестационарном режиме</t>
  </si>
  <si>
    <t>МНА №1. Агрегатная защита. Аварийная максимальная горизонтальная вибрация заднего подшипника ЭД в стационарном режиме (Порог 1)</t>
  </si>
  <si>
    <t>МНА №1. Агрегатная защита. Аварийная максимальная горизонтальная вибрация заднего подшипника ЭД (порог 2)</t>
  </si>
  <si>
    <t>МНА №1. Агрегатная защита. Аварийная максимальная горизонтальная вибрация заднего подшипника ЭД в нестационарном режиме</t>
  </si>
  <si>
    <t>МНА №1. Агрегатная защита. Аварийная максимальная осевая вибрация заднего подшипника ЭД в стационарном режиме (Порог 1)</t>
  </si>
  <si>
    <t>МНА №1. Агрегатная защита. Аварийная максимальная осевая вибрация заднего подшипника ЭД (порог 2)</t>
  </si>
  <si>
    <t>МНА №1. Агрегатная защита. Аварийная максимальная осевая вибрация заднего подшипника ЭД в нестационарном режиме</t>
  </si>
  <si>
    <t>МНА №1. Агрегатная защита. Недостоверность измерений вибрации в группе датчиков насоса</t>
  </si>
  <si>
    <t>МНА №1. Агрегатная защита. Недостоверность измерений вибрации в группе датчиков ЭД</t>
  </si>
  <si>
    <t>МНА №1. Агрегатная защита. Аварийная максимальная температура переднего подшипника насоса</t>
  </si>
  <si>
    <t>МНА №1. Агрегатная защита. Аварийная максимальная температура заднего опорного подшипника насоса</t>
  </si>
  <si>
    <t>МНА №1. Агрегатная защита. Аварийная максимальная температура переднего подшипника электродвигателя</t>
  </si>
  <si>
    <t>МНА №1. Агрегатная защита. Аварийная максимальная температура заднего подшипника двигателя</t>
  </si>
  <si>
    <t>МНА №1. Агрегатная защита. Аварийная максимальная температура корпуса насоса (нефти на выходе насоса)</t>
  </si>
  <si>
    <t>МНА №1. Агрегатная защита. Недостоверность измерений температуры переднего подшипника насоса</t>
  </si>
  <si>
    <t>МНА №1. Агрегатная защита. Недостоверность измерений температуры заднего опорного подшипника насоса</t>
  </si>
  <si>
    <t>МНА №1. Агрегатная защита. Недостоверность измерений температуры переднего подшипника электродвигателя</t>
  </si>
  <si>
    <t>МНА №1. Агрегатная защита. Недостоверность измерений температуры заднего подшипника двигателя</t>
  </si>
  <si>
    <t>МНА №1. Агрегатная защита. Недостоверность измерений температуры корпуса насоса (нефти на выходе из насоса)</t>
  </si>
  <si>
    <t>МНА №1. Агрегатная защита. Аварийная максимальная температура обмоток статора двигателя, фаза U</t>
  </si>
  <si>
    <t>МНА №1. Агрегатная защита. Аварийная максимальная температура обмоток статора двигателя, фаза V</t>
  </si>
  <si>
    <t>МНА №1. Агрегатная защита. Аварийная максимальная температура обмоток статора двигателя, фаза W</t>
  </si>
  <si>
    <t>МНА №1. Агрегатная защита. Аварийная максимальная температура железа статора двигателя, фаза U</t>
  </si>
  <si>
    <t>МНА №1. Агрегатная защита. Аварийная максимальная температура железа статора двигателя, фаза V</t>
  </si>
  <si>
    <t>МНА №1. Агрегатная защита. Аварийная максимальная температура железа статора двигателя, фаза W</t>
  </si>
  <si>
    <t>МНА №1. Агрегатная защита. Аварийная максимальная температура горячего воздуха на выходе из статора двигателя. Точка 1</t>
  </si>
  <si>
    <t>МНА №1. Агрегатная защита. Аварийная максимальная температура горячего воздуха на выходе из статора двигателя. Точка 2</t>
  </si>
  <si>
    <t>МНА №1. Агрегатная защита. Аварийные утечки нефти через торцовое уплотнение насоса</t>
  </si>
  <si>
    <t>МНА №1. Агрегатная защита. Аварийное отключение агрегата кнопкой «Стоп» по месту из насосного зала</t>
  </si>
  <si>
    <t>МНА №1. Агрегатная защита. Аварийное отключение агрегата кнопкой «Стоп» по месту из электрозала</t>
  </si>
  <si>
    <t>МНА №1. Агрегатная защита. Аварийное отключение агрегата кнопкой «Стоп» с БРУ</t>
  </si>
  <si>
    <t>МНА №1. Агрегатная защита. Электрическая защита электродвигателя (кроме АЧР)</t>
  </si>
  <si>
    <t>МНА №1. Агрегатная защита. Закрытие задвижки на приеме работающего агрегата</t>
  </si>
  <si>
    <t>МНА №1. Агрегатная защита. Закрытие задвижки на выходе работающего агрегата</t>
  </si>
  <si>
    <t>МНА №1. Агрегатная защита. Невыполнение программы пуска агрегата</t>
  </si>
  <si>
    <t>МНА №1. Агрегатная защита. Невыполнение команды отключения ВВ привода агрегата</t>
  </si>
  <si>
    <t>МНА №1. Агрегатная защита. Невыполнение команды остановки МНА</t>
  </si>
  <si>
    <t>МНА №1. Агрегатная защита. Несанкционированное отключение МНА</t>
  </si>
  <si>
    <t>МНА №1. Агрегатная защита. Несанкционированное включение МНА</t>
  </si>
  <si>
    <t>МНА №1. Агрегатная защита. Неисправность цепей контроля МНА</t>
  </si>
  <si>
    <t>МНА №1. Агрегатная защита. Неисправность цепей отключения ВВ работающего МНА (в т.ч. отсутствие питания цепей управления)</t>
  </si>
  <si>
    <t>МНА №1. Агрегатная защита. Аварийное минимальное давление масла принудительной системы смазки перед подшипниками насоса МНА</t>
  </si>
  <si>
    <t>МНА №1. Агрегатная защита. Аварийное минимальное давление масла принудительной системы смазки перед подшипниками двигателя МНА</t>
  </si>
  <si>
    <t>МНА №1. Агрегатная защита. Недостоверность измерений давления масла принудительной системы смазки перед подшипниками насоса МНА</t>
  </si>
  <si>
    <t>МНА №1. Агрегатная защита. Недостоверность измерений давления масла принудительной системы смазки перед подшипниками двигателя МНА</t>
  </si>
  <si>
    <t>МНА №1. Агрегатная защита. Аварийная максимальная температура холодного воздуха в корпусе двигателя. Точка 1</t>
  </si>
  <si>
    <t>МНА №1. Агрегатная защита. Аварийная максимальная температура холодного воздуха в корпусе двигателя. Точка 2</t>
  </si>
  <si>
    <t>МНА №1. Агрегатная защита. Недостоверность измерений температуры холодного воздуха в корпусе двигателя. Точка 1</t>
  </si>
  <si>
    <t>МНА №1. Агрегатная защита. Недостоверность измерений температуры холодного воздуха в корпусе двигателя. Точка 2</t>
  </si>
  <si>
    <t>МНА №1. Агрегатная защита. Аварийная максимальная температура заднего упорного подшипника насоса. Точка 1</t>
  </si>
  <si>
    <t>МНА №1. Агрегатная защита. Аварийная максимальная температура заднего упорного подшипника насоса. Точка 2</t>
  </si>
  <si>
    <t>МНА №1. Агрегатная защита. Недостоверность измерений температуры заднего упорного подшипника насоса. Точка 1</t>
  </si>
  <si>
    <t>МНА №1. Агрегатная защита. Недостоверность измерений температуры заднего упорного подшипника насоса. Точка 2</t>
  </si>
  <si>
    <t>МНА №2.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</si>
  <si>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№2.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</si>
  <si>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№2. Агрегатная защита. Аварийная максимальная вертикальная вибрация переднего подшипника насоса (порог 2)</t>
  </si>
  <si>
    <t>МНА №2. Агрегатная защита. Аварийная максимальная вертикальная вибрация переднего подшипника насоса в нестационарном режиме</t>
  </si>
  <si>
    <t>МНА №2.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</si>
  <si>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№2.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</si>
  <si>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№2. Агрегатная защита. Аварийная максимальная горизонтальная вибрация переднего подшипника насоса (порог 2)</t>
  </si>
  <si>
    <t>МНА №2. Агрегатная защита. Аварийная максимальная горизонтальная вибрация переднего подшипника насоса в нестационарном режиме</t>
  </si>
  <si>
    <t>МНА №2.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</si>
  <si>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№2.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</si>
  <si>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№2. Агрегатная защита. Аварийная максимальная вертикальная вибрация заднего подшипника насоса (порог 2)</t>
  </si>
  <si>
    <t>МНА №2. Агрегатная защита. Аварийная максимальная вертикальная вибрация заднего подшипника насоса в нестационарном режиме</t>
  </si>
  <si>
    <t>МНА №2.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</si>
  <si>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№2.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</si>
  <si>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№2. Агрегатная защита. Аварийная максимальная горизонтальная вибрация заднего подшипника насоса (порог 2)</t>
  </si>
  <si>
    <t>МНА №2. Агрегатная защита. Аварийная максимальная горизонтальная вибрация заднего подшипника насоса в нестационарном режиме</t>
  </si>
  <si>
    <t>МНА №2. Агрегатная защита. Аварийная максимальная осевая вибрация заднего подшипника насоса в стационарном режиме (Порог 1) в рабочем интервале подач</t>
  </si>
  <si>
    <t>МНА №2.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</si>
  <si>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№2. Агрегатная защита. Аварийная максимальная осевая вибрация заднего подшипника насоса (порог 2)</t>
  </si>
  <si>
    <t>МНА №2. Агрегатная защита. Аварийная максимальная осевая вибрация заднего подшипника насоса в нестационарном режиме</t>
  </si>
  <si>
    <t>МНА №2. Агрегатная защита. Аварийное осевое смещение ротора насоса</t>
  </si>
  <si>
    <t>МНА №2. Агрегатная защита. Аварийная максимальная вертикальная вибрация переднего подшипника ЭД в стационарном режиме (Порог 1)</t>
  </si>
  <si>
    <t>МНА №2. Агрегатная защита. Аварийная максимальная вертикальная вибрация переднего подшипника ЭД (порог 2)</t>
  </si>
  <si>
    <t>МНА №2. Агрегатная защита. Аварийная максимальная вертикальная вибрация переднего подшипника ЭД в нестационарном режиме</t>
  </si>
  <si>
    <t>МНА №2. Агрегатная защита. Аварийная максимальная горизонтальная вибрация переднего подшипника ЭД в стационарном режиме (Порог 1)</t>
  </si>
  <si>
    <t>МНА №2. Агрегатная защита. Аварийная максимальная горизонтальная вибрация переднего подшипника ЭД (порог 2)</t>
  </si>
  <si>
    <t>МНА №2. Агрегатная защита. Аварийная максимальная горизонтальная вибрация переднего подшипника ЭД в нестационарном режиме</t>
  </si>
  <si>
    <t>МНА №2. Агрегатная защита. Аварийная максимальная вертикальная вибрация заднего подшипника ЭД в стационарном режиме (Порог 1)</t>
  </si>
  <si>
    <t>МНА №2. Агрегатная защита. Аварийная максимальная вертикальная вибрация заднего подшипника ЭД (порог 2)</t>
  </si>
  <si>
    <t>МНА №2. Агрегатная защита. Аварийная максимальная вертикальная вибрация заднего подшипника ЭД в нестационарном режиме</t>
  </si>
  <si>
    <t>МНА №2. Агрегатная защита. Аварийная максимальная горизонтальная вибрация заднего подшипника ЭД в стационарном режиме (Порог 1)</t>
  </si>
  <si>
    <t>МНА №2. Агрегатная защита. Аварийная максимальная горизонтальная вибрация заднего подшипника ЭД (порог 2)</t>
  </si>
  <si>
    <t>МНА №2. Агрегатная защита. Аварийная максимальная горизонтальная вибрация заднего подшипника ЭД в нестационарном режиме</t>
  </si>
  <si>
    <t>МНА №2. Агрегатная защита. Аварийная максимальная осевая вибрация заднего подшипника ЭД в стационарном режиме (Порог 1)</t>
  </si>
  <si>
    <t>МНА №2. Агрегатная защита. Аварийная максимальная осевая вибрация заднего подшипника ЭД (порог 2)</t>
  </si>
  <si>
    <t>МНА №2. Агрегатная защита. Аварийная максимальная осевая вибрация заднего подшипника ЭД в нестационарном режиме</t>
  </si>
  <si>
    <t>МНА №2. Агрегатная защита. Недостоверность измерений вибрации в группе датчиков насоса</t>
  </si>
  <si>
    <t>МНА №2. Агрегатная защита. Недостоверность измерений вибрации в группе датчиков ЭД</t>
  </si>
  <si>
    <t>МНА №2. Агрегатная защита. Аварийная максимальная температура переднего подшипника насоса</t>
  </si>
  <si>
    <t>МНА №2. Агрегатная защита. Аварийная максимальная температура заднего опорного подшипника насоса</t>
  </si>
  <si>
    <t>МНА №2. Агрегатная защита. Аварийная максимальная температура переднего подшипника электродвигателя</t>
  </si>
  <si>
    <t>МНА №2. Агрегатная защита. Аварийная максимальная температура заднего подшипника двигателя</t>
  </si>
  <si>
    <t>МНА №2. Агрегатная защита. Аварийная максимальная температура корпуса насоса (нефти на выходе насоса)</t>
  </si>
  <si>
    <t>МНА №2. Агрегатная защита. Недостоверность измерений температуры переднего подшипника насоса</t>
  </si>
  <si>
    <t>МНА №2. Агрегатная защита. Недостоверность измерений температуры заднего опорного подшипника насоса</t>
  </si>
  <si>
    <t>МНА №2. Агрегатная защита. Недостоверность измерений температуры переднего подшипника электродвигателя</t>
  </si>
  <si>
    <t>МНА №2. Агрегатная защита. Недостоверность измерений температуры заднего подшипника двигателя</t>
  </si>
  <si>
    <t>МНА №2. Агрегатная защита. Недостоверность измерений температуры корпуса насоса (нефти на выходе из насоса)</t>
  </si>
  <si>
    <t>МНА №2. Агрегатная защита. Аварийная максимальная температура обмоток статора двигателя, фаза U</t>
  </si>
  <si>
    <t>МНА №2. Агрегатная защита. Аварийная максимальная температура обмоток статора двигателя, фаза V</t>
  </si>
  <si>
    <t>МНА №2. Агрегатная защита. Аварийная максимальная температура обмоток статора двигателя, фаза W</t>
  </si>
  <si>
    <t>МНА №2. Агрегатная защита. Аварийная максимальная температура железа статора двигателя, фаза U</t>
  </si>
  <si>
    <t>МНА №2. Агрегатная защита. Аварийная максимальная температура железа статора двигателя, фаза V</t>
  </si>
  <si>
    <t>МНА №2. Агрегатная защита. Аварийная максимальная температура железа статора двигателя, фаза W</t>
  </si>
  <si>
    <t>МНА №2. Агрегатная защита. Аварийная максимальная температура горячего воздуха на выходе из статора двигателя. Точка 1</t>
  </si>
  <si>
    <t>МНА №2. Агрегатная защита. Аварийная максимальная температура горячего воздуха на выходе из статора двигателя. Точка 2</t>
  </si>
  <si>
    <t>МНА №2. Агрегатная защита. Аварийные утечки нефти через торцовое уплотнение насоса</t>
  </si>
  <si>
    <t>МНА №2. Агрегатная защита. Аварийное отключение агрегата кнопкой «Стоп» по месту из насосного зала</t>
  </si>
  <si>
    <t>МНА №2. Агрегатная защита. Аварийное отключение агрегата кнопкой «Стоп» по месту из электрозала</t>
  </si>
  <si>
    <t>МНА №2. Агрегатная защита. Аварийное отключение агрегата кнопкой «Стоп» с БРУ</t>
  </si>
  <si>
    <t>МНА №2. Агрегатная защита. Электрическая защита электродвигателя (кроме АЧР)</t>
  </si>
  <si>
    <t>МНА №2. Агрегатная защита. Закрытие задвижки на приеме работающего агрегата</t>
  </si>
  <si>
    <t>МНА №2. Агрегатная защита. Закрытие задвижки на выходе работающего агрегата</t>
  </si>
  <si>
    <t>МНА №2. Агрегатная защита. Невыполнение программы пуска агрегата</t>
  </si>
  <si>
    <t>МНА №2. Агрегатная защита. Невыполнение команды отключения ВВ привода агрегата</t>
  </si>
  <si>
    <t>МНА №2. Агрегатная защита. Невыполнение команды остановки МНА</t>
  </si>
  <si>
    <t>МНА №2. Агрегатная защита. Несанкционированное отключение МНА</t>
  </si>
  <si>
    <t>МНА №2. Агрегатная защита. Несанкционированное включение МНА</t>
  </si>
  <si>
    <t>МНА №2. Агрегатная защита. Неисправность цепей контроля МНА</t>
  </si>
  <si>
    <t>МНА №2. Агрегатная защита. Неисправность цепей отключения ВВ работающего МНА (в т.ч. отсутствие питания цепей управления)</t>
  </si>
  <si>
    <t>МНА №2. Агрегатная защита. Аварийное минимальное давление масла принудительной системы смазки перед подшипниками насоса МНА</t>
  </si>
  <si>
    <t>МНА №2. Агрегатная защита. Аварийное минимальное давление масла принудительной системы смазки перед подшипниками двигателя МНА</t>
  </si>
  <si>
    <t>МНА №2. Агрегатная защита. Недостоверность измерений давления масла принудительной системы смазки перед подшипниками насоса МНА</t>
  </si>
  <si>
    <t>МНА №2. Агрегатная защита. Недостоверность измерений давления масла принудительной системы смазки перед подшипниками двигателя МНА</t>
  </si>
  <si>
    <t>МНА №2. Агрегатная защита. Аварийная максимальная температура холодного воздуха в корпусе двигателя. Точка 1</t>
  </si>
  <si>
    <t>МНА №2. Агрегатная защита. Аварийная максимальная температура холодного воздуха в корпусе двигателя. Точка 2</t>
  </si>
  <si>
    <t>МНА №2. Агрегатная защита. Недостоверность измерений температуры холодного воздуха в корпусе двигателя. Точка 1</t>
  </si>
  <si>
    <t>МНА №2. Агрегатная защита. Недостоверность измерений температуры холодного воздуха в корпусе двигателя. Точка 2</t>
  </si>
  <si>
    <t>МНА №2. Агрегатная защита. Аварийная максимальная температура заднего упорного подшипника насоса. Точка 1</t>
  </si>
  <si>
    <t>МНА №2. Агрегатная защита. Аварийная максимальная температура заднего упорного подшипника насоса. Точка 2</t>
  </si>
  <si>
    <t>МНА №2. Агрегатная защита. Недостоверность измерений температуры заднего упорного подшипника насоса. Точка 1</t>
  </si>
  <si>
    <t>МНА №2. Агрегатная защита. Недостоверность измерений температуры заднего упорного подшипника насоса. Точка 2</t>
  </si>
  <si>
    <t>МНА №3.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</si>
  <si>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№3.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</si>
  <si>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№3. Агрегатная защита. Аварийная максимальная вертикальная вибрация переднего подшипника насоса (порог 2)</t>
  </si>
  <si>
    <t>МНА №3. Агрегатная защита. Аварийная максимальная вертикальная вибрация переднего подшипника насоса в нестационарном режиме</t>
  </si>
  <si>
    <t>МНА №3.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</si>
  <si>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№3.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</si>
  <si>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№3. Агрегатная защита. Аварийная максимальная горизонтальная вибрация переднего подшипника насоса (порог 2)</t>
  </si>
  <si>
    <t>МНА №3. Агрегатная защита. Аварийная максимальная горизонтальная вибрация переднего подшипника насоса в нестационарном режиме</t>
  </si>
  <si>
    <t>МНА №3.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</si>
  <si>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№3.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</si>
  <si>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№3. Агрегатная защита. Аварийная максимальная вертикальная вибрация заднего подшипника насоса (порог 2)</t>
  </si>
  <si>
    <t>МНА №3. Агрегатная защита. Аварийная максимальная вертикальная вибрация заднего подшипника насоса в нестационарном режиме</t>
  </si>
  <si>
    <t>МНА №3.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</si>
  <si>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№3.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</si>
  <si>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№3. Агрегатная защита. Аварийная максимальная горизонтальная вибрация заднего подшипника насоса (порог 2)</t>
  </si>
  <si>
    <t>МНА №3. Агрегатная защита. Аварийная максимальная горизонтальная вибрация заднего подшипника насоса в нестационарном режиме</t>
  </si>
  <si>
    <t>МНА №3. Агрегатная защита. Аварийная максимальная осевая вибрация заднего подшипника насоса в стационарном режиме (Порог 1) в рабочем интервале подач</t>
  </si>
  <si>
    <t>МНА №3.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</si>
  <si>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№3. Агрегатная защита. Аварийная максимальная осевая вибрация заднего подшипника насоса (порог 2)</t>
  </si>
  <si>
    <t>МНА №3. Агрегатная защита. Аварийная максимальная осевая вибрация заднего подшипника насоса в нестационарном режиме</t>
  </si>
  <si>
    <t>МНА №3. Агрегатная защита. Аварийное осевое смещение ротора насоса</t>
  </si>
  <si>
    <t>МНА №3. Агрегатная защита. Аварийная максимальная вертикальная вибрация переднего подшипника ЭД в стационарном режиме (Порог 1)</t>
  </si>
  <si>
    <t>МНА №3. Агрегатная защита. Аварийная максимальная вертикальная вибрация переднего подшипника ЭД (порог 2)</t>
  </si>
  <si>
    <t>МНА №3. Агрегатная защита. Аварийная максимальная вертикальная вибрация переднего подшипника ЭД в нестационарном режиме</t>
  </si>
  <si>
    <t>МНА №3. Агрегатная защита. Аварийная максимальная горизонтальная вибрация переднего подшипника ЭД в стационарном режиме (Порог 1)</t>
  </si>
  <si>
    <t>МНА №3. Агрегатная защита. Аварийная максимальная горизонтальная вибрация переднего подшипника ЭД (порог 2)</t>
  </si>
  <si>
    <t>МНА №3. Агрегатная защита. Аварийная максимальная горизонтальная вибрация переднего подшипника ЭД в нестационарном режиме</t>
  </si>
  <si>
    <t>МНА №3. Агрегатная защита. Аварийная максимальная вертикальная вибрация заднего подшипника ЭД в стационарном режиме (Порог 1)</t>
  </si>
  <si>
    <t>МНА №3. Агрегатная защита. Аварийная максимальная вертикальная вибрация заднего подшипника ЭД (порог 2)</t>
  </si>
  <si>
    <t>МНА №3. Агрегатная защита. Аварийная максимальная вертикальная вибрация заднего подшипника ЭД в нестационарном режиме</t>
  </si>
  <si>
    <t>МНА №3. Агрегатная защита. Аварийная максимальная горизонтальная вибрация заднего подшипника ЭД в стационарном режиме (Порог 1)</t>
  </si>
  <si>
    <t>МНА №3. Агрегатная защита. Аварийная максимальная горизонтальная вибрация заднего подшипника ЭД (порог 2)</t>
  </si>
  <si>
    <t>МНА №3. Агрегатная защита. Аварийная максимальная горизонтальная вибрация заднего подшипника ЭД в нестационарном режиме</t>
  </si>
  <si>
    <t>МНА №3. Агрегатная защита. Аварийная максимальная осевая вибрация заднего подшипника ЭД в стационарном режиме (Порог 1)</t>
  </si>
  <si>
    <t>МНА №3. Агрегатная защита. Аварийная максимальная осевая вибрация заднего подшипника ЭД (порог 2)</t>
  </si>
  <si>
    <t>МНА №3. Агрегатная защита. Аварийная максимальная осевая вибрация заднего подшипника ЭД в нестационарном режиме</t>
  </si>
  <si>
    <t>МНА №3. Агрегатная защита. Недостоверность измерений вибрации в группе датчиков насоса</t>
  </si>
  <si>
    <t>МНА №3. Агрегатная защита. Недостоверность измерений вибрации в группе датчиков ЭД</t>
  </si>
  <si>
    <t>МНА №3. Агрегатная защита. Аварийная максимальная температура переднего подшипника насоса</t>
  </si>
  <si>
    <t>МНА №3. Агрегатная защита. Аварийная максимальная температура заднего опорного подшипника насоса</t>
  </si>
  <si>
    <t>МНА №3. Агрегатная защита. Аварийная максимальная температура переднего подшипника электродвигателя</t>
  </si>
  <si>
    <t>МНА №3. Агрегатная защита. Аварийная максимальная температура заднего подшипника двигателя</t>
  </si>
  <si>
    <t>МНА №3. Агрегатная защита. Аварийная максимальная температура корпуса насоса (нефти на выходе насоса)</t>
  </si>
  <si>
    <t>МНА №3. Агрегатная защита. Недостоверность измерений температуры переднего подшипника насоса</t>
  </si>
  <si>
    <t>МНА №3. Агрегатная защита. Недостоверность измерений температуры заднего опорного подшипника насоса</t>
  </si>
  <si>
    <t>МНА №3. Агрегатная защита. Недостоверность измерений температуры переднего подшипника электродвигателя</t>
  </si>
  <si>
    <t>МНА №3. Агрегатная защита. Недостоверность измерений температуры заднего подшипника двигателя</t>
  </si>
  <si>
    <t>МНА №3. Агрегатная защита. Недостоверность измерений температуры корпуса насоса (нефти на выходе из насоса)</t>
  </si>
  <si>
    <t>МНА №3. Агрегатная защита. Аварийная максимальная температура обмоток статора двигателя, фаза U</t>
  </si>
  <si>
    <t>МНА №3. Агрегатная защита. Аварийная максимальная температура обмоток статора двигателя, фаза V</t>
  </si>
  <si>
    <t>МНА №3. Агрегатная защита. Аварийная максимальная температура обмоток статора двигателя, фаза W</t>
  </si>
  <si>
    <t>МНА №3. Агрегатная защита. Аварийная максимальная температура железа статора двигателя, фаза U</t>
  </si>
  <si>
    <t>МНА №3. Агрегатная защита. Аварийная максимальная температура железа статора двигателя, фаза V</t>
  </si>
  <si>
    <t>МНА №3. Агрегатная защита. Аварийная максимальная температура железа статора двигателя, фаза W</t>
  </si>
  <si>
    <t>МНА №3. Агрегатная защита. Аварийная максимальная температура горячего воздуха на выходе из статора двигателя. Точка 1</t>
  </si>
  <si>
    <t>МНА №3. Агрегатная защита. Аварийная максимальная температура горячего воздуха на выходе из статора двигателя. Точка 2</t>
  </si>
  <si>
    <t>МНА №3. Агрегатная защита. Аварийные утечки нефти через торцовое уплотнение насоса</t>
  </si>
  <si>
    <t>МНА №3. Агрегатная защита. Аварийное отключение агрегата кнопкой «Стоп» по месту из насосного зала</t>
  </si>
  <si>
    <t>МНА №3. Агрегатная защита. Аварийное отключение агрегата кнопкой «Стоп» по месту из электрозала</t>
  </si>
  <si>
    <t>МНА №3. Агрегатная защита. Аварийное отключение агрегата кнопкой «Стоп» с БРУ</t>
  </si>
  <si>
    <t>МНА №3. Агрегатная защита. Электрическая защита электродвигателя (кроме АЧР)</t>
  </si>
  <si>
    <t>МНА №3. Агрегатная защита. Закрытие задвижки на приеме работающего агрегата</t>
  </si>
  <si>
    <t>МНА №3. Агрегатная защита. Закрытие задвижки на выходе работающего агрегата</t>
  </si>
  <si>
    <t>МНА №3. Агрегатная защита. Невыполнение программы пуска агрегата</t>
  </si>
  <si>
    <t>МНА №3. Агрегатная защита. Невыполнение команды отключения ВВ привода агрегата</t>
  </si>
  <si>
    <t>МНА №3. Агрегатная защита. Невыполнение команды остановки МНА</t>
  </si>
  <si>
    <t>МНА №3. Агрегатная защита. Несанкционированное отключение МНА</t>
  </si>
  <si>
    <t>МНА №3. Агрегатная защита. Несанкционированное включение МНА</t>
  </si>
  <si>
    <t>МНА №3. Агрегатная защита. Неисправность цепей контроля МНА</t>
  </si>
  <si>
    <t>МНА №3. Агрегатная защита. Неисправность цепей отключения ВВ работающего МНА (в т.ч. отсутствие питания цепей управления)</t>
  </si>
  <si>
    <t>МНА №3. Агрегатная защита. Аварийное минимальное давление масла принудительной системы смазки перед подшипниками насоса МНА</t>
  </si>
  <si>
    <t>МНА №3. Агрегатная защита. Аварийное минимальное давление масла принудительной системы смазки перед подшипниками двигателя МНА</t>
  </si>
  <si>
    <t>МНА №3. Агрегатная защита. Недостоверность измерений давления масла принудительной системы смазки перед подшипниками насоса МНА</t>
  </si>
  <si>
    <t>МНА №3. Агрегатная защита. Недостоверность измерений давления масла принудительной системы смазки перед подшипниками двигателя МНА</t>
  </si>
  <si>
    <t>МНА №3. Агрегатная защита. Аварийная максимальная температура холодного воздуха в корпусе двигателя. Точка 1</t>
  </si>
  <si>
    <t>МНА №3. Агрегатная защита. Аварийная максимальная температура холодного воздуха в корпусе двигателя. Точка 2</t>
  </si>
  <si>
    <t>МНА №3. Агрегатная защита. Недостоверность измерений температуры холодного воздуха в корпусе двигателя. Точка 1</t>
  </si>
  <si>
    <t>МНА №3. Агрегатная защита. Недостоверность измерений температуры холодного воздуха в корпусе двигателя. Точка 2</t>
  </si>
  <si>
    <t>МНА №3. Агрегатная защита. Аварийная максимальная температура заднего упорного подшипника насоса. Точка 1</t>
  </si>
  <si>
    <t>МНА №3. Агрегатная защита. Аварийная максимальная температура заднего упорного подшипника насоса. Точка 2</t>
  </si>
  <si>
    <t>МНА №3. Агрегатная защита. Недостоверность измерений температуры заднего упорного подшипника насоса. Точка 1</t>
  </si>
  <si>
    <t>МНА №3. Агрегатная защита. Недостоверность измерений температуры заднего упорного подшипника насоса. Точка 2</t>
  </si>
  <si>
    <t>МНА №4. Агрегатная защита. Аварийная максимальная вертикальная вибрация переднего подшипника насоса в стационарном режиме (Порог 1) в рабочем интервале подач</t>
  </si>
  <si>
    <t>МНА №4. Агрегатная защита. Аварийная максимальная вертикальная вибрация переднего подшипника насоса в стационарном режиме (Порог 1) вне рабочего интервала подач</t>
  </si>
  <si>
    <t>МНА №4. Агрегатная защита. Аварийная максимальная вертикальная вибрация переднего подшипника насоса (порог 2)</t>
  </si>
  <si>
    <t>МНА №4. Агрегатная защита. Аварийная максимальная вертикальная вибрация переднего подшипника насоса в нестационарном режиме</t>
  </si>
  <si>
    <t>МНА №4. Агрегатная защита. Аварийная максимальная горизонтальная вибрация переднего подшипника насоса в стационарном режиме (Порог 1) в рабочем интервале подач</t>
  </si>
  <si>
    <t>МНА №4. Агрегатная защита. Аварийная максимальная горизонтальная вибрация переднего подшипника насоса в стационарном режиме (Порог 1) вне рабочего интервала подач</t>
  </si>
  <si>
    <t>МНА №4. Агрегатная защита. Аварийная максимальная горизонтальная вибрация переднего подшипника насоса (порог 2)</t>
  </si>
  <si>
    <t>МНА №4. Агрегатная защита. Аварийная максимальная горизонтальная вибрация переднего подшипника насоса в нестационарном режиме</t>
  </si>
  <si>
    <t>МНА №4. Агрегатная защита. Аварийная максимальная вертикальная вибрация заднего подшипника насоса в стационарном режиме (Порог 1) в рабочем интервале подач</t>
  </si>
  <si>
    <t>МНА №4. Агрегатная защита. Аварийная максимальная вертикальная вибрация заднего подшипника насоса в стационарном режиме (Порог 1) вне рабочего интервала подач</t>
  </si>
  <si>
    <t>МНА №4. Агрегатная защита. Аварийная максимальная вертикальная вибрация заднего подшипника насоса (порог 2)</t>
  </si>
  <si>
    <t>МНА №4. Агрегатная защита. Аварийная максимальная вертикальная вибрация заднего подшипника насоса в нестационарном режиме</t>
  </si>
  <si>
    <t>МНА №4. Агрегатная защита. Аварийная максимальная горизонтальная вибрация заднего подшипника насоса в стационарном режиме (Порог 1) в рабочем интервале подач</t>
  </si>
  <si>
    <t>МНА №4. Агрегатная защита. Аварийная максимальная горизонтальная вибрация заднего подшипника насоса в стационарном режиме (Порог 1) вне рабочего интервала подач</t>
  </si>
  <si>
    <t>МНА №4. Агрегатная защита. Аварийная максимальная горизонтальная вибрация заднего подшипника насоса (порог 2)</t>
  </si>
  <si>
    <t>МНА №4. Агрегатная защита. Аварийная максимальная горизонтальная вибрация заднего подшипника насоса в нестационарном режиме</t>
  </si>
  <si>
    <t>МНА №4. Агрегатная защита. Аварийная максимальная осевая вибрация заднего подшипника насоса в стационарном режиме (Порог 1) в рабочем интервале подач</t>
  </si>
  <si>
    <t>МНА №4. Агрегатная защита. Аварийная максимальная осевая вибрация заднего подшипника насоса в стационарном режиме (Порог 1) вне рабочего интервала подач</t>
  </si>
  <si>
    <t>МНА №4. Агрегатная защита. Аварийная максимальная осевая вибрация заднего подшипника насоса (порог 2)</t>
  </si>
  <si>
    <t>МНА №4. Агрегатная защита. Аварийная максимальная осевая вибрация заднего подшипника насоса в нестационарном режиме</t>
  </si>
  <si>
    <t>МНА №4. Агрегатная защита. Аварийное осевое смещение ротора насоса</t>
  </si>
  <si>
    <t>МНА №4. Агрегатная защита. Аварийная максимальная вертикальная вибрация переднего подшипника ЭД в стационарном режиме (Порог 1)</t>
  </si>
  <si>
    <t>МНА №4. Агрегатная защита. Аварийная максимальная вертикальная вибрация переднего подшипника ЭД (порог 2)</t>
  </si>
  <si>
    <t>МНА №4. Агрегатная защита. Аварийная максимальная вертикальная вибрация переднего подшипника ЭД в нестационарном режиме</t>
  </si>
  <si>
    <t>МНА №4. Агрегатная защита. Аварийная максимальная горизонтальная вибрация переднего подшипника ЭД в стационарном режиме (Порог 1)</t>
  </si>
  <si>
    <t>МНА №4. Агрегатная защита. Аварийная максимальная горизонтальная вибрация переднего подшипника ЭД (порог 2)</t>
  </si>
  <si>
    <t>МНА №4. Агрегатная защита. Аварийная максимальная горизонтальная вибрация переднего подшипника ЭД в нестационарном режиме</t>
  </si>
  <si>
    <t>МНА №4. Агрегатная защита. Аварийная максимальная вертикальная вибрация заднего подшипника ЭД в стационарном режиме (Порог 1)</t>
  </si>
  <si>
    <t>МНА №4. Агрегатная защита. Аварийная максимальная вертикальная вибрация заднего подшипника ЭД (порог 2)</t>
  </si>
  <si>
    <t>МНА №4. Агрегатная защита. Аварийная максимальная вертикальная вибрация заднего подшипника ЭД в нестационарном режиме</t>
  </si>
  <si>
    <t>МНА №4. Агрегатная защита. Аварийная максимальная горизонтальная вибрация заднего подшипника ЭД в стационарном режиме (Порог 1)</t>
  </si>
  <si>
    <t>МНА №4. Агрегатная защита. Аварийная максимальная горизонтальная вибрация заднего подшипника ЭД (порог 2)</t>
  </si>
  <si>
    <t>МНА №4. Агрегатная защита. Аварийная максимальная горизонтальная вибрация заднего подшипника ЭД в нестационарном режиме</t>
  </si>
  <si>
    <t>МНА №4. Агрегатная защита. Аварийная максимальная осевая вибрация заднего подшипника ЭД в стационарном режиме (Порог 1)</t>
  </si>
  <si>
    <t>МНА №4. Агрегатная защита. Аварийная максимальная осевая вибрация заднего подшипника ЭД (порог 2)</t>
  </si>
  <si>
    <t>МНА №4. Агрегатная защита. Аварийная максимальная осевая вибрация заднего подшипника ЭД в нестационарном режиме</t>
  </si>
  <si>
    <t>МНА №4. Агрегатная защита. Недостоверность измерений вибрации в группе датчиков насоса</t>
  </si>
  <si>
    <t>МНА №4. Агрегатная защита. Недостоверность измерений вибрации в группе датчиков ЭД</t>
  </si>
  <si>
    <t>МНА №4. Агрегатная защита. Аварийная максимальная температура переднего подшипника насоса</t>
  </si>
  <si>
    <t>МНА №4. Агрегатная защита. Аварийная максимальная температура заднего опорного подшипника насоса</t>
  </si>
  <si>
    <t>МНА №4. Агрегатная защита. Аварийная максимальная температура переднего подшипника электродвигателя</t>
  </si>
  <si>
    <t>МНА №4. Агрегатная защита. Аварийная максимальная температура заднего подшипника двигателя</t>
  </si>
  <si>
    <t>МНА №4. Агрегатная защита. Аварийная максимальная температура корпуса насоса (нефти на выходе насоса)</t>
  </si>
  <si>
    <t>МНА №4. Агрегатная защита. Недостоверность измерений температуры переднего подшипника насоса</t>
  </si>
  <si>
    <t>МНА №4. Агрегатная защита. Недостоверность измерений температуры заднего опорного подшипника насоса</t>
  </si>
  <si>
    <t>МНА №4. Агрегатная защита. Недостоверность измерений температуры переднего подшипника электродвигателя</t>
  </si>
  <si>
    <t>МНА №4. Агрегатная защита. Недостоверность измерений температуры заднего подшипника двигателя</t>
  </si>
  <si>
    <t>МНА №4. Агрегатная защита. Недостоверность измерений температуры корпуса насоса (нефти на выходе из насоса)</t>
  </si>
  <si>
    <t>МНА №4. Агрегатная защита. Аварийная максимальная температура обмоток статора двигателя, фаза U</t>
  </si>
  <si>
    <t>МНА №4. Агрегатная защита. Аварийная максимальная температура обмоток статора двигателя, фаза V</t>
  </si>
  <si>
    <t>МНА №4. Агрегатная защита. Аварийная максимальная температура обмоток статора двигателя, фаза W</t>
  </si>
  <si>
    <t>МНА №4. Агрегатная защита. Аварийная максимальная температура железа статора двигателя, фаза U</t>
  </si>
  <si>
    <t>МНА №4. Агрегатная защита. Аварийная максимальная температура железа статора двигателя, фаза V</t>
  </si>
  <si>
    <t>МНА №4. Агрегатная защита. Аварийная максимальная температура железа статора двигателя, фаза W</t>
  </si>
  <si>
    <t>МНА №4. Агрегатная защита. Аварийная максимальная температура горячего воздуха на выходе из статора двигателя. Точка 1</t>
  </si>
  <si>
    <t>МНА №4. Агрегатная защита. Аварийная максимальная температура горячего воздуха на выходе из статора двигателя. Точка 2</t>
  </si>
  <si>
    <t>МНА №4. Агрегатная защита. Аварийные утечки нефти через торцовое уплотнение насоса</t>
  </si>
  <si>
    <t>МНА №4. Агрегатная защита. Аварийное отключение агрегата кнопкой «Стоп» по месту из насосного зала</t>
  </si>
  <si>
    <t>МНА №4. Агрегатная защита. Аварийное отключение агрегата кнопкой «Стоп» по месту из электрозала</t>
  </si>
  <si>
    <t>МНА №4. Агрегатная защита. Аварийное отключение агрегата кнопкой «Стоп» с БРУ</t>
  </si>
  <si>
    <t>МНА №4. Агрегатная защита. Электрическая защита электродвигателя (кроме АЧР)</t>
  </si>
  <si>
    <t>МНА №4. Агрегатная защита. Закрытие задвижки на приеме работающего агрегата</t>
  </si>
  <si>
    <t>МНА №4. Агрегатная защита. Закрытие задвижки на выходе работающего агрегата</t>
  </si>
  <si>
    <t>МНА №4. Агрегатная защита. Невыполнение программы пуска агрегата</t>
  </si>
  <si>
    <t>МНА №4. Агрегатная защита. Невыполнение команды отключения ВВ привода агрегата</t>
  </si>
  <si>
    <t>МНА №4. Агрегатная защита. Невыполнение команды остановки МНА</t>
  </si>
  <si>
    <t>МНА №4. Агрегатная защита. Несанкционированное отключение МНА</t>
  </si>
  <si>
    <t>МНА №4. Агрегатная защита. Несанкционированное включение МНА</t>
  </si>
  <si>
    <t>МНА №4. Агрегатная защита. Неисправность цепей контроля МНА</t>
  </si>
  <si>
    <t>МНА №4. Агрегатная защита. Неисправность цепей отключения ВВ работающего МНА (в т.ч. отсутствие питания цепей управления)</t>
  </si>
  <si>
    <t>МНА №4. Агрегатная защита. Аварийное минимальное давление масла принудительной системы смазки перед подшипниками насоса МНА</t>
  </si>
  <si>
    <t>МНА №4. Агрегатная защита. Аварийное минимальное давление масла принудительной системы смазки перед подшипниками двигателя МНА</t>
  </si>
  <si>
    <t>МНА №4. Агрегатная защита. Недостоверность измерений давления масла принудительной системы смазки перед подшипниками насоса МНА</t>
  </si>
  <si>
    <t>МНА №4. Агрегатная защита. Недостоверность измерений давления масла принудительной системы смазки перед подшипниками двигателя МНА</t>
  </si>
  <si>
    <t>МНА №4. Агрегатная защита. Аварийная максимальная температура холодного воздуха в корпусе двигателя. Точка 1</t>
  </si>
  <si>
    <t>МНА №4. Агрегатная защита. Аварийная максимальная температура холодного воздуха в корпусе двигателя. Точка 2</t>
  </si>
  <si>
    <t>МНА №4. Агрегатная защита. Недостоверность измерений температуры холодного воздуха в корпусе двигателя. Точка 1</t>
  </si>
  <si>
    <t>МНА №4. Агрегатная защита. Недостоверность измерений температуры холодного воздуха в корпусе двигателя. Точка 2</t>
  </si>
  <si>
    <t>МНА №4. Агрегатная защита. Аварийная максимальная температура заднего упорного подшипника насоса. Точка 1</t>
  </si>
  <si>
    <t>МНА №4. Агрегатная защита. Аварийная максимальная температура заднего упорного подшипника насоса. Точка 2</t>
  </si>
  <si>
    <t>МНА №4. Агрегатная защита. Недостоверность измерений температуры заднего упорного подшипника насоса. Точка 1</t>
  </si>
  <si>
    <t>МНА №4. Агрегатная защита. Недостоверность измерений температуры заднего упорного подшипника насоса. Точка 2</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</si>
  <si>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</si>
  <si>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</si>
  <si>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</si>
  <si>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</si>
  <si>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</si>
  <si>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</si>
  <si>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</si>
  <si>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</si>
  <si>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</si>
  <si>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</si>
  <si>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</si>
  <si>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</si>
  <si>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</si>
  <si>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</si>
  <si>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</si>
  <si>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</si>
  <si>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</si>
  <si>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</si>
  <si>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</si>
  <si>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</si>
  <si>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</si>
  <si>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</si>
  <si>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</si>
  <si>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</si>
  <si>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</si>
  <si>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</si>
  <si>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</si>
  <si>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</si>
  <si>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</si>
  <si>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</si>
  <si>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</si>
  <si>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</si>
  <si>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</si>
  <si>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</si>
  <si>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</si>
  <si>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</si>
  <si>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</si>
  <si>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</si>
  <si>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</si>
  <si>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</si>
  <si>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</si>
  <si>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</si>
  <si>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</si>
  <si>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</si>
  <si>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</si>
  <si>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</si>
  <si>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</si>
  <si>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</si>
  <si>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</si>
  <si>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</si>
  <si>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</si>
  <si>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</si>
  <si>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</si>
  <si>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</si>
  <si>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</si>
  <si>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</si>
  <si>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</si>
  <si>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</si>
  <si>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</si>
  <si>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</si>
  <si>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</si>
  <si>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</si>
  <si>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</si>
  <si>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</si>
  <si>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</si>
  <si>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</si>
  <si>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</si>
  <si>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</si>
  <si>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</si>
  <si>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</si>
  <si>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</si>
  <si>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</si>
  <si>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</si>
  <si>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</si>
  <si>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</si>
  <si>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</si>
  <si>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</si>
  <si>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</si>
  <si>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</si>
  <si>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</si>
  <si>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</si>
  <si>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</si>
  <si>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</si>
  <si>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</si>
  <si>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</si>
  <si>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</si>
  <si>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</si>
  <si>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</si>
  <si>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</si>
  <si>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</si>
  <si>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</si>
  <si>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</si>
  <si>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</si>
  <si>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</si>
  <si>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</si>
  <si>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</si>
  <si>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</si>
  <si>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</si>
  <si>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</si>
  <si>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</si>
  <si>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</si>
  <si>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</si>
  <si>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</si>
  <si>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</si>
  <si>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</si>
  <si>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</si>
  <si>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</si>
  <si>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</si>
  <si>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</si>
  <si>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</si>
  <si>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</si>
  <si>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</si>
  <si>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</si>
  <si>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</si>
  <si>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</si>
  <si>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</si>
  <si>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</si>
  <si>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</si>
  <si>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</si>
  <si>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</si>
  <si>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</si>
  <si>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</si>
  <si>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</si>
  <si>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</si>
  <si>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</si>
  <si>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</si>
  <si>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</si>
  <si>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</si>
  <si>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</si>
  <si>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</si>
  <si>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</si>
  <si>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</si>
  <si>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</si>
  <si>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</si>
  <si>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</si>
  <si>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</si>
  <si>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</si>
  <si>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</si>
  <si>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</si>
  <si>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</si>
  <si>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</si>
  <si>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</si>
  <si>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</si>
  <si>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</si>
  <si>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</si>
  <si>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</si>
  <si>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</si>
  <si>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</si>
  <si>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</si>
  <si>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</si>
  <si>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</si>
  <si>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</si>
  <si>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</si>
  <si>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</si>
  <si>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</si>
  <si>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</si>
  <si>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</si>
  <si>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</si>
  <si>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</si>
  <si>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</si>
  <si>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</si>
  <si>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</si>
  <si>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</si>
  <si>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</si>
  <si>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</si>
  <si>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</si>
  <si>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</si>
  <si>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</si>
  <si>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</si>
  <si>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</si>
  <si>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</si>
  <si>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</si>
  <si>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</si>
  <si>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</si>
  <si>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</si>
  <si>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</si>
  <si>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</si>
  <si>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</si>
  <si>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</si>
  <si>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</si>
  <si>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</si>
  <si>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</si>
  <si>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</si>
  <si>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</si>
  <si>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</si>
  <si>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</si>
  <si>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</si>
  <si>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</si>
  <si>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</si>
  <si>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</si>
  <si>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</si>
  <si>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</si>
  <si>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</si>
  <si>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</si>
  <si>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</si>
  <si>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</si>
  <si>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</si>
  <si>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</si>
  <si>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</si>
  <si>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</si>
  <si>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</si>
  <si>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</si>
  <si>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</si>
  <si>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</si>
  <si>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</si>
  <si>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</si>
  <si>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</si>
  <si>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</si>
  <si>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</si>
  <si>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</si>
  <si>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</si>
  <si>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</si>
  <si>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</si>
  <si>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</si>
  <si>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</si>
  <si>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</si>
  <si>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</si>
  <si>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</si>
  <si>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</si>
  <si>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</si>
  <si>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</si>
  <si>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</si>
  <si>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</si>
  <si>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</si>
  <si>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</si>
  <si>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</si>
  <si>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</si>
  <si>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</si>
  <si>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</si>
  <si>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</si>
  <si>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</si>
  <si>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</si>
  <si>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</si>
  <si>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</si>
  <si>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</si>
  <si>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</si>
  <si>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</si>
  <si>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</si>
  <si>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</si>
  <si>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</si>
  <si>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</si>
  <si>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</si>
  <si>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</si>
  <si>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</si>
  <si>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</si>
  <si>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</si>
  <si>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</si>
  <si>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</si>
  <si>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</si>
  <si>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</si>
  <si>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</si>
  <si>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</si>
  <si>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</si>
  <si>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</si>
  <si>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</si>
  <si>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</si>
  <si>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</si>
  <si>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</si>
  <si>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</si>
  <si>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</si>
  <si>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</si>
  <si>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</si>
  <si>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</si>
  <si>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</si>
  <si>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</si>
  <si>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</si>
  <si>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</si>
  <si>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</si>
  <si>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</si>
  <si>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</si>
  <si>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</si>
  <si>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</si>
  <si>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</si>
  <si>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</si>
  <si>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</si>
  <si>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</si>
  <si>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</si>
  <si>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</si>
  <si>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</si>
  <si>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</si>
  <si>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</si>
  <si>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</si>
  <si>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</si>
  <si>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</si>
  <si>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</si>
  <si>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</si>
  <si>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</si>
  <si>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</si>
  <si>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</si>
  <si>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</si>
  <si>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</si>
  <si>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</si>
  <si>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</si>
  <si>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</si>
  <si>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</si>
  <si>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</si>
  <si>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</si>
  <si>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</si>
  <si>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</si>
  <si>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</si>
  <si>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</si>
  <si>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</si>
  <si>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</si>
  <si>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</si>
  <si>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</si>
  <si>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</si>
  <si>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</si>
  <si>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</si>
  <si>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</si>
  <si>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</si>
  <si>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</si>
  <si>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</si>
  <si>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</si>
  <si>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</si>
  <si>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</si>
  <si>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</si>
  <si>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</si>
  <si>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</si>
  <si>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</si>
  <si>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</si>
  <si>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</si>
  <si>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</si>
  <si>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</si>
  <si>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</si>
  <si>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</si>
  <si>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</si>
  <si>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</si>
  <si>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</si>
  <si>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</si>
  <si>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</si>
  <si>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</si>
  <si>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</si>
  <si>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</si>
  <si>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</si>
  <si>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</si>
  <si>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</si>
  <si>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</si>
  <si>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</si>
  <si>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</si>
  <si>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</si>
  <si>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</si>
  <si>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</si>
  <si>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</si>
  <si>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</si>
  <si>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</si>
  <si>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</si>
  <si>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</si>
  <si>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</si>
  <si>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</si>
  <si>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</si>
  <si>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</si>
  <si>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</si>
  <si>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</si>
  <si>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</si>
  <si>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</si>
  <si>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</si>
  <si>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</si>
  <si>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</si>
  <si>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</si>
  <si>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</si>
  <si>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</si>
  <si>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</si>
  <si>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</si>
  <si>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</si>
  <si>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</si>
  <si>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</si>
  <si>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</si>
  <si>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</si>
  <si>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</si>
  <si>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</si>
  <si>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</si>
  <si>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</si>
  <si>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</si>
  <si>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</si>
  <si>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</si>
  <si>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</si>
  <si>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</si>
  <si>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</si>
  <si>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</si>
  <si>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</si>
  <si>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</si>
  <si>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</si>
  <si>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</si>
  <si>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</si>
  <si>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</si>
  <si>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</si>
  <si>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</si>
  <si>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</si>
  <si>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</si>
  <si>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</si>
  <si>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</si>
  <si>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</si>
  <si>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</si>
  <si>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</si>
  <si>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</si>
  <si>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</si>
  <si>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</si>
  <si>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</si>
  <si>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</si>
  <si>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</si>
  <si>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</si>
  <si>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</si>
  <si>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</si>
  <si>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</si>
  <si>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</si>
  <si>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</si>
  <si>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</si>
  <si>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</si>
  <si>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</si>
  <si>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</si>
  <si>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</si>
  <si>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</si>
  <si>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</si>
  <si>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</si>
  <si>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</si>
  <si>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</si>
  <si>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</si>
  <si>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</si>
  <si>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</si>
  <si>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</si>
  <si>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</si>
  <si>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</si>
  <si>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</si>
  <si>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</si>
  <si>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</si>
  <si>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</si>
  <si>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</si>
  <si>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</si>
  <si>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</si>
  <si>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</si>
  <si>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</si>
  <si>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</si>
  <si>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</si>
  <si>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</si>
  <si>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</si>
  <si>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</si>
  <si>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</si>
  <si>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</si>
  <si>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</si>
  <si>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</si>
  <si>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</si>
  <si>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</si>
  <si>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</si>
  <si>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</si>
  <si>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</si>
  <si>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</si>
  <si>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</si>
  <si>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</si>
  <si>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</si>
  <si>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</si>
  <si>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</si>
  <si>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</si>
  <si>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</si>
  <si>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</si>
  <si>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</si>
  <si>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</si>
  <si>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</si>
  <si>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</si>
  <si>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</si>
  <si>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</si>
  <si>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</si>
  <si>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</si>
  <si>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</si>
  <si>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</si>
  <si>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</si>
  <si>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</si>
  <si>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</si>
  <si>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</si>
  <si>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</si>
  <si>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</si>
  <si>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</si>
  <si>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</si>
  <si>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</si>
  <si>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</si>
  <si>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</si>
  <si>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</si>
  <si>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</si>
  <si>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</si>
  <si>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</si>
  <si>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</si>
  <si>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</si>
  <si>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</si>
  <si>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</si>
  <si>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</si>
  <si>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</si>
  <si>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</si>
  <si>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</si>
  <si>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</si>
  <si>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</si>
  <si>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</si>
  <si>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</si>
  <si>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</si>
  <si>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</si>
  <si>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</si>
  <si>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</si>
  <si>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</si>
  <si>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</si>
  <si>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</si>
  <si>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</si>
  <si>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</si>
  <si>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</si>
  <si>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</si>
  <si>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</si>
  <si>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</si>
  <si>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</si>
  <si>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</si>
  <si>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</si>
  <si>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</si>
  <si>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</si>
  <si>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</si>
  <si>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</si>
  <si>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</si>
  <si>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</si>
  <si>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</si>
  <si>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</si>
  <si>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</si>
  <si>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</si>
  <si>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</si>
  <si>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</si>
  <si>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</si>
  <si>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</si>
  <si>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</si>
  <si>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</si>
  <si>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</si>
  <si>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</si>
  <si>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</si>
  <si>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</si>
  <si>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</si>
  <si>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</si>
  <si>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</si>
  <si>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</si>
  <si>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</si>
  <si>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</si>
  <si>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</si>
  <si>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</si>
  <si>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</si>
  <si>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</si>
  <si>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</si>
  <si>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</si>
  <si>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</si>
  <si>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</si>
  <si>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</si>
  <si>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</si>
  <si>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</si>
  <si>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</si>
  <si>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</si>
  <si>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</si>
  <si>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</si>
  <si>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</si>
  <si>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</si>
  <si>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</si>
  <si>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</si>
  <si>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</si>
  <si>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</si>
  <si>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</si>
  <si>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</si>
  <si>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</si>
  <si>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</si>
  <si>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</si>
  <si>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</si>
  <si>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</si>
  <si>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</si>
  <si>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</si>
  <si>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</si>
  <si>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</si>
  <si>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</si>
  <si>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</si>
  <si>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</si>
  <si>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</si>
  <si>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</si>
  <si>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</si>
  <si>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</si>
  <si>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</si>
  <si>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</si>
  <si>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</si>
  <si>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</si>
  <si>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</si>
  <si>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</si>
  <si>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</si>
  <si>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</si>
  <si>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</si>
  <si>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</si>
  <si>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</si>
  <si>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</si>
  <si>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</si>
  <si>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</si>
  <si>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</si>
  <si>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</si>
  <si>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</si>
  <si>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</si>
  <si>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</si>
  <si>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</si>
  <si>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</si>
  <si>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</si>
  <si>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</si>
  <si>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</si>
  <si>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</si>
  <si>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</si>
  <si>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</si>
  <si>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</si>
  <si>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</si>
  <si>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</si>
  <si>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</si>
  <si>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</si>
  <si>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</si>
  <si>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</si>
  <si>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</si>
  <si>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</si>
  <si>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</si>
  <si>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</si>
  <si>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</si>
  <si>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</si>
  <si>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</si>
  <si>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</si>
  <si>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</si>
  <si>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</si>
  <si>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</si>
  <si>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</si>
  <si>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</si>
  <si>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</si>
  <si>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</si>
  <si>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</si>
  <si>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</si>
  <si>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</si>
  <si>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</si>
  <si>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</si>
  <si>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</si>
  <si>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</si>
  <si>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</si>
  <si>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</si>
  <si>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</si>
  <si>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</si>
  <si>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</si>
  <si>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</si>
  <si>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</si>
  <si>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</si>
  <si>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</si>
  <si>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</si>
  <si>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</si>
  <si>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</si>
  <si>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</si>
  <si>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</si>
  <si>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</si>
  <si>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</si>
  <si>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</si>
  <si>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</si>
  <si>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</si>
  <si>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</si>
  <si>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</si>
  <si>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</si>
  <si>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</si>
  <si>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</si>
  <si>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</si>
  <si>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</si>
  <si>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</si>
  <si>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</si>
  <si>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</si>
  <si>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</si>
  <si>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</si>
  <si>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</si>
  <si>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</si>
  <si>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</si>
  <si>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</si>
  <si>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</si>
  <si>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</si>
  <si>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</si>
  <si>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</si>
  <si>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</si>
  <si>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</si>
  <si>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</si>
  <si>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</si>
  <si>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</si>
  <si>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</si>
  <si>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</si>
  <si>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</si>
  <si>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</si>
  <si>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</si>
  <si>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</si>
  <si>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</si>
  <si>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</si>
  <si>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</si>
  <si>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</si>
  <si>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</si>
  <si>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</si>
  <si>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</si>
  <si>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</si>
  <si>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</si>
  <si>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</si>
  <si>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</si>
  <si>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</si>
  <si>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</si>
  <si>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</si>
  <si>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</si>
  <si>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</si>
  <si>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</si>
  <si>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</si>
  <si>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</si>
  <si>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</si>
  <si>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</si>
  <si>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</si>
  <si>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</si>
  <si>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</si>
  <si>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</si>
  <si>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</si>
  <si>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</si>
  <si>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</si>
  <si>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</si>
  <si>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</si>
  <si>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</si>
  <si>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</si>
  <si>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</si>
  <si>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</si>
  <si>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</si>
  <si>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</si>
  <si>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</si>
  <si>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</si>
  <si>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</si>
  <si>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</si>
  <si>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</si>
  <si>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</si>
  <si>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</si>
  <si>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</si>
  <si>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</si>
  <si>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</si>
  <si>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</si>
  <si>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</si>
  <si>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</si>
  <si>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</si>
  <si>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</si>
  <si>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</si>
  <si>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</si>
  <si>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</si>
  <si>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</si>
  <si>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</si>
  <si>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</si>
  <si>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</si>
  <si>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</si>
  <si>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</si>
  <si>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</si>
  <si>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</si>
  <si>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</si>
  <si>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</si>
  <si>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</si>
  <si>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</si>
  <si>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</si>
  <si>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</si>
  <si>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</si>
  <si>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</si>
  <si>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</si>
  <si>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</si>
  <si>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</si>
  <si>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</si>
  <si>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</si>
  <si>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</si>
  <si>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</si>
  <si>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</si>
  <si>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</si>
  <si>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</si>
  <si>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</si>
  <si>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</si>
  <si>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</si>
  <si>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</si>
  <si>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</si>
  <si>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</si>
  <si>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</si>
  <si>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</si>
  <si>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</si>
  <si>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</si>
  <si>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</si>
  <si>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</si>
  <si>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</si>
  <si>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</si>
  <si>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</si>
  <si>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</si>
  <si>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</si>
  <si>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</si>
  <si>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</si>
  <si>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</si>
  <si>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</si>
  <si>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</si>
  <si>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</si>
  <si>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</si>
  <si>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</si>
  <si>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</si>
  <si>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</si>
  <si>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</si>
  <si>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</si>
  <si>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</si>
  <si>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</si>
  <si>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</si>
  <si>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</si>
  <si>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</si>
  <si>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</si>
  <si>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</si>
  <si>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</si>
  <si>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</si>
  <si>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</si>
  <si>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</si>
  <si>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</si>
  <si>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</si>
  <si>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</si>
  <si>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</si>
  <si>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</si>
  <si>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</si>
  <si>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</si>
  <si>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</si>
  <si>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</si>
  <si>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</si>
  <si>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</si>
  <si>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</si>
  <si>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</si>
  <si>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</si>
  <si>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</si>
  <si>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</si>
  <si>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</si>
  <si>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</si>
  <si>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</si>
  <si>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</si>
  <si>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</si>
  <si>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</si>
  <si>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</si>
  <si>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</si>
  <si>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</si>
  <si>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</si>
  <si>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</si>
  <si>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</si>
  <si>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</si>
  <si>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</si>
  <si>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</si>
  <si>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</si>
  <si>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</si>
  <si>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</si>
  <si>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</si>
  <si>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</si>
  <si>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</si>
  <si>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</si>
  <si>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</si>
  <si>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</si>
  <si>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</si>
  <si>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</si>
  <si>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</si>
  <si>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</si>
  <si>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</si>
  <si>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</si>
  <si>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</si>
  <si>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</si>
  <si>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</si>
  <si>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</si>
  <si>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</si>
  <si>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</si>
  <si>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</si>
  <si>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</si>
  <si>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</si>
  <si>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</si>
  <si>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</si>
  <si>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</si>
  <si>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</si>
  <si>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</si>
  <si>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</si>
  <si>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</si>
  <si>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</si>
  <si>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</si>
  <si>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</si>
  <si>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</si>
  <si>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</si>
  <si>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</si>
  <si>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</si>
  <si>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</si>
  <si>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</si>
  <si>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</si>
  <si>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</si>
  <si>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</si>
  <si>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</si>
  <si>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</si>
  <si>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</si>
  <si>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</si>
  <si>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</si>
  <si>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</si>
  <si>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</si>
  <si>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</si>
  <si>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</si>
  <si>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</si>
  <si>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</si>
  <si>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</si>
  <si>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</si>
  <si>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</si>
  <si>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</si>
  <si>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</si>
  <si>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</si>
  <si>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</si>
  <si>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</si>
  <si>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</si>
  <si>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</si>
  <si>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</si>
  <si>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</si>
  <si>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</si>
  <si>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</si>
  <si>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</si>
  <si>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</si>
  <si>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</si>
  <si>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</si>
  <si>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</si>
  <si>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</si>
  <si>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</si>
  <si>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</si>
  <si>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</si>
  <si>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</si>
  <si>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</si>
  <si>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</si>
  <si>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</si>
  <si>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</si>
  <si>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</si>
  <si>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</si>
  <si>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</si>
  <si>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</si>
  <si>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</si>
  <si>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</si>
  <si>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</si>
  <si>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</si>
  <si>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</si>
  <si>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</si>
  <si>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</si>
  <si>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</si>
  <si>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</si>
  <si>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</si>
  <si>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</si>
  <si>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</si>
  <si>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</si>
  <si>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</si>
  <si>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</si>
  <si>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</si>
  <si>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</si>
  <si>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</si>
  <si>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</si>
  <si>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</si>
  <si>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</si>
  <si>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</si>
  <si>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</si>
  <si>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</si>
  <si>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</si>
  <si>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</si>
  <si>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</si>
  <si>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</si>
  <si>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</si>
  <si>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</si>
  <si>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</si>
  <si>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</si>
  <si>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</si>
  <si>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</si>
  <si>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</si>
  <si>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</si>
  <si>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</si>
  <si>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</si>
  <si>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</si>
  <si>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</si>
  <si>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</si>
  <si>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</si>
  <si>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</si>
  <si>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</si>
  <si>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</si>
  <si>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</si>
  <si>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</si>
  <si>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</si>
  <si>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</si>
  <si>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</si>
  <si>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</si>
  <si>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</si>
  <si>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</si>
  <si>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</si>
  <si>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</si>
  <si>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</si>
  <si>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</si>
  <si>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</si>
  <si>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</si>
  <si>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</si>
  <si>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</si>
  <si>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</si>
  <si>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</si>
  <si>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</si>
  <si>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</si>
  <si>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</si>
  <si>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</si>
  <si>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</si>
  <si>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</si>
  <si>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</si>
  <si>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</si>
  <si>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</si>
  <si>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</si>
  <si>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</si>
  <si>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</si>
  <si>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</si>
  <si>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</si>
  <si>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</si>
  <si>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</si>
  <si>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</si>
  <si>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</si>
  <si>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</si>
  <si>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</si>
  <si>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</si>
  <si>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</si>
  <si>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</si>
  <si>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</si>
  <si>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</si>
  <si>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</si>
  <si>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</si>
  <si>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</si>
  <si>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</si>
  <si>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</si>
  <si>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</si>
  <si>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</si>
  <si>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</si>
  <si>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</si>
  <si>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</si>
  <si>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</si>
  <si>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</si>
  <si>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</si>
  <si>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</si>
  <si>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</si>
  <si>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</si>
  <si>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</si>
  <si>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</si>
  <si>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</si>
  <si>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</si>
  <si>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</si>
  <si>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</si>
  <si>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</si>
  <si>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</si>
  <si>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</si>
  <si>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</si>
  <si>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</si>
  <si>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</si>
  <si>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</si>
  <si>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</si>
  <si>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</si>
  <si>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</si>
  <si>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</si>
  <si>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</si>
  <si>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</si>
  <si>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</si>
  <si>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</si>
  <si>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</si>
  <si>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</si>
  <si>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</si>
  <si>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</si>
  <si>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</si>
  <si>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</si>
  <si>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</si>
  <si>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</si>
  <si>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</si>
  <si>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</si>
  <si>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</si>
  <si>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</si>
  <si>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</si>
  <si>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</si>
  <si>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</si>
  <si>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</si>
  <si>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</si>
  <si>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</si>
  <si>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</si>
  <si>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</si>
  <si>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</si>
  <si>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</si>
  <si>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</si>
  <si>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</si>
  <si>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</si>
  <si>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</si>
  <si>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</si>
  <si>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</si>
  <si>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</si>
  <si>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</si>
  <si>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</si>
  <si>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</si>
  <si>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</si>
  <si>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</si>
  <si>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</si>
  <si>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</si>
  <si>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</si>
  <si>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</si>
  <si>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</si>
  <si>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</si>
  <si>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</si>
  <si>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</si>
  <si>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</si>
  <si>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</si>
  <si>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</si>
  <si>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</si>
  <si>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</si>
  <si>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</si>
  <si>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</si>
  <si>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</si>
  <si>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</si>
  <si>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</si>
  <si>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</si>
  <si>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</si>
  <si>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</si>
  <si>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</si>
  <si>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</si>
  <si>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</si>
  <si>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</si>
  <si>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</si>
  <si>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</si>
  <si>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</si>
  <si>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</si>
  <si>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</si>
  <si>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</si>
  <si>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</si>
  <si>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</si>
  <si>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</si>
  <si>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</si>
  <si>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</si>
  <si>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</si>
  <si>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</si>
  <si>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</si>
  <si>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</si>
  <si>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</si>
  <si>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</si>
  <si>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</si>
  <si>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</si>
  <si>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</si>
  <si>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</si>
  <si>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</si>
  <si>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</si>
  <si>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</si>
  <si>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</si>
  <si>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</si>
  <si>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</si>
  <si>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</si>
  <si>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</si>
  <si>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</si>
  <si>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</si>
  <si>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</si>
  <si>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</si>
  <si>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</si>
  <si>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</si>
  <si>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</si>
  <si>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</si>
  <si>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</si>
  <si>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</si>
  <si>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</si>
  <si>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</si>
  <si>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</si>
  <si>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</si>
  <si>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</si>
  <si>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</si>
  <si>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</si>
  <si>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</si>
  <si>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</si>
  <si>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</si>
  <si>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</si>
  <si>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</si>
  <si>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</si>
  <si>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</si>
  <si>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</si>
  <si>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</si>
  <si>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</si>
  <si>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</si>
  <si>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</si>
  <si>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</si>
  <si>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</si>
  <si>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</si>
  <si>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</si>
  <si>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</si>
  <si>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</si>
  <si>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</si>
  <si>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</si>
  <si>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</si>
  <si>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</si>
  <si>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</si>
  <si>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</si>
  <si>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</si>
  <si>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</si>
  <si>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</si>
  <si>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</si>
  <si>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</si>
  <si>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</si>
  <si>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</si>
  <si>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</si>
  <si>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</si>
  <si>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</si>
  <si>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</si>
  <si>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</si>
  <si>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</si>
  <si>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</si>
  <si>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</si>
  <si>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</si>
  <si>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</si>
  <si>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</si>
  <si>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</si>
  <si>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</si>
  <si>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</si>
  <si>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</si>
  <si>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</si>
  <si>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</si>
  <si>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</si>
  <si>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</si>
  <si>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</si>
  <si>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</si>
  <si>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</si>
  <si>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</si>
  <si>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</si>
  <si>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</si>
  <si>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</si>
  <si>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</si>
  <si>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</si>
  <si>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</si>
  <si>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</si>
  <si>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</si>
  <si>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</si>
  <si>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</si>
  <si>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</si>
  <si>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</si>
  <si>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</si>
  <si>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</si>
  <si>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</si>
  <si>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</si>
  <si>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</si>
  <si>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</si>
  <si>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</si>
  <si>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</si>
  <si>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</si>
  <si>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</si>
  <si>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</si>
  <si>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</si>
  <si>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</si>
  <si>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</si>
  <si>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</si>
  <si>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</si>
  <si>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</si>
  <si>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</si>
  <si>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</si>
  <si>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</si>
  <si>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</si>
  <si>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</si>
  <si>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</si>
  <si>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</si>
  <si>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</si>
  <si>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</si>
  <si>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</si>
  <si>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</si>
  <si>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</si>
  <si>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</si>
  <si>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</si>
  <si>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</si>
  <si>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</si>
  <si>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</si>
  <si>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</si>
  <si>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</si>
  <si>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</si>
  <si>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</si>
  <si>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</si>
  <si>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</si>
  <si>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</si>
  <si>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</si>
  <si>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</si>
  <si>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</si>
  <si>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</si>
  <si>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</si>
  <si>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</si>
  <si>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</si>
  <si>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</si>
  <si>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</si>
  <si>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</si>
  <si>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</si>
  <si>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</si>
  <si>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</si>
  <si>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</si>
  <si>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</si>
  <si>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</si>
  <si>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</si>
  <si>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</si>
  <si>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</si>
  <si>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</si>
  <si>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</si>
  <si>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</si>
  <si>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</si>
  <si>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</si>
  <si>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</si>
  <si>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</si>
  <si>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</si>
  <si>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</si>
  <si>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</si>
  <si>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</si>
  <si>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</si>
  <si>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</si>
  <si>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</si>
  <si>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</si>
  <si>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</si>
  <si>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</si>
  <si>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</si>
  <si>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</si>
  <si>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</si>
  <si>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</si>
  <si>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</si>
  <si>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</si>
  <si>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</si>
  <si>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</si>
  <si>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</si>
  <si>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</si>
  <si>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</si>
  <si>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</si>
  <si>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</si>
  <si>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</si>
  <si>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</si>
  <si>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</si>
  <si>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</si>
  <si>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</si>
  <si>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</si>
  <si>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</si>
  <si>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</si>
  <si>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</si>
  <si>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</si>
  <si>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</si>
  <si>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</si>
  <si>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</si>
  <si>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</si>
  <si>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</si>
  <si>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</si>
  <si>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</si>
  <si>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</si>
  <si>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</si>
  <si>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</si>
  <si>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</si>
  <si>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</si>
  <si>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</si>
  <si>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</si>
  <si>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</si>
  <si>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</si>
  <si>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</si>
  <si>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</si>
  <si>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</si>
  <si>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</si>
  <si>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</si>
  <si>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</si>
  <si>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</si>
  <si>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</si>
  <si>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</si>
  <si>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</si>
  <si>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</si>
  <si>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</si>
  <si>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</si>
  <si>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</si>
  <si>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</si>
  <si>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</si>
  <si>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</si>
  <si>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</si>
  <si>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</si>
  <si>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</si>
  <si>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</si>
  <si>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</si>
  <si>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</si>
  <si>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</si>
  <si>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</si>
  <si>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</si>
  <si>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</si>
  <si>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</si>
  <si>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</si>
  <si>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</si>
  <si>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</si>
  <si>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</si>
  <si>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</si>
  <si>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</si>
  <si>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</si>
  <si>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</si>
  <si>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</si>
  <si>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</si>
  <si>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</si>
  <si>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</si>
  <si>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</si>
  <si>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</si>
  <si>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</si>
  <si>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</si>
  <si>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</si>
  <si>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</si>
  <si>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</si>
  <si>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</si>
  <si>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</si>
  <si>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</si>
  <si>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</si>
  <si>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</si>
  <si>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</si>
  <si>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</si>
  <si>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</si>
  <si>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</si>
  <si>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</si>
  <si>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</si>
  <si>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</si>
  <si>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</si>
  <si>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</si>
  <si>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</si>
  <si>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</si>
  <si>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</si>
  <si>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</si>
  <si>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</si>
  <si>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</si>
  <si>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</si>
  <si>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</si>
  <si>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</si>
  <si>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</si>
  <si>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</si>
  <si>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</si>
  <si>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</si>
  <si>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</si>
  <si>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</si>
  <si>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</si>
  <si>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</si>
  <si>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</si>
  <si>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</si>
  <si>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</si>
  <si>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</si>
  <si>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</si>
  <si>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</si>
  <si>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</si>
  <si>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</si>
  <si>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</si>
  <si>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</si>
  <si>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</si>
  <si>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</si>
  <si>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</si>
  <si>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</si>
  <si>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</si>
  <si>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</si>
  <si>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</si>
  <si>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</si>
  <si>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</si>
  <si>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</si>
  <si>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</si>
  <si>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</si>
  <si>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</si>
  <si>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</si>
  <si>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</si>
  <si>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</si>
  <si>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</si>
  <si>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</si>
  <si>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</si>
  <si>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</si>
  <si>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</si>
  <si>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</si>
  <si>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</si>
  <si>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</si>
  <si>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</si>
  <si>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</si>
  <si>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</si>
  <si>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</si>
  <si>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</si>
  <si>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</si>
  <si>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</si>
  <si>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</si>
  <si>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</si>
  <si>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</si>
  <si>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</si>
  <si>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</si>
  <si>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</si>
  <si>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</si>
  <si>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</si>
  <si>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</si>
  <si>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</si>
  <si>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</si>
  <si>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</si>
  <si>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</si>
  <si>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</si>
  <si>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</si>
  <si>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</si>
  <si>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</si>
  <si>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</si>
  <si>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</si>
  <si>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</si>
  <si>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</si>
  <si>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</si>
  <si>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</si>
  <si>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</si>
  <si>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</si>
  <si>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</si>
  <si>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</si>
  <si>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</si>
  <si>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</si>
  <si>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</si>
  <si>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</si>
  <si>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</si>
  <si>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</si>
  <si>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</si>
  <si>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</si>
  <si>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</si>
  <si>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</si>
  <si>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</si>
  <si>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</si>
  <si>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</si>
  <si>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</si>
  <si>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</si>
  <si>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</si>
  <si>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</si>
  <si>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</si>
  <si>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</si>
  <si>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</si>
  <si>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</si>
  <si>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</si>
  <si>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</si>
  <si>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</si>
  <si>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</si>
  <si>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</si>
  <si>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</si>
  <si>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</si>
  <si>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</si>
  <si>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</si>
  <si>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</si>
  <si>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</si>
  <si>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</si>
  <si>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</si>
  <si>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</si>
  <si>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</si>
  <si>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</si>
  <si>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</si>
  <si>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</si>
  <si>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</si>
  <si>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</si>
  <si>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</si>
  <si>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</si>
  <si>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</si>
  <si>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</si>
  <si>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</si>
  <si>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</si>
  <si>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</si>
  <si>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</si>
  <si>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</si>
  <si>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</si>
  <si>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</si>
  <si>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</si>
  <si>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</si>
  <si>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</si>
  <si>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</si>
  <si>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</si>
  <si>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</si>
  <si>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</si>
  <si>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</si>
  <si>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</si>
  <si>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</si>
  <si>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</si>
  <si>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</si>
  <si>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</si>
  <si>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</si>
  <si>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</si>
  <si>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</si>
  <si>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</si>
  <si>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</si>
  <si>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</si>
  <si>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</si>
  <si>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</si>
  <si>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</si>
  <si>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</si>
  <si>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</si>
  <si>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</si>
  <si>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</si>
  <si>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</si>
  <si>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</si>
  <si>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</si>
  <si>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</si>
  <si>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</si>
  <si>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</si>
  <si>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</si>
  <si>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</si>
  <si>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</si>
  <si>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</si>
  <si>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</si>
  <si>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</si>
  <si>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</si>
  <si>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</si>
  <si>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</si>
  <si>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</si>
  <si>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</si>
  <si>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</si>
  <si>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</si>
  <si>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</si>
  <si>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</si>
  <si>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</si>
  <si>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</si>
  <si>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</si>
  <si>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</si>
  <si>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</si>
  <si>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</si>
  <si>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</si>
  <si>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</si>
  <si>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</si>
  <si>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</si>
  <si>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</si>
  <si>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</si>
  <si>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</si>
  <si>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</si>
  <si>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</si>
  <si>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</si>
  <si>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</si>
  <si>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</si>
  <si>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</si>
  <si>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</si>
  <si>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</si>
  <si>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</si>
  <si>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</si>
  <si>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</si>
  <si>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</si>
  <si>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</si>
  <si>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</si>
  <si>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</si>
  <si>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</si>
  <si>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</si>
  <si>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</si>
  <si>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</si>
  <si>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</si>
  <si>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</si>
  <si>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</si>
  <si>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</si>
  <si>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</si>
  <si>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</si>
  <si>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</si>
  <si>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</si>
  <si>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</si>
  <si>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</si>
  <si>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</si>
  <si>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</si>
  <si>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</si>
  <si>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</si>
  <si>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</si>
  <si>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</si>
  <si>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</si>
  <si>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</si>
  <si>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</si>
  <si>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</si>
  <si>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</si>
  <si>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</si>
  <si>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</si>
  <si>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</si>
  <si>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</si>
  <si>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</si>
  <si>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</si>
  <si>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</si>
  <si>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</si>
  <si>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</si>
  <si>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</si>
  <si>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</si>
  <si>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</si>
  <si>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</si>
  <si>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</si>
  <si>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</si>
  <si>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</si>
  <si>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</si>
  <si>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</si>
  <si>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</si>
  <si>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</si>
  <si>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</si>
  <si>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</si>
  <si>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</si>
  <si>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</si>
  <si>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</si>
  <si>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</si>
  <si>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</si>
  <si>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</si>
  <si>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</si>
  <si>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</si>
  <si>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</si>
  <si>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</si>
  <si>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</si>
  <si>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</si>
  <si>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</si>
  <si>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</si>
  <si>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</si>
  <si>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</si>
  <si>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</si>
  <si>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</si>
  <si>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</si>
  <si>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</si>
  <si>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</si>
  <si>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</si>
  <si>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</si>
  <si>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</si>
  <si>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</si>
  <si>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</si>
  <si>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</si>
  <si>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</si>
  <si>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</si>
  <si>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</si>
  <si>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</si>
  <si>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</si>
  <si>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</si>
  <si>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</si>
  <si>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</si>
  <si>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</si>
  <si>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</si>
  <si>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</si>
  <si>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</si>
  <si>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</si>
  <si>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</si>
  <si>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</si>
  <si>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</si>
  <si>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</si>
  <si>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</si>
  <si>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</si>
  <si>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</si>
  <si>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</si>
  <si>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</si>
  <si>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</si>
  <si>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</si>
  <si>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</si>
  <si>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</si>
  <si>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</si>
  <si>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</si>
  <si>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</si>
  <si>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</si>
  <si>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</si>
  <si>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</si>
  <si>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</si>
  <si>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</si>
  <si>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</si>
  <si>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</si>
  <si>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</si>
  <si>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</si>
  <si>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</si>
  <si>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</si>
  <si>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</si>
  <si>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</si>
  <si>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</si>
  <si>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</si>
  <si>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</si>
  <si>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</si>
  <si>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</si>
  <si>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</si>
  <si>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</si>
  <si>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</si>
  <si>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</si>
  <si>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</si>
  <si>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</si>
  <si>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</si>
  <si>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</si>
  <si>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</si>
  <si>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</si>
  <si>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</si>
  <si>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</si>
  <si>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</si>
  <si>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</si>
  <si>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</si>
  <si>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</si>
  <si>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</si>
  <si>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</si>
  <si>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</si>
  <si>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</si>
  <si>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</si>
  <si>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</si>
  <si>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</si>
  <si>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</si>
  <si>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</si>
  <si>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</si>
  <si>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</si>
  <si>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</si>
  <si>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</si>
  <si>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</si>
  <si>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</si>
  <si>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</si>
  <si>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</si>
  <si>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</si>
  <si>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</si>
  <si>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</si>
  <si>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</si>
  <si>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</si>
  <si>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</si>
  <si>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</si>
  <si>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</si>
  <si>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</si>
  <si>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</si>
  <si>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</si>
  <si>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</si>
  <si>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</si>
  <si>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</si>
  <si>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</si>
  <si>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</si>
  <si>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</si>
  <si>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</si>
  <si>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</si>
  <si>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</si>
  <si>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</si>
  <si>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</si>
  <si>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</si>
  <si>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</si>
  <si>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</si>
  <si>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</si>
  <si>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</si>
  <si>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</si>
  <si>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</si>
  <si>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</si>
  <si>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</si>
  <si>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</si>
  <si>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</si>
  <si>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</si>
  <si>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</si>
  <si>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</si>
  <si>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</si>
  <si>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</si>
  <si>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</si>
  <si>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</si>
  <si>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</si>
  <si>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</si>
  <si>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</si>
  <si>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</si>
  <si>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</si>
  <si>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</si>
  <si>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</si>
  <si>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</si>
  <si>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</si>
  <si>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</si>
  <si>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</si>
  <si>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</si>
  <si>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</si>
  <si>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</si>
  <si>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</si>
  <si>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</si>
  <si>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</si>
  <si>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</si>
  <si>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</si>
  <si>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</si>
  <si>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</si>
  <si>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</si>
  <si>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</si>
  <si>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</si>
  <si>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</si>
  <si>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</si>
  <si>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</si>
  <si>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</si>
  <si>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</si>
  <si>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</si>
  <si>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</si>
  <si>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</si>
  <si>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</si>
  <si>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</si>
  <si>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</si>
  <si>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</si>
  <si>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</si>
  <si>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</si>
  <si>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</si>
  <si>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</si>
  <si>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</si>
  <si>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</si>
  <si>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</si>
  <si>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</si>
  <si>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</si>
  <si>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</si>
  <si>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</si>
  <si>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</si>
  <si>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</si>
  <si>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</si>
  <si>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</si>
  <si>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</si>
  <si>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</si>
  <si>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</si>
  <si>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</si>
  <si>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</si>
  <si>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</si>
  <si>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</si>
  <si>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</si>
  <si>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</si>
  <si>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</si>
  <si>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</si>
  <si>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</si>
  <si>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</si>
  <si>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</si>
  <si>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</si>
  <si>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</si>
  <si>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</si>
  <si>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</si>
  <si>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</si>
  <si>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</si>
  <si>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</si>
  <si>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</si>
  <si>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</si>
  <si>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</si>
  <si>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</si>
  <si>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</si>
  <si>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</si>
  <si>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</si>
  <si>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</si>
  <si>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</si>
  <si>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</si>
  <si>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</si>
  <si>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</si>
  <si>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</si>
  <si>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</si>
  <si>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</si>
  <si>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</si>
  <si>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</si>
  <si>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</si>
  <si>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</si>
  <si>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</si>
  <si>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</si>
  <si>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</si>
  <si>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</si>
  <si>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</si>
  <si>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</si>
  <si>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</si>
  <si>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</si>
  <si>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</si>
  <si>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</si>
  <si>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</si>
  <si>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</si>
  <si>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</si>
  <si>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</si>
  <si>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</si>
  <si>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</si>
  <si>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</si>
  <si>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</si>
  <si>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</si>
  <si>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</si>
  <si>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</si>
  <si>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</si>
  <si>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</si>
  <si>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</si>
  <si>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</si>
  <si>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</si>
  <si>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</si>
  <si>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</si>
  <si>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</si>
  <si>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</si>
  <si>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</si>
  <si>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</si>
  <si>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</si>
  <si>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</si>
  <si>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</si>
  <si>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</si>
  <si>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</si>
  <si>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</si>
  <si>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</si>
  <si>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</si>
  <si>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</si>
  <si>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</si>
  <si>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</si>
  <si>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</si>
  <si>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</si>
  <si>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</si>
  <si>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</si>
  <si>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</si>
  <si>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</si>
  <si>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</si>
  <si>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</si>
  <si>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</si>
  <si>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</si>
  <si>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</si>
  <si>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</si>
  <si>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</si>
  <si>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</si>
  <si>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</si>
  <si>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</si>
  <si>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</si>
  <si>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</si>
  <si>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</si>
  <si>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</si>
  <si>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</si>
  <si>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</si>
  <si>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</si>
  <si>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Время на выполнение АПВ для вспомсистем</t>
  </si>
  <si>
    <t>Насос откачки утечек 029.Н1. Включен</t>
  </si>
  <si>
    <t>Насос откачки утечек 029.Н2. Включен</t>
  </si>
  <si>
    <t>Насос 016Н. Включен</t>
  </si>
  <si>
    <t>Модуль в норме BMXP584020 (корзина A5 поз. 0, 1)</t>
  </si>
  <si>
    <t>Модуль в норме BMXNOR0200H (корзина A5 поз. 2)</t>
  </si>
  <si>
    <t>Модуль в норме BMXNOС0301 (корзина A5 поз. 3)</t>
  </si>
  <si>
    <t>Модуль в норме BMXNOС0301 (корзина A5 поз. 4)</t>
  </si>
  <si>
    <t>Модуль в норме BMXNOR0200H (корзина A5 поз. 6)</t>
  </si>
  <si>
    <t>Наличие связи с МПСА МНС (корзина A5)</t>
  </si>
  <si>
    <t>ПЛК ККСТМ в норме (корзина A5)</t>
  </si>
  <si>
    <t>Модуль в норме BMXP584020 (корзина A6 поз. 0, 1)</t>
  </si>
  <si>
    <t>Модуль в норме BMXNOR0200H (корзина A6 поз. 2)</t>
  </si>
  <si>
    <t>Модуль в норме BMXNOС0301 (корзина A6 поз. 3)</t>
  </si>
  <si>
    <t>Модуль в норме BMXNOС0301 (корзина A6 поз. 4)</t>
  </si>
  <si>
    <t>Модуль в нормеBMXNOR0200H (корзина A6 поз. 6)</t>
  </si>
  <si>
    <t>Наличие связи с МПСА МНС (корзина A6)</t>
  </si>
  <si>
    <t>МНА №4. Программа пуска П1</t>
  </si>
  <si>
    <t>МНА №4. Программа пуска П2</t>
  </si>
  <si>
    <t>PNA036_1.NA.Channels</t>
  </si>
  <si>
    <t>"DG.USO2_2.A1.M4:0, DG.USO2_2.A1.M5:2, DG.USO2_1.A1.M1:10:11:12:13, DG.USO2_2.A1.M1:6:7:8:9:10:11, DG.USO2_1.A1.M4:0, DG.USO2_2.A1.M2:0:1:2:4:5"</t>
  </si>
  <si>
    <t>PNA036_2.NA.Channels</t>
  </si>
  <si>
    <t>"DG.USO2_3.A1.M4:0, DG.USO2_3.A1.M5:2, DG.USO2_1.A2.M1:14:15:16:17, DG.USO2_3.A1.M1:6:7:8:9:10:11, DG.USO2_1.A2.M4:0, DG.USO2_3.A1.M2:0:1:2:4:5"</t>
  </si>
  <si>
    <t>PNA036_3.NA.Channels</t>
  </si>
  <si>
    <t>"DG.USO2_2.A2.M3:7, DG.USO2_2.A2.M5:1, DG.USO2_1.A3.M1:8:9:10:11, DG.USO2_2.A2.M1:7:8:9:10:11:12, DG.USO2_1.A3.M2:4, DG.USO2_2.A2.M2:0:1:2:4:5"</t>
  </si>
  <si>
    <t>PNA036_4.NA.Channels</t>
  </si>
  <si>
    <t>"DG.USO2_3.A2.M3:7, DG.USO2_3.A2.M5:1, DG.USO2_1.A4.M1:14:15:16:17, DG.USO2_3.A2.M1:7:8:9:10:11:12, DG.USO2_1.A4.M2:6, DG.USO2_3.A2.M2:0:1:2:4:5"</t>
  </si>
  <si>
    <t>SSN</t>
  </si>
  <si>
    <t>ССН</t>
  </si>
  <si>
    <t>PNA036_1</t>
  </si>
  <si>
    <t>ПНА №036.1</t>
  </si>
  <si>
    <t>PNA036_1.Zdv036_1_1</t>
  </si>
  <si>
    <t>Приёмная задвижка №036.1.1</t>
  </si>
  <si>
    <t>PNA036_1.Zdv036_1_2</t>
  </si>
  <si>
    <t>Выкидная задвижка №036.1.2</t>
  </si>
  <si>
    <t>PNA036_2</t>
  </si>
  <si>
    <t>ПНА №036.2</t>
  </si>
  <si>
    <t>PNA036_2.Zdv036_2_1</t>
  </si>
  <si>
    <t>Приёмная задвижка №036.2.1</t>
  </si>
  <si>
    <t>PNA036_2.Zdv036_2_2</t>
  </si>
  <si>
    <t>Выкидная задвижка №036.2.2</t>
  </si>
  <si>
    <t>PNA036_3</t>
  </si>
  <si>
    <t>ПНА №036.3</t>
  </si>
  <si>
    <t>PNA036_3.Zdv036_3_1</t>
  </si>
  <si>
    <t>Приёмная задвижка №036.3.1</t>
  </si>
  <si>
    <t>PNA036_3.Zdv036_3_2</t>
  </si>
  <si>
    <t>Выкидная задвижка №036.3.2</t>
  </si>
  <si>
    <t>PNA036_4</t>
  </si>
  <si>
    <t>ПНА №036.4</t>
  </si>
  <si>
    <t>PNA036_4.Zdv036_4_1</t>
  </si>
  <si>
    <t>Приёмная задвижка №036.4.1</t>
  </si>
  <si>
    <t>PNA036_4.Zdv036_4_2</t>
  </si>
  <si>
    <t>Выкидная задвижка №036.4.2</t>
  </si>
  <si>
    <t>SSN.Zvonok</t>
  </si>
  <si>
    <t>Звонок БРУ</t>
  </si>
  <si>
    <t>SSN.Zdv007_1_1</t>
  </si>
  <si>
    <t>Задвижка №007.1.1</t>
  </si>
  <si>
    <t>SSN.Zdv007_1_2</t>
  </si>
  <si>
    <t>Задвижка №007.1.2</t>
  </si>
  <si>
    <t>SSN.Zdv007_2_1</t>
  </si>
  <si>
    <t>Задвижка №007.2.1</t>
  </si>
  <si>
    <t>SSN.Zdv007_2_2</t>
  </si>
  <si>
    <t>Задвижка №007.2.2</t>
  </si>
  <si>
    <t>SSN.Zdv007_3_1</t>
  </si>
  <si>
    <t>Задвижка №007.3.1</t>
  </si>
  <si>
    <t>SARD</t>
  </si>
  <si>
    <t>SARD.RD1</t>
  </si>
  <si>
    <t>Регулятор давления ИМ036.5</t>
  </si>
  <si>
    <t>SARD.Zdv036_5_1</t>
  </si>
  <si>
    <t>Задвижка №036.5.1</t>
  </si>
  <si>
    <t>SARD.Zdv036_5_2</t>
  </si>
  <si>
    <t>Задвижка №036.5.2</t>
  </si>
  <si>
    <t>SAR1</t>
  </si>
  <si>
    <t>САР-1</t>
  </si>
  <si>
    <t>SAR1.RR1</t>
  </si>
  <si>
    <t>Регулятор расхода 008.1.1</t>
  </si>
  <si>
    <t>SAR1.RR2</t>
  </si>
  <si>
    <t>Регулятор расхода 008.1.2</t>
  </si>
  <si>
    <t>SAR1.Zdv008_1_1_1</t>
  </si>
  <si>
    <t>Задвижка №008.1.1.1</t>
  </si>
  <si>
    <t>SAR1.Zdv008_1_1_2</t>
  </si>
  <si>
    <t>Задвижка №008.1.1.2</t>
  </si>
  <si>
    <t>SAR1.Zdv008_1_2_1</t>
  </si>
  <si>
    <t>Задвижка №008.1.2.1</t>
  </si>
  <si>
    <t>SAR1.Zdv008_1_2_2</t>
  </si>
  <si>
    <t>Задвижка №008.1.2.2</t>
  </si>
  <si>
    <t>SAR2</t>
  </si>
  <si>
    <t>САР-2</t>
  </si>
  <si>
    <t>SAR2.RR1</t>
  </si>
  <si>
    <t>Регулятор расхода 008.2.1</t>
  </si>
  <si>
    <t>SAR2.RR2</t>
  </si>
  <si>
    <t>Регулятор расхода 008.2.2</t>
  </si>
  <si>
    <t>SAR2.Zdv008_2_1_1</t>
  </si>
  <si>
    <t>Задвижка №008.2.1.1</t>
  </si>
  <si>
    <t>SAR2.Zdv008_2_1_2</t>
  </si>
  <si>
    <t>Задвижка №008.2.1.2</t>
  </si>
  <si>
    <t>SAR2.Zdv008_2_2_1</t>
  </si>
  <si>
    <t>Задвижка №008.2.2.1</t>
  </si>
  <si>
    <t>SAR2.Zdv008_2_2_2</t>
  </si>
  <si>
    <t>Задвижка №008.2.2.2</t>
  </si>
  <si>
    <t>Система откачки утечек ССН</t>
  </si>
  <si>
    <t>SOU.Pump1</t>
  </si>
  <si>
    <t>Насос откачки утечек №024.1</t>
  </si>
  <si>
    <t>SOU.Pump2</t>
  </si>
  <si>
    <t>Насос откачки утечек №024.2</t>
  </si>
  <si>
    <t>SOU.Zdv024_1</t>
  </si>
  <si>
    <t>Задвижка №024.1</t>
  </si>
  <si>
    <t>SOU.Zdv024_2</t>
  </si>
  <si>
    <t>Задвижка №024.2</t>
  </si>
  <si>
    <t>ES</t>
  </si>
  <si>
    <t>Диагностика оборудования</t>
  </si>
  <si>
    <t>ССН.КЦ</t>
  </si>
  <si>
    <t>DG.USO2_1</t>
  </si>
  <si>
    <t>ССН.УСО.2(1)</t>
  </si>
  <si>
    <t>DG.USO2_2</t>
  </si>
  <si>
    <t>ССН.УСО.2(2)</t>
  </si>
  <si>
    <t>DG.USO2_3</t>
  </si>
  <si>
    <t>ССН.УСО.2(3)</t>
  </si>
  <si>
    <t>DG.SAR_1</t>
  </si>
  <si>
    <t>ССН.САР-1</t>
  </si>
  <si>
    <t>DG.SAR_2</t>
  </si>
  <si>
    <t>ССН.САР-2</t>
  </si>
  <si>
    <t>DG.BRU</t>
  </si>
  <si>
    <t>ССН.БРУ</t>
  </si>
  <si>
    <t>Fires</t>
  </si>
  <si>
    <t>Пожары</t>
  </si>
  <si>
    <t>САР 1</t>
  </si>
  <si>
    <t>САР 2</t>
  </si>
  <si>
    <t>Сеть СУ ССН</t>
  </si>
  <si>
    <t>Сеть СУ САР 1</t>
  </si>
  <si>
    <t>Сеть СУ САР 2</t>
  </si>
  <si>
    <t>Связь со смежными системами</t>
  </si>
  <si>
    <t>Станционные защиты</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</si>
  <si>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</si>
  <si>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</si>
  <si>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</si>
  <si>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</si>
  <si>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</si>
  <si>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</si>
  <si>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</si>
  <si>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</si>
  <si>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МПСА НПС Лопатино</t>
  </si>
  <si>
    <t>DG.Connect.NPS</t>
  </si>
  <si>
    <t>МПСА НПС Лопатино-КНПЗ</t>
  </si>
  <si>
    <t>DG.Connect.NPS_KNPZ</t>
  </si>
  <si>
    <t>АСПТ</t>
  </si>
  <si>
    <t>DG.Connect.ASPT</t>
  </si>
  <si>
    <t>МПСА РП</t>
  </si>
  <si>
    <t>БИК 165</t>
  </si>
  <si>
    <t>DG.Connect.BIK</t>
  </si>
  <si>
    <t>DG.Connect.SAR1</t>
  </si>
  <si>
    <t>DG.Connect.SAR2</t>
  </si>
  <si>
    <t>АРМ БИК Лопатино-КНПЗ</t>
  </si>
  <si>
    <t>DG.Connect.ARM_BIK</t>
  </si>
  <si>
    <t>САР 1 (осн)</t>
  </si>
  <si>
    <t>DG.Connect.SAR1.KS1</t>
  </si>
  <si>
    <t>САР 1 (рез)</t>
  </si>
  <si>
    <t>DG.Connect.SAR1.KS2</t>
  </si>
  <si>
    <t>САР 2 (осн)</t>
  </si>
  <si>
    <t>DG.Connect.SAR2.KS1</t>
  </si>
  <si>
    <t>САР 2 (рез)</t>
  </si>
  <si>
    <t>DG.Connect.SAR2.KS2</t>
  </si>
  <si>
    <t>КЦ основной</t>
  </si>
  <si>
    <t>A1.PS</t>
  </si>
  <si>
    <t>КЦ резервный</t>
  </si>
  <si>
    <t>A2.PS</t>
  </si>
  <si>
    <t>A5.PS</t>
  </si>
  <si>
    <t>A5.8</t>
  </si>
  <si>
    <t>A5.9</t>
  </si>
  <si>
    <t>A5.10</t>
  </si>
  <si>
    <t>A5.11</t>
  </si>
  <si>
    <t>A6.PS</t>
  </si>
  <si>
    <t>A6.8</t>
  </si>
  <si>
    <t>A6.9</t>
  </si>
  <si>
    <t>A6.10</t>
  </si>
  <si>
    <t>A6.11</t>
  </si>
  <si>
    <t>A3.PS</t>
  </si>
  <si>
    <t>A4.PS</t>
  </si>
  <si>
    <t>A1.9</t>
  </si>
  <si>
    <t>A1.10</t>
  </si>
  <si>
    <t>BMXDDO3202K</t>
  </si>
  <si>
    <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</si>
  <si>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</si>
  <si>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</si>
  <si>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</si>
  <si>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</si>
  <si>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</si>
  <si>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</si>
  <si>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</si>
  <si>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7XT15</t>
  </si>
  <si>
    <t>7XT17</t>
  </si>
  <si>
    <t>7XT19</t>
  </si>
  <si>
    <t>CSC02_01</t>
  </si>
  <si>
    <t>Наличие питания на вводе 2 шкафа ССН.КЦ</t>
  </si>
  <si>
    <t>CSC03_01</t>
  </si>
  <si>
    <t>Общая неисправность системы питания шкафа ССН.КЦ</t>
  </si>
  <si>
    <t>CSC04_01</t>
  </si>
  <si>
    <t>Неисправность оборудования питания (резервный канал) шкафа ССН.КЦ</t>
  </si>
  <si>
    <t>CSC05_01</t>
  </si>
  <si>
    <t>Неисправность разрядника F2 шкафа ССН.КЦ</t>
  </si>
  <si>
    <t>CSC06_01</t>
  </si>
  <si>
    <t>Режим "Работа от аккумулятора" ИБП G4 шкафа ССН.КЦ</t>
  </si>
  <si>
    <t>CSC07_01</t>
  </si>
  <si>
    <t>Состояние "Батарея разряжена" ИБП G4 шкафа ССН.КЦ</t>
  </si>
  <si>
    <t>CSC08_01</t>
  </si>
  <si>
    <t>Неисправность коммутатора А8 (рез.) шкафа ССН.КЦ</t>
  </si>
  <si>
    <t>CST01_01</t>
  </si>
  <si>
    <t>Температура воздуха в шкафу ССН.КЦ</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</si>
  <si>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</si>
  <si>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</si>
  <si>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</si>
  <si>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</si>
  <si>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</si>
  <si>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</si>
  <si>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</si>
  <si>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7XT14</t>
  </si>
  <si>
    <t>7XT16</t>
  </si>
  <si>
    <t>7XT18</t>
  </si>
  <si>
    <t>7XT20</t>
  </si>
  <si>
    <t>CSC09_01</t>
  </si>
  <si>
    <t>Наличие питания на вводе 1 шкафа ССН.КЦ</t>
  </si>
  <si>
    <t>CSC10_01</t>
  </si>
  <si>
    <t>Неисправность оборудования питания (основной канал) шкафа ССН.КЦ</t>
  </si>
  <si>
    <t>CSC11_01</t>
  </si>
  <si>
    <t>Неисправность разрядника F1 шкафа ССН.КЦ</t>
  </si>
  <si>
    <t>CSC12_01</t>
  </si>
  <si>
    <t>Режим "Работа от аккумулятора" ИБП G3 шкафа ССН.КЦ</t>
  </si>
  <si>
    <t>CSC13_01</t>
  </si>
  <si>
    <t>Состояние "Батарея разряжена" ИБП G3 шкафа ССН.КЦ</t>
  </si>
  <si>
    <t>CSC14_01</t>
  </si>
  <si>
    <t>Дверь шкафа ССН.КЦ открыта</t>
  </si>
  <si>
    <t>CSC15_01</t>
  </si>
  <si>
    <t>Неисправность коммутатора А7 (осн.) шкафа ССН.КЦ</t>
  </si>
  <si>
    <t>CSC02_21</t>
  </si>
  <si>
    <t>Наличие питания на вводе 2 шкафа ССН.УСО.2(1)</t>
  </si>
  <si>
    <t>CSC03_21</t>
  </si>
  <si>
    <t>Общая неисправность системы питания шкафа ССН.УСО.2(1)</t>
  </si>
  <si>
    <t>CSC04_21</t>
  </si>
  <si>
    <t>Неисправность оборудования питания (резервный канал) шкафа ССН.УСО.2(1)</t>
  </si>
  <si>
    <t>CSC05_21</t>
  </si>
  <si>
    <t>Неисправность разрядника F2 шкафа ССН.УСО.2(1)</t>
  </si>
  <si>
    <t>CSC06_21</t>
  </si>
  <si>
    <t>Режим "Работа от аккумулятора" ИБП G4 шкафа ССН.УСО.2(1)</t>
  </si>
  <si>
    <t>CSC07_21</t>
  </si>
  <si>
    <t>Состояние "Батарея разряжена" ИБП G4 шкафа ССН.УСО.2(1)</t>
  </si>
  <si>
    <t>KKC551</t>
  </si>
  <si>
    <t>Аварийное отключение ССН кнопкой "Стоп ССН" с БРУ</t>
  </si>
  <si>
    <t>ED551</t>
  </si>
  <si>
    <t>Нарушение целостности цепи кнопки "Стоп ССН" с БРУ</t>
  </si>
  <si>
    <t>KKC552</t>
  </si>
  <si>
    <t>Аварийное отключение ССН кнопкой "Стоп ССН" с технологической площадки, точка 1</t>
  </si>
  <si>
    <t>ED552</t>
  </si>
  <si>
    <t>Нарушение целостности цепи кнопки "Стоп ССН" (точка 1)</t>
  </si>
  <si>
    <t>ECO551_1</t>
  </si>
  <si>
    <t>Исправность цепей отключения  НВ ПНА №036.1 (сигнал 1)</t>
  </si>
  <si>
    <t>MPC551_1</t>
  </si>
  <si>
    <t>НВ ПНА №036.1 включен (сигнал 1)</t>
  </si>
  <si>
    <t>KKC556</t>
  </si>
  <si>
    <t>Сигнализация об аварийном отключении НВ ПНА №036.1 кнопкой "Стоп" с БРУ</t>
  </si>
  <si>
    <t>KKC557</t>
  </si>
  <si>
    <t>Сигнализация об аварийном отключении НВ ПНА №036.1 кнопкой "Стоп" по месту</t>
  </si>
  <si>
    <t>EC951</t>
  </si>
  <si>
    <t>Наличие напряжения на 208ЩСУ-0 1СШ</t>
  </si>
  <si>
    <t>EC953</t>
  </si>
  <si>
    <t>Наличие напряжения на 208ЩСУ 1СШ</t>
  </si>
  <si>
    <t>HPC671</t>
  </si>
  <si>
    <t>Питание расходомера на выходе узла регулирование №008.1 включено</t>
  </si>
  <si>
    <t>OKC024_1</t>
  </si>
  <si>
    <t>Задвижка №024.1 - сигнал от КВО</t>
  </si>
  <si>
    <t>CKC024_1</t>
  </si>
  <si>
    <t>Задвижка №024.1 - сигнал от КВЗ</t>
  </si>
  <si>
    <t>ODC024_1</t>
  </si>
  <si>
    <t>Задвижка №024.1 - сигнал от МПО</t>
  </si>
  <si>
    <t>CDC024_1</t>
  </si>
  <si>
    <t>Задвижка №024.1 - сигнал от МПЗ</t>
  </si>
  <si>
    <t>MC024_1</t>
  </si>
  <si>
    <t>Задвижка №024.1 - сработала муфта</t>
  </si>
  <si>
    <t>OPC024_1</t>
  </si>
  <si>
    <t>Задвижка №024.1 - авария привода</t>
  </si>
  <si>
    <t>DC024_1</t>
  </si>
  <si>
    <t>Задвижка №024.1 - дистанционное управление</t>
  </si>
  <si>
    <t>OKC007_2_1</t>
  </si>
  <si>
    <t>Задвижка №007.2.1 - сигнал от КВО</t>
  </si>
  <si>
    <t>CKC007_2_1</t>
  </si>
  <si>
    <t>Задвижка №007.2.1 - сигнал от КВЗ</t>
  </si>
  <si>
    <t>ODC007_2_1</t>
  </si>
  <si>
    <t>Задвижка №007.2.1 - сигнал от МПО</t>
  </si>
  <si>
    <t>CDC007_2_1</t>
  </si>
  <si>
    <t>Задвижка №007.2.1 - сигнал от МПЗ</t>
  </si>
  <si>
    <t>MC007_2_1</t>
  </si>
  <si>
    <t>Задвижка №007.2.1 - сработала муфта</t>
  </si>
  <si>
    <t>OPC007_2_1</t>
  </si>
  <si>
    <t>Задвижка №007.2.1 - авария привода</t>
  </si>
  <si>
    <t>OKC008_1_1_1</t>
  </si>
  <si>
    <t>Задвижка №008.1.1.1 - сигнал от КВО</t>
  </si>
  <si>
    <t>CKC008_1_1_1</t>
  </si>
  <si>
    <t>Задвижка №008.1.1.1 - сигнал от КВЗ</t>
  </si>
  <si>
    <t>ODC008_1_1_1</t>
  </si>
  <si>
    <t>Задвижка №008.1.1.1 - сигнал от МПО</t>
  </si>
  <si>
    <t>CDC008_1_1_1</t>
  </si>
  <si>
    <t>Задвижка №008.1.1.1 - сигнал от МПЗ</t>
  </si>
  <si>
    <t>MC008_1_1_1</t>
  </si>
  <si>
    <t>Задвижка №008.1.1.1 - сработала муфта</t>
  </si>
  <si>
    <t>OPC008_1_1_1</t>
  </si>
  <si>
    <t>Задвижка №008.1.1.1 - авария привода</t>
  </si>
  <si>
    <t>OKC008_2_1_1</t>
  </si>
  <si>
    <t>Задвижка №008.2.1.1 - сигнал от КВО</t>
  </si>
  <si>
    <t>CKC008_2_1_1</t>
  </si>
  <si>
    <t>Задвижка №008.2.1.1 - сигнал от КВЗ</t>
  </si>
  <si>
    <t>ODC008_2_1_1</t>
  </si>
  <si>
    <t>Задвижка №008.2.1.1 - сигнал от МПО</t>
  </si>
  <si>
    <t>CDC008_2_1_1</t>
  </si>
  <si>
    <t>Задвижка №008.2.1.1 - сигнал от МПЗ</t>
  </si>
  <si>
    <t>MC008_2_1_1</t>
  </si>
  <si>
    <t>Задвижка №008.2.1.1 - сработала муфта</t>
  </si>
  <si>
    <t>OPC008_2_1_1</t>
  </si>
  <si>
    <t>Задвижка №008.2.1.1 - авария привода</t>
  </si>
  <si>
    <t>OKC036_5_1</t>
  </si>
  <si>
    <t>Задвижка №036.5.1 - сигнал от КВО</t>
  </si>
  <si>
    <t>CKC036_5_1</t>
  </si>
  <si>
    <t>Задвижка №036.5.1 - сигнал от КВЗ</t>
  </si>
  <si>
    <t>ODC036_5_1</t>
  </si>
  <si>
    <t>Задвижка №036.5.1 - сигнал от МПО</t>
  </si>
  <si>
    <t>CDC036_5_1</t>
  </si>
  <si>
    <t>Задвижка №036.5.1 - сигнал от МПЗ</t>
  </si>
  <si>
    <t>MC036_5_1</t>
  </si>
  <si>
    <t>Задвижка №036.5.1 - сработала муфта</t>
  </si>
  <si>
    <t>OPC036_5_1</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</si>
  <si>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</si>
  <si>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</si>
  <si>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</si>
  <si>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</si>
  <si>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</si>
  <si>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</si>
  <si>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</si>
  <si>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OKC007_1_1</t>
  </si>
  <si>
    <t>Задвижка №007.1.1 - сигнал от КВО</t>
  </si>
  <si>
    <t>CKC007_1_1</t>
  </si>
  <si>
    <t>Задвижка №007.1.1 - сигнал от КВЗ</t>
  </si>
  <si>
    <t>ODC007_1_1</t>
  </si>
  <si>
    <t>Задвижка №007.1.1 - сигнал от МПО</t>
  </si>
  <si>
    <t>CDC007_1_1</t>
  </si>
  <si>
    <t>Задвижка №007.1.1 - сигнал от МПЗ</t>
  </si>
  <si>
    <t>MC007_1_1</t>
  </si>
  <si>
    <t>Задвижка №007.1.1 - сработала муфта</t>
  </si>
  <si>
    <t>OPC007_1_1</t>
  </si>
  <si>
    <t>Задвижка №007.1.1 - авария привода</t>
  </si>
  <si>
    <t>OKC008_1_1_2</t>
  </si>
  <si>
    <t>Задвижка №008.1.1.2 - сигнал от КВО</t>
  </si>
  <si>
    <t>CKC008_1_1_2</t>
  </si>
  <si>
    <t>Задвижка №008.1.1.2 - сигнал от КВЗ</t>
  </si>
  <si>
    <t>ODC008_1_1_2</t>
  </si>
  <si>
    <t>Задвижка №008.1.1.2 - сигнал от МПО</t>
  </si>
  <si>
    <t>CDC008_1_1_2</t>
  </si>
  <si>
    <t>Задвижка №008.1.1.2 - сигнал от МПЗ</t>
  </si>
  <si>
    <t>MC008_1_1_2</t>
  </si>
  <si>
    <t>Задвижка №008.1.1.2 - сработала муфта</t>
  </si>
  <si>
    <t>OPC008_1_1_2</t>
  </si>
  <si>
    <t>Задвижка №008.1.1.2 - авария привода</t>
  </si>
  <si>
    <t>OKC008_2_1_2</t>
  </si>
  <si>
    <t>Задвижка №008.2.1.2 - сигнал от КВО</t>
  </si>
  <si>
    <t>5XT19</t>
  </si>
  <si>
    <t>CKC008_2_1_2</t>
  </si>
  <si>
    <t>Задвижка №008.2.1.2 - сигнал от КВЗ</t>
  </si>
  <si>
    <t>ODC008_2_1_2</t>
  </si>
  <si>
    <t>Задвижка №008.2.1.2 - сигнал от МПО</t>
  </si>
  <si>
    <t>CDC008_2_1_2</t>
  </si>
  <si>
    <t>Задвижка №008.2.1.2 - сигнал от МПЗ</t>
  </si>
  <si>
    <t>MC008_2_1_2</t>
  </si>
  <si>
    <t>Задвижка №008.2.1.2 - сработала муфта</t>
  </si>
  <si>
    <t>OPC008_2_1_2</t>
  </si>
  <si>
    <t>Задвижка №008.2.1.2 - авария привода</t>
  </si>
  <si>
    <t>KKCC007_1_1</t>
  </si>
  <si>
    <t>Задвижка №007.1.1 - закрыта с БРУ</t>
  </si>
  <si>
    <t>KKCS007_1_1</t>
  </si>
  <si>
    <t>Задвижка №007.1.1 - остановлена с БРУ</t>
  </si>
  <si>
    <t>KKCC008_1_1_2</t>
  </si>
  <si>
    <t>Задвижка №008.1.1.2 - закрыта с БРУ</t>
  </si>
  <si>
    <t>KKCS008_1_1_2</t>
  </si>
  <si>
    <t>Задвижка №008.1.1.2 - остановлена с БРУ</t>
  </si>
  <si>
    <t>KKCC008_2_1_2</t>
  </si>
  <si>
    <t>Задвижка №008.2.1.2 - закрыта с БРУ</t>
  </si>
  <si>
    <t>KKCS008_2_1_2</t>
  </si>
  <si>
    <t>Задвижка №008.2.1.2 - остановлена с БРУ</t>
  </si>
  <si>
    <t>ABO551_1</t>
  </si>
  <si>
    <t>Отключить НВ ПНА №036.1 (команда 1)</t>
  </si>
  <si>
    <t>DOB024_1</t>
  </si>
  <si>
    <t>Задвижка №024.1 - команда на открытие</t>
  </si>
  <si>
    <t>DKB024_1</t>
  </si>
  <si>
    <t>Задвижка №024.1 - команда на закрытие</t>
  </si>
  <si>
    <t>DCB024_1</t>
  </si>
  <si>
    <t>Задвижка №024.1 - команда на остановку</t>
  </si>
  <si>
    <t>DOB007_2_1</t>
  </si>
  <si>
    <t>Задвижка №007.2.1 - команда на открытие</t>
  </si>
  <si>
    <t>DKB007_2_1</t>
  </si>
  <si>
    <t>Задвижка №007.2.1 - команда на закрытие</t>
  </si>
  <si>
    <t>DCB007_2_1</t>
  </si>
  <si>
    <t>Задвижка №007.2.1 - команда на остановку</t>
  </si>
  <si>
    <t>DOB008_1_1_1</t>
  </si>
  <si>
    <t>Задвижка №008.1.1.1 - команда на открытие</t>
  </si>
  <si>
    <t>DKB008_1_1_1</t>
  </si>
  <si>
    <t>Задвижка №008.1.1.1 - команда на закрытие</t>
  </si>
  <si>
    <t>DCB008_1_1_1</t>
  </si>
  <si>
    <t>Задвижка №008.1.1.1 - команда на остановку</t>
  </si>
  <si>
    <t>DOB008_2_1_1</t>
  </si>
  <si>
    <t>Задвижка №008.2.1.1 - команда на открытие</t>
  </si>
  <si>
    <t>DKB008_2_1_1</t>
  </si>
  <si>
    <t>Задвижка №008.2.1.1 - команда на закрытие</t>
  </si>
  <si>
    <t>DCB008_2_1_1</t>
  </si>
  <si>
    <t>Задвижка №008.2.1.1 - команда на остановку</t>
  </si>
  <si>
    <t>DOB036_5_1</t>
  </si>
  <si>
    <t>Задвижка №036.5.1 - команда на открытие</t>
  </si>
  <si>
    <t>DKB036_5_1</t>
  </si>
  <si>
    <t>Задвижка №036.5.1 - команда на закрытие</t>
  </si>
  <si>
    <t>DCB036_5_1</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</si>
  <si>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</si>
  <si>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</si>
  <si>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</si>
  <si>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</si>
  <si>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DOB007_1_1</t>
  </si>
  <si>
    <t>Задвижка №007.1.1 - команда на открытие</t>
  </si>
  <si>
    <t>DKB007_1_1</t>
  </si>
  <si>
    <t>Задвижка №007.1.1 - команда на закрытие</t>
  </si>
  <si>
    <t>DCB007_1_1</t>
  </si>
  <si>
    <t>Задвижка №007.1.1 - команда на остановку</t>
  </si>
  <si>
    <t>DOB008_1_1_2</t>
  </si>
  <si>
    <t>Задвижка №008.1.1.2 - команда на открытие</t>
  </si>
  <si>
    <t>DKB008_1_1_2</t>
  </si>
  <si>
    <t>Задвижка №008.1.1.2 - команда на закрытие</t>
  </si>
  <si>
    <t>DCB008_1_1_2</t>
  </si>
  <si>
    <t>Задвижка №008.1.1.2 - команда на остановку</t>
  </si>
  <si>
    <t>DOB008_2_1_2</t>
  </si>
  <si>
    <t>Задвижка №008.2.1.2 - команда на открытие</t>
  </si>
  <si>
    <t>DKB008_2_1_2</t>
  </si>
  <si>
    <t>Задвижка №008.2.1.2 - команда на закрытие</t>
  </si>
  <si>
    <t>DCB008_2_1_2</t>
  </si>
  <si>
    <t>Задвижка №008.2.1.2 - команда на остановку</t>
  </si>
  <si>
    <t>Измерение уровня в емкости 024.1</t>
  </si>
  <si>
    <t>1ХТ1</t>
  </si>
  <si>
    <t>Измерение уровня в емкости 024.2</t>
  </si>
  <si>
    <t>PDT671</t>
  </si>
  <si>
    <t>Перепад давления на узле регулирования №008.1</t>
  </si>
  <si>
    <t>PDT672</t>
  </si>
  <si>
    <t>Перепад давления на узле регулирования №008.2</t>
  </si>
  <si>
    <t>PDT673</t>
  </si>
  <si>
    <t>Перепад давления на регуляторе давления №036.5</t>
  </si>
  <si>
    <t>PT591</t>
  </si>
  <si>
    <t>Давление нефти на входе ССН</t>
  </si>
  <si>
    <t>PT592</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</si>
  <si>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</si>
  <si>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</si>
  <si>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</si>
  <si>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PT671</t>
  </si>
  <si>
    <t>Давление нефти до узла регулирования №008.1</t>
  </si>
  <si>
    <t>PT672</t>
  </si>
  <si>
    <t>Давление нефти после узла регулирования №008.1</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</si>
  <si>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</si>
  <si>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</si>
  <si>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</si>
  <si>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CSC08_21</t>
  </si>
  <si>
    <t>Наличие питания на вводе 1 шкафа ССН.УСО.2(1)</t>
  </si>
  <si>
    <t>CSC09_21</t>
  </si>
  <si>
    <t>Неисправность оборудования питания (основной канал) шкафа ССН.УСО.2(1)</t>
  </si>
  <si>
    <t>CSC10_21</t>
  </si>
  <si>
    <t>Неисправность разрядника F1 шкафа ССН.УСО.2(1)</t>
  </si>
  <si>
    <t>CSC21_21</t>
  </si>
  <si>
    <t>Режим "Работа от аккумулятора" ИБП G3 шкафа ССН.УСО.2(1)</t>
  </si>
  <si>
    <t>CSC12_21</t>
  </si>
  <si>
    <t>Состояние "Батарея разряжена" ИБП G3 шкафа ССН.УСО.2(1)</t>
  </si>
  <si>
    <t>CSC13_21</t>
  </si>
  <si>
    <t>Повреждение изоляции полевых цепей =24В шкафа ССН.УСО.2(1)</t>
  </si>
  <si>
    <t>CSC14_21</t>
  </si>
  <si>
    <t>Дверь шкафа ССН.УСО.2(1) открыта</t>
  </si>
  <si>
    <t>KKC553</t>
  </si>
  <si>
    <t>Аварийное отключение ССН кнопкой "Стоп ССН" с технологической площадки, точка 2</t>
  </si>
  <si>
    <t>ED553</t>
  </si>
  <si>
    <t>Нарушение целостности цепи кнопки "Стоп ССН" (точка 2)</t>
  </si>
  <si>
    <t>BB951_1</t>
  </si>
  <si>
    <t>Деблокировка неисправности насоса прокачки</t>
  </si>
  <si>
    <t>OPC951</t>
  </si>
  <si>
    <t>Насос прокачки неисправен</t>
  </si>
  <si>
    <t>PPC951</t>
  </si>
  <si>
    <t>Дверь в БИК открыта</t>
  </si>
  <si>
    <t>TC9512</t>
  </si>
  <si>
    <t>Минимальная температура в БИК (5°С)</t>
  </si>
  <si>
    <t>ECO561_1</t>
  </si>
  <si>
    <t>Исправность цепей отключения  НВ ПНА №036.2 (сигнал 1)</t>
  </si>
  <si>
    <t>MPC561_1</t>
  </si>
  <si>
    <t>НВ ПНА №036.2 включен (сигнал 1)</t>
  </si>
  <si>
    <t>KKC566</t>
  </si>
  <si>
    <t>Сигнализация об аварийном отключении НВ ПНА №036.2 кнопкой "Стоп" с БРУ</t>
  </si>
  <si>
    <t>KKC567</t>
  </si>
  <si>
    <t>Сигнализация об аварийном отключении НВ ПНА №036.2 кнопкой "Стоп" по месту</t>
  </si>
  <si>
    <t>EC952</t>
  </si>
  <si>
    <t>Наличие напряжения на 208ЩСУ-0 2СШ</t>
  </si>
  <si>
    <t>EC954</t>
  </si>
  <si>
    <t>Наличие напряжения на 208ЩСУ 2СШ</t>
  </si>
  <si>
    <t>HPC672</t>
  </si>
  <si>
    <t>Питание расходомера на выходе узла регулирование №008.2 включено</t>
  </si>
  <si>
    <t>OKC024_2</t>
  </si>
  <si>
    <t>Задвижка №024.2 - сигнал от КВО</t>
  </si>
  <si>
    <t>CKC024_2</t>
  </si>
  <si>
    <t>Задвижка №024.2 - сигнал от КВЗ</t>
  </si>
  <si>
    <t>ODC024_2</t>
  </si>
  <si>
    <t>Задвижка №024.2 - сигнал от МПО</t>
  </si>
  <si>
    <t>CDC024_2</t>
  </si>
  <si>
    <t>Задвижка №024.2 - сигнал от МПЗ</t>
  </si>
  <si>
    <t>MC024_2</t>
  </si>
  <si>
    <t>Задвижка №024.2 - сработала муфта</t>
  </si>
  <si>
    <t>OPC024_2</t>
  </si>
  <si>
    <t>Задвижка №024.2 - авария привода</t>
  </si>
  <si>
    <t>DC024_2</t>
  </si>
  <si>
    <t>Задвижка №024.2 - дистанционное управление</t>
  </si>
  <si>
    <t>OKC007_2_2</t>
  </si>
  <si>
    <t>Задвижка №007.2.2 - сигнал от КВО</t>
  </si>
  <si>
    <t>CKC007_2_2</t>
  </si>
  <si>
    <t>Задвижка №007.2.2 - сигнал от КВЗ</t>
  </si>
  <si>
    <t>ODC007_2_2</t>
  </si>
  <si>
    <t>Задвижка №007.2.2 - сигнал от МПО</t>
  </si>
  <si>
    <t>CDC007_2_2</t>
  </si>
  <si>
    <t>Задвижка №007.2.2 - сигнал от МПЗ</t>
  </si>
  <si>
    <t>MC007_2_2</t>
  </si>
  <si>
    <t>Задвижка №007.2.2 - сработала муфта</t>
  </si>
  <si>
    <t>OPC007_2_2</t>
  </si>
  <si>
    <t>Задвижка №007.2.2 - авария привода</t>
  </si>
  <si>
    <t>OKC008_1_2_1</t>
  </si>
  <si>
    <t>Задвижка №008.1.2.1 - сигнал от КВО</t>
  </si>
  <si>
    <t>CKC008_1_2_1</t>
  </si>
  <si>
    <t>Задвижка №008.1.2.1 - сигнал от КВЗ</t>
  </si>
  <si>
    <t>ODC008_1_2_1</t>
  </si>
  <si>
    <t>Задвижка №008.1.2.1 - сигнал от МПО</t>
  </si>
  <si>
    <t>CDC008_1_2_1</t>
  </si>
  <si>
    <t>Задвижка №008.1.2.1 - сигнал от МПЗ</t>
  </si>
  <si>
    <t>MC008_1_2_1</t>
  </si>
  <si>
    <t>Задвижка №008.1.2.1 - сработала муфта</t>
  </si>
  <si>
    <t>OPC008_1_2_1</t>
  </si>
  <si>
    <t>Задвижка №008.1.2.1 - авария привода</t>
  </si>
  <si>
    <t>OKC008_2_2_1</t>
  </si>
  <si>
    <t>Задвижка №008.2.2.1 - сигнал от КВО</t>
  </si>
  <si>
    <t>CKC008_2_2_1</t>
  </si>
  <si>
    <t>Задвижка №008.2.2.1 - сигнал от КВЗ</t>
  </si>
  <si>
    <t>ODC008_2_2_1</t>
  </si>
  <si>
    <t>Задвижка №008.2.2.1 - сигнал от МПО</t>
  </si>
  <si>
    <t>CDC008_2_2_1</t>
  </si>
  <si>
    <t>Задвижка №008.2.2.1 - сигнал от МПЗ</t>
  </si>
  <si>
    <t>MC008_2_2_1</t>
  </si>
  <si>
    <t>Задвижка №008.2.2.1 - сработала муфта</t>
  </si>
  <si>
    <t>OPC008_2_2_1</t>
  </si>
  <si>
    <t>Задвижка №008.2.2.1 - авария привода</t>
  </si>
  <si>
    <t>OKC036_5_2</t>
  </si>
  <si>
    <t>Задвижка №036.5.2 - сигнал от КВО</t>
  </si>
  <si>
    <t>CKC036_5_2</t>
  </si>
  <si>
    <t>Задвижка №036.5.2 - сигнал от КВЗ</t>
  </si>
  <si>
    <t>ODC036_5_2</t>
  </si>
  <si>
    <t>Задвижка №036.5.2 - сигнал от МПО</t>
  </si>
  <si>
    <t>CDC036_5_2</t>
  </si>
  <si>
    <t>Задвижка №036.5.2 - сигнал от МПЗ</t>
  </si>
  <si>
    <t>MC036_5_2</t>
  </si>
  <si>
    <t>Задвижка №036.5.2 - сработала муфта</t>
  </si>
  <si>
    <t>OPC036_5_2</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</si>
  <si>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</si>
  <si>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</si>
  <si>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</si>
  <si>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</si>
  <si>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</si>
  <si>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</si>
  <si>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</si>
  <si>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OKC007_1_2</t>
  </si>
  <si>
    <t>Задвижка №007.1.2 - сигнал от КВО</t>
  </si>
  <si>
    <t>CKC007_1_2</t>
  </si>
  <si>
    <t>Задвижка №007.1.2 - сигнал от КВЗ</t>
  </si>
  <si>
    <t>ODC007_1_2</t>
  </si>
  <si>
    <t>Задвижка №007.1.2 - сигнал от МПО</t>
  </si>
  <si>
    <t>CDC007_1_2</t>
  </si>
  <si>
    <t>Задвижка №007.1.2 - сигнал от МПЗ</t>
  </si>
  <si>
    <t>MC007_1_2</t>
  </si>
  <si>
    <t>Задвижка №007.1.2 - сработала муфта</t>
  </si>
  <si>
    <t>OPC007_1_2</t>
  </si>
  <si>
    <t>Задвижка №007.1.2 - авария привода</t>
  </si>
  <si>
    <t>OKC008_1_2_2</t>
  </si>
  <si>
    <t>Задвижка №008.1.2.2 - сигнал от КВО</t>
  </si>
  <si>
    <t>CKC008_1_2_2</t>
  </si>
  <si>
    <t>Задвижка №008.1.2.2 - сигнал от КВЗ</t>
  </si>
  <si>
    <t>ODC008_1_2_2</t>
  </si>
  <si>
    <t>Задвижка №008.1.2.2 - сигнал от МПО</t>
  </si>
  <si>
    <t>CDC008_1_2_2</t>
  </si>
  <si>
    <t>Задвижка №008.1.2.2 - сигнал от МПЗ</t>
  </si>
  <si>
    <t>MC008_1_2_2</t>
  </si>
  <si>
    <t>Задвижка №008.1.2.2 - сработала муфта</t>
  </si>
  <si>
    <t>OPC008_1_2_2</t>
  </si>
  <si>
    <t>Задвижка №008.1.2.2 - авария привода</t>
  </si>
  <si>
    <t>OKC008_2_2_2</t>
  </si>
  <si>
    <t>Задвижка №008.2.2.2 - сигнал от КВО</t>
  </si>
  <si>
    <t>5XT20</t>
  </si>
  <si>
    <t>CKC008_2_2_2</t>
  </si>
  <si>
    <t>Задвижка №008.2.2.2 - сигнал от КВЗ</t>
  </si>
  <si>
    <t>ODC008_2_2_2</t>
  </si>
  <si>
    <t>Задвижка №008.2.2.2 - сигнал от МПО</t>
  </si>
  <si>
    <t>CDC008_2_2_2</t>
  </si>
  <si>
    <t>Задвижка №008.2.2.2 - сигнал от МПЗ</t>
  </si>
  <si>
    <t>MC008_2_2_2</t>
  </si>
  <si>
    <t>Задвижка №008.2.2.2 - сработала муфта</t>
  </si>
  <si>
    <t>OPC008_2_2_2</t>
  </si>
  <si>
    <t>Задвижка №008.2.2.2 - авария привода</t>
  </si>
  <si>
    <t>Задвижка (Резерв №4) - сигнал от КВО</t>
  </si>
  <si>
    <t>5XT21</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</si>
  <si>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</si>
  <si>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</si>
  <si>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</si>
  <si>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</si>
  <si>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</si>
  <si>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KKCC007_1_2</t>
  </si>
  <si>
    <t>Задвижка №007.1.2 - закрыта с БРУ</t>
  </si>
  <si>
    <t>KKCS007_1_2</t>
  </si>
  <si>
    <t>Задвижка №007.1.2 - остановлена с БРУ</t>
  </si>
  <si>
    <t>KKCC008_1_2_2</t>
  </si>
  <si>
    <t>Задвижка №008.1.2.2 - закрыта с БРУ</t>
  </si>
  <si>
    <t>KKCS008_1_2_2</t>
  </si>
  <si>
    <t>Задвижка №008.1.2.2 - остановлена с БРУ</t>
  </si>
  <si>
    <t>KKCC008_2_2_2</t>
  </si>
  <si>
    <t>Задвижка №008.2.2.2 - закрыта с БРУ</t>
  </si>
  <si>
    <t>KKCS008_2_2_2</t>
  </si>
  <si>
    <t>Задвижка №008.2.2.2 - остановлена с БРУ</t>
  </si>
  <si>
    <t>ABO561_1</t>
  </si>
  <si>
    <t>Отключить НВ ПНА №036.2 (команда 1)</t>
  </si>
  <si>
    <t>DOB024_2</t>
  </si>
  <si>
    <t>Задвижка №024.2 - команда на открытие</t>
  </si>
  <si>
    <t>DKB024_2</t>
  </si>
  <si>
    <t>Задвижка №024.2 - команда на закрытие</t>
  </si>
  <si>
    <t>DCB024_2</t>
  </si>
  <si>
    <t>Задвижка №024.2 - команда на остановку</t>
  </si>
  <si>
    <t>DOB007_2_2</t>
  </si>
  <si>
    <t>Задвижка №007.2.2 - команда на открытие</t>
  </si>
  <si>
    <t>DKB007_2_2</t>
  </si>
  <si>
    <t>Задвижка №007.2.2 - команда на закрытие</t>
  </si>
  <si>
    <t>DCB007_2_2</t>
  </si>
  <si>
    <t>Задвижка №007.2.2 - команда на остановку</t>
  </si>
  <si>
    <t>DOB008_1_2_1</t>
  </si>
  <si>
    <t>Задвижка №008.1.2.1 - команда на открытие</t>
  </si>
  <si>
    <t>DKB008_1_2_1</t>
  </si>
  <si>
    <t>Задвижка №008.1.2.1 - команда на закрытие</t>
  </si>
  <si>
    <t>DCB008_1_2_1</t>
  </si>
  <si>
    <t>Задвижка №008.1.2.1 - команда на остановку</t>
  </si>
  <si>
    <t>DOB008_2_2_1</t>
  </si>
  <si>
    <t>Задвижка №008.2.2.1 - команда на открытие</t>
  </si>
  <si>
    <t>DKB008_2_2_1</t>
  </si>
  <si>
    <t>Задвижка №008.2.2.1 - команда на закрытие</t>
  </si>
  <si>
    <t>DCB008_2_2_1</t>
  </si>
  <si>
    <t>Задвижка №008.2.2.1 - команда на остановку</t>
  </si>
  <si>
    <t>DOB036_5_2</t>
  </si>
  <si>
    <t>Задвижка №036.5.2 - команда на открытие</t>
  </si>
  <si>
    <t>DKB036_5_2</t>
  </si>
  <si>
    <t>Задвижка №036.5.2 - команда на закрытие</t>
  </si>
  <si>
    <t>DCB036_5_2</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</si>
  <si>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</si>
  <si>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</si>
  <si>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</si>
  <si>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</si>
  <si>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DOB007_1_2</t>
  </si>
  <si>
    <t>Задвижка №007.1.2 - команда на открытие</t>
  </si>
  <si>
    <t>DKB007_1_2</t>
  </si>
  <si>
    <t>Задвижка №007.1.2 - команда на закрытие</t>
  </si>
  <si>
    <t>DCB007_1_2</t>
  </si>
  <si>
    <t>Задвижка №007.1.2 - команда на остановку</t>
  </si>
  <si>
    <t>DOB008_1_2_2</t>
  </si>
  <si>
    <t>Задвижка №008.1.2.2 - команда на открытие</t>
  </si>
  <si>
    <t>DKB008_1_2_2</t>
  </si>
  <si>
    <t>Задвижка №008.1.2.2 - команда на закрытие</t>
  </si>
  <si>
    <t>DCB008_1_2_2</t>
  </si>
  <si>
    <t>Задвижка №008.1.2.2 - команда на остановку</t>
  </si>
  <si>
    <t>DOB008_2_2_2</t>
  </si>
  <si>
    <t>Задвижка №008.2.2.2 - команда на открытие</t>
  </si>
  <si>
    <t>DKB008_2_2_2</t>
  </si>
  <si>
    <t>Задвижка №008.2.2.2 - команда на закрытие</t>
  </si>
  <si>
    <t>DCB008_2_2_2</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</si>
  <si>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</si>
  <si>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</si>
  <si>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</si>
  <si>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</si>
  <si>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CST01_21</t>
  </si>
  <si>
    <t>Температура воздуха в шкафу ССН.УСО.2(1)</t>
  </si>
  <si>
    <t>LC5913</t>
  </si>
  <si>
    <t>Затопление колодца КИП на входе насосной смешения</t>
  </si>
  <si>
    <t>1ХТ2</t>
  </si>
  <si>
    <t>LC5923</t>
  </si>
  <si>
    <t>Затопление колодца КИП на выходе насосной смешения</t>
  </si>
  <si>
    <t>LC9513</t>
  </si>
  <si>
    <t>Затопление колодца КИП в зоне отбора БИК</t>
  </si>
  <si>
    <t>Давление нефти до узла регулирования №008.2</t>
  </si>
  <si>
    <t>PT674</t>
  </si>
  <si>
    <t>Давление нефти после узла регулирования №008.2</t>
  </si>
  <si>
    <t>PT675</t>
  </si>
  <si>
    <t>Давление до регулятора давления №036.5</t>
  </si>
  <si>
    <t>PT676</t>
  </si>
  <si>
    <t>Давление после регулятора давления №036.5</t>
  </si>
  <si>
    <t>TT671</t>
  </si>
  <si>
    <t>Температура воздуха в шкафу приборном №008.3</t>
  </si>
  <si>
    <t>TT672</t>
  </si>
  <si>
    <t>Температура воздуха в шкафу приборном №008.4</t>
  </si>
  <si>
    <t>Обмен данными по интерфейсу с приводом шарового крана №024.1</t>
  </si>
  <si>
    <t>Обмен информацией по интерфейсу с приводами задвижек №007.2.1, 007.2.2</t>
  </si>
  <si>
    <t>PPC675</t>
  </si>
  <si>
    <t>ИМ №036.5 - авария</t>
  </si>
  <si>
    <t>CKC675</t>
  </si>
  <si>
    <t>ИМ №036.5 - закрыт</t>
  </si>
  <si>
    <t>DKC675</t>
  </si>
  <si>
    <t>ИМ №036.5 - открыт</t>
  </si>
  <si>
    <t>DCK675</t>
  </si>
  <si>
    <t>ИМ №036.5 - дистанционное управление</t>
  </si>
  <si>
    <t>MCC675</t>
  </si>
  <si>
    <t>ИМ №036.5 - сработала муфта при движении на закрытие</t>
  </si>
  <si>
    <t>MCO675</t>
  </si>
  <si>
    <t>ИМ №036.5 - сработала муфта при движении на открытие</t>
  </si>
  <si>
    <t>KKC554</t>
  </si>
  <si>
    <t>Аварийное отключение ССН кнопкой "Стоп ССН" с технологической площадки, точка 3</t>
  </si>
  <si>
    <t>ED554</t>
  </si>
  <si>
    <t>Нарушение целостности цепи кнопки "Стоп ССН" (точка 3)</t>
  </si>
  <si>
    <t>ECO571_1</t>
  </si>
  <si>
    <t>Исправность цепей отключения  НВ ПНА №036.3 (сигнал 1)</t>
  </si>
  <si>
    <t>MPC571_1</t>
  </si>
  <si>
    <t>НВ ПНА №036.3 включен (сигнал 1)</t>
  </si>
  <si>
    <t>KKC576</t>
  </si>
  <si>
    <t>Сигнализация об аварийном отключении НВ ПНА №036.3 кнопкой "Стоп" с БРУ</t>
  </si>
  <si>
    <t>KKC577</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</si>
  <si>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</si>
  <si>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</si>
  <si>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</si>
  <si>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</si>
  <si>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</si>
  <si>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</si>
  <si>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</si>
  <si>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</si>
  <si>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OKC007_3_1</t>
  </si>
  <si>
    <t>Задвижка №007.3.1 - сигнал от КВО</t>
  </si>
  <si>
    <t>CKC007_3_1</t>
  </si>
  <si>
    <t>Задвижка №007.3.1 - сигнал от КВЗ</t>
  </si>
  <si>
    <t>ODC007_3_1</t>
  </si>
  <si>
    <t>Задвижка №007.3.1 - сигнал от МПО</t>
  </si>
  <si>
    <t>CDC007_3_1</t>
  </si>
  <si>
    <t>Задвижка №007.3.1 - сигнал от МПЗ</t>
  </si>
  <si>
    <t>MC007_3_1</t>
  </si>
  <si>
    <t>Задвижка №007.3.1 - сработала муфта</t>
  </si>
  <si>
    <t>OPC007_3_1</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</si>
  <si>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</si>
  <si>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</si>
  <si>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</si>
  <si>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</si>
  <si>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</si>
  <si>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ABA675</t>
  </si>
  <si>
    <t>ИМ №036.5 - выбор задания положения аналоговым сигналом</t>
  </si>
  <si>
    <t>DKB675</t>
  </si>
  <si>
    <t>ИМ №036.5 - закрыть</t>
  </si>
  <si>
    <t>DOB675</t>
  </si>
  <si>
    <t>ИМ №036.5 - открыть</t>
  </si>
  <si>
    <t>DCB675</t>
  </si>
  <si>
    <t>ИМ №036.5 - остановить</t>
  </si>
  <si>
    <t>ABO571_1</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</si>
  <si>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</si>
  <si>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</si>
  <si>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</si>
  <si>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</si>
  <si>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DOB007_3_1</t>
  </si>
  <si>
    <t>Задвижка №007.3.1 - команда на открытие</t>
  </si>
  <si>
    <t>DKB007_3_1</t>
  </si>
  <si>
    <t>Задвижка №007.3.1 - команда на закрытие</t>
  </si>
  <si>
    <t>DCB007_3_1</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</si>
  <si>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</si>
  <si>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</si>
  <si>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</si>
  <si>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</si>
  <si>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</si>
  <si>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LC6514</t>
  </si>
  <si>
    <t>Аварийный максимальный уровень в емкости 024.1</t>
  </si>
  <si>
    <t>1ХТ3</t>
  </si>
  <si>
    <t>LC6524</t>
  </si>
  <si>
    <t>Аварийный максимальный уровень в емкости 024.2</t>
  </si>
  <si>
    <t>QT675</t>
  </si>
  <si>
    <t>Положение регулирующего органа регулятора №036.5</t>
  </si>
  <si>
    <t>DC706a</t>
  </si>
  <si>
    <t>Пожар в насосном зале основной насосной МН «Куйбышев – Унеча – Молзырь-1» (прием из МПСА ПТ)</t>
  </si>
  <si>
    <t>DC707a</t>
  </si>
  <si>
    <t>Пожар на площадке ПНС МН «Куйбышев – Унеча – Молзырь-1» (прием из МПСА ПТ)</t>
  </si>
  <si>
    <t>DC708a</t>
  </si>
  <si>
    <t>Пожар в РП (прием из МПСА ПТ)</t>
  </si>
  <si>
    <t>DC709a</t>
  </si>
  <si>
    <t>Пожар в помещении ЧРП ССН (прием из МПСА ПТ)</t>
  </si>
  <si>
    <t>QB675</t>
  </si>
  <si>
    <t>Задание положения регулирующего органа №036.5</t>
  </si>
  <si>
    <t>Обмен данными по интерфейсу с приводом шарового крана №024.2</t>
  </si>
  <si>
    <t>Обмен информацией по интерфейсу с приводами задвижек №008.1.1.1, 008.1.1.2, 008.1.2.1, 008.1.2.2</t>
  </si>
  <si>
    <t>CS01_03</t>
  </si>
  <si>
    <t>Наличие питания на вводе шкафа БРУ</t>
  </si>
  <si>
    <t>CS02_03</t>
  </si>
  <si>
    <t>Неисправность оборудования питания шкафа БРУ</t>
  </si>
  <si>
    <t>CS03_03</t>
  </si>
  <si>
    <t>Общая неисправность системы питания шкафа БРУ</t>
  </si>
  <si>
    <t>CS04_03</t>
  </si>
  <si>
    <t>Неисправность разрядника F1 шкафа БРУ</t>
  </si>
  <si>
    <t>CS05_03</t>
  </si>
  <si>
    <t>Дверь шкафа БРУ открыта</t>
  </si>
  <si>
    <t>KKC555</t>
  </si>
  <si>
    <t>Аварийное отключение ССН кнопкой "Стоп ССН" с технологической площадки, точка 4</t>
  </si>
  <si>
    <t>ED555</t>
  </si>
  <si>
    <t>Нарушение целостности цепи кнопки "Стоп ССН" (точка 4)</t>
  </si>
  <si>
    <t>ECO581_1</t>
  </si>
  <si>
    <t>Исправность цепей отключения  НВ ПНА №036.4 (сигнал 1)</t>
  </si>
  <si>
    <t>MPC581_1</t>
  </si>
  <si>
    <t>НВ ПНА №036.4 включен (сигнал 1)</t>
  </si>
  <si>
    <t>KKC586</t>
  </si>
  <si>
    <t>Сигнализация об аварийном отключении НВ ПНА №036.4 кнопкой "Стоп" с БРУ</t>
  </si>
  <si>
    <t>KKC587</t>
  </si>
  <si>
    <t>Сигнализация об аварийном отключении НВ ПНА №036.4 кнопкой "Стоп" по месту</t>
  </si>
  <si>
    <t>Насос Н024.2 - сигнал от МП</t>
  </si>
  <si>
    <t>Насос Н024.2 - контроль наличия напряжения</t>
  </si>
  <si>
    <t>BB951</t>
  </si>
  <si>
    <t>Авария, требующая отключения насоса прокачки БИК</t>
  </si>
  <si>
    <t>BB551</t>
  </si>
  <si>
    <t>Включение звонка "Авария" ССН в шкафу ССН.БРУ</t>
  </si>
  <si>
    <t>ABO581_1</t>
  </si>
  <si>
    <t>Отключить НВ ПНА №036.4 (команда 1)</t>
  </si>
  <si>
    <t>Насос Н024.2 - команда на отключение</t>
  </si>
  <si>
    <t>Насос Н024.2 - команда на включение</t>
  </si>
  <si>
    <t>DC710a</t>
  </si>
  <si>
    <t>Пожар на площадке ССН (прием из МПСА ПТ)</t>
  </si>
  <si>
    <t>DC711a</t>
  </si>
  <si>
    <t>Пожар в насосном зале насосной «Лопатино-КНПЗ» (прием из МПСА ПТ)</t>
  </si>
  <si>
    <t>DC713a</t>
  </si>
  <si>
    <t>Пожар в щитовой КИП (ССН) (прием из МПСА ПТ)</t>
  </si>
  <si>
    <t>DC717a</t>
  </si>
  <si>
    <t>Пожар в помещении КИП (прием из МПСА ПТ)</t>
  </si>
  <si>
    <t>Обмен информацией по интерфейсу c приводом задвижки №007.3.1</t>
  </si>
  <si>
    <t>Обмен информацией по интерфейсу с приводами задвижек №008.2.1.1, 008.2.1.2, 008.2.2.1, 008.2.2.2</t>
  </si>
  <si>
    <t>CSC02_22</t>
  </si>
  <si>
    <t>Наличие питания на вводе 2 шкафа ССН.УСО.2(2)</t>
  </si>
  <si>
    <t>CSC03_22</t>
  </si>
  <si>
    <t>Общая неисправность системы питания шкафа ССН.УСО.2(2)</t>
  </si>
  <si>
    <t>CSC04_22</t>
  </si>
  <si>
    <t>Неисправность оборудования питания (резервный канал) шкафа ССН.УСО.2(2)</t>
  </si>
  <si>
    <t>CSC05_22</t>
  </si>
  <si>
    <t>Неисправность разрядника F2 шкафа ССН.УСО.2(2)</t>
  </si>
  <si>
    <t>CSC06_22</t>
  </si>
  <si>
    <t>Режим "Работа от аккумулятора" ИБП G4 шкафа ССН.УСО.2(2)</t>
  </si>
  <si>
    <t>CSC07_22</t>
  </si>
  <si>
    <t>Состояние "Батарея разряжена" ИБП G4 шкафа ССН.УСО.2(2)</t>
  </si>
  <si>
    <t>ECB551</t>
  </si>
  <si>
    <t>ПНА №036.1 Исправность цепей включения НВ ПНА</t>
  </si>
  <si>
    <t>4ХТ1</t>
  </si>
  <si>
    <t>ECO551_2</t>
  </si>
  <si>
    <t>ПНА №036.1 Исправность цепей отключения НВ ПНА (сигнал 2)</t>
  </si>
  <si>
    <t>EC551</t>
  </si>
  <si>
    <t>ПНА №036.1 Наличие питания цепей управления</t>
  </si>
  <si>
    <t>MPC551_2</t>
  </si>
  <si>
    <t>ПНА №036.1 НВ ПНА включен (сигнал 2)</t>
  </si>
  <si>
    <t>OPC551</t>
  </si>
  <si>
    <t>ПНА №036.1 Авария ПЧ</t>
  </si>
  <si>
    <t>TC551</t>
  </si>
  <si>
    <t>ПНА №036.1 Тепловая защита электродвигателя</t>
  </si>
  <si>
    <t>OKC036_1_1</t>
  </si>
  <si>
    <t>Задвижка №036.1.1 - сигнал от КВО</t>
  </si>
  <si>
    <t>CKC036_1_1</t>
  </si>
  <si>
    <t>Задвижка №036.1.1 - сигнал от КВЗ</t>
  </si>
  <si>
    <t>ODC036_1_1</t>
  </si>
  <si>
    <t>Задвижка №036.1.1 - сигнал от МПО</t>
  </si>
  <si>
    <t>CDC036_1_1</t>
  </si>
  <si>
    <t>Задвижка №036.1.1 - сигнал от МПЗ</t>
  </si>
  <si>
    <t>MC036_1_1</t>
  </si>
  <si>
    <t>Задвижка №036.1.1 - сработала муфта</t>
  </si>
  <si>
    <t>OPC036_1_1</t>
  </si>
  <si>
    <t>Задвижка №036.1.1 - авария привода</t>
  </si>
  <si>
    <t>OKC036_1_2</t>
  </si>
  <si>
    <t>Задвижка №036.1.2 - сигнал от КВО</t>
  </si>
  <si>
    <t>CKC036_1_2</t>
  </si>
  <si>
    <t>Задвижка №036.1.2 - сигнал от КВЗ</t>
  </si>
  <si>
    <t>ODC036_1_2</t>
  </si>
  <si>
    <t>Задвижка №036.1.2 - сигнал от МПО</t>
  </si>
  <si>
    <t>CDC036_1_2</t>
  </si>
  <si>
    <t>Задвижка №036.1.2 - сигнал от МПЗ</t>
  </si>
  <si>
    <t>MC036_1_2</t>
  </si>
  <si>
    <t>Задвижка №036.1.2 - сработала муфта</t>
  </si>
  <si>
    <t>OPC036_1_2</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</si>
  <si>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</si>
  <si>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</si>
  <si>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</si>
  <si>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</si>
  <si>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</si>
  <si>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</si>
  <si>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</si>
  <si>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AB551</t>
  </si>
  <si>
    <t>ПНА №036.1 Пуск ЭД/ остановка ЭД</t>
  </si>
  <si>
    <t>3ХТ1</t>
  </si>
  <si>
    <t>ABA551</t>
  </si>
  <si>
    <t>ПНА №036.1 Выбор задания частоты аналоговым сигналом</t>
  </si>
  <si>
    <t>ABE551</t>
  </si>
  <si>
    <t>ПНА №036.1 Сброс ошибки ПЧ</t>
  </si>
  <si>
    <t>ABB551</t>
  </si>
  <si>
    <t>ПНА №036.1 Включить НВ ПНА</t>
  </si>
  <si>
    <t>ABO551_2</t>
  </si>
  <si>
    <t>ПНА №036.1 Отключить НВ ПНА (команда 2)</t>
  </si>
  <si>
    <t>DOB036_1_1</t>
  </si>
  <si>
    <t>Задвижка №036.1.1 - команда на открытие</t>
  </si>
  <si>
    <t>DKB036_1_1</t>
  </si>
  <si>
    <t>Задвижка №036.1.1 - команда на закрытие</t>
  </si>
  <si>
    <t>DCOB036_1_1</t>
  </si>
  <si>
    <t>Задвижка №036.1.1 - команда на остановку открытия</t>
  </si>
  <si>
    <t>DCCB036_1_1</t>
  </si>
  <si>
    <t>Задвижка №036.1.1 - команда на остановку закрытия</t>
  </si>
  <si>
    <t>DOB036_1_2</t>
  </si>
  <si>
    <t>Задвижка №036.1.2 - команда на открытие</t>
  </si>
  <si>
    <t>DKB036_1_2</t>
  </si>
  <si>
    <t>Задвижка №036.1.2 - команда на закрытие</t>
  </si>
  <si>
    <t>DCOB036_1_2</t>
  </si>
  <si>
    <t>Задвижка №036.1.2 - команда на остановку открытия</t>
  </si>
  <si>
    <t>DCCB036_1_2</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</si>
  <si>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</si>
  <si>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</si>
  <si>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</si>
  <si>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</si>
  <si>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</si>
  <si>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CST01_22</t>
  </si>
  <si>
    <t>Температура воздуха в шкафу ССН.УСО.2(2)</t>
  </si>
  <si>
    <t>TT553</t>
  </si>
  <si>
    <t>ПНА №036.1 Температура нижнего подшипника ЭД</t>
  </si>
  <si>
    <t>TT554_1</t>
  </si>
  <si>
    <t>ПНА №036.1 Температура верхнего подшипника ЭД (точка 1)</t>
  </si>
  <si>
    <t>TT554_2</t>
  </si>
  <si>
    <t>ПНА №036.1 Температура верхнего подшипника ЭД (точка 2)</t>
  </si>
  <si>
    <t>TT557</t>
  </si>
  <si>
    <t>ПНА №036.1 Температура нефти на выходе</t>
  </si>
  <si>
    <t>TT558_1</t>
  </si>
  <si>
    <t>ПНА №036.1 Температура опорно-упорного подшипника насоса (точка 1)</t>
  </si>
  <si>
    <t>TT558_2</t>
  </si>
  <si>
    <t>ПНА №036.1 Температура опорно-упорного подшипника насоса (точка 2)</t>
  </si>
  <si>
    <t>ST551_1</t>
  </si>
  <si>
    <t>Частота вращения вала ЭД ПНА №036.1</t>
  </si>
  <si>
    <t>XT555</t>
  </si>
  <si>
    <t>ПНА №036.1 Вибрация опорно-упорного подшипника насоса (горизонтальное направление)</t>
  </si>
  <si>
    <t>XT556</t>
  </si>
  <si>
    <t>ПНА №036.1 Вибрация опорно-упорного подшипника насоса (поперечное направление)</t>
  </si>
  <si>
    <t>LC5514</t>
  </si>
  <si>
    <t>ПНА №036.1 Аварийные утечки нефти через торцевое уплотнение насоса</t>
  </si>
  <si>
    <t>PT551</t>
  </si>
  <si>
    <t>ПНА №036.1 Давление нефти на входе</t>
  </si>
  <si>
    <t>2ХТ1</t>
  </si>
  <si>
    <t>PT552</t>
  </si>
  <si>
    <t>ПНА №036.1 Давление нефти на выходе</t>
  </si>
  <si>
    <t>PT553</t>
  </si>
  <si>
    <t>ПНА №036.1 Перепад давления нефти на фильтр-решетке</t>
  </si>
  <si>
    <t>CT551</t>
  </si>
  <si>
    <t>ПНА №036.1 Сила тока</t>
  </si>
  <si>
    <t>2ХТ2</t>
  </si>
  <si>
    <t>ST551_2</t>
  </si>
  <si>
    <t>ПНА №036.1 Выходная частота</t>
  </si>
  <si>
    <t>2ХТ3</t>
  </si>
  <si>
    <t>SB551</t>
  </si>
  <si>
    <t>ПНА №036.1 Задание частоты</t>
  </si>
  <si>
    <t>2ХТ4</t>
  </si>
  <si>
    <t>Обмен информацией по интерфейсу с ПЧ ПНА №036.1</t>
  </si>
  <si>
    <t>Обмен информацией по интерфейсу c приводами задвижек №036.1.1, 036.1.2</t>
  </si>
  <si>
    <t>CSC08_22</t>
  </si>
  <si>
    <t>Наличие питания на вводе 1 шкафа ССН.УСО.2(2)</t>
  </si>
  <si>
    <t>CSC09_22</t>
  </si>
  <si>
    <t>Неисправность оборудования питания (основной канал) шкафа ССН.УСО.2(2)</t>
  </si>
  <si>
    <t>CSC10_22</t>
  </si>
  <si>
    <t>Неисправность разрядника F1 шкафа ССН.УСО.2(2)</t>
  </si>
  <si>
    <t>CSC11_22</t>
  </si>
  <si>
    <t>Режим "Работа от аккумулятора" ИБП G3 шкафа ССН.УСО.2(2)</t>
  </si>
  <si>
    <t>CSC12_22</t>
  </si>
  <si>
    <t>Состояние "Батарея разряжена" ИБП G3 шкафа ССН.УСО.2(2)</t>
  </si>
  <si>
    <t>CSC13_22</t>
  </si>
  <si>
    <t>Повреждение изоляции полевых цепей =24В шкафа ССН.УСО.2(2)</t>
  </si>
  <si>
    <t>CSC14_22</t>
  </si>
  <si>
    <t>Дверь шкафа ССН.УСО.2(2) открыта</t>
  </si>
  <si>
    <t>ECB571</t>
  </si>
  <si>
    <t>ПНА №036.3 Исправность цепей включения НВ ПНА</t>
  </si>
  <si>
    <t>4ХТ2</t>
  </si>
  <si>
    <t>ECO571_2</t>
  </si>
  <si>
    <t>ПНА №036.3 Исправность цепей отключения НВ ПНА (сигнал 2)</t>
  </si>
  <si>
    <t>EC571</t>
  </si>
  <si>
    <t>ПНА №036.3 Наличие питания цепей управления</t>
  </si>
  <si>
    <t>MPC571_2</t>
  </si>
  <si>
    <t>ПНА №036.3 НВ ПНА включен (сигнал 2)</t>
  </si>
  <si>
    <t>OPC571</t>
  </si>
  <si>
    <t>ПНА №036.3 Авария ПЧ</t>
  </si>
  <si>
    <t>TC571</t>
  </si>
  <si>
    <t>ПНА №036.3 Тепловая защита электродвигателя</t>
  </si>
  <si>
    <t>4ХТ3</t>
  </si>
  <si>
    <t>OKC036_3_1</t>
  </si>
  <si>
    <t>Задвижка №036.3.1 - сигнал от КВО</t>
  </si>
  <si>
    <t>CKC036_3_1</t>
  </si>
  <si>
    <t>Задвижка №036.3.1 - сигнал от КВЗ</t>
  </si>
  <si>
    <t>ODC036_3_1</t>
  </si>
  <si>
    <t>Задвижка №036.3.1 - сигнал от МПО</t>
  </si>
  <si>
    <t>CDC036_3_1</t>
  </si>
  <si>
    <t>Задвижка №036.3.1 - сигнал от МПЗ</t>
  </si>
  <si>
    <t>MC036_3_1</t>
  </si>
  <si>
    <t>Задвижка №036.3.1 - сработала муфта</t>
  </si>
  <si>
    <t>OPC036_3_1</t>
  </si>
  <si>
    <t>Задвижка №036.3.1 - авария привода</t>
  </si>
  <si>
    <t>OKC036_3_2</t>
  </si>
  <si>
    <t>Задвижка №036.3.2 - сигнал от КВО</t>
  </si>
  <si>
    <t>CKC036_3_2</t>
  </si>
  <si>
    <t>Задвижка №036.3.2 - сигнал от КВЗ</t>
  </si>
  <si>
    <t>ODC036_3_2</t>
  </si>
  <si>
    <t>Задвижка №036.3.2 - сигнал от МПО</t>
  </si>
  <si>
    <t>CDC036_3_2</t>
  </si>
  <si>
    <t>Задвижка №036.3.2 - сигнал от МПЗ</t>
  </si>
  <si>
    <t>MC036_3_2</t>
  </si>
  <si>
    <t>Задвижка №036.3.2 - сработала муфта</t>
  </si>
  <si>
    <t>OPC036_3_2</t>
  </si>
  <si>
    <t>Задвижка №036.3.2 - авария привода</t>
  </si>
  <si>
    <t>AB571</t>
  </si>
  <si>
    <t>ПНА №036.3 Пуск ЭД/ остановка ЭД</t>
  </si>
  <si>
    <t>3ХТ2</t>
  </si>
  <si>
    <t>ABA571</t>
  </si>
  <si>
    <t>ПНА №036.3 Выбор задания частоты аналоговым сигналом</t>
  </si>
  <si>
    <t>ABE571</t>
  </si>
  <si>
    <t>ПНА №036.3 Сброс ошибки ПЧ</t>
  </si>
  <si>
    <t>ABB571</t>
  </si>
  <si>
    <t>ПНА №036.3 Включить НВ ПНА</t>
  </si>
  <si>
    <t>ABO571_2</t>
  </si>
  <si>
    <t>ПНА №036.3 Отключить НВ ПНА (команда 2)</t>
  </si>
  <si>
    <t>DOB036_3_1</t>
  </si>
  <si>
    <t>Задвижка №036.3.1 - команда на открытие</t>
  </si>
  <si>
    <t>DKB036_3_1</t>
  </si>
  <si>
    <t>Задвижка №036.3.1 - команда на закрытие</t>
  </si>
  <si>
    <t>DCOB036_3_1</t>
  </si>
  <si>
    <t>Задвижка №036.3.1 - команда на остановку открытия</t>
  </si>
  <si>
    <t>DCCB036_3_1</t>
  </si>
  <si>
    <t>Задвижка №036.3.1 - команда на остановку закрытия</t>
  </si>
  <si>
    <t>DOB036_3_2</t>
  </si>
  <si>
    <t>Задвижка №036.3.2 - команда на открытие</t>
  </si>
  <si>
    <t>DKB036_3_2</t>
  </si>
  <si>
    <t>Задвижка №036.3.2 - команда на закрытие</t>
  </si>
  <si>
    <t>DCOB036_3_2</t>
  </si>
  <si>
    <t>Задвижка №036.3.2 - команда на остановку открытия</t>
  </si>
  <si>
    <t>DCCB036_3_2</t>
  </si>
  <si>
    <t>Задвижка №036.3.2 - команда на остановку закрытия</t>
  </si>
  <si>
    <t>TT573</t>
  </si>
  <si>
    <t>ПНА №036.3 Температура нижнего подшипника ЭД</t>
  </si>
  <si>
    <t>1ХТ4</t>
  </si>
  <si>
    <t>TT574_1</t>
  </si>
  <si>
    <t>ПНА №036.3 Температура верхнего подшипника ЭД (точка 1)</t>
  </si>
  <si>
    <t>TT574_2</t>
  </si>
  <si>
    <t>ПНА №036.3 Температура верхнего подшипника ЭД (точка 2)</t>
  </si>
  <si>
    <t>TT577</t>
  </si>
  <si>
    <t>ПНА №036.3 Температура нефти на выходе</t>
  </si>
  <si>
    <t>TT578_1</t>
  </si>
  <si>
    <t>ПНА №036.3 Температура опорно-упорного подшипника насоса (точка 1)</t>
  </si>
  <si>
    <t>TT578_2</t>
  </si>
  <si>
    <t>ПНА №036.3 Температура опорно-упорного подшипника насоса (точка 2)</t>
  </si>
  <si>
    <t>ST571_1</t>
  </si>
  <si>
    <t>Частота вращения вала ЭД ПНА №036.3</t>
  </si>
  <si>
    <t>1ХТ5</t>
  </si>
  <si>
    <t>XT575</t>
  </si>
  <si>
    <t>ПНА №036.3 Вибрация опорно-упорного подшипника насоса (горизонтальное направление)</t>
  </si>
  <si>
    <t>XT576</t>
  </si>
  <si>
    <t>ПНА №036.3 Вибрация опорно-упорного подшипника насоса (поперечное направление)</t>
  </si>
  <si>
    <t>LC5714</t>
  </si>
  <si>
    <t>ПНА №036.3 Аварийные утечки нефти через торцевое уплотнение насоса</t>
  </si>
  <si>
    <t>1ХТ6</t>
  </si>
  <si>
    <t>PT571</t>
  </si>
  <si>
    <t>ПНА №036.3 Давление нефти на входе</t>
  </si>
  <si>
    <t>2ХТ5</t>
  </si>
  <si>
    <t>PT572</t>
  </si>
  <si>
    <t>ПНА №036.3 Давление нефти на выходе</t>
  </si>
  <si>
    <t>PT573</t>
  </si>
  <si>
    <t>ПНА №036.3 Перепад давления нефти на фильтр-решетке</t>
  </si>
  <si>
    <t>CT571</t>
  </si>
  <si>
    <t>ПНА №036.3 Сила тока</t>
  </si>
  <si>
    <t>2ХТ6</t>
  </si>
  <si>
    <t>ST571_2</t>
  </si>
  <si>
    <t>ПНА №036.3 Выходная частота</t>
  </si>
  <si>
    <t>2ХТ7</t>
  </si>
  <si>
    <t>SB571</t>
  </si>
  <si>
    <t>ПНА №036.3 Задание частоты</t>
  </si>
  <si>
    <t>2ХТ8</t>
  </si>
  <si>
    <t>Обмен информацией по интерфейсу с ПЧ ПНА №036.3</t>
  </si>
  <si>
    <t>Обмен информацией по интерфейсу c приводами задвижек №036.3.1, 036.3.2</t>
  </si>
  <si>
    <t>CSC02_23</t>
  </si>
  <si>
    <t>Наличие питания на вводе 2 шкафа ССН.УСО.2(3)</t>
  </si>
  <si>
    <t>CSC03_23</t>
  </si>
  <si>
    <t>Общая неисправность системы питания шкафа ССН.УСО.2(3)</t>
  </si>
  <si>
    <t>CSC04_23</t>
  </si>
  <si>
    <t>Неисправность оборудования питания (резервный канал) шкафа ССН.УСО.2(3)</t>
  </si>
  <si>
    <t>CSC05_23</t>
  </si>
  <si>
    <t>Неисправность разрядника F2 шкафа ССН.УСО.2(3)</t>
  </si>
  <si>
    <t>CSC06_23</t>
  </si>
  <si>
    <t>Режим "Работа от аккумулятора" ИБП G4 шкафа ССН.УСО.2(3)</t>
  </si>
  <si>
    <t>CSC07_23</t>
  </si>
  <si>
    <t>Состояние "Батарея разряжена" ИБП G4 шкафа ССН.УСО.2(3)</t>
  </si>
  <si>
    <t>ECB561</t>
  </si>
  <si>
    <t>ПНА №036.2 Исправность цепей включения НВ ПНА</t>
  </si>
  <si>
    <t>ECO561_2</t>
  </si>
  <si>
    <t>ПНА №036.2 Исправность цепей отключения НВ ПНА (сигнал 2)</t>
  </si>
  <si>
    <t>EC561</t>
  </si>
  <si>
    <t>ПНА №036.2 Наличие питания цепей управления</t>
  </si>
  <si>
    <t>MPC561_2</t>
  </si>
  <si>
    <t>ПНА №036.2 НВ ПНА включен (сигнал 2)</t>
  </si>
  <si>
    <t>OPC561</t>
  </si>
  <si>
    <t>ПНА №036.2 Авария ПЧ</t>
  </si>
  <si>
    <t>TC561</t>
  </si>
  <si>
    <t>ПНА №036.2 Тепловая защита электродвигателя</t>
  </si>
  <si>
    <t>OKC036_2_1</t>
  </si>
  <si>
    <t>Задвижка №036.2.1 - сигнал от КВО</t>
  </si>
  <si>
    <t>CKC036_2_1</t>
  </si>
  <si>
    <t>Задвижка №036.2.1 - сигнал от КВЗ</t>
  </si>
  <si>
    <t>ODC036_2_1</t>
  </si>
  <si>
    <t>Задвижка №036.2.1 - сигнал от МПО</t>
  </si>
  <si>
    <t>CDC036_2_1</t>
  </si>
  <si>
    <t>Задвижка №036.2.1 - сигнал от МПЗ</t>
  </si>
  <si>
    <t>MC036_2_1</t>
  </si>
  <si>
    <t>Задвижка №036.2.1 - сработала муфта</t>
  </si>
  <si>
    <t>OPC036_2_1</t>
  </si>
  <si>
    <t>Задвижка №036.2.1 - авария привода</t>
  </si>
  <si>
    <t>OKC036_2_2</t>
  </si>
  <si>
    <t>Задвижка №036.2.2 - сигнал от КВО</t>
  </si>
  <si>
    <t>CKC036_2_2</t>
  </si>
  <si>
    <t>Задвижка №036.2.2 - сигнал от КВЗ</t>
  </si>
  <si>
    <t>ODC036_2_2</t>
  </si>
  <si>
    <t>Задвижка №036.2.2 - сигнал от МПО</t>
  </si>
  <si>
    <t>CDC036_2_2</t>
  </si>
  <si>
    <t>Задвижка №036.2.2 - сигнал от МПЗ</t>
  </si>
  <si>
    <t>MC036_2_2</t>
  </si>
  <si>
    <t>Задвижка №036.2.2 - сработала муфта</t>
  </si>
  <si>
    <t>OPC036_2_2</t>
  </si>
  <si>
    <t>Задвижка №036.2.2 - авария привода</t>
  </si>
  <si>
    <t>AB561</t>
  </si>
  <si>
    <t>ПНА №036.2 Пуск ЭД/ остановка ЭД</t>
  </si>
  <si>
    <t>ABA561</t>
  </si>
  <si>
    <t>ПНА №036.2 Выбор задания частоты аналоговым сигналом</t>
  </si>
  <si>
    <t>ABE561</t>
  </si>
  <si>
    <t>ПНА №036.2 Сброс ошибки ПЧ</t>
  </si>
  <si>
    <t>ABB561</t>
  </si>
  <si>
    <t>ПНА №036.2 Включить НВ ПНА</t>
  </si>
  <si>
    <t>ABO561_2</t>
  </si>
  <si>
    <t>ПНА №036.2 Отключить НВ ПНА (команда 2)</t>
  </si>
  <si>
    <t>DOB036_2_1</t>
  </si>
  <si>
    <t>Задвижка №036.2.1 - команда на открытие</t>
  </si>
  <si>
    <t>DKB036_2_1</t>
  </si>
  <si>
    <t>Задвижка №036.2.1 - команда на закрытие</t>
  </si>
  <si>
    <t>DCOB036_2_1</t>
  </si>
  <si>
    <t>Задвижка №036.2.1 - команда на остановку открытия</t>
  </si>
  <si>
    <t>DCCB036_2_1</t>
  </si>
  <si>
    <t>Задвижка №036.2.1 - команда на остановку закрытия</t>
  </si>
  <si>
    <t>DOB036_2_2</t>
  </si>
  <si>
    <t>Задвижка №036.2.2 - команда на открытие</t>
  </si>
  <si>
    <t>DKB036_2_2</t>
  </si>
  <si>
    <t>Задвижка №036.2.2 - команда на закрытие</t>
  </si>
  <si>
    <t>DCOB036_2_2</t>
  </si>
  <si>
    <t>Задвижка №036.2.2 - команда на остановку открытия</t>
  </si>
  <si>
    <t>DCCB036_2_2</t>
  </si>
  <si>
    <t>Задвижка №036.2.2 - команда на остановку закрытия</t>
  </si>
  <si>
    <t>CST01_23</t>
  </si>
  <si>
    <t>Температура воздуха в шкафу ССН.УСО.2(3)</t>
  </si>
  <si>
    <t>TT563</t>
  </si>
  <si>
    <t>ПНА №036.2 Температура нижнего подшипника ЭД</t>
  </si>
  <si>
    <t>TT564_1</t>
  </si>
  <si>
    <t>ПНА №036.2 Температура верхнего подшипника ЭД (точка 1)</t>
  </si>
  <si>
    <t>TT564_2</t>
  </si>
  <si>
    <t>ПНА №036.2 Температура верхнего подшипника ЭД (точка 2)</t>
  </si>
  <si>
    <t>TT567</t>
  </si>
  <si>
    <t>ПНА №036.2 Температура нефти на выходе</t>
  </si>
  <si>
    <t>TT568_1</t>
  </si>
  <si>
    <t>ПНА №036.2 Температура опорно-упорного подшипника насоса (точка 1)</t>
  </si>
  <si>
    <t>TT568_2</t>
  </si>
  <si>
    <t>ПНА №036.2 Температура опорно-упорного подшипника насоса (точка 2)</t>
  </si>
  <si>
    <t>ST561_1</t>
  </si>
  <si>
    <t>Частота вращения вала ЭД ПНА №036.2</t>
  </si>
  <si>
    <t>XT565</t>
  </si>
  <si>
    <t>ПНА №036.2 Вибрация опорно-упорного подшипника насоса (горизонтальное направление)</t>
  </si>
  <si>
    <t>XT566</t>
  </si>
  <si>
    <t>ПНА №036.2 Вибрация опорно-упорного подшипника насоса (поперечное направление)</t>
  </si>
  <si>
    <t>LC5614</t>
  </si>
  <si>
    <t>ПНА №036.2 Аварийные утечки нефти через торцевое уплотнение насоса</t>
  </si>
  <si>
    <t>PT561</t>
  </si>
  <si>
    <t>ПНА №036.2 Давление нефти на входе</t>
  </si>
  <si>
    <t>PT562</t>
  </si>
  <si>
    <t>ПНА №036.2 Давление нефти на выходе</t>
  </si>
  <si>
    <t>PT563</t>
  </si>
  <si>
    <t>ПНА №036.2 Перепад давления нефти на фильтр-решетке</t>
  </si>
  <si>
    <t>CT561</t>
  </si>
  <si>
    <t>ПНА №036.2 Сила тока</t>
  </si>
  <si>
    <t>ST561_2</t>
  </si>
  <si>
    <t>ПНА №036.2 Выходная частота</t>
  </si>
  <si>
    <t>SB561</t>
  </si>
  <si>
    <t>ПНА №036.2 Задание частоты</t>
  </si>
  <si>
    <t>Обмен информацией по интерфейсу с ПЧ ПНА №036.2</t>
  </si>
  <si>
    <t>Обмен информацией по интерфейсу c приводами задвижек №036.2.1, 036.2.2</t>
  </si>
  <si>
    <t>CSC08_23</t>
  </si>
  <si>
    <t>Наличие питания на вводе 1 шкафа ССН.УСО.2(3)</t>
  </si>
  <si>
    <t>CSC09_23</t>
  </si>
  <si>
    <t>Неисправность оборудования питания (основной канал) шкафа ССН.УСО.2(3)</t>
  </si>
  <si>
    <t>CSC10_23</t>
  </si>
  <si>
    <t>Неисправность разрядника F1 шкафа ССН.УСО.2(3)</t>
  </si>
  <si>
    <t>CSC11_23</t>
  </si>
  <si>
    <t>Режим "Работа от аккумулятора" ИБП G3 шкафа ССН.УСО.2(3)</t>
  </si>
  <si>
    <t>CSC12_23</t>
  </si>
  <si>
    <t>Состояние "Батарея разряжена" ИБП G3 шкафа ССН.УСО.2(3)</t>
  </si>
  <si>
    <t>CSC13_23</t>
  </si>
  <si>
    <t>Повреждение изоляции полевых цепей =24В шкафа ССН.УСО.2(3)</t>
  </si>
  <si>
    <t>CSC14_23</t>
  </si>
  <si>
    <t>Дверь шкафа ССН.УСО.2(3) открыта</t>
  </si>
  <si>
    <t>ECB581</t>
  </si>
  <si>
    <t>ПНА №036.4 Исправность цепей включения НВ ПНА</t>
  </si>
  <si>
    <t>ECO581_2</t>
  </si>
  <si>
    <t>ПНА №036.4 Исправность цепей отключения НВ ПНА (сигнал 2)</t>
  </si>
  <si>
    <t>EC581</t>
  </si>
  <si>
    <t>ПНА №036.4 Наличие питания цепей управления</t>
  </si>
  <si>
    <t>MPC581_2</t>
  </si>
  <si>
    <t>ПНА №036.4 НВ ПНА включен (сигнал 2)</t>
  </si>
  <si>
    <t>OPC581</t>
  </si>
  <si>
    <t>ПНА №036.4 Авария ПЧ</t>
  </si>
  <si>
    <t>TC581</t>
  </si>
  <si>
    <t>ПНА №036.4 Тепловая защита электродвигателя</t>
  </si>
  <si>
    <t>OKC036_4_1</t>
  </si>
  <si>
    <t>Задвижка №036.4.1 - сигнал от КВО</t>
  </si>
  <si>
    <t>CKC036_4_1</t>
  </si>
  <si>
    <t>Задвижка №036.4.1 - сигнал от КВЗ</t>
  </si>
  <si>
    <t>ODC036_4_1</t>
  </si>
  <si>
    <t>Задвижка №036.4.1 - сигнал от МПО</t>
  </si>
  <si>
    <t>CDC036_4_1</t>
  </si>
  <si>
    <t>Задвижка №036.4.1 - сигнал от МПЗ</t>
  </si>
  <si>
    <t>MC036_4_1</t>
  </si>
  <si>
    <t>Задвижка №036.4.1 - сработала муфта</t>
  </si>
  <si>
    <t>OPC036_4_1</t>
  </si>
  <si>
    <t>Задвижка №036.4.1 - авария привода</t>
  </si>
  <si>
    <t>OKC036_4_2</t>
  </si>
  <si>
    <t>Задвижка №036.4.2 - сигнал от КВО</t>
  </si>
  <si>
    <t>CKC036_4_2</t>
  </si>
  <si>
    <t>Задвижка №036.4.2 - сигнал от КВЗ</t>
  </si>
  <si>
    <t>ODC036_4_2</t>
  </si>
  <si>
    <t>Задвижка №036.4.2 - сигнал от МПО</t>
  </si>
  <si>
    <t>CDC036_4_2</t>
  </si>
  <si>
    <t>Задвижка №036.4.2 - сигнал от МПЗ</t>
  </si>
  <si>
    <t>MC036_4_2</t>
  </si>
  <si>
    <t>Задвижка №036.4.2 - сработала муфта</t>
  </si>
  <si>
    <t>OPC036_4_2</t>
  </si>
  <si>
    <t>Задвижка №036.4.2 - авария привода</t>
  </si>
  <si>
    <t>AB581</t>
  </si>
  <si>
    <t>ПНА №036.4 Пуск ЭД/ остановка ЭД</t>
  </si>
  <si>
    <t>ABA581</t>
  </si>
  <si>
    <t>ПНА №036.4 Выбор задания частоты аналоговым сигналом</t>
  </si>
  <si>
    <t>ABE581</t>
  </si>
  <si>
    <t>ПНА №036.4 Сброс ошибки ПЧ</t>
  </si>
  <si>
    <t>ABB581</t>
  </si>
  <si>
    <t>ПНА №036.4 Включить НВ ПНА</t>
  </si>
  <si>
    <t>ABO581_2</t>
  </si>
  <si>
    <t>ПНА №036.4 Отключить НВ ПНА (команда 2)</t>
  </si>
  <si>
    <t>DOB036_4_1</t>
  </si>
  <si>
    <t>Задвижка №036.4.1 - команда на открытие</t>
  </si>
  <si>
    <t>DKB036_4_1</t>
  </si>
  <si>
    <t>Задвижка №036.4.1 - команда на закрытие</t>
  </si>
  <si>
    <t>DCOB036_4_1</t>
  </si>
  <si>
    <t>Задвижка №036.4.1 - команда на остановку открытия</t>
  </si>
  <si>
    <t>DCCB036_4_1</t>
  </si>
  <si>
    <t>Задвижка №036.4.1 - команда на остановку закрытия</t>
  </si>
  <si>
    <t>DOB036_4_2</t>
  </si>
  <si>
    <t>Задвижка №036.4.2 - команда на открытие</t>
  </si>
  <si>
    <t>DKB036_4_2</t>
  </si>
  <si>
    <t>Задвижка №036.4.2 - команда на закрытие</t>
  </si>
  <si>
    <t>DCOB036_4_2</t>
  </si>
  <si>
    <t>Задвижка №036.4.2 - команда на остановку открытия</t>
  </si>
  <si>
    <t>DCCB036_4_2</t>
  </si>
  <si>
    <t>Задвижка №036.4.2 - команда на остановку закрытия</t>
  </si>
  <si>
    <t>TT583</t>
  </si>
  <si>
    <t>ПНА №036.4 Температура нижнего подшипника ЭД</t>
  </si>
  <si>
    <t>TT584_1</t>
  </si>
  <si>
    <t>ПНА №036.4 Температура верхнего подшипника ЭД (точка 1)</t>
  </si>
  <si>
    <t>TT584_2</t>
  </si>
  <si>
    <t>ПНА №036.4 Температура верхнего подшипника ЭД (точка 2)</t>
  </si>
  <si>
    <t>TT587</t>
  </si>
  <si>
    <t>ПНА №036.4 Температура нефти на выходе</t>
  </si>
  <si>
    <t>TT588_1</t>
  </si>
  <si>
    <t>ПНА №036.4 Температура опорно-упорного подшипника насоса (точка 1)</t>
  </si>
  <si>
    <t>TT588_2</t>
  </si>
  <si>
    <t>ПНА №036.4 Температура опорно-упорного подшипника насоса (точка 2)</t>
  </si>
  <si>
    <t>ST581_1</t>
  </si>
  <si>
    <t>Частота вращения вала ЭД ПНА №036.4</t>
  </si>
  <si>
    <t>XT585</t>
  </si>
  <si>
    <t>ПНА №036.4 Вибрация опорно-упорного подшипника насоса (горизонтальное направление)</t>
  </si>
  <si>
    <t>XT586</t>
  </si>
  <si>
    <t>ПНА №036.4 Вибрация опорно-упорного подшипника насоса (поперечное направление)</t>
  </si>
  <si>
    <t>LC5814</t>
  </si>
  <si>
    <t>ПНА №036.4 Аварийные утечки нефти через торцевое уплотнение насоса</t>
  </si>
  <si>
    <t>PT581</t>
  </si>
  <si>
    <t>ПНА №036.4 Давление нефти на входе</t>
  </si>
  <si>
    <t>PT582</t>
  </si>
  <si>
    <t>ПНА №036.4 Давление нефти на выходе</t>
  </si>
  <si>
    <t>PT583</t>
  </si>
  <si>
    <t>ПНА №036.4 Перепад давления нефти на фильтр-решетке</t>
  </si>
  <si>
    <t>CT581</t>
  </si>
  <si>
    <t>ПНА №036.4 Сила тока</t>
  </si>
  <si>
    <t>ST581_2</t>
  </si>
  <si>
    <t>ПНА №036.4 Выходная частота</t>
  </si>
  <si>
    <t>SB581</t>
  </si>
  <si>
    <t>ПНА №036.4 Задание частоты</t>
  </si>
  <si>
    <t>Обмен информацией по интерфейсу с ПЧ ПНА №036.4</t>
  </si>
  <si>
    <t>Обмен информацией по интерфейсу c приводами задвижек №036.4.1, 036.4.2</t>
  </si>
  <si>
    <t>Обмен информацией по интерфейсу с ССН.КЦ (основной канал)</t>
  </si>
  <si>
    <t>Обмен информацией по интерфейсу с ССН.КЦ (резервный канал)</t>
  </si>
  <si>
    <t>CSC02_021</t>
  </si>
  <si>
    <t>Наличие питания на вводе 2 шкафа ССН.САР-1</t>
  </si>
  <si>
    <t>CSC03_021</t>
  </si>
  <si>
    <t>Общая неисправность системы питания шкафа ССН.САР-1</t>
  </si>
  <si>
    <t>CSC04_021</t>
  </si>
  <si>
    <t>Неисправность оборудования питания (резервный канал) шкафа ССН.САР-1</t>
  </si>
  <si>
    <t>CSC05_021</t>
  </si>
  <si>
    <t>Неисправность разрядника F2 шкафа ССН.САР-1</t>
  </si>
  <si>
    <t>CSC06_021</t>
  </si>
  <si>
    <t>Режим "Работа от аккумулятора" ИБП G4 шкафа ССН.САР-1</t>
  </si>
  <si>
    <t>CSC07_021</t>
  </si>
  <si>
    <t>Состояние "Батарея разряжена" ИБП G4 шкафа ССН.САР-1</t>
  </si>
  <si>
    <t>CSC08_021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</si>
  <si>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</si>
  <si>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</si>
  <si>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</si>
  <si>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</si>
  <si>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</si>
  <si>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</si>
  <si>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</si>
  <si>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</si>
  <si>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</si>
  <si>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</si>
  <si>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</si>
  <si>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CSC01_041</t>
  </si>
  <si>
    <t>Контроль наличия напряжения на вводе ~380 В ПЧ1 шкафа ССН.ПЧ-1</t>
  </si>
  <si>
    <t>CSC03_041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</si>
  <si>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</si>
  <si>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</si>
  <si>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</si>
  <si>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</si>
  <si>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</si>
  <si>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ABB671</t>
  </si>
  <si>
    <t>Включение звонка "Авария" шкафа САРД</t>
  </si>
  <si>
    <t>Положение регулирующего органа регулятора №008.1.1</t>
  </si>
  <si>
    <t>AT671</t>
  </si>
  <si>
    <t>Расход нефти на выходе узла регулирования №008.1</t>
  </si>
  <si>
    <t>ПЧ ЭП ИМ №008.1.1 - задание частоты</t>
  </si>
  <si>
    <t>AB671</t>
  </si>
  <si>
    <t>Заданное значение уставки расхода на выходе узла регулирования №008.1 ( в ПТК)</t>
  </si>
  <si>
    <t>PPB671</t>
  </si>
  <si>
    <t>Заданное значение уставки содержания серы на выходе узла регулирования №008.1 ( в ПТК)</t>
  </si>
  <si>
    <t>Обмен информацией по интерфейсу c ПЧ регулятора №008.1.1</t>
  </si>
  <si>
    <t>Передача по интерфейсу - расход нефти на выходе узла регулирования №008.1</t>
  </si>
  <si>
    <t>CSC09_021</t>
  </si>
  <si>
    <t>Наличие питания на вводе 1 шкафа ССН.САР-1</t>
  </si>
  <si>
    <t>CSC10_021</t>
  </si>
  <si>
    <t>Неисправность оборудования питания (основной канал) шкафа ССН.САР-1</t>
  </si>
  <si>
    <t>CSC11_021</t>
  </si>
  <si>
    <t>Неисправность разрядника F1 шкафа ССН.САР-1</t>
  </si>
  <si>
    <t>CSC12_021</t>
  </si>
  <si>
    <t>Режим "Работа от аккумулятора" ИБП G3 шкафа ССН.САР-1</t>
  </si>
  <si>
    <t>CSC13_021</t>
  </si>
  <si>
    <t>Состояние "Батарея разряжена" ИБП G3 шкафа ССН.САР-1</t>
  </si>
  <si>
    <t>CSC14_021</t>
  </si>
  <si>
    <t>Повреждение изоляции полевых цепей =24В шкафа ССН.САР-1</t>
  </si>
  <si>
    <t>CSC15_021</t>
  </si>
  <si>
    <t>Дверь шкафа ССН.САР-1 открыта</t>
  </si>
  <si>
    <t>CSC16_021</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</si>
  <si>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</si>
  <si>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</si>
  <si>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</si>
  <si>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</si>
  <si>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</si>
  <si>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</si>
  <si>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</si>
  <si>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</si>
  <si>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</si>
  <si>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CSC02_041</t>
  </si>
  <si>
    <t>Контроль наличия напряжения на вводе ~380 В ПЧ2 шкафа ССН.ПЧ-1</t>
  </si>
  <si>
    <t>CSC04_041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</si>
  <si>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</si>
  <si>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</si>
  <si>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</si>
  <si>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</si>
  <si>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</si>
  <si>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CST01_021</t>
  </si>
  <si>
    <t>Температура воздуха в шкафу ССН.САР-1</t>
  </si>
  <si>
    <t>Положение регулирующего органа регулятора №008.1.2</t>
  </si>
  <si>
    <t>ПЧ ЭП ИМ №008.1.2 - задание частоты</t>
  </si>
  <si>
    <t>Обмен информацией по интерфейсу c ПЧ регулятора №008.1.2</t>
  </si>
  <si>
    <t>Процент содержания серы в нефти МН "Лопатино-КНПЗ"</t>
  </si>
  <si>
    <t>CSC02_022</t>
  </si>
  <si>
    <t>Наличие питания на вводе 2 шкафа ССН.САР-2</t>
  </si>
  <si>
    <t>CSC03_022</t>
  </si>
  <si>
    <t>Общая неисправность системы питания шкафа ССН.САР-2</t>
  </si>
  <si>
    <t>CSC04_022</t>
  </si>
  <si>
    <t>Неисправность оборудования питания (резервный канал) шкафа ССН.САР-2</t>
  </si>
  <si>
    <t>CSC05_022</t>
  </si>
  <si>
    <t>Неисправность разрядника F2 шкафа ССН.САР-2</t>
  </si>
  <si>
    <t>CSC06_022</t>
  </si>
  <si>
    <t>Режим "Работа от аккумулятора" ИБП G4 шкафа ССН.САР-2</t>
  </si>
  <si>
    <t>CSC07_022</t>
  </si>
  <si>
    <t>Состояние "Батарея разряжена" ИБП G4 шкафа ССН.САР-2</t>
  </si>
  <si>
    <t>CSC08_022</t>
  </si>
  <si>
    <t>Неисправность коммутатора А8 (рез.) шкафа ССН.САР-2</t>
  </si>
  <si>
    <t>DCK672</t>
  </si>
  <si>
    <t>LCK672</t>
  </si>
  <si>
    <t>MCC673</t>
  </si>
  <si>
    <t>Регулятор №008.2.1 - ИМ сработала муфта при движении на закрытие</t>
  </si>
  <si>
    <t>MCO673</t>
  </si>
  <si>
    <t>Регулятор №008.2.1 - ИМ сработала муфта при движении на открытие</t>
  </si>
  <si>
    <t>CKC673</t>
  </si>
  <si>
    <t>Регулятор №008.2.1 - ИМ закрыт</t>
  </si>
  <si>
    <t>OKC673</t>
  </si>
  <si>
    <t>Регулятор №008.2.1 - ИМ открыт</t>
  </si>
  <si>
    <t>OPC673</t>
  </si>
  <si>
    <t>Регулятор №008.2.1 - авария ПЧ</t>
  </si>
  <si>
    <t>ACK673</t>
  </si>
  <si>
    <t>ЭП ИМ №008.2.1 - в автоматическом режиме</t>
  </si>
  <si>
    <t>HCK673</t>
  </si>
  <si>
    <t>ЭП ИМ №008.2.1 - в ручном режиме</t>
  </si>
  <si>
    <t>EC673</t>
  </si>
  <si>
    <t>ЭП ИМ №008.2.1 - наличие питания</t>
  </si>
  <si>
    <t>CSC01_042</t>
  </si>
  <si>
    <t>Контроль наличия напряжения на вводе ~380 В ПЧ1 шкафа ССН.ПЧ-2</t>
  </si>
  <si>
    <t>CSC03_042</t>
  </si>
  <si>
    <t>Дверь шкафа ССН.ПЧ-2 открыта</t>
  </si>
  <si>
    <t>ABF673</t>
  </si>
  <si>
    <t>Регулятор №008.2.1 - запуск/остановка в прямом направлении (открыть)</t>
  </si>
  <si>
    <t>ABR673</t>
  </si>
  <si>
    <t>Регулятор №008.2.1 - запуск/остановка в обратном направлении (закрыть)</t>
  </si>
  <si>
    <t>ABA673</t>
  </si>
  <si>
    <t>Регулятор №008.2.1 -  выбор управления ПЧ физическими сигналами</t>
  </si>
  <si>
    <t>ABE673</t>
  </si>
  <si>
    <t>Регулятор №008.2.1 - сброс ошибки ПЧ</t>
  </si>
  <si>
    <t>ABB672</t>
  </si>
  <si>
    <t>QT673</t>
  </si>
  <si>
    <t>Положение регулирующего органа регулятора №008.2.1</t>
  </si>
  <si>
    <t>AT672</t>
  </si>
  <si>
    <t>Расход нефти на выходе узла регулирования №008.2</t>
  </si>
  <si>
    <t>FB673</t>
  </si>
  <si>
    <t>ПЧ ЭП ИМ №008.2.1 - задание частоты</t>
  </si>
  <si>
    <t>AB673</t>
  </si>
  <si>
    <t>Заданное значение уставки расхода на выходе узла регулирования №008.2 (в ПТК)</t>
  </si>
  <si>
    <t>Обмен информацией по интерфейсу c ПЧ регулятора №008.2.1</t>
  </si>
  <si>
    <t>Передача по интерфейсу - расход нефти на выходе узла регулирования №008.2</t>
  </si>
  <si>
    <t>CSC09_022</t>
  </si>
  <si>
    <t>Наличие питания на вводе 1 шкафа ССН.САР-2</t>
  </si>
  <si>
    <t>CSC10_022</t>
  </si>
  <si>
    <t>Неисправность оборудования питания (основной канал) шкафа ССН.САР-2</t>
  </si>
  <si>
    <t>CSC11_022</t>
  </si>
  <si>
    <t>Неисправность разрядника F1 шкафа ССН.САР-2</t>
  </si>
  <si>
    <t>CSC12_022</t>
  </si>
  <si>
    <t>Режим "Работа от аккумулятора" ИБП G3 шкафа ССН.САР-2</t>
  </si>
  <si>
    <t>CSC13_022</t>
  </si>
  <si>
    <t>Состояние "Батарея разряжена" ИБП G3 шкафа ССН.САР-2</t>
  </si>
  <si>
    <t>CSC14_022</t>
  </si>
  <si>
    <t>Повреждение изоляции полевых цепей =24В шкафа ССН.САР-2</t>
  </si>
  <si>
    <t>CSC15_022</t>
  </si>
  <si>
    <t>Дверь шкафа ССН.САР-2 открыта</t>
  </si>
  <si>
    <t>CSC16_022</t>
  </si>
  <si>
    <t>Неисправность коммутатора А7 (осн.) шкафа ССН.САР-2</t>
  </si>
  <si>
    <t>MCC674</t>
  </si>
  <si>
    <t>Регулятор №008.2.2 - ИМ сработала муфта при движении на закрытие</t>
  </si>
  <si>
    <t>MCO674</t>
  </si>
  <si>
    <t>Регулятор №008.2.2 - ИМ сработала муфта при движении на открытие</t>
  </si>
  <si>
    <t>CKC674</t>
  </si>
  <si>
    <t>Регулятор №008.2.2 - ИМ закрыт</t>
  </si>
  <si>
    <t>OKC674</t>
  </si>
  <si>
    <t>Регулятор №008.2.2 - ИМ открыт</t>
  </si>
  <si>
    <t>OPC674</t>
  </si>
  <si>
    <t>Регулятор №008.2.2 - авария ПЧ</t>
  </si>
  <si>
    <t>ACK674</t>
  </si>
  <si>
    <t>ЭП ИМ №008.2.2 - в автоматическом режиме</t>
  </si>
  <si>
    <t>HCK674</t>
  </si>
  <si>
    <t>ЭП ИМ №008.2.2 - в ручном режиме</t>
  </si>
  <si>
    <t>EC674</t>
  </si>
  <si>
    <t>ЭП ИМ №008.2.2 - наличие питания</t>
  </si>
  <si>
    <t>CSC02_042</t>
  </si>
  <si>
    <t>Контроль наличия напряжения на вводе ~380 В ПЧ2 шкафа ССН.ПЧ-2</t>
  </si>
  <si>
    <t>CSC04_042</t>
  </si>
  <si>
    <t>Контроль наличия напряжения вентиляции шкафа ССН.ПЧ-2</t>
  </si>
  <si>
    <t>ABF674</t>
  </si>
  <si>
    <t>Регулятор №008.2.2 - запуск/остановка в прямом направлении (открыть)</t>
  </si>
  <si>
    <t>ABR674</t>
  </si>
  <si>
    <t>Регулятор №008.2.2 - запуск/остановка в обратном направлении (закрыть)</t>
  </si>
  <si>
    <t>ABA674</t>
  </si>
  <si>
    <t>Регулятор №008.2.2 -  выбор управления ПЧ физическими сигналами</t>
  </si>
  <si>
    <t>ABE674</t>
  </si>
  <si>
    <t>Регулятор №008.2.2 - сброс ошибки ПЧ</t>
  </si>
  <si>
    <t>CST01_022</t>
  </si>
  <si>
    <t>Температура воздуха в шкафу ССН.САР-2</t>
  </si>
  <si>
    <t>QT674</t>
  </si>
  <si>
    <t>Положение регулирующего органа регулятора №008.2.2</t>
  </si>
  <si>
    <t>FB674</t>
  </si>
  <si>
    <t>ПЧ ЭП ИМ №008.2.2 - задание частоты</t>
  </si>
  <si>
    <t>Обмен информацией по интерфейсу c ПЧ регулятора №008.2.2</t>
  </si>
  <si>
    <t>ССН Лопатино</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</si>
  <si>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</si>
  <si>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</si>
  <si>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</si>
  <si>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</si>
  <si>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</si>
  <si>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</si>
  <si>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</si>
  <si>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</si>
  <si>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</si>
  <si>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</si>
  <si>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</si>
  <si>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</si>
  <si>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</si>
  <si>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</si>
  <si>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</si>
  <si>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</si>
  <si>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</si>
  <si>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</si>
  <si>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</si>
  <si>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</si>
  <si>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</si>
  <si>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</si>
  <si>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</si>
  <si>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</si>
  <si>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</si>
  <si>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</si>
  <si>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</si>
  <si>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</si>
  <si>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</si>
  <si>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ЦНС-1</t>
  </si>
  <si>
    <t>ЦНС-2</t>
  </si>
  <si>
    <t>САРД ССН</t>
  </si>
  <si>
    <t>Регулятор давления №036.5</t>
  </si>
  <si>
    <t>РД036.5</t>
  </si>
  <si>
    <t>Рдсис</t>
  </si>
  <si>
    <t>ЧРП ПНА №036.1</t>
  </si>
  <si>
    <t>PNA036_1.CRP1</t>
  </si>
  <si>
    <t>ЧРПсис</t>
  </si>
  <si>
    <t>ЧРП ПНА №036.2</t>
  </si>
  <si>
    <t>PNA036_2.CRP2</t>
  </si>
  <si>
    <t>ЧРП ПНА №036.3</t>
  </si>
  <si>
    <t>PNA036_3.CRP3</t>
  </si>
  <si>
    <t>ЧРП ПНА №036.4</t>
  </si>
  <si>
    <t>PNA036_4.CRP4</t>
  </si>
  <si>
    <t>САР 1 ЧРП 1</t>
  </si>
  <si>
    <t>SAR1.CRP1</t>
  </si>
  <si>
    <t>САР 1 ЧРП 2</t>
  </si>
  <si>
    <t>SAR1.CRP2</t>
  </si>
  <si>
    <t>САР 2 ЧРП 1</t>
  </si>
  <si>
    <t>SAR2.CRP1</t>
  </si>
  <si>
    <t>САР 2 ЧРП 2</t>
  </si>
  <si>
    <t>SAR2.CRP2</t>
  </si>
  <si>
    <t>Температура воздуха в МНС (резерв)</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</si>
  <si>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</si>
  <si>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</si>
  <si>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</si>
  <si>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</si>
  <si>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</si>
  <si>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</si>
  <si>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</si>
  <si>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</si>
  <si>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</si>
  <si>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</si>
  <si>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Уровень в резервуаре для хранения топлива (резерв)</t>
  </si>
  <si>
    <t>Давление воды на выходе гидроаккумулирующего бака (резерв)</t>
  </si>
  <si>
    <t>Параметры, отключающие агрегаты вспом. систем как контролируемые параметры конкретного агрегата</t>
  </si>
  <si>
    <t>Значение минимальное. Отключения насоса</t>
  </si>
  <si>
    <t>Наб. давл</t>
  </si>
  <si>
    <t>Значение максимальное. Включение основного охладителя</t>
  </si>
  <si>
    <t>Повыш. вне раб. инт.</t>
  </si>
  <si>
    <t>Повышенная. вне рабочего интервала подач</t>
  </si>
  <si>
    <t>Давление затворной жидкости на входе в торцовое уплотнение насоса (резерв)</t>
  </si>
  <si>
    <t>Уровень РВС (резерв)</t>
  </si>
  <si>
    <t>Нарушение целостности цепи кнопки "Стоп ССН" с БРУ(резерв)</t>
  </si>
  <si>
    <t>ED551_1</t>
  </si>
  <si>
    <t>Нарушение целостности цепи кнопки "Стоп ССН" (точка 1)(резерв)</t>
  </si>
  <si>
    <t>ED552_1</t>
  </si>
  <si>
    <t>Нарушение целостности цепи кнопки "Стоп ССН" (точка 2)(резерв)</t>
  </si>
  <si>
    <t>ED553_1</t>
  </si>
  <si>
    <t>Нарушение целостности цепи кнопки "Стоп ССН" (точка 3)(резерв)</t>
  </si>
  <si>
    <t>ED554_1</t>
  </si>
  <si>
    <t>Нарушение целостности цепи кнопки "Стоп ССН" (точка 4)(резерв)</t>
  </si>
  <si>
    <t>ED555_1</t>
  </si>
  <si>
    <t>резерв</t>
  </si>
  <si>
    <t>iDC706a</t>
  </si>
  <si>
    <t>iDC707a</t>
  </si>
  <si>
    <t>iDC708a</t>
  </si>
  <si>
    <t>iDC709a</t>
  </si>
  <si>
    <t>iDC710a</t>
  </si>
  <si>
    <t>iDC711a</t>
  </si>
  <si>
    <t>iDC713a</t>
  </si>
  <si>
    <t>iDC717a</t>
  </si>
  <si>
    <t>Аварийная загазованность в насосном зале основной насосной МН «Куйбышев - Унеча - Мозырь-1»</t>
  </si>
  <si>
    <t>iNPS_1</t>
  </si>
  <si>
    <t>Аварийный максимальный уровень в емкости откачек утечек и дренажа при основной насосной МН «Куйбышев - Унеча - Мозырь-1»,</t>
  </si>
  <si>
    <t>iNPS_2</t>
  </si>
  <si>
    <t>Аварийная загазованность в маслосистеме основной насосной МН «Куйбышев - Унеча - Мозырь-1»</t>
  </si>
  <si>
    <t>iNPS_3</t>
  </si>
  <si>
    <t>Аварийный максимальный уровень в емкости откачек утечек и дренажа при ПНС МН «Куйбышев - Унеча - Мозырь-1»</t>
  </si>
  <si>
    <t>iNPS_4</t>
  </si>
  <si>
    <t>Аварийная загазованность в насосном зале насосной МН «Лопатино-КНПЗ»</t>
  </si>
  <si>
    <t>iKNPZ_1</t>
  </si>
  <si>
    <t>Аварийный максимальный уровень в емкости откачек утечек и дренажа при насосной МН «Лопатино-КНПЗ»</t>
  </si>
  <si>
    <t>iKNPZ_2</t>
  </si>
  <si>
    <t>Аварийная загазованность в маслосистеме насосной МН «Лопатино-КНПЗ»</t>
  </si>
  <si>
    <t>iKNPZ_3</t>
  </si>
  <si>
    <t>Нижний допустимый уровень в резервуарах РП</t>
  </si>
  <si>
    <t>iRP_1</t>
  </si>
  <si>
    <t>DC706ad</t>
  </si>
  <si>
    <t>DC707ad</t>
  </si>
  <si>
    <t>DC708ad</t>
  </si>
  <si>
    <t>DC709ad</t>
  </si>
  <si>
    <t>DC710ad</t>
  </si>
  <si>
    <t>DC711ad</t>
  </si>
  <si>
    <t>DC713ad</t>
  </si>
  <si>
    <t>DC717ad</t>
  </si>
  <si>
    <t>LC6514d</t>
  </si>
  <si>
    <t>LC6524d</t>
  </si>
  <si>
    <t>LC5514d</t>
  </si>
  <si>
    <t>LC5524</t>
  </si>
  <si>
    <t>LC5524d</t>
  </si>
  <si>
    <t>LC5534</t>
  </si>
  <si>
    <t>LC5534d</t>
  </si>
  <si>
    <t>LC5544</t>
  </si>
  <si>
    <t>LC5544d</t>
  </si>
  <si>
    <t>LC5913d</t>
  </si>
  <si>
    <t>LC5923d</t>
  </si>
  <si>
    <t>LC9513d</t>
  </si>
  <si>
    <t>Задвижка №024.1 Сигнал "Открыто" (интерфейс)</t>
  </si>
  <si>
    <t>OKCi024_1</t>
  </si>
  <si>
    <t>SOU.Zdv024_1.ZDV.I</t>
  </si>
  <si>
    <t>Задвижка №024.1 Сигнал "Закрыто" (интерфейс)</t>
  </si>
  <si>
    <t>CKCi024_1</t>
  </si>
  <si>
    <t>Задвижка №024.1 Сигнал "Открывается" (интерфейс)</t>
  </si>
  <si>
    <t>ODCi024_1</t>
  </si>
  <si>
    <t>Задвижка №024.1 Сигнал "Закрывается" (интерфейс)</t>
  </si>
  <si>
    <t>CDCi024_1</t>
  </si>
  <si>
    <t>Задвижка №024.1 Сигнал "Авария привода" (интерфейс)</t>
  </si>
  <si>
    <t>OPCi024_1</t>
  </si>
  <si>
    <t>Задвижка №024.1 Сигнал "Сработала муфта" (интерфейс)</t>
  </si>
  <si>
    <t>MCi024_1</t>
  </si>
  <si>
    <t>Задвижка №024.1 Сигнал "Неисправность" (интерфейс)</t>
  </si>
  <si>
    <t>OPi024_1</t>
  </si>
  <si>
    <t>Задвижка №024.1 Сигнал "Дистанционное управление" (интерфейс)</t>
  </si>
  <si>
    <t>DCi024_1</t>
  </si>
  <si>
    <t>Задвижка №024.1 Наличие связи с БУ</t>
  </si>
  <si>
    <t>BUi024_1</t>
  </si>
  <si>
    <t>BU</t>
  </si>
  <si>
    <t>Задвижка №024.2 Сигнал "Открыто" (интерфейс)</t>
  </si>
  <si>
    <t>OKCi024_2</t>
  </si>
  <si>
    <t>SOU.Zdv024_2.ZDV.I</t>
  </si>
  <si>
    <t>Задвижка №024.2 Сигнал "Закрыто" (интерфейс)</t>
  </si>
  <si>
    <t>CKCi024_2</t>
  </si>
  <si>
    <t>Задвижка №024.2 Сигнал "Открывается" (интерфейс)</t>
  </si>
  <si>
    <t>ODCi024_2</t>
  </si>
  <si>
    <t>Задвижка №024.2 Сигнал "Закрывается" (интерфейс)</t>
  </si>
  <si>
    <t>CDCi024_2</t>
  </si>
  <si>
    <t>Задвижка №024.2 Сигнал "Авария привода" (интерфейс)</t>
  </si>
  <si>
    <t>OPCi024_2</t>
  </si>
  <si>
    <t>Задвижка №024.2 Сигнал "Сработала муфта" (интерфейс)</t>
  </si>
  <si>
    <t>MCi024_2</t>
  </si>
  <si>
    <t>Задвижка №024.2 Сигнал "Неисправность" (интерфейс)</t>
  </si>
  <si>
    <t>OPi024_2</t>
  </si>
  <si>
    <t>Задвижка №024.2 Сигнал "Дистанционное управление" (интерфейс)</t>
  </si>
  <si>
    <t>DCi024_2</t>
  </si>
  <si>
    <t>Задвижка №024.2 Наличие связи с БУ</t>
  </si>
  <si>
    <t>BUi024_2</t>
  </si>
  <si>
    <t>Задвижка №007.1.1 Сигнал "Открыто" (интерфейс)</t>
  </si>
  <si>
    <t>OKCi007_1_1</t>
  </si>
  <si>
    <t>SSN.Zdv007_1_1.ZDV.I</t>
  </si>
  <si>
    <t>Задвижка №007.1.1 Сигнал "Закрыто" (интерфейс)</t>
  </si>
  <si>
    <t>CKCi007_1_1</t>
  </si>
  <si>
    <t>Задвижка №007.1.1 Сигнал "Открывается" (интерфейс)</t>
  </si>
  <si>
    <t>ODCi007_1_1</t>
  </si>
  <si>
    <t>Задвижка №007.1.1 Сигнал "Закрывается" (интерфейс)</t>
  </si>
  <si>
    <t>CDCi007_1_1</t>
  </si>
  <si>
    <t>Задвижка №007.1.1 Сигнал "Авария привода" (интерфейс)</t>
  </si>
  <si>
    <t>OPCi007_1_1</t>
  </si>
  <si>
    <t>Задвижка №007.1.1 Сигнал "Сработала муфта" (интерфейс)</t>
  </si>
  <si>
    <t>MCi007_1_1</t>
  </si>
  <si>
    <t>Задвижка №007.1.1 Сигнал "Неисправность" (интерфейс)</t>
  </si>
  <si>
    <t>OPi007_1_1</t>
  </si>
  <si>
    <t>Задвижка №007.1.1 Сигнал "Дистанционное управление" (интерфейс)</t>
  </si>
  <si>
    <t>DCi007_1_1</t>
  </si>
  <si>
    <t>Задвижка №007.1.1 Наличие связи с БУ</t>
  </si>
  <si>
    <t>BUi007_1_1</t>
  </si>
  <si>
    <t>Задвижка №007.1.2 Сигнал "Открыто" (интерфейс)</t>
  </si>
  <si>
    <t>OKCi007_1_2</t>
  </si>
  <si>
    <t>SSN.Zdv007_1_2.ZDV.I</t>
  </si>
  <si>
    <t>Задвижка №007.1.2 Сигнал "Закрыто" (интерфейс)</t>
  </si>
  <si>
    <t>CKCi007_1_2</t>
  </si>
  <si>
    <t>Задвижка №007.1.2 Сигнал "Открывается" (интерфейс)</t>
  </si>
  <si>
    <t>ODCi007_1_2</t>
  </si>
  <si>
    <t>Задвижка №007.1.2 Сигнал "Закрывается" (интерфейс)</t>
  </si>
  <si>
    <t>CDCi007_1_2</t>
  </si>
  <si>
    <t>Задвижка №007.1.2 Сигнал "Авария привода" (интерфейс)</t>
  </si>
  <si>
    <t>OPCi007_1_2</t>
  </si>
  <si>
    <t>Задвижка №007.1.2 Сигнал "Сработала муфта" (интерфейс)</t>
  </si>
  <si>
    <t>MCi007_1_2</t>
  </si>
  <si>
    <t>Задвижка №007.1.2 Сигнал "Неисправность" (интерфейс)</t>
  </si>
  <si>
    <t>OPi007_1_2</t>
  </si>
  <si>
    <t>Задвижка №007.1.2 Сигнал "Дистанционное управление" (интерфейс)</t>
  </si>
  <si>
    <t>DCi007_1_2</t>
  </si>
  <si>
    <t>Задвижка №007.1.2 Наличие связи с БУ</t>
  </si>
  <si>
    <t>BUi007_1_2</t>
  </si>
  <si>
    <t>Задвижка №007.2.1 Сигнал "Открыто" (интерфейс)</t>
  </si>
  <si>
    <t>OKCi007_2_1</t>
  </si>
  <si>
    <t>SSN.Zdv007_2_1.ZDV.I</t>
  </si>
  <si>
    <t>Задвижка №007.2.1 Сигнал "Закрыто" (интерфейс)</t>
  </si>
  <si>
    <t>CKCi007_2_1</t>
  </si>
  <si>
    <t>Задвижка №007.2.1 Сигнал "Открывается" (интерфейс)</t>
  </si>
  <si>
    <t>ODCi007_2_1</t>
  </si>
  <si>
    <t>Задвижка №007.2.1 Сигнал "Закрывается" (интерфейс)</t>
  </si>
  <si>
    <t>CDCi007_2_1</t>
  </si>
  <si>
    <t>Задвижка №007.2.1 Сигнал "Авария привода" (интерфейс)</t>
  </si>
  <si>
    <t>OPCi007_2_1</t>
  </si>
  <si>
    <t>Задвижка №007.2.1 Сигнал "Сработала муфта" (интерфейс)</t>
  </si>
  <si>
    <t>MCi007_2_1</t>
  </si>
  <si>
    <t>Задвижка №007.2.1 Сигнал "Неисправность" (интерфейс)</t>
  </si>
  <si>
    <t>OPi007_2_1</t>
  </si>
  <si>
    <t>Задвижка №007.2.1 Сигнал "Дистанционное управление" (интерфейс)</t>
  </si>
  <si>
    <t>DCi007_2_1</t>
  </si>
  <si>
    <t>Задвижка №007.2.1 Наличие связи с БУ</t>
  </si>
  <si>
    <t>BUi007_2_1</t>
  </si>
  <si>
    <t>Задвижка №007.2.2 Сигнал "Открыто" (интерфейс)</t>
  </si>
  <si>
    <t>OKCi007_2_2</t>
  </si>
  <si>
    <t>SSN.Zdv007_2_2.ZDV.I</t>
  </si>
  <si>
    <t>Задвижка №007.2.2 Сигнал "Закрыто" (интерфейс)</t>
  </si>
  <si>
    <t>CKCi007_2_2</t>
  </si>
  <si>
    <t>Задвижка №007.2.2 Сигнал "Открывается" (интерфейс)</t>
  </si>
  <si>
    <t>ODCi007_2_2</t>
  </si>
  <si>
    <t>Задвижка №007.2.2 Сигнал "Закрывается" (интерфейс)</t>
  </si>
  <si>
    <t>CDCi007_2_2</t>
  </si>
  <si>
    <t>Задвижка №007.2.2 Сигнал "Авария привода" (интерфейс)</t>
  </si>
  <si>
    <t>OPCi007_2_2</t>
  </si>
  <si>
    <t>Задвижка №007.2.2 Сигнал "Сработала муфта" (интерфейс)</t>
  </si>
  <si>
    <t>MCi007_2_2</t>
  </si>
  <si>
    <t>Задвижка №007.2.2 Сигнал "Неисправность" (интерфейс)</t>
  </si>
  <si>
    <t>OPi007_2_2</t>
  </si>
  <si>
    <t>Задвижка №007.2.2 Сигнал "Дистанционное управление" (интерфейс)</t>
  </si>
  <si>
    <t>DCi007_2_2</t>
  </si>
  <si>
    <t>Задвижка №007.2.2 Наличие связи с БУ</t>
  </si>
  <si>
    <t>BUi007_2_2</t>
  </si>
  <si>
    <t>Задвижка №007.3.1 Сигнал "Открыто" (интерфейс)</t>
  </si>
  <si>
    <t>OKCi007_3_1</t>
  </si>
  <si>
    <t>SSN.Zdv007_3_1.ZDV.I</t>
  </si>
  <si>
    <t>Задвижка №007.3.1 Сигнал "Закрыто" (интерфейс)</t>
  </si>
  <si>
    <t>CKCi007_3_1</t>
  </si>
  <si>
    <t>Задвижка №007.3.1 Сигнал "Открывается" (интерфейс)</t>
  </si>
  <si>
    <t>ODCi007_3_1</t>
  </si>
  <si>
    <t>Задвижка №007.3.1 Сигнал "Закрывается" (интерфейс)</t>
  </si>
  <si>
    <t>CDCi007_3_1</t>
  </si>
  <si>
    <t>Задвижка №007.3.1 Сигнал "Авария привода" (интерфейс)</t>
  </si>
  <si>
    <t>OPCi007_3_1</t>
  </si>
  <si>
    <t>Задвижка №007.3.1 Сигнал "Сработала муфта" (интерфейс)</t>
  </si>
  <si>
    <t>MCi007_3_1</t>
  </si>
  <si>
    <t>Задвижка №007.3.1 Сигнал "Неисправность" (интерфейс)</t>
  </si>
  <si>
    <t>OPi007_3_1</t>
  </si>
  <si>
    <t>Задвижка №007.3.1 Сигнал "Дистанционное управление" (интерфейс)</t>
  </si>
  <si>
    <t>DCi007_3_1</t>
  </si>
  <si>
    <t>Задвижка №007.3.1 Наличие связи с БУ</t>
  </si>
  <si>
    <t>BUi007_3_1</t>
  </si>
  <si>
    <t>Задвижка №008.1.1.1 Сигнал "Открыто" (интерфейс)</t>
  </si>
  <si>
    <t>OKCi008_1_1_1</t>
  </si>
  <si>
    <t>SAR1.Zdv008_1_1_1.ZDV.I</t>
  </si>
  <si>
    <t>Задвижка №008.1.1.1 Сигнал "Закрыто" (интерфейс)</t>
  </si>
  <si>
    <t>CKCi008_1_1_1</t>
  </si>
  <si>
    <t>Задвижка №008.1.1.1 Сигнал "Открывается" (интерфейс)</t>
  </si>
  <si>
    <t>ODCi008_1_1_1</t>
  </si>
  <si>
    <t>Задвижка №008.1.1.1 Сигнал "Закрывается" (интерфейс)</t>
  </si>
  <si>
    <t>CDCi008_1_1_1</t>
  </si>
  <si>
    <t>Задвижка №008.1.1.1 Сигнал "Авария привода" (интерфейс)</t>
  </si>
  <si>
    <t>OPCi008_1_1_1</t>
  </si>
  <si>
    <t>Задвижка №008.1.1.1 Сигнал "Сработала муфта" (интерфейс)</t>
  </si>
  <si>
    <t>MCi008_1_1_1</t>
  </si>
  <si>
    <t>Задвижка №008.1.1.1 Сигнал "Неисправность" (интерфейс)</t>
  </si>
  <si>
    <t>OPi008_1_1_1</t>
  </si>
  <si>
    <t>Задвижка №008.1.1.1 Сигнал "Дистанционное управление" (интерфейс)</t>
  </si>
  <si>
    <t>DCi008_1_1_1</t>
  </si>
  <si>
    <t>Задвижка №008.1.1.1 Наличие связи с БУ</t>
  </si>
  <si>
    <t>BUi008_1_1_1</t>
  </si>
  <si>
    <t>Задвижка №008.1.1.2 Сигнал "Открыто" (интерфейс)</t>
  </si>
  <si>
    <t>OKCi008_1_1_2</t>
  </si>
  <si>
    <t>SAR1.Zdv008_1_1_2.ZDV.I</t>
  </si>
  <si>
    <t>Задвижка №008.1.1.2 Сигнал "Закрыто" (интерфейс)</t>
  </si>
  <si>
    <t>CKCi008_1_1_2</t>
  </si>
  <si>
    <t>Задвижка №008.1.1.2 Сигнал "Открывается" (интерфейс)</t>
  </si>
  <si>
    <t>ODCi008_1_1_2</t>
  </si>
  <si>
    <t>Задвижка №008.1.1.2 Сигнал "Закрывается" (интерфейс)</t>
  </si>
  <si>
    <t>CDCi008_1_1_2</t>
  </si>
  <si>
    <t>Задвижка №008.1.1.2 Сигнал "Авария привода" (интерфейс)</t>
  </si>
  <si>
    <t>OPCi008_1_1_2</t>
  </si>
  <si>
    <t>Задвижка №008.1.1.2 Сигнал "Сработала муфта" (интерфейс)</t>
  </si>
  <si>
    <t>MCi008_1_1_2</t>
  </si>
  <si>
    <t>Задвижка №008.1.1.2 Сигнал "Неисправность" (интерфейс)</t>
  </si>
  <si>
    <t>OPi008_1_1_2</t>
  </si>
  <si>
    <t>Задвижка №008.1.1.2 Сигнал "Дистанционное управление" (интерфейс)</t>
  </si>
  <si>
    <t>DCi008_1_1_2</t>
  </si>
  <si>
    <t>Задвижка №008.1.1.2 Наличие связи с БУ</t>
  </si>
  <si>
    <t>BUi008_1_1_2</t>
  </si>
  <si>
    <t>Задвижка №008.1.2.1 Сигнал "Открыто" (интерфейс)</t>
  </si>
  <si>
    <t>OKCi008_1_2_1</t>
  </si>
  <si>
    <t>SAR1.Zdv008_1_2_1.ZDV.I</t>
  </si>
  <si>
    <t>Задвижка №008.1.2.1 Сигнал "Закрыто" (интерфейс)</t>
  </si>
  <si>
    <t>CKCi008_1_2_1</t>
  </si>
  <si>
    <t>Задвижка №008.1.2.1 Сигнал "Открывается" (интерфейс)</t>
  </si>
  <si>
    <t>ODCi008_1_2_1</t>
  </si>
  <si>
    <t>Задвижка №008.1.2.1 Сигнал "Закрывается" (интерфейс)</t>
  </si>
  <si>
    <t>CDCi008_1_2_1</t>
  </si>
  <si>
    <t>Задвижка №008.1.2.1 Сигнал "Авария привода" (интерфейс)</t>
  </si>
  <si>
    <t>OPCi008_1_2_1</t>
  </si>
  <si>
    <t>Задвижка №008.1.2.1 Сигнал "Сработала муфта" (интерфейс)</t>
  </si>
  <si>
    <t>MCi008_1_2_1</t>
  </si>
  <si>
    <t>Задвижка №008.1.2.1 Сигнал "Неисправность" (интерфейс)</t>
  </si>
  <si>
    <t>OPi008_1_2_1</t>
  </si>
  <si>
    <t>Задвижка №008.1.2.1 Сигнал "Дистанционное управление" (интерфейс)</t>
  </si>
  <si>
    <t>DCi008_1_2_1</t>
  </si>
  <si>
    <t>Задвижка №008.1.2.1 Наличие связи с БУ</t>
  </si>
  <si>
    <t>BUi008_1_2_1</t>
  </si>
  <si>
    <t>Задвижка №008.1.2.2 Сигнал "Открыто" (интерфейс)</t>
  </si>
  <si>
    <t>OKCi008_1_2_2</t>
  </si>
  <si>
    <t>SAR1.Zdv008_1_2_2.ZDV.I</t>
  </si>
  <si>
    <t>Задвижка №008.1.2.2 Сигнал "Закрыто" (интерфейс)</t>
  </si>
  <si>
    <t>CKCi008_1_2_2</t>
  </si>
  <si>
    <t>Задвижка №008.1.2.2 Сигнал "Открывается" (интерфейс)</t>
  </si>
  <si>
    <t>ODCi008_1_2_2</t>
  </si>
  <si>
    <t>Задвижка №008.1.2.2 Сигнал "Закрывается" (интерфейс)</t>
  </si>
  <si>
    <t>CDCi008_1_2_2</t>
  </si>
  <si>
    <t>Задвижка №008.1.2.2 Сигнал "Авария привода" (интерфейс)</t>
  </si>
  <si>
    <t>OPCi008_1_2_2</t>
  </si>
  <si>
    <t>Задвижка №008.1.2.2 Сигнал "Сработала муфта" (интерфейс)</t>
  </si>
  <si>
    <t>MCi008_1_2_2</t>
  </si>
  <si>
    <t>Задвижка №008.1.2.2 Сигнал "Неисправность" (интерфейс)</t>
  </si>
  <si>
    <t>OPi008_1_2_2</t>
  </si>
  <si>
    <t>Задвижка №008.1.2.2 Сигнал "Дистанционное управление" (интерфейс)</t>
  </si>
  <si>
    <t>DCi008_1_2_2</t>
  </si>
  <si>
    <t>Задвижка №008.1.2.2 Наличие связи с БУ</t>
  </si>
  <si>
    <t>BUi008_1_2_2</t>
  </si>
  <si>
    <t>Задвижка №008.2.1.1 Сигнал "Открыто" (интерфейс)</t>
  </si>
  <si>
    <t>OKCi008_2_1_1</t>
  </si>
  <si>
    <t>SAR2.Zdv008_2_1_1.ZDV.I</t>
  </si>
  <si>
    <t>Задвижка №008.2.1.1 Сигнал "Закрыто" (интерфейс)</t>
  </si>
  <si>
    <t>CKCi008_2_1_1</t>
  </si>
  <si>
    <t>Задвижка №008.2.1.1 Сигнал "Открывается" (интерфейс)</t>
  </si>
  <si>
    <t>ODCi008_2_1_1</t>
  </si>
  <si>
    <t>Задвижка №008.2.1.1 Сигнал "Закрывается" (интерфейс)</t>
  </si>
  <si>
    <t>CDCi008_2_1_1</t>
  </si>
  <si>
    <t>Задвижка №008.2.1.1 Сигнал "Авария привода" (интерфейс)</t>
  </si>
  <si>
    <t>OPCi008_2_1_1</t>
  </si>
  <si>
    <t>Задвижка №008.2.1.1 Сигнал "Сработала муфта" (интерфейс)</t>
  </si>
  <si>
    <t>MCi008_2_1_1</t>
  </si>
  <si>
    <t>Задвижка №008.2.1.1 Сигнал "Неисправность" (интерфейс)</t>
  </si>
  <si>
    <t>OPi008_2_1_1</t>
  </si>
  <si>
    <t>Задвижка №008.2.1.1 Сигнал "Дистанционное управление" (интерфейс)</t>
  </si>
  <si>
    <t>DCi008_2_1_1</t>
  </si>
  <si>
    <t>Задвижка №008.2.1.1 Наличие связи с БУ</t>
  </si>
  <si>
    <t>BUi008_2_1_1</t>
  </si>
  <si>
    <t>Задвижка №008.2.1.2 Сигнал "Открыто" (интерфейс)</t>
  </si>
  <si>
    <t>OKCi008_2_1_2</t>
  </si>
  <si>
    <t>SAR2.Zdv008_2_1_2.ZDV.I</t>
  </si>
  <si>
    <t>Задвижка №008.2.1.2 Сигнал "Закрыто" (интерфейс)</t>
  </si>
  <si>
    <t>CKCi008_2_1_2</t>
  </si>
  <si>
    <t>Задвижка №008.2.1.2 Сигнал "Открывается" (интерфейс)</t>
  </si>
  <si>
    <t>ODCi008_2_1_2</t>
  </si>
  <si>
    <t>Задвижка №008.2.1.2 Сигнал "Закрывается" (интерфейс)</t>
  </si>
  <si>
    <t>CDCi008_2_1_2</t>
  </si>
  <si>
    <t>Задвижка №008.2.1.2 Сигнал "Авария привода" (интерфейс)</t>
  </si>
  <si>
    <t>OPCi008_2_1_2</t>
  </si>
  <si>
    <t>Задвижка №008.2.1.2 Сигнал "Сработала муфта" (интерфейс)</t>
  </si>
  <si>
    <t>MCi008_2_1_2</t>
  </si>
  <si>
    <t>Задвижка №008.2.1.2 Сигнал "Неисправность" (интерфейс)</t>
  </si>
  <si>
    <t>OPi008_2_1_2</t>
  </si>
  <si>
    <t>Задвижка №008.2.1.2 Сигнал "Дистанционное управление" (интерфейс)</t>
  </si>
  <si>
    <t>DCi008_2_1_2</t>
  </si>
  <si>
    <t>Задвижка №008.2.1.2 Наличие связи с БУ</t>
  </si>
  <si>
    <t>BUi008_2_1_2</t>
  </si>
  <si>
    <t>Задвижка №008.2.2.1 Сигнал "Открыто" (интерфейс)</t>
  </si>
  <si>
    <t>OKCi008_2_2_1</t>
  </si>
  <si>
    <t>SAR2.Zdv008_2_2_1.ZDV.I</t>
  </si>
  <si>
    <t>Задвижка №008.2.2.1 Сигнал "Закрыто" (интерфейс)</t>
  </si>
  <si>
    <t>CKCi008_2_2_1</t>
  </si>
  <si>
    <t>Задвижка №008.2.2.1 Сигнал "Открывается" (интерфейс)</t>
  </si>
  <si>
    <t>ODCi008_2_2_1</t>
  </si>
  <si>
    <t>Задвижка №008.2.2.1 Сигнал "Закрывается" (интерфейс)</t>
  </si>
  <si>
    <t>CDCi008_2_2_1</t>
  </si>
  <si>
    <t>Задвижка №008.2.2.1 Сигнал "Авария привода" (интерфейс)</t>
  </si>
  <si>
    <t>OPCi008_2_2_1</t>
  </si>
  <si>
    <t>Задвижка №008.2.2.1 Сигнал "Сработала муфта" (интерфейс)</t>
  </si>
  <si>
    <t>MCi008_2_2_1</t>
  </si>
  <si>
    <t>Задвижка №008.2.2.1 Сигнал "Неисправность" (интерфейс)</t>
  </si>
  <si>
    <t>OPi008_2_2_1</t>
  </si>
  <si>
    <t>Задвижка №008.2.2.1 Сигнал "Дистанционное управление" (интерфейс)</t>
  </si>
  <si>
    <t>DCi008_2_2_1</t>
  </si>
  <si>
    <t>Задвижка №008.2.2.1 Наличие связи с БУ</t>
  </si>
  <si>
    <t>BUi008_2_2_1</t>
  </si>
  <si>
    <t>Задвижка №008.2.2.2 Сигнал "Открыто" (интерфейс)</t>
  </si>
  <si>
    <t>OKCi008_2_2_2</t>
  </si>
  <si>
    <t>SAR2.Zdv008_2_2_2.ZDV.I</t>
  </si>
  <si>
    <t>Задвижка №008.2.2.2 Сигнал "Закрыто" (интерфейс)</t>
  </si>
  <si>
    <t>CKCi008_2_2_2</t>
  </si>
  <si>
    <t>Задвижка №008.2.2.2 Сигнал "Открывается" (интерфейс)</t>
  </si>
  <si>
    <t>ODCi008_2_2_2</t>
  </si>
  <si>
    <t>Задвижка №008.2.2.2 Сигнал "Закрывается" (интерфейс)</t>
  </si>
  <si>
    <t>CDCi008_2_2_2</t>
  </si>
  <si>
    <t>Задвижка №008.2.2.2 Сигнал "Авария привода" (интерфейс)</t>
  </si>
  <si>
    <t>OPCi008_2_2_2</t>
  </si>
  <si>
    <t>Задвижка №008.2.2.2 Сигнал "Сработала муфта" (интерфейс)</t>
  </si>
  <si>
    <t>MCi008_2_2_2</t>
  </si>
  <si>
    <t>Задвижка №008.2.2.2 Сигнал "Неисправность" (интерфейс)</t>
  </si>
  <si>
    <t>OPi008_2_2_2</t>
  </si>
  <si>
    <t>Задвижка №008.2.2.2 Сигнал "Дистанционное управление" (интерфейс)</t>
  </si>
  <si>
    <t>DCi008_2_2_2</t>
  </si>
  <si>
    <t>Задвижка №008.2.2.2 Наличие связи с БУ</t>
  </si>
  <si>
    <t>BUi008_2_2_2</t>
  </si>
  <si>
    <t>Задвижка №036.1.1 Сигнал "Открыто" (интерфейс)</t>
  </si>
  <si>
    <t>OKCi036_1_1</t>
  </si>
  <si>
    <t>PNA036_1.Zdv036_1_1.ZDV.I</t>
  </si>
  <si>
    <t>Задвижка №036.1.1 Сигнал "Закрыто" (интерфейс)</t>
  </si>
  <si>
    <t>CKCi036_1_1</t>
  </si>
  <si>
    <t>Задвижка №036.1.1 Сигнал "Открывается" (интерфейс)</t>
  </si>
  <si>
    <t>ODCi036_1_1</t>
  </si>
  <si>
    <t>Задвижка №036.1.1 Сигнал "Закрывается" (интерфейс)</t>
  </si>
  <si>
    <t>CDCi036_1_1</t>
  </si>
  <si>
    <t>Задвижка №036.1.1 Сигнал "Авария привода" (интерфейс)</t>
  </si>
  <si>
    <t>OPCi036_1_1</t>
  </si>
  <si>
    <t>Задвижка №036.1.1 Сигнал "Сработала муфта" (интерфейс)</t>
  </si>
  <si>
    <t>MCi036_1_1</t>
  </si>
  <si>
    <t>Задвижка №036.1.1 Сигнал "Неисправность" (интерфейс)</t>
  </si>
  <si>
    <t>OPi036_1_1</t>
  </si>
  <si>
    <t>Задвижка №036.1.1 Сигнал "Дистанционное управление" (интерфейс)</t>
  </si>
  <si>
    <t>DCi036_1_1</t>
  </si>
  <si>
    <t>Задвижка №036.1.1 Наличие связи с БУ</t>
  </si>
  <si>
    <t>BUi036_1_1</t>
  </si>
  <si>
    <t>Задвижка №036.1.2 Сигнал "Открыто" (интерфейс)</t>
  </si>
  <si>
    <t>OKCi036_1_2</t>
  </si>
  <si>
    <t>PNA036_1.Zdv036_1_2.ZDV.I</t>
  </si>
  <si>
    <t>Задвижка №036.1.2 Сигнал "Закрыто" (интерфейс)</t>
  </si>
  <si>
    <t>CKCi036_1_2</t>
  </si>
  <si>
    <t>Задвижка №036.1.2 Сигнал "Открывается" (интерфейс)</t>
  </si>
  <si>
    <t>ODCi036_1_2</t>
  </si>
  <si>
    <t>Задвижка №036.1.2 Сигнал "Закрывается" (интерфейс)</t>
  </si>
  <si>
    <t>CDCi036_1_2</t>
  </si>
  <si>
    <t>Задвижка №036.1.2 Сигнал "Авария привода" (интерфейс)</t>
  </si>
  <si>
    <t>OPCi036_1_2</t>
  </si>
  <si>
    <t>Задвижка №036.1.2 Сигнал "Сработала муфта" (интерфейс)</t>
  </si>
  <si>
    <t>MCi036_1_2</t>
  </si>
  <si>
    <t>Задвижка №036.1.2 Сигнал "Неисправность" (интерфейс)</t>
  </si>
  <si>
    <t>OPi036_1_2</t>
  </si>
  <si>
    <t>Задвижка №036.1.2 Сигнал "Дистанционное управление" (интерфейс)</t>
  </si>
  <si>
    <t>DCi036_1_2</t>
  </si>
  <si>
    <t>Задвижка №036.1.2 Наличие связи с БУ</t>
  </si>
  <si>
    <t>BUi036_1_2</t>
  </si>
  <si>
    <t>Задвижка №036.2.1 Сигнал "Открыто" (интерфейс)</t>
  </si>
  <si>
    <t>OKCi036_2_1</t>
  </si>
  <si>
    <t>PNA036_2.Zdv036_2_1.ZDV.I</t>
  </si>
  <si>
    <t>Задвижка №036.2.1 Сигнал "Закрыто" (интерфейс)</t>
  </si>
  <si>
    <t>CKCi036_2_1</t>
  </si>
  <si>
    <t>Задвижка №036.2.1 Сигнал "Открывается" (интерфейс)</t>
  </si>
  <si>
    <t>ODCi036_2_1</t>
  </si>
  <si>
    <t>Задвижка №036.2.1 Сигнал "Закрывается" (интерфейс)</t>
  </si>
  <si>
    <t>CDCi036_2_1</t>
  </si>
  <si>
    <t>Задвижка №036.2.1 Сигнал "Авария привода" (интерфейс)</t>
  </si>
  <si>
    <t>OPCi036_2_1</t>
  </si>
  <si>
    <t>Задвижка №036.2.1 Сигнал "Сработала муфта" (интерфейс)</t>
  </si>
  <si>
    <t>MCi036_2_1</t>
  </si>
  <si>
    <t>Задвижка №036.2.1 Сигнал "Неисправность" (интерфейс)</t>
  </si>
  <si>
    <t>OPi036_2_1</t>
  </si>
  <si>
    <t>Задвижка №036.2.1 Сигнал "Дистанционное управление" (интерфейс)</t>
  </si>
  <si>
    <t>DCi036_2_1</t>
  </si>
  <si>
    <t>Задвижка №036.2.1 Наличие связи с БУ</t>
  </si>
  <si>
    <t>BUi036_2_1</t>
  </si>
  <si>
    <t>Задвижка №036.2.2 Сигнал "Открыто" (интерфейс)</t>
  </si>
  <si>
    <t>OKCi036_2_2</t>
  </si>
  <si>
    <t>PNA036_2.Zdv036_2_2.ZDV.I</t>
  </si>
  <si>
    <t>Задвижка №036.2.2 Сигнал "Закрыто" (интерфейс)</t>
  </si>
  <si>
    <t>CKCi036_2_2</t>
  </si>
  <si>
    <t>Задвижка №036.2.2 Сигнал "Открывается" (интерфейс)</t>
  </si>
  <si>
    <t>ODCi036_2_2</t>
  </si>
  <si>
    <t>Задвижка №036.2.2 Сигнал "Закрывается" (интерфейс)</t>
  </si>
  <si>
    <t>CDCi036_2_2</t>
  </si>
  <si>
    <t>Задвижка №036.2.2 Сигнал "Авария привода" (интерфейс)</t>
  </si>
  <si>
    <t>OPCi036_2_2</t>
  </si>
  <si>
    <t>Задвижка №036.2.2 Сигнал "Сработала муфта" (интерфейс)</t>
  </si>
  <si>
    <t>MCi036_2_2</t>
  </si>
  <si>
    <t>Задвижка №036.2.2 Сигнал "Неисправность" (интерфейс)</t>
  </si>
  <si>
    <t>OPi036_2_2</t>
  </si>
  <si>
    <t>Задвижка №036.2.2 Сигнал "Дистанционное управление" (интерфейс)</t>
  </si>
  <si>
    <t>DCi036_2_2</t>
  </si>
  <si>
    <t>Задвижка №036.2.2 Наличие связи с БУ</t>
  </si>
  <si>
    <t>BUi036_2_2</t>
  </si>
  <si>
    <t>Задвижка №036.3.1 Сигнал "Открыто" (интерфейс)</t>
  </si>
  <si>
    <t>OKCi036_3_1</t>
  </si>
  <si>
    <t>PNA036_3.Zdv036_3_1.ZDV.I</t>
  </si>
  <si>
    <t>Задвижка №036.3.1 Сигнал "Закрыто" (интерфейс)</t>
  </si>
  <si>
    <t>CKCi036_3_1</t>
  </si>
  <si>
    <t>Задвижка №036.3.1 Сигнал "Открывается" (интерфейс)</t>
  </si>
  <si>
    <t>ODCi036_3_1</t>
  </si>
  <si>
    <t>Задвижка №036.3.1 Сигнал "Закрывается" (интерфейс)</t>
  </si>
  <si>
    <t>CDCi036_3_1</t>
  </si>
  <si>
    <t>Задвижка №036.3.1 Сигнал "Авария привода" (интерфейс)</t>
  </si>
  <si>
    <t>OPCi036_3_1</t>
  </si>
  <si>
    <t>Задвижка №036.3.1 Сигнал "Сработала муфта" (интерфейс)</t>
  </si>
  <si>
    <t>MCi036_3_1</t>
  </si>
  <si>
    <t>Задвижка №036.3.1 Сигнал "Неисправность" (интерфейс)</t>
  </si>
  <si>
    <t>OPi036_3_1</t>
  </si>
  <si>
    <t>Задвижка №036.3.1 Сигнал "Дистанционное управление" (интерфейс)</t>
  </si>
  <si>
    <t>DCi036_3_1</t>
  </si>
  <si>
    <t>Задвижка №036.3.1 Наличие связи с БУ</t>
  </si>
  <si>
    <t>BUi036_3_1</t>
  </si>
  <si>
    <t>Задвижка №036.3.2 Сигнал "Открыто" (интерфейс)</t>
  </si>
  <si>
    <t>OKCi036_3_2</t>
  </si>
  <si>
    <t>PNA036_3.Zdv036_3_2.ZDV.I</t>
  </si>
  <si>
    <t>Задвижка №036.3.2 Сигнал "Закрыто" (интерфейс)</t>
  </si>
  <si>
    <t>CKCi036_3_2</t>
  </si>
  <si>
    <t>Задвижка №036.3.2 Сигнал "Открывается" (интерфейс)</t>
  </si>
  <si>
    <t>ODCi036_3_2</t>
  </si>
  <si>
    <t>Задвижка №036.3.2 Сигнал "Закрывается" (интерфейс)</t>
  </si>
  <si>
    <t>CDCi036_3_2</t>
  </si>
  <si>
    <t>Задвижка №036.3.2 Сигнал "Авария привода" (интерфейс)</t>
  </si>
  <si>
    <t>OPCi036_3_2</t>
  </si>
  <si>
    <t>Задвижка №036.3.2 Сигнал "Сработала муфта" (интерфейс)</t>
  </si>
  <si>
    <t>MCi036_3_2</t>
  </si>
  <si>
    <t>Задвижка №036.3.2 Сигнал "Неисправность" (интерфейс)</t>
  </si>
  <si>
    <t>OPi036_3_2</t>
  </si>
  <si>
    <t>Задвижка №036.3.2 Сигнал "Дистанционное управление" (интерфейс)</t>
  </si>
  <si>
    <t>DCi036_3_2</t>
  </si>
  <si>
    <t>Задвижка №036.3.2 Наличие связи с БУ</t>
  </si>
  <si>
    <t>BUi036_3_2</t>
  </si>
  <si>
    <t>Задвижка №036.4.1 Сигнал "Открыто" (интерфейс)</t>
  </si>
  <si>
    <t>OKCi036_4_1</t>
  </si>
  <si>
    <t>PNA036_4.Zdv036_4_1.ZDV.I</t>
  </si>
  <si>
    <t>Задвижка №036.4.1 Сигнал "Закрыто" (интерфейс)</t>
  </si>
  <si>
    <t>CKCi036_4_1</t>
  </si>
  <si>
    <t>Задвижка №036.4.1 Сигнал "Открывается" (интерфейс)</t>
  </si>
  <si>
    <t>ODCi036_4_1</t>
  </si>
  <si>
    <t>Задвижка №036.4.1 Сигнал "Закрывается" (интерфейс)</t>
  </si>
  <si>
    <t>CDCi036_4_1</t>
  </si>
  <si>
    <t>Задвижка №036.4.1 Сигнал "Авария привода" (интерфейс)</t>
  </si>
  <si>
    <t>OPCi036_4_1</t>
  </si>
  <si>
    <t>Задвижка №036.4.1 Сигнал "Сработала муфта" (интерфейс)</t>
  </si>
  <si>
    <t>MCi036_4_1</t>
  </si>
  <si>
    <t>Задвижка №036.4.1 Сигнал "Неисправность" (интерфейс)</t>
  </si>
  <si>
    <t>OPi036_4_1</t>
  </si>
  <si>
    <t>Задвижка №036.4.1 Сигнал "Дистанционное управление" (интерфейс)</t>
  </si>
  <si>
    <t>DCi036_4_1</t>
  </si>
  <si>
    <t>Задвижка №036.4.1 Наличие связи с БУ</t>
  </si>
  <si>
    <t>BUi036_4_1</t>
  </si>
  <si>
    <t>Задвижка №036.4.2 Сигнал "Открыто" (интерфейс)</t>
  </si>
  <si>
    <t>OKCi036_4_2</t>
  </si>
  <si>
    <t>PNA036_4.Zdv036_4_2.ZDV.I</t>
  </si>
  <si>
    <t>Задвижка №036.4.2 Сигнал "Закрыто" (интерфейс)</t>
  </si>
  <si>
    <t>CKCi036_4_2</t>
  </si>
  <si>
    <t>Задвижка №036.4.2 Сигнал "Открывается" (интерфейс)</t>
  </si>
  <si>
    <t>ODCi036_4_2</t>
  </si>
  <si>
    <t>Задвижка №036.4.2 Сигнал "Закрывается" (интерфейс)</t>
  </si>
  <si>
    <t>CDCi036_4_2</t>
  </si>
  <si>
    <t>Задвижка №036.4.2 Сигнал "Авария привода" (интерфейс)</t>
  </si>
  <si>
    <t>OPCi036_4_2</t>
  </si>
  <si>
    <t>Задвижка №036.4.2 Сигнал "Сработала муфта" (интерфейс)</t>
  </si>
  <si>
    <t>MCi036_4_2</t>
  </si>
  <si>
    <t>Задвижка №036.4.2 Сигнал "Неисправность" (интерфейс)</t>
  </si>
  <si>
    <t>OPi036_4_2</t>
  </si>
  <si>
    <t>Задвижка №036.4.2 Сигнал "Дистанционное управление" (интерфейс)</t>
  </si>
  <si>
    <t>DCi036_4_2</t>
  </si>
  <si>
    <t>Задвижка №036.4.2 Наличие связи с БУ</t>
  </si>
  <si>
    <t>BUi036_4_2</t>
  </si>
  <si>
    <t>Задвижка №036.5.1 Сигнал "Открыто" (интерфейс)</t>
  </si>
  <si>
    <t>OKCi036_5_1</t>
  </si>
  <si>
    <t>SARD.Zdv036_5_1.ZDV.I</t>
  </si>
  <si>
    <t>Задвижка №036.5.1 Сигнал "Закрыто" (интерфейс)</t>
  </si>
  <si>
    <t>CKCi036_5_1</t>
  </si>
  <si>
    <t>Задвижка №036.5.1 Сигнал "Открывается" (интерфейс)</t>
  </si>
  <si>
    <t>ODCi036_5_1</t>
  </si>
  <si>
    <t>Задвижка №036.5.1 Сигнал "Закрывается" (интерфейс)</t>
  </si>
  <si>
    <t>CDCi036_5_1</t>
  </si>
  <si>
    <t>Задвижка №036.5.1 Сигнал "Авария привода" (интерфейс)</t>
  </si>
  <si>
    <t>OPCi036_5_1</t>
  </si>
  <si>
    <t>Задвижка №036.5.1 Сигнал "Сработала муфта" (интерфейс)</t>
  </si>
  <si>
    <t>MCi036_5_1</t>
  </si>
  <si>
    <t>Задвижка №036.5.1 Сигнал "Неисправность" (интерфейс)</t>
  </si>
  <si>
    <t>OPi036_5_1</t>
  </si>
  <si>
    <t>Задвижка №036.5.1 Сигнал "Дистанционное управление" (интерфейс)</t>
  </si>
  <si>
    <t>DCi036_5_1</t>
  </si>
  <si>
    <t>Задвижка №036.5.1 Наличие связи с БУ</t>
  </si>
  <si>
    <t>BUi036_5_1</t>
  </si>
  <si>
    <t>Задвижка №036.5.2 Сигнал "Открыто" (интерфейс)</t>
  </si>
  <si>
    <t>OKCi036_5_2</t>
  </si>
  <si>
    <t>SARD..Zdv036_5_2.ZDV.I</t>
  </si>
  <si>
    <t>Задвижка №036.5.2 Сигнал "Закрыто" (интерфейс)</t>
  </si>
  <si>
    <t>CKCi036_5_2</t>
  </si>
  <si>
    <t>SARD.Zdv036_5_2.ZDV.I</t>
  </si>
  <si>
    <t>Задвижка №036.5.2 Сигнал "Открывается" (интерфейс)</t>
  </si>
  <si>
    <t>ODCi036_5_2</t>
  </si>
  <si>
    <t>Задвижка №036.5.2 Сигнал "Закрывается" (интерфейс)</t>
  </si>
  <si>
    <t>CDCi036_5_2</t>
  </si>
  <si>
    <t>Задвижка №036.5.2 Сигнал "Авария привода" (интерфейс)</t>
  </si>
  <si>
    <t>OPCi036_5_2</t>
  </si>
  <si>
    <t>Задвижка №036.5.2 Сигнал "Сработала муфта" (интерфейс)</t>
  </si>
  <si>
    <t>MCi036_5_2</t>
  </si>
  <si>
    <t>Задвижка №036.5.2 Сигнал "Неисправность" (интерфейс)</t>
  </si>
  <si>
    <t>OPi036_5_2</t>
  </si>
  <si>
    <t>Задвижка №036.5.2 Сигнал "Дистанционное управление" (интерфейс)</t>
  </si>
  <si>
    <t>DCi036_5_2</t>
  </si>
  <si>
    <t>Задвижка №036.5.2 Наличие связи с БУ</t>
  </si>
  <si>
    <t>BUi036_5_2</t>
  </si>
  <si>
    <t>Задвижка №024.1 Команда "Открыть" (интерфейс)</t>
  </si>
  <si>
    <t>DOBi024_1</t>
  </si>
  <si>
    <t>Задвижка №024.1 Команда "Закрыть" (интерфейс)</t>
  </si>
  <si>
    <t>DKBi024_1</t>
  </si>
  <si>
    <t>Задвижка №024.1 Команда "Стоп" (интерфейс)</t>
  </si>
  <si>
    <t>DCBi024_1</t>
  </si>
  <si>
    <t>Задвижка №024.1 Команда "Деблокировать" (интерфейс)</t>
  </si>
  <si>
    <t>DRBi024_1</t>
  </si>
  <si>
    <t>Задвижка №024.2 Команда "Открыть" (интерфейс)</t>
  </si>
  <si>
    <t>DOBi024_2</t>
  </si>
  <si>
    <t>Задвижка №024.2 Команда "Закрыть" (интерфейс)</t>
  </si>
  <si>
    <t>DKBi024_2</t>
  </si>
  <si>
    <t>Задвижка №024.2 Команда "Стоп" (интерфейс)</t>
  </si>
  <si>
    <t>DCBi024_2</t>
  </si>
  <si>
    <t>Задвижка №024.2 Команда "Деблокировать" (интерфейс)</t>
  </si>
  <si>
    <t>DRBi024_2</t>
  </si>
  <si>
    <t>Задвижка №007.1.1 Команда "Открыть" (интерфейс)</t>
  </si>
  <si>
    <t>DOBi007_1_1</t>
  </si>
  <si>
    <t>Задвижка №007.1.1 Команда "Закрыть" (интерфейс)</t>
  </si>
  <si>
    <t>DKBi007_1_1</t>
  </si>
  <si>
    <t>Задвижка №007.1.1 Команда "Стоп" (интерфейс)</t>
  </si>
  <si>
    <t>DCBi007_1_1</t>
  </si>
  <si>
    <t>Задвижка №007.1.1 Команда "Деблокировать" (интерфейс)</t>
  </si>
  <si>
    <t>DRBi007_1_1</t>
  </si>
  <si>
    <t>Задвижка №007.1.2 Команда "Открыть" (интерфейс)</t>
  </si>
  <si>
    <t>DOBi007_1_2</t>
  </si>
  <si>
    <t>Задвижка №007.1.2 Команда "Закрыть" (интерфейс)</t>
  </si>
  <si>
    <t>DKBi007_1_2</t>
  </si>
  <si>
    <t>Задвижка №007.1.2 Команда "Стоп" (интерфейс)</t>
  </si>
  <si>
    <t>DCBi007_1_2</t>
  </si>
  <si>
    <t>Задвижка №007.1.2 Команда "Деблокировать" (интерфейс)</t>
  </si>
  <si>
    <t>DRBi007_1_2</t>
  </si>
  <si>
    <t>Задвижка №007.2.1 Команда "Открыть" (интерфейс)</t>
  </si>
  <si>
    <t>DOBi007_2_1</t>
  </si>
  <si>
    <t>Задвижка №007.2.1 Команда "Закрыть" (интерфейс)</t>
  </si>
  <si>
    <t>DKBi007_2_1</t>
  </si>
  <si>
    <t>Задвижка №007.2.1 Команда "Стоп" (интерфейс)</t>
  </si>
  <si>
    <t>DCBi007_2_1</t>
  </si>
  <si>
    <t>Задвижка №007.2.1 Команда "Деблокировать" (интерфейс)</t>
  </si>
  <si>
    <t>DRBi007_2_1</t>
  </si>
  <si>
    <t>Задвижка №007.2.2 Команда "Открыть" (интерфейс)</t>
  </si>
  <si>
    <t>DOBi007_2_2</t>
  </si>
  <si>
    <t>Задвижка №007.2.2 Команда "Закрыть" (интерфейс)</t>
  </si>
  <si>
    <t>DKBi007_2_2</t>
  </si>
  <si>
    <t>Задвижка №007.2.2 Команда "Стоп" (интерфейс)</t>
  </si>
  <si>
    <t>DCBi007_2_2</t>
  </si>
  <si>
    <t>Задвижка №007.2.2 Команда "Деблокировать" (интерфейс)</t>
  </si>
  <si>
    <t>DRBi007_2_2</t>
  </si>
  <si>
    <t>Задвижка №007.3.1 Команда "Открыть" (интерфейс)</t>
  </si>
  <si>
    <t>DOBi007_3_1</t>
  </si>
  <si>
    <t>Задвижка №007.3.1 Команда "Закрыть" (интерфейс)</t>
  </si>
  <si>
    <t>DKBi007_3_1</t>
  </si>
  <si>
    <t>Задвижка №007.3.1 Команда "Стоп" (интерфейс)</t>
  </si>
  <si>
    <t>DCBi007_3_1</t>
  </si>
  <si>
    <t>Задвижка №007.3.1 Команда "Деблокировать" (интерфейс)</t>
  </si>
  <si>
    <t>DRBi007_3_1</t>
  </si>
  <si>
    <t>Задвижка №008.1.1.1 Команда "Открыть" (интерфейс)</t>
  </si>
  <si>
    <t>DOBi008_1_1_1</t>
  </si>
  <si>
    <t>Задвижка №008.1.1.1 Команда "Закрыть" (интерфейс)</t>
  </si>
  <si>
    <t>DKBi008_1_1_1</t>
  </si>
  <si>
    <t>Задвижка №008.1.1.1 Команда "Стоп" (интерфейс)</t>
  </si>
  <si>
    <t>DCBi008_1_1_1</t>
  </si>
  <si>
    <t>Задвижка №008.1.1.1 Команда "Деблокировать" (интерфейс)</t>
  </si>
  <si>
    <t>DRBi008_1_1_1</t>
  </si>
  <si>
    <t>Задвижка №008.1.1.2 Команда "Открыть" (интерфейс)</t>
  </si>
  <si>
    <t>DOBi008_1_1_2</t>
  </si>
  <si>
    <t>Задвижка №008.1.1.2 Команда "Закрыть" (интерфейс)</t>
  </si>
  <si>
    <t>DKBi008_1_1_2</t>
  </si>
  <si>
    <t>Задвижка №008.1.1.2 Команда "Стоп" (интерфейс)</t>
  </si>
  <si>
    <t>DCBi008_1_1_2</t>
  </si>
  <si>
    <t>Задвижка №008.1.1.2 Команда "Деблокировать" (интерфейс)</t>
  </si>
  <si>
    <t>DRBi008_1_1_2</t>
  </si>
  <si>
    <t>Задвижка №008.1.2.1 Команда "Открыть" (интерфейс)</t>
  </si>
  <si>
    <t>DOBi008_1_2_1</t>
  </si>
  <si>
    <t>Задвижка №008.1.2.1 Команда "Закрыть" (интерфейс)</t>
  </si>
  <si>
    <t>DKBi008_1_2_1</t>
  </si>
  <si>
    <t>Задвижка №008.1.2.1 Команда "Стоп" (интерфейс)</t>
  </si>
  <si>
    <t>DCBi008_1_2_1</t>
  </si>
  <si>
    <t>Задвижка №008.1.2.1 Команда "Деблокировать" (интерфейс)</t>
  </si>
  <si>
    <t>DRBi008_1_2_1</t>
  </si>
  <si>
    <t>Задвижка №008.1.2.2 Команда "Открыть" (интерфейс)</t>
  </si>
  <si>
    <t>DOBi008_1_2_2</t>
  </si>
  <si>
    <t>Задвижка №008.1.2.2 Команда "Закрыть" (интерфейс)</t>
  </si>
  <si>
    <t>DKBi008_1_2_2</t>
  </si>
  <si>
    <t>Задвижка №008.1.2.2 Команда "Стоп" (интерфейс)</t>
  </si>
  <si>
    <t>DCBi008_1_2_2</t>
  </si>
  <si>
    <t>Задвижка №008.1.2.2 Команда "Деблокировать" (интерфейс)</t>
  </si>
  <si>
    <t>DRBi008_1_2_2</t>
  </si>
  <si>
    <t>Задвижка №008.2.1.1 Команда "Открыть" (интерфейс)</t>
  </si>
  <si>
    <t>DOBi008_2_1_1</t>
  </si>
  <si>
    <t>Задвижка №008.2.1.1 Команда "Закрыть" (интерфейс)</t>
  </si>
  <si>
    <t>DKBi008_2_1_1</t>
  </si>
  <si>
    <t>Задвижка №008.2.1.1 Команда "Стоп" (интерфейс)</t>
  </si>
  <si>
    <t>DCBi008_2_1_1</t>
  </si>
  <si>
    <t>Задвижка №008.2.1.1 Команда "Деблокировать" (интерфейс)</t>
  </si>
  <si>
    <t>DRBi008_2_1_1</t>
  </si>
  <si>
    <t>Задвижка №008.2.1.2 Команда "Открыть" (интерфейс)</t>
  </si>
  <si>
    <t>DOBi008_2_1_2</t>
  </si>
  <si>
    <t>Задвижка №008.2.1.2 Команда "Закрыть" (интерфейс)</t>
  </si>
  <si>
    <t>DKBi008_2_1_2</t>
  </si>
  <si>
    <t>Задвижка №008.2.1.2 Команда "Стоп" (интерфейс)</t>
  </si>
  <si>
    <t>DCBi008_2_1_2</t>
  </si>
  <si>
    <t>Задвижка №008.2.1.2 Команда "Деблокировать" (интерфейс)</t>
  </si>
  <si>
    <t>DRBi008_2_1_2</t>
  </si>
  <si>
    <t>Задвижка №008.2.2.1 Команда "Открыть" (интерфейс)</t>
  </si>
  <si>
    <t>DOBi008_2_2_1</t>
  </si>
  <si>
    <t>Задвижка №008.2.2.1 Команда "Закрыть" (интерфейс)</t>
  </si>
  <si>
    <t>DKBi008_2_2_1</t>
  </si>
  <si>
    <t>Задвижка №008.2.2.1 Команда "Стоп" (интерфейс)</t>
  </si>
  <si>
    <t>DCBi008_2_2_1</t>
  </si>
  <si>
    <t>Задвижка №008.2.2.1 Команда "Деблокировать" (интерфейс)</t>
  </si>
  <si>
    <t>DRBi008_2_2_1</t>
  </si>
  <si>
    <t>Задвижка №008.2.2.2 Команда "Открыть" (интерфейс)</t>
  </si>
  <si>
    <t>DOBi008_2_2_2</t>
  </si>
  <si>
    <t>Задвижка №008.2.2.2 Команда "Закрыть" (интерфейс)</t>
  </si>
  <si>
    <t>DKBi008_2_2_2</t>
  </si>
  <si>
    <t>Задвижка №008.2.2.2 Команда "Стоп" (интерфейс)</t>
  </si>
  <si>
    <t>DCBi008_2_2_2</t>
  </si>
  <si>
    <t>Задвижка №008.2.2.2 Команда "Деблокировать" (интерфейс)</t>
  </si>
  <si>
    <t>DRBi008_2_2_2</t>
  </si>
  <si>
    <t>Задвижка №036.1.1 Команда "Открыть" (интерфейс)</t>
  </si>
  <si>
    <t>DOBi036_1_1</t>
  </si>
  <si>
    <t>Задвижка №036.1.1 Команда "Закрыть" (интерфейс)</t>
  </si>
  <si>
    <t>DKBi036_1_1</t>
  </si>
  <si>
    <t>Задвижка №036.1.1 Команда "Стоп" (интерфейс)</t>
  </si>
  <si>
    <t>DCBi036_1_1</t>
  </si>
  <si>
    <t>Задвижка №036.1.1 Команда "Деблокировать" (интерфейс)</t>
  </si>
  <si>
    <t>DRBi036_1_1</t>
  </si>
  <si>
    <t>Задвижка №036.1.2 Команда "Открыть" (интерфейс)</t>
  </si>
  <si>
    <t>DOBi036_1_2</t>
  </si>
  <si>
    <t>Задвижка №036.1.2 Команда "Закрыть" (интерфейс)</t>
  </si>
  <si>
    <t>DKBi036_1_2</t>
  </si>
  <si>
    <t>Задвижка №036.1.2 Команда "Стоп" (интерфейс)</t>
  </si>
  <si>
    <t>DCBi036_1_2</t>
  </si>
  <si>
    <t>Задвижка №036.1.2 Команда "Деблокировать" (интерфейс)</t>
  </si>
  <si>
    <t>DRBi036_1_2</t>
  </si>
  <si>
    <t>Задвижка №036.2.1 Команда "Открыть" (интерфейс)</t>
  </si>
  <si>
    <t>DOBi036_2_1</t>
  </si>
  <si>
    <t>Задвижка №036.2.1 Команда "Закрыть" (интерфейс)</t>
  </si>
  <si>
    <t>DKBi036_2_1</t>
  </si>
  <si>
    <t>Задвижка №036.2.1 Команда "Стоп" (интерфейс)</t>
  </si>
  <si>
    <t>DCBi036_2_1</t>
  </si>
  <si>
    <t>Задвижка №036.2.1 Команда "Деблокировать" (интерфейс)</t>
  </si>
  <si>
    <t>DRBi036_2_1</t>
  </si>
  <si>
    <t>Задвижка №036.2.2 Команда "Открыть" (интерфейс)</t>
  </si>
  <si>
    <t>DOBi036_2_2</t>
  </si>
  <si>
    <t>Задвижка №036.2.2 Команда "Закрыть" (интерфейс)</t>
  </si>
  <si>
    <t>DKBi036_2_2</t>
  </si>
  <si>
    <t>Задвижка №036.2.2 Команда "Стоп" (интерфейс)</t>
  </si>
  <si>
    <t>DCBi036_2_2</t>
  </si>
  <si>
    <t>Задвижка №036.2.2 Команда "Деблокировать" (интерфейс)</t>
  </si>
  <si>
    <t>DRBi036_2_2</t>
  </si>
  <si>
    <t>Задвижка №036.3.1 Команда "Открыть" (интерфейс)</t>
  </si>
  <si>
    <t>DOBi036_3_1</t>
  </si>
  <si>
    <t>Задвижка №036.3.1 Команда "Закрыть" (интерфейс)</t>
  </si>
  <si>
    <t>DKBi036_3_1</t>
  </si>
  <si>
    <t>Задвижка №036.3.1 Команда "Стоп" (интерфейс)</t>
  </si>
  <si>
    <t>DCBi036_3_1</t>
  </si>
  <si>
    <t>Задвижка №036.3.1 Команда "Деблокировать" (интерфейс)</t>
  </si>
  <si>
    <t>DRBi036_3_1</t>
  </si>
  <si>
    <t>Задвижка №036.3.2 Команда "Открыть" (интерфейс)</t>
  </si>
  <si>
    <t>DOBi036_3_2</t>
  </si>
  <si>
    <t>Задвижка №036.3.2 Команда "Закрыть" (интерфейс)</t>
  </si>
  <si>
    <t>DKBi036_3_2</t>
  </si>
  <si>
    <t>Задвижка №036.3.2 Команда "Стоп" (интерфейс)</t>
  </si>
  <si>
    <t>DCBi036_3_2</t>
  </si>
  <si>
    <t>Задвижка №036.3.2 Команда "Деблокировать" (интерфейс)</t>
  </si>
  <si>
    <t>DRBi036_3_2</t>
  </si>
  <si>
    <t>Задвижка №036.4.1 Команда "Открыть" (интерфейс)</t>
  </si>
  <si>
    <t>DOBi036_4_1</t>
  </si>
  <si>
    <t>Задвижка №036.4.1 Команда "Закрыть" (интерфейс)</t>
  </si>
  <si>
    <t>DKBi036_4_1</t>
  </si>
  <si>
    <t>Задвижка №036.4.1 Команда "Стоп" (интерфейс)</t>
  </si>
  <si>
    <t>DCBi036_4_1</t>
  </si>
  <si>
    <t>Задвижка №036.4.1 Команда "Деблокировать" (интерфейс)</t>
  </si>
  <si>
    <t>DRBi036_4_1</t>
  </si>
  <si>
    <t>Задвижка №036.4.2 Команда "Открыть" (интерфейс)</t>
  </si>
  <si>
    <t>DOBi036_4_2</t>
  </si>
  <si>
    <t>Задвижка №036.4.2 Команда "Закрыть" (интерфейс)</t>
  </si>
  <si>
    <t>DKBi036_4_2</t>
  </si>
  <si>
    <t>Задвижка №036.4.2 Команда "Стоп" (интерфейс)</t>
  </si>
  <si>
    <t>DCBi036_4_2</t>
  </si>
  <si>
    <t>Задвижка №036.4.2 Команда "Деблокировать" (интерфейс)</t>
  </si>
  <si>
    <t>DRBi036_4_2</t>
  </si>
  <si>
    <t>Задвижка №036.5.1 Команда "Открыть" (интерфейс)</t>
  </si>
  <si>
    <t>DOBi036_5_1</t>
  </si>
  <si>
    <t>Задвижка №036.5.1 Команда "Закрыть" (интерфейс)</t>
  </si>
  <si>
    <t>DKBi036_5_1</t>
  </si>
  <si>
    <t>Задвижка №036.5.1 Команда "Стоп" (интерфейс)</t>
  </si>
  <si>
    <t>DCBi036_5_1</t>
  </si>
  <si>
    <t>Задвижка №036.5.1 Команда "Деблокировать" (интерфейс)</t>
  </si>
  <si>
    <t>DRBi036_5_1</t>
  </si>
  <si>
    <t>Задвижка №036.5.2 Команда "Открыть" (интерфейс)</t>
  </si>
  <si>
    <t>DOBi036_5_2</t>
  </si>
  <si>
    <t>Задвижка №036.5.2 Команда "Закрыть" (интерфейс)</t>
  </si>
  <si>
    <t>DKBi036_5_2</t>
  </si>
  <si>
    <t>Задвижка №036.5.2 Команда "Стоп" (интерфейс)</t>
  </si>
  <si>
    <t>DCBi036_5_2</t>
  </si>
  <si>
    <t>Задвижка №036.5.2 Команда "Деблокировать" (интерфейс)</t>
  </si>
  <si>
    <t>DRBi036_5_2</t>
  </si>
  <si>
    <t>BIK</t>
  </si>
  <si>
    <t>Q</t>
  </si>
  <si>
    <t>ПНА №036.1 Частота вращения вала ЭД</t>
  </si>
  <si>
    <t>об/мин</t>
  </si>
  <si>
    <t>G</t>
  </si>
  <si>
    <t>Xгор</t>
  </si>
  <si>
    <t>Xпоп</t>
  </si>
  <si>
    <t xml:space="preserve">ПНА №036.3 Частота вращения вала ЭД </t>
  </si>
  <si>
    <t xml:space="preserve">ПНА №036.2 Частота вращения вала ЭД </t>
  </si>
  <si>
    <t xml:space="preserve">ПНА №036.4 Частота вращения вала ЭД </t>
  </si>
  <si>
    <t xml:space="preserve"> Нет</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</si>
  <si>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</si>
  <si>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</si>
  <si>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</si>
  <si>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</si>
  <si>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</si>
  <si>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</si>
  <si>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</si>
  <si>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</si>
  <si>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Запрет работы насоса СОУ по высокому давлению на входе МНС</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</si>
  <si>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</si>
  <si>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</si>
  <si>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</si>
  <si>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</si>
  <si>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</si>
  <si>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</si>
  <si>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</si>
  <si>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</si>
  <si>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</si>
  <si>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</si>
  <si>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</si>
  <si>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t xml:space="preserve">Принята команда из ТДП </t>
  </si>
  <si>
    <t xml:space="preserve">Принята команда из РДП </t>
  </si>
  <si>
    <t>Путь насоса СОУ закрыт</t>
  </si>
  <si>
    <t>Аварийная загазованность в насосном зале МНС-1 замаскирована</t>
  </si>
  <si>
    <t>Сохранение пред. загазованности в насосном зале МНС-1 замаскирована</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</si>
  <si>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</si>
  <si>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</si>
  <si>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Пожар для БИК 165</t>
  </si>
  <si>
    <t>Аппаратное отключение МНА №11</t>
  </si>
  <si>
    <t>Аппаратное отключение МНА №12</t>
  </si>
  <si>
    <t>Аппаратное отключение МНА №13</t>
  </si>
  <si>
    <t>Аппаратное отключение МНА №14</t>
  </si>
  <si>
    <t>Станционная защита "Отсутствие связи КЦ МПСА НПС с ЦСПА" замаскирована</t>
  </si>
  <si>
    <t>Температура холодного воздуха в корпусе ЭД МНА №11</t>
  </si>
  <si>
    <t>Температура холодного воздуха в корпусе ЭД МНА №12</t>
  </si>
  <si>
    <t>Температура холодного воздуха в корпусе ЭД МНА №13</t>
  </si>
  <si>
    <t>Температура холодного воздуха в корпусе ЭД МНА №14</t>
  </si>
  <si>
    <t>Недостоверность температуры холодного воздуха в корпусе ЭД МНА №11</t>
  </si>
  <si>
    <t>Недостоверность температуры холодного воздуха в корпусе ЭД МНА №12</t>
  </si>
  <si>
    <t>Недостоверность температуры холодного воздуха в корпусе ЭД МНА №13</t>
  </si>
  <si>
    <t>Недостоверность температуры холодного воздуха в корпусе ЭД МНА №14</t>
  </si>
  <si>
    <t>Температура горячего воздуха в корпусе ЭД МНА №11</t>
  </si>
  <si>
    <t>Температура горячего воздуха в корпусе ЭД МНА №12</t>
  </si>
  <si>
    <t>Температура горячего воздуха в корпусе ЭД МНА №13</t>
  </si>
  <si>
    <t>Температура горячего воздуха в корпусе ЭД МНА №14</t>
  </si>
  <si>
    <t>3 - зона 3</t>
  </si>
  <si>
    <t>036_1_1</t>
  </si>
  <si>
    <t>036_1_2</t>
  </si>
  <si>
    <t>036_2_1</t>
  </si>
  <si>
    <t>036_2_2</t>
  </si>
  <si>
    <t>036_3_1</t>
  </si>
  <si>
    <t>036_3_2</t>
  </si>
  <si>
    <t>036_4_1</t>
  </si>
  <si>
    <t>036_4_2</t>
  </si>
  <si>
    <t>007_1_1</t>
  </si>
  <si>
    <t>007_1_2</t>
  </si>
  <si>
    <t>007_2_1</t>
  </si>
  <si>
    <t>007_2_2</t>
  </si>
  <si>
    <t>007_3_1</t>
  </si>
  <si>
    <t>036_5_1</t>
  </si>
  <si>
    <t>036_5_2</t>
  </si>
  <si>
    <t>008_1_1_1</t>
  </si>
  <si>
    <t>008_1_1_2</t>
  </si>
  <si>
    <t>008_1_2_1</t>
  </si>
  <si>
    <t>008_1_2_2</t>
  </si>
  <si>
    <t>008_2_1_1</t>
  </si>
  <si>
    <t>008_2_1_2</t>
  </si>
  <si>
    <t>008_2_2_1</t>
  </si>
  <si>
    <t>008_2_2_2</t>
  </si>
  <si>
    <t>DC0i24_1</t>
  </si>
  <si>
    <t>024_1</t>
  </si>
  <si>
    <t>DC0i24_2</t>
  </si>
  <si>
    <t>024_2</t>
  </si>
  <si>
    <t>ODC9</t>
  </si>
  <si>
    <t>CDC9</t>
  </si>
  <si>
    <t>OKC9</t>
  </si>
  <si>
    <t>CKC9</t>
  </si>
  <si>
    <t>MCO9</t>
  </si>
  <si>
    <t>MCC9</t>
  </si>
  <si>
    <t>Готовность ПНА №036.1</t>
  </si>
  <si>
    <t>Отсутствие не деблокированных общестанционных защит, требующих отключения</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</si>
  <si>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</si>
  <si>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</si>
  <si>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</si>
  <si>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наличие напряжения в двигательной ячейке ЩСУ</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</si>
  <si>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</si>
  <si>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</si>
  <si>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</si>
  <si>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</si>
  <si>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Агрегат в «Основном» режиме управления</t>
  </si>
  <si>
    <t>МНА с ЧРП или ПНА с ЧРП</t>
  </si>
  <si>
    <t>ЧРП в режиме местного управления</t>
  </si>
  <si>
    <t>Неисправность цепей упраления контроллером РЗИА</t>
  </si>
  <si>
    <t>Готовность ПНА №036.2</t>
  </si>
  <si>
    <t>Готовность ПНА №036.3</t>
  </si>
  <si>
    <t>Готовность ПНА №036.4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</si>
  <si>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</si>
  <si>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</si>
  <si>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</si>
  <si>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</si>
  <si>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</si>
  <si>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</si>
  <si>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прог</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</si>
  <si>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</si>
  <si>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</si>
  <si>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</si>
  <si>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</si>
  <si>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</si>
  <si>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</si>
  <si>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</si>
  <si>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</si>
  <si>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Аварийная максимальная температура нефти на выходе из насоса</t>
  </si>
  <si>
    <t>Недостоверность измерений температуры корпуса насоса</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</si>
  <si>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</si>
  <si>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</si>
  <si>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</si>
  <si>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</si>
  <si>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</si>
  <si>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</si>
  <si>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</si>
  <si>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</si>
  <si>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</si>
  <si>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</si>
  <si>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Aварийные утечки через торцевое уплотнение насоса</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</si>
  <si>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</si>
  <si>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</si>
  <si>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(горизонтальная) . Порог 1</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</si>
  <si>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</si>
  <si>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</si>
  <si>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</si>
  <si>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</si>
  <si>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</si>
  <si>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Закрытие агрегатных задвижек работающего агрегата</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</si>
  <si>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</si>
  <si>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</si>
  <si>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</si>
  <si>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</si>
  <si>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</si>
  <si>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</si>
  <si>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</si>
  <si>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</si>
  <si>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</si>
  <si>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</si>
  <si>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Невыполнение ЧРП включенного ПНА команд регулирования</t>
  </si>
  <si>
    <t>LC5624</t>
  </si>
  <si>
    <t>CHRP</t>
  </si>
  <si>
    <t>ЧРП ПНА</t>
  </si>
  <si>
    <t>РДсис</t>
  </si>
  <si>
    <t>СарРсис</t>
  </si>
  <si>
    <t>м3/ч</t>
  </si>
  <si>
    <t>F</t>
  </si>
  <si>
    <t>Расход снизился ниже минимального расчетного значения</t>
  </si>
  <si>
    <t>Qmin</t>
  </si>
  <si>
    <t>Расход повысился выше максимального расчетного значения</t>
  </si>
  <si>
    <t>Qmax</t>
  </si>
  <si>
    <t>Высокий перепад давления. Требуется снизить частоту вращения ПНА</t>
  </si>
  <si>
    <t>dPmax</t>
  </si>
  <si>
    <t>Низкий перепад давления. Требуется повысить частоту вращения ПНА</t>
  </si>
  <si>
    <t>dPmin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</si>
</sst>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4"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Tahoma"/>
      <family val="2"/>
      <charset val="204"/>
    </font>
    <font>
      <sz val="10"/>
      <color rgb="FF000000"/>
      <name val="Tahoma"/>
      <family val="2"/>
      <charset val="204"/>
    </font>
    <font>
      <sz val="11"/>
      <color theme="0"/>
      <name val="Calibri"/>
      <family val="2"/>
      <charset val="204"/>
      <scheme val="minor"/>
    </font>
    <font>
      <i/>
      <sz val="11"/>
      <color theme="1"/>
      <name val="Calibri"/>
      <family val="2"/>
      <charset val="204"/>
      <scheme val="minor"/>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6"/>
        <bgColor indexed="64"/>
      </patternFill>
    </fill>
    <fill>
      <patternFill patternType="solid">
        <fgColor theme="0" tint="-0.249977111117893"/>
        <bgColor indexed="64"/>
      </patternFill>
    </fill>
    <fill>
      <patternFill patternType="solid">
        <fgColor theme="5"/>
      </patternFill>
    </fill>
    <fill>
      <patternFill patternType="solid">
        <fgColor theme="8"/>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indexed="9"/>
        <bgColor indexed="64"/>
      </patternFill>
    </fill>
    <fill>
      <patternFill patternType="solid">
        <fgColor indexed="13"/>
        <bgColor indexed="64"/>
      </patternFill>
    </fill>
    <fill>
      <patternFill patternType="solid">
        <fgColor theme="5"/>
        <bgColor indexed="64"/>
      </patternFill>
    </fill>
    <fill>
      <patternFill patternType="solid">
        <fgColor theme="9"/>
        <bgColor indexed="64"/>
      </patternFill>
    </fill>
    <fill>
      <patternFill patternType="solid">
        <fgColor theme="5" tint="0.79998168889431442"/>
        <bgColor indexed="64"/>
      </patternFill>
    </fill>
  </fills>
  <borders count="4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top style="thin">
        <color auto="1"/>
      </top>
      <bottom/>
      <diagonal/>
    </border>
    <border>
      <left/>
      <right style="medium">
        <color theme="1"/>
      </right>
      <top/>
      <bottom/>
      <diagonal/>
    </border>
    <border>
      <left/>
      <right style="medium">
        <color indexed="64"/>
      </right>
      <top style="thin">
        <color indexed="64"/>
      </top>
      <bottom style="thin">
        <color indexed="64"/>
      </bottom>
      <diagonal/>
    </border>
    <border>
      <left style="thin">
        <color indexed="64"/>
      </left>
      <right/>
      <top/>
      <bottom/>
      <diagonal/>
    </border>
  </borders>
  <cellStyleXfs count="13">
    <xf numFmtId="0" fontId="0" fillId="0" borderId="0"/>
    <xf numFmtId="0" fontId="4" fillId="0" borderId="0"/>
    <xf numFmtId="0" fontId="5" fillId="0" borderId="0"/>
    <xf numFmtId="49" fontId="19" fillId="0" borderId="21">
      <alignment horizontal="center" vertical="center" wrapText="1"/>
    </xf>
    <xf numFmtId="49" fontId="19" fillId="0" borderId="21">
      <alignment horizontal="center" vertical="center" wrapText="1"/>
    </xf>
    <xf numFmtId="49" fontId="19" fillId="0" borderId="21">
      <alignment horizontal="center" vertical="center" wrapText="1"/>
    </xf>
    <xf numFmtId="49" fontId="20" fillId="0" borderId="21">
      <alignment horizontal="center" vertical="center" wrapText="1"/>
    </xf>
    <xf numFmtId="49" fontId="20" fillId="0" borderId="21">
      <alignment horizontal="center" vertical="center" wrapText="1"/>
    </xf>
    <xf numFmtId="49" fontId="20" fillId="0" borderId="21">
      <alignment horizontal="center" vertical="center" wrapText="1"/>
    </xf>
    <xf numFmtId="49" fontId="20" fillId="0" borderId="21">
      <alignment horizontal="center" vertical="center" wrapText="1"/>
    </xf>
    <xf numFmtId="49" fontId="20" fillId="0" borderId="21">
      <alignment horizontal="left" vertical="center" wrapText="1"/>
    </xf>
    <xf numFmtId="0" fontId="21" fillId="0" borderId="0"/>
    <xf numFmtId="0" fontId="31" fillId="25" borderId="0" applyNumberFormat="0" applyBorder="0" applyAlignment="0" applyProtection="0"/>
  </cellStyleXfs>
  <cellXfs count="1058">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18" xfId="0" applyFill="1" applyBorder="1" applyAlignment="1">
      <alignment horizontal="left" vertical="top"/>
    </xf>
    <xf numFmtId="0" fontId="0" fillId="7" borderId="18" xfId="0" applyFill="1" applyBorder="1" applyAlignment="1">
      <alignment horizontal="left" vertical="center"/>
    </xf>
    <xf numFmtId="0" fontId="0" fillId="7" borderId="19" xfId="0" applyFill="1" applyBorder="1" applyAlignment="1">
      <alignment horizontal="left" vertical="top" wrapText="1"/>
    </xf>
    <xf numFmtId="0" fontId="0" fillId="0" borderId="18" xfId="0" applyBorder="1"/>
    <xf numFmtId="0" fontId="0" fillId="0" borderId="19"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7"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5" fillId="6" borderId="2" xfId="0" applyFont="1" applyFill="1"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8" fillId="0" borderId="5" xfId="0" applyFont="1" applyBorder="1" applyAlignment="1">
      <alignment horizontal="center" vertical="center"/>
    </xf>
    <xf numFmtId="0" fontId="6" fillId="0" borderId="5"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49" fontId="20" fillId="0" borderId="21" xfId="6">
      <alignment horizontal="center" vertical="center" wrapText="1"/>
    </xf>
    <xf numFmtId="0" fontId="3" fillId="0" borderId="0" xfId="0" applyFont="1" applyAlignment="1">
      <alignment horizontal="center"/>
    </xf>
    <xf numFmtId="49" fontId="19" fillId="11" borderId="2" xfId="11" applyNumberFormat="1" applyFont="1" applyFill="1" applyBorder="1" applyAlignment="1">
      <alignment horizontal="center" vertical="center" wrapText="1"/>
    </xf>
    <xf numFmtId="49" fontId="19" fillId="11" borderId="2" xfId="11" applyNumberFormat="1" applyFont="1" applyFill="1" applyBorder="1" applyAlignment="1">
      <alignment vertical="center" wrapText="1"/>
    </xf>
    <xf numFmtId="49" fontId="19" fillId="11" borderId="1" xfId="11" applyNumberFormat="1" applyFont="1" applyFill="1" applyBorder="1" applyAlignment="1">
      <alignment horizontal="center" vertical="center" wrapText="1"/>
    </xf>
    <xf numFmtId="0" fontId="1" fillId="2" borderId="6" xfId="0" applyFont="1" applyFill="1" applyBorder="1" applyAlignment="1" applyProtection="1">
      <alignment horizontal="center" vertical="top" wrapText="1" shrinkToFit="1"/>
      <protection locked="0"/>
    </xf>
    <xf numFmtId="0" fontId="0" fillId="0" borderId="4" xfId="0" applyBorder="1" applyAlignment="1" applyProtection="1">
      <alignment horizontal="center" vertical="top"/>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0" xfId="0" applyFont="1" applyAlignment="1">
      <alignment horizontal="center"/>
    </xf>
    <xf numFmtId="0" fontId="0" fillId="0" borderId="0" xfId="0" applyAlignment="1">
      <alignment horizontal="left" wrapText="1"/>
    </xf>
    <xf numFmtId="0" fontId="8" fillId="0" borderId="4" xfId="0" applyFont="1" applyBorder="1" applyAlignment="1">
      <alignment horizontal="center" vertical="center"/>
    </xf>
    <xf numFmtId="0" fontId="0" fillId="0" borderId="0" xfId="0" applyFont="1" applyAlignment="1">
      <alignment horizontal="center"/>
    </xf>
    <xf numFmtId="0" fontId="10" fillId="0" borderId="17" xfId="0" applyFont="1" applyBorder="1" applyAlignment="1">
      <alignment horizontal="center" vertical="center"/>
    </xf>
    <xf numFmtId="0" fontId="8" fillId="0" borderId="4" xfId="0" applyFont="1" applyBorder="1" applyAlignment="1">
      <alignment horizontal="center" vertical="center"/>
    </xf>
    <xf numFmtId="0" fontId="0" fillId="0" borderId="0" xfId="0" applyFont="1"/>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3" borderId="16" xfId="0" applyFont="1" applyFill="1" applyBorder="1" applyAlignment="1">
      <alignment horizontal="right"/>
    </xf>
    <xf numFmtId="0" fontId="3" fillId="13"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2" borderId="3" xfId="0" applyFont="1" applyFill="1" applyBorder="1" applyAlignment="1" applyProtection="1">
      <alignment horizontal="center" vertical="center" wrapText="1" shrinkToFit="1"/>
      <protection locked="0"/>
    </xf>
    <xf numFmtId="0" fontId="1" fillId="14"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Alignment="1">
      <alignment wrapText="1"/>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1" xfId="0" applyBorder="1"/>
    <xf numFmtId="0" fontId="8" fillId="0" borderId="4" xfId="0" applyFont="1" applyFill="1" applyBorder="1" applyAlignment="1">
      <alignment horizontal="center" vertical="center"/>
    </xf>
    <xf numFmtId="0" fontId="0" fillId="0" borderId="16" xfId="0" applyFill="1" applyBorder="1" applyAlignment="1">
      <alignment horizontal="left" vertical="center" wrapText="1"/>
    </xf>
    <xf numFmtId="0" fontId="0" fillId="0" borderId="0" xfId="0" applyFill="1" applyBorder="1"/>
    <xf numFmtId="0" fontId="0" fillId="0" borderId="0" xfId="0" applyFill="1" applyBorder="1" applyAlignment="1"/>
    <xf numFmtId="0" fontId="0" fillId="0" borderId="2" xfId="0" applyFill="1" applyBorder="1"/>
    <xf numFmtId="0" fontId="8" fillId="4" borderId="1" xfId="0" applyFont="1" applyFill="1" applyBorder="1" applyAlignment="1">
      <alignment horizontal="left" vertical="center" wrapText="1"/>
    </xf>
    <xf numFmtId="0" fontId="0" fillId="0" borderId="0" xfId="0" applyAlignment="1">
      <alignment horizontal="left"/>
    </xf>
    <xf numFmtId="0" fontId="8" fillId="15" borderId="3" xfId="0" applyFont="1" applyFill="1" applyBorder="1" applyAlignment="1">
      <alignment horizontal="center" vertical="center"/>
    </xf>
    <xf numFmtId="0" fontId="7" fillId="0" borderId="4" xfId="0" applyFont="1" applyFill="1" applyBorder="1" applyAlignment="1" applyProtection="1">
      <alignment wrapText="1"/>
      <protection locked="0"/>
    </xf>
    <xf numFmtId="0" fontId="0" fillId="0" borderId="0" xfId="0" applyAlignment="1">
      <alignment vertical="center"/>
    </xf>
    <xf numFmtId="0" fontId="8" fillId="0" borderId="4" xfId="0" applyFont="1" applyBorder="1" applyAlignment="1">
      <alignment horizontal="center"/>
    </xf>
    <xf numFmtId="0" fontId="8" fillId="0" borderId="5" xfId="0" applyFont="1" applyBorder="1" applyAlignment="1">
      <alignment horizontal="center"/>
    </xf>
    <xf numFmtId="0" fontId="10" fillId="0" borderId="1" xfId="0" applyFont="1" applyBorder="1" applyAlignment="1">
      <alignment horizontal="center"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1" xfId="3" applyFont="1">
      <alignment horizontal="center" vertical="center" wrapText="1"/>
    </xf>
    <xf numFmtId="0" fontId="0" fillId="0" borderId="0" xfId="0"/>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10" fillId="0" borderId="1" xfId="0" applyFont="1" applyBorder="1" applyAlignment="1">
      <alignment horizontal="center" vertical="center"/>
    </xf>
    <xf numFmtId="0" fontId="0" fillId="0" borderId="18" xfId="0" applyBorder="1" applyAlignment="1">
      <alignment wrapText="1"/>
    </xf>
    <xf numFmtId="0" fontId="0" fillId="0" borderId="19" xfId="0" applyBorder="1" applyAlignment="1">
      <alignment wrapText="1"/>
    </xf>
    <xf numFmtId="0" fontId="0" fillId="0" borderId="0" xfId="0" applyFill="1"/>
    <xf numFmtId="0" fontId="8" fillId="0" borderId="0" xfId="0" applyFont="1" applyFill="1" applyAlignment="1">
      <alignment horizontal="center"/>
    </xf>
    <xf numFmtId="0" fontId="0" fillId="0" borderId="0" xfId="0" applyFill="1" applyAlignment="1">
      <alignment horizontal="center"/>
    </xf>
    <xf numFmtId="0" fontId="8" fillId="0" borderId="0" xfId="0" applyFont="1" applyFill="1"/>
    <xf numFmtId="49" fontId="19" fillId="11" borderId="3" xfId="11" applyNumberFormat="1" applyFont="1" applyFill="1" applyBorder="1" applyAlignment="1">
      <alignment horizontal="center" vertical="center" wrapText="1"/>
    </xf>
    <xf numFmtId="49" fontId="19" fillId="11" borderId="3" xfId="11" applyNumberFormat="1" applyFont="1" applyFill="1" applyBorder="1" applyAlignment="1">
      <alignment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8" fillId="0" borderId="2" xfId="0" applyFont="1" applyBorder="1" applyAlignment="1">
      <alignment horizontal="center"/>
    </xf>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9" fillId="0" borderId="0" xfId="0" applyFont="1" applyAlignment="1">
      <alignment horizontal="center" vertical="center"/>
    </xf>
    <xf numFmtId="0" fontId="8" fillId="0" borderId="4" xfId="0" applyFont="1" applyFill="1" applyBorder="1" applyAlignment="1" applyProtection="1">
      <alignment wrapText="1"/>
      <protection locked="0"/>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18" xfId="0" applyFill="1" applyBorder="1"/>
    <xf numFmtId="0" fontId="8" fillId="0" borderId="18" xfId="0" applyFont="1" applyFill="1" applyBorder="1"/>
    <xf numFmtId="0" fontId="8" fillId="0" borderId="0" xfId="0" applyFont="1" applyFill="1" applyBorder="1"/>
    <xf numFmtId="0" fontId="3" fillId="0" borderId="13" xfId="0" applyFont="1" applyBorder="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0" fillId="0" borderId="13" xfId="0" applyBorder="1" applyAlignment="1">
      <alignment horizontal="center"/>
    </xf>
    <xf numFmtId="0" fontId="8" fillId="0" borderId="0" xfId="0" applyFont="1" applyAlignment="1">
      <alignment horizontal="left"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4" xfId="0" applyFont="1" applyBorder="1" applyAlignment="1">
      <alignment horizontal="center" vertical="center"/>
    </xf>
    <xf numFmtId="0" fontId="0" fillId="4" borderId="0" xfId="0" applyFill="1" applyBorder="1" applyAlignment="1">
      <alignment horizontal="left" vertical="center"/>
    </xf>
    <xf numFmtId="0" fontId="6" fillId="0" borderId="0" xfId="0" applyFont="1" applyBorder="1" applyAlignment="1">
      <alignment horizontal="center" vertical="center"/>
    </xf>
    <xf numFmtId="0" fontId="0" fillId="3" borderId="0" xfId="0" applyFill="1" applyBorder="1" applyAlignment="1">
      <alignment horizontal="center" vertical="center" wrapText="1"/>
    </xf>
    <xf numFmtId="0" fontId="0" fillId="0" borderId="4" xfId="0" applyFill="1" applyBorder="1" applyProtection="1">
      <protection locked="0"/>
    </xf>
    <xf numFmtId="0" fontId="0" fillId="0" borderId="4" xfId="0" applyFill="1" applyBorder="1"/>
    <xf numFmtId="0" fontId="8" fillId="0" borderId="29" xfId="0" applyFont="1" applyFill="1" applyBorder="1"/>
    <xf numFmtId="0" fontId="9" fillId="0" borderId="4" xfId="0" applyFont="1" applyFill="1" applyBorder="1" applyAlignment="1">
      <alignment horizontal="left" vertical="center"/>
    </xf>
    <xf numFmtId="0" fontId="9" fillId="18"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9" fillId="0" borderId="0" xfId="0" applyFont="1" applyFill="1" applyAlignment="1">
      <alignment horizontal="center" vertical="center"/>
    </xf>
    <xf numFmtId="0" fontId="9" fillId="0" borderId="0" xfId="0" applyFont="1" applyFill="1" applyBorder="1" applyAlignment="1">
      <alignment horizontal="center" vertical="center"/>
    </xf>
    <xf numFmtId="0" fontId="9" fillId="0" borderId="17" xfId="0" applyFont="1" applyFill="1" applyBorder="1" applyAlignment="1">
      <alignment horizontal="center" vertical="center"/>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8" fillId="0" borderId="8" xfId="0" applyFont="1" applyFill="1" applyBorder="1" applyAlignment="1">
      <alignment horizontal="center" vertical="top"/>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1" fillId="3" borderId="9" xfId="0" applyFont="1" applyFill="1" applyBorder="1" applyAlignment="1" applyProtection="1">
      <alignment horizontal="center" vertical="center" wrapText="1" shrinkToFit="1"/>
      <protection locked="0"/>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30" xfId="0" applyBorder="1"/>
    <xf numFmtId="0" fontId="0" fillId="0" borderId="31" xfId="0" applyBorder="1"/>
    <xf numFmtId="0" fontId="0" fillId="0" borderId="0" xfId="0" applyFont="1" applyAlignment="1">
      <alignment horizontal="center" vertical="center"/>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20" borderId="16" xfId="0" applyFill="1" applyBorder="1" applyAlignment="1">
      <alignment horizontal="center"/>
    </xf>
    <xf numFmtId="0" fontId="0" fillId="21" borderId="16" xfId="0" applyFill="1" applyBorder="1" applyAlignment="1">
      <alignment horizontal="center"/>
    </xf>
    <xf numFmtId="0" fontId="0" fillId="19" borderId="16" xfId="0" applyFill="1" applyBorder="1" applyAlignment="1">
      <alignment horizont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8" fillId="0" borderId="18" xfId="0" applyFont="1" applyFill="1" applyBorder="1" applyAlignment="1" applyProtection="1">
      <alignment wrapText="1"/>
      <protection locked="0"/>
    </xf>
    <xf numFmtId="0" fontId="8" fillId="0" borderId="18"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9" fillId="0" borderId="4" xfId="0" applyFont="1" applyFill="1" applyBorder="1" applyProtection="1">
      <protection locked="0"/>
    </xf>
    <xf numFmtId="0" fontId="8" fillId="0" borderId="4" xfId="0" applyFont="1" applyBorder="1" applyAlignment="1">
      <alignment horizontal="center" vertical="center"/>
    </xf>
    <xf numFmtId="0" fontId="0" fillId="0" borderId="0" xfId="0" applyAlignment="1">
      <alignment horizontal="left" vertical="center"/>
    </xf>
    <xf numFmtId="0" fontId="3" fillId="0" borderId="0" xfId="0" applyFont="1" applyAlignment="1">
      <alignment horizontal="center" vertical="center"/>
    </xf>
    <xf numFmtId="0" fontId="9" fillId="0" borderId="4" xfId="0" applyFont="1" applyFill="1" applyBorder="1" applyAlignment="1">
      <alignment vertical="center"/>
    </xf>
    <xf numFmtId="0" fontId="0" fillId="0" borderId="30" xfId="0" applyFill="1" applyBorder="1"/>
    <xf numFmtId="0" fontId="8" fillId="12" borderId="18" xfId="0" applyFont="1" applyFill="1" applyBorder="1"/>
    <xf numFmtId="0" fontId="7" fillId="0" borderId="18" xfId="0" applyFont="1" applyFill="1" applyBorder="1" applyAlignment="1" applyProtection="1">
      <alignment wrapText="1"/>
      <protection locked="0"/>
    </xf>
    <xf numFmtId="0" fontId="28" fillId="18" borderId="4" xfId="0" applyFont="1" applyFill="1" applyBorder="1" applyAlignment="1" applyProtection="1">
      <alignment horizontal="center"/>
      <protection locked="0"/>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28" fillId="18" borderId="3" xfId="0" applyFont="1" applyFill="1" applyBorder="1"/>
    <xf numFmtId="0" fontId="28" fillId="18" borderId="4" xfId="0" applyFont="1" applyFill="1" applyBorder="1"/>
    <xf numFmtId="0" fontId="28" fillId="18" borderId="9" xfId="0" applyFont="1" applyFill="1" applyBorder="1" applyAlignment="1">
      <alignment horizontal="center" vertical="top"/>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8" fillId="0" borderId="0" xfId="0" applyFont="1" applyFill="1" applyAlignment="1">
      <alignment horizontal="left" vertical="center" wrapText="1"/>
    </xf>
    <xf numFmtId="0" fontId="8" fillId="12" borderId="4" xfId="0" applyFont="1" applyFill="1" applyBorder="1"/>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26" fillId="10" borderId="11" xfId="0" applyFont="1" applyFill="1" applyBorder="1" applyAlignment="1">
      <alignment horizontal="justify" wrapText="1"/>
    </xf>
    <xf numFmtId="0" fontId="0" fillId="0" borderId="2" xfId="0" applyBorder="1"/>
    <xf numFmtId="49" fontId="20" fillId="0" borderId="4" xfId="9" applyFill="1" applyBorder="1">
      <alignment horizontal="center" vertical="center" wrapText="1"/>
    </xf>
    <xf numFmtId="0" fontId="8" fillId="0" borderId="3" xfId="0" applyFont="1" applyFill="1" applyBorder="1" applyAlignment="1">
      <alignment horizontal="center" vertical="top"/>
    </xf>
    <xf numFmtId="0" fontId="10" fillId="0" borderId="2" xfId="0" applyFont="1" applyFill="1" applyBorder="1" applyAlignment="1">
      <alignment horizontal="center" vertical="center" textRotation="90"/>
    </xf>
    <xf numFmtId="0" fontId="8" fillId="12" borderId="2" xfId="0" applyFont="1" applyFill="1" applyBorder="1" applyAlignment="1">
      <alignment horizontal="center" vertical="center"/>
    </xf>
    <xf numFmtId="0" fontId="8" fillId="12" borderId="1" xfId="0" applyFont="1" applyFill="1" applyBorder="1" applyAlignment="1">
      <alignment horizontal="center" vertical="center"/>
    </xf>
    <xf numFmtId="0" fontId="3" fillId="12" borderId="13"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16" fillId="12" borderId="2" xfId="0" applyFont="1" applyFill="1" applyBorder="1" applyAlignment="1">
      <alignment horizontal="center" vertical="center"/>
    </xf>
    <xf numFmtId="0" fontId="15" fillId="12" borderId="2" xfId="0" applyFont="1" applyFill="1" applyBorder="1" applyAlignment="1">
      <alignment horizontal="center" vertical="center"/>
    </xf>
    <xf numFmtId="0" fontId="15" fillId="12" borderId="2" xfId="0" applyFont="1" applyFill="1" applyBorder="1" applyAlignment="1">
      <alignment horizontal="center" vertical="center" wrapText="1"/>
    </xf>
    <xf numFmtId="0" fontId="8" fillId="12" borderId="4" xfId="0" applyFont="1" applyFill="1" applyBorder="1" applyAlignment="1" applyProtection="1">
      <alignment horizontal="center"/>
      <protection locked="0"/>
    </xf>
    <xf numFmtId="0" fontId="8" fillId="12" borderId="3" xfId="0" applyFont="1" applyFill="1" applyBorder="1" applyAlignment="1">
      <alignment horizontal="center" vertical="center"/>
    </xf>
    <xf numFmtId="0" fontId="0" fillId="12" borderId="4" xfId="0" applyFill="1" applyBorder="1" applyAlignment="1" applyProtection="1">
      <alignment horizontal="center" vertical="top"/>
      <protection locked="0"/>
    </xf>
    <xf numFmtId="0" fontId="8" fillId="12" borderId="4" xfId="0" applyFont="1" applyFill="1" applyBorder="1" applyProtection="1">
      <protection locked="0"/>
    </xf>
    <xf numFmtId="0" fontId="8" fillId="12" borderId="9" xfId="0" applyFont="1" applyFill="1" applyBorder="1" applyAlignment="1">
      <alignment horizontal="center"/>
    </xf>
    <xf numFmtId="0" fontId="8" fillId="12" borderId="4" xfId="0" applyFont="1" applyFill="1" applyBorder="1" applyAlignment="1">
      <alignment horizontal="center" vertical="center"/>
    </xf>
    <xf numFmtId="0" fontId="9" fillId="12" borderId="6" xfId="0" applyFont="1" applyFill="1" applyBorder="1"/>
    <xf numFmtId="0" fontId="6" fillId="12" borderId="3" xfId="0" applyFont="1" applyFill="1" applyBorder="1" applyAlignment="1">
      <alignment horizontal="center" vertical="center"/>
    </xf>
    <xf numFmtId="0" fontId="9" fillId="12" borderId="3" xfId="0" applyFont="1" applyFill="1" applyBorder="1"/>
    <xf numFmtId="0" fontId="8" fillId="12" borderId="4" xfId="0" applyFont="1" applyFill="1" applyBorder="1" applyAlignment="1" applyProtection="1">
      <alignment horizontal="center" vertical="center"/>
      <protection locked="0"/>
    </xf>
    <xf numFmtId="0" fontId="8" fillId="12" borderId="18" xfId="0" applyFont="1" applyFill="1" applyBorder="1" applyAlignment="1" applyProtection="1">
      <alignment horizontal="left"/>
      <protection locked="0"/>
    </xf>
    <xf numFmtId="0" fontId="0" fillId="12" borderId="4" xfId="0" applyFill="1" applyBorder="1" applyAlignment="1">
      <alignment horizontal="center"/>
    </xf>
    <xf numFmtId="0" fontId="9" fillId="12" borderId="9" xfId="0" applyFont="1" applyFill="1" applyBorder="1"/>
    <xf numFmtId="0" fontId="6" fillId="12" borderId="4" xfId="0" applyFont="1" applyFill="1" applyBorder="1" applyAlignment="1">
      <alignment horizontal="center" vertical="center"/>
    </xf>
    <xf numFmtId="0" fontId="9" fillId="12" borderId="4" xfId="0" applyFont="1" applyFill="1" applyBorder="1"/>
    <xf numFmtId="0" fontId="8" fillId="12" borderId="0" xfId="0" applyFont="1" applyFill="1" applyAlignment="1">
      <alignment horizontal="center" vertical="center"/>
    </xf>
    <xf numFmtId="0" fontId="9" fillId="12" borderId="4" xfId="0" applyFont="1" applyFill="1" applyBorder="1" applyProtection="1">
      <protection locked="0"/>
    </xf>
    <xf numFmtId="0" fontId="9" fillId="12" borderId="9" xfId="0" applyFont="1" applyFill="1" applyBorder="1" applyProtection="1">
      <protection locked="0"/>
    </xf>
    <xf numFmtId="0" fontId="9" fillId="12" borderId="4" xfId="0" applyFont="1" applyFill="1" applyBorder="1" applyAlignment="1">
      <alignment horizontal="center" vertical="center"/>
    </xf>
    <xf numFmtId="0" fontId="9" fillId="12" borderId="9" xfId="0" applyFont="1" applyFill="1" applyBorder="1" applyAlignment="1">
      <alignment horizontal="center" vertical="center"/>
    </xf>
    <xf numFmtId="0" fontId="8" fillId="12" borderId="29" xfId="0" applyFont="1" applyFill="1" applyBorder="1" applyAlignment="1">
      <alignment horizontal="center" vertical="center"/>
    </xf>
    <xf numFmtId="0" fontId="0" fillId="10" borderId="0" xfId="0" applyFill="1" applyAlignment="1">
      <alignment horizontal="left" wrapText="1"/>
    </xf>
    <xf numFmtId="0" fontId="0" fillId="5" borderId="0" xfId="0" applyFill="1" applyAlignment="1">
      <alignment horizontal="left" wrapText="1"/>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49" fontId="20" fillId="0" borderId="21" xfId="9" applyFill="1" applyAlignment="1">
      <alignment horizontal="center" vertical="center"/>
    </xf>
    <xf numFmtId="49" fontId="20" fillId="0" borderId="21" xfId="10" applyFill="1" applyAlignment="1">
      <alignment horizontal="left" vertical="center"/>
    </xf>
    <xf numFmtId="0" fontId="0" fillId="0" borderId="35" xfId="0" applyBorder="1" applyAlignment="1">
      <alignment horizontal="center" vertical="center"/>
    </xf>
    <xf numFmtId="49" fontId="20" fillId="0" borderId="21"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8" xfId="0" applyFill="1" applyBorder="1" applyAlignment="1" applyProtection="1">
      <alignment horizontal="center" vertical="top"/>
      <protection locked="0"/>
    </xf>
    <xf numFmtId="0" fontId="8" fillId="0" borderId="8" xfId="0" applyFont="1" applyFill="1" applyBorder="1" applyAlignment="1" applyProtection="1">
      <alignment horizontal="center" vertical="center"/>
      <protection locked="0"/>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28" fillId="18" borderId="9" xfId="0" applyFont="1" applyFill="1" applyBorder="1" applyAlignment="1" applyProtection="1">
      <alignment horizontal="center"/>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29" xfId="0" applyFont="1" applyFill="1" applyBorder="1" applyAlignment="1" applyProtection="1">
      <alignment horizontal="center"/>
      <protection locked="0"/>
    </xf>
    <xf numFmtId="0" fontId="8" fillId="0" borderId="29" xfId="0" applyFont="1" applyFill="1" applyBorder="1" applyAlignment="1">
      <alignment horizontal="center" vertical="center"/>
    </xf>
    <xf numFmtId="0" fontId="0" fillId="0" borderId="29" xfId="0" applyFill="1" applyBorder="1" applyAlignment="1" applyProtection="1">
      <alignment horizontal="center" vertical="top"/>
      <protection locked="0"/>
    </xf>
    <xf numFmtId="0" fontId="8" fillId="0" borderId="29" xfId="0" applyFont="1" applyFill="1" applyBorder="1" applyAlignment="1" applyProtection="1">
      <alignment horizontal="center" vertical="center"/>
      <protection locked="0"/>
    </xf>
    <xf numFmtId="0" fontId="28" fillId="0" borderId="27" xfId="0" applyFont="1" applyFill="1" applyBorder="1" applyAlignment="1" applyProtection="1">
      <alignment horizontal="center"/>
      <protection locked="0"/>
    </xf>
    <xf numFmtId="0" fontId="8" fillId="0" borderId="27" xfId="0" applyFont="1" applyFill="1" applyBorder="1" applyAlignment="1" applyProtection="1">
      <alignment horizontal="center" vertical="center"/>
      <protection locked="0"/>
    </xf>
    <xf numFmtId="0" fontId="28" fillId="0" borderId="19" xfId="0" applyFont="1" applyFill="1" applyBorder="1" applyAlignment="1" applyProtection="1">
      <alignment horizontal="center"/>
      <protection locked="0"/>
    </xf>
    <xf numFmtId="0" fontId="8" fillId="0" borderId="19" xfId="0" applyFont="1" applyFill="1" applyBorder="1" applyAlignment="1">
      <alignment horizontal="center" vertical="center"/>
    </xf>
    <xf numFmtId="0" fontId="0" fillId="0" borderId="19"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8" fillId="10" borderId="0" xfId="0" applyFont="1" applyFill="1" applyAlignment="1">
      <alignment horizontal="left" wrapText="1"/>
    </xf>
    <xf numFmtId="0" fontId="0" fillId="0" borderId="4" xfId="0" applyFill="1" applyBorder="1" applyAlignment="1" applyProtection="1">
      <alignment horizontal="right" vertical="top"/>
      <protection locked="0"/>
    </xf>
    <xf numFmtId="0" fontId="8" fillId="0" borderId="4" xfId="0" applyFont="1" applyFill="1" applyBorder="1" applyAlignment="1" applyProtection="1">
      <alignment horizontal="right" vertical="top"/>
      <protection locked="0"/>
    </xf>
    <xf numFmtId="0" fontId="8" fillId="3" borderId="1" xfId="0" applyFont="1" applyFill="1" applyBorder="1" applyAlignment="1">
      <alignment horizontal="right" vertical="top"/>
    </xf>
    <xf numFmtId="0" fontId="8" fillId="6" borderId="2" xfId="0" applyFont="1" applyFill="1" applyBorder="1" applyAlignment="1">
      <alignment horizontal="right" vertical="top"/>
    </xf>
    <xf numFmtId="0" fontId="8" fillId="3" borderId="2" xfId="0" applyFont="1" applyFill="1" applyBorder="1" applyAlignment="1">
      <alignment horizontal="right" vertical="top"/>
    </xf>
    <xf numFmtId="0" fontId="9" fillId="0" borderId="9" xfId="0" applyFont="1" applyFill="1" applyBorder="1" applyAlignment="1" applyProtection="1">
      <alignment horizontal="right" vertical="top"/>
      <protection locked="0"/>
    </xf>
    <xf numFmtId="0" fontId="0" fillId="0" borderId="32" xfId="0" applyFill="1" applyBorder="1" applyAlignment="1">
      <alignment horizontal="right" vertical="top"/>
    </xf>
    <xf numFmtId="0" fontId="8" fillId="0" borderId="3" xfId="0" applyFont="1" applyFill="1" applyBorder="1" applyAlignment="1">
      <alignment horizontal="right" vertical="top"/>
    </xf>
    <xf numFmtId="0" fontId="9" fillId="0" borderId="4" xfId="0" applyFont="1" applyFill="1" applyBorder="1" applyAlignment="1" applyProtection="1">
      <alignment horizontal="right" vertical="top"/>
      <protection locked="0"/>
    </xf>
    <xf numFmtId="0" fontId="8" fillId="0" borderId="4" xfId="0" applyFont="1" applyFill="1" applyBorder="1" applyAlignment="1">
      <alignment horizontal="right" vertical="top"/>
    </xf>
    <xf numFmtId="0" fontId="28" fillId="18" borderId="4" xfId="0" applyFont="1" applyFill="1" applyBorder="1" applyAlignment="1" applyProtection="1">
      <alignment horizontal="right" vertical="top"/>
      <protection locked="0"/>
    </xf>
    <xf numFmtId="0" fontId="9" fillId="0" borderId="0" xfId="0" applyFont="1" applyAlignment="1">
      <alignment horizontal="right" vertical="top"/>
    </xf>
    <xf numFmtId="0" fontId="8" fillId="0" borderId="4" xfId="0" applyFont="1" applyBorder="1" applyAlignment="1">
      <alignment horizontal="right" vertical="top"/>
    </xf>
    <xf numFmtId="0" fontId="8" fillId="0" borderId="3" xfId="0" applyFont="1" applyBorder="1" applyAlignment="1">
      <alignment horizontal="right" vertical="top"/>
    </xf>
    <xf numFmtId="0" fontId="0" fillId="0" borderId="4" xfId="0" applyFill="1" applyBorder="1" applyAlignment="1">
      <alignment horizontal="right" vertical="top"/>
    </xf>
    <xf numFmtId="0" fontId="8" fillId="0" borderId="9" xfId="0" applyFont="1" applyFill="1" applyBorder="1" applyAlignment="1">
      <alignment horizontal="right" vertical="top"/>
    </xf>
    <xf numFmtId="0" fontId="9" fillId="0" borderId="9" xfId="0" applyFont="1" applyFill="1" applyBorder="1" applyAlignment="1">
      <alignment horizontal="right" vertical="top"/>
    </xf>
    <xf numFmtId="0" fontId="9" fillId="0" borderId="4" xfId="0" applyFont="1" applyBorder="1" applyAlignment="1">
      <alignment horizontal="right" vertical="top"/>
    </xf>
    <xf numFmtId="0" fontId="9" fillId="0" borderId="4" xfId="0" applyFont="1" applyBorder="1" applyAlignment="1" applyProtection="1">
      <alignment horizontal="right" vertical="top"/>
      <protection locked="0"/>
    </xf>
    <xf numFmtId="0" fontId="9" fillId="0" borderId="9" xfId="0" applyFont="1" applyBorder="1" applyAlignment="1">
      <alignment horizontal="right" vertical="top"/>
    </xf>
    <xf numFmtId="0" fontId="9" fillId="0" borderId="0" xfId="0" applyFont="1" applyFill="1" applyAlignment="1">
      <alignment horizontal="right" vertical="top"/>
    </xf>
    <xf numFmtId="0" fontId="9" fillId="0" borderId="11" xfId="0" applyFont="1" applyBorder="1" applyAlignment="1">
      <alignment horizontal="right" vertical="top"/>
    </xf>
    <xf numFmtId="0" fontId="8" fillId="0" borderId="5" xfId="0" applyFont="1" applyBorder="1" applyAlignment="1">
      <alignment horizontal="right" vertical="top"/>
    </xf>
    <xf numFmtId="0" fontId="9" fillId="0" borderId="5" xfId="0" applyFont="1" applyBorder="1" applyAlignment="1">
      <alignment horizontal="right" vertical="top"/>
    </xf>
    <xf numFmtId="0" fontId="9" fillId="0" borderId="10" xfId="0" applyFont="1" applyFill="1" applyBorder="1" applyAlignment="1">
      <alignment horizontal="right" vertical="top"/>
    </xf>
    <xf numFmtId="0" fontId="0" fillId="0" borderId="0" xfId="0" quotePrefix="1"/>
    <xf numFmtId="0" fontId="0" fillId="0" borderId="0" xfId="0" quotePrefix="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27" xfId="0" applyBorder="1"/>
    <xf numFmtId="0" fontId="0" fillId="0" borderId="29" xfId="0" applyBorder="1"/>
    <xf numFmtId="0" fontId="8" fillId="3" borderId="3" xfId="0" applyFont="1" applyFill="1" applyBorder="1" applyAlignment="1">
      <alignment horizontal="center" vertical="center"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7"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28" xfId="0" applyFont="1" applyFill="1" applyBorder="1" applyAlignment="1">
      <alignment horizontal="center" vertical="center"/>
    </xf>
    <xf numFmtId="0" fontId="8" fillId="3" borderId="26" xfId="0" applyFont="1" applyFill="1" applyBorder="1" applyAlignment="1">
      <alignment horizontal="center" vertical="center"/>
    </xf>
    <xf numFmtId="0" fontId="8" fillId="6" borderId="26" xfId="0" applyFont="1" applyFill="1" applyBorder="1" applyAlignment="1">
      <alignment horizontal="center" vertical="center"/>
    </xf>
    <xf numFmtId="0" fontId="8" fillId="0" borderId="29" xfId="0" applyFont="1" applyFill="1" applyBorder="1" applyAlignment="1">
      <alignment wrapText="1"/>
    </xf>
    <xf numFmtId="49" fontId="19" fillId="11" borderId="6" xfId="11" applyNumberFormat="1" applyFont="1" applyFill="1" applyBorder="1" applyAlignment="1">
      <alignment vertical="center" wrapText="1"/>
    </xf>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9" fillId="0" borderId="8" xfId="0" applyFont="1" applyFill="1" applyBorder="1" applyAlignment="1">
      <alignment horizontal="center"/>
    </xf>
    <xf numFmtId="0" fontId="8" fillId="0" borderId="4" xfId="0" applyFont="1" applyFill="1" applyBorder="1" applyAlignment="1">
      <alignment horizontal="left" vertical="center"/>
    </xf>
    <xf numFmtId="0" fontId="8" fillId="0" borderId="4" xfId="0" applyFont="1" applyBorder="1" applyAlignment="1" applyProtection="1">
      <alignment horizontal="right" vertical="top"/>
      <protection locked="0"/>
    </xf>
    <xf numFmtId="49" fontId="29" fillId="0" borderId="4" xfId="9" applyFont="1" applyFill="1" applyBorder="1" applyAlignment="1">
      <alignment horizontal="right" vertical="top" wrapText="1"/>
    </xf>
    <xf numFmtId="0" fontId="0" fillId="0" borderId="10" xfId="0" applyFill="1" applyBorder="1" applyAlignment="1" applyProtection="1">
      <alignment horizontal="center" vertical="top"/>
      <protection locked="0"/>
    </xf>
    <xf numFmtId="0" fontId="8" fillId="0" borderId="5" xfId="0" applyFont="1" applyFill="1" applyBorder="1" applyAlignment="1">
      <alignment horizontal="right" vertical="top"/>
    </xf>
    <xf numFmtId="0" fontId="0" fillId="0" borderId="5" xfId="0" applyFill="1" applyBorder="1" applyAlignment="1" applyProtection="1">
      <alignment horizontal="right" vertical="top"/>
      <protection locked="0"/>
    </xf>
    <xf numFmtId="0" fontId="0" fillId="0" borderId="0" xfId="0" applyFill="1" applyAlignment="1">
      <alignment horizontal="left" vertical="center" wrapText="1"/>
    </xf>
    <xf numFmtId="0" fontId="0" fillId="0" borderId="4" xfId="0" applyFill="1" applyBorder="1" applyAlignment="1">
      <alignment wrapText="1"/>
    </xf>
    <xf numFmtId="0" fontId="0" fillId="0" borderId="0" xfId="0" applyFont="1" applyFill="1" applyAlignment="1">
      <alignment horizontal="center"/>
    </xf>
    <xf numFmtId="0" fontId="0" fillId="0" borderId="0" xfId="0" applyFont="1" applyFill="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5" borderId="0" xfId="0" applyFill="1"/>
    <xf numFmtId="49" fontId="20" fillId="0" borderId="33" xfId="10" applyFill="1" applyBorder="1">
      <alignment horizontal="left" vertical="center" wrapText="1"/>
    </xf>
    <xf numFmtId="49" fontId="20" fillId="0" borderId="34" xfId="9" applyFill="1" applyBorder="1">
      <alignment horizontal="center" vertical="center" wrapText="1"/>
    </xf>
    <xf numFmtId="0" fontId="0" fillId="7" borderId="2" xfId="0" applyFill="1" applyBorder="1" applyAlignment="1">
      <alignment horizontal="left" vertical="top"/>
    </xf>
    <xf numFmtId="0" fontId="0" fillId="5" borderId="29"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26" fillId="0" borderId="11" xfId="0" applyFont="1" applyFill="1" applyBorder="1" applyAlignment="1">
      <alignment horizontal="justify" wrapText="1"/>
    </xf>
    <xf numFmtId="0" fontId="3" fillId="0" borderId="0" xfId="0" applyFont="1" applyFill="1" applyBorder="1"/>
    <xf numFmtId="0" fontId="0" fillId="0" borderId="0" xfId="0" applyFill="1" applyBorder="1" applyAlignment="1">
      <alignment horizontal="left" vertical="center"/>
    </xf>
    <xf numFmtId="0" fontId="0" fillId="0" borderId="0" xfId="0" applyFill="1" applyBorder="1" applyAlignment="1">
      <alignment wrapText="1"/>
    </xf>
    <xf numFmtId="0" fontId="0" fillId="0" borderId="0" xfId="0" applyFont="1" applyFill="1" applyBorder="1" applyAlignment="1">
      <alignment horizontal="left"/>
    </xf>
    <xf numFmtId="49" fontId="20" fillId="0" borderId="0" xfId="3" applyFont="1" applyFill="1" applyBorder="1" applyAlignment="1">
      <alignment horizontal="left" vertical="center" wrapText="1"/>
    </xf>
    <xf numFmtId="0" fontId="8" fillId="0" borderId="18" xfId="0" applyFont="1" applyBorder="1" applyAlignment="1">
      <alignment horizontal="center"/>
    </xf>
    <xf numFmtId="0" fontId="8" fillId="0" borderId="16" xfId="0" applyFont="1" applyBorder="1" applyAlignment="1">
      <alignment horizontal="center" vertical="center"/>
    </xf>
    <xf numFmtId="0" fontId="9" fillId="0" borderId="4" xfId="0" applyFont="1" applyFill="1" applyBorder="1" applyAlignment="1" applyProtection="1">
      <alignment horizontal="center" vertical="center"/>
      <protection locked="0"/>
    </xf>
    <xf numFmtId="49" fontId="3" fillId="0" borderId="2" xfId="0" applyNumberFormat="1" applyFont="1" applyBorder="1" applyAlignment="1">
      <alignment horizontal="center"/>
    </xf>
    <xf numFmtId="49" fontId="0" fillId="0" borderId="0" xfId="0" applyNumberFormat="1" applyFill="1" applyBorder="1"/>
    <xf numFmtId="49" fontId="3" fillId="0" borderId="0" xfId="0" applyNumberFormat="1" applyFont="1" applyFill="1" applyBorder="1" applyAlignment="1">
      <alignment horizontal="center"/>
    </xf>
    <xf numFmtId="49" fontId="0" fillId="0" borderId="0" xfId="0" applyNumberFormat="1" applyFont="1" applyFill="1" applyBorder="1" applyAlignment="1">
      <alignment horizontal="center"/>
    </xf>
    <xf numFmtId="49" fontId="0" fillId="0" borderId="0" xfId="0" applyNumberFormat="1" applyFont="1" applyFill="1" applyAlignment="1">
      <alignment horizontal="center"/>
    </xf>
    <xf numFmtId="49" fontId="0" fillId="0" borderId="0" xfId="0" applyNumberFormat="1" applyFont="1" applyAlignment="1">
      <alignment horizontal="center"/>
    </xf>
    <xf numFmtId="49" fontId="3" fillId="0" borderId="0" xfId="0" applyNumberFormat="1" applyFont="1" applyAlignment="1">
      <alignment horizontal="center"/>
    </xf>
    <xf numFmtId="0" fontId="0" fillId="10" borderId="15" xfId="0" applyFont="1" applyFill="1" applyBorder="1" applyAlignment="1">
      <alignment horizontal="center"/>
    </xf>
    <xf numFmtId="49" fontId="0" fillId="10" borderId="16" xfId="0" quotePrefix="1" applyNumberFormat="1" applyFont="1" applyFill="1" applyBorder="1" applyAlignment="1">
      <alignment horizontal="center"/>
    </xf>
    <xf numFmtId="0" fontId="0" fillId="10" borderId="16" xfId="0" applyFont="1" applyFill="1" applyBorder="1" applyProtection="1">
      <protection locked="0"/>
    </xf>
    <xf numFmtId="0" fontId="0" fillId="10" borderId="25" xfId="0" applyFill="1" applyBorder="1"/>
    <xf numFmtId="0" fontId="0" fillId="0" borderId="3" xfId="0" applyFill="1" applyBorder="1" applyProtection="1">
      <protection locked="0"/>
    </xf>
    <xf numFmtId="0" fontId="0" fillId="3" borderId="3" xfId="0" applyFill="1" applyBorder="1" applyAlignment="1">
      <alignment horizontal="center" vertical="center"/>
    </xf>
    <xf numFmtId="0" fontId="0" fillId="3" borderId="3" xfId="0" applyFill="1" applyBorder="1" applyAlignment="1">
      <alignment horizontal="center" vertical="center" wrapText="1"/>
    </xf>
    <xf numFmtId="0" fontId="8" fillId="6" borderId="3" xfId="0" applyFont="1" applyFill="1" applyBorder="1" applyAlignment="1">
      <alignment horizontal="center" vertical="center" wrapText="1"/>
    </xf>
    <xf numFmtId="0" fontId="0" fillId="4" borderId="2" xfId="0" applyFill="1" applyBorder="1" applyAlignment="1">
      <alignment horizontal="left" vertical="center"/>
    </xf>
    <xf numFmtId="0" fontId="8" fillId="4" borderId="2" xfId="0" applyFont="1" applyFill="1" applyBorder="1" applyAlignment="1">
      <alignment horizontal="left" vertical="center" wrapText="1"/>
    </xf>
    <xf numFmtId="0" fontId="0" fillId="4" borderId="2" xfId="0" applyFill="1" applyBorder="1"/>
    <xf numFmtId="0" fontId="0" fillId="0" borderId="0" xfId="0" applyAlignment="1">
      <alignment horizontal="center" wrapText="1"/>
    </xf>
    <xf numFmtId="0" fontId="8" fillId="0" borderId="0" xfId="0" applyFont="1" applyAlignment="1">
      <alignment wrapText="1"/>
    </xf>
    <xf numFmtId="0" fontId="0" fillId="0" borderId="16" xfId="0" applyBorder="1" applyAlignment="1">
      <alignment horizontal="left" vertical="center" wrapText="1"/>
    </xf>
    <xf numFmtId="0" fontId="8" fillId="0" borderId="4" xfId="0" applyFont="1" applyBorder="1" applyAlignment="1" applyProtection="1">
      <alignment horizontal="center"/>
      <protection locked="0"/>
    </xf>
    <xf numFmtId="0" fontId="8" fillId="0" borderId="4" xfId="0" applyFont="1" applyBorder="1" applyAlignment="1" applyProtection="1">
      <alignment horizontal="center" vertical="center"/>
      <protection locked="0"/>
    </xf>
    <xf numFmtId="0" fontId="8" fillId="10" borderId="16" xfId="0" applyFont="1" applyFill="1" applyBorder="1" applyAlignment="1">
      <alignment wrapText="1"/>
    </xf>
    <xf numFmtId="0" fontId="22" fillId="0" borderId="36" xfId="0" applyNumberFormat="1" applyFont="1" applyFill="1" applyBorder="1" applyAlignment="1" applyProtection="1">
      <alignment horizontal="center" vertical="top" wrapText="1"/>
    </xf>
    <xf numFmtId="0" fontId="22" fillId="0" borderId="16" xfId="0" applyNumberFormat="1" applyFont="1" applyFill="1" applyBorder="1" applyAlignment="1" applyProtection="1">
      <alignment horizontal="center" vertical="center" wrapText="1"/>
    </xf>
    <xf numFmtId="0" fontId="0" fillId="0" borderId="23" xfId="0" applyFont="1" applyFill="1" applyBorder="1" applyAlignment="1">
      <alignment horizontal="center"/>
    </xf>
    <xf numFmtId="0" fontId="0" fillId="0" borderId="23" xfId="0" applyBorder="1" applyAlignment="1">
      <alignment horizontal="center" vertical="center"/>
    </xf>
    <xf numFmtId="0" fontId="0" fillId="0" borderId="20" xfId="0" applyBorder="1"/>
    <xf numFmtId="0" fontId="0" fillId="0" borderId="6" xfId="0" applyBorder="1"/>
    <xf numFmtId="0" fontId="0" fillId="0" borderId="9" xfId="0" applyBorder="1"/>
    <xf numFmtId="0" fontId="0" fillId="0" borderId="0" xfId="0" applyAlignment="1">
      <alignment horizontal="right" vertical="center"/>
    </xf>
    <xf numFmtId="0" fontId="0" fillId="0" borderId="16" xfId="0" applyBorder="1" applyAlignment="1">
      <alignment wrapText="1"/>
    </xf>
    <xf numFmtId="0" fontId="25" fillId="0" borderId="9" xfId="0" applyFont="1" applyBorder="1" applyAlignment="1">
      <alignment horizontal="center" wrapText="1"/>
    </xf>
    <xf numFmtId="0" fontId="0" fillId="23" borderId="2" xfId="0" applyFill="1" applyBorder="1" applyAlignment="1">
      <alignment horizontal="center"/>
    </xf>
    <xf numFmtId="0" fontId="25" fillId="23" borderId="2" xfId="0" applyFont="1" applyFill="1" applyBorder="1" applyAlignment="1">
      <alignment vertical="top" wrapText="1"/>
    </xf>
    <xf numFmtId="0" fontId="26" fillId="23" borderId="1" xfId="0" applyFont="1" applyFill="1" applyBorder="1" applyAlignment="1">
      <alignment horizontal="center" vertical="top" wrapText="1"/>
    </xf>
    <xf numFmtId="0" fontId="25" fillId="23" borderId="0" xfId="0" applyFont="1" applyFill="1" applyBorder="1" applyAlignment="1">
      <alignment horizontal="left" vertical="top" wrapText="1"/>
    </xf>
    <xf numFmtId="0" fontId="25" fillId="23" borderId="2" xfId="0" applyFont="1" applyFill="1" applyBorder="1" applyAlignment="1">
      <alignment horizontal="left" vertical="top" wrapText="1"/>
    </xf>
    <xf numFmtId="0" fontId="0" fillId="23" borderId="2" xfId="0" applyFill="1" applyBorder="1"/>
    <xf numFmtId="0" fontId="26" fillId="0" borderId="5" xfId="0" applyFont="1" applyFill="1" applyBorder="1" applyAlignment="1">
      <alignment horizontal="center" vertical="top" wrapText="1"/>
    </xf>
    <xf numFmtId="0" fontId="26" fillId="0" borderId="11" xfId="0" applyFont="1" applyFill="1" applyBorder="1" applyAlignment="1">
      <alignment horizontal="center" vertical="top" wrapText="1"/>
    </xf>
    <xf numFmtId="0" fontId="26" fillId="0" borderId="2" xfId="0" applyFont="1" applyFill="1" applyBorder="1" applyAlignment="1">
      <alignment horizontal="center" vertical="top"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3" fillId="10" borderId="15" xfId="0" applyFont="1" applyFill="1" applyBorder="1" applyAlignment="1">
      <alignment horizontal="center"/>
    </xf>
    <xf numFmtId="49" fontId="3" fillId="10" borderId="16" xfId="0" quotePrefix="1" applyNumberFormat="1" applyFont="1" applyFill="1" applyBorder="1" applyAlignment="1">
      <alignment horizontal="center"/>
    </xf>
    <xf numFmtId="0" fontId="3" fillId="10" borderId="16" xfId="0" applyFont="1" applyFill="1" applyBorder="1" applyProtection="1">
      <protection locked="0"/>
    </xf>
    <xf numFmtId="0" fontId="3" fillId="10" borderId="25" xfId="0" applyFont="1" applyFill="1" applyBorder="1"/>
    <xf numFmtId="0" fontId="7" fillId="0" borderId="4" xfId="0" applyFont="1" applyBorder="1" applyAlignment="1" applyProtection="1">
      <alignment horizontal="center" wrapText="1"/>
      <protection locked="0"/>
    </xf>
    <xf numFmtId="0" fontId="7" fillId="0" borderId="5" xfId="0" applyFont="1" applyBorder="1" applyAlignment="1" applyProtection="1">
      <alignment horizontal="center" wrapText="1"/>
      <protection locked="0"/>
    </xf>
    <xf numFmtId="49" fontId="0" fillId="0" borderId="0" xfId="0" applyNumberFormat="1" applyAlignment="1">
      <alignment horizontal="center"/>
    </xf>
    <xf numFmtId="0" fontId="0" fillId="0" borderId="0" xfId="0" applyAlignment="1">
      <alignment horizontal="right"/>
    </xf>
    <xf numFmtId="0" fontId="0" fillId="0" borderId="8" xfId="0" applyBorder="1" applyAlignment="1">
      <alignment horizontal="center"/>
    </xf>
    <xf numFmtId="0" fontId="8" fillId="0" borderId="16" xfId="0" applyFont="1" applyBorder="1" applyAlignment="1">
      <alignment horizontal="center" vertical="center"/>
    </xf>
    <xf numFmtId="0" fontId="0" fillId="0" borderId="21" xfId="0" applyBorder="1" applyAlignment="1">
      <alignment horizontal="left" wrapText="1"/>
    </xf>
    <xf numFmtId="0" fontId="0" fillId="0" borderId="21" xfId="0" applyBorder="1" applyAlignment="1">
      <alignment horizontal="left" vertical="top" wrapText="1"/>
    </xf>
    <xf numFmtId="0" fontId="0" fillId="0" borderId="16" xfId="0" applyBorder="1" applyAlignment="1">
      <alignment horizontal="left" wrapText="1"/>
    </xf>
    <xf numFmtId="0" fontId="0" fillId="0" borderId="16" xfId="0" applyBorder="1" applyAlignment="1">
      <alignment horizontal="left" vertical="top" wrapText="1"/>
    </xf>
    <xf numFmtId="0" fontId="0" fillId="0" borderId="0" xfId="0" applyAlignment="1">
      <alignment horizontal="left" vertical="top" wrapText="1"/>
    </xf>
    <xf numFmtId="0" fontId="0" fillId="0" borderId="16" xfId="0" applyBorder="1" applyAlignment="1">
      <alignment horizontal="left" vertical="top"/>
    </xf>
    <xf numFmtId="0" fontId="0" fillId="0" borderId="16" xfId="0" applyBorder="1" applyAlignment="1">
      <alignment vertical="top" wrapText="1"/>
    </xf>
    <xf numFmtId="49" fontId="0" fillId="0" borderId="0" xfId="0" applyNumberFormat="1"/>
    <xf numFmtId="0" fontId="1" fillId="2" borderId="12" xfId="0" applyFont="1" applyFill="1" applyBorder="1" applyAlignment="1" applyProtection="1">
      <alignment horizontal="center" vertical="center" shrinkToFit="1"/>
      <protection locked="0"/>
    </xf>
    <xf numFmtId="0" fontId="8" fillId="0" borderId="18" xfId="0" applyFont="1" applyBorder="1"/>
    <xf numFmtId="0" fontId="8" fillId="0" borderId="18" xfId="0" applyFont="1" applyBorder="1" applyAlignment="1">
      <alignment horizontal="right"/>
    </xf>
    <xf numFmtId="0" fontId="8" fillId="0" borderId="29" xfId="0" applyFont="1" applyBorder="1"/>
    <xf numFmtId="0" fontId="8" fillId="24" borderId="18" xfId="0" applyFont="1" applyFill="1" applyBorder="1"/>
    <xf numFmtId="0" fontId="8" fillId="0" borderId="19" xfId="0" applyFont="1" applyBorder="1" applyAlignment="1">
      <alignment horizontal="center"/>
    </xf>
    <xf numFmtId="0" fontId="8" fillId="0" borderId="19" xfId="0" applyFont="1" applyBorder="1"/>
    <xf numFmtId="0" fontId="8" fillId="0" borderId="19" xfId="0" applyFont="1" applyBorder="1" applyAlignment="1">
      <alignment horizontal="right"/>
    </xf>
    <xf numFmtId="0" fontId="8" fillId="24" borderId="19" xfId="0" applyFont="1" applyFill="1" applyBorder="1"/>
    <xf numFmtId="0" fontId="0" fillId="4" borderId="4" xfId="0" applyFill="1" applyBorder="1" applyAlignment="1">
      <alignment horizontal="center" vertical="center"/>
    </xf>
    <xf numFmtId="0" fontId="3" fillId="0" borderId="3" xfId="0" applyFont="1" applyBorder="1" applyAlignment="1">
      <alignment horizontal="center" vertical="center"/>
    </xf>
    <xf numFmtId="0" fontId="8" fillId="0" borderId="16" xfId="0" applyFont="1" applyBorder="1" applyAlignment="1">
      <alignment horizontal="center" vertical="center"/>
    </xf>
    <xf numFmtId="0" fontId="0" fillId="10" borderId="16" xfId="0" applyFill="1" applyBorder="1" applyAlignment="1">
      <alignment horizontal="left" wrapText="1"/>
    </xf>
    <xf numFmtId="0" fontId="0" fillId="10" borderId="16" xfId="0" applyFill="1" applyBorder="1"/>
    <xf numFmtId="0" fontId="22" fillId="10" borderId="16" xfId="0" applyNumberFormat="1" applyFont="1" applyFill="1" applyBorder="1" applyAlignment="1" applyProtection="1">
      <alignment horizontal="left" vertical="top" wrapText="1"/>
    </xf>
    <xf numFmtId="0" fontId="22" fillId="10" borderId="36" xfId="0" applyNumberFormat="1" applyFont="1" applyFill="1" applyBorder="1" applyAlignment="1" applyProtection="1">
      <alignment horizontal="left" vertical="top" wrapText="1"/>
    </xf>
    <xf numFmtId="0" fontId="4" fillId="10" borderId="16" xfId="1" applyFill="1" applyBorder="1" applyAlignment="1">
      <alignment horizontal="left" wrapText="1"/>
    </xf>
    <xf numFmtId="49" fontId="19" fillId="0" borderId="21" xfId="4">
      <alignment horizontal="center" vertical="center" wrapText="1"/>
    </xf>
    <xf numFmtId="49" fontId="19" fillId="0" borderId="21" xfId="5">
      <alignment horizontal="center" vertical="center" wrapText="1"/>
    </xf>
    <xf numFmtId="49" fontId="20" fillId="0" borderId="21" xfId="7">
      <alignment horizontal="center" vertical="center" wrapText="1"/>
    </xf>
    <xf numFmtId="49" fontId="20" fillId="0" borderId="21" xfId="8">
      <alignment horizontal="center" vertical="center" wrapText="1"/>
    </xf>
    <xf numFmtId="0" fontId="20" fillId="0" borderId="21" xfId="9" applyNumberFormat="1">
      <alignment horizontal="center" vertical="center" wrapText="1"/>
    </xf>
    <xf numFmtId="49" fontId="30" fillId="0" borderId="21" xfId="10" applyFont="1">
      <alignment horizontal="left" vertical="center" wrapText="1"/>
    </xf>
    <xf numFmtId="0" fontId="8" fillId="0" borderId="18" xfId="0" applyFont="1" applyBorder="1" applyProtection="1">
      <protection locked="0"/>
    </xf>
    <xf numFmtId="0" fontId="8" fillId="0" borderId="29" xfId="0" applyFont="1" applyBorder="1" applyAlignment="1">
      <alignment horizontal="center"/>
    </xf>
    <xf numFmtId="0" fontId="8" fillId="0" borderId="29" xfId="0" applyFont="1" applyBorder="1" applyAlignment="1">
      <alignment horizontal="left"/>
    </xf>
    <xf numFmtId="0" fontId="8" fillId="0" borderId="0" xfId="0" applyFont="1" applyProtection="1">
      <protection locked="0"/>
    </xf>
    <xf numFmtId="0" fontId="8" fillId="0" borderId="0" xfId="0" applyFont="1" applyAlignment="1" applyProtection="1">
      <alignment wrapText="1"/>
      <protection locked="0"/>
    </xf>
    <xf numFmtId="0" fontId="8" fillId="0" borderId="16" xfId="0" applyFont="1" applyBorder="1" applyAlignment="1">
      <alignment wrapText="1"/>
    </xf>
    <xf numFmtId="0" fontId="0" fillId="10" borderId="16" xfId="0" applyFill="1" applyBorder="1" applyAlignment="1">
      <alignment horizontal="left" vertical="center"/>
    </xf>
    <xf numFmtId="0" fontId="0" fillId="0" borderId="16" xfId="0" applyBorder="1" applyAlignment="1">
      <alignment horizontal="left" vertical="center"/>
    </xf>
    <xf numFmtId="0" fontId="8" fillId="0" borderId="4" xfId="0" applyFont="1" applyFill="1" applyBorder="1" applyProtection="1">
      <protection locked="0"/>
    </xf>
    <xf numFmtId="0" fontId="8" fillId="0" borderId="16" xfId="0" applyFont="1" applyBorder="1" applyAlignment="1">
      <alignment horizontal="center" vertical="center"/>
    </xf>
    <xf numFmtId="0" fontId="0" fillId="4" borderId="16" xfId="0" applyFill="1" applyBorder="1" applyAlignment="1">
      <alignment horizontal="left" vertical="center" wrapText="1"/>
    </xf>
    <xf numFmtId="0" fontId="8" fillId="3" borderId="2" xfId="0" applyFont="1" applyFill="1" applyBorder="1" applyAlignment="1">
      <alignment horizontal="center" vertical="top"/>
    </xf>
    <xf numFmtId="0" fontId="8" fillId="6" borderId="2" xfId="0" applyFont="1" applyFill="1" applyBorder="1" applyAlignment="1">
      <alignment horizontal="center" vertical="top"/>
    </xf>
    <xf numFmtId="0" fontId="9" fillId="0" borderId="0" xfId="0" applyFont="1" applyAlignment="1">
      <alignment horizontal="center" vertical="top"/>
    </xf>
    <xf numFmtId="0" fontId="22" fillId="0" borderId="16" xfId="0" applyFont="1" applyBorder="1" applyAlignment="1">
      <alignment horizontal="left" vertical="top" wrapText="1"/>
    </xf>
    <xf numFmtId="0" fontId="8" fillId="0" borderId="18" xfId="0" applyFont="1" applyFill="1" applyBorder="1" applyAlignment="1">
      <alignment wrapText="1"/>
    </xf>
    <xf numFmtId="0" fontId="0" fillId="0" borderId="23" xfId="0" applyBorder="1"/>
    <xf numFmtId="0" fontId="8" fillId="0" borderId="16" xfId="0" applyFont="1" applyBorder="1"/>
    <xf numFmtId="0" fontId="6" fillId="0" borderId="16" xfId="0" applyFont="1" applyBorder="1"/>
    <xf numFmtId="0" fontId="20" fillId="26" borderId="0" xfId="6" applyNumberFormat="1" applyFill="1" applyBorder="1">
      <alignment horizontal="center" vertical="center" wrapText="1"/>
    </xf>
    <xf numFmtId="0" fontId="8" fillId="26" borderId="0" xfId="12" applyNumberFormat="1" applyFont="1" applyFill="1" applyBorder="1" applyAlignment="1">
      <alignment horizontal="center"/>
    </xf>
    <xf numFmtId="0" fontId="8" fillId="26" borderId="0" xfId="0" applyFont="1" applyFill="1" applyAlignment="1">
      <alignment horizontal="center"/>
    </xf>
    <xf numFmtId="0" fontId="20" fillId="26" borderId="21" xfId="6" applyNumberFormat="1" applyFill="1">
      <alignment horizontal="center" vertical="center" wrapText="1"/>
    </xf>
    <xf numFmtId="0" fontId="20" fillId="15" borderId="21" xfId="6" applyNumberFormat="1" applyFill="1">
      <alignment horizontal="center" vertical="center" wrapText="1"/>
    </xf>
    <xf numFmtId="49" fontId="20" fillId="0" borderId="28" xfId="6" applyBorder="1">
      <alignment horizontal="center" vertical="center" wrapText="1"/>
    </xf>
    <xf numFmtId="0" fontId="20" fillId="26" borderId="28" xfId="6" applyNumberFormat="1" applyFill="1" applyBorder="1">
      <alignment horizontal="center" vertical="center" wrapText="1"/>
    </xf>
    <xf numFmtId="0" fontId="20" fillId="20" borderId="21" xfId="6" applyNumberFormat="1" applyFill="1">
      <alignment horizontal="center" vertical="center" wrapText="1"/>
    </xf>
    <xf numFmtId="0" fontId="20" fillId="15" borderId="16" xfId="6" applyNumberFormat="1" applyFill="1" applyBorder="1">
      <alignment horizontal="center" vertical="center" wrapText="1"/>
    </xf>
    <xf numFmtId="0" fontId="20" fillId="21" borderId="16" xfId="6" applyNumberFormat="1" applyFill="1" applyBorder="1">
      <alignment horizontal="center" vertical="center" wrapText="1"/>
    </xf>
    <xf numFmtId="0" fontId="20" fillId="20" borderId="16" xfId="6" applyNumberFormat="1" applyFill="1" applyBorder="1">
      <alignment horizontal="center" vertical="center" wrapText="1"/>
    </xf>
    <xf numFmtId="0" fontId="20" fillId="21" borderId="21" xfId="6" applyNumberFormat="1" applyFill="1">
      <alignment horizontal="center" vertical="center" wrapText="1"/>
    </xf>
    <xf numFmtId="0" fontId="20" fillId="20" borderId="0" xfId="6" applyNumberFormat="1" applyFill="1" applyBorder="1">
      <alignment horizontal="center" vertical="center" wrapText="1"/>
    </xf>
    <xf numFmtId="0" fontId="20" fillId="15" borderId="26" xfId="6" applyNumberFormat="1" applyFill="1" applyBorder="1">
      <alignment horizontal="center" vertical="center" wrapText="1"/>
    </xf>
    <xf numFmtId="0" fontId="20" fillId="21" borderId="28" xfId="6" applyNumberFormat="1" applyFill="1" applyBorder="1">
      <alignment horizontal="center" vertical="center" wrapText="1"/>
    </xf>
    <xf numFmtId="0" fontId="20" fillId="26" borderId="16" xfId="6" applyNumberFormat="1" applyFill="1" applyBorder="1">
      <alignment horizontal="center" vertical="center" wrapText="1"/>
    </xf>
    <xf numFmtId="0" fontId="0" fillId="20" borderId="0" xfId="0" applyFill="1" applyAlignment="1">
      <alignment horizontal="center"/>
    </xf>
    <xf numFmtId="0" fontId="20" fillId="20" borderId="28" xfId="6" applyNumberFormat="1" applyFill="1" applyBorder="1">
      <alignment horizontal="center" vertical="center" wrapText="1"/>
    </xf>
    <xf numFmtId="0" fontId="0" fillId="15" borderId="0" xfId="0" applyFill="1" applyAlignment="1">
      <alignment horizontal="center"/>
    </xf>
    <xf numFmtId="0" fontId="0" fillId="21" borderId="0" xfId="0" applyFill="1" applyAlignment="1">
      <alignment horizontal="center"/>
    </xf>
    <xf numFmtId="0" fontId="20" fillId="3" borderId="21" xfId="6" applyNumberFormat="1" applyFill="1">
      <alignment horizontal="center" vertical="center" wrapText="1"/>
    </xf>
    <xf numFmtId="0" fontId="20" fillId="22" borderId="21" xfId="6" applyNumberFormat="1" applyFill="1">
      <alignment horizontal="center" vertical="center" wrapText="1"/>
    </xf>
    <xf numFmtId="0" fontId="0" fillId="22" borderId="0" xfId="0" applyFill="1" applyAlignment="1">
      <alignment horizontal="center"/>
    </xf>
    <xf numFmtId="0" fontId="19" fillId="0" borderId="16" xfId="0" applyFont="1" applyBorder="1" applyAlignment="1">
      <alignment horizontal="center" vertical="center"/>
    </xf>
    <xf numFmtId="0" fontId="20" fillId="0" borderId="16" xfId="0" applyFont="1" applyBorder="1" applyAlignment="1">
      <alignment horizontal="center" vertical="center"/>
    </xf>
    <xf numFmtId="0" fontId="20" fillId="0" borderId="16" xfId="0" applyFont="1" applyBorder="1" applyAlignment="1">
      <alignment horizontal="center" vertical="center" wrapText="1"/>
    </xf>
    <xf numFmtId="0" fontId="20" fillId="0" borderId="21" xfId="0" applyFont="1" applyBorder="1" applyAlignment="1">
      <alignment horizontal="center" vertical="center" wrapText="1"/>
    </xf>
    <xf numFmtId="49" fontId="20" fillId="0" borderId="16" xfId="0" applyNumberFormat="1" applyFont="1" applyBorder="1" applyAlignment="1">
      <alignment horizontal="center" vertical="center"/>
    </xf>
    <xf numFmtId="49" fontId="19" fillId="0" borderId="16" xfId="0" applyNumberFormat="1" applyFont="1" applyBorder="1" applyAlignment="1">
      <alignment horizontal="center" vertical="center" wrapText="1"/>
    </xf>
    <xf numFmtId="0" fontId="29" fillId="0" borderId="16" xfId="0" applyFont="1" applyBorder="1" applyAlignment="1">
      <alignment horizontal="center" vertical="center" wrapText="1"/>
    </xf>
    <xf numFmtId="0" fontId="8" fillId="0" borderId="4" xfId="0" applyFont="1" applyBorder="1" applyAlignment="1" applyProtection="1">
      <alignment vertical="top" wrapText="1"/>
      <protection locked="0"/>
    </xf>
    <xf numFmtId="0" fontId="8" fillId="0" borderId="4" xfId="0" applyFont="1" applyBorder="1" applyAlignment="1">
      <alignment vertical="top" wrapText="1"/>
    </xf>
    <xf numFmtId="0" fontId="8" fillId="0" borderId="4" xfId="0" applyFont="1" applyBorder="1" applyAlignment="1">
      <alignment vertical="top"/>
    </xf>
    <xf numFmtId="49" fontId="8" fillId="0" borderId="4" xfId="10" applyFont="1" applyBorder="1" applyAlignment="1">
      <alignment horizontal="left" vertical="top"/>
    </xf>
    <xf numFmtId="0" fontId="8" fillId="0" borderId="4" xfId="0" applyFont="1" applyBorder="1" applyAlignment="1" applyProtection="1">
      <alignment vertical="top"/>
      <protection locked="0"/>
    </xf>
    <xf numFmtId="0" fontId="8" fillId="0" borderId="0" xfId="0" applyFont="1" applyAlignment="1" applyProtection="1">
      <alignment vertical="top" wrapText="1"/>
      <protection locked="0"/>
    </xf>
    <xf numFmtId="49" fontId="8" fillId="0" borderId="4" xfId="9" applyFont="1" applyBorder="1">
      <alignment horizontal="center" vertical="center" wrapText="1"/>
    </xf>
    <xf numFmtId="0" fontId="8" fillId="0" borderId="0" xfId="0" applyFont="1" applyFill="1" applyAlignment="1" applyProtection="1">
      <alignment horizontal="center"/>
      <protection locked="0"/>
    </xf>
    <xf numFmtId="0" fontId="8" fillId="0" borderId="0" xfId="0" applyFont="1" applyFill="1" applyProtection="1">
      <protection locked="0"/>
    </xf>
    <xf numFmtId="0" fontId="8" fillId="0" borderId="4" xfId="0" quotePrefix="1" applyFont="1" applyBorder="1" applyAlignment="1" applyProtection="1">
      <alignment horizontal="center"/>
      <protection locked="0"/>
    </xf>
    <xf numFmtId="0" fontId="8" fillId="0" borderId="8" xfId="0" applyFont="1" applyFill="1" applyBorder="1"/>
    <xf numFmtId="49" fontId="20" fillId="0" borderId="4" xfId="10" applyFont="1" applyFill="1" applyBorder="1">
      <alignment horizontal="left" vertical="center" wrapText="1"/>
    </xf>
    <xf numFmtId="49" fontId="20" fillId="0" borderId="4" xfId="9" applyFont="1" applyFill="1" applyBorder="1" applyAlignment="1">
      <alignment horizontal="left" vertical="center" wrapText="1"/>
    </xf>
    <xf numFmtId="0" fontId="8" fillId="0" borderId="9" xfId="0" applyFont="1" applyFill="1" applyBorder="1"/>
    <xf numFmtId="0" fontId="8" fillId="0" borderId="5" xfId="0" applyFont="1" applyFill="1" applyBorder="1"/>
    <xf numFmtId="0" fontId="8" fillId="0" borderId="10" xfId="0" applyFont="1" applyFill="1" applyBorder="1"/>
    <xf numFmtId="0" fontId="8" fillId="0" borderId="18" xfId="0" quotePrefix="1" applyFont="1" applyFill="1" applyBorder="1"/>
    <xf numFmtId="164" fontId="8" fillId="0" borderId="18" xfId="0" applyNumberFormat="1" applyFont="1" applyFill="1" applyBorder="1"/>
    <xf numFmtId="0" fontId="8" fillId="0" borderId="0" xfId="0" applyFont="1" applyFill="1" applyAlignment="1">
      <alignment wrapText="1"/>
    </xf>
    <xf numFmtId="0" fontId="8" fillId="0" borderId="18" xfId="0" applyFont="1" applyFill="1" applyBorder="1" applyProtection="1">
      <protection locked="0"/>
    </xf>
    <xf numFmtId="0" fontId="6" fillId="0" borderId="18" xfId="0" applyFont="1" applyBorder="1" applyAlignment="1">
      <alignment horizontal="center"/>
    </xf>
    <xf numFmtId="0" fontId="6" fillId="0" borderId="29" xfId="0" applyFont="1" applyBorder="1" applyAlignment="1">
      <alignment horizontal="center"/>
    </xf>
    <xf numFmtId="0" fontId="6" fillId="0" borderId="0" xfId="0" applyFont="1" applyAlignment="1">
      <alignment horizontal="center"/>
    </xf>
    <xf numFmtId="0" fontId="8" fillId="5" borderId="18" xfId="0" applyFont="1" applyFill="1" applyBorder="1" applyAlignment="1">
      <alignment horizontal="center"/>
    </xf>
    <xf numFmtId="0" fontId="0" fillId="0" borderId="27" xfId="0" applyFill="1" applyBorder="1"/>
    <xf numFmtId="0" fontId="8" fillId="13" borderId="18" xfId="0" applyFont="1" applyFill="1" applyBorder="1" applyAlignment="1">
      <alignment wrapText="1"/>
    </xf>
    <xf numFmtId="0" fontId="8" fillId="24" borderId="18" xfId="0" applyFont="1" applyFill="1" applyBorder="1" applyAlignment="1">
      <alignment horizontal="center"/>
    </xf>
    <xf numFmtId="0" fontId="0" fillId="0" borderId="16" xfId="0" applyFill="1" applyBorder="1" applyAlignment="1">
      <alignment horizontal="left" vertical="center"/>
    </xf>
    <xf numFmtId="0" fontId="8" fillId="18" borderId="4" xfId="0" applyFont="1" applyFill="1" applyBorder="1" applyProtection="1">
      <protection locked="0"/>
    </xf>
    <xf numFmtId="0" fontId="9" fillId="18" borderId="9" xfId="0" applyFont="1" applyFill="1" applyBorder="1" applyAlignment="1">
      <alignment horizontal="center" vertical="top"/>
    </xf>
    <xf numFmtId="0" fontId="8" fillId="0" borderId="8" xfId="0" applyFont="1" applyFill="1" applyBorder="1" applyAlignment="1" applyProtection="1">
      <alignment horizontal="center" vertical="top"/>
      <protection locked="0"/>
    </xf>
    <xf numFmtId="0" fontId="28" fillId="18" borderId="0" xfId="0" applyFont="1" applyFill="1" applyAlignment="1">
      <alignment horizontal="center" vertical="center"/>
    </xf>
    <xf numFmtId="0" fontId="28" fillId="18" borderId="0" xfId="0" applyFont="1" applyFill="1" applyAlignment="1">
      <alignment horizontal="right" vertical="top"/>
    </xf>
    <xf numFmtId="0" fontId="8" fillId="0" borderId="0" xfId="0" applyFont="1" applyFill="1" applyAlignment="1">
      <alignment horizontal="left" vertical="center"/>
    </xf>
    <xf numFmtId="0" fontId="0" fillId="0" borderId="0" xfId="0" applyFill="1" applyAlignment="1">
      <alignment horizontal="left" vertical="center"/>
    </xf>
    <xf numFmtId="0" fontId="0" fillId="3" borderId="3" xfId="0" applyFill="1" applyBorder="1" applyAlignment="1">
      <alignment horizontal="left" vertical="center"/>
    </xf>
    <xf numFmtId="0" fontId="8" fillId="0" borderId="0" xfId="0" applyFont="1" applyAlignment="1">
      <alignment horizontal="left"/>
    </xf>
    <xf numFmtId="0" fontId="8" fillId="5" borderId="0" xfId="0" applyFont="1" applyFill="1" applyAlignment="1">
      <alignment horizontal="left"/>
    </xf>
    <xf numFmtId="0" fontId="0" fillId="0" borderId="0" xfId="0" applyBorder="1" applyAlignment="1">
      <alignment horizontal="left" vertical="center"/>
    </xf>
    <xf numFmtId="0" fontId="0" fillId="4" borderId="2" xfId="0" applyFill="1" applyBorder="1" applyAlignment="1">
      <alignment horizontal="center" vertical="center"/>
    </xf>
    <xf numFmtId="0" fontId="0" fillId="4" borderId="14" xfId="0" applyFill="1" applyBorder="1" applyAlignment="1">
      <alignment horizontal="center" vertical="center"/>
    </xf>
    <xf numFmtId="0" fontId="8" fillId="0" borderId="0" xfId="0" applyFont="1" applyFill="1" applyBorder="1" applyAlignment="1">
      <alignment horizontal="center"/>
    </xf>
    <xf numFmtId="0" fontId="0" fillId="4" borderId="2" xfId="0" applyFill="1" applyBorder="1" applyAlignment="1">
      <alignment horizontal="center"/>
    </xf>
    <xf numFmtId="0" fontId="0" fillId="0" borderId="0" xfId="0" applyBorder="1" applyAlignment="1">
      <alignment horizontal="center"/>
    </xf>
    <xf numFmtId="0" fontId="0" fillId="0" borderId="0" xfId="0" applyFill="1" applyBorder="1" applyAlignment="1">
      <alignment horizontal="center"/>
    </xf>
    <xf numFmtId="0" fontId="0" fillId="0" borderId="5" xfId="0" applyFill="1" applyBorder="1"/>
    <xf numFmtId="0" fontId="0" fillId="0" borderId="5" xfId="0" applyFill="1" applyBorder="1" applyAlignment="1">
      <alignment horizontal="center" vertical="center"/>
    </xf>
    <xf numFmtId="0" fontId="8" fillId="0" borderId="4" xfId="0" applyFont="1" applyFill="1" applyBorder="1" applyAlignment="1">
      <alignment horizontal="left"/>
    </xf>
    <xf numFmtId="0" fontId="8" fillId="27" borderId="4" xfId="0" applyFont="1" applyFill="1" applyBorder="1" applyAlignment="1">
      <alignment horizontal="left" wrapText="1"/>
    </xf>
    <xf numFmtId="0" fontId="8" fillId="0" borderId="4" xfId="0" applyFont="1" applyFill="1" applyBorder="1" applyAlignment="1" applyProtection="1">
      <alignment horizontal="left"/>
      <protection locked="0"/>
    </xf>
    <xf numFmtId="0" fontId="8" fillId="0" borderId="5" xfId="0" applyFont="1" applyFill="1" applyBorder="1" applyAlignment="1">
      <alignment horizontal="left" vertical="center"/>
    </xf>
    <xf numFmtId="0" fontId="20" fillId="5" borderId="16" xfId="0" applyFont="1" applyFill="1" applyBorder="1" applyAlignment="1">
      <alignment horizontal="center" vertical="center" wrapText="1"/>
    </xf>
    <xf numFmtId="0" fontId="8" fillId="0" borderId="4" xfId="0" applyFont="1" applyFill="1" applyBorder="1" applyAlignment="1">
      <alignment horizontal="left" wrapText="1"/>
    </xf>
    <xf numFmtId="0" fontId="8" fillId="4" borderId="4" xfId="0" applyFont="1" applyFill="1" applyBorder="1" applyAlignment="1" applyProtection="1">
      <alignment vertical="top" wrapText="1"/>
      <protection locked="0"/>
    </xf>
    <xf numFmtId="0" fontId="8" fillId="4" borderId="4" xfId="0" applyFont="1" applyFill="1" applyBorder="1" applyAlignment="1">
      <alignment vertical="top" wrapText="1"/>
    </xf>
    <xf numFmtId="0" fontId="8" fillId="0" borderId="16" xfId="0" applyFont="1" applyBorder="1" applyAlignment="1">
      <alignment horizontal="center" vertical="center"/>
    </xf>
    <xf numFmtId="0" fontId="0" fillId="0" borderId="16" xfId="0" applyBorder="1" applyAlignment="1">
      <alignment horizontal="center" vertical="center"/>
    </xf>
    <xf numFmtId="0" fontId="8" fillId="0" borderId="16" xfId="0" applyFont="1" applyBorder="1" applyAlignment="1">
      <alignment horizontal="center" vertical="center"/>
    </xf>
    <xf numFmtId="0" fontId="8" fillId="10" borderId="18" xfId="0" applyFont="1" applyFill="1" applyBorder="1" applyAlignment="1">
      <alignment wrapText="1"/>
    </xf>
    <xf numFmtId="0" fontId="0" fillId="10" borderId="4" xfId="0" applyFill="1" applyBorder="1" applyAlignment="1" applyProtection="1">
      <alignment wrapText="1"/>
      <protection locked="0"/>
    </xf>
    <xf numFmtId="0" fontId="0" fillId="10" borderId="18" xfId="0" applyFill="1" applyBorder="1" applyAlignment="1" applyProtection="1">
      <alignment wrapText="1"/>
      <protection locked="0"/>
    </xf>
    <xf numFmtId="0" fontId="8" fillId="10" borderId="0" xfId="0" applyFont="1" applyFill="1" applyAlignment="1">
      <alignment horizontal="left" vertical="center"/>
    </xf>
    <xf numFmtId="0" fontId="0" fillId="10" borderId="0" xfId="0" applyFill="1" applyAlignment="1">
      <alignment horizontal="left"/>
    </xf>
    <xf numFmtId="0" fontId="8" fillId="10" borderId="0" xfId="0" applyFont="1" applyFill="1" applyAlignment="1">
      <alignment horizontal="left"/>
    </xf>
    <xf numFmtId="0" fontId="0" fillId="10" borderId="0" xfId="0" applyFill="1" applyAlignment="1">
      <alignment horizontal="left" vertical="center"/>
    </xf>
    <xf numFmtId="0" fontId="8" fillId="0" borderId="36" xfId="0" applyFont="1" applyBorder="1" applyAlignment="1">
      <alignment horizontal="center" vertical="center"/>
    </xf>
    <xf numFmtId="0" fontId="0" fillId="0" borderId="26" xfId="0" applyBorder="1" applyAlignment="1">
      <alignment horizontal="left" vertical="center"/>
    </xf>
    <xf numFmtId="0" fontId="0" fillId="0" borderId="21" xfId="0" applyBorder="1" applyAlignment="1">
      <alignment horizontal="left" vertical="center"/>
    </xf>
    <xf numFmtId="0" fontId="8" fillId="10" borderId="16" xfId="0" applyFont="1" applyFill="1" applyBorder="1" applyAlignment="1">
      <alignment vertical="top" wrapText="1"/>
    </xf>
    <xf numFmtId="0" fontId="8" fillId="10" borderId="16" xfId="0" applyFont="1" applyFill="1" applyBorder="1" applyAlignment="1" applyProtection="1">
      <alignment vertical="top" wrapText="1"/>
      <protection locked="0"/>
    </xf>
    <xf numFmtId="0" fontId="8" fillId="10" borderId="16" xfId="0" applyFont="1" applyFill="1" applyBorder="1" applyAlignment="1">
      <alignment vertical="top"/>
    </xf>
    <xf numFmtId="0" fontId="8" fillId="10" borderId="4" xfId="0" applyFont="1" applyFill="1" applyBorder="1" applyAlignment="1" applyProtection="1">
      <alignment vertical="top" wrapText="1"/>
      <protection locked="0"/>
    </xf>
    <xf numFmtId="0" fontId="26" fillId="28" borderId="11" xfId="0" applyFont="1" applyFill="1" applyBorder="1" applyAlignment="1">
      <alignment horizontal="justify" wrapText="1"/>
    </xf>
    <xf numFmtId="0" fontId="0" fillId="0" borderId="39" xfId="0" applyBorder="1" applyAlignment="1">
      <alignment horizontal="center"/>
    </xf>
    <xf numFmtId="0" fontId="0" fillId="0" borderId="40" xfId="0" applyBorder="1" applyAlignment="1">
      <alignment horizontal="center"/>
    </xf>
    <xf numFmtId="0" fontId="0" fillId="0" borderId="40" xfId="0" applyBorder="1" applyAlignment="1">
      <alignment horizontal="left"/>
    </xf>
    <xf numFmtId="0" fontId="0" fillId="0" borderId="40" xfId="0" applyBorder="1" applyAlignment="1">
      <alignment horizontal="center" vertical="center"/>
    </xf>
    <xf numFmtId="0" fontId="0" fillId="0" borderId="40" xfId="0" applyBorder="1" applyAlignment="1">
      <alignment horizontal="right" vertical="center"/>
    </xf>
    <xf numFmtId="0" fontId="0" fillId="0" borderId="40" xfId="0" applyBorder="1" applyAlignment="1">
      <alignment horizontal="left" vertical="center"/>
    </xf>
    <xf numFmtId="0" fontId="0" fillId="0" borderId="40" xfId="0" applyBorder="1"/>
    <xf numFmtId="0" fontId="0" fillId="5" borderId="16" xfId="0" applyFill="1" applyBorder="1" applyAlignment="1">
      <alignment horizontal="center"/>
    </xf>
    <xf numFmtId="49" fontId="20" fillId="0" borderId="21" xfId="3" applyFont="1" applyAlignment="1">
      <alignment horizontal="left" vertical="center" wrapText="1"/>
    </xf>
    <xf numFmtId="0" fontId="0" fillId="9" borderId="0" xfId="0" applyFill="1"/>
    <xf numFmtId="0" fontId="0" fillId="9" borderId="0" xfId="0" applyFill="1" applyAlignment="1">
      <alignment horizontal="center" vertical="center"/>
    </xf>
    <xf numFmtId="0" fontId="0" fillId="9" borderId="0" xfId="0" applyFill="1" applyAlignment="1">
      <alignment horizontal="center"/>
    </xf>
    <xf numFmtId="0" fontId="3" fillId="9" borderId="0" xfId="0" applyFont="1" applyFill="1"/>
    <xf numFmtId="0" fontId="3" fillId="9" borderId="0" xfId="0" applyFont="1" applyFill="1" applyAlignment="1">
      <alignment vertical="center"/>
    </xf>
    <xf numFmtId="0" fontId="0" fillId="9" borderId="0" xfId="0" applyFill="1" applyAlignment="1">
      <alignment vertical="center"/>
    </xf>
    <xf numFmtId="0" fontId="0" fillId="9" borderId="0" xfId="0" applyFill="1" applyAlignment="1">
      <alignment horizontal="left" vertical="center"/>
    </xf>
    <xf numFmtId="0" fontId="0" fillId="0" borderId="16" xfId="0" applyBorder="1" applyAlignment="1">
      <alignment horizontal="center" vertical="center"/>
    </xf>
    <xf numFmtId="0" fontId="8" fillId="0" borderId="16" xfId="0" applyFont="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0" fontId="8" fillId="0" borderId="16" xfId="0" applyFont="1" applyBorder="1" applyAlignment="1">
      <alignment horizontal="center" vertical="center"/>
    </xf>
    <xf numFmtId="0" fontId="3" fillId="0" borderId="0" xfId="0" applyFont="1" applyAlignment="1">
      <alignment horizontal="left" vertical="center"/>
    </xf>
    <xf numFmtId="0" fontId="3" fillId="0" borderId="0" xfId="0" applyFont="1" applyAlignment="1">
      <alignment horizontal="right" vertical="center"/>
    </xf>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Alignment="1">
      <alignment horizontal="left" vertical="center"/>
    </xf>
    <xf numFmtId="0" fontId="0" fillId="0" borderId="0" xfId="0" applyFont="1" applyBorder="1" applyAlignment="1">
      <alignment horizontal="center"/>
    </xf>
    <xf numFmtId="0" fontId="0" fillId="7" borderId="0" xfId="0" applyFill="1" applyBorder="1" applyAlignment="1">
      <alignment horizontal="left" vertical="center"/>
    </xf>
    <xf numFmtId="0" fontId="0" fillId="0" borderId="0" xfId="0" applyFont="1" applyFill="1" applyBorder="1" applyAlignment="1" applyProtection="1">
      <alignment horizontal="center" vertical="center"/>
      <protection locked="0"/>
    </xf>
    <xf numFmtId="0" fontId="0" fillId="0" borderId="0" xfId="0" applyBorder="1" applyAlignment="1">
      <alignment horizontal="right"/>
    </xf>
    <xf numFmtId="0" fontId="0" fillId="0" borderId="0" xfId="0" applyFont="1" applyBorder="1" applyAlignment="1">
      <alignment horizontal="center" vertical="center"/>
    </xf>
    <xf numFmtId="0" fontId="3" fillId="0" borderId="2" xfId="0" applyFont="1" applyBorder="1" applyAlignment="1">
      <alignment horizontal="center" vertical="center"/>
    </xf>
    <xf numFmtId="0" fontId="3" fillId="0" borderId="13" xfId="0" applyFont="1" applyBorder="1" applyAlignment="1">
      <alignment horizontal="center" vertical="center"/>
    </xf>
    <xf numFmtId="0" fontId="0" fillId="4" borderId="0" xfId="0" applyFill="1"/>
    <xf numFmtId="0" fontId="8" fillId="4" borderId="0" xfId="0" applyFont="1" applyFill="1" applyBorder="1"/>
    <xf numFmtId="0" fontId="3" fillId="4" borderId="0" xfId="0" applyFont="1" applyFill="1" applyBorder="1"/>
    <xf numFmtId="0" fontId="0" fillId="4" borderId="0" xfId="0" applyFill="1" applyBorder="1"/>
    <xf numFmtId="0" fontId="0" fillId="7"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horizontal="left" vertical="center"/>
    </xf>
    <xf numFmtId="0" fontId="0" fillId="4" borderId="0" xfId="0" applyFont="1" applyFill="1" applyBorder="1"/>
    <xf numFmtId="0" fontId="8" fillId="4"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lignment wrapText="1"/>
    </xf>
    <xf numFmtId="0" fontId="0" fillId="4" borderId="0" xfId="0" applyFont="1" applyFill="1" applyBorder="1" applyAlignment="1" applyProtection="1">
      <alignment wrapText="1"/>
      <protection locked="0"/>
    </xf>
    <xf numFmtId="0" fontId="3" fillId="4" borderId="0" xfId="0" applyFont="1" applyFill="1" applyBorder="1" applyAlignment="1" applyProtection="1">
      <alignment wrapText="1"/>
      <protection locked="0"/>
    </xf>
    <xf numFmtId="0" fontId="0" fillId="4" borderId="0" xfId="0" applyFont="1" applyFill="1" applyBorder="1" applyAlignment="1">
      <alignment horizontal="left"/>
    </xf>
    <xf numFmtId="0" fontId="3" fillId="4" borderId="0" xfId="0" applyFont="1" applyFill="1" applyBorder="1" applyAlignment="1">
      <alignment horizontal="left"/>
    </xf>
    <xf numFmtId="0" fontId="26" fillId="5" borderId="11" xfId="0" applyFont="1" applyFill="1" applyBorder="1" applyAlignment="1">
      <alignment horizontal="justify" wrapText="1"/>
    </xf>
    <xf numFmtId="0" fontId="0" fillId="5" borderId="2" xfId="0" applyFill="1" applyBorder="1"/>
    <xf numFmtId="0" fontId="0" fillId="0" borderId="35" xfId="0" applyFont="1" applyFill="1" applyBorder="1" applyAlignment="1">
      <alignment horizontal="right" vertical="center"/>
    </xf>
    <xf numFmtId="0" fontId="0" fillId="19" borderId="16" xfId="0" applyFont="1" applyFill="1" applyBorder="1" applyAlignment="1">
      <alignment horizontal="center"/>
    </xf>
    <xf numFmtId="0" fontId="32" fillId="0" borderId="16" xfId="0" applyFont="1" applyBorder="1" applyAlignment="1">
      <alignment horizontal="center"/>
    </xf>
    <xf numFmtId="0" fontId="3" fillId="0" borderId="35" xfId="0" applyFont="1" applyFill="1" applyBorder="1" applyAlignment="1">
      <alignment horizontal="right" vertical="center"/>
    </xf>
    <xf numFmtId="0" fontId="0" fillId="0" borderId="16" xfId="0" applyFont="1" applyFill="1" applyBorder="1" applyAlignment="1">
      <alignment horizontal="right" vertical="center"/>
    </xf>
    <xf numFmtId="0" fontId="0" fillId="3" borderId="16" xfId="0" applyFont="1" applyFill="1" applyBorder="1" applyAlignment="1">
      <alignment horizontal="center"/>
    </xf>
    <xf numFmtId="0" fontId="0" fillId="23" borderId="16" xfId="0" applyFont="1" applyFill="1" applyBorder="1" applyAlignment="1">
      <alignment horizontal="center"/>
    </xf>
    <xf numFmtId="0" fontId="3" fillId="0" borderId="16" xfId="0" applyFont="1" applyFill="1" applyBorder="1" applyAlignment="1">
      <alignment horizontal="right" vertical="center"/>
    </xf>
    <xf numFmtId="0" fontId="0" fillId="21" borderId="16" xfId="0" applyFont="1" applyFill="1" applyBorder="1" applyAlignment="1">
      <alignment horizontal="center"/>
    </xf>
    <xf numFmtId="0" fontId="0" fillId="15" borderId="16" xfId="0" applyFont="1" applyFill="1" applyBorder="1" applyAlignment="1">
      <alignment horizontal="center"/>
    </xf>
    <xf numFmtId="0" fontId="0" fillId="20" borderId="16" xfId="0" applyFont="1" applyFill="1" applyBorder="1" applyAlignment="1">
      <alignment horizontal="center"/>
    </xf>
    <xf numFmtId="0" fontId="0" fillId="5" borderId="16" xfId="0" applyFont="1" applyFill="1" applyBorder="1" applyAlignment="1">
      <alignment horizontal="center"/>
    </xf>
    <xf numFmtId="0" fontId="0" fillId="7" borderId="16" xfId="0" applyFont="1" applyFill="1" applyBorder="1" applyAlignment="1">
      <alignment horizontal="center"/>
    </xf>
    <xf numFmtId="0" fontId="0" fillId="3" borderId="16" xfId="0" applyFill="1" applyBorder="1" applyAlignment="1">
      <alignment horizontal="center"/>
    </xf>
    <xf numFmtId="0" fontId="0" fillId="23" borderId="16" xfId="0" applyFill="1" applyBorder="1" applyAlignment="1">
      <alignment horizontal="center"/>
    </xf>
    <xf numFmtId="0" fontId="0" fillId="0" borderId="16" xfId="0" applyFill="1" applyBorder="1"/>
    <xf numFmtId="1" fontId="20" fillId="7" borderId="21" xfId="6" applyNumberFormat="1" applyFill="1">
      <alignment horizontal="center" vertical="center" wrapText="1"/>
    </xf>
    <xf numFmtId="49" fontId="20" fillId="0" borderId="16" xfId="6" applyBorder="1">
      <alignment horizontal="center" vertical="center" wrapText="1"/>
    </xf>
    <xf numFmtId="0" fontId="0" fillId="13" borderId="22" xfId="0" applyFill="1" applyBorder="1" applyAlignment="1">
      <alignment horizontal="center"/>
    </xf>
    <xf numFmtId="0" fontId="0" fillId="13" borderId="23" xfId="0" applyFont="1" applyFill="1" applyBorder="1" applyProtection="1">
      <protection locked="0"/>
    </xf>
    <xf numFmtId="0" fontId="0" fillId="13" borderId="24" xfId="0" applyFill="1" applyBorder="1"/>
    <xf numFmtId="0" fontId="0" fillId="13" borderId="15" xfId="0" applyFont="1" applyFill="1" applyBorder="1" applyAlignment="1">
      <alignment horizontal="center"/>
    </xf>
    <xf numFmtId="0" fontId="0" fillId="13" borderId="16" xfId="0" applyFont="1" applyFill="1" applyBorder="1" applyAlignment="1">
      <alignment horizontal="center"/>
    </xf>
    <xf numFmtId="0" fontId="0" fillId="13" borderId="16" xfId="0" applyFont="1" applyFill="1" applyBorder="1" applyProtection="1">
      <protection locked="0"/>
    </xf>
    <xf numFmtId="0" fontId="0" fillId="13" borderId="25" xfId="0" applyFill="1" applyBorder="1"/>
    <xf numFmtId="0" fontId="0" fillId="13" borderId="16" xfId="0" quotePrefix="1" applyFont="1" applyFill="1" applyBorder="1" applyAlignment="1">
      <alignment horizontal="center"/>
    </xf>
    <xf numFmtId="0" fontId="0" fillId="13" borderId="16" xfId="0" applyNumberFormat="1" applyFont="1" applyFill="1" applyBorder="1" applyAlignment="1">
      <alignment horizontal="center"/>
    </xf>
    <xf numFmtId="0" fontId="3" fillId="0" borderId="41" xfId="0" applyFont="1" applyBorder="1" applyAlignment="1">
      <alignment horizontal="center"/>
    </xf>
    <xf numFmtId="0" fontId="0" fillId="13" borderId="36" xfId="0" applyFont="1" applyFill="1" applyBorder="1" applyAlignment="1">
      <alignment horizontal="center"/>
    </xf>
    <xf numFmtId="0" fontId="0" fillId="13" borderId="16" xfId="0" quotePrefix="1" applyNumberFormat="1" applyFont="1" applyFill="1" applyBorder="1" applyAlignment="1">
      <alignment horizontal="center"/>
    </xf>
    <xf numFmtId="0" fontId="0" fillId="13" borderId="16" xfId="0" applyFill="1" applyBorder="1"/>
    <xf numFmtId="0" fontId="0" fillId="13" borderId="15" xfId="0" applyFont="1" applyFill="1" applyBorder="1" applyAlignment="1">
      <alignment horizontal="left"/>
    </xf>
    <xf numFmtId="0" fontId="0" fillId="13" borderId="15" xfId="0" applyFill="1" applyBorder="1" applyAlignment="1">
      <alignment horizontal="center"/>
    </xf>
    <xf numFmtId="0" fontId="0" fillId="13" borderId="16" xfId="0" applyFill="1" applyBorder="1" applyAlignment="1">
      <alignment horizontal="center"/>
    </xf>
    <xf numFmtId="0" fontId="0" fillId="13" borderId="16" xfId="0" applyFill="1" applyBorder="1" applyProtection="1">
      <protection locked="0"/>
    </xf>
    <xf numFmtId="49" fontId="0" fillId="13" borderId="16" xfId="0" quotePrefix="1" applyNumberFormat="1" applyFont="1" applyFill="1" applyBorder="1" applyAlignment="1">
      <alignment horizontal="center"/>
    </xf>
    <xf numFmtId="0" fontId="0" fillId="5" borderId="18" xfId="0" applyFill="1" applyBorder="1"/>
    <xf numFmtId="0" fontId="0" fillId="0" borderId="9" xfId="0" applyFill="1" applyBorder="1" applyAlignment="1">
      <alignment horizontal="center" vertical="center"/>
    </xf>
    <xf numFmtId="0" fontId="8" fillId="0" borderId="9" xfId="0" applyFont="1" applyFill="1" applyBorder="1" applyAlignment="1">
      <alignment horizontal="left" vertical="center"/>
    </xf>
    <xf numFmtId="0" fontId="0" fillId="0" borderId="4" xfId="0" applyFont="1" applyFill="1" applyBorder="1" applyAlignment="1">
      <alignment horizontal="center" vertical="center"/>
    </xf>
    <xf numFmtId="49" fontId="20" fillId="0" borderId="9" xfId="10" applyFill="1" applyBorder="1" applyAlignment="1">
      <alignment horizontal="left" vertical="center" wrapText="1"/>
    </xf>
    <xf numFmtId="49" fontId="20" fillId="0" borderId="9" xfId="9" applyFill="1" applyBorder="1" applyAlignment="1">
      <alignment horizontal="center" vertical="center" wrapText="1"/>
    </xf>
    <xf numFmtId="0" fontId="8" fillId="7" borderId="18" xfId="0" applyFont="1" applyFill="1" applyBorder="1" applyAlignment="1">
      <alignment horizontal="center"/>
    </xf>
    <xf numFmtId="0" fontId="8" fillId="7" borderId="18" xfId="0" applyFont="1" applyFill="1" applyBorder="1" applyAlignment="1">
      <alignment vertical="center" wrapText="1"/>
    </xf>
    <xf numFmtId="0" fontId="8" fillId="0" borderId="18" xfId="0" quotePrefix="1" applyFont="1" applyFill="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Fill="1" applyBorder="1" applyAlignment="1">
      <alignment vertical="center"/>
    </xf>
    <xf numFmtId="0" fontId="0" fillId="0" borderId="18" xfId="0" applyNumberFormat="1" applyFont="1" applyFill="1" applyBorder="1" applyAlignment="1">
      <alignment horizontal="center"/>
    </xf>
    <xf numFmtId="0" fontId="0" fillId="29" borderId="18" xfId="0" applyFont="1" applyFill="1" applyBorder="1"/>
    <xf numFmtId="0" fontId="8" fillId="29" borderId="18" xfId="0" applyFont="1" applyFill="1" applyBorder="1" applyAlignment="1">
      <alignment horizontal="center" vertical="center"/>
    </xf>
    <xf numFmtId="0" fontId="8" fillId="24" borderId="18" xfId="0" applyFont="1" applyFill="1" applyBorder="1" applyProtection="1">
      <protection locked="0"/>
    </xf>
    <xf numFmtId="0" fontId="8" fillId="0" borderId="18" xfId="0" applyFont="1" applyFill="1" applyBorder="1" applyAlignment="1">
      <alignment horizontal="center"/>
    </xf>
    <xf numFmtId="0" fontId="8" fillId="0" borderId="29" xfId="0" applyFont="1" applyFill="1" applyBorder="1" applyAlignment="1">
      <alignment horizontal="center"/>
    </xf>
    <xf numFmtId="0" fontId="0" fillId="0" borderId="29" xfId="0" applyFill="1" applyBorder="1" applyAlignment="1">
      <alignment horizontal="center"/>
    </xf>
    <xf numFmtId="0" fontId="8" fillId="24" borderId="29" xfId="0" applyFont="1" applyFill="1" applyBorder="1" applyAlignment="1">
      <alignment horizontal="left"/>
    </xf>
    <xf numFmtId="0" fontId="0" fillId="30" borderId="18" xfId="0" applyFont="1" applyFill="1" applyBorder="1"/>
    <xf numFmtId="0" fontId="0" fillId="0" borderId="18" xfId="0" applyFill="1" applyBorder="1" applyAlignment="1">
      <alignment horizontal="center"/>
    </xf>
    <xf numFmtId="49" fontId="0" fillId="0" borderId="18" xfId="0" applyNumberFormat="1" applyFont="1" applyFill="1" applyBorder="1" applyAlignment="1">
      <alignment horizontal="center"/>
    </xf>
    <xf numFmtId="0" fontId="0" fillId="0" borderId="18" xfId="0" applyFont="1" applyFill="1" applyBorder="1" applyAlignment="1">
      <alignment horizontal="center" vertical="center"/>
    </xf>
    <xf numFmtId="0" fontId="0" fillId="29" borderId="18" xfId="0" applyFont="1" applyFill="1" applyBorder="1" applyAlignment="1">
      <alignment horizontal="center" vertical="center"/>
    </xf>
    <xf numFmtId="0" fontId="8" fillId="0" borderId="18" xfId="0" applyFont="1" applyFill="1" applyBorder="1" applyAlignment="1">
      <alignment horizontal="right"/>
    </xf>
    <xf numFmtId="0" fontId="8" fillId="29" borderId="18" xfId="0" applyFont="1" applyFill="1" applyBorder="1" applyAlignment="1">
      <alignment horizontal="right"/>
    </xf>
    <xf numFmtId="0" fontId="0" fillId="0" borderId="18" xfId="0" applyNumberFormat="1" applyFont="1" applyFill="1" applyBorder="1" applyAlignment="1">
      <alignment horizontal="center" vertical="center"/>
    </xf>
    <xf numFmtId="0" fontId="8" fillId="5" borderId="18" xfId="0" applyFont="1" applyFill="1" applyBorder="1" applyAlignment="1">
      <alignment vertical="center" wrapText="1"/>
    </xf>
    <xf numFmtId="0" fontId="0" fillId="29" borderId="21" xfId="0" applyFont="1" applyFill="1" applyBorder="1" applyAlignment="1">
      <alignment horizontal="center" vertical="center"/>
    </xf>
    <xf numFmtId="0" fontId="0" fillId="7" borderId="18" xfId="0" applyFont="1" applyFill="1" applyBorder="1" applyAlignment="1">
      <alignment horizontal="center"/>
    </xf>
    <xf numFmtId="0" fontId="8" fillId="7" borderId="18" xfId="0" applyFont="1" applyFill="1" applyBorder="1" applyAlignment="1">
      <alignment wrapText="1"/>
    </xf>
    <xf numFmtId="0" fontId="8" fillId="31" borderId="18" xfId="0" applyFont="1" applyFill="1" applyBorder="1" applyAlignment="1">
      <alignment vertical="center" wrapText="1"/>
    </xf>
    <xf numFmtId="49" fontId="0" fillId="0" borderId="18" xfId="0" applyNumberFormat="1" applyFont="1" applyFill="1" applyBorder="1" applyAlignment="1">
      <alignment horizontal="center" vertical="center"/>
    </xf>
    <xf numFmtId="0" fontId="0" fillId="0" borderId="18" xfId="0" quotePrefix="1" applyNumberFormat="1" applyFont="1" applyFill="1" applyBorder="1" applyAlignment="1">
      <alignment horizontal="center" vertical="center"/>
    </xf>
    <xf numFmtId="0" fontId="0" fillId="29" borderId="18" xfId="0" quotePrefix="1" applyFont="1" applyFill="1" applyBorder="1"/>
    <xf numFmtId="0" fontId="0" fillId="0" borderId="18" xfId="0" quotePrefix="1" applyNumberFormat="1" applyFont="1" applyFill="1" applyBorder="1" applyAlignment="1">
      <alignment horizontal="center"/>
    </xf>
    <xf numFmtId="0" fontId="0" fillId="0" borderId="18" xfId="0" applyFont="1" applyFill="1" applyBorder="1" applyAlignment="1">
      <alignment horizontal="center" vertical="center" wrapText="1"/>
    </xf>
    <xf numFmtId="0" fontId="0" fillId="29" borderId="18" xfId="0" applyFont="1" applyFill="1" applyBorder="1" applyAlignment="1">
      <alignment wrapText="1"/>
    </xf>
    <xf numFmtId="1" fontId="0" fillId="29" borderId="18" xfId="0" quotePrefix="1" applyNumberFormat="1" applyFont="1" applyFill="1" applyBorder="1"/>
    <xf numFmtId="0" fontId="8" fillId="7" borderId="42" xfId="0" applyFont="1" applyFill="1" applyBorder="1" applyAlignment="1">
      <alignment wrapText="1"/>
    </xf>
    <xf numFmtId="0" fontId="8" fillId="0" borderId="25" xfId="0" applyFont="1" applyFill="1" applyBorder="1" applyAlignment="1">
      <alignment horizontal="center" vertical="center"/>
    </xf>
    <xf numFmtId="0" fontId="8" fillId="0" borderId="36" xfId="0" applyFont="1" applyFill="1" applyBorder="1" applyAlignment="1">
      <alignment horizontal="center"/>
    </xf>
    <xf numFmtId="0" fontId="0" fillId="7" borderId="42" xfId="0" applyFill="1" applyBorder="1" applyAlignment="1">
      <alignment horizontal="left" vertical="center" wrapText="1"/>
    </xf>
    <xf numFmtId="0" fontId="0" fillId="10" borderId="42" xfId="0" applyFill="1" applyBorder="1" applyAlignment="1">
      <alignment horizontal="left" vertical="center" wrapText="1"/>
    </xf>
    <xf numFmtId="0" fontId="8" fillId="0" borderId="8" xfId="0" applyFont="1" applyFill="1" applyBorder="1" applyAlignment="1">
      <alignment horizontal="center"/>
    </xf>
    <xf numFmtId="0" fontId="8" fillId="0" borderId="15" xfId="0" applyFont="1" applyFill="1" applyBorder="1" applyAlignment="1">
      <alignment horizontal="center" vertical="center"/>
    </xf>
    <xf numFmtId="0" fontId="8" fillId="0" borderId="36" xfId="0" applyFont="1" applyFill="1" applyBorder="1" applyAlignment="1">
      <alignment horizontal="center" vertical="center"/>
    </xf>
    <xf numFmtId="0" fontId="8" fillId="0" borderId="25" xfId="0" applyFont="1" applyFill="1" applyBorder="1" applyAlignment="1">
      <alignment wrapText="1"/>
    </xf>
    <xf numFmtId="0" fontId="8" fillId="0" borderId="25" xfId="0" applyFont="1" applyFill="1" applyBorder="1" applyAlignment="1">
      <alignment horizontal="center" wrapText="1"/>
    </xf>
    <xf numFmtId="0" fontId="8" fillId="0" borderId="9" xfId="0" applyFont="1" applyFill="1" applyBorder="1" applyAlignment="1" applyProtection="1">
      <alignment horizontal="center" vertical="center"/>
      <protection locked="0"/>
    </xf>
    <xf numFmtId="0" fontId="9" fillId="0" borderId="3" xfId="0" applyFont="1" applyFill="1" applyBorder="1" applyAlignment="1">
      <alignment horizontal="center"/>
    </xf>
    <xf numFmtId="0" fontId="9" fillId="0" borderId="4" xfId="0" applyFont="1" applyFill="1" applyBorder="1" applyAlignment="1">
      <alignment horizontal="center"/>
    </xf>
    <xf numFmtId="0" fontId="9" fillId="0" borderId="0" xfId="0" applyFont="1"/>
    <xf numFmtId="0" fontId="0" fillId="0" borderId="3" xfId="0" applyFont="1" applyFill="1" applyBorder="1" applyAlignment="1">
      <alignment horizontal="center" vertical="top"/>
    </xf>
    <xf numFmtId="0" fontId="28" fillId="18" borderId="7" xfId="0" applyFont="1" applyFill="1" applyBorder="1"/>
    <xf numFmtId="0" fontId="8" fillId="0" borderId="8" xfId="0" applyFont="1" applyFill="1" applyBorder="1" applyAlignment="1" applyProtection="1">
      <alignment horizontal="center"/>
      <protection locked="0"/>
    </xf>
    <xf numFmtId="0" fontId="0" fillId="0" borderId="4" xfId="0" applyFont="1" applyFill="1" applyBorder="1" applyAlignment="1">
      <alignment horizontal="center" vertical="top"/>
    </xf>
    <xf numFmtId="0" fontId="28" fillId="18" borderId="8" xfId="0" applyFont="1" applyFill="1" applyBorder="1"/>
    <xf numFmtId="0" fontId="8" fillId="0" borderId="43" xfId="0" applyFont="1" applyFill="1" applyBorder="1" applyAlignment="1">
      <alignment horizontal="center"/>
    </xf>
    <xf numFmtId="0" fontId="9" fillId="0" borderId="9" xfId="0" applyFont="1" applyFill="1" applyBorder="1" applyAlignment="1" applyProtection="1">
      <alignment horizontal="left" vertical="top"/>
      <protection locked="0"/>
    </xf>
    <xf numFmtId="0" fontId="28" fillId="18" borderId="9" xfId="0" applyFont="1" applyFill="1" applyBorder="1" applyAlignment="1" applyProtection="1">
      <alignment horizontal="center" vertical="top"/>
      <protection locked="0"/>
    </xf>
    <xf numFmtId="0" fontId="28" fillId="18" borderId="4" xfId="0" applyFont="1" applyFill="1" applyBorder="1" applyProtection="1">
      <protection locked="0"/>
    </xf>
    <xf numFmtId="0" fontId="28" fillId="18" borderId="4" xfId="0" applyFont="1" applyFill="1" applyBorder="1" applyAlignment="1">
      <alignment horizontal="center" vertical="center"/>
    </xf>
    <xf numFmtId="0" fontId="8" fillId="0" borderId="43" xfId="0" applyFont="1" applyFill="1" applyBorder="1" applyAlignment="1" applyProtection="1">
      <alignment horizontal="center"/>
      <protection locked="0"/>
    </xf>
    <xf numFmtId="0" fontId="28" fillId="18" borderId="4" xfId="0" applyFont="1" applyFill="1" applyBorder="1" applyAlignment="1">
      <alignment horizontal="center"/>
    </xf>
    <xf numFmtId="0" fontId="0" fillId="7" borderId="4" xfId="0" applyFill="1" applyBorder="1" applyProtection="1">
      <protection locked="0"/>
    </xf>
    <xf numFmtId="0" fontId="8" fillId="7" borderId="4" xfId="0" applyFont="1" applyFill="1" applyBorder="1" applyAlignment="1">
      <alignment horizontal="center" vertical="center"/>
    </xf>
    <xf numFmtId="0" fontId="8" fillId="7" borderId="8" xfId="0" applyFont="1" applyFill="1" applyBorder="1" applyAlignment="1">
      <alignment horizontal="center" vertical="center"/>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9" fillId="7" borderId="9"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9" fillId="7" borderId="4" xfId="0" applyFont="1" applyFill="1" applyBorder="1" applyAlignment="1">
      <alignment vertical="center"/>
    </xf>
    <xf numFmtId="0" fontId="0" fillId="7" borderId="0" xfId="0" applyFill="1"/>
    <xf numFmtId="0" fontId="8" fillId="18" borderId="9" xfId="0" applyFont="1" applyFill="1" applyBorder="1" applyAlignment="1">
      <alignment horizontal="center" vertical="top"/>
    </xf>
    <xf numFmtId="0" fontId="8" fillId="0" borderId="9" xfId="0" applyFont="1" applyBorder="1" applyAlignment="1">
      <alignment horizontal="center" vertical="top"/>
    </xf>
    <xf numFmtId="0" fontId="9" fillId="18" borderId="4" xfId="0" applyFont="1" applyFill="1" applyBorder="1" applyAlignment="1">
      <alignment horizontal="center"/>
    </xf>
    <xf numFmtId="0" fontId="9" fillId="18" borderId="4" xfId="0" applyFont="1" applyFill="1" applyBorder="1" applyAlignment="1">
      <alignment horizontal="center" vertical="center"/>
    </xf>
    <xf numFmtId="0" fontId="0" fillId="0" borderId="8" xfId="0" applyFill="1"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0" fillId="0" borderId="9" xfId="0" applyBorder="1" applyAlignment="1">
      <alignment horizontal="center" vertical="center"/>
    </xf>
    <xf numFmtId="0" fontId="0" fillId="4" borderId="11" xfId="0" applyFill="1" applyBorder="1" applyAlignment="1">
      <alignment horizontal="left" vertical="center"/>
    </xf>
    <xf numFmtId="0" fontId="0" fillId="32" borderId="4" xfId="0" applyFill="1" applyBorder="1" applyAlignment="1">
      <alignment horizontal="center" vertical="center"/>
    </xf>
    <xf numFmtId="0" fontId="8" fillId="32" borderId="0" xfId="0" applyFont="1" applyFill="1" applyAlignment="1">
      <alignment horizontal="center" vertical="center" wrapText="1"/>
    </xf>
    <xf numFmtId="0" fontId="0" fillId="4" borderId="20" xfId="0" applyFill="1" applyBorder="1" applyAlignment="1">
      <alignment horizontal="left" vertical="center" wrapText="1"/>
    </xf>
    <xf numFmtId="0" fontId="0" fillId="4" borderId="20" xfId="0" applyFill="1" applyBorder="1" applyAlignment="1">
      <alignment horizontal="center" vertical="center"/>
    </xf>
    <xf numFmtId="0" fontId="0" fillId="4" borderId="20"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10" borderId="0" xfId="0" applyFont="1" applyFill="1" applyBorder="1"/>
    <xf numFmtId="0" fontId="0" fillId="0" borderId="0" xfId="0" applyFill="1" applyBorder="1" applyAlignment="1">
      <alignment horizontal="center" vertical="center"/>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8" fillId="10" borderId="0" xfId="0" applyFont="1" applyFill="1" applyBorder="1" applyAlignment="1">
      <alignment horizontal="left" vertical="center"/>
    </xf>
    <xf numFmtId="0" fontId="0" fillId="0" borderId="0" xfId="0" applyFill="1" applyBorder="1" applyAlignment="1">
      <alignment horizontal="left" vertical="center" wrapText="1"/>
    </xf>
    <xf numFmtId="0" fontId="0" fillId="4" borderId="7" xfId="0" applyFill="1" applyBorder="1" applyAlignment="1">
      <alignment horizontal="left" vertical="center"/>
    </xf>
    <xf numFmtId="0" fontId="8" fillId="0" borderId="17" xfId="0" applyFont="1" applyFill="1" applyBorder="1" applyAlignment="1">
      <alignment horizontal="center"/>
    </xf>
    <xf numFmtId="0" fontId="8" fillId="0" borderId="17" xfId="0" applyFont="1" applyFill="1" applyBorder="1" applyAlignment="1">
      <alignment horizontal="center" vertical="center"/>
    </xf>
    <xf numFmtId="0" fontId="0" fillId="0" borderId="17" xfId="0" applyFill="1" applyBorder="1" applyAlignment="1">
      <alignment horizontal="center" wrapText="1"/>
    </xf>
    <xf numFmtId="0" fontId="8" fillId="0" borderId="0" xfId="0" applyFont="1" applyFill="1" applyBorder="1" applyAlignment="1">
      <alignment wrapText="1"/>
    </xf>
    <xf numFmtId="0" fontId="0" fillId="0" borderId="17" xfId="0" applyFill="1" applyBorder="1" applyAlignment="1">
      <alignment horizontal="center" vertical="center"/>
    </xf>
    <xf numFmtId="0" fontId="7" fillId="0" borderId="9" xfId="0" applyFont="1" applyFill="1" applyBorder="1" applyAlignment="1" applyProtection="1">
      <alignment wrapText="1"/>
      <protection locked="0"/>
    </xf>
    <xf numFmtId="0" fontId="7" fillId="0" borderId="6" xfId="0" applyFont="1" applyFill="1" applyBorder="1" applyAlignment="1" applyProtection="1">
      <alignment horizontal="left" wrapText="1"/>
      <protection locked="0"/>
    </xf>
    <xf numFmtId="0" fontId="7" fillId="0" borderId="11" xfId="0" applyFont="1" applyFill="1" applyBorder="1" applyAlignment="1" applyProtection="1">
      <alignment wrapText="1"/>
      <protection locked="0"/>
    </xf>
    <xf numFmtId="0" fontId="0" fillId="0"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0" borderId="0" xfId="0" applyFont="1" applyFill="1" applyBorder="1" applyAlignment="1" applyProtection="1">
      <alignment horizontal="center"/>
      <protection locked="0"/>
    </xf>
    <xf numFmtId="0" fontId="0" fillId="24" borderId="9" xfId="0" applyFont="1" applyFill="1" applyBorder="1" applyProtection="1">
      <protection locked="0"/>
    </xf>
    <xf numFmtId="0" fontId="0" fillId="0" borderId="4" xfId="0" applyFont="1" applyFill="1" applyBorder="1" applyAlignment="1" applyProtection="1">
      <alignment horizontal="left"/>
      <protection locked="0"/>
    </xf>
    <xf numFmtId="0" fontId="0" fillId="0" borderId="4" xfId="0" applyFont="1" applyBorder="1" applyAlignment="1" applyProtection="1">
      <protection locked="0"/>
    </xf>
    <xf numFmtId="49" fontId="33" fillId="0" borderId="4" xfId="9" applyFont="1" applyFill="1" applyBorder="1" applyAlignment="1">
      <alignment horizontal="left" vertical="center" wrapText="1"/>
    </xf>
    <xf numFmtId="0" fontId="0" fillId="18" borderId="8" xfId="0" applyFont="1" applyFill="1" applyBorder="1" applyProtection="1">
      <protection locked="0"/>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4" xfId="0" applyFont="1" applyBorder="1" applyAlignment="1" applyProtection="1">
      <alignment horizontal="left"/>
      <protection locked="0"/>
    </xf>
    <xf numFmtId="49" fontId="33" fillId="0" borderId="4" xfId="9" applyFont="1" applyFill="1" applyBorder="1" applyAlignment="1">
      <alignment vertical="center" wrapText="1"/>
    </xf>
    <xf numFmtId="0" fontId="0" fillId="0" borderId="4" xfId="0" applyFont="1" applyFill="1" applyBorder="1" applyAlignment="1" applyProtection="1">
      <protection locked="0"/>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7" borderId="4" xfId="0" applyFont="1" applyFill="1" applyBorder="1" applyAlignment="1" applyProtection="1">
      <alignment horizontal="center" vertical="center"/>
      <protection locked="0"/>
    </xf>
    <xf numFmtId="0" fontId="0" fillId="0" borderId="4" xfId="0" applyFont="1" applyFill="1" applyBorder="1" applyAlignment="1">
      <alignment horizontal="left"/>
    </xf>
    <xf numFmtId="49" fontId="0" fillId="0" borderId="4" xfId="0" applyNumberFormat="1" applyFont="1" applyFill="1" applyBorder="1" applyAlignment="1" applyProtection="1">
      <alignment horizontal="center"/>
      <protection locked="0"/>
    </xf>
    <xf numFmtId="0" fontId="0" fillId="33" borderId="4" xfId="0" applyFont="1" applyFill="1" applyBorder="1" applyAlignment="1" applyProtection="1">
      <alignment horizontal="center" vertical="center"/>
      <protection locked="0"/>
    </xf>
    <xf numFmtId="0" fontId="0" fillId="0" borderId="0" xfId="0" applyFont="1" applyFill="1" applyBorder="1" applyAlignment="1" applyProtection="1">
      <alignment horizontal="left"/>
      <protection locked="0"/>
    </xf>
    <xf numFmtId="0" fontId="0" fillId="0" borderId="3" xfId="0" applyFont="1" applyFill="1" applyBorder="1" applyAlignment="1" applyProtection="1">
      <alignment wrapText="1"/>
      <protection locked="0"/>
    </xf>
    <xf numFmtId="0" fontId="0" fillId="0" borderId="0" xfId="0" applyBorder="1" applyAlignment="1">
      <alignment horizontal="left" vertical="top"/>
    </xf>
    <xf numFmtId="0" fontId="8" fillId="0" borderId="4" xfId="0" applyFont="1" applyFill="1" applyBorder="1" applyAlignment="1" applyProtection="1">
      <protection locked="0"/>
    </xf>
    <xf numFmtId="0" fontId="0" fillId="0" borderId="5" xfId="0" applyFont="1" applyFill="1" applyBorder="1" applyAlignment="1" applyProtection="1">
      <alignment wrapText="1"/>
      <protection locked="0"/>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8" fillId="0" borderId="18" xfId="0" applyNumberFormat="1" applyFont="1" applyFill="1" applyBorder="1" applyAlignment="1">
      <alignment horizontal="center" vertical="center"/>
    </xf>
    <xf numFmtId="0" fontId="8" fillId="29" borderId="18" xfId="0" applyFont="1" applyFill="1" applyBorder="1"/>
    <xf numFmtId="0" fontId="8" fillId="0" borderId="18" xfId="0" applyFont="1" applyFill="1" applyBorder="1" applyAlignment="1">
      <alignment horizontal="left"/>
    </xf>
    <xf numFmtId="0" fontId="0" fillId="0" borderId="18" xfId="0" applyNumberFormat="1" applyFill="1" applyBorder="1" applyAlignment="1">
      <alignment horizontal="center" vertical="center"/>
    </xf>
    <xf numFmtId="0" fontId="0" fillId="29" borderId="18" xfId="0" applyFill="1" applyBorder="1"/>
    <xf numFmtId="0" fontId="8" fillId="0" borderId="0" xfId="0" applyFont="1" applyFill="1" applyBorder="1" applyProtection="1">
      <protection locked="0"/>
    </xf>
    <xf numFmtId="0" fontId="8" fillId="0" borderId="0" xfId="0" applyFont="1" applyFill="1" applyBorder="1" applyAlignment="1">
      <alignment horizontal="left"/>
    </xf>
    <xf numFmtId="0" fontId="0" fillId="0" borderId="18" xfId="0" applyFill="1" applyBorder="1" applyAlignment="1">
      <alignment horizontal="left"/>
    </xf>
    <xf numFmtId="0" fontId="24" fillId="17" borderId="10" xfId="0" applyFont="1" applyFill="1" applyBorder="1" applyAlignment="1">
      <alignment horizontal="center" vertical="center" wrapText="1"/>
    </xf>
    <xf numFmtId="0" fontId="24" fillId="17" borderId="17" xfId="0" applyFont="1" applyFill="1" applyBorder="1" applyAlignment="1">
      <alignment horizontal="center" vertical="center" wrapText="1"/>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21" xfId="0" applyBorder="1" applyAlignment="1">
      <alignment horizontal="center" vertical="center"/>
    </xf>
    <xf numFmtId="0" fontId="0" fillId="0" borderId="16" xfId="0" applyFill="1" applyBorder="1" applyAlignment="1">
      <alignment horizontal="center" vertical="center"/>
    </xf>
    <xf numFmtId="0" fontId="0" fillId="0" borderId="16" xfId="0" applyBorder="1" applyAlignment="1">
      <alignment horizontal="center" vertical="center"/>
    </xf>
    <xf numFmtId="0" fontId="0" fillId="4" borderId="16" xfId="0" applyFont="1" applyFill="1" applyBorder="1" applyAlignment="1">
      <alignment horizontal="center" vertical="center"/>
    </xf>
    <xf numFmtId="0" fontId="0" fillId="0" borderId="16" xfId="0" applyFill="1" applyBorder="1" applyAlignment="1">
      <alignment horizontal="center" vertical="center" wrapText="1"/>
    </xf>
    <xf numFmtId="0" fontId="3" fillId="13" borderId="16" xfId="0" applyFont="1" applyFill="1" applyBorder="1" applyAlignment="1">
      <alignment horizontal="center" vertical="center"/>
    </xf>
    <xf numFmtId="0" fontId="0" fillId="7" borderId="16" xfId="0" applyFont="1" applyFill="1" applyBorder="1" applyAlignment="1">
      <alignment horizontal="center" vertical="center"/>
    </xf>
    <xf numFmtId="0" fontId="3" fillId="13" borderId="26" xfId="0" applyFont="1" applyFill="1" applyBorder="1" applyAlignment="1">
      <alignment horizontal="center" vertical="center"/>
    </xf>
    <xf numFmtId="0" fontId="3" fillId="13" borderId="21" xfId="0" applyFont="1" applyFill="1" applyBorder="1" applyAlignment="1">
      <alignment horizontal="center" vertical="center"/>
    </xf>
    <xf numFmtId="0" fontId="0" fillId="7" borderId="16" xfId="0" applyFill="1" applyBorder="1" applyAlignment="1">
      <alignment horizontal="center" vertical="center"/>
    </xf>
    <xf numFmtId="0" fontId="3" fillId="13" borderId="16" xfId="0" applyFont="1" applyFill="1" applyBorder="1" applyAlignment="1">
      <alignment horizontal="center" vertical="center" wrapText="1"/>
    </xf>
    <xf numFmtId="0" fontId="19" fillId="11" borderId="24" xfId="11" applyFont="1" applyFill="1" applyBorder="1" applyAlignment="1">
      <alignment horizontal="center" vertical="center" textRotation="90"/>
    </xf>
    <xf numFmtId="0" fontId="1" fillId="11" borderId="25" xfId="11" applyFont="1" applyFill="1" applyBorder="1" applyAlignment="1">
      <alignment horizontal="center" vertical="center" textRotation="90"/>
    </xf>
    <xf numFmtId="0" fontId="1" fillId="11" borderId="38" xfId="11" applyFont="1" applyFill="1" applyBorder="1" applyAlignment="1">
      <alignment horizontal="center" vertical="center" textRotation="90"/>
    </xf>
    <xf numFmtId="49" fontId="19" fillId="11" borderId="24" xfId="11" applyNumberFormat="1" applyFont="1" applyFill="1" applyBorder="1" applyAlignment="1">
      <alignment horizontal="center" vertical="center" textRotation="90"/>
    </xf>
    <xf numFmtId="49" fontId="1" fillId="11" borderId="25" xfId="11" applyNumberFormat="1" applyFont="1" applyFill="1" applyBorder="1" applyAlignment="1">
      <alignment horizontal="center" vertical="center" textRotation="90"/>
    </xf>
    <xf numFmtId="49" fontId="1" fillId="11" borderId="38" xfId="11" applyNumberFormat="1" applyFont="1" applyFill="1" applyBorder="1" applyAlignment="1">
      <alignment horizontal="center" vertical="center" textRotation="90"/>
    </xf>
    <xf numFmtId="49" fontId="19" fillId="11" borderId="22" xfId="11" applyNumberFormat="1" applyFont="1" applyFill="1" applyBorder="1" applyAlignment="1">
      <alignment horizontal="center" vertical="center"/>
    </xf>
    <xf numFmtId="49" fontId="1" fillId="11" borderId="15" xfId="11" applyNumberFormat="1" applyFont="1" applyFill="1" applyBorder="1" applyAlignment="1">
      <alignment horizontal="center" vertical="center"/>
    </xf>
    <xf numFmtId="49" fontId="1" fillId="11" borderId="37" xfId="11" applyNumberFormat="1" applyFont="1" applyFill="1" applyBorder="1" applyAlignment="1">
      <alignment horizontal="center" vertical="center"/>
    </xf>
    <xf numFmtId="49" fontId="19" fillId="11" borderId="23" xfId="11" applyNumberFormat="1" applyFont="1" applyFill="1" applyBorder="1" applyAlignment="1">
      <alignment horizontal="center" vertical="center"/>
    </xf>
    <xf numFmtId="49" fontId="1" fillId="11" borderId="16" xfId="11" applyNumberFormat="1" applyFont="1" applyFill="1" applyBorder="1" applyAlignment="1">
      <alignment horizontal="center" vertical="center"/>
    </xf>
    <xf numFmtId="49" fontId="1" fillId="11" borderId="26" xfId="11" applyNumberFormat="1" applyFont="1" applyFill="1" applyBorder="1" applyAlignment="1">
      <alignment horizontal="center" vertical="center"/>
    </xf>
    <xf numFmtId="49" fontId="19" fillId="11" borderId="23" xfId="11" applyNumberFormat="1" applyFont="1" applyFill="1" applyBorder="1" applyAlignment="1">
      <alignment horizontal="center" vertical="center" textRotation="90"/>
    </xf>
    <xf numFmtId="49" fontId="1" fillId="11" borderId="16" xfId="11" applyNumberFormat="1" applyFont="1" applyFill="1" applyBorder="1" applyAlignment="1">
      <alignment horizontal="center" vertical="center" textRotation="90"/>
    </xf>
    <xf numFmtId="49" fontId="1" fillId="11" borderId="26" xfId="11" applyNumberFormat="1" applyFont="1" applyFill="1" applyBorder="1" applyAlignment="1">
      <alignment horizontal="center" vertical="center" textRotation="90"/>
    </xf>
    <xf numFmtId="0" fontId="19" fillId="11" borderId="23" xfId="11" applyFont="1" applyFill="1" applyBorder="1" applyAlignment="1">
      <alignment horizontal="center" vertical="center"/>
    </xf>
    <xf numFmtId="0" fontId="1" fillId="11" borderId="16" xfId="11" applyFont="1" applyFill="1" applyBorder="1" applyAlignment="1">
      <alignment horizontal="center" vertical="center"/>
    </xf>
    <xf numFmtId="0" fontId="1" fillId="11" borderId="26" xfId="11" applyFont="1" applyFill="1" applyBorder="1" applyAlignment="1">
      <alignment horizontal="center" vertical="center"/>
    </xf>
    <xf numFmtId="0" fontId="1" fillId="5" borderId="2" xfId="0" applyFont="1" applyFill="1" applyBorder="1" applyAlignment="1" applyProtection="1">
      <alignment horizontal="center" vertical="center" wrapText="1" shrinkToFit="1"/>
      <protection locked="0"/>
    </xf>
    <xf numFmtId="0" fontId="1" fillId="12" borderId="2" xfId="0" applyFont="1" applyFill="1" applyBorder="1" applyAlignment="1" applyProtection="1">
      <alignment horizontal="center" vertical="center" wrapText="1" shrinkToFit="1"/>
      <protection locked="0"/>
    </xf>
    <xf numFmtId="0" fontId="1" fillId="14" borderId="2" xfId="0" applyFont="1" applyFill="1" applyBorder="1" applyAlignment="1" applyProtection="1">
      <alignment horizontal="center" vertical="center" wrapText="1" shrinkToFit="1"/>
      <protection locked="0"/>
    </xf>
    <xf numFmtId="0" fontId="1" fillId="3"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2" xfId="0" applyFont="1" applyFill="1" applyBorder="1" applyAlignment="1">
      <alignment horizontal="center" vertical="center"/>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0" borderId="17" xfId="0" applyFont="1" applyBorder="1" applyAlignment="1">
      <alignment horizontal="center" vertical="center"/>
    </xf>
    <xf numFmtId="0" fontId="8" fillId="3" borderId="0" xfId="0" applyFont="1" applyFill="1" applyBorder="1" applyAlignment="1">
      <alignment horizontal="center" vertical="center" wrapText="1"/>
    </xf>
    <xf numFmtId="0" fontId="0" fillId="3" borderId="0" xfId="0" applyFill="1" applyBorder="1" applyAlignment="1">
      <alignment horizontal="center" vertical="center"/>
    </xf>
    <xf numFmtId="0" fontId="8" fillId="16" borderId="17" xfId="0" applyFont="1" applyFill="1" applyBorder="1" applyAlignment="1">
      <alignment horizontal="center" vertical="center"/>
    </xf>
    <xf numFmtId="0" fontId="8" fillId="15" borderId="17" xfId="0" applyFont="1" applyFill="1" applyBorder="1" applyAlignment="1">
      <alignment horizontal="center" vertical="center"/>
    </xf>
    <xf numFmtId="0" fontId="8" fillId="5" borderId="0" xfId="0" applyFont="1" applyFill="1" applyBorder="1" applyAlignment="1">
      <alignment horizontal="center" vertical="center"/>
    </xf>
    <xf numFmtId="0" fontId="10" fillId="0" borderId="17" xfId="0" applyFont="1" applyBorder="1" applyAlignment="1">
      <alignment horizontal="center" vertical="center"/>
    </xf>
    <xf numFmtId="0" fontId="10" fillId="0" borderId="17" xfId="0" applyFont="1" applyBorder="1" applyAlignment="1">
      <alignment horizontal="center" vertical="center" wrapText="1"/>
    </xf>
    <xf numFmtId="0" fontId="11" fillId="0" borderId="3" xfId="0" applyFont="1" applyBorder="1" applyAlignment="1">
      <alignment horizontal="right" vertical="top" textRotation="90"/>
    </xf>
    <xf numFmtId="0" fontId="11" fillId="0" borderId="4" xfId="0" applyFont="1" applyBorder="1" applyAlignment="1">
      <alignment horizontal="right" vertical="top" textRotation="90"/>
    </xf>
    <xf numFmtId="0" fontId="11" fillId="0" borderId="5" xfId="0" applyFont="1" applyBorder="1" applyAlignment="1">
      <alignment horizontal="right" vertical="top" textRotation="90"/>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14" fillId="0" borderId="3" xfId="0" applyFont="1" applyBorder="1" applyAlignment="1">
      <alignment horizontal="center" vertical="center" textRotation="90" wrapText="1"/>
    </xf>
    <xf numFmtId="0" fontId="14" fillId="0" borderId="5" xfId="0" applyFont="1" applyBorder="1" applyAlignment="1">
      <alignment horizontal="center" vertical="center" textRotation="90"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10" xfId="0" applyFont="1" applyBorder="1" applyAlignment="1">
      <alignment horizontal="center" vertical="center" wrapText="1"/>
    </xf>
    <xf numFmtId="0" fontId="11" fillId="0" borderId="17"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4" fillId="0" borderId="4" xfId="0" applyFont="1" applyBorder="1" applyAlignment="1">
      <alignment horizontal="center" vertical="center" textRotation="90" wrapText="1"/>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8" borderId="7" xfId="0" applyFont="1" applyFill="1" applyBorder="1" applyAlignment="1">
      <alignment horizontal="center" vertical="center" wrapText="1"/>
    </xf>
    <xf numFmtId="0" fontId="11" fillId="8" borderId="20"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0" fillId="0" borderId="4" xfId="0" applyBorder="1" applyAlignment="1">
      <alignment horizontal="right" vertical="top"/>
    </xf>
    <xf numFmtId="0" fontId="0" fillId="0" borderId="5" xfId="0" applyBorder="1" applyAlignment="1">
      <alignment horizontal="right" vertical="top"/>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1" fillId="3" borderId="4" xfId="0" applyFont="1" applyFill="1" applyBorder="1" applyAlignment="1">
      <alignment horizontal="center" vertical="top" textRotation="90"/>
    </xf>
    <xf numFmtId="0" fontId="3" fillId="0" borderId="2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xf numFmtId="0" fontId="0" fillId="0" borderId="13" xfId="0" applyBorder="1" applyAlignment="1">
      <alignment horizontal="center"/>
    </xf>
    <xf numFmtId="0" fontId="0" fillId="0" borderId="1" xfId="0" applyBorder="1" applyAlignment="1">
      <alignment horizontal="center"/>
    </xf>
    <xf numFmtId="0" fontId="0" fillId="0" borderId="14" xfId="0" applyBorder="1" applyAlignment="1">
      <alignment horizontal="center"/>
    </xf>
    <xf numFmtId="0" fontId="3" fillId="0" borderId="3" xfId="0" applyFont="1" applyBorder="1" applyAlignment="1">
      <alignment horizontal="center" vertical="center" textRotation="90" wrapText="1"/>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10" fillId="6" borderId="13"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 xfId="0" applyFont="1" applyFill="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14" fillId="6" borderId="13" xfId="0" applyFont="1" applyFill="1" applyBorder="1" applyAlignment="1">
      <alignment horizontal="center" vertical="center"/>
    </xf>
    <xf numFmtId="0" fontId="14" fillId="6" borderId="14" xfId="0" applyFont="1" applyFill="1" applyBorder="1" applyAlignment="1">
      <alignment horizontal="center" vertical="center"/>
    </xf>
    <xf numFmtId="0" fontId="14" fillId="6" borderId="1" xfId="0" applyFont="1" applyFill="1" applyBorder="1" applyAlignment="1">
      <alignment horizontal="center" vertical="center"/>
    </xf>
    <xf numFmtId="0" fontId="3" fillId="0" borderId="4" xfId="0" applyFont="1" applyBorder="1" applyAlignment="1">
      <alignment textRotation="90" wrapText="1"/>
    </xf>
    <xf numFmtId="0" fontId="3" fillId="0" borderId="5" xfId="0" applyFont="1" applyBorder="1" applyAlignment="1">
      <alignment textRotation="90"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12" borderId="1" xfId="0" applyFont="1" applyFill="1" applyBorder="1" applyAlignment="1">
      <alignment horizontal="center" vertical="center" wrapText="1"/>
    </xf>
    <xf numFmtId="0" fontId="3" fillId="12" borderId="4" xfId="0" applyFont="1" applyFill="1" applyBorder="1" applyAlignment="1">
      <alignment horizontal="center" vertical="center" textRotation="90" wrapText="1"/>
    </xf>
    <xf numFmtId="0" fontId="10" fillId="12" borderId="13"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1" xfId="0" applyFont="1" applyFill="1" applyBorder="1" applyAlignment="1">
      <alignment horizontal="center" vertical="center"/>
    </xf>
    <xf numFmtId="0" fontId="14" fillId="12" borderId="3" xfId="0" applyFont="1" applyFill="1" applyBorder="1" applyAlignment="1">
      <alignment horizontal="center" vertical="center" textRotation="90" wrapText="1"/>
    </xf>
    <xf numFmtId="0" fontId="14" fillId="12" borderId="4" xfId="0" applyFont="1" applyFill="1" applyBorder="1" applyAlignment="1">
      <alignment horizontal="center" vertical="center" textRotation="90" wrapText="1"/>
    </xf>
    <xf numFmtId="0" fontId="14" fillId="12" borderId="13" xfId="0" applyFont="1" applyFill="1" applyBorder="1" applyAlignment="1">
      <alignment horizontal="center" vertical="center"/>
    </xf>
    <xf numFmtId="0" fontId="14" fillId="12" borderId="14" xfId="0" applyFont="1" applyFill="1" applyBorder="1" applyAlignment="1">
      <alignment horizontal="center" vertical="center"/>
    </xf>
    <xf numFmtId="0" fontId="14" fillId="12" borderId="1" xfId="0" applyFont="1" applyFill="1" applyBorder="1" applyAlignment="1">
      <alignment horizontal="center" vertical="center"/>
    </xf>
    <xf numFmtId="0" fontId="0" fillId="12" borderId="13" xfId="0" applyFill="1" applyBorder="1" applyAlignment="1"/>
    <xf numFmtId="0" fontId="0" fillId="12" borderId="14" xfId="0" applyFill="1" applyBorder="1" applyAlignment="1"/>
    <xf numFmtId="0" fontId="0" fillId="12" borderId="1" xfId="0" applyFill="1" applyBorder="1" applyAlignment="1"/>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7" borderId="13" xfId="0" applyFont="1" applyFill="1" applyBorder="1" applyAlignment="1">
      <alignment horizontal="center" vertical="center" wrapText="1"/>
    </xf>
    <xf numFmtId="0" fontId="24" fillId="17" borderId="14" xfId="0" applyFont="1" applyFill="1" applyBorder="1" applyAlignment="1">
      <alignment horizontal="center" vertical="center" wrapText="1"/>
    </xf>
  </cellXfs>
  <cellStyles count="13">
    <cellStyle name="ColStyle1" xfId="3"/>
    <cellStyle name="ColStyle2" xfId="4"/>
    <cellStyle name="ColStyle3" xfId="5"/>
    <cellStyle name="ColStyle4" xfId="6"/>
    <cellStyle name="ColStyle5" xfId="7"/>
    <cellStyle name="ColStyle6" xfId="8"/>
    <cellStyle name="ColStyle7" xfId="9"/>
    <cellStyle name="ColStyle8" xfId="10"/>
    <cellStyle name="Акцент2" xfId="12" builtinId="33"/>
    <cellStyle name="Обычный" xfId="0" builtinId="0"/>
    <cellStyle name="Обычный 2" xfId="1"/>
    <cellStyle name="Обычный_Таблица сигналов" xfId="11"/>
    <cellStyle name="Стиль 1" xfId="2"/>
  </cellStyles>
  <dxfs count="8435">
    <dxf>
      <fill>
        <patternFill>
          <bgColor indexed="45"/>
        </patternFill>
      </fill>
    </dxf>
    <dxf>
      <fill>
        <patternFill>
          <bgColor indexed="42"/>
        </patternFill>
      </fill>
    </dxf>
    <dxf>
      <font>
        <color rgb="FF9C0006"/>
      </font>
      <fill>
        <patternFill>
          <bgColor rgb="FFFFC7CE"/>
        </patternFill>
      </fill>
    </dxf>
    <dxf>
      <font>
        <color rgb="FF9C0006"/>
      </font>
      <fill>
        <patternFill>
          <bgColor rgb="FFFFC7CE"/>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434"/>
      <tableStyleElement type="headerRow" dxfId="8433"/>
    </tableStyle>
  </tableStyles>
  <colors>
    <mruColors>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externalLink" Target="externalLinks/externalLink8.xml"/><Relationship Id="rId55" Type="http://schemas.openxmlformats.org/officeDocument/2006/relationships/externalLink" Target="externalLinks/externalLink1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2.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externalLink" Target="externalLinks/externalLink11.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7.xml"/><Relationship Id="rId57" Type="http://schemas.openxmlformats.org/officeDocument/2006/relationships/externalLink" Target="externalLinks/externalLink15.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externalLink" Target="externalLinks/externalLink10.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externalLink" Target="externalLinks/externalLink6.xml"/><Relationship Id="rId56" Type="http://schemas.openxmlformats.org/officeDocument/2006/relationships/externalLink" Target="externalLinks/externalLink14.xml"/><Relationship Id="rId8" Type="http://schemas.openxmlformats.org/officeDocument/2006/relationships/worksheet" Target="worksheets/sheet8.xml"/><Relationship Id="rId51" Type="http://schemas.openxmlformats.org/officeDocument/2006/relationships/externalLink" Target="externalLinks/externalLink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projects\SSN%20Lopatino\&#1050;&#1086;&#1085;&#1092;&#1080;&#1075;&#1091;&#1088;&#1072;&#1090;&#1086;&#1088;\SSN\VU\&#1051;&#1086;&#1087;&#1072;&#1090;&#1080;&#1085;&#108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Files\Work\Project12%20(&#1055;&#1050;&#1054;)\&#1055;&#1054;\trunk\&#1052;&#1053;&#1057;\&#1048;&#1054;\&#1055;&#1050;&#1054;%20&#1052;&#1053;&#1057;%20&#1048;&#1054;%20&#8212;%20&#1082;&#1086;&#1087;&#1080;&#110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WORK\&#1055;&#1088;&#1086;&#1077;&#1082;&#1090;&#1099;\&#1070;.&#1041;&#1072;&#1083;&#1099;&#1082;\&#1055;&#1054;\&#1052;&#1053;&#1057;\&#1048;&#1054;\&#1057;&#1058;&#1040;&#1056;&#1067;&#1049;%20&#1041;&#1072;&#1083;&#1099;&#1082;%20&#1052;&#1053;&#1057;-3%20&#1048;&#105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Samigullin\Desktop\BALIK_MNS4_VYu.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1055;&#1088;&#1086;&#1077;&#1082;&#1090;&#1099;/&#1057;&#1057;&#1053;%20&#1051;&#1086;&#1087;&#1072;&#1090;&#1080;&#1085;&#1086;/SSN%20Lopatino/&#1050;&#1086;&#1085;&#1092;&#1080;&#1075;&#1091;&#1088;&#1072;&#1090;&#1086;&#1088;/SSN/VU/&#1051;&#1086;&#1087;&#1072;&#1090;&#1080;&#1085;&#108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Work\Project7%20(&#1042;&#1057;&#1058;&#1054;2)\&#1053;&#1055;&#1057;2\&#1055;&#1054;\trunk\&#1052;&#1053;&#1057;\&#1048;&#1054;\&#1042;&#1057;&#1058;&#1054;%20II%20&#1053;&#1055;&#1057;-2%20&#1052;&#1053;&#1057;.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1058;&#1088;&#1072;&#1085;&#1089;&#1085;&#1077;&#1092;&#1090;&#1100;\&#1055;&#1088;&#1080;&#1082;&#1072;&#1084;&#1100;&#1077;\&#1055;&#1077;&#1088;&#1084;&#1100;%201%20&#1080;%204\&#1052;&#1053;&#1057;-1_&#1055;&#1077;&#1088;&#1084;&#1100;%20&#1074;6%20&#1079;&#1072;&#1097;&#1080;&#1090;&#109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Files\Work\Project11%20(&#1061;&#1086;&#1093;&#1083;&#1099;)\&#1055;&#1054;\trunk\&#1052;&#1053;&#1057;+&#1055;&#1053;&#1057;\&#1048;&#1054;\&#1061;&#1086;&#1093;&#1083;&#1099;%20&#1052;&#1053;&#1057;+&#1055;&#1053;&#1057;%20&#1048;&#1054;%20new.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Alpha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НПС"/>
      <sheetName val="НА"/>
      <sheetName val="Гот НА"/>
      <sheetName val="Станц Защ"/>
      <sheetName val="Защ НА"/>
      <sheetName val="САРД"/>
      <sheetName val="РД"/>
      <sheetName val="РВС"/>
      <sheetName val="ЧРП"/>
      <sheetName val="ТС"/>
      <sheetName val="ТИ"/>
      <sheetName val="ТУ"/>
      <sheetName val="ТР"/>
      <sheetName val="Системный"/>
      <sheetName val="КМД"/>
      <sheetName val="Уставки"/>
      <sheetName val="ДПС"/>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4">
          <cell r="B4">
            <v>150</v>
          </cell>
        </row>
        <row r="5">
          <cell r="B5">
            <v>151</v>
          </cell>
        </row>
        <row r="6">
          <cell r="B6">
            <v>152</v>
          </cell>
        </row>
        <row r="7">
          <cell r="B7">
            <v>153</v>
          </cell>
        </row>
        <row r="8">
          <cell r="B8">
            <v>154</v>
          </cell>
        </row>
        <row r="9">
          <cell r="B9">
            <v>155</v>
          </cell>
        </row>
        <row r="10">
          <cell r="B10">
            <v>156</v>
          </cell>
        </row>
        <row r="11">
          <cell r="B11">
            <v>157</v>
          </cell>
        </row>
        <row r="12">
          <cell r="B12">
            <v>158</v>
          </cell>
        </row>
        <row r="13">
          <cell r="B13">
            <v>159</v>
          </cell>
        </row>
        <row r="14">
          <cell r="B14">
            <v>160</v>
          </cell>
        </row>
        <row r="15">
          <cell r="B15">
            <v>161</v>
          </cell>
        </row>
        <row r="16">
          <cell r="B16">
            <v>162</v>
          </cell>
        </row>
        <row r="17">
          <cell r="B17">
            <v>163</v>
          </cell>
        </row>
        <row r="18">
          <cell r="B18">
            <v>164</v>
          </cell>
        </row>
        <row r="19">
          <cell r="B19">
            <v>165</v>
          </cell>
        </row>
        <row r="20">
          <cell r="B20">
            <v>166</v>
          </cell>
        </row>
        <row r="21">
          <cell r="B21">
            <v>167</v>
          </cell>
        </row>
        <row r="22">
          <cell r="B22">
            <v>168</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Защ НА"/>
      <sheetName val="Станц Защ"/>
      <sheetName val="САРД"/>
      <sheetName val="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4">
          <cell r="B4" t="str">
            <v>МНА №1</v>
          </cell>
        </row>
      </sheetData>
      <sheetData sheetId="28" refreshError="1"/>
      <sheetData sheetId="29">
        <row r="4">
          <cell r="B4" t="str">
            <v>Аварийная максимальная температура корпуса насоса</v>
          </cell>
        </row>
      </sheetData>
      <sheetData sheetId="30">
        <row r="3">
          <cell r="B3" t="str">
            <v>Аварийная загазованность в помещении насосного зала МНС</v>
          </cell>
        </row>
      </sheetData>
      <sheetData sheetId="31" refreshError="1"/>
      <sheetData sheetId="32" refreshError="1"/>
      <sheetData sheetId="33" refreshError="1"/>
      <sheetData sheetId="34" refreshError="1"/>
      <sheetData sheetId="35">
        <row r="697">
          <cell r="H697">
            <v>1</v>
          </cell>
        </row>
      </sheetData>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Connect"/>
      <sheetName val="Drop"/>
      <sheetName val="Конфигурация"/>
      <sheetName val="HMI"/>
      <sheetName val="Модули"/>
      <sheetName val="ДП"/>
      <sheetName val="ИПдиапазоны"/>
      <sheetName val="ИП"/>
      <sheetName val="ИПтипы"/>
      <sheetName val="ДВ"/>
      <sheetName val="АВ"/>
      <sheetName val="Логич"/>
      <sheetName val="Предел Парам"/>
      <sheetName val="ТаблСирен"/>
      <sheetName val="ВСПОМ"/>
      <sheetName val="ЗДВ"/>
      <sheetName val="ВСПОМ_ГР"/>
      <sheetName val="ДПС"/>
      <sheetName val="НПС"/>
      <sheetName val="НА"/>
      <sheetName val="Гот НА"/>
      <sheetName val="Защ НА"/>
      <sheetName val="Станц Защ"/>
      <sheetName val="САРД"/>
      <sheetName val="Команды"/>
      <sheetName val="БИК"/>
      <sheetName val="КЦКП"/>
      <sheetName val="РВС"/>
      <sheetName val="ЧРП"/>
      <sheetName val="ТС"/>
      <sheetName val="ТИ"/>
      <sheetName val="ТУ"/>
      <sheetName val="ТР"/>
      <sheetName val="Системный"/>
      <sheetName val="КМД"/>
      <sheetName val="Уставки"/>
      <sheetName val="ГИДРОМУФТАОБЩ"/>
      <sheetName val="ГИДРОМУФТ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Connect"/>
      <sheetName val="Drop"/>
      <sheetName val="Конфигурация"/>
      <sheetName val="HMI"/>
      <sheetName val="Модули"/>
      <sheetName val="ДП"/>
      <sheetName val="ИПдиапазоны"/>
      <sheetName val="ИП"/>
      <sheetName val="ИПтипы"/>
      <sheetName val="ДВ"/>
      <sheetName val="АВ"/>
      <sheetName val="Логич"/>
      <sheetName val="Предел Парам"/>
      <sheetName val="ТаблСирен"/>
      <sheetName val="ВСПОМ"/>
      <sheetName val="ЗДВ"/>
      <sheetName val="ВСПОМ_ГР"/>
      <sheetName val="ДПС"/>
      <sheetName val="НПС"/>
      <sheetName val="НА"/>
      <sheetName val="Гот НА"/>
      <sheetName val="Защ НА"/>
      <sheetName val="Станц Защ"/>
      <sheetName val="САРД"/>
      <sheetName val="Команды"/>
      <sheetName val="БИК"/>
      <sheetName val="КЦКП"/>
      <sheetName val="РВС"/>
      <sheetName val="ЧРП"/>
      <sheetName val="ТС"/>
      <sheetName val="ТИ"/>
      <sheetName val="ТУ"/>
      <sheetName val="ТР"/>
      <sheetName val="Системный"/>
      <sheetName val="КМД"/>
      <sheetName val="Уставки"/>
      <sheetName val="ГИДРОМУФТАОБЩ"/>
      <sheetName val="ГИДРОМУФТ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Alpha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НПС"/>
      <sheetName val="НА"/>
      <sheetName val="Гот НА"/>
      <sheetName val="Станц Защ"/>
      <sheetName val="Защ НА"/>
      <sheetName val="САРД"/>
      <sheetName val="РД"/>
      <sheetName val="РВС"/>
      <sheetName val="ЧРП"/>
      <sheetName val="ТС"/>
      <sheetName val="ТИ"/>
      <sheetName val="ТУ"/>
      <sheetName val="ТР"/>
      <sheetName val="Системный"/>
      <sheetName val="КМД"/>
      <sheetName val="Уставки"/>
      <sheetName val="ДПС"/>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Защ НА"/>
      <sheetName val="Станц Защ"/>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ow r="2">
          <cell r="B2" t="str">
            <v>BIK</v>
          </cell>
        </row>
      </sheetData>
      <sheetData sheetId="2">
        <row r="3">
          <cell r="B3" t="str">
            <v>МНС</v>
          </cell>
        </row>
      </sheetData>
      <sheetData sheetId="3"/>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13">
          <cell r="F13" t="str">
            <v>СтанцЗащ</v>
          </cell>
        </row>
      </sheetData>
      <sheetData sheetId="42"/>
      <sheetData sheetId="43"/>
      <sheetData sheetId="4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FFFF00"/>
  </sheetPr>
  <dimension ref="A1:T198"/>
  <sheetViews>
    <sheetView zoomScale="85" zoomScaleNormal="85" workbookViewId="0">
      <pane ySplit="2" topLeftCell="A3" activePane="bottomLeft" state="frozen"/>
      <selection pane="bottomLeft" activeCell="D30" sqref="D30"/>
    </sheetView>
  </sheetViews>
  <sheetFormatPr defaultColWidth="9.140625" defaultRowHeight="15" x14ac:dyDescent="0.25"/>
  <cols>
    <col min="1" max="1" width="18.5703125" style="1" customWidth="1"/>
    <col min="2" max="2" width="15.42578125" style="1" customWidth="1"/>
    <col min="3" max="3" width="18.5703125" style="1" customWidth="1"/>
    <col min="4" max="4" width="52.7109375" style="183" customWidth="1"/>
    <col min="5" max="5" width="18.28515625" style="1" customWidth="1"/>
    <col min="6" max="6" width="9.7109375" style="183" customWidth="1"/>
    <col min="7" max="7" width="17.42578125" style="183" customWidth="1"/>
    <col min="8" max="8" width="12.5703125" style="183" customWidth="1"/>
    <col min="9" max="9" width="9.42578125" style="183" customWidth="1"/>
    <col min="10" max="12" width="9.140625" style="183" customWidth="1"/>
    <col min="13" max="13" width="11.85546875" style="183" customWidth="1"/>
    <col min="14" max="14" width="11.140625" style="183" customWidth="1"/>
    <col min="15" max="15" width="16" style="183" customWidth="1"/>
    <col min="16" max="16" width="10.5703125" style="183" customWidth="1"/>
    <col min="17" max="17" width="11" style="183" customWidth="1"/>
    <col min="18" max="18" width="9.28515625" style="183" bestFit="1" customWidth="1"/>
    <col min="19" max="19" width="91.28515625" style="183" bestFit="1" customWidth="1"/>
    <col min="20" max="20" width="13.140625" style="183" bestFit="1" customWidth="1"/>
    <col min="21" max="16384" width="9.140625" style="183"/>
  </cols>
  <sheetData>
    <row r="1" spans="1:20" s="293" customFormat="1" x14ac:dyDescent="0.25">
      <c r="A1" s="1"/>
      <c r="B1" s="1"/>
      <c r="C1" s="1"/>
      <c r="D1" s="3"/>
      <c r="E1" s="3"/>
      <c r="F1" s="273"/>
      <c r="G1" s="3"/>
      <c r="H1" s="3"/>
      <c r="I1" s="482"/>
      <c r="J1" s="3"/>
      <c r="K1" s="3"/>
      <c r="L1" s="3"/>
      <c r="M1" s="3"/>
      <c r="N1" s="3"/>
      <c r="O1" s="3"/>
      <c r="P1" s="3"/>
      <c r="Q1" s="3"/>
      <c r="R1" s="3"/>
      <c r="S1" s="3"/>
      <c r="T1" s="3"/>
    </row>
    <row r="2" spans="1:20" s="111" customFormat="1" x14ac:dyDescent="0.25">
      <c r="A2" s="104" t="s">
        <v>1498</v>
      </c>
      <c r="B2" s="104" t="s">
        <v>1497</v>
      </c>
      <c r="C2" s="104" t="s">
        <v>1496</v>
      </c>
      <c r="D2" s="274" t="s">
        <v>1495</v>
      </c>
      <c r="E2" s="274" t="s">
        <v>1494</v>
      </c>
      <c r="F2" s="683" t="s">
        <v>1493</v>
      </c>
      <c r="G2" s="274" t="s">
        <v>1492</v>
      </c>
      <c r="H2" s="274" t="s">
        <v>1491</v>
      </c>
      <c r="I2" s="684" t="s">
        <v>1490</v>
      </c>
      <c r="J2" s="274" t="s">
        <v>1489</v>
      </c>
      <c r="K2" s="274" t="s">
        <v>1488</v>
      </c>
      <c r="L2" s="274" t="s">
        <v>1487</v>
      </c>
      <c r="M2" s="274" t="s">
        <v>1486</v>
      </c>
      <c r="N2" s="274" t="s">
        <v>1485</v>
      </c>
      <c r="O2" s="274" t="s">
        <v>1484</v>
      </c>
      <c r="P2" s="274" t="s">
        <v>1483</v>
      </c>
      <c r="Q2" s="274" t="s">
        <v>1482</v>
      </c>
      <c r="R2" s="274" t="s">
        <v>1481</v>
      </c>
      <c r="S2" s="274" t="s">
        <v>1480</v>
      </c>
      <c r="T2" s="274" t="s">
        <v>1479</v>
      </c>
    </row>
    <row r="3" spans="1:20" s="293" customFormat="1" x14ac:dyDescent="0.25">
      <c r="A3" s="1"/>
      <c r="B3" s="1"/>
      <c r="C3" s="1">
        <v>1</v>
      </c>
      <c r="D3" s="293" t="s">
        <v>1552</v>
      </c>
      <c r="E3" s="1" t="s">
        <v>1478</v>
      </c>
      <c r="F3" s="155" t="s">
        <v>1467</v>
      </c>
      <c r="G3" s="293">
        <v>1</v>
      </c>
      <c r="H3" s="293" t="s">
        <v>1466</v>
      </c>
      <c r="I3" s="505">
        <v>300</v>
      </c>
      <c r="S3" s="293" t="s">
        <v>1759</v>
      </c>
      <c r="T3" s="3"/>
    </row>
    <row r="4" spans="1:20" s="293" customFormat="1" x14ac:dyDescent="0.25">
      <c r="A4" s="1"/>
      <c r="B4" s="1"/>
      <c r="C4" s="1">
        <v>1</v>
      </c>
      <c r="D4" s="293" t="s">
        <v>1553</v>
      </c>
      <c r="E4" s="1" t="s">
        <v>1477</v>
      </c>
      <c r="F4" s="155" t="s">
        <v>1467</v>
      </c>
      <c r="G4" s="293">
        <v>1</v>
      </c>
      <c r="H4" s="293" t="s">
        <v>1466</v>
      </c>
      <c r="I4" s="505">
        <v>300</v>
      </c>
      <c r="S4" s="293" t="s">
        <v>1760</v>
      </c>
      <c r="T4" s="3"/>
    </row>
    <row r="5" spans="1:20" s="293" customFormat="1" x14ac:dyDescent="0.25">
      <c r="A5" s="1"/>
      <c r="B5" s="1"/>
      <c r="C5" s="1">
        <v>1</v>
      </c>
      <c r="D5" s="293" t="s">
        <v>1554</v>
      </c>
      <c r="E5" s="1" t="s">
        <v>1906</v>
      </c>
      <c r="F5" s="155" t="s">
        <v>1467</v>
      </c>
      <c r="G5" s="293">
        <v>1</v>
      </c>
      <c r="H5" s="293" t="s">
        <v>1466</v>
      </c>
      <c r="I5" s="505">
        <v>300</v>
      </c>
      <c r="S5" s="273" t="s">
        <v>1761</v>
      </c>
      <c r="T5" s="3"/>
    </row>
    <row r="6" spans="1:20" s="293" customFormat="1" x14ac:dyDescent="0.25">
      <c r="A6" s="1"/>
      <c r="B6" s="1"/>
      <c r="C6" s="1">
        <v>1</v>
      </c>
      <c r="D6" s="293" t="s">
        <v>1555</v>
      </c>
      <c r="E6" s="1" t="s">
        <v>1476</v>
      </c>
      <c r="F6" s="155" t="s">
        <v>1467</v>
      </c>
      <c r="G6" s="293">
        <v>1</v>
      </c>
      <c r="H6" s="293" t="s">
        <v>1466</v>
      </c>
      <c r="I6" s="505">
        <v>300</v>
      </c>
      <c r="S6" s="293" t="s">
        <v>1762</v>
      </c>
      <c r="T6" s="3"/>
    </row>
    <row r="7" spans="1:20" s="293" customFormat="1" x14ac:dyDescent="0.25">
      <c r="A7" s="1"/>
      <c r="B7" s="1"/>
      <c r="C7" s="1">
        <v>1</v>
      </c>
      <c r="D7" s="293" t="s">
        <v>1556</v>
      </c>
      <c r="E7" s="1" t="s">
        <v>1475</v>
      </c>
      <c r="F7" s="155" t="s">
        <v>1467</v>
      </c>
      <c r="G7" s="293">
        <v>1</v>
      </c>
      <c r="H7" s="293" t="s">
        <v>1466</v>
      </c>
      <c r="I7" s="505">
        <v>300</v>
      </c>
      <c r="S7" s="293" t="s">
        <v>1763</v>
      </c>
    </row>
    <row r="8" spans="1:20" s="293" customFormat="1" x14ac:dyDescent="0.25">
      <c r="A8" s="1"/>
      <c r="B8" s="1"/>
      <c r="C8" s="1">
        <v>1</v>
      </c>
      <c r="D8" s="293" t="s">
        <v>1557</v>
      </c>
      <c r="E8" s="1" t="s">
        <v>1474</v>
      </c>
      <c r="F8" s="155" t="s">
        <v>1467</v>
      </c>
      <c r="G8" s="293">
        <v>1</v>
      </c>
      <c r="H8" s="293" t="s">
        <v>1466</v>
      </c>
      <c r="I8" s="505">
        <v>300</v>
      </c>
      <c r="S8" s="293" t="s">
        <v>1764</v>
      </c>
    </row>
    <row r="9" spans="1:20" s="293" customFormat="1" x14ac:dyDescent="0.25">
      <c r="A9" s="1"/>
      <c r="B9" s="1"/>
      <c r="C9" s="1">
        <v>1</v>
      </c>
      <c r="D9" s="293" t="s">
        <v>1558</v>
      </c>
      <c r="E9" s="1" t="s">
        <v>1907</v>
      </c>
      <c r="F9" s="155" t="s">
        <v>1473</v>
      </c>
      <c r="G9" s="293">
        <v>1</v>
      </c>
      <c r="H9" s="293" t="s">
        <v>1466</v>
      </c>
      <c r="I9" s="505">
        <v>300</v>
      </c>
      <c r="S9" s="293" t="s">
        <v>1765</v>
      </c>
    </row>
    <row r="10" spans="1:20" s="293" customFormat="1" x14ac:dyDescent="0.25">
      <c r="A10" s="1"/>
      <c r="B10" s="1"/>
      <c r="C10" s="1">
        <v>1</v>
      </c>
      <c r="D10" s="293" t="s">
        <v>1559</v>
      </c>
      <c r="E10" s="1" t="s">
        <v>1472</v>
      </c>
      <c r="F10" s="155" t="s">
        <v>1467</v>
      </c>
      <c r="G10" s="293">
        <v>1</v>
      </c>
      <c r="H10" s="293" t="s">
        <v>1466</v>
      </c>
      <c r="I10" s="505">
        <v>300</v>
      </c>
      <c r="S10" s="293" t="s">
        <v>1766</v>
      </c>
    </row>
    <row r="11" spans="1:20" s="293" customFormat="1" x14ac:dyDescent="0.25">
      <c r="A11" s="1"/>
      <c r="B11" s="1"/>
      <c r="C11" s="1">
        <v>1</v>
      </c>
      <c r="D11" s="293" t="s">
        <v>1560</v>
      </c>
      <c r="E11" s="1" t="s">
        <v>1471</v>
      </c>
      <c r="F11" s="155" t="s">
        <v>1467</v>
      </c>
      <c r="G11" s="293">
        <v>1</v>
      </c>
      <c r="H11" s="293" t="s">
        <v>1466</v>
      </c>
      <c r="I11" s="505">
        <v>300</v>
      </c>
      <c r="S11" s="293" t="s">
        <v>1767</v>
      </c>
    </row>
    <row r="12" spans="1:20" s="293" customFormat="1" x14ac:dyDescent="0.25">
      <c r="A12" s="1"/>
      <c r="B12" s="1"/>
      <c r="C12" s="1">
        <v>1</v>
      </c>
      <c r="D12" s="293" t="s">
        <v>1561</v>
      </c>
      <c r="E12" s="1" t="s">
        <v>1470</v>
      </c>
      <c r="F12" s="155" t="s">
        <v>1467</v>
      </c>
      <c r="G12" s="293">
        <v>1</v>
      </c>
      <c r="H12" s="293" t="s">
        <v>1466</v>
      </c>
      <c r="I12" s="505">
        <v>300</v>
      </c>
      <c r="S12" s="293" t="s">
        <v>1768</v>
      </c>
    </row>
    <row r="13" spans="1:20" s="293" customFormat="1" x14ac:dyDescent="0.25">
      <c r="A13" s="1"/>
      <c r="B13" s="1"/>
      <c r="C13" s="1">
        <v>1</v>
      </c>
      <c r="D13" s="293" t="s">
        <v>1562</v>
      </c>
      <c r="E13" s="1" t="s">
        <v>1469</v>
      </c>
      <c r="F13" s="155" t="s">
        <v>1467</v>
      </c>
      <c r="G13" s="293">
        <v>1</v>
      </c>
      <c r="H13" s="293" t="s">
        <v>1466</v>
      </c>
      <c r="I13" s="505">
        <v>300</v>
      </c>
      <c r="S13" s="293" t="s">
        <v>1769</v>
      </c>
    </row>
    <row r="14" spans="1:20" s="293" customFormat="1" x14ac:dyDescent="0.25">
      <c r="A14" s="1"/>
      <c r="B14" s="1"/>
      <c r="C14" s="1">
        <v>1</v>
      </c>
      <c r="D14" s="293" t="s">
        <v>1563</v>
      </c>
      <c r="E14" s="1" t="s">
        <v>1468</v>
      </c>
      <c r="F14" s="155" t="s">
        <v>1467</v>
      </c>
      <c r="G14" s="293">
        <v>1</v>
      </c>
      <c r="H14" s="293" t="s">
        <v>1466</v>
      </c>
      <c r="I14" s="505">
        <v>300</v>
      </c>
      <c r="S14" s="293" t="s">
        <v>1770</v>
      </c>
    </row>
    <row r="15" spans="1:20" s="293" customFormat="1" x14ac:dyDescent="0.25">
      <c r="A15" s="1"/>
      <c r="B15" s="1"/>
      <c r="C15" s="1">
        <v>1</v>
      </c>
      <c r="D15" s="293" t="s">
        <v>1564</v>
      </c>
      <c r="E15" s="1" t="s">
        <v>1908</v>
      </c>
      <c r="F15" s="155" t="s">
        <v>1467</v>
      </c>
      <c r="G15" s="293">
        <v>1</v>
      </c>
      <c r="H15" s="293" t="s">
        <v>1466</v>
      </c>
      <c r="I15" s="505">
        <v>300</v>
      </c>
      <c r="S15" s="293" t="s">
        <v>1771</v>
      </c>
    </row>
    <row r="16" spans="1:20" s="293" customFormat="1" x14ac:dyDescent="0.25">
      <c r="A16" s="685"/>
      <c r="B16" s="631"/>
      <c r="C16" s="631">
        <v>1</v>
      </c>
      <c r="D16" s="686" t="s">
        <v>1565</v>
      </c>
      <c r="E16" s="631" t="s">
        <v>1472</v>
      </c>
      <c r="F16" s="687" t="s">
        <v>1467</v>
      </c>
      <c r="G16" s="688">
        <v>1</v>
      </c>
      <c r="H16" s="687" t="s">
        <v>1524</v>
      </c>
      <c r="I16" s="688">
        <v>300</v>
      </c>
      <c r="J16" s="251"/>
      <c r="K16" s="251"/>
      <c r="L16" s="251"/>
      <c r="M16" s="251"/>
      <c r="N16" s="251"/>
      <c r="O16" s="251"/>
      <c r="P16" s="251"/>
      <c r="Q16" s="251"/>
      <c r="R16" s="251"/>
      <c r="S16" s="689" t="s">
        <v>1772</v>
      </c>
    </row>
    <row r="17" spans="1:20" s="293" customFormat="1" x14ac:dyDescent="0.25">
      <c r="A17" s="690"/>
      <c r="B17" s="631"/>
      <c r="C17" s="631">
        <v>1</v>
      </c>
      <c r="D17" s="691" t="s">
        <v>4954</v>
      </c>
      <c r="E17" s="692" t="s">
        <v>1575</v>
      </c>
      <c r="F17" s="687" t="s">
        <v>1467</v>
      </c>
      <c r="G17" s="688">
        <v>1</v>
      </c>
      <c r="H17" s="687" t="s">
        <v>1524</v>
      </c>
      <c r="I17" s="693">
        <v>99999990</v>
      </c>
      <c r="J17" s="694"/>
      <c r="K17" s="694"/>
      <c r="L17" s="694"/>
      <c r="M17" s="694"/>
      <c r="N17" s="694"/>
      <c r="O17" s="694"/>
      <c r="P17" s="694"/>
      <c r="Q17" s="694"/>
      <c r="R17" s="694"/>
      <c r="S17" s="687" t="s">
        <v>4955</v>
      </c>
      <c r="T17" s="200"/>
    </row>
    <row r="18" spans="1:20" s="293" customFormat="1" x14ac:dyDescent="0.25">
      <c r="A18" s="125"/>
      <c r="B18" s="1"/>
      <c r="C18" s="631">
        <v>1</v>
      </c>
      <c r="D18" s="691" t="s">
        <v>4956</v>
      </c>
      <c r="E18" s="692" t="s">
        <v>1575</v>
      </c>
      <c r="F18" s="687" t="s">
        <v>1467</v>
      </c>
      <c r="G18" s="688">
        <v>1</v>
      </c>
      <c r="H18" s="687" t="s">
        <v>1524</v>
      </c>
      <c r="I18" s="693">
        <v>99999990</v>
      </c>
      <c r="J18" s="694"/>
      <c r="K18" s="694"/>
      <c r="L18" s="694"/>
      <c r="M18" s="694"/>
      <c r="N18" s="694"/>
      <c r="O18" s="694"/>
      <c r="P18" s="694"/>
      <c r="Q18" s="694"/>
      <c r="R18" s="694"/>
      <c r="S18" s="687" t="s">
        <v>4957</v>
      </c>
    </row>
    <row r="19" spans="1:20" s="293" customFormat="1" x14ac:dyDescent="0.25">
      <c r="A19" s="125"/>
      <c r="B19" s="1"/>
      <c r="C19" s="631">
        <v>1</v>
      </c>
      <c r="D19" s="691" t="s">
        <v>4958</v>
      </c>
      <c r="E19" s="692" t="s">
        <v>1575</v>
      </c>
      <c r="F19" s="687" t="s">
        <v>1467</v>
      </c>
      <c r="G19" s="688">
        <v>1</v>
      </c>
      <c r="H19" s="687" t="s">
        <v>1524</v>
      </c>
      <c r="I19" s="693">
        <v>99999990</v>
      </c>
      <c r="J19" s="694"/>
      <c r="K19" s="694"/>
      <c r="L19" s="694"/>
      <c r="M19" s="694"/>
      <c r="N19" s="694"/>
      <c r="O19" s="694"/>
      <c r="P19" s="694"/>
      <c r="Q19" s="694"/>
      <c r="R19" s="694"/>
      <c r="S19" s="687" t="s">
        <v>4959</v>
      </c>
    </row>
    <row r="20" spans="1:20" s="293" customFormat="1" x14ac:dyDescent="0.25">
      <c r="A20" s="125"/>
      <c r="B20" s="1"/>
      <c r="C20" s="631">
        <v>1</v>
      </c>
      <c r="D20" s="691" t="s">
        <v>4960</v>
      </c>
      <c r="E20" s="692" t="s">
        <v>1575</v>
      </c>
      <c r="F20" s="687" t="s">
        <v>1467</v>
      </c>
      <c r="G20" s="688">
        <v>1</v>
      </c>
      <c r="H20" s="687" t="s">
        <v>1524</v>
      </c>
      <c r="I20" s="693">
        <v>99999990</v>
      </c>
      <c r="J20" s="694"/>
      <c r="K20" s="694"/>
      <c r="L20" s="694"/>
      <c r="M20" s="694"/>
      <c r="N20" s="694"/>
      <c r="O20" s="694"/>
      <c r="P20" s="694"/>
      <c r="Q20" s="694"/>
      <c r="R20" s="694"/>
      <c r="S20" s="687" t="s">
        <v>4961</v>
      </c>
    </row>
    <row r="21" spans="1:20" s="293" customFormat="1" x14ac:dyDescent="0.25">
      <c r="A21" s="1"/>
      <c r="B21" s="1"/>
      <c r="C21" s="1"/>
      <c r="E21" s="1"/>
      <c r="G21" s="482"/>
      <c r="H21" s="273"/>
      <c r="I21" s="1"/>
    </row>
    <row r="22" spans="1:20" s="293" customFormat="1" x14ac:dyDescent="0.25">
      <c r="A22" s="1"/>
      <c r="B22" s="1"/>
      <c r="C22" s="1"/>
      <c r="E22" s="1"/>
      <c r="G22" s="482"/>
      <c r="H22" s="273"/>
      <c r="I22" s="1"/>
    </row>
    <row r="23" spans="1:20" s="293" customFormat="1" x14ac:dyDescent="0.25">
      <c r="A23" s="1"/>
      <c r="B23" s="1"/>
      <c r="C23" s="1"/>
      <c r="E23" s="1"/>
      <c r="G23" s="482"/>
      <c r="H23" s="273"/>
      <c r="I23" s="1"/>
    </row>
    <row r="24" spans="1:20" s="293" customFormat="1" x14ac:dyDescent="0.25">
      <c r="A24" s="1"/>
      <c r="B24" s="1"/>
      <c r="C24" s="1"/>
      <c r="E24" s="1"/>
      <c r="G24" s="482"/>
      <c r="H24" s="273"/>
      <c r="I24" s="1"/>
    </row>
    <row r="25" spans="1:20" s="293" customFormat="1" x14ac:dyDescent="0.25">
      <c r="A25" s="1"/>
      <c r="B25" s="1"/>
      <c r="C25" s="1"/>
      <c r="E25" s="1"/>
      <c r="G25" s="482"/>
      <c r="H25" s="273"/>
      <c r="I25" s="1"/>
    </row>
    <row r="26" spans="1:20" s="293" customFormat="1" x14ac:dyDescent="0.25">
      <c r="A26" s="1"/>
      <c r="B26" s="1"/>
      <c r="C26" s="1"/>
      <c r="E26" s="1"/>
      <c r="G26" s="482"/>
      <c r="H26" s="273"/>
      <c r="I26" s="1"/>
    </row>
    <row r="27" spans="1:20" s="293" customFormat="1" x14ac:dyDescent="0.25">
      <c r="A27" s="1"/>
      <c r="B27" s="1"/>
      <c r="C27" s="1"/>
      <c r="E27" s="1"/>
      <c r="G27" s="482"/>
      <c r="H27" s="273"/>
      <c r="I27" s="1"/>
    </row>
    <row r="28" spans="1:20" s="293" customFormat="1" x14ac:dyDescent="0.25">
      <c r="A28" s="1"/>
      <c r="B28" s="1"/>
      <c r="C28" s="1"/>
      <c r="E28" s="1"/>
      <c r="G28" s="482"/>
      <c r="H28" s="273"/>
      <c r="I28" s="1"/>
    </row>
    <row r="29" spans="1:20" s="293" customFormat="1" x14ac:dyDescent="0.25">
      <c r="A29" s="1"/>
      <c r="B29" s="1"/>
      <c r="C29" s="1"/>
      <c r="E29" s="1"/>
      <c r="G29" s="482"/>
      <c r="H29" s="273"/>
      <c r="I29" s="1"/>
    </row>
    <row r="30" spans="1:20" s="293" customFormat="1" x14ac:dyDescent="0.25">
      <c r="A30" s="1"/>
      <c r="B30" s="1"/>
      <c r="C30" s="1"/>
      <c r="E30" s="1"/>
      <c r="G30" s="482"/>
      <c r="H30" s="273"/>
      <c r="I30" s="1"/>
    </row>
    <row r="31" spans="1:20" s="293" customFormat="1" x14ac:dyDescent="0.25">
      <c r="A31" s="1"/>
      <c r="B31" s="1"/>
      <c r="C31" s="1"/>
      <c r="E31" s="3"/>
      <c r="F31" s="1"/>
      <c r="H31" s="273"/>
      <c r="I31" s="482"/>
    </row>
    <row r="32" spans="1:20" s="293" customFormat="1" x14ac:dyDescent="0.25">
      <c r="A32" s="1"/>
      <c r="B32" s="1"/>
      <c r="C32" s="1"/>
      <c r="E32" s="3"/>
      <c r="F32" s="1"/>
      <c r="H32" s="273"/>
      <c r="I32" s="482"/>
    </row>
    <row r="33" spans="1:9" s="293" customFormat="1" x14ac:dyDescent="0.25">
      <c r="A33" s="1"/>
      <c r="B33" s="1"/>
      <c r="C33" s="1"/>
      <c r="E33" s="3"/>
      <c r="F33" s="1"/>
      <c r="H33" s="273"/>
      <c r="I33" s="482"/>
    </row>
    <row r="34" spans="1:9" s="293" customFormat="1" x14ac:dyDescent="0.25">
      <c r="A34" s="1"/>
      <c r="B34" s="1"/>
      <c r="C34" s="1"/>
      <c r="E34" s="3"/>
      <c r="F34" s="1"/>
      <c r="H34" s="273"/>
      <c r="I34" s="482"/>
    </row>
    <row r="35" spans="1:9" s="293" customFormat="1" x14ac:dyDescent="0.25">
      <c r="A35" s="1"/>
      <c r="B35" s="1"/>
      <c r="C35" s="1"/>
      <c r="E35" s="3"/>
      <c r="F35" s="1"/>
      <c r="H35" s="273"/>
      <c r="I35" s="482"/>
    </row>
    <row r="36" spans="1:9" s="293" customFormat="1" x14ac:dyDescent="0.25">
      <c r="A36" s="1"/>
      <c r="B36" s="1"/>
      <c r="C36" s="1"/>
      <c r="E36" s="3"/>
      <c r="F36" s="1"/>
      <c r="H36" s="273"/>
      <c r="I36" s="482"/>
    </row>
    <row r="37" spans="1:9" s="293" customFormat="1" x14ac:dyDescent="0.25">
      <c r="A37" s="1"/>
      <c r="B37" s="1"/>
      <c r="C37" s="1"/>
      <c r="D37" s="426"/>
      <c r="E37" s="3"/>
      <c r="F37" s="1"/>
      <c r="H37" s="273"/>
      <c r="I37" s="482"/>
    </row>
    <row r="38" spans="1:9" s="293" customFormat="1" x14ac:dyDescent="0.25">
      <c r="A38" s="1"/>
      <c r="B38" s="1"/>
      <c r="C38" s="1"/>
      <c r="D38" s="426"/>
      <c r="E38" s="3"/>
      <c r="F38" s="1"/>
      <c r="H38" s="273"/>
      <c r="I38" s="482"/>
    </row>
    <row r="39" spans="1:9" s="293" customFormat="1" x14ac:dyDescent="0.25">
      <c r="A39" s="1"/>
      <c r="B39" s="1"/>
      <c r="C39" s="1"/>
      <c r="D39" s="426"/>
      <c r="E39" s="3"/>
      <c r="F39" s="1"/>
      <c r="H39" s="273"/>
      <c r="I39" s="482"/>
    </row>
    <row r="40" spans="1:9" s="293" customFormat="1" x14ac:dyDescent="0.25">
      <c r="A40" s="1"/>
      <c r="B40" s="1"/>
      <c r="C40" s="1"/>
      <c r="E40" s="3"/>
      <c r="F40" s="1"/>
      <c r="H40" s="273"/>
      <c r="I40" s="482"/>
    </row>
    <row r="41" spans="1:9" s="293" customFormat="1" x14ac:dyDescent="0.25">
      <c r="A41" s="1"/>
      <c r="B41" s="1"/>
      <c r="C41" s="1"/>
      <c r="E41" s="3"/>
      <c r="F41" s="1"/>
      <c r="H41" s="273"/>
      <c r="I41" s="482"/>
    </row>
    <row r="42" spans="1:9" s="293" customFormat="1" x14ac:dyDescent="0.25">
      <c r="A42" s="1"/>
      <c r="B42" s="1"/>
      <c r="C42" s="1"/>
      <c r="E42" s="3"/>
      <c r="F42" s="1"/>
      <c r="H42" s="273"/>
      <c r="I42" s="482"/>
    </row>
    <row r="43" spans="1:9" s="293" customFormat="1" x14ac:dyDescent="0.25">
      <c r="A43" s="1"/>
      <c r="B43" s="1"/>
      <c r="C43" s="1"/>
      <c r="E43" s="3"/>
      <c r="F43" s="1"/>
      <c r="H43" s="273"/>
      <c r="I43" s="482"/>
    </row>
    <row r="44" spans="1:9" s="293" customFormat="1" x14ac:dyDescent="0.25">
      <c r="A44" s="1"/>
      <c r="B44" s="1"/>
      <c r="C44" s="1"/>
      <c r="E44" s="3"/>
      <c r="F44" s="1"/>
      <c r="H44" s="273"/>
      <c r="I44" s="482"/>
    </row>
    <row r="45" spans="1:9" s="293" customFormat="1" x14ac:dyDescent="0.25">
      <c r="A45" s="1"/>
      <c r="B45" s="1"/>
      <c r="C45" s="1"/>
      <c r="E45" s="3"/>
      <c r="F45" s="1"/>
      <c r="H45" s="273"/>
      <c r="I45" s="482"/>
    </row>
    <row r="46" spans="1:9" s="293" customFormat="1" x14ac:dyDescent="0.25">
      <c r="A46" s="1"/>
      <c r="B46" s="1"/>
      <c r="C46" s="1"/>
      <c r="E46" s="3"/>
      <c r="F46" s="1"/>
      <c r="H46" s="273"/>
      <c r="I46" s="482"/>
    </row>
    <row r="47" spans="1:9" s="293" customFormat="1" x14ac:dyDescent="0.25">
      <c r="A47" s="1"/>
      <c r="B47" s="1"/>
      <c r="C47" s="1"/>
      <c r="E47" s="3"/>
      <c r="F47" s="1"/>
      <c r="H47" s="273"/>
      <c r="I47" s="482"/>
    </row>
    <row r="48" spans="1:9" s="293" customFormat="1" x14ac:dyDescent="0.25">
      <c r="A48" s="1"/>
      <c r="B48" s="1"/>
      <c r="C48" s="1"/>
      <c r="E48" s="3"/>
      <c r="F48" s="1"/>
      <c r="H48" s="273"/>
      <c r="I48" s="482"/>
    </row>
    <row r="49" spans="1:9" s="293" customFormat="1" x14ac:dyDescent="0.25">
      <c r="A49" s="1"/>
      <c r="B49" s="1"/>
      <c r="C49" s="1"/>
      <c r="E49" s="3"/>
      <c r="F49" s="1"/>
      <c r="H49" s="273"/>
      <c r="I49" s="482"/>
    </row>
    <row r="50" spans="1:9" s="293" customFormat="1" x14ac:dyDescent="0.25">
      <c r="A50" s="1"/>
      <c r="B50" s="1"/>
      <c r="C50" s="1"/>
      <c r="E50" s="504"/>
      <c r="F50" s="1"/>
      <c r="H50" s="273"/>
      <c r="I50" s="505"/>
    </row>
    <row r="51" spans="1:9" s="293" customFormat="1" x14ac:dyDescent="0.25">
      <c r="A51" s="1"/>
      <c r="B51" s="1"/>
      <c r="C51" s="1"/>
      <c r="E51" s="504"/>
      <c r="F51" s="1"/>
      <c r="H51" s="273"/>
      <c r="I51" s="505"/>
    </row>
    <row r="52" spans="1:9" s="293" customFormat="1" x14ac:dyDescent="0.25">
      <c r="A52" s="1"/>
      <c r="B52" s="1"/>
      <c r="C52" s="1"/>
      <c r="E52" s="504"/>
      <c r="F52" s="1"/>
      <c r="H52" s="273"/>
      <c r="I52" s="505"/>
    </row>
    <row r="53" spans="1:9" s="293" customFormat="1" x14ac:dyDescent="0.25">
      <c r="A53" s="1"/>
      <c r="B53" s="1"/>
      <c r="C53" s="1"/>
      <c r="E53" s="504"/>
      <c r="F53" s="1"/>
      <c r="H53" s="273"/>
      <c r="I53" s="505"/>
    </row>
    <row r="54" spans="1:9" s="293" customFormat="1" x14ac:dyDescent="0.25">
      <c r="A54" s="1"/>
      <c r="B54" s="1"/>
      <c r="C54" s="1"/>
      <c r="E54" s="504"/>
      <c r="F54" s="1"/>
      <c r="H54" s="273"/>
      <c r="I54" s="505"/>
    </row>
    <row r="55" spans="1:9" s="293" customFormat="1" x14ac:dyDescent="0.25">
      <c r="A55" s="1"/>
      <c r="B55" s="1"/>
      <c r="C55" s="1"/>
      <c r="E55" s="504"/>
      <c r="F55" s="1"/>
      <c r="H55" s="273"/>
      <c r="I55" s="505"/>
    </row>
    <row r="56" spans="1:9" s="293" customFormat="1" x14ac:dyDescent="0.25">
      <c r="A56" s="1"/>
      <c r="B56" s="1"/>
      <c r="C56" s="1"/>
      <c r="E56" s="504"/>
      <c r="F56" s="1"/>
      <c r="H56" s="273"/>
      <c r="I56" s="505"/>
    </row>
    <row r="57" spans="1:9" s="293" customFormat="1" x14ac:dyDescent="0.25">
      <c r="A57" s="1"/>
      <c r="B57" s="1"/>
      <c r="C57" s="1"/>
      <c r="E57" s="504"/>
      <c r="F57" s="1"/>
      <c r="H57" s="273"/>
      <c r="I57" s="505"/>
    </row>
    <row r="58" spans="1:9" s="293" customFormat="1" x14ac:dyDescent="0.25">
      <c r="A58" s="1"/>
      <c r="B58" s="1"/>
      <c r="C58" s="1"/>
      <c r="E58" s="504"/>
      <c r="F58" s="1"/>
      <c r="H58" s="273"/>
      <c r="I58" s="505"/>
    </row>
    <row r="59" spans="1:9" s="293" customFormat="1" x14ac:dyDescent="0.25">
      <c r="A59" s="1"/>
      <c r="B59" s="1"/>
      <c r="C59" s="1"/>
      <c r="E59" s="504"/>
      <c r="F59" s="1"/>
      <c r="H59" s="273"/>
      <c r="I59" s="505"/>
    </row>
    <row r="60" spans="1:9" s="293" customFormat="1" x14ac:dyDescent="0.25">
      <c r="A60" s="1"/>
      <c r="B60" s="1"/>
      <c r="C60" s="1"/>
      <c r="E60" s="504"/>
      <c r="F60" s="1"/>
      <c r="H60" s="273"/>
      <c r="I60" s="505"/>
    </row>
    <row r="61" spans="1:9" s="293" customFormat="1" x14ac:dyDescent="0.25">
      <c r="A61" s="1"/>
      <c r="B61" s="1"/>
      <c r="C61" s="1"/>
      <c r="E61" s="504"/>
      <c r="F61" s="1"/>
      <c r="H61" s="273"/>
      <c r="I61" s="505"/>
    </row>
    <row r="62" spans="1:9" s="293" customFormat="1" x14ac:dyDescent="0.25">
      <c r="A62" s="1"/>
      <c r="B62" s="1"/>
      <c r="C62" s="1"/>
      <c r="E62" s="504"/>
      <c r="F62" s="1"/>
      <c r="H62" s="273"/>
      <c r="I62" s="505"/>
    </row>
    <row r="63" spans="1:9" s="293" customFormat="1" x14ac:dyDescent="0.25">
      <c r="A63" s="1"/>
      <c r="B63" s="1"/>
      <c r="C63" s="1"/>
      <c r="E63" s="504"/>
      <c r="F63" s="1"/>
      <c r="H63" s="273"/>
      <c r="I63" s="505"/>
    </row>
    <row r="64" spans="1:9" s="293" customFormat="1" x14ac:dyDescent="0.25">
      <c r="A64" s="1"/>
      <c r="B64" s="1"/>
      <c r="C64" s="1"/>
      <c r="E64" s="504"/>
      <c r="F64" s="1"/>
      <c r="H64" s="273"/>
      <c r="I64" s="505"/>
    </row>
    <row r="65" spans="1:19" s="293" customFormat="1" x14ac:dyDescent="0.25">
      <c r="A65" s="1"/>
      <c r="B65" s="1"/>
      <c r="C65" s="1"/>
      <c r="E65" s="504"/>
      <c r="F65" s="1"/>
      <c r="H65" s="273"/>
      <c r="I65" s="505"/>
    </row>
    <row r="66" spans="1:19" s="293" customFormat="1" x14ac:dyDescent="0.25">
      <c r="A66" s="1"/>
      <c r="B66" s="1"/>
      <c r="C66" s="1"/>
      <c r="E66" s="504"/>
      <c r="F66" s="1"/>
      <c r="H66" s="273"/>
      <c r="I66" s="505"/>
    </row>
    <row r="67" spans="1:19" s="293" customFormat="1" x14ac:dyDescent="0.25">
      <c r="A67" s="1"/>
      <c r="B67" s="1"/>
      <c r="C67" s="1"/>
      <c r="E67" s="504"/>
      <c r="F67" s="1"/>
      <c r="H67" s="273"/>
      <c r="I67" s="505"/>
    </row>
    <row r="68" spans="1:19" s="293" customFormat="1" x14ac:dyDescent="0.25">
      <c r="A68" s="1"/>
      <c r="B68" s="1"/>
      <c r="C68" s="1"/>
      <c r="E68" s="504"/>
      <c r="F68" s="1"/>
      <c r="H68" s="273"/>
      <c r="I68" s="505"/>
    </row>
    <row r="69" spans="1:19" s="293" customFormat="1" x14ac:dyDescent="0.25">
      <c r="A69" s="1"/>
      <c r="B69" s="1"/>
      <c r="C69" s="1"/>
      <c r="E69" s="504"/>
      <c r="F69" s="1"/>
      <c r="H69" s="273"/>
      <c r="I69" s="505"/>
    </row>
    <row r="70" spans="1:19" s="293" customFormat="1" x14ac:dyDescent="0.25">
      <c r="A70" s="1"/>
      <c r="B70" s="1"/>
      <c r="C70" s="1"/>
      <c r="E70" s="504"/>
      <c r="F70" s="1"/>
      <c r="H70" s="273"/>
      <c r="I70" s="505"/>
    </row>
    <row r="71" spans="1:19" s="293" customFormat="1" x14ac:dyDescent="0.25">
      <c r="A71" s="1"/>
      <c r="B71" s="1"/>
      <c r="C71" s="1"/>
      <c r="E71" s="504"/>
      <c r="F71" s="1"/>
      <c r="H71" s="273"/>
      <c r="I71" s="505"/>
    </row>
    <row r="72" spans="1:19" s="293" customFormat="1" x14ac:dyDescent="0.25">
      <c r="A72" s="1"/>
      <c r="B72" s="1"/>
      <c r="C72" s="1"/>
      <c r="E72" s="504"/>
      <c r="F72" s="1"/>
      <c r="H72" s="273"/>
      <c r="I72" s="505"/>
    </row>
    <row r="73" spans="1:19" s="293" customFormat="1" x14ac:dyDescent="0.25">
      <c r="A73" s="1"/>
      <c r="B73" s="1"/>
      <c r="C73" s="1"/>
      <c r="E73" s="504"/>
      <c r="F73" s="1"/>
      <c r="H73" s="273"/>
      <c r="I73" s="505"/>
    </row>
    <row r="74" spans="1:19" s="293" customFormat="1" x14ac:dyDescent="0.25">
      <c r="A74" s="1"/>
      <c r="B74" s="1"/>
      <c r="C74" s="1"/>
      <c r="E74" s="504"/>
      <c r="F74" s="1"/>
      <c r="H74" s="273"/>
      <c r="I74" s="505"/>
    </row>
    <row r="75" spans="1:19" s="293" customFormat="1" x14ac:dyDescent="0.25">
      <c r="A75" s="1"/>
      <c r="B75" s="1"/>
      <c r="C75" s="1"/>
      <c r="E75" s="504"/>
      <c r="F75" s="1"/>
      <c r="H75" s="273"/>
      <c r="I75" s="505"/>
    </row>
    <row r="76" spans="1:19" s="293" customFormat="1" x14ac:dyDescent="0.25">
      <c r="A76" s="1"/>
      <c r="B76" s="1"/>
      <c r="C76" s="1"/>
      <c r="E76" s="504"/>
      <c r="F76" s="1"/>
      <c r="H76" s="273"/>
      <c r="I76" s="505"/>
    </row>
    <row r="77" spans="1:19" s="293" customFormat="1" x14ac:dyDescent="0.25">
      <c r="A77" s="1"/>
      <c r="B77" s="1"/>
      <c r="C77" s="1"/>
      <c r="E77" s="504"/>
      <c r="F77" s="1"/>
      <c r="H77" s="273"/>
      <c r="I77" s="505"/>
    </row>
    <row r="78" spans="1:19" s="293" customFormat="1" x14ac:dyDescent="0.25">
      <c r="A78" s="1"/>
      <c r="B78" s="1"/>
      <c r="C78" s="1"/>
      <c r="E78" s="504"/>
      <c r="F78" s="1"/>
      <c r="H78" s="273"/>
      <c r="I78" s="505"/>
    </row>
    <row r="79" spans="1:19" s="293" customFormat="1" x14ac:dyDescent="0.25">
      <c r="A79" s="1"/>
      <c r="B79" s="1"/>
      <c r="C79" s="1"/>
      <c r="D79" s="18"/>
      <c r="E79" s="1"/>
      <c r="G79" s="482"/>
      <c r="H79" s="273"/>
      <c r="S79" s="470"/>
    </row>
    <row r="80" spans="1:19" s="293" customFormat="1" x14ac:dyDescent="0.25">
      <c r="A80" s="1"/>
      <c r="B80" s="1"/>
      <c r="C80" s="1"/>
      <c r="D80" s="18"/>
      <c r="E80" s="1"/>
      <c r="G80" s="482"/>
      <c r="H80" s="273"/>
      <c r="S80" s="470"/>
    </row>
    <row r="81" spans="1:19" s="293" customFormat="1" x14ac:dyDescent="0.25">
      <c r="A81" s="1"/>
      <c r="B81" s="1"/>
      <c r="C81" s="1"/>
      <c r="D81" s="18"/>
      <c r="E81" s="1"/>
      <c r="G81" s="482"/>
      <c r="H81" s="273"/>
      <c r="S81" s="470"/>
    </row>
    <row r="82" spans="1:19" s="293" customFormat="1" x14ac:dyDescent="0.25">
      <c r="A82" s="1"/>
      <c r="B82" s="1"/>
      <c r="C82" s="1"/>
      <c r="D82" s="18"/>
      <c r="E82" s="1"/>
      <c r="G82" s="482"/>
      <c r="H82" s="273"/>
      <c r="S82" s="470"/>
    </row>
    <row r="83" spans="1:19" s="293" customFormat="1" x14ac:dyDescent="0.25">
      <c r="A83" s="1"/>
      <c r="B83" s="1"/>
      <c r="C83" s="1"/>
      <c r="D83" s="18"/>
      <c r="E83" s="1"/>
      <c r="G83" s="482"/>
      <c r="H83" s="273"/>
      <c r="S83" s="470"/>
    </row>
    <row r="84" spans="1:19" s="293" customFormat="1" x14ac:dyDescent="0.25">
      <c r="A84" s="1"/>
      <c r="B84" s="1"/>
      <c r="C84" s="1"/>
      <c r="D84" s="18"/>
      <c r="E84" s="1"/>
      <c r="G84" s="482"/>
      <c r="H84" s="273"/>
      <c r="S84" s="470"/>
    </row>
    <row r="85" spans="1:19" s="293" customFormat="1" x14ac:dyDescent="0.25">
      <c r="A85" s="1"/>
      <c r="B85" s="1"/>
      <c r="C85" s="1"/>
      <c r="D85" s="18"/>
      <c r="E85" s="1"/>
      <c r="G85" s="482"/>
      <c r="H85" s="273"/>
      <c r="S85" s="470"/>
    </row>
    <row r="86" spans="1:19" s="293" customFormat="1" x14ac:dyDescent="0.25">
      <c r="A86" s="1"/>
      <c r="B86" s="1"/>
      <c r="C86" s="1"/>
      <c r="D86" s="18"/>
      <c r="E86" s="1"/>
      <c r="G86" s="482"/>
      <c r="H86" s="273"/>
      <c r="S86" s="470"/>
    </row>
    <row r="87" spans="1:19" s="293" customFormat="1" x14ac:dyDescent="0.25">
      <c r="A87" s="1"/>
      <c r="B87" s="1"/>
      <c r="C87" s="1"/>
      <c r="D87" s="18"/>
      <c r="E87" s="1"/>
      <c r="G87" s="482"/>
      <c r="H87" s="273"/>
      <c r="S87" s="470"/>
    </row>
    <row r="88" spans="1:19" s="293" customFormat="1" x14ac:dyDescent="0.25">
      <c r="A88" s="1"/>
      <c r="B88" s="1"/>
      <c r="C88" s="1"/>
      <c r="D88" s="18"/>
      <c r="E88" s="1"/>
      <c r="G88" s="482"/>
      <c r="H88" s="273"/>
      <c r="S88" s="470"/>
    </row>
    <row r="89" spans="1:19" s="293" customFormat="1" x14ac:dyDescent="0.25">
      <c r="A89" s="1"/>
      <c r="B89" s="1"/>
      <c r="C89" s="1"/>
      <c r="D89" s="18"/>
      <c r="E89" s="1"/>
      <c r="G89" s="482"/>
      <c r="H89" s="273"/>
      <c r="S89" s="470"/>
    </row>
    <row r="90" spans="1:19" s="293" customFormat="1" x14ac:dyDescent="0.25">
      <c r="A90" s="1"/>
      <c r="B90" s="1"/>
      <c r="C90" s="1"/>
      <c r="D90" s="18"/>
      <c r="E90" s="1"/>
      <c r="G90" s="482"/>
      <c r="H90" s="273"/>
      <c r="S90" s="470"/>
    </row>
    <row r="91" spans="1:19" s="293" customFormat="1" x14ac:dyDescent="0.25">
      <c r="A91" s="1"/>
      <c r="B91" s="1"/>
      <c r="C91" s="1"/>
      <c r="D91" s="18"/>
      <c r="E91" s="1"/>
      <c r="G91" s="482"/>
      <c r="H91" s="273"/>
      <c r="S91" s="470"/>
    </row>
    <row r="92" spans="1:19" s="293" customFormat="1" x14ac:dyDescent="0.25">
      <c r="A92" s="1"/>
      <c r="B92" s="1"/>
      <c r="C92" s="1"/>
      <c r="D92" s="18"/>
      <c r="E92" s="1"/>
      <c r="G92" s="482"/>
      <c r="H92" s="273"/>
      <c r="S92" s="470"/>
    </row>
    <row r="93" spans="1:19" s="293" customFormat="1" x14ac:dyDescent="0.25">
      <c r="A93" s="1"/>
      <c r="B93" s="1"/>
      <c r="C93" s="1"/>
      <c r="D93" s="18"/>
      <c r="E93" s="1"/>
      <c r="G93" s="482"/>
      <c r="H93" s="273"/>
    </row>
    <row r="94" spans="1:19" s="293" customFormat="1" x14ac:dyDescent="0.25">
      <c r="A94" s="1"/>
      <c r="B94" s="1"/>
      <c r="C94" s="1"/>
      <c r="D94" s="18"/>
      <c r="E94" s="1"/>
      <c r="G94" s="482"/>
      <c r="H94" s="273"/>
    </row>
    <row r="95" spans="1:19" s="293" customFormat="1" x14ac:dyDescent="0.25">
      <c r="A95" s="1"/>
      <c r="B95" s="1"/>
      <c r="C95" s="1"/>
      <c r="D95" s="18"/>
      <c r="E95" s="1"/>
      <c r="G95" s="482"/>
      <c r="H95" s="273"/>
    </row>
    <row r="96" spans="1:19" s="293" customFormat="1" x14ac:dyDescent="0.25">
      <c r="A96" s="1"/>
      <c r="B96" s="1"/>
      <c r="C96" s="1"/>
      <c r="D96" s="18"/>
      <c r="E96" s="1"/>
      <c r="G96" s="482"/>
      <c r="H96" s="273"/>
    </row>
    <row r="97" spans="1:19" s="293" customFormat="1" x14ac:dyDescent="0.25">
      <c r="A97" s="1"/>
      <c r="B97" s="1"/>
      <c r="C97" s="1"/>
      <c r="D97" s="18"/>
      <c r="E97" s="1"/>
      <c r="G97" s="482"/>
      <c r="H97" s="273"/>
    </row>
    <row r="98" spans="1:19" s="293" customFormat="1" x14ac:dyDescent="0.25">
      <c r="A98" s="1"/>
      <c r="B98" s="1"/>
      <c r="C98" s="1"/>
      <c r="D98" s="18"/>
      <c r="E98" s="1"/>
      <c r="G98" s="482"/>
      <c r="H98" s="273"/>
    </row>
    <row r="99" spans="1:19" s="293" customFormat="1" x14ac:dyDescent="0.25">
      <c r="A99" s="1"/>
      <c r="B99" s="1"/>
      <c r="C99" s="1"/>
      <c r="D99" s="18"/>
      <c r="E99" s="1"/>
      <c r="G99" s="482"/>
      <c r="H99" s="273"/>
    </row>
    <row r="100" spans="1:19" s="293" customFormat="1" x14ac:dyDescent="0.25">
      <c r="A100" s="1"/>
      <c r="B100" s="1"/>
      <c r="C100" s="1"/>
      <c r="D100" s="18"/>
      <c r="E100" s="1"/>
      <c r="G100" s="482"/>
      <c r="H100" s="273"/>
    </row>
    <row r="101" spans="1:19" s="293" customFormat="1" x14ac:dyDescent="0.25">
      <c r="A101" s="1"/>
      <c r="B101" s="1"/>
      <c r="C101" s="1"/>
      <c r="D101" s="18"/>
      <c r="E101" s="1"/>
      <c r="G101" s="482"/>
      <c r="H101" s="273"/>
    </row>
    <row r="102" spans="1:19" s="293" customFormat="1" x14ac:dyDescent="0.25">
      <c r="A102" s="1"/>
      <c r="B102" s="1"/>
      <c r="C102" s="1"/>
      <c r="D102" s="18"/>
      <c r="E102" s="1"/>
      <c r="G102" s="482"/>
      <c r="H102" s="273"/>
    </row>
    <row r="103" spans="1:19" s="293" customFormat="1" x14ac:dyDescent="0.25">
      <c r="A103" s="1"/>
      <c r="B103" s="1"/>
      <c r="C103" s="1"/>
      <c r="D103" s="18"/>
      <c r="E103" s="1"/>
      <c r="G103" s="482"/>
      <c r="H103" s="273"/>
    </row>
    <row r="104" spans="1:19" s="293" customFormat="1" x14ac:dyDescent="0.25">
      <c r="A104" s="1"/>
      <c r="B104" s="1"/>
      <c r="C104" s="1"/>
      <c r="D104" s="18"/>
      <c r="E104" s="1"/>
      <c r="G104" s="482"/>
      <c r="H104" s="273"/>
      <c r="S104" s="470"/>
    </row>
    <row r="105" spans="1:19" s="293" customFormat="1" x14ac:dyDescent="0.25">
      <c r="A105" s="1"/>
      <c r="B105" s="1"/>
      <c r="C105" s="1"/>
      <c r="D105" s="18"/>
      <c r="E105" s="1"/>
      <c r="G105" s="482"/>
      <c r="H105" s="273"/>
      <c r="S105" s="470"/>
    </row>
    <row r="106" spans="1:19" s="293" customFormat="1" x14ac:dyDescent="0.25">
      <c r="A106" s="1"/>
      <c r="B106" s="1"/>
      <c r="C106" s="1"/>
      <c r="D106" s="18"/>
      <c r="E106" s="1"/>
      <c r="G106" s="482"/>
      <c r="H106" s="273"/>
      <c r="S106" s="470"/>
    </row>
    <row r="107" spans="1:19" s="293" customFormat="1" x14ac:dyDescent="0.25">
      <c r="A107" s="1"/>
      <c r="B107" s="1"/>
      <c r="C107" s="1"/>
      <c r="D107" s="18"/>
      <c r="E107" s="1"/>
      <c r="G107" s="482"/>
      <c r="H107" s="273"/>
      <c r="S107" s="470"/>
    </row>
    <row r="108" spans="1:19" s="293" customFormat="1" x14ac:dyDescent="0.25">
      <c r="A108" s="1"/>
      <c r="B108" s="1"/>
      <c r="C108" s="1"/>
      <c r="D108" s="18"/>
      <c r="E108" s="1"/>
      <c r="G108" s="482"/>
      <c r="H108" s="273"/>
      <c r="S108" s="470"/>
    </row>
    <row r="109" spans="1:19" s="293" customFormat="1" x14ac:dyDescent="0.25">
      <c r="A109" s="1"/>
      <c r="B109" s="1"/>
      <c r="C109" s="1"/>
      <c r="D109" s="18"/>
      <c r="E109" s="1"/>
      <c r="G109" s="482"/>
      <c r="H109" s="273"/>
      <c r="S109" s="470"/>
    </row>
    <row r="110" spans="1:19" s="293" customFormat="1" x14ac:dyDescent="0.25">
      <c r="A110" s="1"/>
      <c r="B110" s="1"/>
      <c r="C110" s="1"/>
      <c r="D110" s="18"/>
      <c r="E110" s="1"/>
      <c r="G110" s="482"/>
      <c r="H110" s="273"/>
      <c r="S110" s="470"/>
    </row>
    <row r="111" spans="1:19" s="293" customFormat="1" x14ac:dyDescent="0.25">
      <c r="A111" s="1"/>
      <c r="B111" s="1"/>
      <c r="C111" s="1"/>
      <c r="D111" s="18"/>
      <c r="E111" s="1"/>
      <c r="G111" s="482"/>
      <c r="H111" s="273"/>
      <c r="S111" s="470"/>
    </row>
    <row r="112" spans="1:19" s="293" customFormat="1" x14ac:dyDescent="0.25">
      <c r="A112" s="1"/>
      <c r="B112" s="1"/>
      <c r="C112" s="1"/>
      <c r="D112" s="18"/>
      <c r="E112" s="1"/>
      <c r="G112" s="482"/>
      <c r="H112" s="273"/>
      <c r="S112" s="470"/>
    </row>
    <row r="113" spans="1:19" s="293" customFormat="1" x14ac:dyDescent="0.25">
      <c r="A113" s="1"/>
      <c r="B113" s="1"/>
      <c r="C113" s="1"/>
      <c r="D113" s="18"/>
      <c r="E113" s="1"/>
      <c r="G113" s="482"/>
      <c r="H113" s="273"/>
      <c r="S113" s="470"/>
    </row>
    <row r="114" spans="1:19" s="293" customFormat="1" x14ac:dyDescent="0.25">
      <c r="A114" s="1"/>
      <c r="B114" s="1"/>
      <c r="C114" s="1"/>
      <c r="D114" s="18"/>
      <c r="E114" s="1"/>
      <c r="G114" s="482"/>
      <c r="H114" s="273"/>
      <c r="S114" s="470"/>
    </row>
    <row r="115" spans="1:19" s="293" customFormat="1" x14ac:dyDescent="0.25">
      <c r="A115" s="1"/>
      <c r="B115" s="1"/>
      <c r="C115" s="1"/>
      <c r="D115" s="18"/>
      <c r="E115" s="1"/>
      <c r="G115" s="482"/>
      <c r="H115" s="273"/>
      <c r="S115" s="470"/>
    </row>
    <row r="116" spans="1:19" s="293" customFormat="1" x14ac:dyDescent="0.25">
      <c r="A116" s="1"/>
      <c r="B116" s="1"/>
      <c r="C116" s="1"/>
      <c r="D116" s="18"/>
      <c r="E116" s="1"/>
      <c r="G116" s="482"/>
      <c r="H116" s="273"/>
      <c r="S116" s="470"/>
    </row>
    <row r="117" spans="1:19" s="293" customFormat="1" x14ac:dyDescent="0.25">
      <c r="A117" s="1"/>
      <c r="B117" s="1"/>
      <c r="C117" s="1"/>
      <c r="D117" s="18"/>
      <c r="E117" s="1"/>
      <c r="G117" s="482"/>
      <c r="H117" s="273"/>
      <c r="S117" s="470"/>
    </row>
    <row r="118" spans="1:19" s="293" customFormat="1" x14ac:dyDescent="0.25">
      <c r="A118" s="1"/>
      <c r="B118" s="1"/>
      <c r="C118" s="1"/>
      <c r="D118" s="18"/>
      <c r="E118" s="1"/>
      <c r="G118" s="482"/>
      <c r="H118" s="273"/>
    </row>
    <row r="119" spans="1:19" s="293" customFormat="1" x14ac:dyDescent="0.25">
      <c r="A119" s="1"/>
      <c r="B119" s="1"/>
      <c r="C119" s="1"/>
      <c r="D119" s="18"/>
      <c r="E119" s="1"/>
      <c r="G119" s="482"/>
      <c r="H119" s="273"/>
    </row>
    <row r="120" spans="1:19" s="293" customFormat="1" x14ac:dyDescent="0.25">
      <c r="A120" s="1"/>
      <c r="B120" s="1"/>
      <c r="C120" s="1"/>
      <c r="D120" s="18"/>
      <c r="E120" s="1"/>
      <c r="G120" s="482"/>
      <c r="H120" s="273"/>
    </row>
    <row r="121" spans="1:19" s="293" customFormat="1" x14ac:dyDescent="0.25">
      <c r="A121" s="1"/>
      <c r="B121" s="1"/>
      <c r="C121" s="1"/>
      <c r="D121" s="18"/>
      <c r="E121" s="1"/>
      <c r="G121" s="482"/>
      <c r="H121" s="273"/>
    </row>
    <row r="122" spans="1:19" s="293" customFormat="1" x14ac:dyDescent="0.25">
      <c r="A122" s="1"/>
      <c r="B122" s="1"/>
      <c r="C122" s="1"/>
      <c r="D122" s="18"/>
      <c r="E122" s="1"/>
      <c r="G122" s="482"/>
      <c r="H122" s="273"/>
    </row>
    <row r="123" spans="1:19" s="293" customFormat="1" x14ac:dyDescent="0.25">
      <c r="A123" s="1"/>
      <c r="B123" s="1"/>
      <c r="C123" s="1"/>
      <c r="D123" s="18"/>
      <c r="E123" s="1"/>
      <c r="G123" s="482"/>
      <c r="H123" s="273"/>
    </row>
    <row r="124" spans="1:19" s="293" customFormat="1" x14ac:dyDescent="0.25">
      <c r="A124" s="1"/>
      <c r="B124" s="1"/>
      <c r="C124" s="1"/>
      <c r="D124" s="18"/>
      <c r="E124" s="1"/>
      <c r="G124" s="482"/>
      <c r="H124" s="273"/>
    </row>
    <row r="125" spans="1:19" s="293" customFormat="1" x14ac:dyDescent="0.25">
      <c r="A125" s="1"/>
      <c r="B125" s="1"/>
      <c r="C125" s="1"/>
      <c r="D125" s="18"/>
      <c r="E125" s="1"/>
      <c r="G125" s="482"/>
      <c r="H125" s="273"/>
    </row>
    <row r="126" spans="1:19" s="293" customFormat="1" x14ac:dyDescent="0.25">
      <c r="A126" s="1"/>
      <c r="B126" s="1"/>
      <c r="C126" s="1"/>
      <c r="D126" s="18"/>
      <c r="E126" s="1"/>
      <c r="G126" s="482"/>
      <c r="H126" s="273"/>
    </row>
    <row r="127" spans="1:19" s="293" customFormat="1" x14ac:dyDescent="0.25">
      <c r="A127" s="1"/>
      <c r="B127" s="1"/>
      <c r="C127" s="1"/>
      <c r="D127" s="18"/>
      <c r="E127" s="1"/>
      <c r="G127" s="482"/>
      <c r="H127" s="273"/>
    </row>
    <row r="128" spans="1:19" s="293" customFormat="1" x14ac:dyDescent="0.25">
      <c r="A128" s="1"/>
      <c r="B128" s="1"/>
      <c r="C128" s="1"/>
      <c r="D128" s="18"/>
      <c r="E128" s="1"/>
      <c r="G128" s="482"/>
      <c r="H128" s="273"/>
    </row>
    <row r="129" spans="1:19" x14ac:dyDescent="0.25">
      <c r="D129" s="293"/>
      <c r="F129" s="293"/>
      <c r="G129" s="482"/>
      <c r="H129" s="273"/>
      <c r="I129" s="293"/>
      <c r="J129" s="293"/>
      <c r="K129" s="293"/>
      <c r="L129" s="293"/>
      <c r="M129" s="293"/>
      <c r="N129" s="293"/>
      <c r="O129" s="293"/>
      <c r="P129" s="293"/>
      <c r="Q129" s="293"/>
      <c r="R129" s="293"/>
      <c r="S129" s="293"/>
    </row>
    <row r="130" spans="1:19" x14ac:dyDescent="0.25">
      <c r="D130" s="293"/>
      <c r="F130" s="293"/>
      <c r="G130" s="482"/>
      <c r="H130" s="273"/>
      <c r="I130" s="293"/>
      <c r="J130" s="293"/>
      <c r="K130" s="293"/>
      <c r="L130" s="293"/>
      <c r="M130" s="293"/>
      <c r="N130" s="293"/>
      <c r="O130" s="293"/>
      <c r="P130" s="293"/>
      <c r="Q130" s="293"/>
      <c r="R130" s="293"/>
      <c r="S130" s="293"/>
    </row>
    <row r="131" spans="1:19" x14ac:dyDescent="0.25">
      <c r="D131" s="293"/>
      <c r="F131" s="293"/>
      <c r="G131" s="482"/>
      <c r="H131" s="273"/>
      <c r="I131" s="293"/>
      <c r="J131" s="293"/>
      <c r="K131" s="293"/>
      <c r="L131" s="293"/>
      <c r="M131" s="293"/>
      <c r="N131" s="293"/>
      <c r="O131" s="293"/>
      <c r="P131" s="293"/>
      <c r="Q131" s="293"/>
      <c r="R131" s="293"/>
      <c r="S131" s="293"/>
    </row>
    <row r="132" spans="1:19" x14ac:dyDescent="0.25">
      <c r="D132" s="293"/>
      <c r="F132" s="293"/>
      <c r="G132" s="482"/>
      <c r="H132" s="273"/>
      <c r="I132" s="293"/>
      <c r="J132" s="293"/>
      <c r="K132" s="293"/>
      <c r="L132" s="293"/>
      <c r="M132" s="293"/>
      <c r="N132" s="293"/>
      <c r="O132" s="293"/>
      <c r="P132" s="293"/>
      <c r="Q132" s="293"/>
      <c r="R132" s="293"/>
      <c r="S132" s="293"/>
    </row>
    <row r="133" spans="1:19" s="667" customFormat="1" x14ac:dyDescent="0.25">
      <c r="A133" s="661"/>
      <c r="B133" s="662"/>
      <c r="C133" s="662"/>
      <c r="D133" s="663"/>
      <c r="E133" s="662"/>
      <c r="F133" s="664"/>
      <c r="G133" s="665"/>
      <c r="H133" s="666"/>
      <c r="I133" s="666"/>
      <c r="J133" s="664"/>
      <c r="K133" s="664"/>
      <c r="O133" s="662"/>
    </row>
    <row r="134" spans="1:19" s="293" customFormat="1" x14ac:dyDescent="0.25">
      <c r="A134" s="506"/>
      <c r="B134" s="1"/>
      <c r="C134" s="1"/>
      <c r="D134" s="155"/>
      <c r="E134" s="1"/>
      <c r="F134" s="3"/>
      <c r="G134" s="482"/>
      <c r="H134" s="273"/>
      <c r="I134" s="273"/>
      <c r="J134" s="3"/>
      <c r="K134" s="3"/>
    </row>
    <row r="135" spans="1:19" s="293" customFormat="1" x14ac:dyDescent="0.25">
      <c r="A135" s="506"/>
      <c r="B135" s="1"/>
      <c r="C135" s="1"/>
      <c r="D135" s="155"/>
      <c r="E135" s="1"/>
      <c r="F135" s="3"/>
      <c r="G135" s="482"/>
      <c r="H135" s="273"/>
      <c r="I135" s="273"/>
      <c r="J135" s="3"/>
      <c r="K135" s="3"/>
      <c r="S135" s="426"/>
    </row>
    <row r="136" spans="1:19" s="293" customFormat="1" x14ac:dyDescent="0.25">
      <c r="A136" s="506"/>
      <c r="B136" s="1"/>
      <c r="C136" s="1"/>
      <c r="D136" s="155"/>
      <c r="E136" s="1"/>
      <c r="F136" s="3"/>
      <c r="G136" s="482"/>
      <c r="H136" s="273"/>
      <c r="I136" s="273"/>
      <c r="J136" s="3"/>
      <c r="K136" s="3"/>
      <c r="O136" s="1"/>
      <c r="S136" s="426"/>
    </row>
    <row r="137" spans="1:19" s="293" customFormat="1" x14ac:dyDescent="0.25">
      <c r="A137" s="506"/>
      <c r="B137" s="1"/>
      <c r="C137" s="1"/>
      <c r="D137" s="155"/>
      <c r="E137" s="1"/>
      <c r="F137" s="3"/>
      <c r="G137" s="482"/>
      <c r="H137" s="273"/>
      <c r="I137" s="273"/>
      <c r="J137" s="3"/>
      <c r="K137" s="3"/>
      <c r="O137" s="1"/>
    </row>
    <row r="138" spans="1:19" s="293" customFormat="1" x14ac:dyDescent="0.25">
      <c r="A138" s="506"/>
      <c r="B138" s="1"/>
      <c r="C138" s="1"/>
      <c r="D138" s="155"/>
      <c r="E138" s="1"/>
      <c r="F138" s="3"/>
      <c r="G138" s="482"/>
      <c r="H138" s="273"/>
      <c r="I138" s="273"/>
      <c r="J138" s="3"/>
      <c r="K138" s="3"/>
      <c r="O138" s="1"/>
    </row>
    <row r="139" spans="1:19" s="293" customFormat="1" x14ac:dyDescent="0.25">
      <c r="A139" s="506"/>
      <c r="B139" s="1"/>
      <c r="C139" s="1"/>
      <c r="D139" s="155"/>
      <c r="E139" s="1"/>
      <c r="F139" s="3"/>
      <c r="G139" s="482"/>
      <c r="H139" s="273"/>
      <c r="I139" s="273"/>
      <c r="J139" s="3"/>
      <c r="K139" s="3"/>
      <c r="O139" s="1"/>
    </row>
    <row r="140" spans="1:19" s="293" customFormat="1" x14ac:dyDescent="0.25">
      <c r="A140" s="506"/>
      <c r="B140" s="1"/>
      <c r="C140" s="1"/>
      <c r="D140" s="155"/>
      <c r="E140" s="1"/>
      <c r="F140" s="3"/>
      <c r="G140" s="482"/>
      <c r="H140" s="273"/>
      <c r="I140" s="273"/>
      <c r="J140" s="273"/>
      <c r="K140" s="505"/>
      <c r="O140" s="1"/>
    </row>
    <row r="141" spans="1:19" s="293" customFormat="1" x14ac:dyDescent="0.25">
      <c r="A141" s="506"/>
      <c r="B141" s="1"/>
      <c r="C141" s="1"/>
      <c r="D141" s="155"/>
      <c r="E141" s="1"/>
      <c r="F141" s="3"/>
      <c r="G141" s="482"/>
      <c r="H141" s="273"/>
      <c r="I141" s="273"/>
      <c r="K141" s="505"/>
      <c r="O141" s="1"/>
    </row>
    <row r="142" spans="1:19" s="293" customFormat="1" x14ac:dyDescent="0.25">
      <c r="A142" s="506"/>
      <c r="B142" s="1"/>
      <c r="C142" s="1"/>
      <c r="D142" s="155"/>
      <c r="E142" s="1"/>
      <c r="F142" s="3"/>
      <c r="G142" s="482"/>
      <c r="H142" s="273"/>
      <c r="I142" s="273"/>
      <c r="J142" s="3"/>
      <c r="K142" s="3"/>
      <c r="O142" s="1"/>
    </row>
    <row r="143" spans="1:19" s="293" customFormat="1" x14ac:dyDescent="0.25">
      <c r="A143" s="506"/>
      <c r="B143" s="1"/>
      <c r="C143" s="1"/>
      <c r="D143" s="155"/>
      <c r="E143" s="1"/>
      <c r="F143" s="3"/>
      <c r="G143" s="482"/>
      <c r="H143" s="273"/>
      <c r="I143" s="273"/>
      <c r="J143" s="3"/>
      <c r="K143" s="3"/>
      <c r="O143" s="1"/>
    </row>
    <row r="144" spans="1:19" s="293" customFormat="1" x14ac:dyDescent="0.25">
      <c r="A144" s="506"/>
      <c r="B144" s="1"/>
      <c r="C144" s="1"/>
      <c r="D144" s="155"/>
      <c r="E144" s="1"/>
      <c r="F144" s="3"/>
      <c r="G144" s="482"/>
      <c r="H144" s="273"/>
      <c r="I144" s="273"/>
      <c r="J144" s="3"/>
      <c r="K144" s="3"/>
    </row>
    <row r="145" spans="1:19" s="293" customFormat="1" x14ac:dyDescent="0.25">
      <c r="A145" s="506"/>
      <c r="B145" s="1"/>
      <c r="C145" s="1"/>
      <c r="D145" s="155"/>
      <c r="E145" s="1"/>
      <c r="F145" s="3"/>
      <c r="G145" s="482"/>
      <c r="H145" s="273"/>
      <c r="I145" s="273"/>
      <c r="J145" s="3"/>
      <c r="K145" s="3"/>
    </row>
    <row r="146" spans="1:19" s="293" customFormat="1" x14ac:dyDescent="0.25">
      <c r="A146" s="506"/>
      <c r="B146" s="1"/>
      <c r="C146" s="1"/>
      <c r="D146" s="155"/>
      <c r="E146" s="1"/>
      <c r="F146" s="3"/>
      <c r="G146" s="482"/>
      <c r="H146" s="273"/>
      <c r="I146" s="273"/>
      <c r="J146" s="3"/>
      <c r="K146" s="3"/>
      <c r="O146" s="1"/>
    </row>
    <row r="147" spans="1:19" s="293" customFormat="1" x14ac:dyDescent="0.25">
      <c r="A147" s="506"/>
      <c r="B147" s="1"/>
      <c r="C147" s="1"/>
      <c r="D147" s="155"/>
      <c r="E147" s="1"/>
      <c r="F147" s="3"/>
      <c r="G147" s="482"/>
      <c r="H147" s="273"/>
      <c r="I147" s="273"/>
      <c r="J147" s="3"/>
      <c r="K147" s="3"/>
      <c r="O147" s="1"/>
    </row>
    <row r="148" spans="1:19" s="293" customFormat="1" x14ac:dyDescent="0.25">
      <c r="A148" s="506"/>
      <c r="B148" s="1"/>
      <c r="C148" s="1"/>
      <c r="D148" s="155"/>
      <c r="E148" s="1"/>
      <c r="F148" s="3"/>
      <c r="G148" s="482"/>
      <c r="H148" s="273"/>
      <c r="I148" s="273"/>
      <c r="J148" s="3"/>
      <c r="K148" s="3"/>
      <c r="O148" s="1"/>
    </row>
    <row r="149" spans="1:19" s="293" customFormat="1" x14ac:dyDescent="0.25">
      <c r="A149" s="506"/>
      <c r="B149" s="1"/>
      <c r="C149" s="1"/>
      <c r="D149" s="155"/>
      <c r="E149" s="1"/>
      <c r="F149" s="3"/>
      <c r="G149" s="482"/>
      <c r="H149" s="273"/>
      <c r="I149" s="273"/>
      <c r="J149" s="3"/>
      <c r="K149" s="3"/>
      <c r="O149" s="1"/>
    </row>
    <row r="150" spans="1:19" s="293" customFormat="1" x14ac:dyDescent="0.25">
      <c r="A150" s="506"/>
      <c r="B150" s="1"/>
      <c r="C150" s="1"/>
      <c r="D150" s="155"/>
      <c r="E150" s="1"/>
      <c r="F150" s="3"/>
      <c r="G150" s="482"/>
      <c r="H150" s="273"/>
      <c r="I150" s="273"/>
      <c r="J150" s="273"/>
      <c r="K150" s="505"/>
      <c r="O150" s="1"/>
    </row>
    <row r="151" spans="1:19" s="293" customFormat="1" x14ac:dyDescent="0.25">
      <c r="A151" s="506"/>
      <c r="B151" s="1"/>
      <c r="C151" s="1"/>
      <c r="D151" s="155"/>
      <c r="E151" s="1"/>
      <c r="F151" s="3"/>
      <c r="G151" s="482"/>
      <c r="H151" s="273"/>
      <c r="I151" s="273"/>
      <c r="K151" s="505"/>
      <c r="O151" s="1"/>
    </row>
    <row r="152" spans="1:19" s="293" customFormat="1" x14ac:dyDescent="0.25">
      <c r="A152" s="506"/>
      <c r="B152" s="1"/>
      <c r="C152" s="1"/>
      <c r="D152" s="155"/>
      <c r="E152" s="1"/>
      <c r="F152" s="3"/>
      <c r="G152" s="482"/>
      <c r="H152" s="273"/>
      <c r="I152" s="273"/>
      <c r="J152" s="3"/>
      <c r="K152" s="3"/>
      <c r="O152" s="1"/>
    </row>
    <row r="153" spans="1:19" s="293" customFormat="1" x14ac:dyDescent="0.25">
      <c r="A153" s="506"/>
      <c r="B153" s="1"/>
      <c r="C153" s="1"/>
      <c r="D153" s="155"/>
      <c r="E153" s="1"/>
      <c r="F153" s="3"/>
      <c r="G153" s="482"/>
      <c r="H153" s="273"/>
      <c r="I153" s="273"/>
      <c r="J153" s="3"/>
      <c r="K153" s="3"/>
      <c r="O153" s="1"/>
      <c r="S153" s="426"/>
    </row>
    <row r="154" spans="1:19" s="293" customFormat="1" x14ac:dyDescent="0.25">
      <c r="A154" s="1"/>
      <c r="B154" s="1"/>
      <c r="C154" s="1"/>
      <c r="D154" s="155"/>
      <c r="E154" s="1"/>
      <c r="F154" s="3"/>
      <c r="G154" s="482"/>
      <c r="H154" s="273"/>
      <c r="I154" s="273"/>
      <c r="J154" s="273"/>
      <c r="K154" s="505"/>
      <c r="O154" s="1"/>
      <c r="S154" s="426"/>
    </row>
    <row r="155" spans="1:19" s="293" customFormat="1" x14ac:dyDescent="0.25">
      <c r="A155" s="1"/>
      <c r="B155" s="1"/>
      <c r="C155" s="1"/>
      <c r="D155" s="155"/>
      <c r="E155" s="1"/>
      <c r="F155" s="3"/>
      <c r="G155" s="482"/>
      <c r="H155" s="273"/>
      <c r="I155" s="273"/>
      <c r="K155" s="505"/>
      <c r="O155" s="1"/>
    </row>
    <row r="156" spans="1:19" s="293" customFormat="1" x14ac:dyDescent="0.25">
      <c r="A156" s="1"/>
      <c r="B156" s="1"/>
      <c r="C156" s="1"/>
      <c r="D156" s="155"/>
      <c r="E156" s="1"/>
      <c r="F156" s="3"/>
      <c r="G156" s="482"/>
      <c r="H156" s="273"/>
      <c r="I156" s="273"/>
      <c r="J156" s="3"/>
      <c r="K156" s="3"/>
      <c r="O156" s="1"/>
    </row>
    <row r="157" spans="1:19" s="293" customFormat="1" x14ac:dyDescent="0.25">
      <c r="A157" s="1"/>
      <c r="B157" s="1"/>
      <c r="C157" s="1"/>
      <c r="D157" s="155"/>
      <c r="E157" s="1"/>
      <c r="F157" s="3"/>
      <c r="G157" s="482"/>
      <c r="H157" s="273"/>
      <c r="I157" s="273"/>
      <c r="J157" s="3"/>
      <c r="K157" s="3"/>
      <c r="O157" s="1"/>
    </row>
    <row r="158" spans="1:19" s="293" customFormat="1" x14ac:dyDescent="0.25">
      <c r="A158" s="1"/>
      <c r="B158" s="1"/>
      <c r="C158" s="1"/>
      <c r="D158" s="155"/>
      <c r="E158" s="1"/>
      <c r="F158" s="3"/>
      <c r="G158" s="482"/>
      <c r="H158" s="273"/>
      <c r="I158" s="273"/>
    </row>
    <row r="159" spans="1:19" s="293" customFormat="1" x14ac:dyDescent="0.25">
      <c r="C159" s="1"/>
      <c r="D159" s="155"/>
      <c r="E159" s="1"/>
      <c r="F159" s="3"/>
      <c r="G159" s="482"/>
      <c r="H159" s="273"/>
      <c r="I159" s="273"/>
    </row>
    <row r="160" spans="1:19" s="293" customFormat="1" x14ac:dyDescent="0.25">
      <c r="C160" s="1"/>
      <c r="D160" s="155"/>
      <c r="E160" s="1"/>
      <c r="F160" s="3"/>
      <c r="G160" s="482"/>
      <c r="H160" s="273"/>
      <c r="I160" s="273"/>
    </row>
    <row r="161" spans="1:20" s="293" customFormat="1" x14ac:dyDescent="0.25">
      <c r="C161" s="1"/>
      <c r="D161" s="155"/>
      <c r="E161" s="1"/>
      <c r="F161" s="3"/>
      <c r="G161" s="482"/>
      <c r="H161" s="273"/>
      <c r="I161" s="273"/>
    </row>
    <row r="162" spans="1:20" s="293" customFormat="1" x14ac:dyDescent="0.25">
      <c r="C162" s="1"/>
      <c r="D162" s="155"/>
      <c r="E162" s="1"/>
      <c r="F162" s="3"/>
      <c r="G162" s="482"/>
      <c r="H162" s="273"/>
      <c r="I162" s="273"/>
    </row>
    <row r="163" spans="1:20" s="293" customFormat="1" x14ac:dyDescent="0.25">
      <c r="C163" s="1"/>
      <c r="D163" s="155"/>
      <c r="E163" s="1"/>
      <c r="F163" s="3"/>
      <c r="G163" s="482"/>
      <c r="H163" s="273"/>
      <c r="I163" s="273"/>
    </row>
    <row r="164" spans="1:20" s="293" customFormat="1" x14ac:dyDescent="0.25">
      <c r="C164" s="1"/>
      <c r="D164" s="155"/>
      <c r="E164" s="1"/>
      <c r="F164" s="3"/>
      <c r="G164" s="482"/>
      <c r="H164" s="273"/>
      <c r="I164" s="273"/>
    </row>
    <row r="165" spans="1:20" s="293" customFormat="1" x14ac:dyDescent="0.25">
      <c r="C165" s="1"/>
      <c r="D165" s="155"/>
      <c r="E165" s="1"/>
      <c r="F165" s="3"/>
      <c r="G165" s="482"/>
      <c r="H165" s="273"/>
      <c r="I165" s="273"/>
    </row>
    <row r="166" spans="1:20" s="293" customFormat="1" x14ac:dyDescent="0.25">
      <c r="C166" s="1"/>
      <c r="D166" s="155"/>
      <c r="E166" s="1"/>
      <c r="F166" s="3"/>
      <c r="G166" s="482"/>
      <c r="H166" s="273"/>
      <c r="I166" s="273"/>
    </row>
    <row r="167" spans="1:20" s="293" customFormat="1" x14ac:dyDescent="0.25">
      <c r="C167" s="1"/>
      <c r="D167" s="155"/>
      <c r="E167" s="1"/>
      <c r="F167" s="3"/>
      <c r="G167" s="482"/>
      <c r="H167" s="273"/>
      <c r="I167" s="273"/>
    </row>
    <row r="168" spans="1:20" s="293" customFormat="1" x14ac:dyDescent="0.25">
      <c r="C168" s="1"/>
      <c r="D168" s="155"/>
      <c r="E168" s="1"/>
      <c r="F168" s="3"/>
      <c r="G168" s="482"/>
      <c r="H168" s="273"/>
      <c r="I168" s="273"/>
    </row>
    <row r="169" spans="1:20" s="293" customFormat="1" x14ac:dyDescent="0.25">
      <c r="C169" s="1"/>
      <c r="D169" s="155"/>
      <c r="E169" s="1"/>
      <c r="F169" s="3"/>
      <c r="G169" s="482"/>
      <c r="H169" s="273"/>
      <c r="I169" s="273"/>
    </row>
    <row r="170" spans="1:20" s="293" customFormat="1" x14ac:dyDescent="0.25">
      <c r="C170" s="1"/>
      <c r="D170" s="155"/>
      <c r="E170" s="1"/>
      <c r="F170" s="3"/>
      <c r="G170" s="482"/>
      <c r="H170" s="273"/>
      <c r="I170" s="273"/>
    </row>
    <row r="171" spans="1:20" s="293" customFormat="1" x14ac:dyDescent="0.25">
      <c r="C171" s="1"/>
      <c r="D171" s="155"/>
      <c r="E171" s="1"/>
      <c r="F171" s="3"/>
      <c r="G171" s="482"/>
      <c r="H171" s="273"/>
      <c r="I171" s="273"/>
      <c r="K171" s="505"/>
      <c r="O171" s="1"/>
    </row>
    <row r="172" spans="1:20" s="293" customFormat="1" x14ac:dyDescent="0.25">
      <c r="C172" s="1"/>
      <c r="D172" s="155"/>
      <c r="E172" s="1"/>
      <c r="F172" s="3"/>
      <c r="G172" s="482"/>
      <c r="H172" s="273"/>
      <c r="I172" s="273"/>
      <c r="J172" s="3"/>
      <c r="K172" s="3"/>
      <c r="O172" s="1"/>
    </row>
    <row r="173" spans="1:20" s="293" customFormat="1" x14ac:dyDescent="0.25">
      <c r="A173" s="1"/>
      <c r="B173" s="1"/>
      <c r="C173" s="1"/>
      <c r="D173" s="663"/>
      <c r="E173" s="1"/>
      <c r="F173" s="3"/>
      <c r="G173" s="482"/>
      <c r="H173" s="273"/>
      <c r="I173" s="273"/>
      <c r="J173" s="3"/>
      <c r="K173" s="3"/>
      <c r="O173" s="1"/>
    </row>
    <row r="174" spans="1:20" s="293" customFormat="1" x14ac:dyDescent="0.25">
      <c r="A174" s="1"/>
      <c r="B174" s="1"/>
      <c r="C174" s="1"/>
      <c r="D174" s="155"/>
      <c r="E174" s="1"/>
      <c r="F174" s="3"/>
      <c r="G174" s="482"/>
      <c r="H174" s="273"/>
      <c r="I174" s="273"/>
      <c r="J174" s="273"/>
      <c r="K174" s="505"/>
      <c r="O174" s="1"/>
    </row>
    <row r="175" spans="1:20" s="293" customFormat="1" x14ac:dyDescent="0.25">
      <c r="B175" s="670"/>
      <c r="C175" s="671"/>
      <c r="D175" s="670"/>
      <c r="E175" s="672"/>
      <c r="F175" s="671"/>
      <c r="G175" s="671"/>
      <c r="H175" s="670"/>
      <c r="I175" s="670"/>
      <c r="J175" s="670"/>
      <c r="K175" s="670"/>
      <c r="L175" s="670"/>
      <c r="M175" s="670"/>
      <c r="N175" s="670"/>
      <c r="O175" s="670"/>
      <c r="P175" s="670"/>
      <c r="Q175" s="670"/>
      <c r="R175" s="670"/>
      <c r="S175" s="670"/>
      <c r="T175" s="670"/>
    </row>
    <row r="176" spans="1:20" s="426" customFormat="1" x14ac:dyDescent="0.25">
      <c r="A176" s="1"/>
      <c r="B176" s="670"/>
      <c r="C176" s="671"/>
      <c r="D176" s="673"/>
      <c r="E176" s="672"/>
      <c r="F176" s="671"/>
      <c r="G176" s="671"/>
      <c r="H176" s="670"/>
      <c r="I176" s="670"/>
      <c r="J176" s="670"/>
      <c r="K176" s="670"/>
      <c r="L176" s="670"/>
      <c r="M176" s="670"/>
      <c r="N176" s="670"/>
      <c r="O176" s="670"/>
      <c r="P176" s="670"/>
      <c r="Q176" s="670"/>
      <c r="R176" s="670"/>
      <c r="S176" s="674"/>
      <c r="T176" s="670"/>
    </row>
    <row r="177" spans="1:20" s="426" customFormat="1" x14ac:dyDescent="0.25">
      <c r="A177" s="1"/>
      <c r="B177" s="670"/>
      <c r="C177" s="671"/>
      <c r="D177" s="670"/>
      <c r="E177" s="672"/>
      <c r="F177" s="670"/>
      <c r="G177" s="671"/>
      <c r="H177" s="670"/>
      <c r="I177" s="670"/>
      <c r="J177" s="670"/>
      <c r="K177" s="670"/>
      <c r="L177" s="670"/>
      <c r="M177" s="670"/>
      <c r="N177" s="670"/>
      <c r="O177" s="670"/>
      <c r="P177" s="670"/>
      <c r="Q177" s="670"/>
      <c r="R177" s="670"/>
      <c r="S177" s="675"/>
      <c r="T177" s="670"/>
    </row>
    <row r="178" spans="1:20" s="426" customFormat="1" x14ac:dyDescent="0.25">
      <c r="A178" s="1"/>
      <c r="B178" s="670"/>
      <c r="C178" s="671"/>
      <c r="D178" s="670"/>
      <c r="E178" s="672"/>
      <c r="F178" s="670"/>
      <c r="G178" s="671"/>
      <c r="H178" s="670"/>
      <c r="I178" s="670"/>
      <c r="J178" s="670"/>
      <c r="K178" s="670"/>
      <c r="L178" s="670"/>
      <c r="M178" s="670"/>
      <c r="N178" s="670"/>
      <c r="O178" s="670"/>
      <c r="P178" s="670"/>
      <c r="Q178" s="670"/>
      <c r="R178" s="670"/>
      <c r="S178" s="675"/>
      <c r="T178" s="670"/>
    </row>
    <row r="179" spans="1:20" s="426" customFormat="1" x14ac:dyDescent="0.25">
      <c r="A179" s="1"/>
      <c r="B179" s="670"/>
      <c r="C179" s="671"/>
      <c r="D179" s="670"/>
      <c r="E179" s="672"/>
      <c r="F179" s="670"/>
      <c r="G179" s="671"/>
      <c r="H179" s="670"/>
      <c r="I179" s="670"/>
      <c r="J179" s="670"/>
      <c r="K179" s="670"/>
      <c r="L179" s="670"/>
      <c r="M179" s="670"/>
      <c r="N179" s="670"/>
      <c r="O179" s="670"/>
      <c r="P179" s="670"/>
      <c r="Q179" s="670"/>
      <c r="R179" s="670"/>
      <c r="S179" s="675"/>
      <c r="T179" s="670"/>
    </row>
    <row r="180" spans="1:20" s="426" customFormat="1" x14ac:dyDescent="0.25">
      <c r="A180" s="1"/>
      <c r="B180" s="670"/>
      <c r="C180" s="671"/>
      <c r="D180" s="670"/>
      <c r="E180" s="672"/>
      <c r="F180" s="670"/>
      <c r="G180" s="671"/>
      <c r="H180" s="670"/>
      <c r="I180" s="670"/>
      <c r="J180" s="670"/>
      <c r="K180" s="670"/>
      <c r="L180" s="670"/>
      <c r="M180" s="670"/>
      <c r="N180" s="670"/>
      <c r="O180" s="670"/>
      <c r="P180" s="670"/>
      <c r="Q180" s="670"/>
      <c r="R180" s="670"/>
      <c r="S180" s="675"/>
      <c r="T180" s="670"/>
    </row>
    <row r="181" spans="1:20" s="426" customFormat="1" x14ac:dyDescent="0.25">
      <c r="A181" s="1"/>
      <c r="B181" s="670"/>
      <c r="C181" s="671"/>
      <c r="D181" s="670"/>
      <c r="E181" s="672"/>
      <c r="F181" s="670"/>
      <c r="G181" s="671"/>
      <c r="H181" s="670"/>
      <c r="I181" s="670"/>
      <c r="J181" s="670"/>
      <c r="K181" s="670"/>
      <c r="L181" s="670"/>
      <c r="M181" s="670"/>
      <c r="N181" s="670"/>
      <c r="O181" s="670"/>
      <c r="P181" s="670"/>
      <c r="Q181" s="670"/>
      <c r="R181" s="670"/>
      <c r="S181" s="675"/>
      <c r="T181" s="670"/>
    </row>
    <row r="182" spans="1:20" s="426" customFormat="1" x14ac:dyDescent="0.25">
      <c r="A182" s="1"/>
      <c r="B182" s="670"/>
      <c r="C182" s="671"/>
      <c r="D182" s="670"/>
      <c r="E182" s="672"/>
      <c r="F182" s="670"/>
      <c r="G182" s="671"/>
      <c r="H182" s="670"/>
      <c r="I182" s="670"/>
      <c r="J182" s="670"/>
      <c r="K182" s="670"/>
      <c r="L182" s="670"/>
      <c r="M182" s="670"/>
      <c r="N182" s="670"/>
      <c r="O182" s="670"/>
      <c r="P182" s="670"/>
      <c r="Q182" s="670"/>
      <c r="R182" s="670"/>
      <c r="S182" s="675"/>
      <c r="T182" s="670"/>
    </row>
    <row r="183" spans="1:20" s="426" customFormat="1" x14ac:dyDescent="0.25">
      <c r="A183" s="1"/>
      <c r="B183" s="670"/>
      <c r="C183" s="671"/>
      <c r="D183" s="673"/>
      <c r="E183" s="672"/>
      <c r="F183" s="671"/>
      <c r="G183" s="671"/>
      <c r="H183" s="670"/>
      <c r="I183" s="670"/>
      <c r="J183" s="670"/>
      <c r="K183" s="670"/>
      <c r="L183" s="670"/>
      <c r="M183" s="670"/>
      <c r="N183" s="670"/>
      <c r="O183" s="670"/>
      <c r="P183" s="670"/>
      <c r="Q183" s="670"/>
      <c r="R183" s="670"/>
      <c r="S183" s="674"/>
      <c r="T183" s="670"/>
    </row>
    <row r="184" spans="1:20" s="426" customFormat="1" x14ac:dyDescent="0.25">
      <c r="A184" s="1"/>
      <c r="B184" s="670"/>
      <c r="C184" s="671"/>
      <c r="D184" s="670"/>
      <c r="E184" s="672"/>
      <c r="F184" s="670"/>
      <c r="G184" s="671"/>
      <c r="H184" s="670"/>
      <c r="I184" s="670"/>
      <c r="J184" s="670"/>
      <c r="K184" s="670"/>
      <c r="L184" s="670"/>
      <c r="M184" s="670"/>
      <c r="N184" s="670"/>
      <c r="O184" s="670"/>
      <c r="P184" s="670"/>
      <c r="Q184" s="670"/>
      <c r="R184" s="670"/>
      <c r="S184" s="675"/>
      <c r="T184" s="670"/>
    </row>
    <row r="185" spans="1:20" s="426" customFormat="1" x14ac:dyDescent="0.25">
      <c r="A185" s="1"/>
      <c r="B185" s="670"/>
      <c r="C185" s="671"/>
      <c r="D185" s="670"/>
      <c r="E185" s="672"/>
      <c r="F185" s="670"/>
      <c r="G185" s="671"/>
      <c r="H185" s="670"/>
      <c r="I185" s="670"/>
      <c r="J185" s="670"/>
      <c r="K185" s="670"/>
      <c r="L185" s="670"/>
      <c r="M185" s="670"/>
      <c r="N185" s="670"/>
      <c r="O185" s="670"/>
      <c r="P185" s="670"/>
      <c r="Q185" s="670"/>
      <c r="R185" s="670"/>
      <c r="S185" s="675"/>
      <c r="T185" s="670"/>
    </row>
    <row r="186" spans="1:20" s="426" customFormat="1" x14ac:dyDescent="0.25">
      <c r="A186" s="1"/>
      <c r="B186" s="670"/>
      <c r="C186" s="671"/>
      <c r="D186" s="670"/>
      <c r="E186" s="672"/>
      <c r="F186" s="670"/>
      <c r="G186" s="671"/>
      <c r="H186" s="670"/>
      <c r="I186" s="670"/>
      <c r="J186" s="670"/>
      <c r="K186" s="670"/>
      <c r="L186" s="670"/>
      <c r="M186" s="670"/>
      <c r="N186" s="670"/>
      <c r="O186" s="670"/>
      <c r="P186" s="670"/>
      <c r="Q186" s="670"/>
      <c r="R186" s="670"/>
      <c r="S186" s="675"/>
      <c r="T186" s="670"/>
    </row>
    <row r="187" spans="1:20" s="426" customFormat="1" x14ac:dyDescent="0.25">
      <c r="A187" s="1"/>
      <c r="B187" s="670"/>
      <c r="C187" s="671"/>
      <c r="D187" s="670"/>
      <c r="E187" s="672"/>
      <c r="F187" s="670"/>
      <c r="G187" s="671"/>
      <c r="H187" s="670"/>
      <c r="I187" s="670"/>
      <c r="J187" s="670"/>
      <c r="K187" s="670"/>
      <c r="L187" s="670"/>
      <c r="M187" s="670"/>
      <c r="N187" s="670"/>
      <c r="O187" s="670"/>
      <c r="P187" s="670"/>
      <c r="Q187" s="670"/>
      <c r="R187" s="670"/>
      <c r="S187" s="675"/>
      <c r="T187" s="670"/>
    </row>
    <row r="188" spans="1:20" s="426" customFormat="1" x14ac:dyDescent="0.25">
      <c r="A188" s="1"/>
      <c r="B188" s="670"/>
      <c r="C188" s="671"/>
      <c r="D188" s="670"/>
      <c r="E188" s="672"/>
      <c r="F188" s="670"/>
      <c r="G188" s="671"/>
      <c r="H188" s="670"/>
      <c r="I188" s="670"/>
      <c r="J188" s="670"/>
      <c r="K188" s="670"/>
      <c r="L188" s="670"/>
      <c r="M188" s="670"/>
      <c r="N188" s="670"/>
      <c r="O188" s="670"/>
      <c r="P188" s="670"/>
      <c r="Q188" s="670"/>
      <c r="R188" s="670"/>
      <c r="S188" s="675"/>
      <c r="T188" s="670"/>
    </row>
    <row r="189" spans="1:20" s="426" customFormat="1" x14ac:dyDescent="0.25">
      <c r="A189" s="1"/>
      <c r="B189" s="670"/>
      <c r="C189" s="671"/>
      <c r="D189" s="670"/>
      <c r="E189" s="672"/>
      <c r="F189" s="670"/>
      <c r="G189" s="671"/>
      <c r="H189" s="670"/>
      <c r="I189" s="670"/>
      <c r="J189" s="670"/>
      <c r="K189" s="670"/>
      <c r="L189" s="670"/>
      <c r="M189" s="670"/>
      <c r="N189" s="670"/>
      <c r="O189" s="670"/>
      <c r="P189" s="670"/>
      <c r="Q189" s="670"/>
      <c r="R189" s="670"/>
      <c r="S189" s="675"/>
      <c r="T189" s="670"/>
    </row>
    <row r="190" spans="1:20" s="426" customFormat="1" x14ac:dyDescent="0.25">
      <c r="A190" s="1"/>
      <c r="B190" s="672"/>
      <c r="C190" s="671"/>
      <c r="D190" s="670"/>
      <c r="E190" s="672"/>
      <c r="F190" s="670"/>
      <c r="G190" s="671"/>
      <c r="H190" s="670"/>
      <c r="I190" s="670"/>
      <c r="J190" s="670"/>
      <c r="K190" s="670"/>
      <c r="L190" s="670"/>
      <c r="M190" s="670"/>
      <c r="N190" s="670"/>
      <c r="O190" s="670"/>
      <c r="P190" s="670"/>
      <c r="Q190" s="670"/>
      <c r="R190" s="670"/>
      <c r="S190" s="675"/>
      <c r="T190" s="670"/>
    </row>
    <row r="191" spans="1:20" s="426" customFormat="1" x14ac:dyDescent="0.25">
      <c r="A191" s="1"/>
      <c r="B191" s="672"/>
      <c r="C191" s="671"/>
      <c r="D191" s="670"/>
      <c r="E191" s="672"/>
      <c r="F191" s="670"/>
      <c r="G191" s="671"/>
      <c r="H191" s="670"/>
      <c r="I191" s="670"/>
      <c r="J191" s="670"/>
      <c r="K191" s="670"/>
      <c r="L191" s="670"/>
      <c r="M191" s="670"/>
      <c r="N191" s="670"/>
      <c r="O191" s="670"/>
      <c r="P191" s="670"/>
      <c r="Q191" s="670"/>
      <c r="R191" s="670"/>
      <c r="S191" s="675"/>
      <c r="T191" s="670"/>
    </row>
    <row r="192" spans="1:20" s="670" customFormat="1" x14ac:dyDescent="0.25">
      <c r="A192" s="1"/>
      <c r="B192" s="672"/>
      <c r="C192" s="671"/>
      <c r="E192" s="672"/>
      <c r="G192" s="671"/>
      <c r="S192" s="675"/>
    </row>
    <row r="193" spans="1:19" s="670" customFormat="1" x14ac:dyDescent="0.25">
      <c r="A193" s="1"/>
      <c r="C193" s="671"/>
      <c r="E193" s="672"/>
      <c r="F193" s="671"/>
      <c r="G193" s="671"/>
      <c r="H193" s="676"/>
      <c r="S193" s="675"/>
    </row>
    <row r="194" spans="1:19" s="670" customFormat="1" x14ac:dyDescent="0.25">
      <c r="A194" s="1"/>
      <c r="C194" s="671"/>
      <c r="E194" s="672"/>
      <c r="F194" s="671"/>
      <c r="G194" s="671"/>
      <c r="H194" s="676"/>
      <c r="S194" s="675"/>
    </row>
    <row r="195" spans="1:19" s="293" customFormat="1" x14ac:dyDescent="0.25">
      <c r="A195" s="1"/>
      <c r="B195" s="1"/>
      <c r="C195" s="1"/>
      <c r="D195" s="18"/>
      <c r="E195" s="1"/>
      <c r="G195" s="482"/>
      <c r="H195" s="273"/>
      <c r="S195" s="470"/>
    </row>
    <row r="196" spans="1:19" s="293" customFormat="1" x14ac:dyDescent="0.25">
      <c r="A196" s="1"/>
      <c r="B196" s="1"/>
      <c r="C196" s="1"/>
      <c r="D196" s="18"/>
      <c r="E196" s="1"/>
      <c r="G196" s="482"/>
      <c r="H196" s="273"/>
      <c r="S196" s="470"/>
    </row>
    <row r="197" spans="1:19" s="293" customFormat="1" x14ac:dyDescent="0.25">
      <c r="A197" s="1"/>
      <c r="B197" s="1"/>
      <c r="C197" s="1"/>
      <c r="D197" s="18"/>
      <c r="E197" s="1"/>
      <c r="G197" s="482"/>
      <c r="H197" s="273"/>
      <c r="S197" s="470"/>
    </row>
    <row r="198" spans="1:19" s="293" customFormat="1" x14ac:dyDescent="0.25">
      <c r="A198" s="1"/>
      <c r="B198" s="1"/>
      <c r="C198" s="1"/>
      <c r="D198" s="18"/>
      <c r="E198" s="1"/>
      <c r="G198" s="482"/>
      <c r="H198" s="273"/>
      <c r="S198" s="470"/>
    </row>
  </sheetData>
  <dataConsolidate link="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FFFF00"/>
  </sheetPr>
  <dimension ref="A1:E266"/>
  <sheetViews>
    <sheetView topLeftCell="A31" zoomScale="85" zoomScaleNormal="85" workbookViewId="0">
      <selection activeCell="B62" sqref="B62:C62"/>
    </sheetView>
  </sheetViews>
  <sheetFormatPr defaultRowHeight="15" x14ac:dyDescent="0.25"/>
  <cols>
    <col min="1" max="1" width="18.28515625" customWidth="1"/>
    <col min="2" max="2" width="24" style="190" customWidth="1"/>
    <col min="3" max="3" width="71.85546875" customWidth="1"/>
  </cols>
  <sheetData>
    <row r="1" spans="1:5" x14ac:dyDescent="0.25">
      <c r="A1" s="111" t="s">
        <v>257</v>
      </c>
      <c r="B1" s="697"/>
      <c r="C1" s="697"/>
    </row>
    <row r="2" spans="1:5" x14ac:dyDescent="0.25">
      <c r="A2" s="111" t="s">
        <v>258</v>
      </c>
      <c r="B2" s="698" t="s">
        <v>4962</v>
      </c>
      <c r="C2" s="699" t="s">
        <v>4963</v>
      </c>
      <c r="D2" s="200"/>
      <c r="E2" s="200"/>
    </row>
    <row r="3" spans="1:5" x14ac:dyDescent="0.25">
      <c r="A3" s="293"/>
      <c r="B3" s="700" t="s">
        <v>4964</v>
      </c>
      <c r="C3" s="699" t="s">
        <v>4965</v>
      </c>
      <c r="D3" s="200"/>
      <c r="E3" s="200"/>
    </row>
    <row r="4" spans="1:5" s="293" customFormat="1" x14ac:dyDescent="0.25">
      <c r="B4" s="700" t="s">
        <v>4966</v>
      </c>
      <c r="C4" s="225" t="s">
        <v>4967</v>
      </c>
      <c r="D4" s="200"/>
      <c r="E4" s="200"/>
    </row>
    <row r="5" spans="1:5" s="293" customFormat="1" x14ac:dyDescent="0.25">
      <c r="B5" s="700" t="s">
        <v>4968</v>
      </c>
      <c r="C5" s="225" t="s">
        <v>4969</v>
      </c>
      <c r="D5" s="200"/>
      <c r="E5" s="200"/>
    </row>
    <row r="6" spans="1:5" s="293" customFormat="1" x14ac:dyDescent="0.25">
      <c r="B6" s="700" t="s">
        <v>4970</v>
      </c>
      <c r="C6" s="699" t="s">
        <v>4971</v>
      </c>
      <c r="D6" s="200"/>
      <c r="E6" s="200"/>
    </row>
    <row r="7" spans="1:5" s="293" customFormat="1" x14ac:dyDescent="0.25">
      <c r="B7" s="700" t="s">
        <v>4972</v>
      </c>
      <c r="C7" s="225" t="s">
        <v>4973</v>
      </c>
      <c r="D7" s="200"/>
      <c r="E7" s="200"/>
    </row>
    <row r="8" spans="1:5" s="293" customFormat="1" x14ac:dyDescent="0.25">
      <c r="B8" s="700" t="s">
        <v>4974</v>
      </c>
      <c r="C8" s="225" t="s">
        <v>4975</v>
      </c>
      <c r="D8" s="200"/>
      <c r="E8" s="200"/>
    </row>
    <row r="9" spans="1:5" s="293" customFormat="1" x14ac:dyDescent="0.25">
      <c r="B9" s="700" t="s">
        <v>4976</v>
      </c>
      <c r="C9" s="699" t="s">
        <v>4977</v>
      </c>
      <c r="D9" s="200"/>
      <c r="E9" s="200"/>
    </row>
    <row r="10" spans="1:5" s="293" customFormat="1" x14ac:dyDescent="0.25">
      <c r="B10" s="700" t="s">
        <v>4978</v>
      </c>
      <c r="C10" s="225" t="s">
        <v>4979</v>
      </c>
      <c r="D10" s="200"/>
      <c r="E10" s="200"/>
    </row>
    <row r="11" spans="1:5" s="293" customFormat="1" x14ac:dyDescent="0.25">
      <c r="B11" s="700" t="s">
        <v>4980</v>
      </c>
      <c r="C11" s="225" t="s">
        <v>4981</v>
      </c>
      <c r="D11" s="200"/>
      <c r="E11" s="200"/>
    </row>
    <row r="12" spans="1:5" s="293" customFormat="1" x14ac:dyDescent="0.25">
      <c r="B12" s="700" t="s">
        <v>4982</v>
      </c>
      <c r="C12" s="699" t="s">
        <v>4983</v>
      </c>
      <c r="D12" s="200"/>
      <c r="E12" s="200"/>
    </row>
    <row r="13" spans="1:5" s="293" customFormat="1" x14ac:dyDescent="0.25">
      <c r="B13" s="700" t="s">
        <v>4984</v>
      </c>
      <c r="C13" s="225" t="s">
        <v>4985</v>
      </c>
      <c r="D13" s="200"/>
      <c r="E13" s="200"/>
    </row>
    <row r="14" spans="1:5" s="293" customFormat="1" x14ac:dyDescent="0.25">
      <c r="B14" s="700" t="s">
        <v>4986</v>
      </c>
      <c r="C14" s="225" t="s">
        <v>4987</v>
      </c>
      <c r="D14" s="200"/>
      <c r="E14" s="200"/>
    </row>
    <row r="15" spans="1:5" s="293" customFormat="1" x14ac:dyDescent="0.25">
      <c r="B15" s="700" t="s">
        <v>4988</v>
      </c>
      <c r="C15" s="225" t="s">
        <v>4989</v>
      </c>
      <c r="D15" s="200"/>
      <c r="E15" s="200"/>
    </row>
    <row r="16" spans="1:5" s="293" customFormat="1" x14ac:dyDescent="0.25">
      <c r="B16" s="700" t="s">
        <v>4990</v>
      </c>
      <c r="C16" s="225" t="s">
        <v>4991</v>
      </c>
      <c r="D16" s="200"/>
      <c r="E16" s="200"/>
    </row>
    <row r="17" spans="1:5" s="293" customFormat="1" x14ac:dyDescent="0.25">
      <c r="B17" s="700" t="s">
        <v>4992</v>
      </c>
      <c r="C17" s="225" t="s">
        <v>4993</v>
      </c>
      <c r="D17" s="200"/>
      <c r="E17" s="200"/>
    </row>
    <row r="18" spans="1:5" s="293" customFormat="1" x14ac:dyDescent="0.25">
      <c r="B18" s="700" t="s">
        <v>4994</v>
      </c>
      <c r="C18" s="225" t="s">
        <v>4995</v>
      </c>
      <c r="D18" s="200"/>
      <c r="E18" s="200"/>
    </row>
    <row r="19" spans="1:5" s="293" customFormat="1" x14ac:dyDescent="0.25">
      <c r="B19" s="700" t="s">
        <v>4996</v>
      </c>
      <c r="C19" s="225" t="s">
        <v>4997</v>
      </c>
      <c r="D19" s="200"/>
      <c r="E19" s="200"/>
    </row>
    <row r="20" spans="1:5" s="293" customFormat="1" x14ac:dyDescent="0.25">
      <c r="B20" s="700" t="s">
        <v>4998</v>
      </c>
      <c r="C20" s="225" t="s">
        <v>4999</v>
      </c>
      <c r="D20" s="200"/>
      <c r="E20" s="200"/>
    </row>
    <row r="21" spans="1:5" s="293" customFormat="1" x14ac:dyDescent="0.25">
      <c r="A21" s="701"/>
      <c r="B21" s="702"/>
      <c r="C21" s="701"/>
      <c r="D21" s="200"/>
      <c r="E21" s="200"/>
    </row>
    <row r="22" spans="1:5" s="293" customFormat="1" x14ac:dyDescent="0.25">
      <c r="B22" s="700" t="s">
        <v>5000</v>
      </c>
      <c r="C22" s="703" t="s">
        <v>328</v>
      </c>
      <c r="D22" s="200"/>
      <c r="E22" s="200"/>
    </row>
    <row r="23" spans="1:5" s="293" customFormat="1" x14ac:dyDescent="0.25">
      <c r="B23" s="700" t="s">
        <v>5001</v>
      </c>
      <c r="C23" s="225" t="s">
        <v>5002</v>
      </c>
      <c r="D23" s="200"/>
      <c r="E23" s="200"/>
    </row>
    <row r="24" spans="1:5" s="293" customFormat="1" x14ac:dyDescent="0.25">
      <c r="B24" s="700" t="s">
        <v>5003</v>
      </c>
      <c r="C24" s="225" t="s">
        <v>5004</v>
      </c>
      <c r="D24" s="200"/>
      <c r="E24" s="200"/>
    </row>
    <row r="25" spans="1:5" s="293" customFormat="1" x14ac:dyDescent="0.25">
      <c r="B25" s="700" t="s">
        <v>5005</v>
      </c>
      <c r="C25" s="225" t="s">
        <v>5006</v>
      </c>
      <c r="D25" s="200"/>
      <c r="E25" s="200"/>
    </row>
    <row r="26" spans="1:5" s="293" customFormat="1" x14ac:dyDescent="0.25">
      <c r="B26" s="701"/>
      <c r="C26" s="702"/>
      <c r="D26" s="200"/>
      <c r="E26" s="200"/>
    </row>
    <row r="27" spans="1:5" s="293" customFormat="1" x14ac:dyDescent="0.25">
      <c r="B27" s="700" t="s">
        <v>5007</v>
      </c>
      <c r="C27" s="703" t="s">
        <v>5008</v>
      </c>
      <c r="D27" s="200"/>
      <c r="E27" s="200"/>
    </row>
    <row r="28" spans="1:5" x14ac:dyDescent="0.25">
      <c r="A28" s="293"/>
      <c r="B28" s="700" t="s">
        <v>5009</v>
      </c>
      <c r="C28" s="225" t="s">
        <v>5010</v>
      </c>
    </row>
    <row r="29" spans="1:5" x14ac:dyDescent="0.25">
      <c r="A29" s="293"/>
      <c r="B29" s="700" t="s">
        <v>5011</v>
      </c>
      <c r="C29" s="225" t="s">
        <v>5012</v>
      </c>
    </row>
    <row r="30" spans="1:5" s="293" customFormat="1" x14ac:dyDescent="0.25">
      <c r="B30" s="700" t="s">
        <v>5013</v>
      </c>
      <c r="C30" s="225" t="s">
        <v>5014</v>
      </c>
      <c r="D30" s="200"/>
      <c r="E30" s="200"/>
    </row>
    <row r="31" spans="1:5" s="293" customFormat="1" x14ac:dyDescent="0.25">
      <c r="B31" s="700" t="s">
        <v>5015</v>
      </c>
      <c r="C31" s="225" t="s">
        <v>5016</v>
      </c>
      <c r="D31" s="200"/>
      <c r="E31" s="200"/>
    </row>
    <row r="32" spans="1:5" s="293" customFormat="1" x14ac:dyDescent="0.25">
      <c r="B32" s="700" t="s">
        <v>5017</v>
      </c>
      <c r="C32" s="225" t="s">
        <v>5018</v>
      </c>
      <c r="D32" s="200"/>
      <c r="E32" s="200"/>
    </row>
    <row r="33" spans="2:5" s="293" customFormat="1" x14ac:dyDescent="0.25">
      <c r="B33" s="700" t="s">
        <v>5019</v>
      </c>
      <c r="C33" s="704" t="s">
        <v>5020</v>
      </c>
      <c r="D33" s="200"/>
      <c r="E33" s="200"/>
    </row>
    <row r="34" spans="2:5" s="293" customFormat="1" x14ac:dyDescent="0.25">
      <c r="B34" s="701"/>
      <c r="C34" s="702"/>
      <c r="D34" s="200"/>
      <c r="E34" s="200"/>
    </row>
    <row r="35" spans="2:5" s="293" customFormat="1" x14ac:dyDescent="0.25">
      <c r="B35" s="700" t="s">
        <v>5021</v>
      </c>
      <c r="C35" s="699" t="s">
        <v>5022</v>
      </c>
      <c r="D35" s="200"/>
      <c r="E35" s="200"/>
    </row>
    <row r="36" spans="2:5" s="293" customFormat="1" x14ac:dyDescent="0.25">
      <c r="B36" s="700" t="s">
        <v>5023</v>
      </c>
      <c r="C36" s="705" t="s">
        <v>5024</v>
      </c>
      <c r="D36" s="200"/>
      <c r="E36" s="200"/>
    </row>
    <row r="37" spans="2:5" s="293" customFormat="1" x14ac:dyDescent="0.25">
      <c r="B37" s="700" t="s">
        <v>5025</v>
      </c>
      <c r="C37" s="705" t="s">
        <v>5026</v>
      </c>
      <c r="D37" s="200"/>
      <c r="E37" s="200"/>
    </row>
    <row r="38" spans="2:5" s="293" customFormat="1" x14ac:dyDescent="0.25">
      <c r="B38" s="700" t="s">
        <v>5027</v>
      </c>
      <c r="C38" s="705" t="s">
        <v>5028</v>
      </c>
      <c r="D38" s="200"/>
      <c r="E38" s="200"/>
    </row>
    <row r="39" spans="2:5" s="293" customFormat="1" x14ac:dyDescent="0.25">
      <c r="B39" s="700" t="s">
        <v>5029</v>
      </c>
      <c r="C39" s="705" t="s">
        <v>5030</v>
      </c>
      <c r="D39" s="200"/>
      <c r="E39" s="200"/>
    </row>
    <row r="40" spans="2:5" s="293" customFormat="1" ht="16.899999999999999" customHeight="1" x14ac:dyDescent="0.25">
      <c r="B40" s="700" t="s">
        <v>5031</v>
      </c>
      <c r="C40" s="705" t="s">
        <v>5032</v>
      </c>
      <c r="D40" s="200"/>
      <c r="E40" s="200"/>
    </row>
    <row r="41" spans="2:5" s="293" customFormat="1" x14ac:dyDescent="0.25">
      <c r="B41" s="700" t="s">
        <v>5033</v>
      </c>
      <c r="C41" s="705" t="s">
        <v>5034</v>
      </c>
      <c r="D41" s="200"/>
      <c r="E41" s="200"/>
    </row>
    <row r="42" spans="2:5" s="293" customFormat="1" x14ac:dyDescent="0.25">
      <c r="B42" s="701"/>
      <c r="C42" s="702"/>
      <c r="D42" s="200"/>
      <c r="E42" s="200"/>
    </row>
    <row r="43" spans="2:5" s="293" customFormat="1" x14ac:dyDescent="0.25">
      <c r="B43" s="700" t="s">
        <v>1927</v>
      </c>
      <c r="C43" s="706" t="s">
        <v>5035</v>
      </c>
      <c r="D43" s="200"/>
      <c r="E43" s="200"/>
    </row>
    <row r="44" spans="2:5" s="293" customFormat="1" x14ac:dyDescent="0.25">
      <c r="B44" s="700" t="s">
        <v>5036</v>
      </c>
      <c r="C44" s="707" t="s">
        <v>5037</v>
      </c>
      <c r="D44" s="200"/>
      <c r="E44" s="200"/>
    </row>
    <row r="45" spans="2:5" s="293" customFormat="1" x14ac:dyDescent="0.25">
      <c r="B45" s="708" t="s">
        <v>5038</v>
      </c>
      <c r="C45" s="705" t="s">
        <v>5039</v>
      </c>
      <c r="D45" s="200"/>
      <c r="E45" s="200"/>
    </row>
    <row r="46" spans="2:5" s="293" customFormat="1" x14ac:dyDescent="0.25">
      <c r="B46" s="708" t="s">
        <v>5040</v>
      </c>
      <c r="C46" s="705" t="s">
        <v>5041</v>
      </c>
      <c r="D46" s="200"/>
      <c r="E46" s="200"/>
    </row>
    <row r="47" spans="2:5" s="293" customFormat="1" x14ac:dyDescent="0.25">
      <c r="B47" s="700" t="s">
        <v>5042</v>
      </c>
      <c r="C47" s="707" t="s">
        <v>5043</v>
      </c>
      <c r="D47" s="200"/>
      <c r="E47" s="200"/>
    </row>
    <row r="48" spans="2:5" s="293" customFormat="1" x14ac:dyDescent="0.25">
      <c r="B48" s="701"/>
      <c r="C48" s="702"/>
      <c r="D48" s="200"/>
      <c r="E48" s="200"/>
    </row>
    <row r="49" spans="1:5" x14ac:dyDescent="0.25">
      <c r="A49" s="293"/>
      <c r="B49" s="700" t="s">
        <v>5044</v>
      </c>
      <c r="C49" s="709" t="s">
        <v>274</v>
      </c>
      <c r="D49" s="200"/>
      <c r="E49" s="200"/>
    </row>
    <row r="50" spans="1:5" x14ac:dyDescent="0.25">
      <c r="A50" s="293"/>
      <c r="B50" s="701"/>
      <c r="C50" s="702"/>
      <c r="D50" s="200"/>
      <c r="E50" s="200"/>
    </row>
    <row r="51" spans="1:5" s="293" customFormat="1" x14ac:dyDescent="0.25">
      <c r="B51" s="710" t="s">
        <v>1344</v>
      </c>
      <c r="C51" s="711" t="s">
        <v>5045</v>
      </c>
      <c r="D51" s="200"/>
      <c r="E51" s="200"/>
    </row>
    <row r="52" spans="1:5" s="293" customFormat="1" x14ac:dyDescent="0.25">
      <c r="B52" s="710" t="s">
        <v>1345</v>
      </c>
      <c r="C52" s="710" t="s">
        <v>5046</v>
      </c>
      <c r="D52" s="200"/>
      <c r="E52" s="200"/>
    </row>
    <row r="53" spans="1:5" x14ac:dyDescent="0.25">
      <c r="A53" s="293"/>
      <c r="B53" s="710" t="s">
        <v>5047</v>
      </c>
      <c r="C53" s="710" t="s">
        <v>5048</v>
      </c>
      <c r="D53" s="200"/>
      <c r="E53" s="200"/>
    </row>
    <row r="54" spans="1:5" s="293" customFormat="1" x14ac:dyDescent="0.25">
      <c r="B54" s="710" t="s">
        <v>5049</v>
      </c>
      <c r="C54" s="710" t="s">
        <v>5050</v>
      </c>
      <c r="D54" s="200"/>
      <c r="E54" s="200"/>
    </row>
    <row r="55" spans="1:5" s="293" customFormat="1" x14ac:dyDescent="0.25">
      <c r="B55" s="700" t="s">
        <v>5051</v>
      </c>
      <c r="C55" s="710" t="s">
        <v>5052</v>
      </c>
      <c r="D55" s="200"/>
      <c r="E55" s="200"/>
    </row>
    <row r="56" spans="1:5" s="293" customFormat="1" x14ac:dyDescent="0.25">
      <c r="B56" s="700" t="s">
        <v>5053</v>
      </c>
      <c r="C56" s="710" t="s">
        <v>5054</v>
      </c>
      <c r="D56" s="200"/>
      <c r="E56" s="200"/>
    </row>
    <row r="57" spans="1:5" s="293" customFormat="1" x14ac:dyDescent="0.25">
      <c r="B57" s="700" t="s">
        <v>5055</v>
      </c>
      <c r="C57" s="710" t="s">
        <v>5056</v>
      </c>
      <c r="D57" s="200"/>
      <c r="E57" s="200"/>
    </row>
    <row r="58" spans="1:5" s="293" customFormat="1" x14ac:dyDescent="0.25">
      <c r="B58" s="700" t="s">
        <v>5057</v>
      </c>
      <c r="C58" s="710" t="s">
        <v>5058</v>
      </c>
      <c r="D58" s="200"/>
      <c r="E58" s="200"/>
    </row>
    <row r="59" spans="1:5" s="293" customFormat="1" x14ac:dyDescent="0.25">
      <c r="B59" s="701"/>
      <c r="C59" s="702"/>
      <c r="D59" s="200"/>
      <c r="E59" s="200"/>
    </row>
    <row r="60" spans="1:5" s="293" customFormat="1" x14ac:dyDescent="0.25">
      <c r="B60" s="700" t="s">
        <v>5059</v>
      </c>
      <c r="C60" s="711" t="s">
        <v>5060</v>
      </c>
      <c r="D60" s="200"/>
      <c r="E60" s="200"/>
    </row>
    <row r="61" spans="1:5" s="293" customFormat="1" x14ac:dyDescent="0.25">
      <c r="B61" s="151"/>
      <c r="C61" s="425"/>
      <c r="D61" s="200"/>
      <c r="E61" s="200"/>
    </row>
    <row r="62" spans="1:5" s="293" customFormat="1" x14ac:dyDescent="0.25">
      <c r="B62" s="700" t="s">
        <v>7385</v>
      </c>
      <c r="C62" s="711" t="s">
        <v>7386</v>
      </c>
      <c r="D62" s="200"/>
      <c r="E62" s="200"/>
    </row>
    <row r="63" spans="1:5" s="293" customFormat="1" x14ac:dyDescent="0.25">
      <c r="B63" s="151"/>
      <c r="C63" s="425"/>
      <c r="D63" s="200"/>
      <c r="E63" s="200"/>
    </row>
    <row r="64" spans="1:5" s="293" customFormat="1" x14ac:dyDescent="0.25">
      <c r="B64" s="151"/>
      <c r="C64" s="425"/>
      <c r="D64" s="200"/>
      <c r="E64" s="200"/>
    </row>
    <row r="65" spans="2:5" s="293" customFormat="1" x14ac:dyDescent="0.25">
      <c r="B65" s="151"/>
      <c r="C65" s="425"/>
      <c r="D65" s="200"/>
      <c r="E65" s="200"/>
    </row>
    <row r="66" spans="2:5" s="293" customFormat="1" x14ac:dyDescent="0.25">
      <c r="C66" s="425"/>
      <c r="D66" s="200"/>
      <c r="E66" s="200"/>
    </row>
    <row r="67" spans="2:5" x14ac:dyDescent="0.25">
      <c r="C67" s="444"/>
      <c r="D67" s="200"/>
      <c r="E67" s="200"/>
    </row>
    <row r="68" spans="2:5" s="293" customFormat="1" x14ac:dyDescent="0.25">
      <c r="B68" s="151"/>
      <c r="C68" s="444"/>
      <c r="D68" s="200"/>
      <c r="E68" s="200"/>
    </row>
    <row r="69" spans="2:5" s="293" customFormat="1" x14ac:dyDescent="0.25">
      <c r="B69" s="151"/>
      <c r="C69" s="444"/>
      <c r="D69" s="200"/>
      <c r="E69" s="200"/>
    </row>
    <row r="70" spans="2:5" s="293" customFormat="1" x14ac:dyDescent="0.25">
      <c r="B70" s="151"/>
      <c r="C70" s="444"/>
      <c r="D70" s="200"/>
      <c r="E70" s="200"/>
    </row>
    <row r="71" spans="2:5" s="293" customFormat="1" x14ac:dyDescent="0.25">
      <c r="B71" s="151"/>
      <c r="C71" s="444"/>
      <c r="D71" s="200"/>
      <c r="E71" s="200"/>
    </row>
    <row r="72" spans="2:5" s="293" customFormat="1" x14ac:dyDescent="0.25">
      <c r="B72" s="151"/>
      <c r="C72" s="444"/>
      <c r="D72" s="200"/>
      <c r="E72" s="200"/>
    </row>
    <row r="73" spans="2:5" s="293" customFormat="1" x14ac:dyDescent="0.25">
      <c r="B73" s="151"/>
      <c r="C73" s="444"/>
      <c r="D73" s="200"/>
      <c r="E73" s="200"/>
    </row>
    <row r="74" spans="2:5" s="293" customFormat="1" x14ac:dyDescent="0.25">
      <c r="B74" s="151"/>
      <c r="C74" s="444"/>
      <c r="D74" s="200"/>
      <c r="E74" s="200"/>
    </row>
    <row r="75" spans="2:5" s="293" customFormat="1" x14ac:dyDescent="0.25">
      <c r="B75" s="151"/>
      <c r="C75" s="444"/>
      <c r="D75" s="200"/>
      <c r="E75" s="200"/>
    </row>
    <row r="76" spans="2:5" s="293" customFormat="1" x14ac:dyDescent="0.25">
      <c r="B76" s="151"/>
      <c r="C76" s="444"/>
      <c r="D76" s="200"/>
      <c r="E76" s="200"/>
    </row>
    <row r="77" spans="2:5" s="293" customFormat="1" x14ac:dyDescent="0.25">
      <c r="B77" s="151"/>
      <c r="C77" s="444"/>
      <c r="D77" s="200"/>
      <c r="E77" s="200"/>
    </row>
    <row r="78" spans="2:5" s="293" customFormat="1" x14ac:dyDescent="0.25">
      <c r="B78" s="151"/>
      <c r="C78" s="444"/>
      <c r="D78" s="200"/>
      <c r="E78" s="200"/>
    </row>
    <row r="79" spans="2:5" s="293" customFormat="1" x14ac:dyDescent="0.25">
      <c r="B79" s="151"/>
      <c r="C79" s="444"/>
      <c r="D79" s="200"/>
      <c r="E79" s="200"/>
    </row>
    <row r="80" spans="2:5" s="293" customFormat="1" x14ac:dyDescent="0.25">
      <c r="B80" s="151"/>
      <c r="C80" s="444"/>
      <c r="D80" s="200"/>
      <c r="E80" s="200"/>
    </row>
    <row r="81" spans="2:5" s="293" customFormat="1" x14ac:dyDescent="0.25">
      <c r="B81" s="151"/>
      <c r="C81" s="444"/>
      <c r="D81" s="200"/>
      <c r="E81" s="200"/>
    </row>
    <row r="82" spans="2:5" s="293" customFormat="1" x14ac:dyDescent="0.25">
      <c r="B82" s="151"/>
      <c r="C82" s="444"/>
      <c r="D82" s="200"/>
      <c r="E82" s="200"/>
    </row>
    <row r="83" spans="2:5" s="293" customFormat="1" x14ac:dyDescent="0.25">
      <c r="B83" s="151"/>
      <c r="C83" s="444"/>
      <c r="D83" s="200"/>
      <c r="E83" s="200"/>
    </row>
    <row r="84" spans="2:5" s="293" customFormat="1" x14ac:dyDescent="0.25">
      <c r="B84" s="151"/>
      <c r="C84" s="444"/>
      <c r="D84" s="200"/>
      <c r="E84" s="200"/>
    </row>
    <row r="85" spans="2:5" s="293" customFormat="1" x14ac:dyDescent="0.25">
      <c r="B85" s="151"/>
      <c r="C85" s="444"/>
      <c r="D85" s="200"/>
      <c r="E85" s="200"/>
    </row>
    <row r="86" spans="2:5" s="293" customFormat="1" x14ac:dyDescent="0.25">
      <c r="B86" s="151"/>
      <c r="C86" s="444"/>
      <c r="D86" s="200"/>
      <c r="E86" s="200"/>
    </row>
    <row r="87" spans="2:5" s="293" customFormat="1" x14ac:dyDescent="0.25">
      <c r="B87" s="151"/>
      <c r="C87" s="444"/>
      <c r="D87" s="200"/>
      <c r="E87" s="200"/>
    </row>
    <row r="88" spans="2:5" s="293" customFormat="1" x14ac:dyDescent="0.25">
      <c r="B88" s="151"/>
      <c r="C88" s="444"/>
      <c r="D88" s="200"/>
      <c r="E88" s="200"/>
    </row>
    <row r="89" spans="2:5" s="293" customFormat="1" x14ac:dyDescent="0.25">
      <c r="B89" s="151"/>
      <c r="C89" s="444"/>
      <c r="D89" s="200"/>
      <c r="E89" s="200"/>
    </row>
    <row r="90" spans="2:5" s="293" customFormat="1" x14ac:dyDescent="0.25">
      <c r="B90" s="151"/>
      <c r="C90" s="425"/>
      <c r="D90" s="200"/>
      <c r="E90" s="200"/>
    </row>
    <row r="91" spans="2:5" s="293" customFormat="1" x14ac:dyDescent="0.25">
      <c r="B91" s="151"/>
      <c r="C91" s="425"/>
      <c r="D91" s="200"/>
      <c r="E91" s="200"/>
    </row>
    <row r="92" spans="2:5" s="293" customFormat="1" x14ac:dyDescent="0.25">
      <c r="B92" s="151"/>
      <c r="C92" s="444"/>
      <c r="D92" s="200"/>
      <c r="E92" s="200"/>
    </row>
    <row r="93" spans="2:5" s="293" customFormat="1" x14ac:dyDescent="0.25">
      <c r="B93" s="151"/>
      <c r="C93" s="444"/>
      <c r="D93" s="200"/>
      <c r="E93" s="200"/>
    </row>
    <row r="94" spans="2:5" s="293" customFormat="1" x14ac:dyDescent="0.25">
      <c r="B94" s="151"/>
      <c r="C94" s="444"/>
      <c r="D94" s="200"/>
      <c r="E94" s="200"/>
    </row>
    <row r="95" spans="2:5" s="293" customFormat="1" x14ac:dyDescent="0.25">
      <c r="B95" s="151"/>
      <c r="C95" s="444"/>
      <c r="D95" s="200"/>
      <c r="E95" s="200"/>
    </row>
    <row r="96" spans="2:5" s="293" customFormat="1" x14ac:dyDescent="0.25">
      <c r="B96" s="151"/>
      <c r="C96" s="444"/>
      <c r="D96" s="200"/>
      <c r="E96" s="200"/>
    </row>
    <row r="97" spans="2:5" s="293" customFormat="1" x14ac:dyDescent="0.25">
      <c r="B97" s="151"/>
      <c r="C97" s="444"/>
      <c r="D97" s="200"/>
      <c r="E97" s="200"/>
    </row>
    <row r="98" spans="2:5" s="293" customFormat="1" x14ac:dyDescent="0.25">
      <c r="B98" s="151"/>
      <c r="C98" s="444"/>
      <c r="D98" s="200"/>
      <c r="E98" s="200"/>
    </row>
    <row r="99" spans="2:5" s="293" customFormat="1" x14ac:dyDescent="0.25">
      <c r="B99" s="151"/>
      <c r="C99" s="444"/>
      <c r="D99" s="200"/>
      <c r="E99" s="200"/>
    </row>
    <row r="100" spans="2:5" s="293" customFormat="1" x14ac:dyDescent="0.25">
      <c r="B100" s="151"/>
      <c r="C100" s="444"/>
      <c r="D100" s="200"/>
      <c r="E100" s="200"/>
    </row>
    <row r="101" spans="2:5" s="293" customFormat="1" x14ac:dyDescent="0.25">
      <c r="B101" s="151"/>
      <c r="C101" s="444"/>
      <c r="D101" s="200"/>
      <c r="E101" s="200"/>
    </row>
    <row r="102" spans="2:5" s="293" customFormat="1" x14ac:dyDescent="0.25">
      <c r="B102" s="151"/>
      <c r="C102" s="444"/>
      <c r="D102" s="200"/>
      <c r="E102" s="200"/>
    </row>
    <row r="103" spans="2:5" s="293" customFormat="1" x14ac:dyDescent="0.25">
      <c r="B103" s="151"/>
      <c r="C103" s="444"/>
      <c r="D103" s="200"/>
      <c r="E103" s="200"/>
    </row>
    <row r="104" spans="2:5" s="293" customFormat="1" x14ac:dyDescent="0.25">
      <c r="B104" s="151"/>
      <c r="C104" s="444"/>
      <c r="D104" s="200"/>
      <c r="E104" s="200"/>
    </row>
    <row r="105" spans="2:5" s="293" customFormat="1" x14ac:dyDescent="0.25">
      <c r="B105" s="151"/>
      <c r="C105" s="444"/>
      <c r="D105" s="200"/>
      <c r="E105" s="200"/>
    </row>
    <row r="106" spans="2:5" s="293" customFormat="1" x14ac:dyDescent="0.25">
      <c r="B106" s="151"/>
      <c r="C106" s="444"/>
      <c r="D106" s="200"/>
      <c r="E106" s="200"/>
    </row>
    <row r="107" spans="2:5" s="293" customFormat="1" x14ac:dyDescent="0.25">
      <c r="B107" s="151"/>
      <c r="C107" s="444"/>
      <c r="D107" s="200"/>
      <c r="E107" s="200"/>
    </row>
    <row r="108" spans="2:5" s="293" customFormat="1" x14ac:dyDescent="0.25">
      <c r="B108" s="151"/>
      <c r="C108" s="444"/>
      <c r="D108" s="200"/>
      <c r="E108" s="200"/>
    </row>
    <row r="109" spans="2:5" s="293" customFormat="1" x14ac:dyDescent="0.25">
      <c r="B109" s="151"/>
      <c r="C109" s="444"/>
      <c r="D109" s="200"/>
      <c r="E109" s="200"/>
    </row>
    <row r="110" spans="2:5" x14ac:dyDescent="0.25">
      <c r="B110" s="151"/>
      <c r="C110" s="444"/>
      <c r="D110" s="200"/>
      <c r="E110" s="200"/>
    </row>
    <row r="111" spans="2:5" s="293" customFormat="1" x14ac:dyDescent="0.25">
      <c r="B111" s="151"/>
      <c r="C111" s="444"/>
      <c r="D111" s="200"/>
      <c r="E111" s="200"/>
    </row>
    <row r="112" spans="2:5" s="293" customFormat="1" x14ac:dyDescent="0.25">
      <c r="B112" s="151"/>
      <c r="C112" s="444"/>
      <c r="D112" s="200"/>
      <c r="E112" s="200"/>
    </row>
    <row r="113" spans="2:5" x14ac:dyDescent="0.25">
      <c r="B113" s="151"/>
      <c r="C113" s="425"/>
      <c r="D113" s="200"/>
      <c r="E113" s="200"/>
    </row>
    <row r="114" spans="2:5" s="293" customFormat="1" x14ac:dyDescent="0.25">
      <c r="B114" s="151"/>
      <c r="C114" s="443"/>
      <c r="D114" s="200"/>
      <c r="E114" s="200"/>
    </row>
    <row r="115" spans="2:5" s="293" customFormat="1" x14ac:dyDescent="0.25">
      <c r="B115" s="151"/>
      <c r="C115" s="443"/>
      <c r="D115" s="200"/>
      <c r="E115" s="200"/>
    </row>
    <row r="116" spans="2:5" s="293" customFormat="1" x14ac:dyDescent="0.25">
      <c r="B116" s="151"/>
      <c r="C116" s="443"/>
      <c r="D116" s="200"/>
      <c r="E116" s="200"/>
    </row>
    <row r="117" spans="2:5" s="293" customFormat="1" x14ac:dyDescent="0.25">
      <c r="B117" s="151"/>
      <c r="C117" s="443"/>
      <c r="D117" s="200"/>
      <c r="E117" s="200"/>
    </row>
    <row r="118" spans="2:5" s="293" customFormat="1" x14ac:dyDescent="0.25">
      <c r="B118" s="151"/>
      <c r="C118" s="443"/>
      <c r="D118" s="200"/>
      <c r="E118" s="200"/>
    </row>
    <row r="119" spans="2:5" s="293" customFormat="1" x14ac:dyDescent="0.25">
      <c r="B119" s="151"/>
      <c r="C119" s="443"/>
      <c r="D119" s="200"/>
      <c r="E119" s="200"/>
    </row>
    <row r="120" spans="2:5" s="293" customFormat="1" x14ac:dyDescent="0.25">
      <c r="B120" s="151"/>
      <c r="C120" s="443"/>
      <c r="D120" s="200"/>
      <c r="E120" s="200"/>
    </row>
    <row r="121" spans="2:5" s="293" customFormat="1" x14ac:dyDescent="0.25">
      <c r="B121" s="151"/>
      <c r="C121" s="443"/>
      <c r="D121" s="200"/>
      <c r="E121" s="200"/>
    </row>
    <row r="122" spans="2:5" s="293" customFormat="1" x14ac:dyDescent="0.25">
      <c r="B122" s="151"/>
      <c r="C122" s="443"/>
      <c r="D122" s="200"/>
      <c r="E122" s="200"/>
    </row>
    <row r="123" spans="2:5" s="293" customFormat="1" x14ac:dyDescent="0.25">
      <c r="B123" s="151"/>
      <c r="C123" s="443"/>
      <c r="D123" s="200"/>
      <c r="E123" s="200"/>
    </row>
    <row r="124" spans="2:5" s="293" customFormat="1" x14ac:dyDescent="0.25">
      <c r="B124" s="151"/>
      <c r="C124" s="443"/>
      <c r="D124" s="200"/>
      <c r="E124" s="200"/>
    </row>
    <row r="125" spans="2:5" s="293" customFormat="1" x14ac:dyDescent="0.25">
      <c r="B125" s="151"/>
      <c r="C125" s="443"/>
      <c r="D125" s="200"/>
      <c r="E125" s="200"/>
    </row>
    <row r="126" spans="2:5" s="293" customFormat="1" x14ac:dyDescent="0.25">
      <c r="B126" s="151"/>
      <c r="C126" s="443"/>
      <c r="D126" s="200"/>
      <c r="E126" s="200"/>
    </row>
    <row r="127" spans="2:5" s="293" customFormat="1" x14ac:dyDescent="0.25">
      <c r="B127" s="151"/>
      <c r="C127" s="443"/>
      <c r="D127" s="200"/>
      <c r="E127" s="200"/>
    </row>
    <row r="128" spans="2:5" s="293" customFormat="1" x14ac:dyDescent="0.25">
      <c r="B128" s="151"/>
      <c r="C128" s="443"/>
      <c r="D128" s="200"/>
      <c r="E128" s="200"/>
    </row>
    <row r="129" spans="1:5" s="293" customFormat="1" x14ac:dyDescent="0.25">
      <c r="B129" s="151"/>
      <c r="C129" s="443"/>
      <c r="D129" s="200"/>
      <c r="E129" s="200"/>
    </row>
    <row r="130" spans="1:5" s="293" customFormat="1" x14ac:dyDescent="0.25">
      <c r="B130" s="151"/>
      <c r="C130" s="443"/>
      <c r="D130" s="200"/>
      <c r="E130" s="200"/>
    </row>
    <row r="131" spans="1:5" s="293" customFormat="1" x14ac:dyDescent="0.25">
      <c r="B131" s="151"/>
      <c r="C131" s="443"/>
      <c r="D131" s="200"/>
      <c r="E131" s="200"/>
    </row>
    <row r="132" spans="1:5" s="293" customFormat="1" x14ac:dyDescent="0.25">
      <c r="B132" s="151"/>
      <c r="C132" s="443"/>
      <c r="D132" s="200"/>
      <c r="E132" s="200"/>
    </row>
    <row r="133" spans="1:5" s="293" customFormat="1" x14ac:dyDescent="0.25">
      <c r="B133" s="151"/>
      <c r="C133" s="443"/>
      <c r="D133" s="200"/>
      <c r="E133" s="200"/>
    </row>
    <row r="134" spans="1:5" s="293" customFormat="1" x14ac:dyDescent="0.25">
      <c r="B134" s="151"/>
      <c r="C134" s="443"/>
      <c r="D134" s="200"/>
      <c r="E134" s="200"/>
    </row>
    <row r="135" spans="1:5" s="293" customFormat="1" x14ac:dyDescent="0.25">
      <c r="B135" s="151"/>
      <c r="C135" s="443"/>
      <c r="D135" s="200"/>
      <c r="E135" s="200"/>
    </row>
    <row r="136" spans="1:5" s="293" customFormat="1" x14ac:dyDescent="0.25">
      <c r="B136" s="151"/>
      <c r="C136" s="443"/>
      <c r="D136" s="200"/>
      <c r="E136" s="200"/>
    </row>
    <row r="137" spans="1:5" s="293" customFormat="1" x14ac:dyDescent="0.25">
      <c r="B137" s="151"/>
      <c r="C137" s="443"/>
      <c r="D137" s="200"/>
      <c r="E137" s="200"/>
    </row>
    <row r="138" spans="1:5" s="293" customFormat="1" x14ac:dyDescent="0.25">
      <c r="B138" s="151"/>
      <c r="C138" s="425"/>
      <c r="D138" s="200"/>
      <c r="E138" s="200"/>
    </row>
    <row r="139" spans="1:5" s="293" customFormat="1" x14ac:dyDescent="0.25">
      <c r="B139" s="151"/>
      <c r="C139" s="443"/>
      <c r="D139" s="200"/>
      <c r="E139" s="200"/>
    </row>
    <row r="140" spans="1:5" s="293" customFormat="1" x14ac:dyDescent="0.25">
      <c r="B140" s="151"/>
      <c r="C140" s="443"/>
      <c r="D140" s="200"/>
      <c r="E140" s="200"/>
    </row>
    <row r="141" spans="1:5" s="293" customFormat="1" x14ac:dyDescent="0.25">
      <c r="B141" s="151"/>
      <c r="C141" s="443"/>
      <c r="D141" s="200"/>
      <c r="E141" s="200"/>
    </row>
    <row r="142" spans="1:5" s="293" customFormat="1" x14ac:dyDescent="0.25">
      <c r="B142" s="151"/>
      <c r="C142" s="443"/>
      <c r="D142" s="200"/>
      <c r="E142" s="200"/>
    </row>
    <row r="143" spans="1:5" x14ac:dyDescent="0.25">
      <c r="B143" s="151"/>
      <c r="C143" s="444"/>
      <c r="D143" s="200"/>
      <c r="E143" s="200"/>
    </row>
    <row r="144" spans="1:5" s="293" customFormat="1" x14ac:dyDescent="0.25">
      <c r="A144" s="111"/>
      <c r="C144" s="18"/>
    </row>
    <row r="145" spans="1:5" s="293" customFormat="1" x14ac:dyDescent="0.25">
      <c r="A145" s="111"/>
      <c r="C145" s="18"/>
    </row>
    <row r="146" spans="1:5" s="293" customFormat="1" x14ac:dyDescent="0.25">
      <c r="B146" s="151"/>
      <c r="C146" s="444"/>
      <c r="D146" s="200"/>
      <c r="E146" s="200"/>
    </row>
    <row r="147" spans="1:5" s="293" customFormat="1" x14ac:dyDescent="0.25">
      <c r="B147" s="151"/>
      <c r="C147" s="444"/>
      <c r="D147" s="200"/>
      <c r="E147" s="200"/>
    </row>
    <row r="148" spans="1:5" s="293" customFormat="1" x14ac:dyDescent="0.25">
      <c r="B148" s="151"/>
      <c r="C148" s="444"/>
      <c r="D148" s="200"/>
      <c r="E148" s="200"/>
    </row>
    <row r="149" spans="1:5" s="293" customFormat="1" x14ac:dyDescent="0.25">
      <c r="B149" s="151"/>
      <c r="C149" s="444"/>
      <c r="D149" s="200"/>
      <c r="E149" s="200"/>
    </row>
    <row r="150" spans="1:5" x14ac:dyDescent="0.25">
      <c r="B150" s="151"/>
      <c r="C150" s="444"/>
      <c r="D150" s="200"/>
      <c r="E150" s="200"/>
    </row>
    <row r="151" spans="1:5" s="183" customFormat="1" x14ac:dyDescent="0.25">
      <c r="B151" s="200"/>
      <c r="C151" s="425"/>
      <c r="D151" s="200"/>
      <c r="E151" s="200"/>
    </row>
    <row r="152" spans="1:5" s="179" customFormat="1" x14ac:dyDescent="0.25">
      <c r="B152" s="200"/>
      <c r="C152" s="247"/>
      <c r="D152" s="200"/>
      <c r="E152" s="200"/>
    </row>
    <row r="153" spans="1:5" s="179" customFormat="1" x14ac:dyDescent="0.25">
      <c r="B153" s="200"/>
      <c r="C153" s="247"/>
      <c r="D153" s="200"/>
      <c r="E153" s="200"/>
    </row>
    <row r="154" spans="1:5" s="179" customFormat="1" x14ac:dyDescent="0.25">
      <c r="B154" s="200"/>
      <c r="C154" s="247"/>
      <c r="D154" s="200"/>
      <c r="E154" s="200"/>
    </row>
    <row r="155" spans="1:5" s="179" customFormat="1" x14ac:dyDescent="0.25">
      <c r="B155" s="200"/>
      <c r="C155" s="247"/>
      <c r="D155" s="200"/>
      <c r="E155" s="200"/>
    </row>
    <row r="156" spans="1:5" s="293" customFormat="1" x14ac:dyDescent="0.25">
      <c r="B156" s="200"/>
      <c r="C156" s="247"/>
      <c r="D156" s="200"/>
      <c r="E156" s="200"/>
    </row>
    <row r="157" spans="1:5" s="293" customFormat="1" x14ac:dyDescent="0.25">
      <c r="B157" s="200"/>
      <c r="C157" s="247"/>
      <c r="D157" s="200"/>
      <c r="E157" s="200"/>
    </row>
    <row r="158" spans="1:5" s="183" customFormat="1" x14ac:dyDescent="0.25">
      <c r="B158" s="200"/>
      <c r="C158" s="247"/>
      <c r="D158" s="200"/>
      <c r="E158" s="200"/>
    </row>
    <row r="159" spans="1:5" s="183" customFormat="1" x14ac:dyDescent="0.25">
      <c r="B159" s="200"/>
      <c r="C159" s="247"/>
      <c r="D159" s="200"/>
      <c r="E159" s="200"/>
    </row>
    <row r="160" spans="1:5" s="183" customFormat="1" x14ac:dyDescent="0.25">
      <c r="B160" s="200"/>
      <c r="C160" s="247"/>
      <c r="D160" s="200"/>
      <c r="E160" s="200"/>
    </row>
    <row r="161" spans="2:5" s="183" customFormat="1" x14ac:dyDescent="0.25">
      <c r="B161" s="408"/>
      <c r="C161" s="247"/>
      <c r="D161" s="200"/>
      <c r="E161" s="200"/>
    </row>
    <row r="162" spans="2:5" s="293" customFormat="1" x14ac:dyDescent="0.25">
      <c r="B162" s="408"/>
      <c r="C162" s="247"/>
      <c r="D162" s="200"/>
      <c r="E162" s="200"/>
    </row>
    <row r="163" spans="2:5" s="183" customFormat="1" x14ac:dyDescent="0.25">
      <c r="B163" s="247"/>
      <c r="C163" s="261"/>
      <c r="D163" s="200"/>
      <c r="E163" s="200"/>
    </row>
    <row r="164" spans="2:5" s="183" customFormat="1" x14ac:dyDescent="0.25">
      <c r="B164" s="247"/>
      <c r="C164" s="261"/>
      <c r="D164" s="200"/>
      <c r="E164" s="200"/>
    </row>
    <row r="165" spans="2:5" s="183" customFormat="1" x14ac:dyDescent="0.25">
      <c r="B165" s="247"/>
      <c r="C165" s="261"/>
      <c r="D165" s="200"/>
      <c r="E165" s="200"/>
    </row>
    <row r="166" spans="2:5" s="183" customFormat="1" x14ac:dyDescent="0.25">
      <c r="B166" s="247"/>
      <c r="C166" s="261"/>
      <c r="D166" s="200"/>
      <c r="E166" s="200"/>
    </row>
    <row r="167" spans="2:5" s="183" customFormat="1" x14ac:dyDescent="0.25">
      <c r="B167" s="261"/>
      <c r="C167" s="247"/>
      <c r="D167" s="200"/>
      <c r="E167" s="200"/>
    </row>
    <row r="168" spans="2:5" s="183" customFormat="1" x14ac:dyDescent="0.25">
      <c r="B168" s="261"/>
      <c r="C168" s="261"/>
      <c r="D168" s="200"/>
      <c r="E168" s="200"/>
    </row>
    <row r="169" spans="2:5" s="183" customFormat="1" x14ac:dyDescent="0.25">
      <c r="B169" s="261"/>
      <c r="C169" s="247"/>
      <c r="D169" s="200"/>
      <c r="E169" s="200"/>
    </row>
    <row r="170" spans="2:5" s="183" customFormat="1" x14ac:dyDescent="0.25">
      <c r="B170" s="261"/>
      <c r="C170" s="261"/>
      <c r="D170" s="200"/>
      <c r="E170" s="200"/>
    </row>
    <row r="171" spans="2:5" s="183" customFormat="1" x14ac:dyDescent="0.25">
      <c r="B171" s="261"/>
      <c r="C171" s="261"/>
      <c r="D171" s="200"/>
      <c r="E171" s="200"/>
    </row>
    <row r="172" spans="2:5" s="183" customFormat="1" x14ac:dyDescent="0.25">
      <c r="B172" s="261"/>
      <c r="C172" s="247"/>
      <c r="D172" s="200"/>
      <c r="E172" s="200"/>
    </row>
    <row r="173" spans="2:5" s="183" customFormat="1" x14ac:dyDescent="0.25">
      <c r="B173" s="261"/>
      <c r="C173" s="247"/>
      <c r="D173" s="200"/>
      <c r="E173" s="200"/>
    </row>
    <row r="174" spans="2:5" s="183" customFormat="1" x14ac:dyDescent="0.25">
      <c r="B174" s="261"/>
      <c r="C174" s="247"/>
      <c r="D174" s="200"/>
      <c r="E174" s="200"/>
    </row>
    <row r="175" spans="2:5" s="183" customFormat="1" x14ac:dyDescent="0.25">
      <c r="B175" s="247"/>
      <c r="C175" s="247"/>
      <c r="D175" s="200"/>
      <c r="E175" s="200"/>
    </row>
    <row r="176" spans="2:5" s="183" customFormat="1" x14ac:dyDescent="0.25">
      <c r="B176" s="247"/>
      <c r="C176" s="247"/>
      <c r="D176" s="200"/>
      <c r="E176" s="200"/>
    </row>
    <row r="177" spans="2:5" s="183" customFormat="1" x14ac:dyDescent="0.25">
      <c r="B177" s="151"/>
      <c r="C177" s="445"/>
      <c r="D177" s="200"/>
      <c r="E177" s="200"/>
    </row>
    <row r="178" spans="2:5" s="183" customFormat="1" x14ac:dyDescent="0.25">
      <c r="B178" s="151"/>
      <c r="C178" s="445"/>
      <c r="D178" s="200"/>
      <c r="E178" s="200"/>
    </row>
    <row r="179" spans="2:5" s="183" customFormat="1" x14ac:dyDescent="0.25">
      <c r="B179" s="151"/>
      <c r="C179" s="445"/>
      <c r="D179" s="200"/>
      <c r="E179" s="200"/>
    </row>
    <row r="180" spans="2:5" s="183" customFormat="1" x14ac:dyDescent="0.25">
      <c r="B180" s="151"/>
      <c r="C180" s="445"/>
      <c r="D180" s="200"/>
      <c r="E180" s="200"/>
    </row>
    <row r="181" spans="2:5" s="183" customFormat="1" x14ac:dyDescent="0.25">
      <c r="B181" s="151"/>
      <c r="C181" s="445"/>
      <c r="D181" s="200"/>
      <c r="E181" s="200"/>
    </row>
    <row r="182" spans="2:5" s="183" customFormat="1" x14ac:dyDescent="0.25">
      <c r="B182" s="151"/>
      <c r="C182" s="335"/>
      <c r="D182" s="200"/>
      <c r="E182" s="200"/>
    </row>
    <row r="183" spans="2:5" s="183" customFormat="1" x14ac:dyDescent="0.25">
      <c r="B183" s="425"/>
      <c r="C183" s="216"/>
      <c r="D183" s="200"/>
      <c r="E183" s="200"/>
    </row>
    <row r="184" spans="2:5" s="183" customFormat="1" x14ac:dyDescent="0.25">
      <c r="B184" s="151"/>
      <c r="C184" s="335"/>
      <c r="D184" s="200"/>
      <c r="E184" s="200"/>
    </row>
    <row r="185" spans="2:5" s="179" customFormat="1" x14ac:dyDescent="0.25">
      <c r="B185" s="151"/>
      <c r="C185" s="443"/>
      <c r="D185" s="200"/>
      <c r="E185" s="200"/>
    </row>
    <row r="186" spans="2:5" s="179" customFormat="1" x14ac:dyDescent="0.25">
      <c r="B186" s="446"/>
      <c r="C186" s="151"/>
      <c r="D186" s="410"/>
      <c r="E186" s="200"/>
    </row>
    <row r="187" spans="2:5" s="179" customFormat="1" x14ac:dyDescent="0.25">
      <c r="B187" s="446"/>
      <c r="C187" s="151"/>
      <c r="D187" s="410"/>
      <c r="E187" s="200"/>
    </row>
    <row r="188" spans="2:5" s="179" customFormat="1" x14ac:dyDescent="0.25">
      <c r="B188" s="446"/>
      <c r="C188" s="151"/>
      <c r="D188" s="410"/>
      <c r="E188" s="200"/>
    </row>
    <row r="189" spans="2:5" s="183" customFormat="1" x14ac:dyDescent="0.25">
      <c r="B189" s="446"/>
      <c r="C189" s="151"/>
      <c r="D189" s="410"/>
      <c r="E189" s="200"/>
    </row>
    <row r="190" spans="2:5" s="183" customFormat="1" x14ac:dyDescent="0.25">
      <c r="B190" s="446"/>
      <c r="C190" s="151"/>
      <c r="D190" s="410"/>
      <c r="E190" s="200"/>
    </row>
    <row r="191" spans="2:5" s="183" customFormat="1" x14ac:dyDescent="0.25">
      <c r="B191" s="446"/>
      <c r="C191" s="151"/>
      <c r="D191" s="410"/>
      <c r="E191" s="200"/>
    </row>
    <row r="192" spans="2:5" s="183" customFormat="1" x14ac:dyDescent="0.25">
      <c r="B192" s="446"/>
      <c r="C192" s="151"/>
      <c r="D192" s="410"/>
      <c r="E192" s="200"/>
    </row>
    <row r="193" spans="2:5" s="179" customFormat="1" x14ac:dyDescent="0.25">
      <c r="B193" s="446"/>
      <c r="C193" s="447"/>
      <c r="D193" s="410"/>
      <c r="E193" s="200"/>
    </row>
    <row r="194" spans="2:5" s="179" customFormat="1" x14ac:dyDescent="0.25">
      <c r="B194" s="151"/>
      <c r="C194" s="151"/>
      <c r="D194" s="410"/>
      <c r="E194" s="200"/>
    </row>
    <row r="195" spans="2:5" s="183" customFormat="1" x14ac:dyDescent="0.25">
      <c r="B195" s="151"/>
      <c r="C195" s="151"/>
      <c r="D195" s="410"/>
      <c r="E195" s="200"/>
    </row>
    <row r="196" spans="2:5" s="183" customFormat="1" x14ac:dyDescent="0.25">
      <c r="B196" s="151"/>
      <c r="C196" s="152"/>
      <c r="D196" s="410"/>
      <c r="E196" s="200"/>
    </row>
    <row r="197" spans="2:5" x14ac:dyDescent="0.25">
      <c r="B197" s="151"/>
      <c r="C197" s="425"/>
      <c r="D197" s="200"/>
      <c r="E197" s="200"/>
    </row>
    <row r="198" spans="2:5" x14ac:dyDescent="0.25">
      <c r="B198" s="151"/>
      <c r="C198" s="425"/>
      <c r="D198" s="200"/>
      <c r="E198" s="200"/>
    </row>
    <row r="199" spans="2:5" s="183" customFormat="1" x14ac:dyDescent="0.25">
      <c r="B199" s="151"/>
      <c r="C199" s="425"/>
    </row>
    <row r="200" spans="2:5" x14ac:dyDescent="0.25">
      <c r="B200" s="151"/>
      <c r="C200" s="151"/>
    </row>
    <row r="201" spans="2:5" x14ac:dyDescent="0.25">
      <c r="B201" s="151"/>
      <c r="C201" s="151"/>
    </row>
    <row r="202" spans="2:5" x14ac:dyDescent="0.25">
      <c r="B202" s="151"/>
      <c r="C202" s="247"/>
    </row>
    <row r="203" spans="2:5" s="183" customFormat="1" x14ac:dyDescent="0.25">
      <c r="B203" s="151"/>
      <c r="C203" s="247"/>
    </row>
    <row r="204" spans="2:5" s="179" customFormat="1" x14ac:dyDescent="0.25">
      <c r="B204" s="151"/>
      <c r="C204" s="247"/>
    </row>
    <row r="205" spans="2:5" x14ac:dyDescent="0.25">
      <c r="B205" s="151"/>
      <c r="C205" s="247"/>
    </row>
    <row r="206" spans="2:5" x14ac:dyDescent="0.25">
      <c r="B206" s="151"/>
      <c r="C206" s="247"/>
    </row>
    <row r="207" spans="2:5" x14ac:dyDescent="0.25">
      <c r="B207" s="151"/>
      <c r="C207" s="247"/>
    </row>
    <row r="208" spans="2:5" x14ac:dyDescent="0.25">
      <c r="B208" s="408"/>
      <c r="C208" s="247"/>
    </row>
    <row r="209" spans="2:3" x14ac:dyDescent="0.25">
      <c r="B209" s="408"/>
      <c r="C209" s="247"/>
    </row>
    <row r="210" spans="2:3" x14ac:dyDescent="0.25">
      <c r="B210" s="408"/>
      <c r="C210" s="151"/>
    </row>
    <row r="211" spans="2:3" x14ac:dyDescent="0.25">
      <c r="B211" s="408"/>
      <c r="C211" s="151"/>
    </row>
    <row r="212" spans="2:3" x14ac:dyDescent="0.25">
      <c r="B212" s="151"/>
      <c r="C212" s="151"/>
    </row>
    <row r="213" spans="2:3" x14ac:dyDescent="0.25">
      <c r="B213" s="151"/>
      <c r="C213" s="151"/>
    </row>
    <row r="214" spans="2:3" x14ac:dyDescent="0.25">
      <c r="B214" s="151"/>
      <c r="C214" s="151"/>
    </row>
    <row r="215" spans="2:3" x14ac:dyDescent="0.25">
      <c r="B215" s="151"/>
      <c r="C215" s="151"/>
    </row>
    <row r="216" spans="2:3" x14ac:dyDescent="0.25">
      <c r="B216" s="151"/>
      <c r="C216" s="151"/>
    </row>
    <row r="217" spans="2:3" x14ac:dyDescent="0.25">
      <c r="B217" s="151"/>
      <c r="C217" s="151"/>
    </row>
    <row r="218" spans="2:3" x14ac:dyDescent="0.25">
      <c r="B218" s="151"/>
      <c r="C218" s="151"/>
    </row>
    <row r="219" spans="2:3" x14ac:dyDescent="0.25">
      <c r="B219" s="151"/>
      <c r="C219" s="151"/>
    </row>
    <row r="220" spans="2:3" x14ac:dyDescent="0.25">
      <c r="B220" s="151"/>
      <c r="C220" s="151"/>
    </row>
    <row r="221" spans="2:3" x14ac:dyDescent="0.25">
      <c r="B221" s="151"/>
      <c r="C221" s="151"/>
    </row>
    <row r="222" spans="2:3" x14ac:dyDescent="0.25">
      <c r="B222" s="151"/>
      <c r="C222" s="151"/>
    </row>
    <row r="223" spans="2:3" x14ac:dyDescent="0.25">
      <c r="B223" s="151"/>
      <c r="C223" s="151"/>
    </row>
    <row r="224" spans="2:3" x14ac:dyDescent="0.25">
      <c r="B224" s="151"/>
      <c r="C224" s="151"/>
    </row>
    <row r="225" spans="2:3" x14ac:dyDescent="0.25">
      <c r="B225" s="151"/>
      <c r="C225" s="151"/>
    </row>
    <row r="226" spans="2:3" x14ac:dyDescent="0.25">
      <c r="B226" s="151"/>
      <c r="C226" s="151"/>
    </row>
    <row r="227" spans="2:3" x14ac:dyDescent="0.25">
      <c r="B227" s="151"/>
      <c r="C227" s="151"/>
    </row>
    <row r="228" spans="2:3" x14ac:dyDescent="0.25">
      <c r="B228" s="151"/>
      <c r="C228" s="151"/>
    </row>
    <row r="229" spans="2:3" x14ac:dyDescent="0.25">
      <c r="B229" s="151"/>
      <c r="C229" s="151"/>
    </row>
    <row r="230" spans="2:3" x14ac:dyDescent="0.25">
      <c r="B230" s="151"/>
      <c r="C230" s="151"/>
    </row>
    <row r="231" spans="2:3" x14ac:dyDescent="0.25">
      <c r="B231" s="151"/>
      <c r="C231" s="151"/>
    </row>
    <row r="232" spans="2:3" x14ac:dyDescent="0.25">
      <c r="B232" s="151"/>
      <c r="C232" s="151"/>
    </row>
    <row r="233" spans="2:3" x14ac:dyDescent="0.25">
      <c r="B233" s="151"/>
      <c r="C233" s="151"/>
    </row>
    <row r="234" spans="2:3" x14ac:dyDescent="0.25">
      <c r="B234" s="151"/>
      <c r="C234" s="151"/>
    </row>
    <row r="235" spans="2:3" x14ac:dyDescent="0.25">
      <c r="B235" s="151"/>
      <c r="C235" s="151"/>
    </row>
    <row r="236" spans="2:3" x14ac:dyDescent="0.25">
      <c r="B236" s="151"/>
      <c r="C236" s="151"/>
    </row>
    <row r="237" spans="2:3" x14ac:dyDescent="0.25">
      <c r="B237" s="151"/>
      <c r="C237" s="151"/>
    </row>
    <row r="238" spans="2:3" x14ac:dyDescent="0.25">
      <c r="B238" s="151"/>
      <c r="C238" s="151"/>
    </row>
    <row r="239" spans="2:3" x14ac:dyDescent="0.25">
      <c r="B239" s="151"/>
      <c r="C239" s="151"/>
    </row>
    <row r="240" spans="2:3" x14ac:dyDescent="0.25">
      <c r="B240" s="151"/>
      <c r="C240" s="151"/>
    </row>
    <row r="241" spans="2:3" x14ac:dyDescent="0.25">
      <c r="B241" s="151"/>
      <c r="C241" s="151"/>
    </row>
    <row r="242" spans="2:3" x14ac:dyDescent="0.25">
      <c r="B242" s="151"/>
      <c r="C242" s="151"/>
    </row>
    <row r="243" spans="2:3" x14ac:dyDescent="0.25">
      <c r="B243" s="151"/>
      <c r="C243" s="151"/>
    </row>
    <row r="244" spans="2:3" x14ac:dyDescent="0.25">
      <c r="B244" s="151"/>
      <c r="C244" s="151"/>
    </row>
    <row r="245" spans="2:3" x14ac:dyDescent="0.25">
      <c r="B245" s="151"/>
      <c r="C245" s="151"/>
    </row>
    <row r="246" spans="2:3" x14ac:dyDescent="0.25">
      <c r="B246" s="151"/>
      <c r="C246" s="151"/>
    </row>
    <row r="247" spans="2:3" x14ac:dyDescent="0.25">
      <c r="B247" s="151"/>
      <c r="C247" s="151"/>
    </row>
    <row r="248" spans="2:3" x14ac:dyDescent="0.25">
      <c r="B248" s="151"/>
      <c r="C248" s="151"/>
    </row>
    <row r="249" spans="2:3" x14ac:dyDescent="0.25">
      <c r="B249" s="151"/>
      <c r="C249" s="151"/>
    </row>
    <row r="250" spans="2:3" x14ac:dyDescent="0.25">
      <c r="B250" s="151"/>
      <c r="C250" s="151"/>
    </row>
    <row r="251" spans="2:3" x14ac:dyDescent="0.25">
      <c r="B251" s="151"/>
      <c r="C251" s="151"/>
    </row>
    <row r="252" spans="2:3" x14ac:dyDescent="0.25">
      <c r="B252" s="151"/>
      <c r="C252" s="151"/>
    </row>
    <row r="253" spans="2:3" x14ac:dyDescent="0.25">
      <c r="B253" s="151"/>
      <c r="C253" s="151"/>
    </row>
    <row r="254" spans="2:3" x14ac:dyDescent="0.25">
      <c r="B254" s="151"/>
      <c r="C254" s="151"/>
    </row>
    <row r="255" spans="2:3" x14ac:dyDescent="0.25">
      <c r="B255" s="151"/>
      <c r="C255" s="151"/>
    </row>
    <row r="256" spans="2:3" x14ac:dyDescent="0.25">
      <c r="B256" s="151"/>
      <c r="C256" s="151"/>
    </row>
    <row r="257" spans="2:3" x14ac:dyDescent="0.25">
      <c r="B257" s="151"/>
      <c r="C257" s="151"/>
    </row>
    <row r="258" spans="2:3" x14ac:dyDescent="0.25">
      <c r="B258" s="151"/>
      <c r="C258" s="216"/>
    </row>
    <row r="259" spans="2:3" x14ac:dyDescent="0.25">
      <c r="B259" s="151"/>
      <c r="C259" s="216"/>
    </row>
    <row r="260" spans="2:3" x14ac:dyDescent="0.25">
      <c r="B260" s="151"/>
      <c r="C260" s="216"/>
    </row>
    <row r="261" spans="2:3" x14ac:dyDescent="0.25">
      <c r="B261" s="151"/>
      <c r="C261" s="216"/>
    </row>
    <row r="262" spans="2:3" x14ac:dyDescent="0.25">
      <c r="B262" s="151"/>
      <c r="C262" s="216"/>
    </row>
    <row r="263" spans="2:3" x14ac:dyDescent="0.25">
      <c r="B263" s="151"/>
      <c r="C263" s="216"/>
    </row>
    <row r="264" spans="2:3" x14ac:dyDescent="0.25">
      <c r="B264" s="151"/>
      <c r="C264" s="409"/>
    </row>
    <row r="265" spans="2:3" x14ac:dyDescent="0.25">
      <c r="B265" s="151"/>
      <c r="C265" s="151"/>
    </row>
    <row r="266" spans="2:3" x14ac:dyDescent="0.25">
      <c r="B266" s="151"/>
      <c r="C266" s="151"/>
    </row>
  </sheetData>
  <dataValidations count="1">
    <dataValidation type="list" allowBlank="1" showInputMessage="1" showErrorMessage="1" sqref="B258:B263 B208:B211 B186:B193 D186:D196 B177:B181 B161:B162 B44 B51:B54">
      <formula1>IerarhiyaUr2</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F97"/>
  <sheetViews>
    <sheetView workbookViewId="0">
      <selection activeCell="B10" sqref="B10"/>
    </sheetView>
  </sheetViews>
  <sheetFormatPr defaultRowHeight="15" x14ac:dyDescent="0.25"/>
  <cols>
    <col min="2" max="2" width="43.42578125" customWidth="1"/>
    <col min="3" max="3" width="21" customWidth="1"/>
  </cols>
  <sheetData>
    <row r="1" spans="1:6" x14ac:dyDescent="0.25">
      <c r="A1" s="104" t="s">
        <v>0</v>
      </c>
      <c r="B1" s="104" t="s">
        <v>252</v>
      </c>
      <c r="C1" s="111" t="s">
        <v>1362</v>
      </c>
    </row>
    <row r="2" spans="1:6" x14ac:dyDescent="0.25">
      <c r="A2">
        <v>1</v>
      </c>
      <c r="B2" s="190" t="s">
        <v>4963</v>
      </c>
      <c r="C2" s="190"/>
    </row>
    <row r="3" spans="1:6" x14ac:dyDescent="0.25">
      <c r="A3">
        <v>2</v>
      </c>
      <c r="B3" s="190" t="s">
        <v>4965</v>
      </c>
      <c r="C3" s="190"/>
    </row>
    <row r="4" spans="1:6" x14ac:dyDescent="0.25">
      <c r="A4" s="183">
        <v>3</v>
      </c>
      <c r="B4" s="190" t="s">
        <v>4971</v>
      </c>
      <c r="C4" s="190"/>
      <c r="F4" s="183"/>
    </row>
    <row r="5" spans="1:6" x14ac:dyDescent="0.25">
      <c r="A5" s="183">
        <v>4</v>
      </c>
      <c r="B5" s="190" t="s">
        <v>4977</v>
      </c>
      <c r="C5" s="190"/>
    </row>
    <row r="6" spans="1:6" x14ac:dyDescent="0.25">
      <c r="A6" s="183">
        <v>5</v>
      </c>
      <c r="B6" s="190" t="s">
        <v>4983</v>
      </c>
      <c r="C6" s="190"/>
    </row>
    <row r="7" spans="1:6" x14ac:dyDescent="0.25">
      <c r="A7" s="183">
        <v>6</v>
      </c>
      <c r="B7" s="190" t="s">
        <v>1533</v>
      </c>
      <c r="C7" s="190"/>
    </row>
    <row r="8" spans="1:6" x14ac:dyDescent="0.25">
      <c r="A8" s="183">
        <v>7</v>
      </c>
      <c r="B8" s="190" t="s">
        <v>2650</v>
      </c>
      <c r="C8" s="190"/>
    </row>
    <row r="9" spans="1:6" x14ac:dyDescent="0.25">
      <c r="A9" s="183">
        <v>8</v>
      </c>
      <c r="B9" s="190" t="s">
        <v>328</v>
      </c>
      <c r="C9" s="190"/>
    </row>
    <row r="10" spans="1:6" s="183" customFormat="1" x14ac:dyDescent="0.25">
      <c r="A10" s="183">
        <v>9</v>
      </c>
      <c r="B10" s="190" t="s">
        <v>5061</v>
      </c>
      <c r="C10" s="190"/>
    </row>
    <row r="11" spans="1:6" s="183" customFormat="1" x14ac:dyDescent="0.25">
      <c r="A11" s="183">
        <v>10</v>
      </c>
      <c r="B11" s="190" t="s">
        <v>5062</v>
      </c>
      <c r="C11" s="190"/>
    </row>
    <row r="12" spans="1:6" s="183" customFormat="1" x14ac:dyDescent="0.25">
      <c r="A12" s="183">
        <v>11</v>
      </c>
      <c r="B12" s="190" t="s">
        <v>274</v>
      </c>
      <c r="C12" s="190"/>
    </row>
    <row r="13" spans="1:6" s="183" customFormat="1" x14ac:dyDescent="0.25">
      <c r="A13" s="183">
        <v>12</v>
      </c>
      <c r="B13" s="729" t="s">
        <v>7386</v>
      </c>
      <c r="C13" s="190"/>
    </row>
    <row r="14" spans="1:6" x14ac:dyDescent="0.25">
      <c r="A14" s="183">
        <v>13</v>
      </c>
      <c r="B14" s="190" t="s">
        <v>253</v>
      </c>
      <c r="C14" s="190"/>
    </row>
    <row r="15" spans="1:6" x14ac:dyDescent="0.25">
      <c r="A15" s="183">
        <v>14</v>
      </c>
      <c r="B15" s="190" t="s">
        <v>5046</v>
      </c>
      <c r="C15" s="190">
        <v>13</v>
      </c>
    </row>
    <row r="16" spans="1:6" x14ac:dyDescent="0.25">
      <c r="A16" s="183">
        <v>15</v>
      </c>
      <c r="B16" s="190" t="s">
        <v>5048</v>
      </c>
      <c r="C16" s="190">
        <v>13</v>
      </c>
    </row>
    <row r="17" spans="1:3" x14ac:dyDescent="0.25">
      <c r="A17" s="183">
        <v>16</v>
      </c>
      <c r="B17" s="190" t="s">
        <v>5050</v>
      </c>
      <c r="C17" s="190">
        <v>13</v>
      </c>
    </row>
    <row r="18" spans="1:3" x14ac:dyDescent="0.25">
      <c r="A18" s="183">
        <v>17</v>
      </c>
      <c r="B18" s="190" t="s">
        <v>5052</v>
      </c>
      <c r="C18" s="190">
        <v>13</v>
      </c>
    </row>
    <row r="19" spans="1:3" x14ac:dyDescent="0.25">
      <c r="A19" s="183">
        <v>18</v>
      </c>
      <c r="B19" s="190" t="s">
        <v>5058</v>
      </c>
      <c r="C19" s="190">
        <v>13</v>
      </c>
    </row>
    <row r="20" spans="1:3" x14ac:dyDescent="0.25">
      <c r="A20" s="183">
        <v>19</v>
      </c>
      <c r="B20" s="190" t="s">
        <v>5054</v>
      </c>
      <c r="C20" s="190">
        <v>13</v>
      </c>
    </row>
    <row r="21" spans="1:3" x14ac:dyDescent="0.25">
      <c r="A21" s="183">
        <v>20</v>
      </c>
      <c r="B21" s="190" t="s">
        <v>5056</v>
      </c>
      <c r="C21" s="190">
        <v>13</v>
      </c>
    </row>
    <row r="22" spans="1:3" x14ac:dyDescent="0.25">
      <c r="A22" s="183">
        <v>21</v>
      </c>
      <c r="B22" s="190" t="s">
        <v>5063</v>
      </c>
      <c r="C22" s="190">
        <v>13</v>
      </c>
    </row>
    <row r="23" spans="1:3" x14ac:dyDescent="0.25">
      <c r="A23" s="183">
        <v>22</v>
      </c>
      <c r="B23" s="190" t="s">
        <v>5064</v>
      </c>
      <c r="C23" s="190">
        <v>13</v>
      </c>
    </row>
    <row r="24" spans="1:3" x14ac:dyDescent="0.25">
      <c r="A24" s="183">
        <v>23</v>
      </c>
      <c r="B24" s="190" t="s">
        <v>5065</v>
      </c>
      <c r="C24" s="190">
        <v>13</v>
      </c>
    </row>
    <row r="25" spans="1:3" x14ac:dyDescent="0.25">
      <c r="A25" s="183">
        <v>24</v>
      </c>
      <c r="B25" s="190" t="s">
        <v>5066</v>
      </c>
      <c r="C25" s="190">
        <v>13</v>
      </c>
    </row>
    <row r="26" spans="1:3" x14ac:dyDescent="0.25">
      <c r="A26" s="183">
        <v>25</v>
      </c>
      <c r="B26" s="190"/>
      <c r="C26" s="190"/>
    </row>
    <row r="27" spans="1:3" x14ac:dyDescent="0.25">
      <c r="A27" s="183">
        <v>26</v>
      </c>
      <c r="C27" s="190"/>
    </row>
    <row r="28" spans="1:3" x14ac:dyDescent="0.25">
      <c r="A28" s="183">
        <v>27</v>
      </c>
      <c r="B28" t="s">
        <v>5067</v>
      </c>
      <c r="C28" s="190"/>
    </row>
    <row r="29" spans="1:3" x14ac:dyDescent="0.25">
      <c r="A29" s="183">
        <v>28</v>
      </c>
      <c r="B29" t="s">
        <v>5068</v>
      </c>
      <c r="C29" s="190"/>
    </row>
    <row r="30" spans="1:3" x14ac:dyDescent="0.25">
      <c r="A30" s="183">
        <v>29</v>
      </c>
      <c r="B30" t="s">
        <v>5069</v>
      </c>
    </row>
    <row r="31" spans="1:3" x14ac:dyDescent="0.25">
      <c r="A31" s="183">
        <v>30</v>
      </c>
      <c r="B31" s="190" t="s">
        <v>5070</v>
      </c>
      <c r="C31" s="190"/>
    </row>
    <row r="32" spans="1:3" x14ac:dyDescent="0.25">
      <c r="A32" s="183">
        <v>31</v>
      </c>
      <c r="B32" s="190" t="s">
        <v>5071</v>
      </c>
      <c r="C32" s="190"/>
    </row>
    <row r="33" spans="1:3" x14ac:dyDescent="0.25">
      <c r="A33" s="183">
        <v>32</v>
      </c>
      <c r="B33" s="190"/>
      <c r="C33" s="190"/>
    </row>
    <row r="34" spans="1:3" x14ac:dyDescent="0.25">
      <c r="A34" s="183">
        <v>33</v>
      </c>
      <c r="B34" s="190" t="s">
        <v>5072</v>
      </c>
      <c r="C34" s="190"/>
    </row>
    <row r="35" spans="1:3" x14ac:dyDescent="0.25">
      <c r="A35" s="183">
        <v>34</v>
      </c>
      <c r="B35" s="190" t="s">
        <v>5073</v>
      </c>
      <c r="C35" s="190"/>
    </row>
    <row r="36" spans="1:3" x14ac:dyDescent="0.25">
      <c r="A36" s="183">
        <v>35</v>
      </c>
      <c r="B36" s="190" t="s">
        <v>5074</v>
      </c>
      <c r="C36" s="190"/>
    </row>
    <row r="37" spans="1:3" x14ac:dyDescent="0.25">
      <c r="A37" s="183">
        <v>36</v>
      </c>
      <c r="B37" s="190" t="s">
        <v>5075</v>
      </c>
      <c r="C37" s="190"/>
    </row>
    <row r="38" spans="1:3" x14ac:dyDescent="0.25">
      <c r="A38" s="183">
        <v>37</v>
      </c>
      <c r="B38" s="190"/>
      <c r="C38" s="190"/>
    </row>
    <row r="39" spans="1:3" x14ac:dyDescent="0.25">
      <c r="A39" s="183">
        <v>38</v>
      </c>
      <c r="B39" s="190"/>
      <c r="C39" s="190"/>
    </row>
    <row r="40" spans="1:3" x14ac:dyDescent="0.25">
      <c r="A40" s="183">
        <v>39</v>
      </c>
      <c r="B40" s="190"/>
      <c r="C40" s="190"/>
    </row>
    <row r="41" spans="1:3" x14ac:dyDescent="0.25">
      <c r="A41" s="183">
        <v>40</v>
      </c>
      <c r="B41" s="190"/>
      <c r="C41" s="190"/>
    </row>
    <row r="42" spans="1:3" x14ac:dyDescent="0.25">
      <c r="A42" s="183">
        <v>41</v>
      </c>
      <c r="B42" s="190"/>
      <c r="C42" s="190"/>
    </row>
    <row r="43" spans="1:3" x14ac:dyDescent="0.25">
      <c r="A43" s="183">
        <v>42</v>
      </c>
      <c r="B43" s="190"/>
      <c r="C43" s="190"/>
    </row>
    <row r="44" spans="1:3" x14ac:dyDescent="0.25">
      <c r="A44" s="183">
        <v>43</v>
      </c>
      <c r="B44" s="190"/>
      <c r="C44" s="190"/>
    </row>
    <row r="45" spans="1:3" x14ac:dyDescent="0.25">
      <c r="A45" s="183">
        <v>44</v>
      </c>
      <c r="C45" s="190"/>
    </row>
    <row r="46" spans="1:3" x14ac:dyDescent="0.25">
      <c r="A46" s="183">
        <v>45</v>
      </c>
      <c r="B46" s="190"/>
      <c r="C46" s="190"/>
    </row>
    <row r="47" spans="1:3" x14ac:dyDescent="0.25">
      <c r="A47" s="183">
        <v>46</v>
      </c>
      <c r="B47" s="190"/>
      <c r="C47" s="190"/>
    </row>
    <row r="48" spans="1:3" x14ac:dyDescent="0.25">
      <c r="A48" s="183">
        <v>47</v>
      </c>
      <c r="B48" s="190"/>
      <c r="C48" s="190"/>
    </row>
    <row r="49" spans="1:5" x14ac:dyDescent="0.25">
      <c r="A49" s="183">
        <v>48</v>
      </c>
      <c r="B49" s="190"/>
      <c r="C49" s="190"/>
    </row>
    <row r="50" spans="1:5" x14ac:dyDescent="0.25">
      <c r="A50" s="183">
        <v>49</v>
      </c>
      <c r="B50" s="190"/>
      <c r="C50" s="190"/>
      <c r="E50">
        <v>5</v>
      </c>
    </row>
    <row r="51" spans="1:5" x14ac:dyDescent="0.25">
      <c r="A51" s="183">
        <v>50</v>
      </c>
      <c r="B51" s="190"/>
      <c r="C51" s="190"/>
      <c r="E51">
        <v>4</v>
      </c>
    </row>
    <row r="52" spans="1:5" x14ac:dyDescent="0.25">
      <c r="A52" s="183">
        <v>51</v>
      </c>
      <c r="B52" s="190"/>
      <c r="C52" s="190"/>
      <c r="E52">
        <v>6</v>
      </c>
    </row>
    <row r="53" spans="1:5" x14ac:dyDescent="0.25">
      <c r="A53" s="183">
        <v>52</v>
      </c>
      <c r="B53" s="190"/>
      <c r="C53" s="190"/>
      <c r="E53">
        <v>3</v>
      </c>
    </row>
    <row r="54" spans="1:5" x14ac:dyDescent="0.25">
      <c r="A54" s="183">
        <v>53</v>
      </c>
      <c r="B54" s="190"/>
      <c r="C54" s="190"/>
      <c r="E54">
        <v>1</v>
      </c>
    </row>
    <row r="55" spans="1:5" x14ac:dyDescent="0.25">
      <c r="A55" s="183">
        <v>54</v>
      </c>
      <c r="B55" s="190"/>
      <c r="C55" s="190"/>
      <c r="E55">
        <v>2</v>
      </c>
    </row>
    <row r="56" spans="1:5" x14ac:dyDescent="0.25">
      <c r="A56" s="183">
        <v>55</v>
      </c>
      <c r="B56" s="190"/>
      <c r="C56" s="190"/>
    </row>
    <row r="57" spans="1:5" x14ac:dyDescent="0.25">
      <c r="A57" s="183">
        <v>56</v>
      </c>
      <c r="B57" s="190"/>
      <c r="C57" s="190"/>
    </row>
    <row r="58" spans="1:5" x14ac:dyDescent="0.25">
      <c r="A58" s="183">
        <v>57</v>
      </c>
      <c r="B58" s="190"/>
      <c r="C58" s="190"/>
    </row>
    <row r="59" spans="1:5" x14ac:dyDescent="0.25">
      <c r="A59" s="183">
        <v>58</v>
      </c>
      <c r="B59" s="190"/>
      <c r="C59" s="190"/>
    </row>
    <row r="60" spans="1:5" x14ac:dyDescent="0.25">
      <c r="A60" s="183">
        <v>59</v>
      </c>
      <c r="B60" s="190"/>
      <c r="C60" s="190"/>
    </row>
    <row r="61" spans="1:5" x14ac:dyDescent="0.25">
      <c r="A61" s="183">
        <v>60</v>
      </c>
      <c r="B61" s="190"/>
      <c r="C61" s="190"/>
    </row>
    <row r="62" spans="1:5" x14ac:dyDescent="0.25">
      <c r="A62" s="183">
        <v>61</v>
      </c>
      <c r="B62" s="190"/>
      <c r="C62" s="190"/>
    </row>
    <row r="63" spans="1:5" x14ac:dyDescent="0.25">
      <c r="A63" s="183">
        <v>62</v>
      </c>
      <c r="B63" s="190"/>
      <c r="C63" s="190"/>
    </row>
    <row r="64" spans="1:5" x14ac:dyDescent="0.25">
      <c r="A64" s="183">
        <v>63</v>
      </c>
      <c r="B64" s="190"/>
      <c r="C64" s="190"/>
    </row>
    <row r="65" spans="1:3" x14ac:dyDescent="0.25">
      <c r="A65" s="183">
        <v>64</v>
      </c>
      <c r="B65" s="190"/>
      <c r="C65" s="190"/>
    </row>
    <row r="66" spans="1:3" x14ac:dyDescent="0.25">
      <c r="A66" s="293">
        <v>65</v>
      </c>
      <c r="B66" s="190"/>
      <c r="C66" s="190"/>
    </row>
    <row r="67" spans="1:3" x14ac:dyDescent="0.25">
      <c r="A67" s="293">
        <v>66</v>
      </c>
      <c r="B67" s="190"/>
      <c r="C67" s="190"/>
    </row>
    <row r="68" spans="1:3" x14ac:dyDescent="0.25">
      <c r="A68" s="293">
        <v>67</v>
      </c>
      <c r="B68" s="190"/>
      <c r="C68" s="190"/>
    </row>
    <row r="69" spans="1:3" x14ac:dyDescent="0.25">
      <c r="A69" s="293">
        <v>68</v>
      </c>
      <c r="B69" s="190"/>
      <c r="C69" s="190"/>
    </row>
    <row r="70" spans="1:3" x14ac:dyDescent="0.25">
      <c r="A70" s="293">
        <v>69</v>
      </c>
      <c r="B70" s="190"/>
      <c r="C70" s="190"/>
    </row>
    <row r="71" spans="1:3" x14ac:dyDescent="0.25">
      <c r="A71" s="293">
        <v>70</v>
      </c>
      <c r="B71" s="190"/>
      <c r="C71" s="190"/>
    </row>
    <row r="72" spans="1:3" x14ac:dyDescent="0.25">
      <c r="A72" s="293">
        <v>71</v>
      </c>
      <c r="B72" s="190"/>
      <c r="C72" s="190"/>
    </row>
    <row r="73" spans="1:3" x14ac:dyDescent="0.25">
      <c r="A73" s="293">
        <v>72</v>
      </c>
      <c r="B73" s="190"/>
      <c r="C73" s="190"/>
    </row>
    <row r="74" spans="1:3" x14ac:dyDescent="0.25">
      <c r="A74" s="293">
        <v>73</v>
      </c>
      <c r="B74" s="190"/>
      <c r="C74" s="190"/>
    </row>
    <row r="75" spans="1:3" x14ac:dyDescent="0.25">
      <c r="A75" s="293">
        <v>74</v>
      </c>
      <c r="B75" s="190"/>
      <c r="C75" s="190"/>
    </row>
    <row r="76" spans="1:3" x14ac:dyDescent="0.25">
      <c r="A76" s="293">
        <v>75</v>
      </c>
      <c r="B76" s="190"/>
      <c r="C76" s="190"/>
    </row>
    <row r="77" spans="1:3" x14ac:dyDescent="0.25">
      <c r="A77" s="293">
        <v>76</v>
      </c>
      <c r="B77" s="190"/>
      <c r="C77" s="190"/>
    </row>
    <row r="78" spans="1:3" x14ac:dyDescent="0.25">
      <c r="A78" s="293">
        <v>77</v>
      </c>
      <c r="B78" s="190"/>
      <c r="C78" s="190"/>
    </row>
    <row r="79" spans="1:3" x14ac:dyDescent="0.25">
      <c r="A79" s="293">
        <v>78</v>
      </c>
      <c r="B79" s="190"/>
      <c r="C79" s="190"/>
    </row>
    <row r="80" spans="1:3" x14ac:dyDescent="0.25">
      <c r="A80" s="293">
        <v>79</v>
      </c>
      <c r="B80" s="190"/>
      <c r="C80" s="190"/>
    </row>
    <row r="81" spans="1:3" x14ac:dyDescent="0.25">
      <c r="A81" s="293">
        <v>80</v>
      </c>
      <c r="B81" s="190"/>
      <c r="C81" s="190"/>
    </row>
    <row r="82" spans="1:3" x14ac:dyDescent="0.25">
      <c r="A82" s="293">
        <v>81</v>
      </c>
      <c r="B82" s="190"/>
      <c r="C82" s="190"/>
    </row>
    <row r="83" spans="1:3" x14ac:dyDescent="0.25">
      <c r="A83" s="293">
        <v>82</v>
      </c>
      <c r="B83" s="190"/>
      <c r="C83" s="190"/>
    </row>
    <row r="84" spans="1:3" x14ac:dyDescent="0.25">
      <c r="A84" s="293">
        <v>83</v>
      </c>
      <c r="B84" s="190"/>
      <c r="C84" s="190"/>
    </row>
    <row r="85" spans="1:3" x14ac:dyDescent="0.25">
      <c r="A85" s="293">
        <v>84</v>
      </c>
      <c r="B85" s="190"/>
      <c r="C85" s="190"/>
    </row>
    <row r="86" spans="1:3" x14ac:dyDescent="0.25">
      <c r="A86" s="293">
        <v>85</v>
      </c>
      <c r="B86" s="190"/>
      <c r="C86" s="190"/>
    </row>
    <row r="87" spans="1:3" x14ac:dyDescent="0.25">
      <c r="A87" s="293">
        <v>86</v>
      </c>
      <c r="B87" s="190"/>
      <c r="C87" s="190"/>
    </row>
    <row r="88" spans="1:3" x14ac:dyDescent="0.25">
      <c r="A88" s="293">
        <v>87</v>
      </c>
      <c r="B88" s="190"/>
      <c r="C88" s="190"/>
    </row>
    <row r="89" spans="1:3" x14ac:dyDescent="0.25">
      <c r="A89" s="293">
        <v>88</v>
      </c>
      <c r="B89" s="190"/>
      <c r="C89" s="190"/>
    </row>
    <row r="90" spans="1:3" x14ac:dyDescent="0.25">
      <c r="A90" s="293">
        <v>89</v>
      </c>
      <c r="B90" s="190"/>
      <c r="C90" s="190"/>
    </row>
    <row r="91" spans="1:3" x14ac:dyDescent="0.25">
      <c r="A91" s="293">
        <v>90</v>
      </c>
      <c r="B91" s="190"/>
      <c r="C91" s="190"/>
    </row>
    <row r="92" spans="1:3" x14ac:dyDescent="0.25">
      <c r="A92" s="293">
        <v>91</v>
      </c>
      <c r="B92" s="190"/>
      <c r="C92" s="190"/>
    </row>
    <row r="93" spans="1:3" x14ac:dyDescent="0.25">
      <c r="A93" s="293">
        <v>92</v>
      </c>
      <c r="B93" s="190"/>
      <c r="C93" s="190"/>
    </row>
    <row r="94" spans="1:3" x14ac:dyDescent="0.25">
      <c r="A94" s="293">
        <v>93</v>
      </c>
      <c r="B94" s="190"/>
      <c r="C94" s="190"/>
    </row>
    <row r="95" spans="1:3" x14ac:dyDescent="0.25">
      <c r="A95" s="293">
        <v>94</v>
      </c>
      <c r="B95" s="190"/>
      <c r="C95" s="190"/>
    </row>
    <row r="96" spans="1:3" x14ac:dyDescent="0.25">
      <c r="A96" s="293">
        <v>95</v>
      </c>
      <c r="B96" s="190"/>
      <c r="C96" s="190"/>
    </row>
    <row r="97" spans="1:3" x14ac:dyDescent="0.25">
      <c r="A97" s="293">
        <v>96</v>
      </c>
      <c r="B97" s="190"/>
      <c r="C97" s="190"/>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zoomScale="70" zoomScaleNormal="70" workbookViewId="0">
      <selection activeCell="E22" sqref="E22"/>
    </sheetView>
  </sheetViews>
  <sheetFormatPr defaultColWidth="9.140625" defaultRowHeight="15" x14ac:dyDescent="0.25"/>
  <cols>
    <col min="1" max="1" width="14.7109375" style="293" customWidth="1"/>
    <col min="2" max="3" width="56" style="293" customWidth="1"/>
    <col min="4" max="4" width="21.85546875" style="293" customWidth="1"/>
    <col min="5" max="16384" width="9.140625" style="293"/>
  </cols>
  <sheetData>
    <row r="1" spans="1:5" ht="15" customHeight="1" thickBot="1" x14ac:dyDescent="0.3">
      <c r="A1" s="893" t="s">
        <v>585</v>
      </c>
      <c r="B1" s="894"/>
      <c r="C1" s="399"/>
    </row>
    <row r="2" spans="1:5" ht="16.5" customHeight="1" thickBot="1" x14ac:dyDescent="0.3">
      <c r="A2" s="162" t="s">
        <v>0</v>
      </c>
      <c r="B2" s="163" t="s">
        <v>579</v>
      </c>
      <c r="C2" s="163" t="s">
        <v>1833</v>
      </c>
      <c r="D2" s="163" t="s">
        <v>256</v>
      </c>
      <c r="E2" s="200"/>
    </row>
    <row r="3" spans="1:5" ht="16.5" thickBot="1" x14ac:dyDescent="0.3">
      <c r="A3" s="164">
        <v>1</v>
      </c>
      <c r="B3" s="300" t="s">
        <v>5076</v>
      </c>
      <c r="C3" s="300" t="str">
        <f t="shared" ref="C3:C10" si="0">CONCATENATE("СВЯЗЬ ССН С ",UPPER(B3))</f>
        <v>СВЯЗЬ ССН С МПСА НПС ЛОПАТИНО</v>
      </c>
      <c r="D3" s="301" t="s">
        <v>5077</v>
      </c>
      <c r="E3" s="293">
        <v>0</v>
      </c>
    </row>
    <row r="4" spans="1:5" ht="16.5" thickBot="1" x14ac:dyDescent="0.3">
      <c r="A4" s="164">
        <v>2</v>
      </c>
      <c r="B4" s="300" t="s">
        <v>5078</v>
      </c>
      <c r="C4" s="300" t="str">
        <f t="shared" si="0"/>
        <v>СВЯЗЬ ССН С МПСА НПС ЛОПАТИНО-КНПЗ</v>
      </c>
      <c r="D4" s="301" t="s">
        <v>5079</v>
      </c>
      <c r="E4" s="293">
        <v>1</v>
      </c>
    </row>
    <row r="5" spans="1:5" ht="16.5" thickBot="1" x14ac:dyDescent="0.3">
      <c r="A5" s="164">
        <v>3</v>
      </c>
      <c r="B5" s="300" t="s">
        <v>5080</v>
      </c>
      <c r="C5" s="300" t="str">
        <f t="shared" si="0"/>
        <v>СВЯЗЬ ССН С АСПТ</v>
      </c>
      <c r="D5" s="301" t="s">
        <v>5081</v>
      </c>
      <c r="E5" s="293">
        <v>2</v>
      </c>
    </row>
    <row r="6" spans="1:5" ht="16.5" thickBot="1" x14ac:dyDescent="0.3">
      <c r="A6" s="164">
        <v>4</v>
      </c>
      <c r="B6" s="300" t="s">
        <v>5082</v>
      </c>
      <c r="C6" s="300" t="str">
        <f t="shared" si="0"/>
        <v>СВЯЗЬ ССН С МПСА РП</v>
      </c>
      <c r="D6" s="301" t="s">
        <v>2157</v>
      </c>
      <c r="E6" s="151">
        <v>3</v>
      </c>
    </row>
    <row r="7" spans="1:5" ht="16.5" thickBot="1" x14ac:dyDescent="0.3">
      <c r="A7" s="164">
        <v>5</v>
      </c>
      <c r="B7" s="300" t="s">
        <v>5083</v>
      </c>
      <c r="C7" s="300" t="str">
        <f t="shared" si="0"/>
        <v>СВЯЗЬ ССН С БИК 165</v>
      </c>
      <c r="D7" s="301" t="s">
        <v>5084</v>
      </c>
      <c r="E7" s="151">
        <v>4</v>
      </c>
    </row>
    <row r="8" spans="1:5" ht="16.5" thickBot="1" x14ac:dyDescent="0.3">
      <c r="A8" s="164">
        <v>6</v>
      </c>
      <c r="B8" s="300" t="s">
        <v>5061</v>
      </c>
      <c r="C8" s="300" t="str">
        <f t="shared" si="0"/>
        <v>СВЯЗЬ ССН С САР 1</v>
      </c>
      <c r="D8" s="301" t="s">
        <v>5085</v>
      </c>
      <c r="E8" s="151">
        <v>5</v>
      </c>
    </row>
    <row r="9" spans="1:5" ht="16.5" thickBot="1" x14ac:dyDescent="0.3">
      <c r="A9" s="164">
        <v>7</v>
      </c>
      <c r="B9" s="300" t="s">
        <v>5062</v>
      </c>
      <c r="C9" s="300" t="str">
        <f t="shared" si="0"/>
        <v>СВЯЗЬ ССН С САР 2</v>
      </c>
      <c r="D9" s="301" t="s">
        <v>5086</v>
      </c>
    </row>
    <row r="10" spans="1:5" ht="16.5" thickBot="1" x14ac:dyDescent="0.3">
      <c r="A10" s="164">
        <v>8</v>
      </c>
      <c r="B10" s="712" t="s">
        <v>5087</v>
      </c>
      <c r="C10" s="712" t="str">
        <f t="shared" si="0"/>
        <v>СВЯЗЬ ССН С АРМ БИК ЛОПАТИНО-КНПЗ</v>
      </c>
      <c r="D10" s="713" t="s">
        <v>5088</v>
      </c>
    </row>
    <row r="11" spans="1:5" ht="16.5" thickBot="1" x14ac:dyDescent="0.3">
      <c r="A11" s="164">
        <v>9</v>
      </c>
      <c r="B11" s="442"/>
      <c r="C11" s="660" t="str">
        <f t="shared" ref="C11:C18" si="1">CONCATENATE("СВЯЗЬ МНС-1 С ",UPPER(B11))</f>
        <v xml:space="preserve">СВЯЗЬ МНС-1 С </v>
      </c>
      <c r="D11" s="301"/>
    </row>
    <row r="12" spans="1:5" ht="16.5" thickBot="1" x14ac:dyDescent="0.3">
      <c r="A12" s="164">
        <v>10</v>
      </c>
      <c r="B12" s="442"/>
      <c r="C12" s="660" t="str">
        <f t="shared" si="1"/>
        <v xml:space="preserve">СВЯЗЬ МНС-1 С </v>
      </c>
      <c r="D12" s="301"/>
    </row>
    <row r="13" spans="1:5" ht="16.5" thickBot="1" x14ac:dyDescent="0.3">
      <c r="A13" s="164">
        <v>11</v>
      </c>
      <c r="B13" s="442"/>
      <c r="C13" s="660" t="str">
        <f t="shared" si="1"/>
        <v xml:space="preserve">СВЯЗЬ МНС-1 С </v>
      </c>
      <c r="D13" s="301"/>
    </row>
    <row r="14" spans="1:5" ht="16.5" thickBot="1" x14ac:dyDescent="0.3">
      <c r="A14" s="164">
        <v>12</v>
      </c>
      <c r="B14" s="442"/>
      <c r="C14" s="660" t="str">
        <f t="shared" si="1"/>
        <v xml:space="preserve">СВЯЗЬ МНС-1 С </v>
      </c>
      <c r="D14" s="301"/>
    </row>
    <row r="15" spans="1:5" ht="16.5" thickBot="1" x14ac:dyDescent="0.3">
      <c r="A15" s="164">
        <v>13</v>
      </c>
      <c r="B15" s="442"/>
      <c r="C15" s="660" t="str">
        <f t="shared" si="1"/>
        <v xml:space="preserve">СВЯЗЬ МНС-1 С </v>
      </c>
      <c r="D15" s="301"/>
    </row>
    <row r="16" spans="1:5" ht="16.5" thickBot="1" x14ac:dyDescent="0.3">
      <c r="A16" s="164">
        <v>14</v>
      </c>
      <c r="B16" s="442"/>
      <c r="C16" s="660" t="str">
        <f t="shared" si="1"/>
        <v xml:space="preserve">СВЯЗЬ МНС-1 С </v>
      </c>
      <c r="D16" s="301"/>
    </row>
    <row r="17" spans="1:4" ht="16.5" thickBot="1" x14ac:dyDescent="0.3">
      <c r="A17" s="164">
        <v>15</v>
      </c>
      <c r="B17" s="442"/>
      <c r="C17" s="660" t="str">
        <f t="shared" si="1"/>
        <v xml:space="preserve">СВЯЗЬ МНС-1 С </v>
      </c>
      <c r="D17" s="301"/>
    </row>
    <row r="18" spans="1:4" ht="16.5" thickBot="1" x14ac:dyDescent="0.3">
      <c r="A18" s="164">
        <v>16</v>
      </c>
      <c r="B18" s="442"/>
      <c r="C18" s="660" t="str">
        <f t="shared" si="1"/>
        <v xml:space="preserve">СВЯЗЬ МНС-1 С </v>
      </c>
      <c r="D18" s="301"/>
    </row>
  </sheetData>
  <mergeCells count="1">
    <mergeCell ref="A1:B1"/>
  </mergeCells>
  <phoneticPr fontId="1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1"/>
  <sheetViews>
    <sheetView zoomScale="85" zoomScaleNormal="85" workbookViewId="0">
      <selection activeCell="F16" sqref="F16"/>
    </sheetView>
  </sheetViews>
  <sheetFormatPr defaultColWidth="9.28515625" defaultRowHeight="15" x14ac:dyDescent="0.25"/>
  <cols>
    <col min="1" max="1" width="14.5703125" style="293" customWidth="1"/>
    <col min="2" max="2" width="56" style="293" customWidth="1"/>
    <col min="3" max="3" width="100.42578125" style="293" customWidth="1"/>
    <col min="4" max="4" width="27.5703125" style="293" customWidth="1"/>
    <col min="5" max="16384" width="9.28515625" style="293"/>
  </cols>
  <sheetData>
    <row r="1" spans="1:4" ht="15" customHeight="1" thickBot="1" x14ac:dyDescent="0.3">
      <c r="A1" s="893" t="s">
        <v>585</v>
      </c>
      <c r="B1" s="894"/>
      <c r="C1" s="399"/>
    </row>
    <row r="2" spans="1:4" ht="16.5" customHeight="1" thickBot="1" x14ac:dyDescent="0.3">
      <c r="A2" s="162" t="s">
        <v>0</v>
      </c>
      <c r="B2" s="163" t="s">
        <v>2023</v>
      </c>
      <c r="C2" s="163" t="s">
        <v>1833</v>
      </c>
      <c r="D2" s="163" t="s">
        <v>256</v>
      </c>
    </row>
    <row r="3" spans="1:4" ht="16.5" thickBot="1" x14ac:dyDescent="0.3">
      <c r="A3" s="162" t="s">
        <v>0</v>
      </c>
      <c r="B3" s="163" t="s">
        <v>2023</v>
      </c>
      <c r="C3" s="163" t="s">
        <v>1833</v>
      </c>
      <c r="D3" s="163" t="s">
        <v>256</v>
      </c>
    </row>
    <row r="4" spans="1:4" ht="16.5" thickBot="1" x14ac:dyDescent="0.3">
      <c r="A4" s="164">
        <v>1</v>
      </c>
      <c r="B4" s="300" t="s">
        <v>1909</v>
      </c>
      <c r="C4" s="300" t="str">
        <f t="shared" ref="C4:C11" si="0">IF(LEN(B4)=0,"",UPPER(CONCATENATE("СВЯЗЬ ССН.КЦ С ",B4)))</f>
        <v>СВЯЗЬ ССН.КЦ С КС (ОСН)</v>
      </c>
      <c r="D4" s="301" t="s">
        <v>1910</v>
      </c>
    </row>
    <row r="5" spans="1:4" ht="16.5" thickBot="1" x14ac:dyDescent="0.3">
      <c r="A5" s="164">
        <v>2</v>
      </c>
      <c r="B5" s="300" t="s">
        <v>1911</v>
      </c>
      <c r="C5" s="300" t="str">
        <f t="shared" si="0"/>
        <v>СВЯЗЬ ССН.КЦ С КС (РЕЗ)</v>
      </c>
      <c r="D5" s="301" t="s">
        <v>1912</v>
      </c>
    </row>
    <row r="6" spans="1:4" ht="16.5" thickBot="1" x14ac:dyDescent="0.3">
      <c r="A6" s="164">
        <v>3</v>
      </c>
      <c r="B6" s="300" t="s">
        <v>1913</v>
      </c>
      <c r="C6" s="300" t="str">
        <f t="shared" si="0"/>
        <v>СВЯЗЬ ССН.КЦ С КК (ОСН)</v>
      </c>
      <c r="D6" s="301" t="s">
        <v>2015</v>
      </c>
    </row>
    <row r="7" spans="1:4" ht="16.5" thickBot="1" x14ac:dyDescent="0.3">
      <c r="A7" s="164">
        <v>4</v>
      </c>
      <c r="B7" s="300" t="s">
        <v>1914</v>
      </c>
      <c r="C7" s="300" t="str">
        <f t="shared" si="0"/>
        <v>СВЯЗЬ ССН.КЦ С КК (РЕЗ)</v>
      </c>
      <c r="D7" s="301" t="s">
        <v>2016</v>
      </c>
    </row>
    <row r="8" spans="1:4" ht="16.5" thickBot="1" x14ac:dyDescent="0.3">
      <c r="A8" s="164">
        <v>5</v>
      </c>
      <c r="B8" s="300" t="s">
        <v>5089</v>
      </c>
      <c r="C8" s="300" t="str">
        <f t="shared" si="0"/>
        <v>СВЯЗЬ ССН.КЦ С САР 1 (ОСН)</v>
      </c>
      <c r="D8" s="301" t="s">
        <v>5090</v>
      </c>
    </row>
    <row r="9" spans="1:4" ht="16.899999999999999" customHeight="1" thickBot="1" x14ac:dyDescent="0.3">
      <c r="A9" s="164">
        <v>6</v>
      </c>
      <c r="B9" s="300" t="s">
        <v>5091</v>
      </c>
      <c r="C9" s="300" t="str">
        <f t="shared" si="0"/>
        <v>СВЯЗЬ ССН.КЦ С САР 1 (РЕЗ)</v>
      </c>
      <c r="D9" s="301" t="s">
        <v>5092</v>
      </c>
    </row>
    <row r="10" spans="1:4" ht="16.5" thickBot="1" x14ac:dyDescent="0.3">
      <c r="A10" s="164">
        <v>7</v>
      </c>
      <c r="B10" s="300" t="s">
        <v>5093</v>
      </c>
      <c r="C10" s="300" t="str">
        <f t="shared" si="0"/>
        <v>СВЯЗЬ ССН.КЦ С САР 2 (ОСН)</v>
      </c>
      <c r="D10" s="301" t="s">
        <v>5094</v>
      </c>
    </row>
    <row r="11" spans="1:4" ht="16.5" thickBot="1" x14ac:dyDescent="0.3">
      <c r="A11" s="164">
        <v>8</v>
      </c>
      <c r="B11" s="300" t="s">
        <v>5095</v>
      </c>
      <c r="C11" s="300" t="str">
        <f t="shared" si="0"/>
        <v>СВЯЗЬ ССН.КЦ С САР 2 (РЕЗ)</v>
      </c>
      <c r="D11" s="301" t="s">
        <v>5096</v>
      </c>
    </row>
    <row r="12" spans="1:4" ht="16.5" thickBot="1" x14ac:dyDescent="0.3">
      <c r="A12" s="164">
        <v>9</v>
      </c>
      <c r="B12" s="442"/>
      <c r="C12" s="660" t="str">
        <f>IF(LEN(B12)=0,"",UPPER(CONCATENATE("СВЯЗЬ САР.МНС КЦ С ",B12)))</f>
        <v/>
      </c>
      <c r="D12" s="301"/>
    </row>
    <row r="13" spans="1:4" ht="16.5" thickBot="1" x14ac:dyDescent="0.3">
      <c r="A13" s="164">
        <v>10</v>
      </c>
      <c r="B13" s="442"/>
      <c r="C13" s="660" t="str">
        <f t="shared" ref="C13:C76" si="1">IF(LEN(B13)=0,"",UPPER(CONCATENATE("СВЯЗЬ МНС-2 С ",B13)))</f>
        <v/>
      </c>
      <c r="D13" s="301"/>
    </row>
    <row r="14" spans="1:4" ht="16.5" thickBot="1" x14ac:dyDescent="0.3">
      <c r="A14" s="164">
        <v>11</v>
      </c>
      <c r="B14" s="442"/>
      <c r="C14" s="660" t="str">
        <f t="shared" si="1"/>
        <v/>
      </c>
      <c r="D14" s="301"/>
    </row>
    <row r="15" spans="1:4" ht="16.5" thickBot="1" x14ac:dyDescent="0.3">
      <c r="A15" s="164">
        <v>12</v>
      </c>
      <c r="B15" s="442"/>
      <c r="C15" s="660" t="str">
        <f t="shared" si="1"/>
        <v/>
      </c>
      <c r="D15" s="301"/>
    </row>
    <row r="16" spans="1:4" ht="16.5" thickBot="1" x14ac:dyDescent="0.3">
      <c r="A16" s="164">
        <v>13</v>
      </c>
      <c r="B16" s="442"/>
      <c r="C16" s="660" t="str">
        <f t="shared" si="1"/>
        <v/>
      </c>
      <c r="D16" s="301"/>
    </row>
    <row r="17" spans="1:4" ht="16.5" thickBot="1" x14ac:dyDescent="0.3">
      <c r="A17" s="164">
        <v>14</v>
      </c>
      <c r="B17" s="442"/>
      <c r="C17" s="660" t="str">
        <f t="shared" si="1"/>
        <v/>
      </c>
      <c r="D17" s="301"/>
    </row>
    <row r="18" spans="1:4" ht="16.5" thickBot="1" x14ac:dyDescent="0.3">
      <c r="A18" s="164">
        <v>15</v>
      </c>
      <c r="B18" s="442"/>
      <c r="C18" s="660" t="str">
        <f t="shared" si="1"/>
        <v/>
      </c>
      <c r="D18" s="301"/>
    </row>
    <row r="19" spans="1:4" ht="16.5" thickBot="1" x14ac:dyDescent="0.3">
      <c r="A19" s="164">
        <v>16</v>
      </c>
      <c r="B19" s="442"/>
      <c r="C19" s="660" t="str">
        <f t="shared" si="1"/>
        <v/>
      </c>
      <c r="D19" s="301"/>
    </row>
    <row r="20" spans="1:4" ht="16.5" thickBot="1" x14ac:dyDescent="0.3">
      <c r="A20" s="164">
        <v>17</v>
      </c>
      <c r="B20" s="442"/>
      <c r="C20" s="660" t="str">
        <f t="shared" si="1"/>
        <v/>
      </c>
      <c r="D20" s="301"/>
    </row>
    <row r="21" spans="1:4" ht="16.5" thickBot="1" x14ac:dyDescent="0.3">
      <c r="A21" s="164">
        <v>18</v>
      </c>
      <c r="B21" s="442"/>
      <c r="C21" s="660" t="str">
        <f t="shared" si="1"/>
        <v/>
      </c>
      <c r="D21" s="301"/>
    </row>
    <row r="22" spans="1:4" ht="16.5" thickBot="1" x14ac:dyDescent="0.3">
      <c r="A22" s="164">
        <v>19</v>
      </c>
      <c r="B22" s="442"/>
      <c r="C22" s="660" t="str">
        <f t="shared" si="1"/>
        <v/>
      </c>
      <c r="D22" s="301"/>
    </row>
    <row r="23" spans="1:4" ht="16.5" thickBot="1" x14ac:dyDescent="0.3">
      <c r="A23" s="164">
        <v>20</v>
      </c>
      <c r="B23" s="442"/>
      <c r="C23" s="660" t="str">
        <f t="shared" si="1"/>
        <v/>
      </c>
      <c r="D23" s="301"/>
    </row>
    <row r="24" spans="1:4" ht="16.5" thickBot="1" x14ac:dyDescent="0.3">
      <c r="A24" s="164">
        <v>21</v>
      </c>
      <c r="B24" s="442"/>
      <c r="C24" s="660" t="str">
        <f t="shared" si="1"/>
        <v/>
      </c>
      <c r="D24" s="301"/>
    </row>
    <row r="25" spans="1:4" ht="16.5" thickBot="1" x14ac:dyDescent="0.3">
      <c r="A25" s="164">
        <v>22</v>
      </c>
      <c r="B25" s="442"/>
      <c r="C25" s="660" t="str">
        <f t="shared" si="1"/>
        <v/>
      </c>
      <c r="D25" s="301"/>
    </row>
    <row r="26" spans="1:4" ht="16.5" thickBot="1" x14ac:dyDescent="0.3">
      <c r="A26" s="164">
        <v>23</v>
      </c>
      <c r="B26" s="442"/>
      <c r="C26" s="660" t="str">
        <f t="shared" si="1"/>
        <v/>
      </c>
      <c r="D26" s="301"/>
    </row>
    <row r="27" spans="1:4" ht="16.5" thickBot="1" x14ac:dyDescent="0.3">
      <c r="A27" s="164">
        <v>24</v>
      </c>
      <c r="B27" s="442"/>
      <c r="C27" s="660" t="str">
        <f t="shared" si="1"/>
        <v/>
      </c>
      <c r="D27" s="301"/>
    </row>
    <row r="28" spans="1:4" ht="16.5" thickBot="1" x14ac:dyDescent="0.3">
      <c r="A28" s="164">
        <v>25</v>
      </c>
      <c r="B28" s="442"/>
      <c r="C28" s="660" t="str">
        <f t="shared" si="1"/>
        <v/>
      </c>
      <c r="D28" s="301"/>
    </row>
    <row r="29" spans="1:4" ht="16.5" thickBot="1" x14ac:dyDescent="0.3">
      <c r="A29" s="164">
        <v>26</v>
      </c>
      <c r="B29" s="442"/>
      <c r="C29" s="660" t="str">
        <f t="shared" si="1"/>
        <v/>
      </c>
      <c r="D29" s="301"/>
    </row>
    <row r="30" spans="1:4" ht="16.5" thickBot="1" x14ac:dyDescent="0.3">
      <c r="A30" s="164">
        <v>27</v>
      </c>
      <c r="B30" s="442"/>
      <c r="C30" s="660" t="str">
        <f t="shared" si="1"/>
        <v/>
      </c>
      <c r="D30" s="301"/>
    </row>
    <row r="31" spans="1:4" ht="16.5" thickBot="1" x14ac:dyDescent="0.3">
      <c r="A31" s="164">
        <v>28</v>
      </c>
      <c r="B31" s="442"/>
      <c r="C31" s="660" t="str">
        <f t="shared" si="1"/>
        <v/>
      </c>
      <c r="D31" s="301"/>
    </row>
    <row r="32" spans="1:4" ht="16.5" thickBot="1" x14ac:dyDescent="0.3">
      <c r="A32" s="164">
        <v>29</v>
      </c>
      <c r="B32" s="442"/>
      <c r="C32" s="660" t="str">
        <f t="shared" si="1"/>
        <v/>
      </c>
      <c r="D32" s="301"/>
    </row>
    <row r="33" spans="1:4" ht="16.5" thickBot="1" x14ac:dyDescent="0.3">
      <c r="A33" s="164">
        <v>30</v>
      </c>
      <c r="B33" s="442"/>
      <c r="C33" s="660" t="str">
        <f t="shared" si="1"/>
        <v/>
      </c>
      <c r="D33" s="301"/>
    </row>
    <row r="34" spans="1:4" ht="16.5" thickBot="1" x14ac:dyDescent="0.3">
      <c r="A34" s="164">
        <v>31</v>
      </c>
      <c r="B34" s="442"/>
      <c r="C34" s="660" t="str">
        <f t="shared" si="1"/>
        <v/>
      </c>
      <c r="D34" s="301"/>
    </row>
    <row r="35" spans="1:4" ht="16.5" thickBot="1" x14ac:dyDescent="0.3">
      <c r="A35" s="164">
        <v>32</v>
      </c>
      <c r="B35" s="442"/>
      <c r="C35" s="660" t="str">
        <f t="shared" si="1"/>
        <v/>
      </c>
      <c r="D35" s="301"/>
    </row>
    <row r="36" spans="1:4" ht="16.5" thickBot="1" x14ac:dyDescent="0.3">
      <c r="A36" s="164">
        <v>33</v>
      </c>
      <c r="B36" s="442"/>
      <c r="C36" s="660" t="str">
        <f t="shared" si="1"/>
        <v/>
      </c>
      <c r="D36" s="301"/>
    </row>
    <row r="37" spans="1:4" ht="16.5" thickBot="1" x14ac:dyDescent="0.3">
      <c r="A37" s="164">
        <v>34</v>
      </c>
      <c r="B37" s="442"/>
      <c r="C37" s="660" t="str">
        <f t="shared" si="1"/>
        <v/>
      </c>
      <c r="D37" s="301"/>
    </row>
    <row r="38" spans="1:4" ht="16.5" thickBot="1" x14ac:dyDescent="0.3">
      <c r="A38" s="164">
        <v>35</v>
      </c>
      <c r="B38" s="442"/>
      <c r="C38" s="660" t="str">
        <f t="shared" si="1"/>
        <v/>
      </c>
      <c r="D38" s="301"/>
    </row>
    <row r="39" spans="1:4" ht="16.5" thickBot="1" x14ac:dyDescent="0.3">
      <c r="A39" s="164">
        <v>36</v>
      </c>
      <c r="B39" s="442"/>
      <c r="C39" s="660" t="str">
        <f t="shared" si="1"/>
        <v/>
      </c>
      <c r="D39" s="301"/>
    </row>
    <row r="40" spans="1:4" ht="16.5" thickBot="1" x14ac:dyDescent="0.3">
      <c r="A40" s="164">
        <v>37</v>
      </c>
      <c r="B40" s="442"/>
      <c r="C40" s="660" t="str">
        <f t="shared" si="1"/>
        <v/>
      </c>
      <c r="D40" s="301"/>
    </row>
    <row r="41" spans="1:4" ht="16.5" thickBot="1" x14ac:dyDescent="0.3">
      <c r="A41" s="164">
        <v>38</v>
      </c>
      <c r="B41" s="442"/>
      <c r="C41" s="660" t="str">
        <f t="shared" si="1"/>
        <v/>
      </c>
      <c r="D41" s="301"/>
    </row>
    <row r="42" spans="1:4" ht="16.5" thickBot="1" x14ac:dyDescent="0.3">
      <c r="A42" s="164">
        <v>39</v>
      </c>
      <c r="B42" s="442"/>
      <c r="C42" s="660" t="str">
        <f t="shared" si="1"/>
        <v/>
      </c>
      <c r="D42" s="301"/>
    </row>
    <row r="43" spans="1:4" ht="16.5" thickBot="1" x14ac:dyDescent="0.3">
      <c r="A43" s="164">
        <v>40</v>
      </c>
      <c r="B43" s="442"/>
      <c r="C43" s="660" t="str">
        <f t="shared" si="1"/>
        <v/>
      </c>
      <c r="D43" s="301"/>
    </row>
    <row r="44" spans="1:4" ht="16.5" thickBot="1" x14ac:dyDescent="0.3">
      <c r="A44" s="164">
        <v>41</v>
      </c>
      <c r="B44" s="442"/>
      <c r="C44" s="660" t="str">
        <f t="shared" si="1"/>
        <v/>
      </c>
      <c r="D44" s="301"/>
    </row>
    <row r="45" spans="1:4" ht="16.5" thickBot="1" x14ac:dyDescent="0.3">
      <c r="A45" s="164">
        <v>42</v>
      </c>
      <c r="B45" s="442"/>
      <c r="C45" s="660" t="str">
        <f t="shared" si="1"/>
        <v/>
      </c>
      <c r="D45" s="301"/>
    </row>
    <row r="46" spans="1:4" ht="16.5" thickBot="1" x14ac:dyDescent="0.3">
      <c r="A46" s="164">
        <v>43</v>
      </c>
      <c r="B46" s="442"/>
      <c r="C46" s="660" t="str">
        <f t="shared" si="1"/>
        <v/>
      </c>
      <c r="D46" s="301"/>
    </row>
    <row r="47" spans="1:4" ht="16.5" thickBot="1" x14ac:dyDescent="0.3">
      <c r="A47" s="164">
        <v>44</v>
      </c>
      <c r="B47" s="442"/>
      <c r="C47" s="660" t="str">
        <f t="shared" si="1"/>
        <v/>
      </c>
      <c r="D47" s="301"/>
    </row>
    <row r="48" spans="1:4" ht="16.5" thickBot="1" x14ac:dyDescent="0.3">
      <c r="A48" s="164">
        <v>45</v>
      </c>
      <c r="B48" s="442"/>
      <c r="C48" s="660" t="str">
        <f t="shared" si="1"/>
        <v/>
      </c>
      <c r="D48" s="301"/>
    </row>
    <row r="49" spans="1:4" ht="16.5" thickBot="1" x14ac:dyDescent="0.3">
      <c r="A49" s="164">
        <v>46</v>
      </c>
      <c r="B49" s="442"/>
      <c r="C49" s="660" t="str">
        <f t="shared" si="1"/>
        <v/>
      </c>
      <c r="D49" s="301"/>
    </row>
    <row r="50" spans="1:4" ht="16.5" thickBot="1" x14ac:dyDescent="0.3">
      <c r="A50" s="164">
        <v>47</v>
      </c>
      <c r="B50" s="442"/>
      <c r="C50" s="660" t="str">
        <f t="shared" si="1"/>
        <v/>
      </c>
      <c r="D50" s="301"/>
    </row>
    <row r="51" spans="1:4" ht="16.5" thickBot="1" x14ac:dyDescent="0.3">
      <c r="A51" s="164">
        <v>48</v>
      </c>
      <c r="B51" s="442"/>
      <c r="C51" s="660" t="str">
        <f t="shared" si="1"/>
        <v/>
      </c>
      <c r="D51" s="301"/>
    </row>
    <row r="52" spans="1:4" ht="16.5" thickBot="1" x14ac:dyDescent="0.3">
      <c r="A52" s="164">
        <v>49</v>
      </c>
      <c r="B52" s="442"/>
      <c r="C52" s="660" t="str">
        <f t="shared" si="1"/>
        <v/>
      </c>
      <c r="D52" s="301"/>
    </row>
    <row r="53" spans="1:4" ht="16.5" thickBot="1" x14ac:dyDescent="0.3">
      <c r="A53" s="164">
        <v>50</v>
      </c>
      <c r="B53" s="442"/>
      <c r="C53" s="660" t="str">
        <f t="shared" si="1"/>
        <v/>
      </c>
      <c r="D53" s="301"/>
    </row>
    <row r="54" spans="1:4" ht="16.5" thickBot="1" x14ac:dyDescent="0.3">
      <c r="A54" s="164">
        <v>51</v>
      </c>
      <c r="B54" s="442"/>
      <c r="C54" s="660" t="str">
        <f t="shared" si="1"/>
        <v/>
      </c>
      <c r="D54" s="301"/>
    </row>
    <row r="55" spans="1:4" ht="16.5" thickBot="1" x14ac:dyDescent="0.3">
      <c r="A55" s="164">
        <v>52</v>
      </c>
      <c r="B55" s="442"/>
      <c r="C55" s="660" t="str">
        <f t="shared" si="1"/>
        <v/>
      </c>
      <c r="D55" s="301"/>
    </row>
    <row r="56" spans="1:4" ht="16.5" thickBot="1" x14ac:dyDescent="0.3">
      <c r="A56" s="164">
        <v>53</v>
      </c>
      <c r="B56" s="442"/>
      <c r="C56" s="660" t="str">
        <f t="shared" si="1"/>
        <v/>
      </c>
      <c r="D56" s="301"/>
    </row>
    <row r="57" spans="1:4" ht="16.5" thickBot="1" x14ac:dyDescent="0.3">
      <c r="A57" s="164">
        <v>54</v>
      </c>
      <c r="B57" s="442"/>
      <c r="C57" s="660" t="str">
        <f t="shared" si="1"/>
        <v/>
      </c>
      <c r="D57" s="301"/>
    </row>
    <row r="58" spans="1:4" ht="16.5" thickBot="1" x14ac:dyDescent="0.3">
      <c r="A58" s="164">
        <v>55</v>
      </c>
      <c r="B58" s="442"/>
      <c r="C58" s="660" t="str">
        <f t="shared" si="1"/>
        <v/>
      </c>
      <c r="D58" s="301"/>
    </row>
    <row r="59" spans="1:4" ht="16.5" thickBot="1" x14ac:dyDescent="0.3">
      <c r="A59" s="164">
        <v>56</v>
      </c>
      <c r="B59" s="442"/>
      <c r="C59" s="660" t="str">
        <f t="shared" si="1"/>
        <v/>
      </c>
      <c r="D59" s="301"/>
    </row>
    <row r="60" spans="1:4" ht="16.5" thickBot="1" x14ac:dyDescent="0.3">
      <c r="A60" s="164">
        <v>57</v>
      </c>
      <c r="B60" s="442"/>
      <c r="C60" s="660" t="str">
        <f t="shared" si="1"/>
        <v/>
      </c>
      <c r="D60" s="301"/>
    </row>
    <row r="61" spans="1:4" ht="16.5" thickBot="1" x14ac:dyDescent="0.3">
      <c r="A61" s="164">
        <v>58</v>
      </c>
      <c r="B61" s="442"/>
      <c r="C61" s="660" t="str">
        <f t="shared" si="1"/>
        <v/>
      </c>
      <c r="D61" s="301"/>
    </row>
    <row r="62" spans="1:4" ht="16.5" thickBot="1" x14ac:dyDescent="0.3">
      <c r="A62" s="164">
        <v>59</v>
      </c>
      <c r="B62" s="442"/>
      <c r="C62" s="660" t="str">
        <f t="shared" si="1"/>
        <v/>
      </c>
      <c r="D62" s="301"/>
    </row>
    <row r="63" spans="1:4" ht="16.5" thickBot="1" x14ac:dyDescent="0.3">
      <c r="A63" s="164">
        <v>60</v>
      </c>
      <c r="B63" s="442"/>
      <c r="C63" s="660" t="str">
        <f t="shared" si="1"/>
        <v/>
      </c>
      <c r="D63" s="301"/>
    </row>
    <row r="64" spans="1:4" ht="16.5" thickBot="1" x14ac:dyDescent="0.3">
      <c r="A64" s="164">
        <v>61</v>
      </c>
      <c r="B64" s="442"/>
      <c r="C64" s="660" t="str">
        <f t="shared" si="1"/>
        <v/>
      </c>
      <c r="D64" s="301"/>
    </row>
    <row r="65" spans="1:4" ht="16.5" thickBot="1" x14ac:dyDescent="0.3">
      <c r="A65" s="164">
        <v>62</v>
      </c>
      <c r="B65" s="442"/>
      <c r="C65" s="660" t="str">
        <f t="shared" si="1"/>
        <v/>
      </c>
      <c r="D65" s="301"/>
    </row>
    <row r="66" spans="1:4" ht="16.5" thickBot="1" x14ac:dyDescent="0.3">
      <c r="A66" s="164">
        <v>63</v>
      </c>
      <c r="B66" s="442"/>
      <c r="C66" s="660" t="str">
        <f t="shared" si="1"/>
        <v/>
      </c>
      <c r="D66" s="301"/>
    </row>
    <row r="67" spans="1:4" ht="16.5" thickBot="1" x14ac:dyDescent="0.3">
      <c r="A67" s="164">
        <v>64</v>
      </c>
      <c r="B67" s="442"/>
      <c r="C67" s="660" t="str">
        <f t="shared" si="1"/>
        <v/>
      </c>
      <c r="D67" s="301"/>
    </row>
    <row r="68" spans="1:4" ht="16.5" thickBot="1" x14ac:dyDescent="0.3">
      <c r="A68" s="164">
        <v>65</v>
      </c>
      <c r="B68" s="442"/>
      <c r="C68" s="660" t="str">
        <f t="shared" si="1"/>
        <v/>
      </c>
      <c r="D68" s="301"/>
    </row>
    <row r="69" spans="1:4" ht="16.5" thickBot="1" x14ac:dyDescent="0.3">
      <c r="A69" s="164">
        <v>66</v>
      </c>
      <c r="B69" s="442"/>
      <c r="C69" s="660" t="str">
        <f t="shared" si="1"/>
        <v/>
      </c>
      <c r="D69" s="301"/>
    </row>
    <row r="70" spans="1:4" ht="16.5" thickBot="1" x14ac:dyDescent="0.3">
      <c r="A70" s="164">
        <v>67</v>
      </c>
      <c r="B70" s="442"/>
      <c r="C70" s="660" t="str">
        <f t="shared" si="1"/>
        <v/>
      </c>
      <c r="D70" s="301"/>
    </row>
    <row r="71" spans="1:4" ht="16.5" thickBot="1" x14ac:dyDescent="0.3">
      <c r="A71" s="164">
        <v>68</v>
      </c>
      <c r="B71" s="442"/>
      <c r="C71" s="660" t="str">
        <f t="shared" si="1"/>
        <v/>
      </c>
      <c r="D71" s="301"/>
    </row>
    <row r="72" spans="1:4" ht="16.5" thickBot="1" x14ac:dyDescent="0.3">
      <c r="A72" s="164">
        <v>69</v>
      </c>
      <c r="B72" s="442"/>
      <c r="C72" s="660" t="str">
        <f t="shared" si="1"/>
        <v/>
      </c>
      <c r="D72" s="301"/>
    </row>
    <row r="73" spans="1:4" ht="16.5" thickBot="1" x14ac:dyDescent="0.3">
      <c r="A73" s="164">
        <v>70</v>
      </c>
      <c r="B73" s="442"/>
      <c r="C73" s="660" t="str">
        <f t="shared" si="1"/>
        <v/>
      </c>
      <c r="D73" s="301"/>
    </row>
    <row r="74" spans="1:4" ht="16.5" thickBot="1" x14ac:dyDescent="0.3">
      <c r="A74" s="164">
        <v>71</v>
      </c>
      <c r="B74" s="442"/>
      <c r="C74" s="660" t="str">
        <f t="shared" si="1"/>
        <v/>
      </c>
      <c r="D74" s="301"/>
    </row>
    <row r="75" spans="1:4" ht="16.5" thickBot="1" x14ac:dyDescent="0.3">
      <c r="A75" s="164">
        <v>72</v>
      </c>
      <c r="B75" s="442"/>
      <c r="C75" s="660" t="str">
        <f t="shared" si="1"/>
        <v/>
      </c>
      <c r="D75" s="301"/>
    </row>
    <row r="76" spans="1:4" ht="16.5" thickBot="1" x14ac:dyDescent="0.3">
      <c r="A76" s="164">
        <v>73</v>
      </c>
      <c r="B76" s="442"/>
      <c r="C76" s="660" t="str">
        <f t="shared" si="1"/>
        <v/>
      </c>
      <c r="D76" s="301"/>
    </row>
    <row r="77" spans="1:4" ht="16.5" thickBot="1" x14ac:dyDescent="0.3">
      <c r="A77" s="164">
        <v>74</v>
      </c>
      <c r="B77" s="442"/>
      <c r="C77" s="660" t="str">
        <f t="shared" ref="C77:C140" si="2">IF(LEN(B77)=0,"",UPPER(CONCATENATE("СВЯЗЬ МНС-2 С ",B77)))</f>
        <v/>
      </c>
      <c r="D77" s="301"/>
    </row>
    <row r="78" spans="1:4" ht="16.5" thickBot="1" x14ac:dyDescent="0.3">
      <c r="A78" s="164">
        <v>75</v>
      </c>
      <c r="B78" s="442"/>
      <c r="C78" s="660" t="str">
        <f t="shared" si="2"/>
        <v/>
      </c>
      <c r="D78" s="301"/>
    </row>
    <row r="79" spans="1:4" ht="16.5" thickBot="1" x14ac:dyDescent="0.3">
      <c r="A79" s="164">
        <v>76</v>
      </c>
      <c r="B79" s="442"/>
      <c r="C79" s="660" t="str">
        <f t="shared" si="2"/>
        <v/>
      </c>
      <c r="D79" s="301"/>
    </row>
    <row r="80" spans="1:4" ht="16.5" thickBot="1" x14ac:dyDescent="0.3">
      <c r="A80" s="164">
        <v>77</v>
      </c>
      <c r="B80" s="442"/>
      <c r="C80" s="660" t="str">
        <f t="shared" si="2"/>
        <v/>
      </c>
      <c r="D80" s="301"/>
    </row>
    <row r="81" spans="1:4" ht="16.5" thickBot="1" x14ac:dyDescent="0.3">
      <c r="A81" s="164">
        <v>78</v>
      </c>
      <c r="B81" s="442"/>
      <c r="C81" s="660" t="str">
        <f t="shared" si="2"/>
        <v/>
      </c>
      <c r="D81" s="301"/>
    </row>
    <row r="82" spans="1:4" ht="16.5" thickBot="1" x14ac:dyDescent="0.3">
      <c r="A82" s="164">
        <v>79</v>
      </c>
      <c r="B82" s="442"/>
      <c r="C82" s="660" t="str">
        <f t="shared" si="2"/>
        <v/>
      </c>
      <c r="D82" s="301"/>
    </row>
    <row r="83" spans="1:4" ht="16.5" thickBot="1" x14ac:dyDescent="0.3">
      <c r="A83" s="164">
        <v>80</v>
      </c>
      <c r="B83" s="442"/>
      <c r="C83" s="660" t="str">
        <f t="shared" si="2"/>
        <v/>
      </c>
      <c r="D83" s="301"/>
    </row>
    <row r="84" spans="1:4" ht="16.5" thickBot="1" x14ac:dyDescent="0.3">
      <c r="A84" s="164">
        <v>81</v>
      </c>
      <c r="B84" s="442"/>
      <c r="C84" s="660" t="str">
        <f t="shared" si="2"/>
        <v/>
      </c>
      <c r="D84" s="301"/>
    </row>
    <row r="85" spans="1:4" ht="16.5" thickBot="1" x14ac:dyDescent="0.3">
      <c r="A85" s="164">
        <v>82</v>
      </c>
      <c r="B85" s="442"/>
      <c r="C85" s="660" t="str">
        <f t="shared" si="2"/>
        <v/>
      </c>
      <c r="D85" s="301"/>
    </row>
    <row r="86" spans="1:4" ht="16.5" thickBot="1" x14ac:dyDescent="0.3">
      <c r="A86" s="164">
        <v>83</v>
      </c>
      <c r="B86" s="442"/>
      <c r="C86" s="660" t="str">
        <f t="shared" si="2"/>
        <v/>
      </c>
      <c r="D86" s="301"/>
    </row>
    <row r="87" spans="1:4" ht="16.5" thickBot="1" x14ac:dyDescent="0.3">
      <c r="A87" s="164">
        <v>84</v>
      </c>
      <c r="B87" s="442"/>
      <c r="C87" s="660" t="str">
        <f t="shared" si="2"/>
        <v/>
      </c>
      <c r="D87" s="301"/>
    </row>
    <row r="88" spans="1:4" ht="16.5" thickBot="1" x14ac:dyDescent="0.3">
      <c r="A88" s="164">
        <v>85</v>
      </c>
      <c r="B88" s="442"/>
      <c r="C88" s="660" t="str">
        <f t="shared" si="2"/>
        <v/>
      </c>
      <c r="D88" s="301"/>
    </row>
    <row r="89" spans="1:4" ht="16.5" thickBot="1" x14ac:dyDescent="0.3">
      <c r="A89" s="164">
        <v>86</v>
      </c>
      <c r="B89" s="442"/>
      <c r="C89" s="660" t="str">
        <f t="shared" si="2"/>
        <v/>
      </c>
      <c r="D89" s="301"/>
    </row>
    <row r="90" spans="1:4" ht="16.5" thickBot="1" x14ac:dyDescent="0.3">
      <c r="A90" s="164">
        <v>87</v>
      </c>
      <c r="B90" s="442"/>
      <c r="C90" s="660" t="str">
        <f t="shared" si="2"/>
        <v/>
      </c>
      <c r="D90" s="301"/>
    </row>
    <row r="91" spans="1:4" ht="16.5" thickBot="1" x14ac:dyDescent="0.3">
      <c r="A91" s="164">
        <v>88</v>
      </c>
      <c r="B91" s="442"/>
      <c r="C91" s="660" t="str">
        <f t="shared" si="2"/>
        <v/>
      </c>
      <c r="D91" s="301"/>
    </row>
    <row r="92" spans="1:4" ht="16.5" thickBot="1" x14ac:dyDescent="0.3">
      <c r="A92" s="164">
        <v>89</v>
      </c>
      <c r="B92" s="442"/>
      <c r="C92" s="660" t="str">
        <f t="shared" si="2"/>
        <v/>
      </c>
      <c r="D92" s="301"/>
    </row>
    <row r="93" spans="1:4" ht="16.5" thickBot="1" x14ac:dyDescent="0.3">
      <c r="A93" s="164">
        <v>90</v>
      </c>
      <c r="B93" s="442"/>
      <c r="C93" s="660" t="str">
        <f t="shared" si="2"/>
        <v/>
      </c>
      <c r="D93" s="301"/>
    </row>
    <row r="94" spans="1:4" ht="16.5" thickBot="1" x14ac:dyDescent="0.3">
      <c r="A94" s="164">
        <v>91</v>
      </c>
      <c r="B94" s="442"/>
      <c r="C94" s="660" t="str">
        <f t="shared" si="2"/>
        <v/>
      </c>
      <c r="D94" s="301"/>
    </row>
    <row r="95" spans="1:4" ht="16.5" thickBot="1" x14ac:dyDescent="0.3">
      <c r="A95" s="164">
        <v>92</v>
      </c>
      <c r="B95" s="442"/>
      <c r="C95" s="660" t="str">
        <f t="shared" si="2"/>
        <v/>
      </c>
      <c r="D95" s="301"/>
    </row>
    <row r="96" spans="1:4" ht="16.5" thickBot="1" x14ac:dyDescent="0.3">
      <c r="A96" s="164">
        <v>93</v>
      </c>
      <c r="B96" s="442"/>
      <c r="C96" s="660" t="str">
        <f t="shared" si="2"/>
        <v/>
      </c>
      <c r="D96" s="301"/>
    </row>
    <row r="97" spans="1:4" ht="16.5" thickBot="1" x14ac:dyDescent="0.3">
      <c r="A97" s="164">
        <v>94</v>
      </c>
      <c r="B97" s="442"/>
      <c r="C97" s="660" t="str">
        <f t="shared" si="2"/>
        <v/>
      </c>
      <c r="D97" s="301"/>
    </row>
    <row r="98" spans="1:4" ht="16.5" thickBot="1" x14ac:dyDescent="0.3">
      <c r="A98" s="164">
        <v>95</v>
      </c>
      <c r="B98" s="442"/>
      <c r="C98" s="660" t="str">
        <f t="shared" si="2"/>
        <v/>
      </c>
      <c r="D98" s="301"/>
    </row>
    <row r="99" spans="1:4" ht="16.5" thickBot="1" x14ac:dyDescent="0.3">
      <c r="A99" s="164">
        <v>96</v>
      </c>
      <c r="B99" s="442"/>
      <c r="C99" s="660" t="str">
        <f t="shared" si="2"/>
        <v/>
      </c>
      <c r="D99" s="301"/>
    </row>
    <row r="100" spans="1:4" ht="16.5" thickBot="1" x14ac:dyDescent="0.3">
      <c r="A100" s="164">
        <v>97</v>
      </c>
      <c r="B100" s="442"/>
      <c r="C100" s="660" t="str">
        <f t="shared" si="2"/>
        <v/>
      </c>
      <c r="D100" s="301"/>
    </row>
    <row r="101" spans="1:4" ht="16.5" thickBot="1" x14ac:dyDescent="0.3">
      <c r="A101" s="164">
        <v>98</v>
      </c>
      <c r="B101" s="442"/>
      <c r="C101" s="660" t="str">
        <f t="shared" si="2"/>
        <v/>
      </c>
      <c r="D101" s="301"/>
    </row>
    <row r="102" spans="1:4" ht="16.5" thickBot="1" x14ac:dyDescent="0.3">
      <c r="A102" s="164">
        <v>99</v>
      </c>
      <c r="B102" s="442"/>
      <c r="C102" s="660" t="str">
        <f t="shared" si="2"/>
        <v/>
      </c>
      <c r="D102" s="301"/>
    </row>
    <row r="103" spans="1:4" ht="16.5" thickBot="1" x14ac:dyDescent="0.3">
      <c r="A103" s="164">
        <v>100</v>
      </c>
      <c r="B103" s="442"/>
      <c r="C103" s="660" t="str">
        <f t="shared" si="2"/>
        <v/>
      </c>
      <c r="D103" s="301"/>
    </row>
    <row r="104" spans="1:4" ht="16.5" thickBot="1" x14ac:dyDescent="0.3">
      <c r="A104" s="164">
        <v>101</v>
      </c>
      <c r="B104" s="442"/>
      <c r="C104" s="660" t="str">
        <f t="shared" si="2"/>
        <v/>
      </c>
      <c r="D104" s="301"/>
    </row>
    <row r="105" spans="1:4" ht="16.5" thickBot="1" x14ac:dyDescent="0.3">
      <c r="A105" s="164">
        <v>102</v>
      </c>
      <c r="B105" s="442"/>
      <c r="C105" s="660" t="str">
        <f t="shared" si="2"/>
        <v/>
      </c>
      <c r="D105" s="301"/>
    </row>
    <row r="106" spans="1:4" ht="16.5" thickBot="1" x14ac:dyDescent="0.3">
      <c r="A106" s="164">
        <v>103</v>
      </c>
      <c r="B106" s="442"/>
      <c r="C106" s="660" t="str">
        <f t="shared" si="2"/>
        <v/>
      </c>
      <c r="D106" s="301"/>
    </row>
    <row r="107" spans="1:4" ht="16.5" thickBot="1" x14ac:dyDescent="0.3">
      <c r="A107" s="164">
        <v>104</v>
      </c>
      <c r="B107" s="442"/>
      <c r="C107" s="660" t="str">
        <f t="shared" si="2"/>
        <v/>
      </c>
      <c r="D107" s="301"/>
    </row>
    <row r="108" spans="1:4" ht="16.5" thickBot="1" x14ac:dyDescent="0.3">
      <c r="A108" s="164">
        <v>105</v>
      </c>
      <c r="B108" s="442"/>
      <c r="C108" s="660" t="str">
        <f t="shared" si="2"/>
        <v/>
      </c>
      <c r="D108" s="301"/>
    </row>
    <row r="109" spans="1:4" ht="16.5" thickBot="1" x14ac:dyDescent="0.3">
      <c r="A109" s="164">
        <v>106</v>
      </c>
      <c r="B109" s="442"/>
      <c r="C109" s="660" t="str">
        <f t="shared" si="2"/>
        <v/>
      </c>
      <c r="D109" s="301"/>
    </row>
    <row r="110" spans="1:4" ht="16.5" thickBot="1" x14ac:dyDescent="0.3">
      <c r="A110" s="164">
        <v>107</v>
      </c>
      <c r="B110" s="442"/>
      <c r="C110" s="660" t="str">
        <f t="shared" si="2"/>
        <v/>
      </c>
      <c r="D110" s="301"/>
    </row>
    <row r="111" spans="1:4" ht="16.5" thickBot="1" x14ac:dyDescent="0.3">
      <c r="A111" s="164">
        <v>108</v>
      </c>
      <c r="B111" s="442"/>
      <c r="C111" s="660" t="str">
        <f t="shared" si="2"/>
        <v/>
      </c>
      <c r="D111" s="301"/>
    </row>
    <row r="112" spans="1:4" ht="16.5" thickBot="1" x14ac:dyDescent="0.3">
      <c r="A112" s="164">
        <v>109</v>
      </c>
      <c r="B112" s="442"/>
      <c r="C112" s="660" t="str">
        <f t="shared" si="2"/>
        <v/>
      </c>
      <c r="D112" s="301"/>
    </row>
    <row r="113" spans="1:4" ht="16.5" thickBot="1" x14ac:dyDescent="0.3">
      <c r="A113" s="164">
        <v>110</v>
      </c>
      <c r="B113" s="442"/>
      <c r="C113" s="660" t="str">
        <f t="shared" si="2"/>
        <v/>
      </c>
      <c r="D113" s="301"/>
    </row>
    <row r="114" spans="1:4" ht="16.5" thickBot="1" x14ac:dyDescent="0.3">
      <c r="A114" s="164">
        <v>111</v>
      </c>
      <c r="B114" s="442"/>
      <c r="C114" s="660" t="str">
        <f t="shared" si="2"/>
        <v/>
      </c>
      <c r="D114" s="301"/>
    </row>
    <row r="115" spans="1:4" ht="16.5" thickBot="1" x14ac:dyDescent="0.3">
      <c r="A115" s="164">
        <v>112</v>
      </c>
      <c r="B115" s="442"/>
      <c r="C115" s="660" t="str">
        <f t="shared" si="2"/>
        <v/>
      </c>
      <c r="D115" s="301"/>
    </row>
    <row r="116" spans="1:4" ht="16.5" thickBot="1" x14ac:dyDescent="0.3">
      <c r="A116" s="164">
        <v>113</v>
      </c>
      <c r="B116" s="442"/>
      <c r="C116" s="660" t="str">
        <f t="shared" si="2"/>
        <v/>
      </c>
      <c r="D116" s="301"/>
    </row>
    <row r="117" spans="1:4" ht="16.5" thickBot="1" x14ac:dyDescent="0.3">
      <c r="A117" s="164">
        <v>114</v>
      </c>
      <c r="B117" s="442"/>
      <c r="C117" s="660" t="str">
        <f t="shared" si="2"/>
        <v/>
      </c>
      <c r="D117" s="301"/>
    </row>
    <row r="118" spans="1:4" ht="16.5" thickBot="1" x14ac:dyDescent="0.3">
      <c r="A118" s="164">
        <v>115</v>
      </c>
      <c r="B118" s="442"/>
      <c r="C118" s="660" t="str">
        <f t="shared" si="2"/>
        <v/>
      </c>
      <c r="D118" s="301"/>
    </row>
    <row r="119" spans="1:4" ht="16.5" thickBot="1" x14ac:dyDescent="0.3">
      <c r="A119" s="164">
        <v>116</v>
      </c>
      <c r="B119" s="442"/>
      <c r="C119" s="660" t="str">
        <f t="shared" si="2"/>
        <v/>
      </c>
      <c r="D119" s="301"/>
    </row>
    <row r="120" spans="1:4" ht="16.5" thickBot="1" x14ac:dyDescent="0.3">
      <c r="A120" s="164">
        <v>117</v>
      </c>
      <c r="B120" s="442"/>
      <c r="C120" s="660" t="str">
        <f t="shared" si="2"/>
        <v/>
      </c>
      <c r="D120" s="301"/>
    </row>
    <row r="121" spans="1:4" ht="16.5" thickBot="1" x14ac:dyDescent="0.3">
      <c r="A121" s="164">
        <v>118</v>
      </c>
      <c r="B121" s="442"/>
      <c r="C121" s="660" t="str">
        <f t="shared" si="2"/>
        <v/>
      </c>
      <c r="D121" s="301"/>
    </row>
    <row r="122" spans="1:4" ht="16.5" thickBot="1" x14ac:dyDescent="0.3">
      <c r="A122" s="164">
        <v>119</v>
      </c>
      <c r="B122" s="442"/>
      <c r="C122" s="660" t="str">
        <f t="shared" si="2"/>
        <v/>
      </c>
      <c r="D122" s="301"/>
    </row>
    <row r="123" spans="1:4" ht="16.5" thickBot="1" x14ac:dyDescent="0.3">
      <c r="A123" s="164">
        <v>120</v>
      </c>
      <c r="B123" s="442"/>
      <c r="C123" s="660" t="str">
        <f t="shared" si="2"/>
        <v/>
      </c>
      <c r="D123" s="301"/>
    </row>
    <row r="124" spans="1:4" ht="16.5" thickBot="1" x14ac:dyDescent="0.3">
      <c r="A124" s="164">
        <v>121</v>
      </c>
      <c r="B124" s="442"/>
      <c r="C124" s="660" t="str">
        <f t="shared" si="2"/>
        <v/>
      </c>
      <c r="D124" s="301"/>
    </row>
    <row r="125" spans="1:4" ht="16.5" thickBot="1" x14ac:dyDescent="0.3">
      <c r="A125" s="164">
        <v>122</v>
      </c>
      <c r="B125" s="442"/>
      <c r="C125" s="660" t="str">
        <f t="shared" si="2"/>
        <v/>
      </c>
      <c r="D125" s="301"/>
    </row>
    <row r="126" spans="1:4" ht="16.5" thickBot="1" x14ac:dyDescent="0.3">
      <c r="A126" s="164">
        <v>123</v>
      </c>
      <c r="B126" s="442"/>
      <c r="C126" s="660" t="str">
        <f t="shared" si="2"/>
        <v/>
      </c>
      <c r="D126" s="301"/>
    </row>
    <row r="127" spans="1:4" ht="16.5" thickBot="1" x14ac:dyDescent="0.3">
      <c r="A127" s="164">
        <v>124</v>
      </c>
      <c r="B127" s="442"/>
      <c r="C127" s="660" t="str">
        <f t="shared" si="2"/>
        <v/>
      </c>
      <c r="D127" s="301"/>
    </row>
    <row r="128" spans="1:4" ht="16.5" thickBot="1" x14ac:dyDescent="0.3">
      <c r="A128" s="164">
        <v>125</v>
      </c>
      <c r="B128" s="442"/>
      <c r="C128" s="660" t="str">
        <f t="shared" si="2"/>
        <v/>
      </c>
      <c r="D128" s="301"/>
    </row>
    <row r="129" spans="1:4" ht="16.5" thickBot="1" x14ac:dyDescent="0.3">
      <c r="A129" s="164">
        <v>126</v>
      </c>
      <c r="B129" s="442"/>
      <c r="C129" s="660" t="str">
        <f t="shared" si="2"/>
        <v/>
      </c>
      <c r="D129" s="301"/>
    </row>
    <row r="130" spans="1:4" ht="16.5" thickBot="1" x14ac:dyDescent="0.3">
      <c r="A130" s="164">
        <v>127</v>
      </c>
      <c r="B130" s="442"/>
      <c r="C130" s="660" t="str">
        <f t="shared" si="2"/>
        <v/>
      </c>
      <c r="D130" s="301"/>
    </row>
    <row r="131" spans="1:4" ht="16.5" thickBot="1" x14ac:dyDescent="0.3">
      <c r="A131" s="164">
        <v>128</v>
      </c>
      <c r="B131" s="442"/>
      <c r="C131" s="660" t="str">
        <f t="shared" si="2"/>
        <v/>
      </c>
      <c r="D131" s="301"/>
    </row>
    <row r="132" spans="1:4" ht="16.5" thickBot="1" x14ac:dyDescent="0.3">
      <c r="A132" s="164">
        <v>129</v>
      </c>
      <c r="B132" s="442"/>
      <c r="C132" s="660" t="str">
        <f t="shared" si="2"/>
        <v/>
      </c>
      <c r="D132" s="301"/>
    </row>
    <row r="133" spans="1:4" ht="16.5" thickBot="1" x14ac:dyDescent="0.3">
      <c r="A133" s="164">
        <v>130</v>
      </c>
      <c r="B133" s="442"/>
      <c r="C133" s="660" t="str">
        <f t="shared" si="2"/>
        <v/>
      </c>
      <c r="D133" s="301"/>
    </row>
    <row r="134" spans="1:4" ht="16.5" thickBot="1" x14ac:dyDescent="0.3">
      <c r="A134" s="164">
        <v>131</v>
      </c>
      <c r="B134" s="442"/>
      <c r="C134" s="660" t="str">
        <f t="shared" si="2"/>
        <v/>
      </c>
      <c r="D134" s="301"/>
    </row>
    <row r="135" spans="1:4" ht="16.5" thickBot="1" x14ac:dyDescent="0.3">
      <c r="A135" s="164">
        <v>132</v>
      </c>
      <c r="B135" s="442"/>
      <c r="C135" s="660" t="str">
        <f t="shared" si="2"/>
        <v/>
      </c>
      <c r="D135" s="301"/>
    </row>
    <row r="136" spans="1:4" ht="16.5" thickBot="1" x14ac:dyDescent="0.3">
      <c r="A136" s="164">
        <v>133</v>
      </c>
      <c r="B136" s="442"/>
      <c r="C136" s="660" t="str">
        <f t="shared" si="2"/>
        <v/>
      </c>
      <c r="D136" s="301"/>
    </row>
    <row r="137" spans="1:4" ht="16.5" thickBot="1" x14ac:dyDescent="0.3">
      <c r="A137" s="164">
        <v>134</v>
      </c>
      <c r="B137" s="442"/>
      <c r="C137" s="660" t="str">
        <f t="shared" si="2"/>
        <v/>
      </c>
      <c r="D137" s="301"/>
    </row>
    <row r="138" spans="1:4" ht="16.5" thickBot="1" x14ac:dyDescent="0.3">
      <c r="A138" s="164">
        <v>135</v>
      </c>
      <c r="B138" s="442"/>
      <c r="C138" s="660" t="str">
        <f t="shared" si="2"/>
        <v/>
      </c>
      <c r="D138" s="301"/>
    </row>
    <row r="139" spans="1:4" ht="16.5" thickBot="1" x14ac:dyDescent="0.3">
      <c r="A139" s="164">
        <v>136</v>
      </c>
      <c r="B139" s="442"/>
      <c r="C139" s="660" t="str">
        <f t="shared" si="2"/>
        <v/>
      </c>
      <c r="D139" s="301"/>
    </row>
    <row r="140" spans="1:4" ht="16.5" thickBot="1" x14ac:dyDescent="0.3">
      <c r="A140" s="164">
        <v>137</v>
      </c>
      <c r="B140" s="442"/>
      <c r="C140" s="660" t="str">
        <f t="shared" si="2"/>
        <v/>
      </c>
      <c r="D140" s="301"/>
    </row>
    <row r="141" spans="1:4" ht="16.5" thickBot="1" x14ac:dyDescent="0.3">
      <c r="A141" s="164">
        <v>138</v>
      </c>
      <c r="B141" s="442"/>
      <c r="C141" s="660" t="str">
        <f t="shared" ref="C141:C204" si="3">IF(LEN(B141)=0,"",UPPER(CONCATENATE("СВЯЗЬ МНС-2 С ",B141)))</f>
        <v/>
      </c>
      <c r="D141" s="301"/>
    </row>
    <row r="142" spans="1:4" ht="16.5" thickBot="1" x14ac:dyDescent="0.3">
      <c r="A142" s="164">
        <v>139</v>
      </c>
      <c r="B142" s="442"/>
      <c r="C142" s="660" t="str">
        <f t="shared" si="3"/>
        <v/>
      </c>
      <c r="D142" s="301"/>
    </row>
    <row r="143" spans="1:4" ht="16.5" thickBot="1" x14ac:dyDescent="0.3">
      <c r="A143" s="164">
        <v>140</v>
      </c>
      <c r="B143" s="442"/>
      <c r="C143" s="660" t="str">
        <f t="shared" si="3"/>
        <v/>
      </c>
      <c r="D143" s="301"/>
    </row>
    <row r="144" spans="1:4" ht="16.5" thickBot="1" x14ac:dyDescent="0.3">
      <c r="A144" s="164">
        <v>141</v>
      </c>
      <c r="B144" s="442"/>
      <c r="C144" s="660" t="str">
        <f t="shared" si="3"/>
        <v/>
      </c>
      <c r="D144" s="301"/>
    </row>
    <row r="145" spans="1:4" ht="16.5" thickBot="1" x14ac:dyDescent="0.3">
      <c r="A145" s="164">
        <v>142</v>
      </c>
      <c r="B145" s="442"/>
      <c r="C145" s="660" t="str">
        <f t="shared" si="3"/>
        <v/>
      </c>
      <c r="D145" s="301"/>
    </row>
    <row r="146" spans="1:4" ht="16.5" thickBot="1" x14ac:dyDescent="0.3">
      <c r="A146" s="164">
        <v>143</v>
      </c>
      <c r="B146" s="442"/>
      <c r="C146" s="660" t="str">
        <f t="shared" si="3"/>
        <v/>
      </c>
      <c r="D146" s="301"/>
    </row>
    <row r="147" spans="1:4" ht="16.5" thickBot="1" x14ac:dyDescent="0.3">
      <c r="A147" s="164">
        <v>144</v>
      </c>
      <c r="B147" s="442"/>
      <c r="C147" s="660" t="str">
        <f t="shared" si="3"/>
        <v/>
      </c>
      <c r="D147" s="301"/>
    </row>
    <row r="148" spans="1:4" ht="16.5" thickBot="1" x14ac:dyDescent="0.3">
      <c r="A148" s="164">
        <v>145</v>
      </c>
      <c r="B148" s="442"/>
      <c r="C148" s="660" t="str">
        <f t="shared" si="3"/>
        <v/>
      </c>
      <c r="D148" s="301"/>
    </row>
    <row r="149" spans="1:4" ht="16.5" thickBot="1" x14ac:dyDescent="0.3">
      <c r="A149" s="164">
        <v>146</v>
      </c>
      <c r="B149" s="442"/>
      <c r="C149" s="660" t="str">
        <f t="shared" si="3"/>
        <v/>
      </c>
      <c r="D149" s="301"/>
    </row>
    <row r="150" spans="1:4" ht="16.5" thickBot="1" x14ac:dyDescent="0.3">
      <c r="A150" s="164">
        <v>147</v>
      </c>
      <c r="B150" s="442"/>
      <c r="C150" s="660" t="str">
        <f t="shared" si="3"/>
        <v/>
      </c>
      <c r="D150" s="301"/>
    </row>
    <row r="151" spans="1:4" ht="16.5" thickBot="1" x14ac:dyDescent="0.3">
      <c r="A151" s="164">
        <v>148</v>
      </c>
      <c r="B151" s="442"/>
      <c r="C151" s="660" t="str">
        <f t="shared" si="3"/>
        <v/>
      </c>
      <c r="D151" s="301"/>
    </row>
    <row r="152" spans="1:4" ht="16.5" thickBot="1" x14ac:dyDescent="0.3">
      <c r="A152" s="164">
        <v>149</v>
      </c>
      <c r="B152" s="442"/>
      <c r="C152" s="660" t="str">
        <f t="shared" si="3"/>
        <v/>
      </c>
      <c r="D152" s="301"/>
    </row>
    <row r="153" spans="1:4" ht="16.5" thickBot="1" x14ac:dyDescent="0.3">
      <c r="A153" s="164">
        <v>150</v>
      </c>
      <c r="B153" s="442"/>
      <c r="C153" s="660" t="str">
        <f t="shared" si="3"/>
        <v/>
      </c>
      <c r="D153" s="301"/>
    </row>
    <row r="154" spans="1:4" ht="16.5" thickBot="1" x14ac:dyDescent="0.3">
      <c r="A154" s="164">
        <v>151</v>
      </c>
      <c r="B154" s="442"/>
      <c r="C154" s="660" t="str">
        <f t="shared" si="3"/>
        <v/>
      </c>
      <c r="D154" s="301"/>
    </row>
    <row r="155" spans="1:4" ht="16.5" thickBot="1" x14ac:dyDescent="0.3">
      <c r="A155" s="164">
        <v>152</v>
      </c>
      <c r="B155" s="442"/>
      <c r="C155" s="660" t="str">
        <f t="shared" si="3"/>
        <v/>
      </c>
      <c r="D155" s="301"/>
    </row>
    <row r="156" spans="1:4" ht="16.5" thickBot="1" x14ac:dyDescent="0.3">
      <c r="A156" s="164">
        <v>153</v>
      </c>
      <c r="B156" s="442"/>
      <c r="C156" s="660" t="str">
        <f t="shared" si="3"/>
        <v/>
      </c>
      <c r="D156" s="301"/>
    </row>
    <row r="157" spans="1:4" ht="16.5" thickBot="1" x14ac:dyDescent="0.3">
      <c r="A157" s="164">
        <v>154</v>
      </c>
      <c r="B157" s="442"/>
      <c r="C157" s="660" t="str">
        <f t="shared" si="3"/>
        <v/>
      </c>
      <c r="D157" s="301"/>
    </row>
    <row r="158" spans="1:4" ht="16.5" thickBot="1" x14ac:dyDescent="0.3">
      <c r="A158" s="164">
        <v>155</v>
      </c>
      <c r="B158" s="442"/>
      <c r="C158" s="660" t="str">
        <f t="shared" si="3"/>
        <v/>
      </c>
      <c r="D158" s="301"/>
    </row>
    <row r="159" spans="1:4" ht="16.5" thickBot="1" x14ac:dyDescent="0.3">
      <c r="A159" s="164">
        <v>156</v>
      </c>
      <c r="B159" s="442"/>
      <c r="C159" s="660" t="str">
        <f t="shared" si="3"/>
        <v/>
      </c>
      <c r="D159" s="301"/>
    </row>
    <row r="160" spans="1:4" ht="16.5" thickBot="1" x14ac:dyDescent="0.3">
      <c r="A160" s="164">
        <v>157</v>
      </c>
      <c r="B160" s="442"/>
      <c r="C160" s="660" t="str">
        <f t="shared" si="3"/>
        <v/>
      </c>
      <c r="D160" s="301"/>
    </row>
    <row r="161" spans="1:4" ht="16.5" thickBot="1" x14ac:dyDescent="0.3">
      <c r="A161" s="164">
        <v>158</v>
      </c>
      <c r="B161" s="442"/>
      <c r="C161" s="660" t="str">
        <f t="shared" si="3"/>
        <v/>
      </c>
      <c r="D161" s="301"/>
    </row>
    <row r="162" spans="1:4" ht="16.5" thickBot="1" x14ac:dyDescent="0.3">
      <c r="A162" s="164">
        <v>159</v>
      </c>
      <c r="B162" s="442"/>
      <c r="C162" s="660" t="str">
        <f t="shared" si="3"/>
        <v/>
      </c>
      <c r="D162" s="301"/>
    </row>
    <row r="163" spans="1:4" ht="16.5" thickBot="1" x14ac:dyDescent="0.3">
      <c r="A163" s="164">
        <v>160</v>
      </c>
      <c r="B163" s="442"/>
      <c r="C163" s="660" t="str">
        <f t="shared" si="3"/>
        <v/>
      </c>
      <c r="D163" s="301"/>
    </row>
    <row r="164" spans="1:4" ht="16.5" thickBot="1" x14ac:dyDescent="0.3">
      <c r="A164" s="164">
        <v>161</v>
      </c>
      <c r="B164" s="442"/>
      <c r="C164" s="660" t="str">
        <f t="shared" si="3"/>
        <v/>
      </c>
      <c r="D164" s="301"/>
    </row>
    <row r="165" spans="1:4" ht="16.5" thickBot="1" x14ac:dyDescent="0.3">
      <c r="A165" s="164">
        <v>162</v>
      </c>
      <c r="B165" s="442"/>
      <c r="C165" s="660" t="str">
        <f t="shared" si="3"/>
        <v/>
      </c>
      <c r="D165" s="301"/>
    </row>
    <row r="166" spans="1:4" ht="16.5" thickBot="1" x14ac:dyDescent="0.3">
      <c r="A166" s="164">
        <v>163</v>
      </c>
      <c r="B166" s="442"/>
      <c r="C166" s="660" t="str">
        <f t="shared" si="3"/>
        <v/>
      </c>
      <c r="D166" s="301"/>
    </row>
    <row r="167" spans="1:4" ht="16.5" thickBot="1" x14ac:dyDescent="0.3">
      <c r="A167" s="164">
        <v>164</v>
      </c>
      <c r="B167" s="442"/>
      <c r="C167" s="660" t="str">
        <f t="shared" si="3"/>
        <v/>
      </c>
      <c r="D167" s="301"/>
    </row>
    <row r="168" spans="1:4" ht="16.5" thickBot="1" x14ac:dyDescent="0.3">
      <c r="A168" s="164">
        <v>165</v>
      </c>
      <c r="B168" s="442"/>
      <c r="C168" s="660" t="str">
        <f t="shared" si="3"/>
        <v/>
      </c>
      <c r="D168" s="301"/>
    </row>
    <row r="169" spans="1:4" ht="16.5" thickBot="1" x14ac:dyDescent="0.3">
      <c r="A169" s="164">
        <v>166</v>
      </c>
      <c r="B169" s="442"/>
      <c r="C169" s="660" t="str">
        <f t="shared" si="3"/>
        <v/>
      </c>
      <c r="D169" s="301"/>
    </row>
    <row r="170" spans="1:4" ht="16.5" thickBot="1" x14ac:dyDescent="0.3">
      <c r="A170" s="164">
        <v>167</v>
      </c>
      <c r="B170" s="442"/>
      <c r="C170" s="660" t="str">
        <f t="shared" si="3"/>
        <v/>
      </c>
      <c r="D170" s="301"/>
    </row>
    <row r="171" spans="1:4" ht="16.5" thickBot="1" x14ac:dyDescent="0.3">
      <c r="A171" s="164">
        <v>168</v>
      </c>
      <c r="B171" s="442"/>
      <c r="C171" s="660" t="str">
        <f t="shared" si="3"/>
        <v/>
      </c>
      <c r="D171" s="301"/>
    </row>
    <row r="172" spans="1:4" ht="16.5" thickBot="1" x14ac:dyDescent="0.3">
      <c r="A172" s="164">
        <v>169</v>
      </c>
      <c r="B172" s="442"/>
      <c r="C172" s="660" t="str">
        <f t="shared" si="3"/>
        <v/>
      </c>
      <c r="D172" s="301"/>
    </row>
    <row r="173" spans="1:4" ht="16.5" thickBot="1" x14ac:dyDescent="0.3">
      <c r="A173" s="164">
        <v>170</v>
      </c>
      <c r="B173" s="442"/>
      <c r="C173" s="660" t="str">
        <f t="shared" si="3"/>
        <v/>
      </c>
      <c r="D173" s="301"/>
    </row>
    <row r="174" spans="1:4" ht="16.5" thickBot="1" x14ac:dyDescent="0.3">
      <c r="A174" s="164">
        <v>171</v>
      </c>
      <c r="B174" s="442"/>
      <c r="C174" s="660" t="str">
        <f t="shared" si="3"/>
        <v/>
      </c>
      <c r="D174" s="301"/>
    </row>
    <row r="175" spans="1:4" ht="16.5" thickBot="1" x14ac:dyDescent="0.3">
      <c r="A175" s="164">
        <v>172</v>
      </c>
      <c r="B175" s="442"/>
      <c r="C175" s="660" t="str">
        <f t="shared" si="3"/>
        <v/>
      </c>
      <c r="D175" s="301"/>
    </row>
    <row r="176" spans="1:4" ht="16.5" thickBot="1" x14ac:dyDescent="0.3">
      <c r="A176" s="164">
        <v>173</v>
      </c>
      <c r="B176" s="442"/>
      <c r="C176" s="660" t="str">
        <f t="shared" si="3"/>
        <v/>
      </c>
      <c r="D176" s="301"/>
    </row>
    <row r="177" spans="1:4" ht="16.5" thickBot="1" x14ac:dyDescent="0.3">
      <c r="A177" s="164">
        <v>174</v>
      </c>
      <c r="B177" s="442"/>
      <c r="C177" s="660" t="str">
        <f t="shared" si="3"/>
        <v/>
      </c>
      <c r="D177" s="301"/>
    </row>
    <row r="178" spans="1:4" ht="16.5" thickBot="1" x14ac:dyDescent="0.3">
      <c r="A178" s="164">
        <v>175</v>
      </c>
      <c r="B178" s="442"/>
      <c r="C178" s="660" t="str">
        <f t="shared" si="3"/>
        <v/>
      </c>
      <c r="D178" s="301"/>
    </row>
    <row r="179" spans="1:4" ht="16.5" thickBot="1" x14ac:dyDescent="0.3">
      <c r="A179" s="164">
        <v>176</v>
      </c>
      <c r="B179" s="442"/>
      <c r="C179" s="660" t="str">
        <f t="shared" si="3"/>
        <v/>
      </c>
      <c r="D179" s="301"/>
    </row>
    <row r="180" spans="1:4" ht="16.5" thickBot="1" x14ac:dyDescent="0.3">
      <c r="A180" s="164">
        <v>177</v>
      </c>
      <c r="B180" s="442"/>
      <c r="C180" s="660" t="str">
        <f t="shared" si="3"/>
        <v/>
      </c>
      <c r="D180" s="301"/>
    </row>
    <row r="181" spans="1:4" ht="16.5" thickBot="1" x14ac:dyDescent="0.3">
      <c r="A181" s="164">
        <v>178</v>
      </c>
      <c r="B181" s="442"/>
      <c r="C181" s="660" t="str">
        <f t="shared" si="3"/>
        <v/>
      </c>
      <c r="D181" s="301"/>
    </row>
    <row r="182" spans="1:4" ht="16.5" thickBot="1" x14ac:dyDescent="0.3">
      <c r="A182" s="164">
        <v>179</v>
      </c>
      <c r="B182" s="442"/>
      <c r="C182" s="660" t="str">
        <f t="shared" si="3"/>
        <v/>
      </c>
      <c r="D182" s="301"/>
    </row>
    <row r="183" spans="1:4" ht="16.5" thickBot="1" x14ac:dyDescent="0.3">
      <c r="A183" s="164">
        <v>180</v>
      </c>
      <c r="B183" s="442"/>
      <c r="C183" s="660" t="str">
        <f t="shared" si="3"/>
        <v/>
      </c>
      <c r="D183" s="301"/>
    </row>
    <row r="184" spans="1:4" ht="16.5" thickBot="1" x14ac:dyDescent="0.3">
      <c r="A184" s="164">
        <v>181</v>
      </c>
      <c r="B184" s="442"/>
      <c r="C184" s="660" t="str">
        <f t="shared" si="3"/>
        <v/>
      </c>
      <c r="D184" s="301"/>
    </row>
    <row r="185" spans="1:4" ht="16.5" thickBot="1" x14ac:dyDescent="0.3">
      <c r="A185" s="164">
        <v>182</v>
      </c>
      <c r="B185" s="442"/>
      <c r="C185" s="660" t="str">
        <f t="shared" si="3"/>
        <v/>
      </c>
      <c r="D185" s="301"/>
    </row>
    <row r="186" spans="1:4" ht="16.5" thickBot="1" x14ac:dyDescent="0.3">
      <c r="A186" s="164">
        <v>183</v>
      </c>
      <c r="B186" s="442"/>
      <c r="C186" s="660" t="str">
        <f t="shared" si="3"/>
        <v/>
      </c>
      <c r="D186" s="301"/>
    </row>
    <row r="187" spans="1:4" ht="16.5" thickBot="1" x14ac:dyDescent="0.3">
      <c r="A187" s="164">
        <v>184</v>
      </c>
      <c r="B187" s="442"/>
      <c r="C187" s="660" t="str">
        <f t="shared" si="3"/>
        <v/>
      </c>
      <c r="D187" s="301"/>
    </row>
    <row r="188" spans="1:4" ht="16.5" thickBot="1" x14ac:dyDescent="0.3">
      <c r="A188" s="164">
        <v>185</v>
      </c>
      <c r="B188" s="442"/>
      <c r="C188" s="660" t="str">
        <f t="shared" si="3"/>
        <v/>
      </c>
      <c r="D188" s="301"/>
    </row>
    <row r="189" spans="1:4" ht="16.5" thickBot="1" x14ac:dyDescent="0.3">
      <c r="A189" s="164">
        <v>186</v>
      </c>
      <c r="B189" s="442"/>
      <c r="C189" s="660" t="str">
        <f t="shared" si="3"/>
        <v/>
      </c>
      <c r="D189" s="301"/>
    </row>
    <row r="190" spans="1:4" ht="16.5" thickBot="1" x14ac:dyDescent="0.3">
      <c r="A190" s="164">
        <v>187</v>
      </c>
      <c r="B190" s="442"/>
      <c r="C190" s="660" t="str">
        <f t="shared" si="3"/>
        <v/>
      </c>
      <c r="D190" s="301"/>
    </row>
    <row r="191" spans="1:4" ht="16.5" thickBot="1" x14ac:dyDescent="0.3">
      <c r="A191" s="164">
        <v>188</v>
      </c>
      <c r="B191" s="442"/>
      <c r="C191" s="660" t="str">
        <f t="shared" si="3"/>
        <v/>
      </c>
      <c r="D191" s="301"/>
    </row>
    <row r="192" spans="1:4" ht="16.5" thickBot="1" x14ac:dyDescent="0.3">
      <c r="A192" s="164">
        <v>189</v>
      </c>
      <c r="B192" s="442"/>
      <c r="C192" s="660" t="str">
        <f t="shared" si="3"/>
        <v/>
      </c>
      <c r="D192" s="301"/>
    </row>
    <row r="193" spans="1:4" ht="16.5" thickBot="1" x14ac:dyDescent="0.3">
      <c r="A193" s="164">
        <v>190</v>
      </c>
      <c r="B193" s="442"/>
      <c r="C193" s="660" t="str">
        <f t="shared" si="3"/>
        <v/>
      </c>
      <c r="D193" s="301"/>
    </row>
    <row r="194" spans="1:4" ht="16.5" thickBot="1" x14ac:dyDescent="0.3">
      <c r="A194" s="164">
        <v>191</v>
      </c>
      <c r="B194" s="442"/>
      <c r="C194" s="660" t="str">
        <f t="shared" si="3"/>
        <v/>
      </c>
      <c r="D194" s="301"/>
    </row>
    <row r="195" spans="1:4" ht="16.5" thickBot="1" x14ac:dyDescent="0.3">
      <c r="A195" s="164">
        <v>192</v>
      </c>
      <c r="B195" s="442"/>
      <c r="C195" s="660" t="str">
        <f t="shared" si="3"/>
        <v/>
      </c>
      <c r="D195" s="301"/>
    </row>
    <row r="196" spans="1:4" ht="16.5" thickBot="1" x14ac:dyDescent="0.3">
      <c r="A196" s="164">
        <v>193</v>
      </c>
      <c r="B196" s="442"/>
      <c r="C196" s="660" t="str">
        <f t="shared" si="3"/>
        <v/>
      </c>
      <c r="D196" s="301"/>
    </row>
    <row r="197" spans="1:4" ht="16.5" thickBot="1" x14ac:dyDescent="0.3">
      <c r="A197" s="164">
        <v>194</v>
      </c>
      <c r="B197" s="442"/>
      <c r="C197" s="660" t="str">
        <f t="shared" si="3"/>
        <v/>
      </c>
      <c r="D197" s="301"/>
    </row>
    <row r="198" spans="1:4" ht="16.5" thickBot="1" x14ac:dyDescent="0.3">
      <c r="A198" s="164">
        <v>195</v>
      </c>
      <c r="B198" s="442"/>
      <c r="C198" s="660" t="str">
        <f t="shared" si="3"/>
        <v/>
      </c>
      <c r="D198" s="301"/>
    </row>
    <row r="199" spans="1:4" ht="16.5" thickBot="1" x14ac:dyDescent="0.3">
      <c r="A199" s="164">
        <v>196</v>
      </c>
      <c r="B199" s="442"/>
      <c r="C199" s="660" t="str">
        <f t="shared" si="3"/>
        <v/>
      </c>
      <c r="D199" s="301"/>
    </row>
    <row r="200" spans="1:4" ht="16.5" thickBot="1" x14ac:dyDescent="0.3">
      <c r="A200" s="164">
        <v>197</v>
      </c>
      <c r="B200" s="442"/>
      <c r="C200" s="660" t="str">
        <f t="shared" si="3"/>
        <v/>
      </c>
      <c r="D200" s="301"/>
    </row>
    <row r="201" spans="1:4" ht="16.5" thickBot="1" x14ac:dyDescent="0.3">
      <c r="A201" s="164">
        <v>198</v>
      </c>
      <c r="B201" s="442"/>
      <c r="C201" s="660" t="str">
        <f t="shared" si="3"/>
        <v/>
      </c>
      <c r="D201" s="301"/>
    </row>
    <row r="202" spans="1:4" ht="16.5" thickBot="1" x14ac:dyDescent="0.3">
      <c r="A202" s="164">
        <v>199</v>
      </c>
      <c r="B202" s="442"/>
      <c r="C202" s="660" t="str">
        <f t="shared" si="3"/>
        <v/>
      </c>
      <c r="D202" s="301"/>
    </row>
    <row r="203" spans="1:4" ht="16.5" thickBot="1" x14ac:dyDescent="0.3">
      <c r="A203" s="164">
        <v>200</v>
      </c>
      <c r="B203" s="442"/>
      <c r="C203" s="660" t="str">
        <f t="shared" si="3"/>
        <v/>
      </c>
      <c r="D203" s="301"/>
    </row>
    <row r="204" spans="1:4" ht="16.5" thickBot="1" x14ac:dyDescent="0.3">
      <c r="A204" s="164">
        <v>201</v>
      </c>
      <c r="B204" s="442"/>
      <c r="C204" s="660" t="str">
        <f t="shared" si="3"/>
        <v/>
      </c>
      <c r="D204" s="301"/>
    </row>
    <row r="205" spans="1:4" ht="16.5" thickBot="1" x14ac:dyDescent="0.3">
      <c r="A205" s="164">
        <v>202</v>
      </c>
      <c r="B205" s="442"/>
      <c r="C205" s="660" t="str">
        <f t="shared" ref="C205:C211" si="4">IF(LEN(B205)=0,"",UPPER(CONCATENATE("СВЯЗЬ МНС-2 С ",B205)))</f>
        <v/>
      </c>
      <c r="D205" s="301"/>
    </row>
    <row r="206" spans="1:4" ht="16.5" thickBot="1" x14ac:dyDescent="0.3">
      <c r="A206" s="164">
        <v>203</v>
      </c>
      <c r="B206" s="442"/>
      <c r="C206" s="660" t="str">
        <f t="shared" si="4"/>
        <v/>
      </c>
      <c r="D206" s="301"/>
    </row>
    <row r="207" spans="1:4" ht="16.5" thickBot="1" x14ac:dyDescent="0.3">
      <c r="A207" s="164">
        <v>204</v>
      </c>
      <c r="B207" s="442"/>
      <c r="C207" s="660" t="str">
        <f t="shared" si="4"/>
        <v/>
      </c>
      <c r="D207" s="301"/>
    </row>
    <row r="208" spans="1:4" ht="16.5" thickBot="1" x14ac:dyDescent="0.3">
      <c r="A208" s="164">
        <v>205</v>
      </c>
      <c r="B208" s="442"/>
      <c r="C208" s="660" t="str">
        <f t="shared" si="4"/>
        <v/>
      </c>
      <c r="D208" s="301"/>
    </row>
    <row r="209" spans="1:4" ht="16.5" thickBot="1" x14ac:dyDescent="0.3">
      <c r="A209" s="164">
        <v>206</v>
      </c>
      <c r="B209" s="442"/>
      <c r="C209" s="660" t="str">
        <f t="shared" si="4"/>
        <v/>
      </c>
      <c r="D209" s="301"/>
    </row>
    <row r="210" spans="1:4" ht="16.5" thickBot="1" x14ac:dyDescent="0.3">
      <c r="A210" s="164">
        <v>207</v>
      </c>
      <c r="B210" s="442"/>
      <c r="C210" s="660" t="str">
        <f t="shared" si="4"/>
        <v/>
      </c>
      <c r="D210" s="301"/>
    </row>
    <row r="211" spans="1:4" ht="16.5" thickBot="1" x14ac:dyDescent="0.3">
      <c r="A211" s="164">
        <v>208</v>
      </c>
      <c r="B211" s="442"/>
      <c r="C211" s="660" t="str">
        <f t="shared" si="4"/>
        <v/>
      </c>
      <c r="D211" s="301"/>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0" sqref="C10"/>
    </sheetView>
  </sheetViews>
  <sheetFormatPr defaultColWidth="8.85546875" defaultRowHeight="15" x14ac:dyDescent="0.25"/>
  <cols>
    <col min="1" max="1" width="8.85546875" style="1"/>
    <col min="2" max="2" width="44.42578125" style="1" customWidth="1"/>
    <col min="3" max="3" width="27.5703125" style="1" customWidth="1"/>
    <col min="4" max="4" width="11.28515625" style="293" customWidth="1"/>
    <col min="5" max="16384" width="8.85546875" style="293"/>
  </cols>
  <sheetData>
    <row r="1" spans="1:3" x14ac:dyDescent="0.25">
      <c r="A1" s="180" t="s">
        <v>0</v>
      </c>
      <c r="B1" s="180" t="s">
        <v>42</v>
      </c>
      <c r="C1" s="180" t="s">
        <v>256</v>
      </c>
    </row>
    <row r="2" spans="1:3" x14ac:dyDescent="0.25">
      <c r="A2" s="180"/>
      <c r="B2" s="180"/>
      <c r="C2" s="180"/>
    </row>
    <row r="3" spans="1:3" x14ac:dyDescent="0.25">
      <c r="A3" s="182">
        <v>1</v>
      </c>
      <c r="B3" s="178"/>
      <c r="C3" s="182"/>
    </row>
    <row r="4" spans="1:3" x14ac:dyDescent="0.25">
      <c r="A4" s="182">
        <v>2</v>
      </c>
      <c r="B4" s="178"/>
      <c r="C4" s="182"/>
    </row>
    <row r="5" spans="1:3" x14ac:dyDescent="0.25">
      <c r="A5" s="182">
        <v>3</v>
      </c>
      <c r="B5" s="178"/>
      <c r="C5" s="182"/>
    </row>
    <row r="6" spans="1:3" x14ac:dyDescent="0.25">
      <c r="A6" s="182">
        <v>4</v>
      </c>
      <c r="B6" s="178"/>
      <c r="C6" s="182"/>
    </row>
    <row r="7" spans="1:3" x14ac:dyDescent="0.25">
      <c r="A7" s="182">
        <v>5</v>
      </c>
      <c r="B7" s="178"/>
      <c r="C7" s="182"/>
    </row>
    <row r="8" spans="1:3" x14ac:dyDescent="0.25">
      <c r="A8" s="182">
        <v>6</v>
      </c>
      <c r="B8" s="178"/>
      <c r="C8" s="182"/>
    </row>
    <row r="9" spans="1:3" x14ac:dyDescent="0.25">
      <c r="A9" s="182">
        <v>7</v>
      </c>
      <c r="B9" s="669" t="s">
        <v>2624</v>
      </c>
      <c r="C9" s="182" t="s">
        <v>2625</v>
      </c>
    </row>
    <row r="10" spans="1:3" x14ac:dyDescent="0.25">
      <c r="A10" s="182">
        <v>8</v>
      </c>
      <c r="B10" s="669" t="s">
        <v>2623</v>
      </c>
      <c r="C10" s="182" t="s">
        <v>2625</v>
      </c>
    </row>
    <row r="11" spans="1:3" x14ac:dyDescent="0.25">
      <c r="A11" s="182">
        <v>9</v>
      </c>
      <c r="B11" s="178"/>
      <c r="C11" s="182"/>
    </row>
    <row r="12" spans="1:3" x14ac:dyDescent="0.25">
      <c r="A12" s="182">
        <v>10</v>
      </c>
      <c r="B12" s="178"/>
      <c r="C12" s="182"/>
    </row>
    <row r="13" spans="1:3" x14ac:dyDescent="0.25">
      <c r="A13" s="182">
        <v>11</v>
      </c>
      <c r="B13" s="182"/>
      <c r="C13" s="182"/>
    </row>
    <row r="14" spans="1:3" x14ac:dyDescent="0.25">
      <c r="A14" s="182">
        <v>12</v>
      </c>
      <c r="B14" s="178"/>
      <c r="C14" s="181"/>
    </row>
    <row r="15" spans="1:3" x14ac:dyDescent="0.25">
      <c r="A15" s="182">
        <v>13</v>
      </c>
      <c r="B15" s="178"/>
      <c r="C15" s="181"/>
    </row>
    <row r="16" spans="1:3" x14ac:dyDescent="0.25">
      <c r="A16" s="182">
        <v>14</v>
      </c>
      <c r="B16" s="181"/>
      <c r="C16" s="181"/>
    </row>
    <row r="17" spans="1:3" x14ac:dyDescent="0.25">
      <c r="A17" s="182">
        <v>15</v>
      </c>
      <c r="B17" s="178"/>
      <c r="C17" s="182"/>
    </row>
    <row r="18" spans="1:3" x14ac:dyDescent="0.25">
      <c r="A18" s="182">
        <v>16</v>
      </c>
      <c r="B18" s="178"/>
      <c r="C18" s="181"/>
    </row>
    <row r="19" spans="1:3" x14ac:dyDescent="0.25">
      <c r="A19" s="182">
        <v>17</v>
      </c>
      <c r="B19" s="178"/>
      <c r="C19" s="181"/>
    </row>
    <row r="20" spans="1:3" x14ac:dyDescent="0.25">
      <c r="A20" s="182">
        <v>18</v>
      </c>
      <c r="B20" s="178"/>
      <c r="C20" s="181"/>
    </row>
    <row r="21" spans="1:3" x14ac:dyDescent="0.25">
      <c r="A21" s="182">
        <v>19</v>
      </c>
      <c r="B21" s="182"/>
      <c r="C21" s="181"/>
    </row>
    <row r="22" spans="1:3" x14ac:dyDescent="0.25">
      <c r="A22" s="182">
        <v>20</v>
      </c>
      <c r="B22" s="178"/>
      <c r="C22" s="182"/>
    </row>
    <row r="23" spans="1:3" x14ac:dyDescent="0.25">
      <c r="A23" s="182">
        <v>21</v>
      </c>
      <c r="B23" s="178"/>
      <c r="C23" s="181"/>
    </row>
    <row r="24" spans="1:3" x14ac:dyDescent="0.25">
      <c r="A24" s="182">
        <v>22</v>
      </c>
      <c r="B24" s="178"/>
      <c r="C24" s="181"/>
    </row>
    <row r="25" spans="1:3" x14ac:dyDescent="0.25">
      <c r="A25" s="182">
        <v>23</v>
      </c>
      <c r="B25" s="182"/>
      <c r="C25" s="181"/>
    </row>
    <row r="26" spans="1:3" x14ac:dyDescent="0.25">
      <c r="A26" s="182">
        <v>24</v>
      </c>
      <c r="B26" s="182"/>
      <c r="C26" s="181"/>
    </row>
    <row r="43" spans="2:2" x14ac:dyDescent="0.25">
      <c r="B43" s="293"/>
    </row>
    <row r="44" spans="2:2" x14ac:dyDescent="0.25">
      <c r="B44" s="293"/>
    </row>
    <row r="45" spans="2:2" x14ac:dyDescent="0.25">
      <c r="B45" s="293"/>
    </row>
    <row r="46" spans="2:2" x14ac:dyDescent="0.25">
      <c r="B46" s="293"/>
    </row>
    <row r="47" spans="2:2" x14ac:dyDescent="0.25">
      <c r="B47" s="293"/>
    </row>
    <row r="48" spans="2:2" x14ac:dyDescent="0.25">
      <c r="B48" s="293"/>
    </row>
    <row r="49" spans="2:2" x14ac:dyDescent="0.25">
      <c r="B49" s="293"/>
    </row>
    <row r="50" spans="2:2" x14ac:dyDescent="0.25">
      <c r="B50" s="293"/>
    </row>
    <row r="51" spans="2:2" x14ac:dyDescent="0.25">
      <c r="B51" s="293"/>
    </row>
    <row r="52" spans="2:2" x14ac:dyDescent="0.25">
      <c r="B52" s="293"/>
    </row>
    <row r="53" spans="2:2" x14ac:dyDescent="0.25">
      <c r="B53" s="293"/>
    </row>
    <row r="54" spans="2:2" x14ac:dyDescent="0.25">
      <c r="B54" s="293"/>
    </row>
    <row r="55" spans="2:2" x14ac:dyDescent="0.25">
      <c r="B55" s="293"/>
    </row>
    <row r="56" spans="2:2" x14ac:dyDescent="0.25">
      <c r="B56" s="293"/>
    </row>
    <row r="57" spans="2:2" x14ac:dyDescent="0.25">
      <c r="B57" s="293"/>
    </row>
    <row r="58" spans="2:2" x14ac:dyDescent="0.25">
      <c r="B58" s="293"/>
    </row>
    <row r="59" spans="2:2" x14ac:dyDescent="0.25">
      <c r="B59" s="293"/>
    </row>
    <row r="60" spans="2:2" x14ac:dyDescent="0.25">
      <c r="B60" s="293"/>
    </row>
    <row r="61" spans="2:2" x14ac:dyDescent="0.25">
      <c r="B61" s="293"/>
    </row>
    <row r="62" spans="2:2" x14ac:dyDescent="0.25">
      <c r="B62" s="293"/>
    </row>
    <row r="63" spans="2:2" x14ac:dyDescent="0.25">
      <c r="B63" s="293"/>
    </row>
    <row r="64" spans="2:2" x14ac:dyDescent="0.25">
      <c r="B64" s="293"/>
    </row>
    <row r="65" spans="2:2" x14ac:dyDescent="0.25">
      <c r="B65" s="293"/>
    </row>
    <row r="66" spans="2:2" x14ac:dyDescent="0.25">
      <c r="B66" s="293"/>
    </row>
    <row r="67" spans="2:2" x14ac:dyDescent="0.25">
      <c r="B67" s="293"/>
    </row>
    <row r="68" spans="2:2" x14ac:dyDescent="0.25">
      <c r="B68" s="293"/>
    </row>
    <row r="69" spans="2:2" x14ac:dyDescent="0.25">
      <c r="B69" s="293"/>
    </row>
    <row r="70" spans="2:2" x14ac:dyDescent="0.25">
      <c r="B70" s="293"/>
    </row>
    <row r="71" spans="2:2" x14ac:dyDescent="0.25">
      <c r="B71" s="293"/>
    </row>
    <row r="72" spans="2:2" x14ac:dyDescent="0.25">
      <c r="B72" s="293"/>
    </row>
    <row r="73" spans="2:2" x14ac:dyDescent="0.25">
      <c r="B73" s="293"/>
    </row>
    <row r="74" spans="2:2" x14ac:dyDescent="0.25">
      <c r="B74" s="293"/>
    </row>
    <row r="75" spans="2:2" x14ac:dyDescent="0.25">
      <c r="B75" s="293"/>
    </row>
    <row r="76" spans="2:2" x14ac:dyDescent="0.25">
      <c r="B76" s="293"/>
    </row>
    <row r="77" spans="2:2" x14ac:dyDescent="0.25">
      <c r="B77" s="293"/>
    </row>
    <row r="78" spans="2:2" x14ac:dyDescent="0.25">
      <c r="B78" s="293"/>
    </row>
    <row r="79" spans="2:2" x14ac:dyDescent="0.25">
      <c r="B79" s="293"/>
    </row>
    <row r="80" spans="2:2" x14ac:dyDescent="0.25">
      <c r="B80" s="293"/>
    </row>
    <row r="81" spans="2:2" x14ac:dyDescent="0.25">
      <c r="B81" s="293"/>
    </row>
    <row r="82" spans="2:2" x14ac:dyDescent="0.25">
      <c r="B82" s="293"/>
    </row>
    <row r="83" spans="2:2" x14ac:dyDescent="0.25">
      <c r="B83" s="293"/>
    </row>
    <row r="84" spans="2:2" x14ac:dyDescent="0.25">
      <c r="B84" s="293"/>
    </row>
    <row r="85" spans="2:2" x14ac:dyDescent="0.25">
      <c r="B85" s="293"/>
    </row>
    <row r="86" spans="2:2" x14ac:dyDescent="0.25">
      <c r="B86" s="293"/>
    </row>
    <row r="87" spans="2:2" x14ac:dyDescent="0.25">
      <c r="B87" s="293"/>
    </row>
    <row r="88" spans="2:2" x14ac:dyDescent="0.25">
      <c r="B88" s="293"/>
    </row>
    <row r="89" spans="2:2" x14ac:dyDescent="0.25">
      <c r="B89" s="293"/>
    </row>
    <row r="90" spans="2:2" x14ac:dyDescent="0.25">
      <c r="B90" s="293"/>
    </row>
    <row r="91" spans="2:2" x14ac:dyDescent="0.25">
      <c r="B91" s="293"/>
    </row>
    <row r="92" spans="2:2" x14ac:dyDescent="0.25">
      <c r="B92" s="293"/>
    </row>
    <row r="93" spans="2:2" x14ac:dyDescent="0.25">
      <c r="B93" s="293"/>
    </row>
    <row r="94" spans="2:2" x14ac:dyDescent="0.25">
      <c r="B94" s="293"/>
    </row>
    <row r="95" spans="2:2" x14ac:dyDescent="0.25">
      <c r="B95" s="293"/>
    </row>
    <row r="96" spans="2:2" x14ac:dyDescent="0.25">
      <c r="B96" s="293"/>
    </row>
    <row r="97" spans="2:2" x14ac:dyDescent="0.25">
      <c r="B97" s="293"/>
    </row>
    <row r="98" spans="2:2" x14ac:dyDescent="0.25">
      <c r="B98" s="293"/>
    </row>
    <row r="99" spans="2:2" x14ac:dyDescent="0.25">
      <c r="B99" s="293"/>
    </row>
    <row r="100" spans="2:2" x14ac:dyDescent="0.25">
      <c r="B100" s="293"/>
    </row>
    <row r="101" spans="2:2" x14ac:dyDescent="0.25">
      <c r="B101" s="293"/>
    </row>
    <row r="102" spans="2:2" x14ac:dyDescent="0.25">
      <c r="B102" s="293"/>
    </row>
    <row r="103" spans="2:2" x14ac:dyDescent="0.25">
      <c r="B103" s="293"/>
    </row>
    <row r="104" spans="2:2" x14ac:dyDescent="0.25">
      <c r="B104" s="293"/>
    </row>
    <row r="105" spans="2:2" x14ac:dyDescent="0.25">
      <c r="B105" s="293"/>
    </row>
    <row r="106" spans="2:2" x14ac:dyDescent="0.25">
      <c r="B106" s="293"/>
    </row>
    <row r="107" spans="2:2" x14ac:dyDescent="0.25">
      <c r="B107" s="293"/>
    </row>
    <row r="108" spans="2:2" x14ac:dyDescent="0.25">
      <c r="B108" s="293"/>
    </row>
    <row r="109" spans="2:2" x14ac:dyDescent="0.25">
      <c r="B109" s="293"/>
    </row>
    <row r="110" spans="2:2" x14ac:dyDescent="0.25">
      <c r="B110" s="293"/>
    </row>
    <row r="111" spans="2:2" x14ac:dyDescent="0.25">
      <c r="B111" s="293"/>
    </row>
    <row r="112" spans="2:2" x14ac:dyDescent="0.25">
      <c r="B112" s="293"/>
    </row>
    <row r="113" spans="2:2" x14ac:dyDescent="0.25">
      <c r="B113" s="293"/>
    </row>
    <row r="114" spans="2:2" x14ac:dyDescent="0.25">
      <c r="B114" s="293"/>
    </row>
    <row r="115" spans="2:2" x14ac:dyDescent="0.25">
      <c r="B115" s="293"/>
    </row>
    <row r="116" spans="2:2" x14ac:dyDescent="0.25">
      <c r="B116" s="293"/>
    </row>
    <row r="117" spans="2:2" x14ac:dyDescent="0.25">
      <c r="B117" s="293"/>
    </row>
    <row r="118" spans="2:2" x14ac:dyDescent="0.25">
      <c r="B118" s="293"/>
    </row>
    <row r="119" spans="2:2" x14ac:dyDescent="0.25">
      <c r="B119" s="293"/>
    </row>
    <row r="120" spans="2:2" x14ac:dyDescent="0.25">
      <c r="B120" s="293"/>
    </row>
    <row r="121" spans="2:2" x14ac:dyDescent="0.25">
      <c r="B121" s="293"/>
    </row>
    <row r="122" spans="2:2" x14ac:dyDescent="0.25">
      <c r="B122" s="293"/>
    </row>
    <row r="123" spans="2:2" x14ac:dyDescent="0.25">
      <c r="B123" s="293"/>
    </row>
    <row r="124" spans="2:2" x14ac:dyDescent="0.25">
      <c r="B124" s="293"/>
    </row>
    <row r="125" spans="2:2" x14ac:dyDescent="0.25">
      <c r="B125" s="293"/>
    </row>
    <row r="126" spans="2:2" x14ac:dyDescent="0.25">
      <c r="B126" s="293"/>
    </row>
    <row r="127" spans="2:2" x14ac:dyDescent="0.25">
      <c r="B127" s="293"/>
    </row>
    <row r="128" spans="2:2" x14ac:dyDescent="0.25">
      <c r="B128" s="293"/>
    </row>
    <row r="129" spans="2:2" x14ac:dyDescent="0.25">
      <c r="B129" s="293"/>
    </row>
    <row r="130" spans="2:2" x14ac:dyDescent="0.25">
      <c r="B130" s="293"/>
    </row>
    <row r="131" spans="2:2" x14ac:dyDescent="0.25">
      <c r="B131" s="293"/>
    </row>
    <row r="132" spans="2:2" x14ac:dyDescent="0.25">
      <c r="B132" s="293"/>
    </row>
    <row r="133" spans="2:2" x14ac:dyDescent="0.25">
      <c r="B133" s="293"/>
    </row>
    <row r="134" spans="2:2" x14ac:dyDescent="0.25">
      <c r="B134" s="293"/>
    </row>
    <row r="135" spans="2:2" x14ac:dyDescent="0.25">
      <c r="B135" s="293"/>
    </row>
    <row r="136" spans="2:2" x14ac:dyDescent="0.25">
      <c r="B136" s="293"/>
    </row>
    <row r="137" spans="2:2" x14ac:dyDescent="0.25">
      <c r="B137" s="293"/>
    </row>
    <row r="138" spans="2:2" x14ac:dyDescent="0.25">
      <c r="B138" s="293"/>
    </row>
    <row r="139" spans="2:2" x14ac:dyDescent="0.25">
      <c r="B139" s="293"/>
    </row>
    <row r="140" spans="2:2" x14ac:dyDescent="0.25">
      <c r="B140" s="293"/>
    </row>
    <row r="141" spans="2:2" x14ac:dyDescent="0.25">
      <c r="B141" s="293"/>
    </row>
    <row r="142" spans="2:2" x14ac:dyDescent="0.25">
      <c r="B142" s="293"/>
    </row>
    <row r="143" spans="2:2" x14ac:dyDescent="0.25">
      <c r="B143" s="293"/>
    </row>
    <row r="144" spans="2:2" x14ac:dyDescent="0.25">
      <c r="B144" s="293"/>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F15" sqref="F15"/>
    </sheetView>
  </sheetViews>
  <sheetFormatPr defaultRowHeight="15" x14ac:dyDescent="0.25"/>
  <cols>
    <col min="1" max="1" width="9.140625" style="1"/>
    <col min="2" max="3" width="27.5703125" style="1" customWidth="1"/>
    <col min="4" max="4" width="33.85546875" style="293" customWidth="1"/>
    <col min="5" max="5" width="11.28515625" customWidth="1"/>
  </cols>
  <sheetData>
    <row r="1" spans="1:4" x14ac:dyDescent="0.25">
      <c r="A1" s="129" t="s">
        <v>0</v>
      </c>
      <c r="B1" s="129" t="s">
        <v>329</v>
      </c>
      <c r="C1" s="129" t="s">
        <v>256</v>
      </c>
      <c r="D1" s="180" t="s">
        <v>1537</v>
      </c>
    </row>
    <row r="2" spans="1:4" x14ac:dyDescent="0.25">
      <c r="A2" s="129"/>
      <c r="B2" s="129"/>
      <c r="C2" s="129"/>
      <c r="D2" s="180"/>
    </row>
    <row r="3" spans="1:4" x14ac:dyDescent="0.25">
      <c r="A3" s="131">
        <v>0</v>
      </c>
      <c r="B3" s="340" t="s">
        <v>5046</v>
      </c>
      <c r="C3" s="130" t="s">
        <v>1345</v>
      </c>
      <c r="D3" s="340" t="s">
        <v>5046</v>
      </c>
    </row>
    <row r="4" spans="1:4" x14ac:dyDescent="0.25">
      <c r="A4" s="131">
        <v>1</v>
      </c>
      <c r="B4" s="340" t="s">
        <v>5048</v>
      </c>
      <c r="C4" s="130" t="s">
        <v>5047</v>
      </c>
      <c r="D4" s="340" t="s">
        <v>5048</v>
      </c>
    </row>
    <row r="5" spans="1:4" x14ac:dyDescent="0.25">
      <c r="A5" s="131">
        <v>2</v>
      </c>
      <c r="B5" s="340" t="s">
        <v>5050</v>
      </c>
      <c r="C5" s="130" t="s">
        <v>5049</v>
      </c>
      <c r="D5" s="340" t="s">
        <v>5050</v>
      </c>
    </row>
    <row r="6" spans="1:4" x14ac:dyDescent="0.25">
      <c r="A6" s="131">
        <v>3</v>
      </c>
      <c r="B6" s="340" t="s">
        <v>5052</v>
      </c>
      <c r="C6" s="130" t="s">
        <v>5051</v>
      </c>
      <c r="D6" s="340" t="s">
        <v>5052</v>
      </c>
    </row>
    <row r="7" spans="1:4" x14ac:dyDescent="0.25">
      <c r="A7" s="131">
        <v>4</v>
      </c>
      <c r="B7" s="340" t="s">
        <v>5054</v>
      </c>
      <c r="C7" s="181" t="s">
        <v>5053</v>
      </c>
      <c r="D7" s="340" t="s">
        <v>5054</v>
      </c>
    </row>
    <row r="8" spans="1:4" x14ac:dyDescent="0.25">
      <c r="A8" s="131">
        <v>5</v>
      </c>
      <c r="B8" s="340" t="s">
        <v>5056</v>
      </c>
      <c r="C8" s="181" t="s">
        <v>5055</v>
      </c>
      <c r="D8" s="340" t="s">
        <v>5056</v>
      </c>
    </row>
    <row r="9" spans="1:4" x14ac:dyDescent="0.25">
      <c r="A9" s="131">
        <v>6</v>
      </c>
      <c r="B9" s="340"/>
      <c r="C9" s="181"/>
      <c r="D9" s="340"/>
    </row>
    <row r="10" spans="1:4" x14ac:dyDescent="0.25">
      <c r="A10" s="131">
        <v>7</v>
      </c>
      <c r="B10" s="340"/>
      <c r="C10" s="181"/>
      <c r="D10" s="340"/>
    </row>
    <row r="11" spans="1:4" x14ac:dyDescent="0.25">
      <c r="A11" s="131">
        <v>8</v>
      </c>
      <c r="B11" s="340"/>
      <c r="C11" s="181"/>
      <c r="D11" s="340"/>
    </row>
    <row r="12" spans="1:4" x14ac:dyDescent="0.25">
      <c r="A12" s="131">
        <v>9</v>
      </c>
      <c r="B12" s="340"/>
      <c r="C12" s="181"/>
      <c r="D12" s="340"/>
    </row>
    <row r="13" spans="1:4" x14ac:dyDescent="0.25">
      <c r="A13" s="131">
        <v>10</v>
      </c>
      <c r="B13" s="131"/>
      <c r="C13" s="131"/>
      <c r="D13" s="138"/>
    </row>
    <row r="14" spans="1:4" x14ac:dyDescent="0.25">
      <c r="A14" s="131">
        <v>11</v>
      </c>
      <c r="B14" s="178"/>
      <c r="C14" s="130"/>
      <c r="D14" s="340"/>
    </row>
    <row r="15" spans="1:4" x14ac:dyDescent="0.25">
      <c r="A15" s="131">
        <v>12</v>
      </c>
      <c r="B15" s="178"/>
      <c r="C15" s="130"/>
      <c r="D15" s="340"/>
    </row>
    <row r="16" spans="1:4" x14ac:dyDescent="0.25">
      <c r="A16" s="131">
        <v>13</v>
      </c>
      <c r="B16" s="130"/>
      <c r="C16" s="130"/>
      <c r="D16" s="139"/>
    </row>
    <row r="17" spans="1:4" x14ac:dyDescent="0.25">
      <c r="A17" s="131">
        <v>14</v>
      </c>
      <c r="B17" s="131"/>
      <c r="C17" s="131"/>
      <c r="D17" s="138"/>
    </row>
    <row r="18" spans="1:4" x14ac:dyDescent="0.25">
      <c r="A18" s="131">
        <v>15</v>
      </c>
      <c r="B18" s="131"/>
      <c r="C18" s="131"/>
      <c r="D18" s="138"/>
    </row>
    <row r="19" spans="1:4" x14ac:dyDescent="0.25">
      <c r="A19" s="131">
        <v>16</v>
      </c>
      <c r="B19" s="131"/>
      <c r="C19" s="131"/>
      <c r="D19" s="138"/>
    </row>
    <row r="20" spans="1:4" x14ac:dyDescent="0.25">
      <c r="A20" s="131">
        <v>17</v>
      </c>
      <c r="B20" s="131"/>
      <c r="C20" s="131"/>
      <c r="D20" s="138"/>
    </row>
    <row r="21" spans="1:4" x14ac:dyDescent="0.25">
      <c r="A21" s="131">
        <v>18</v>
      </c>
      <c r="B21" s="131"/>
      <c r="C21" s="131"/>
      <c r="D21" s="138"/>
    </row>
    <row r="22" spans="1:4" x14ac:dyDescent="0.25">
      <c r="A22" s="131">
        <v>19</v>
      </c>
      <c r="B22" s="131"/>
      <c r="C22" s="131"/>
      <c r="D22" s="138"/>
    </row>
    <row r="23" spans="1:4" x14ac:dyDescent="0.25">
      <c r="A23" s="131">
        <v>20</v>
      </c>
      <c r="B23" s="131"/>
      <c r="C23" s="131"/>
      <c r="D23" s="138"/>
    </row>
    <row r="24" spans="1:4" x14ac:dyDescent="0.25">
      <c r="A24" s="131">
        <v>21</v>
      </c>
      <c r="B24" s="131"/>
      <c r="C24" s="131"/>
      <c r="D24" s="138"/>
    </row>
    <row r="25" spans="1:4" x14ac:dyDescent="0.25">
      <c r="A25" s="131">
        <v>22</v>
      </c>
      <c r="B25" s="131"/>
      <c r="C25" s="131"/>
      <c r="D25" s="138"/>
    </row>
    <row r="26" spans="1:4" x14ac:dyDescent="0.25">
      <c r="A26" s="131">
        <v>23</v>
      </c>
      <c r="B26" s="131"/>
      <c r="C26" s="131"/>
      <c r="D26" s="138"/>
    </row>
    <row r="27" spans="1:4" x14ac:dyDescent="0.25">
      <c r="A27" s="131">
        <v>24</v>
      </c>
      <c r="B27" s="131"/>
      <c r="C27" s="131"/>
      <c r="D27" s="138"/>
    </row>
    <row r="28" spans="1:4" x14ac:dyDescent="0.25">
      <c r="A28" s="131">
        <v>25</v>
      </c>
      <c r="B28" s="131"/>
      <c r="C28" s="131"/>
      <c r="D28" s="138"/>
    </row>
    <row r="29" spans="1:4" x14ac:dyDescent="0.25">
      <c r="A29" s="131">
        <v>26</v>
      </c>
      <c r="B29" s="131"/>
      <c r="C29" s="131"/>
      <c r="D29" s="138"/>
    </row>
    <row r="30" spans="1:4" x14ac:dyDescent="0.25">
      <c r="A30" s="131">
        <v>27</v>
      </c>
      <c r="B30" s="131"/>
      <c r="C30" s="131"/>
      <c r="D30" s="138"/>
    </row>
    <row r="31" spans="1:4" x14ac:dyDescent="0.25">
      <c r="A31" s="131">
        <v>28</v>
      </c>
      <c r="B31" s="131"/>
      <c r="C31" s="131"/>
      <c r="D31" s="138"/>
    </row>
    <row r="32" spans="1:4" x14ac:dyDescent="0.25">
      <c r="A32" s="131">
        <v>29</v>
      </c>
      <c r="B32" s="131"/>
      <c r="C32" s="131"/>
      <c r="D32" s="138"/>
    </row>
    <row r="33" spans="1:4" x14ac:dyDescent="0.25">
      <c r="A33" s="131">
        <v>30</v>
      </c>
      <c r="B33" s="131"/>
      <c r="C33" s="131"/>
      <c r="D33" s="138"/>
    </row>
    <row r="34" spans="1:4" x14ac:dyDescent="0.25">
      <c r="A34" s="131">
        <v>31</v>
      </c>
      <c r="B34" s="131"/>
      <c r="C34" s="131"/>
      <c r="D34" s="13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50"/>
  <sheetViews>
    <sheetView zoomScale="70" zoomScaleNormal="70" workbookViewId="0">
      <pane xSplit="5" ySplit="2" topLeftCell="F3" activePane="bottomRight" state="frozen"/>
      <selection pane="topRight" activeCell="F1" sqref="F1"/>
      <selection pane="bottomLeft" activeCell="A3" sqref="A3"/>
      <selection pane="bottomRight" activeCell="D47" sqref="D47"/>
    </sheetView>
  </sheetViews>
  <sheetFormatPr defaultRowHeight="15" x14ac:dyDescent="0.25"/>
  <cols>
    <col min="1" max="1" width="18.140625" customWidth="1"/>
    <col min="2" max="2" width="17" customWidth="1"/>
    <col min="3" max="3" width="23.140625" customWidth="1"/>
    <col min="4" max="4" width="22.140625" customWidth="1"/>
    <col min="5" max="5" width="9.140625" customWidth="1"/>
    <col min="6" max="6" width="36.7109375" customWidth="1"/>
    <col min="7" max="7" width="22.140625" style="1" customWidth="1"/>
    <col min="8" max="23" width="14.7109375" style="1" customWidth="1"/>
  </cols>
  <sheetData>
    <row r="1" spans="1:23" x14ac:dyDescent="0.25">
      <c r="A1" s="902" t="s">
        <v>302</v>
      </c>
      <c r="B1" s="907" t="s">
        <v>322</v>
      </c>
      <c r="C1" s="902" t="s">
        <v>256</v>
      </c>
      <c r="D1" s="902" t="s">
        <v>42</v>
      </c>
      <c r="E1" s="902" t="s">
        <v>303</v>
      </c>
      <c r="F1" s="132" t="s">
        <v>447</v>
      </c>
      <c r="G1" s="904" t="s">
        <v>449</v>
      </c>
      <c r="H1" s="133">
        <v>1</v>
      </c>
      <c r="I1" s="133">
        <v>2</v>
      </c>
      <c r="J1" s="133">
        <v>3</v>
      </c>
      <c r="K1" s="133">
        <v>4</v>
      </c>
      <c r="L1" s="133">
        <v>5</v>
      </c>
      <c r="M1" s="133">
        <v>6</v>
      </c>
      <c r="N1" s="133">
        <v>7</v>
      </c>
      <c r="O1" s="133">
        <v>8</v>
      </c>
      <c r="P1" s="133">
        <v>9</v>
      </c>
      <c r="Q1" s="133">
        <v>10</v>
      </c>
      <c r="R1" s="133">
        <v>11</v>
      </c>
      <c r="S1" s="133">
        <v>12</v>
      </c>
      <c r="T1" s="133">
        <v>13</v>
      </c>
      <c r="U1" s="133">
        <v>14</v>
      </c>
      <c r="V1" s="133">
        <v>15</v>
      </c>
      <c r="W1" s="133">
        <v>16</v>
      </c>
    </row>
    <row r="2" spans="1:23" x14ac:dyDescent="0.25">
      <c r="A2" s="902"/>
      <c r="B2" s="902"/>
      <c r="C2" s="902"/>
      <c r="D2" s="902"/>
      <c r="E2" s="902"/>
      <c r="F2" s="132" t="s">
        <v>448</v>
      </c>
      <c r="G2" s="905"/>
      <c r="H2" s="133" t="s">
        <v>306</v>
      </c>
      <c r="I2" s="133">
        <v>0</v>
      </c>
      <c r="J2" s="133">
        <v>1</v>
      </c>
      <c r="K2" s="133">
        <v>2</v>
      </c>
      <c r="L2" s="133">
        <v>3</v>
      </c>
      <c r="M2" s="133">
        <v>4</v>
      </c>
      <c r="N2" s="133">
        <v>5</v>
      </c>
      <c r="O2" s="133">
        <v>6</v>
      </c>
      <c r="P2" s="133">
        <v>7</v>
      </c>
      <c r="Q2" s="133">
        <v>8</v>
      </c>
      <c r="R2" s="133">
        <v>9</v>
      </c>
      <c r="S2" s="133">
        <v>10</v>
      </c>
      <c r="T2" s="133">
        <v>11</v>
      </c>
      <c r="U2" s="133"/>
      <c r="V2" s="133"/>
      <c r="W2" s="133"/>
    </row>
    <row r="3" spans="1:23" s="293" customFormat="1" x14ac:dyDescent="0.25">
      <c r="A3" s="899" t="s">
        <v>5046</v>
      </c>
      <c r="B3" s="906" t="s">
        <v>318</v>
      </c>
      <c r="C3" s="901" t="s">
        <v>1345</v>
      </c>
      <c r="D3" s="901" t="s">
        <v>5097</v>
      </c>
      <c r="E3" s="903"/>
      <c r="F3" s="714" t="s">
        <v>444</v>
      </c>
      <c r="G3" s="139" t="s">
        <v>304</v>
      </c>
      <c r="H3" s="139" t="s">
        <v>5098</v>
      </c>
      <c r="I3" s="715" t="s">
        <v>1853</v>
      </c>
      <c r="J3" s="139"/>
      <c r="K3" s="715" t="s">
        <v>1857</v>
      </c>
      <c r="L3" s="715" t="s">
        <v>1858</v>
      </c>
      <c r="M3" s="715" t="s">
        <v>1859</v>
      </c>
      <c r="N3" s="139" t="s">
        <v>1860</v>
      </c>
      <c r="O3" s="139" t="s">
        <v>1861</v>
      </c>
      <c r="P3" s="139" t="s">
        <v>1862</v>
      </c>
      <c r="Q3" s="716"/>
      <c r="R3" s="716"/>
      <c r="S3" s="716"/>
      <c r="T3" s="716"/>
      <c r="U3" s="716"/>
      <c r="V3" s="716"/>
      <c r="W3" s="716"/>
    </row>
    <row r="4" spans="1:23" s="293" customFormat="1" x14ac:dyDescent="0.25">
      <c r="A4" s="899"/>
      <c r="B4" s="906"/>
      <c r="C4" s="901"/>
      <c r="D4" s="901"/>
      <c r="E4" s="903"/>
      <c r="F4" s="714" t="s">
        <v>445</v>
      </c>
      <c r="G4" s="139" t="s">
        <v>1346</v>
      </c>
      <c r="H4" s="138" t="s">
        <v>1855</v>
      </c>
      <c r="I4" s="715" t="s">
        <v>1856</v>
      </c>
      <c r="J4" s="139"/>
      <c r="K4" s="715" t="s">
        <v>1502</v>
      </c>
      <c r="L4" s="715" t="s">
        <v>1502</v>
      </c>
      <c r="M4" s="715" t="s">
        <v>1502</v>
      </c>
      <c r="N4" s="139" t="s">
        <v>312</v>
      </c>
      <c r="O4" s="139" t="s">
        <v>312</v>
      </c>
      <c r="P4" s="139" t="s">
        <v>312</v>
      </c>
      <c r="Q4" s="181"/>
      <c r="R4" s="182"/>
      <c r="S4" s="182"/>
      <c r="T4" s="182"/>
      <c r="U4" s="182"/>
      <c r="V4" s="182"/>
      <c r="W4" s="182"/>
    </row>
    <row r="5" spans="1:23" s="293" customFormat="1" x14ac:dyDescent="0.25">
      <c r="A5" s="899"/>
      <c r="B5" s="906"/>
      <c r="C5" s="901"/>
      <c r="D5" s="901"/>
      <c r="E5" s="903"/>
      <c r="F5" s="717" t="s">
        <v>446</v>
      </c>
      <c r="G5" s="138"/>
      <c r="H5" s="138"/>
      <c r="I5" s="715">
        <v>1</v>
      </c>
      <c r="J5" s="139"/>
      <c r="K5" s="715">
        <v>2</v>
      </c>
      <c r="L5" s="715">
        <v>3</v>
      </c>
      <c r="M5" s="715">
        <v>4</v>
      </c>
      <c r="N5" s="139"/>
      <c r="O5" s="139"/>
      <c r="P5" s="139"/>
      <c r="Q5" s="181"/>
      <c r="R5" s="180"/>
      <c r="S5" s="180"/>
      <c r="T5" s="180"/>
      <c r="U5" s="180"/>
      <c r="V5" s="180"/>
      <c r="W5" s="180"/>
    </row>
    <row r="6" spans="1:23" s="293" customFormat="1" x14ac:dyDescent="0.25">
      <c r="A6" s="899" t="s">
        <v>5046</v>
      </c>
      <c r="B6" s="906" t="s">
        <v>318</v>
      </c>
      <c r="C6" s="901" t="s">
        <v>1345</v>
      </c>
      <c r="D6" s="901" t="s">
        <v>5099</v>
      </c>
      <c r="E6" s="903"/>
      <c r="F6" s="714" t="s">
        <v>444</v>
      </c>
      <c r="G6" s="139" t="s">
        <v>305</v>
      </c>
      <c r="H6" s="139" t="s">
        <v>5100</v>
      </c>
      <c r="I6" s="715" t="s">
        <v>1863</v>
      </c>
      <c r="J6" s="139"/>
      <c r="K6" s="715" t="s">
        <v>1865</v>
      </c>
      <c r="L6" s="715" t="s">
        <v>1866</v>
      </c>
      <c r="M6" s="715" t="s">
        <v>1867</v>
      </c>
      <c r="N6" s="139" t="s">
        <v>1868</v>
      </c>
      <c r="O6" s="139" t="s">
        <v>1869</v>
      </c>
      <c r="P6" s="139" t="s">
        <v>1870</v>
      </c>
      <c r="Q6" s="716"/>
      <c r="R6" s="716"/>
      <c r="S6" s="716"/>
      <c r="T6" s="716"/>
      <c r="U6" s="716"/>
      <c r="V6" s="716"/>
      <c r="W6" s="716"/>
    </row>
    <row r="7" spans="1:23" s="293" customFormat="1" x14ac:dyDescent="0.25">
      <c r="A7" s="899"/>
      <c r="B7" s="906"/>
      <c r="C7" s="901"/>
      <c r="D7" s="901"/>
      <c r="E7" s="903"/>
      <c r="F7" s="714" t="s">
        <v>445</v>
      </c>
      <c r="G7" s="139" t="s">
        <v>1346</v>
      </c>
      <c r="H7" s="138" t="s">
        <v>1855</v>
      </c>
      <c r="I7" s="715" t="s">
        <v>1856</v>
      </c>
      <c r="J7" s="139"/>
      <c r="K7" s="715" t="s">
        <v>1502</v>
      </c>
      <c r="L7" s="715" t="s">
        <v>1502</v>
      </c>
      <c r="M7" s="715" t="s">
        <v>1502</v>
      </c>
      <c r="N7" s="139" t="s">
        <v>312</v>
      </c>
      <c r="O7" s="139" t="s">
        <v>312</v>
      </c>
      <c r="P7" s="139" t="s">
        <v>312</v>
      </c>
      <c r="Q7" s="181"/>
      <c r="R7" s="182"/>
      <c r="S7" s="182"/>
      <c r="T7" s="182"/>
      <c r="U7" s="182"/>
      <c r="V7" s="182"/>
      <c r="W7" s="182"/>
    </row>
    <row r="8" spans="1:23" s="293" customFormat="1" x14ac:dyDescent="0.25">
      <c r="A8" s="899"/>
      <c r="B8" s="906"/>
      <c r="C8" s="901"/>
      <c r="D8" s="901"/>
      <c r="E8" s="903"/>
      <c r="F8" s="717" t="s">
        <v>446</v>
      </c>
      <c r="G8" s="138"/>
      <c r="H8" s="138"/>
      <c r="I8" s="715">
        <v>5</v>
      </c>
      <c r="J8" s="139"/>
      <c r="K8" s="715">
        <v>6</v>
      </c>
      <c r="L8" s="715">
        <v>7</v>
      </c>
      <c r="M8" s="715">
        <v>8</v>
      </c>
      <c r="N8" s="139"/>
      <c r="O8" s="139"/>
      <c r="P8" s="139"/>
      <c r="Q8" s="181"/>
      <c r="R8" s="180"/>
      <c r="S8" s="180"/>
      <c r="T8" s="180"/>
      <c r="U8" s="180"/>
      <c r="V8" s="180"/>
      <c r="W8" s="180"/>
    </row>
    <row r="9" spans="1:23" s="293" customFormat="1" x14ac:dyDescent="0.25">
      <c r="A9" s="899" t="s">
        <v>5046</v>
      </c>
      <c r="B9" s="906" t="s">
        <v>318</v>
      </c>
      <c r="C9" s="901" t="s">
        <v>1345</v>
      </c>
      <c r="D9" s="901" t="s">
        <v>313</v>
      </c>
      <c r="E9" s="903"/>
      <c r="F9" s="718" t="s">
        <v>444</v>
      </c>
      <c r="G9" s="139" t="s">
        <v>317</v>
      </c>
      <c r="H9" s="139" t="s">
        <v>5101</v>
      </c>
      <c r="I9" s="715" t="s">
        <v>1871</v>
      </c>
      <c r="J9" s="139"/>
      <c r="K9" s="715" t="s">
        <v>1850</v>
      </c>
      <c r="L9" s="715" t="s">
        <v>1851</v>
      </c>
      <c r="M9" s="715" t="s">
        <v>1847</v>
      </c>
      <c r="N9" s="715" t="s">
        <v>1846</v>
      </c>
      <c r="O9" s="715" t="s">
        <v>1872</v>
      </c>
      <c r="P9" s="719" t="s">
        <v>1873</v>
      </c>
      <c r="Q9" s="720" t="s">
        <v>5102</v>
      </c>
      <c r="R9" s="138" t="s">
        <v>5103</v>
      </c>
      <c r="S9" s="138" t="s">
        <v>5104</v>
      </c>
      <c r="T9" s="138" t="s">
        <v>5105</v>
      </c>
      <c r="U9" s="716"/>
      <c r="V9" s="716"/>
      <c r="W9" s="716"/>
    </row>
    <row r="10" spans="1:23" s="293" customFormat="1" x14ac:dyDescent="0.25">
      <c r="A10" s="899"/>
      <c r="B10" s="906"/>
      <c r="C10" s="901"/>
      <c r="D10" s="901"/>
      <c r="E10" s="903"/>
      <c r="F10" s="718" t="s">
        <v>445</v>
      </c>
      <c r="G10" s="139" t="s">
        <v>2158</v>
      </c>
      <c r="H10" s="138" t="s">
        <v>308</v>
      </c>
      <c r="I10" s="715" t="s">
        <v>1527</v>
      </c>
      <c r="J10" s="139"/>
      <c r="K10" s="715" t="s">
        <v>309</v>
      </c>
      <c r="L10" s="715" t="s">
        <v>309</v>
      </c>
      <c r="M10" s="715" t="s">
        <v>309</v>
      </c>
      <c r="N10" s="715" t="s">
        <v>309</v>
      </c>
      <c r="O10" s="715" t="s">
        <v>309</v>
      </c>
      <c r="P10" s="139" t="s">
        <v>311</v>
      </c>
      <c r="Q10" s="181" t="s">
        <v>310</v>
      </c>
      <c r="R10" s="182" t="s">
        <v>312</v>
      </c>
      <c r="S10" s="182" t="s">
        <v>312</v>
      </c>
      <c r="T10" s="182" t="s">
        <v>312</v>
      </c>
      <c r="U10" s="182"/>
      <c r="V10" s="182"/>
      <c r="W10" s="182"/>
    </row>
    <row r="11" spans="1:23" s="293" customFormat="1" x14ac:dyDescent="0.25">
      <c r="A11" s="899"/>
      <c r="B11" s="906"/>
      <c r="C11" s="901"/>
      <c r="D11" s="901"/>
      <c r="E11" s="903"/>
      <c r="F11" s="721" t="s">
        <v>446</v>
      </c>
      <c r="G11" s="138"/>
      <c r="H11" s="138"/>
      <c r="I11" s="715">
        <v>9</v>
      </c>
      <c r="J11" s="139"/>
      <c r="K11" s="715">
        <v>10</v>
      </c>
      <c r="L11" s="715">
        <v>11</v>
      </c>
      <c r="M11" s="715">
        <v>12</v>
      </c>
      <c r="N11" s="715">
        <v>13</v>
      </c>
      <c r="O11" s="715">
        <v>14</v>
      </c>
      <c r="P11" s="719">
        <v>1</v>
      </c>
      <c r="Q11" s="720">
        <v>1</v>
      </c>
      <c r="R11" s="180"/>
      <c r="S11" s="180"/>
      <c r="T11" s="180"/>
      <c r="U11" s="180"/>
      <c r="V11" s="180"/>
      <c r="W11" s="180"/>
    </row>
    <row r="12" spans="1:23" s="293" customFormat="1" x14ac:dyDescent="0.25">
      <c r="A12" s="899" t="s">
        <v>5046</v>
      </c>
      <c r="B12" s="906" t="s">
        <v>318</v>
      </c>
      <c r="C12" s="901" t="s">
        <v>1345</v>
      </c>
      <c r="D12" s="901" t="s">
        <v>314</v>
      </c>
      <c r="E12" s="903"/>
      <c r="F12" s="718" t="s">
        <v>444</v>
      </c>
      <c r="G12" s="139" t="s">
        <v>321</v>
      </c>
      <c r="H12" s="139" t="s">
        <v>5106</v>
      </c>
      <c r="I12" s="715" t="s">
        <v>1874</v>
      </c>
      <c r="J12" s="139"/>
      <c r="K12" s="715" t="s">
        <v>1852</v>
      </c>
      <c r="L12" s="715" t="s">
        <v>1849</v>
      </c>
      <c r="M12" s="715" t="s">
        <v>1848</v>
      </c>
      <c r="N12" s="715" t="s">
        <v>1875</v>
      </c>
      <c r="O12" s="715" t="s">
        <v>1876</v>
      </c>
      <c r="P12" s="719" t="s">
        <v>1877</v>
      </c>
      <c r="Q12" s="139" t="s">
        <v>5107</v>
      </c>
      <c r="R12" s="138" t="s">
        <v>5108</v>
      </c>
      <c r="S12" s="138" t="s">
        <v>5109</v>
      </c>
      <c r="T12" s="138" t="s">
        <v>5110</v>
      </c>
      <c r="U12" s="716"/>
      <c r="V12" s="716"/>
      <c r="W12" s="716"/>
    </row>
    <row r="13" spans="1:23" s="293" customFormat="1" x14ac:dyDescent="0.25">
      <c r="A13" s="899"/>
      <c r="B13" s="906"/>
      <c r="C13" s="901"/>
      <c r="D13" s="901"/>
      <c r="E13" s="903"/>
      <c r="F13" s="718" t="s">
        <v>445</v>
      </c>
      <c r="G13" s="139" t="s">
        <v>2158</v>
      </c>
      <c r="H13" s="138" t="s">
        <v>308</v>
      </c>
      <c r="I13" s="715" t="s">
        <v>1527</v>
      </c>
      <c r="J13" s="139"/>
      <c r="K13" s="715" t="s">
        <v>309</v>
      </c>
      <c r="L13" s="715" t="s">
        <v>309</v>
      </c>
      <c r="M13" s="139" t="s">
        <v>309</v>
      </c>
      <c r="N13" s="139" t="s">
        <v>309</v>
      </c>
      <c r="O13" s="139" t="s">
        <v>309</v>
      </c>
      <c r="P13" s="139" t="s">
        <v>311</v>
      </c>
      <c r="Q13" s="181" t="s">
        <v>312</v>
      </c>
      <c r="R13" s="182" t="s">
        <v>312</v>
      </c>
      <c r="S13" s="182" t="s">
        <v>312</v>
      </c>
      <c r="T13" s="182" t="s">
        <v>312</v>
      </c>
      <c r="U13" s="182"/>
      <c r="V13" s="182"/>
      <c r="W13" s="182"/>
    </row>
    <row r="14" spans="1:23" s="293" customFormat="1" x14ac:dyDescent="0.25">
      <c r="A14" s="899"/>
      <c r="B14" s="906"/>
      <c r="C14" s="901"/>
      <c r="D14" s="901"/>
      <c r="E14" s="903"/>
      <c r="F14" s="721" t="s">
        <v>446</v>
      </c>
      <c r="G14" s="138"/>
      <c r="H14" s="138"/>
      <c r="I14" s="715">
        <v>15</v>
      </c>
      <c r="J14" s="139"/>
      <c r="K14" s="715">
        <v>16</v>
      </c>
      <c r="L14" s="715">
        <v>17</v>
      </c>
      <c r="M14" s="715">
        <v>18</v>
      </c>
      <c r="N14" s="715">
        <v>19</v>
      </c>
      <c r="O14" s="715">
        <v>20</v>
      </c>
      <c r="P14" s="719">
        <v>2</v>
      </c>
      <c r="Q14" s="181"/>
      <c r="R14" s="180"/>
      <c r="S14" s="180"/>
      <c r="T14" s="180"/>
      <c r="U14" s="180"/>
      <c r="V14" s="180"/>
      <c r="W14" s="180"/>
    </row>
    <row r="15" spans="1:23" s="293" customFormat="1" x14ac:dyDescent="0.25">
      <c r="A15" s="899" t="s">
        <v>5046</v>
      </c>
      <c r="B15" s="906" t="s">
        <v>318</v>
      </c>
      <c r="C15" s="901" t="s">
        <v>1345</v>
      </c>
      <c r="D15" s="901" t="s">
        <v>316</v>
      </c>
      <c r="E15" s="903"/>
      <c r="F15" s="718" t="s">
        <v>444</v>
      </c>
      <c r="G15" s="139" t="s">
        <v>307</v>
      </c>
      <c r="H15" s="139" t="s">
        <v>5111</v>
      </c>
      <c r="I15" s="715" t="s">
        <v>1878</v>
      </c>
      <c r="J15" s="125"/>
      <c r="K15" s="715" t="s">
        <v>1880</v>
      </c>
      <c r="L15" s="715" t="s">
        <v>1881</v>
      </c>
      <c r="M15" s="715" t="s">
        <v>1882</v>
      </c>
      <c r="N15" s="715" t="s">
        <v>1883</v>
      </c>
      <c r="O15" s="139" t="s">
        <v>1884</v>
      </c>
      <c r="P15" s="139" t="s">
        <v>1885</v>
      </c>
      <c r="Q15" s="716"/>
      <c r="R15" s="716"/>
      <c r="S15" s="716"/>
      <c r="T15" s="716"/>
      <c r="U15" s="716"/>
      <c r="V15" s="716"/>
      <c r="W15" s="716"/>
    </row>
    <row r="16" spans="1:23" s="293" customFormat="1" x14ac:dyDescent="0.25">
      <c r="A16" s="899"/>
      <c r="B16" s="906"/>
      <c r="C16" s="901"/>
      <c r="D16" s="901"/>
      <c r="E16" s="903"/>
      <c r="F16" s="718" t="s">
        <v>445</v>
      </c>
      <c r="G16" s="139" t="s">
        <v>1346</v>
      </c>
      <c r="H16" s="138" t="s">
        <v>308</v>
      </c>
      <c r="I16" s="715" t="s">
        <v>1528</v>
      </c>
      <c r="J16" s="181"/>
      <c r="K16" s="715" t="s">
        <v>319</v>
      </c>
      <c r="L16" s="715" t="s">
        <v>1502</v>
      </c>
      <c r="M16" s="715" t="s">
        <v>1502</v>
      </c>
      <c r="N16" s="715" t="s">
        <v>1502</v>
      </c>
      <c r="O16" s="139" t="s">
        <v>312</v>
      </c>
      <c r="P16" s="139" t="s">
        <v>312</v>
      </c>
      <c r="Q16" s="181"/>
      <c r="R16" s="182"/>
      <c r="S16" s="182"/>
      <c r="T16" s="182"/>
      <c r="U16" s="182"/>
      <c r="V16" s="182"/>
      <c r="W16" s="182"/>
    </row>
    <row r="17" spans="1:23" s="293" customFormat="1" x14ac:dyDescent="0.25">
      <c r="A17" s="899"/>
      <c r="B17" s="906"/>
      <c r="C17" s="901"/>
      <c r="D17" s="901"/>
      <c r="E17" s="903"/>
      <c r="F17" s="721" t="s">
        <v>446</v>
      </c>
      <c r="G17" s="138"/>
      <c r="H17" s="138"/>
      <c r="I17" s="715">
        <v>21</v>
      </c>
      <c r="J17" s="181"/>
      <c r="K17" s="715">
        <v>22</v>
      </c>
      <c r="L17" s="715">
        <v>23</v>
      </c>
      <c r="M17" s="715">
        <v>24</v>
      </c>
      <c r="N17" s="715">
        <v>25</v>
      </c>
      <c r="O17" s="139"/>
      <c r="P17" s="139"/>
      <c r="Q17" s="181"/>
      <c r="R17" s="180"/>
      <c r="S17" s="180"/>
      <c r="T17" s="180"/>
      <c r="U17" s="180"/>
      <c r="V17" s="180"/>
      <c r="W17" s="180"/>
    </row>
    <row r="18" spans="1:23" s="293" customFormat="1" x14ac:dyDescent="0.25">
      <c r="A18" s="899" t="s">
        <v>5046</v>
      </c>
      <c r="B18" s="906" t="s">
        <v>318</v>
      </c>
      <c r="C18" s="901" t="s">
        <v>1345</v>
      </c>
      <c r="D18" s="901" t="s">
        <v>320</v>
      </c>
      <c r="E18" s="903"/>
      <c r="F18" s="718" t="s">
        <v>444</v>
      </c>
      <c r="G18" s="139" t="s">
        <v>315</v>
      </c>
      <c r="H18" s="139" t="s">
        <v>5112</v>
      </c>
      <c r="I18" s="715" t="s">
        <v>1886</v>
      </c>
      <c r="J18" s="125"/>
      <c r="K18" s="715" t="s">
        <v>1887</v>
      </c>
      <c r="L18" s="715" t="s">
        <v>1888</v>
      </c>
      <c r="M18" s="715" t="s">
        <v>1889</v>
      </c>
      <c r="N18" s="715" t="s">
        <v>1890</v>
      </c>
      <c r="O18" s="139" t="s">
        <v>1891</v>
      </c>
      <c r="P18" s="139" t="s">
        <v>1892</v>
      </c>
      <c r="Q18" s="716"/>
      <c r="R18" s="716"/>
      <c r="S18" s="716"/>
      <c r="T18" s="716"/>
      <c r="U18" s="716"/>
      <c r="V18" s="716"/>
      <c r="W18" s="716"/>
    </row>
    <row r="19" spans="1:23" s="293" customFormat="1" x14ac:dyDescent="0.25">
      <c r="A19" s="899"/>
      <c r="B19" s="906"/>
      <c r="C19" s="901"/>
      <c r="D19" s="901"/>
      <c r="E19" s="903"/>
      <c r="F19" s="718" t="s">
        <v>445</v>
      </c>
      <c r="G19" s="139" t="s">
        <v>1346</v>
      </c>
      <c r="H19" s="138" t="s">
        <v>308</v>
      </c>
      <c r="I19" s="715" t="s">
        <v>1528</v>
      </c>
      <c r="J19" s="181"/>
      <c r="K19" s="715" t="s">
        <v>319</v>
      </c>
      <c r="L19" s="715" t="s">
        <v>1502</v>
      </c>
      <c r="M19" s="715" t="s">
        <v>1502</v>
      </c>
      <c r="N19" s="715" t="s">
        <v>1502</v>
      </c>
      <c r="O19" s="139" t="s">
        <v>312</v>
      </c>
      <c r="P19" s="139" t="s">
        <v>312</v>
      </c>
      <c r="Q19" s="181"/>
      <c r="R19" s="182"/>
      <c r="S19" s="182"/>
      <c r="T19" s="182"/>
      <c r="U19" s="182"/>
      <c r="V19" s="182"/>
      <c r="W19" s="182"/>
    </row>
    <row r="20" spans="1:23" s="293" customFormat="1" x14ac:dyDescent="0.25">
      <c r="A20" s="899"/>
      <c r="B20" s="906"/>
      <c r="C20" s="901"/>
      <c r="D20" s="901"/>
      <c r="E20" s="903"/>
      <c r="F20" s="721" t="s">
        <v>446</v>
      </c>
      <c r="G20" s="138"/>
      <c r="H20" s="138"/>
      <c r="I20" s="715">
        <v>26</v>
      </c>
      <c r="J20" s="181"/>
      <c r="K20" s="715">
        <v>27</v>
      </c>
      <c r="L20" s="715">
        <v>28</v>
      </c>
      <c r="M20" s="715">
        <v>29</v>
      </c>
      <c r="N20" s="715">
        <v>30</v>
      </c>
      <c r="O20" s="139"/>
      <c r="P20" s="139"/>
      <c r="Q20" s="181"/>
      <c r="R20" s="180"/>
      <c r="S20" s="180"/>
      <c r="T20" s="180"/>
      <c r="U20" s="180"/>
      <c r="V20" s="180"/>
      <c r="W20" s="180"/>
    </row>
    <row r="21" spans="1:23" s="293" customFormat="1" x14ac:dyDescent="0.25">
      <c r="A21" s="899" t="s">
        <v>5048</v>
      </c>
      <c r="B21" s="898" t="s">
        <v>1893</v>
      </c>
      <c r="C21" s="901" t="s">
        <v>5047</v>
      </c>
      <c r="D21" s="899"/>
      <c r="E21" s="900">
        <v>1</v>
      </c>
      <c r="F21" s="718" t="s">
        <v>444</v>
      </c>
      <c r="G21" s="139" t="s">
        <v>304</v>
      </c>
      <c r="H21" s="139" t="s">
        <v>5098</v>
      </c>
      <c r="I21" s="715" t="s">
        <v>1853</v>
      </c>
      <c r="J21" s="719" t="s">
        <v>1854</v>
      </c>
      <c r="K21" s="719" t="s">
        <v>1857</v>
      </c>
      <c r="L21" s="719" t="s">
        <v>1858</v>
      </c>
      <c r="M21" s="722" t="s">
        <v>1859</v>
      </c>
      <c r="N21" s="720" t="s">
        <v>1860</v>
      </c>
      <c r="O21" s="720" t="s">
        <v>1861</v>
      </c>
      <c r="P21" s="715" t="s">
        <v>1862</v>
      </c>
      <c r="Q21" s="715" t="s">
        <v>1895</v>
      </c>
      <c r="R21" s="139" t="s">
        <v>5113</v>
      </c>
      <c r="S21" s="139" t="s">
        <v>5114</v>
      </c>
      <c r="T21" s="139" t="s">
        <v>327</v>
      </c>
      <c r="U21" s="716"/>
      <c r="V21" s="716"/>
      <c r="W21" s="716"/>
    </row>
    <row r="22" spans="1:23" s="293" customFormat="1" x14ac:dyDescent="0.25">
      <c r="A22" s="899"/>
      <c r="B22" s="898"/>
      <c r="C22" s="901"/>
      <c r="D22" s="899"/>
      <c r="E22" s="900"/>
      <c r="F22" s="718" t="s">
        <v>445</v>
      </c>
      <c r="G22" s="139" t="s">
        <v>2158</v>
      </c>
      <c r="H22" s="138" t="s">
        <v>308</v>
      </c>
      <c r="I22" s="715" t="s">
        <v>1894</v>
      </c>
      <c r="J22" s="723" t="s">
        <v>311</v>
      </c>
      <c r="K22" s="722" t="s">
        <v>311</v>
      </c>
      <c r="L22" s="724" t="s">
        <v>311</v>
      </c>
      <c r="M22" s="722" t="s">
        <v>5115</v>
      </c>
      <c r="N22" s="139" t="s">
        <v>310</v>
      </c>
      <c r="O22" s="181" t="s">
        <v>310</v>
      </c>
      <c r="P22" s="181" t="s">
        <v>309</v>
      </c>
      <c r="Q22" s="181" t="s">
        <v>309</v>
      </c>
      <c r="R22" s="138" t="s">
        <v>312</v>
      </c>
      <c r="S22" s="138" t="s">
        <v>312</v>
      </c>
      <c r="T22" s="138" t="s">
        <v>312</v>
      </c>
      <c r="U22" s="182"/>
      <c r="V22" s="182"/>
      <c r="W22" s="182"/>
    </row>
    <row r="23" spans="1:23" s="293" customFormat="1" x14ac:dyDescent="0.25">
      <c r="A23" s="899"/>
      <c r="B23" s="898"/>
      <c r="C23" s="901"/>
      <c r="D23" s="899"/>
      <c r="E23" s="900"/>
      <c r="F23" s="721" t="s">
        <v>446</v>
      </c>
      <c r="G23" s="138"/>
      <c r="H23" s="138"/>
      <c r="I23" s="715">
        <v>31</v>
      </c>
      <c r="J23" s="719">
        <v>3</v>
      </c>
      <c r="K23" s="719">
        <v>4</v>
      </c>
      <c r="L23" s="719">
        <v>5</v>
      </c>
      <c r="M23" s="722">
        <v>1</v>
      </c>
      <c r="N23" s="720">
        <v>2</v>
      </c>
      <c r="O23" s="720">
        <v>3</v>
      </c>
      <c r="P23" s="715">
        <v>32</v>
      </c>
      <c r="Q23" s="715">
        <v>33</v>
      </c>
      <c r="R23" s="138"/>
      <c r="S23" s="138"/>
      <c r="T23" s="138"/>
      <c r="U23" s="180"/>
      <c r="V23" s="180"/>
      <c r="W23" s="180"/>
    </row>
    <row r="24" spans="1:23" s="293" customFormat="1" x14ac:dyDescent="0.25">
      <c r="A24" s="899" t="s">
        <v>5048</v>
      </c>
      <c r="B24" s="898" t="s">
        <v>1893</v>
      </c>
      <c r="C24" s="901" t="s">
        <v>5047</v>
      </c>
      <c r="D24" s="899"/>
      <c r="E24" s="900">
        <v>2</v>
      </c>
      <c r="F24" s="718" t="s">
        <v>444</v>
      </c>
      <c r="G24" s="139" t="s">
        <v>305</v>
      </c>
      <c r="H24" s="139" t="s">
        <v>5100</v>
      </c>
      <c r="I24" s="715" t="s">
        <v>1863</v>
      </c>
      <c r="J24" s="719" t="s">
        <v>1864</v>
      </c>
      <c r="K24" s="719" t="s">
        <v>1865</v>
      </c>
      <c r="L24" s="719" t="s">
        <v>1866</v>
      </c>
      <c r="M24" s="722" t="s">
        <v>1867</v>
      </c>
      <c r="N24" s="720" t="s">
        <v>1868</v>
      </c>
      <c r="O24" s="720" t="s">
        <v>1869</v>
      </c>
      <c r="P24" s="715" t="s">
        <v>1870</v>
      </c>
      <c r="Q24" s="715" t="s">
        <v>1896</v>
      </c>
      <c r="R24" s="139" t="s">
        <v>2029</v>
      </c>
      <c r="S24" s="139" t="s">
        <v>2087</v>
      </c>
      <c r="T24" s="139" t="s">
        <v>2088</v>
      </c>
      <c r="U24" s="716"/>
      <c r="V24" s="716"/>
      <c r="W24" s="716"/>
    </row>
    <row r="25" spans="1:23" s="293" customFormat="1" x14ac:dyDescent="0.25">
      <c r="A25" s="899"/>
      <c r="B25" s="898"/>
      <c r="C25" s="901"/>
      <c r="D25" s="899"/>
      <c r="E25" s="900"/>
      <c r="F25" s="718" t="s">
        <v>445</v>
      </c>
      <c r="G25" s="139" t="s">
        <v>2158</v>
      </c>
      <c r="H25" s="138" t="s">
        <v>308</v>
      </c>
      <c r="I25" s="715" t="s">
        <v>1894</v>
      </c>
      <c r="J25" s="723" t="s">
        <v>311</v>
      </c>
      <c r="K25" s="720" t="s">
        <v>311</v>
      </c>
      <c r="L25" s="139" t="s">
        <v>311</v>
      </c>
      <c r="M25" s="722" t="s">
        <v>5115</v>
      </c>
      <c r="N25" s="139" t="s">
        <v>310</v>
      </c>
      <c r="O25" s="181" t="s">
        <v>310</v>
      </c>
      <c r="P25" s="181" t="s">
        <v>309</v>
      </c>
      <c r="Q25" s="181" t="s">
        <v>309</v>
      </c>
      <c r="R25" s="182" t="s">
        <v>312</v>
      </c>
      <c r="S25" s="182" t="s">
        <v>312</v>
      </c>
      <c r="T25" s="182" t="s">
        <v>312</v>
      </c>
      <c r="U25" s="182"/>
      <c r="V25" s="182"/>
      <c r="W25" s="182"/>
    </row>
    <row r="26" spans="1:23" s="293" customFormat="1" x14ac:dyDescent="0.25">
      <c r="A26" s="899"/>
      <c r="B26" s="898"/>
      <c r="C26" s="901"/>
      <c r="D26" s="899"/>
      <c r="E26" s="900"/>
      <c r="F26" s="721" t="s">
        <v>446</v>
      </c>
      <c r="G26" s="138"/>
      <c r="H26" s="138"/>
      <c r="I26" s="715">
        <v>34</v>
      </c>
      <c r="J26" s="719">
        <v>6</v>
      </c>
      <c r="K26" s="719">
        <v>7</v>
      </c>
      <c r="L26" s="719">
        <v>8</v>
      </c>
      <c r="M26" s="722">
        <v>2</v>
      </c>
      <c r="N26" s="720">
        <v>4</v>
      </c>
      <c r="O26" s="720">
        <v>5</v>
      </c>
      <c r="P26" s="715">
        <v>35</v>
      </c>
      <c r="Q26" s="715">
        <v>36</v>
      </c>
      <c r="R26" s="180"/>
      <c r="S26" s="180"/>
      <c r="T26" s="180"/>
      <c r="U26" s="180"/>
      <c r="V26" s="180"/>
      <c r="W26" s="180"/>
    </row>
    <row r="27" spans="1:23" s="293" customFormat="1" x14ac:dyDescent="0.25">
      <c r="A27" s="899" t="s">
        <v>5048</v>
      </c>
      <c r="B27" s="898" t="s">
        <v>1893</v>
      </c>
      <c r="C27" s="901" t="s">
        <v>5047</v>
      </c>
      <c r="D27" s="899"/>
      <c r="E27" s="900">
        <v>3</v>
      </c>
      <c r="F27" s="718" t="s">
        <v>444</v>
      </c>
      <c r="G27" s="139" t="s">
        <v>307</v>
      </c>
      <c r="H27" s="139" t="s">
        <v>5111</v>
      </c>
      <c r="I27" s="715" t="s">
        <v>1878</v>
      </c>
      <c r="J27" s="719" t="s">
        <v>1879</v>
      </c>
      <c r="K27" s="722" t="s">
        <v>1880</v>
      </c>
      <c r="L27" s="720" t="s">
        <v>1881</v>
      </c>
      <c r="M27" s="720" t="s">
        <v>1882</v>
      </c>
      <c r="N27" s="725" t="s">
        <v>1883</v>
      </c>
      <c r="O27" s="715" t="s">
        <v>1884</v>
      </c>
      <c r="P27" s="139" t="s">
        <v>1885</v>
      </c>
      <c r="Q27" s="716"/>
      <c r="R27" s="716"/>
      <c r="S27" s="716"/>
      <c r="T27" s="716"/>
      <c r="U27" s="716"/>
      <c r="V27" s="716"/>
      <c r="W27" s="716"/>
    </row>
    <row r="28" spans="1:23" s="293" customFormat="1" x14ac:dyDescent="0.25">
      <c r="A28" s="899"/>
      <c r="B28" s="898"/>
      <c r="C28" s="901"/>
      <c r="D28" s="899"/>
      <c r="E28" s="900"/>
      <c r="F28" s="718" t="s">
        <v>445</v>
      </c>
      <c r="G28" s="139" t="s">
        <v>1346</v>
      </c>
      <c r="H28" s="138" t="s">
        <v>308</v>
      </c>
      <c r="I28" s="715" t="s">
        <v>1894</v>
      </c>
      <c r="J28" s="723" t="s">
        <v>311</v>
      </c>
      <c r="K28" s="722" t="s">
        <v>5115</v>
      </c>
      <c r="L28" s="139" t="s">
        <v>310</v>
      </c>
      <c r="M28" s="139" t="s">
        <v>310</v>
      </c>
      <c r="N28" s="725" t="s">
        <v>2030</v>
      </c>
      <c r="O28" s="181" t="s">
        <v>309</v>
      </c>
      <c r="P28" s="181" t="s">
        <v>312</v>
      </c>
      <c r="Q28" s="181"/>
      <c r="R28" s="182"/>
      <c r="S28" s="182"/>
      <c r="T28" s="182"/>
      <c r="U28" s="182"/>
      <c r="V28" s="182"/>
      <c r="W28" s="182"/>
    </row>
    <row r="29" spans="1:23" s="293" customFormat="1" x14ac:dyDescent="0.25">
      <c r="A29" s="899"/>
      <c r="B29" s="898"/>
      <c r="C29" s="901"/>
      <c r="D29" s="899"/>
      <c r="E29" s="900"/>
      <c r="F29" s="721" t="s">
        <v>446</v>
      </c>
      <c r="G29" s="138"/>
      <c r="H29" s="138"/>
      <c r="I29" s="715">
        <v>37</v>
      </c>
      <c r="J29" s="719">
        <v>9</v>
      </c>
      <c r="K29" s="722">
        <v>3</v>
      </c>
      <c r="L29" s="720">
        <v>6</v>
      </c>
      <c r="M29" s="720">
        <v>7</v>
      </c>
      <c r="N29" s="725">
        <v>1</v>
      </c>
      <c r="O29" s="715">
        <v>38</v>
      </c>
      <c r="P29" s="181"/>
      <c r="Q29" s="181"/>
      <c r="R29" s="180"/>
      <c r="S29" s="180"/>
      <c r="T29" s="180"/>
      <c r="U29" s="180"/>
      <c r="V29" s="180"/>
      <c r="W29" s="180"/>
    </row>
    <row r="30" spans="1:23" s="293" customFormat="1" x14ac:dyDescent="0.25">
      <c r="A30" s="899" t="s">
        <v>5048</v>
      </c>
      <c r="B30" s="898" t="s">
        <v>1893</v>
      </c>
      <c r="C30" s="901" t="s">
        <v>5047</v>
      </c>
      <c r="D30" s="899"/>
      <c r="E30" s="900">
        <v>4</v>
      </c>
      <c r="F30" s="718" t="s">
        <v>444</v>
      </c>
      <c r="G30" s="139" t="s">
        <v>315</v>
      </c>
      <c r="H30" s="139" t="s">
        <v>5112</v>
      </c>
      <c r="I30" s="715" t="s">
        <v>1886</v>
      </c>
      <c r="J30" s="719" t="s">
        <v>2375</v>
      </c>
      <c r="K30" s="722" t="s">
        <v>1887</v>
      </c>
      <c r="L30" s="720" t="s">
        <v>1888</v>
      </c>
      <c r="M30" s="715" t="s">
        <v>1889</v>
      </c>
      <c r="N30" s="139" t="s">
        <v>1890</v>
      </c>
      <c r="O30" s="139" t="s">
        <v>1891</v>
      </c>
      <c r="P30" s="139" t="s">
        <v>1892</v>
      </c>
      <c r="Q30" s="716"/>
      <c r="R30" s="716"/>
      <c r="S30" s="716"/>
      <c r="T30" s="716"/>
      <c r="U30" s="716"/>
      <c r="V30" s="716"/>
      <c r="W30" s="716"/>
    </row>
    <row r="31" spans="1:23" s="293" customFormat="1" x14ac:dyDescent="0.25">
      <c r="A31" s="899"/>
      <c r="B31" s="898"/>
      <c r="C31" s="901"/>
      <c r="D31" s="899"/>
      <c r="E31" s="900"/>
      <c r="F31" s="718" t="s">
        <v>445</v>
      </c>
      <c r="G31" s="139" t="s">
        <v>1346</v>
      </c>
      <c r="H31" s="138" t="s">
        <v>308</v>
      </c>
      <c r="I31" s="715" t="s">
        <v>1894</v>
      </c>
      <c r="J31" s="723" t="s">
        <v>311</v>
      </c>
      <c r="K31" s="722" t="s">
        <v>5115</v>
      </c>
      <c r="L31" s="139" t="s">
        <v>310</v>
      </c>
      <c r="M31" s="139" t="s">
        <v>309</v>
      </c>
      <c r="N31" s="139" t="s">
        <v>312</v>
      </c>
      <c r="O31" s="181" t="s">
        <v>312</v>
      </c>
      <c r="P31" s="181" t="s">
        <v>312</v>
      </c>
      <c r="Q31" s="181"/>
      <c r="R31" s="182"/>
      <c r="S31" s="182"/>
      <c r="T31" s="182"/>
      <c r="U31" s="182"/>
      <c r="V31" s="182"/>
      <c r="W31" s="182"/>
    </row>
    <row r="32" spans="1:23" s="293" customFormat="1" x14ac:dyDescent="0.25">
      <c r="A32" s="899"/>
      <c r="B32" s="898"/>
      <c r="C32" s="901"/>
      <c r="D32" s="899"/>
      <c r="E32" s="900"/>
      <c r="F32" s="721" t="s">
        <v>446</v>
      </c>
      <c r="G32" s="138"/>
      <c r="H32" s="138"/>
      <c r="I32" s="715">
        <v>39</v>
      </c>
      <c r="J32" s="719">
        <v>10</v>
      </c>
      <c r="K32" s="722">
        <v>4</v>
      </c>
      <c r="L32" s="720">
        <v>8</v>
      </c>
      <c r="M32" s="715">
        <v>40</v>
      </c>
      <c r="N32" s="139"/>
      <c r="O32" s="181"/>
      <c r="P32" s="726"/>
      <c r="Q32" s="726"/>
      <c r="R32" s="180"/>
      <c r="S32" s="180"/>
      <c r="T32" s="180"/>
      <c r="U32" s="180"/>
      <c r="V32" s="180"/>
      <c r="W32" s="180"/>
    </row>
    <row r="33" spans="1:23" s="293" customFormat="1" x14ac:dyDescent="0.25">
      <c r="A33" s="899" t="s">
        <v>5050</v>
      </c>
      <c r="B33" s="898" t="s">
        <v>1893</v>
      </c>
      <c r="C33" s="899" t="s">
        <v>5049</v>
      </c>
      <c r="D33" s="899"/>
      <c r="E33" s="900">
        <v>5</v>
      </c>
      <c r="F33" s="718" t="s">
        <v>444</v>
      </c>
      <c r="G33" s="139" t="s">
        <v>304</v>
      </c>
      <c r="H33" s="139" t="s">
        <v>5098</v>
      </c>
      <c r="I33" s="715" t="s">
        <v>1853</v>
      </c>
      <c r="J33" s="719" t="s">
        <v>1854</v>
      </c>
      <c r="K33" s="722" t="s">
        <v>1857</v>
      </c>
      <c r="L33" s="720" t="s">
        <v>1858</v>
      </c>
      <c r="M33" s="720" t="s">
        <v>1859</v>
      </c>
      <c r="N33" s="720" t="s">
        <v>1860</v>
      </c>
      <c r="O33" s="726" t="s">
        <v>1861</v>
      </c>
      <c r="P33" s="715" t="s">
        <v>1862</v>
      </c>
      <c r="Q33" s="715" t="s">
        <v>1895</v>
      </c>
      <c r="R33" s="139" t="s">
        <v>5113</v>
      </c>
      <c r="S33" s="139" t="s">
        <v>5114</v>
      </c>
      <c r="T33" s="139" t="s">
        <v>327</v>
      </c>
      <c r="U33" s="716"/>
      <c r="V33" s="716"/>
      <c r="W33" s="716"/>
    </row>
    <row r="34" spans="1:23" s="293" customFormat="1" x14ac:dyDescent="0.25">
      <c r="A34" s="899"/>
      <c r="B34" s="898"/>
      <c r="C34" s="899"/>
      <c r="D34" s="899"/>
      <c r="E34" s="900"/>
      <c r="F34" s="718" t="s">
        <v>445</v>
      </c>
      <c r="G34" s="139" t="s">
        <v>2158</v>
      </c>
      <c r="H34" s="138" t="s">
        <v>308</v>
      </c>
      <c r="I34" s="715" t="s">
        <v>1894</v>
      </c>
      <c r="J34" s="723" t="s">
        <v>311</v>
      </c>
      <c r="K34" s="722" t="s">
        <v>5115</v>
      </c>
      <c r="L34" s="720" t="s">
        <v>310</v>
      </c>
      <c r="M34" s="720" t="s">
        <v>310</v>
      </c>
      <c r="N34" s="720" t="s">
        <v>310</v>
      </c>
      <c r="O34" s="139" t="s">
        <v>2030</v>
      </c>
      <c r="P34" s="181" t="s">
        <v>309</v>
      </c>
      <c r="Q34" s="181" t="s">
        <v>309</v>
      </c>
      <c r="R34" s="182" t="s">
        <v>312</v>
      </c>
      <c r="S34" s="182" t="s">
        <v>312</v>
      </c>
      <c r="T34" s="182" t="s">
        <v>312</v>
      </c>
      <c r="U34" s="182"/>
      <c r="V34" s="182"/>
      <c r="W34" s="182"/>
    </row>
    <row r="35" spans="1:23" s="293" customFormat="1" x14ac:dyDescent="0.25">
      <c r="A35" s="899"/>
      <c r="B35" s="898"/>
      <c r="C35" s="899"/>
      <c r="D35" s="899"/>
      <c r="E35" s="900"/>
      <c r="F35" s="721" t="s">
        <v>446</v>
      </c>
      <c r="G35" s="138"/>
      <c r="H35" s="138"/>
      <c r="I35" s="715">
        <v>41</v>
      </c>
      <c r="J35" s="719">
        <v>11</v>
      </c>
      <c r="K35" s="722">
        <v>5</v>
      </c>
      <c r="L35" s="720">
        <v>9</v>
      </c>
      <c r="M35" s="720">
        <v>10</v>
      </c>
      <c r="N35" s="720">
        <v>11</v>
      </c>
      <c r="O35" s="726">
        <v>2</v>
      </c>
      <c r="P35" s="715">
        <v>42</v>
      </c>
      <c r="Q35" s="715">
        <v>43</v>
      </c>
      <c r="R35" s="138"/>
      <c r="S35" s="138"/>
      <c r="T35" s="138"/>
      <c r="U35" s="180"/>
      <c r="V35" s="180"/>
      <c r="W35" s="180"/>
    </row>
    <row r="36" spans="1:23" s="293" customFormat="1" x14ac:dyDescent="0.25">
      <c r="A36" s="899" t="s">
        <v>5050</v>
      </c>
      <c r="B36" s="898" t="s">
        <v>1893</v>
      </c>
      <c r="C36" s="899" t="s">
        <v>5049</v>
      </c>
      <c r="D36" s="899"/>
      <c r="E36" s="900">
        <v>6</v>
      </c>
      <c r="F36" s="718" t="s">
        <v>444</v>
      </c>
      <c r="G36" s="139" t="s">
        <v>305</v>
      </c>
      <c r="H36" s="139" t="s">
        <v>5100</v>
      </c>
      <c r="I36" s="715" t="s">
        <v>1863</v>
      </c>
      <c r="J36" s="719" t="s">
        <v>1864</v>
      </c>
      <c r="K36" s="722" t="s">
        <v>1865</v>
      </c>
      <c r="L36" s="720" t="s">
        <v>1866</v>
      </c>
      <c r="M36" s="720" t="s">
        <v>1867</v>
      </c>
      <c r="N36" s="720" t="s">
        <v>1868</v>
      </c>
      <c r="O36" s="725" t="s">
        <v>1869</v>
      </c>
      <c r="P36" s="715" t="s">
        <v>1870</v>
      </c>
      <c r="Q36" s="139" t="s">
        <v>1896</v>
      </c>
      <c r="R36" s="716" t="s">
        <v>2029</v>
      </c>
      <c r="S36" s="716" t="s">
        <v>2087</v>
      </c>
      <c r="T36" s="716" t="s">
        <v>2088</v>
      </c>
      <c r="U36" s="716"/>
      <c r="V36" s="716"/>
      <c r="W36" s="716"/>
    </row>
    <row r="37" spans="1:23" s="293" customFormat="1" x14ac:dyDescent="0.25">
      <c r="A37" s="899"/>
      <c r="B37" s="898"/>
      <c r="C37" s="899"/>
      <c r="D37" s="899"/>
      <c r="E37" s="900"/>
      <c r="F37" s="718" t="s">
        <v>445</v>
      </c>
      <c r="G37" s="139" t="s">
        <v>2158</v>
      </c>
      <c r="H37" s="138" t="s">
        <v>308</v>
      </c>
      <c r="I37" s="715" t="s">
        <v>1894</v>
      </c>
      <c r="J37" s="723" t="s">
        <v>311</v>
      </c>
      <c r="K37" s="722" t="s">
        <v>5115</v>
      </c>
      <c r="L37" s="720" t="s">
        <v>310</v>
      </c>
      <c r="M37" s="720" t="s">
        <v>310</v>
      </c>
      <c r="N37" s="720" t="s">
        <v>310</v>
      </c>
      <c r="O37" s="725" t="s">
        <v>2030</v>
      </c>
      <c r="P37" s="181" t="s">
        <v>309</v>
      </c>
      <c r="Q37" s="181" t="s">
        <v>312</v>
      </c>
      <c r="R37" s="182" t="s">
        <v>312</v>
      </c>
      <c r="S37" s="182" t="s">
        <v>312</v>
      </c>
      <c r="T37" s="182" t="s">
        <v>312</v>
      </c>
      <c r="U37" s="182"/>
      <c r="V37" s="182"/>
      <c r="W37" s="182"/>
    </row>
    <row r="38" spans="1:23" s="293" customFormat="1" x14ac:dyDescent="0.25">
      <c r="A38" s="899"/>
      <c r="B38" s="898"/>
      <c r="C38" s="899"/>
      <c r="D38" s="899"/>
      <c r="E38" s="900"/>
      <c r="F38" s="721" t="s">
        <v>446</v>
      </c>
      <c r="G38" s="138"/>
      <c r="H38" s="138"/>
      <c r="I38" s="715">
        <v>44</v>
      </c>
      <c r="J38" s="719">
        <v>12</v>
      </c>
      <c r="K38" s="722">
        <v>6</v>
      </c>
      <c r="L38" s="720">
        <v>12</v>
      </c>
      <c r="M38" s="720">
        <v>13</v>
      </c>
      <c r="N38" s="720">
        <v>14</v>
      </c>
      <c r="O38" s="725">
        <v>3</v>
      </c>
      <c r="P38" s="715">
        <v>45</v>
      </c>
      <c r="Q38" s="139"/>
      <c r="R38" s="180"/>
      <c r="S38" s="180"/>
      <c r="T38" s="180"/>
      <c r="U38" s="180"/>
      <c r="V38" s="180"/>
      <c r="W38" s="180"/>
    </row>
    <row r="39" spans="1:23" s="293" customFormat="1" x14ac:dyDescent="0.25">
      <c r="A39" s="895" t="s">
        <v>5052</v>
      </c>
      <c r="B39" s="898" t="s">
        <v>1893</v>
      </c>
      <c r="C39" s="899" t="s">
        <v>5051</v>
      </c>
      <c r="D39" s="899"/>
      <c r="E39" s="900">
        <v>7</v>
      </c>
      <c r="F39" s="718" t="s">
        <v>444</v>
      </c>
      <c r="G39" s="139" t="s">
        <v>304</v>
      </c>
      <c r="H39" s="139" t="s">
        <v>5098</v>
      </c>
      <c r="I39" s="715" t="s">
        <v>1853</v>
      </c>
      <c r="J39" s="719" t="s">
        <v>1854</v>
      </c>
      <c r="K39" s="722" t="s">
        <v>1857</v>
      </c>
      <c r="L39" s="720" t="s">
        <v>1858</v>
      </c>
      <c r="M39" s="720" t="s">
        <v>1859</v>
      </c>
      <c r="N39" s="720" t="s">
        <v>1860</v>
      </c>
      <c r="O39" s="725" t="s">
        <v>1861</v>
      </c>
      <c r="P39" s="715" t="s">
        <v>1862</v>
      </c>
      <c r="Q39" s="715" t="s">
        <v>1895</v>
      </c>
      <c r="R39" s="139" t="s">
        <v>5113</v>
      </c>
      <c r="S39" s="139" t="s">
        <v>5114</v>
      </c>
      <c r="T39" s="139" t="s">
        <v>327</v>
      </c>
      <c r="U39" s="716"/>
      <c r="V39" s="716"/>
      <c r="W39" s="716"/>
    </row>
    <row r="40" spans="1:23" s="293" customFormat="1" x14ac:dyDescent="0.25">
      <c r="A40" s="896"/>
      <c r="B40" s="898"/>
      <c r="C40" s="899"/>
      <c r="D40" s="899"/>
      <c r="E40" s="900"/>
      <c r="F40" s="718" t="s">
        <v>445</v>
      </c>
      <c r="G40" s="139" t="s">
        <v>2158</v>
      </c>
      <c r="H40" s="138" t="s">
        <v>308</v>
      </c>
      <c r="I40" s="715" t="s">
        <v>1894</v>
      </c>
      <c r="J40" s="723" t="s">
        <v>311</v>
      </c>
      <c r="K40" s="722" t="s">
        <v>5115</v>
      </c>
      <c r="L40" s="720" t="s">
        <v>310</v>
      </c>
      <c r="M40" s="720" t="s">
        <v>310</v>
      </c>
      <c r="N40" s="720" t="s">
        <v>310</v>
      </c>
      <c r="O40" s="725" t="s">
        <v>2030</v>
      </c>
      <c r="P40" s="181" t="s">
        <v>309</v>
      </c>
      <c r="Q40" s="181" t="s">
        <v>309</v>
      </c>
      <c r="R40" s="182" t="s">
        <v>312</v>
      </c>
      <c r="S40" s="182" t="s">
        <v>312</v>
      </c>
      <c r="T40" s="182" t="s">
        <v>312</v>
      </c>
      <c r="U40" s="182"/>
      <c r="V40" s="182"/>
      <c r="W40" s="182"/>
    </row>
    <row r="41" spans="1:23" s="293" customFormat="1" x14ac:dyDescent="0.25">
      <c r="A41" s="897"/>
      <c r="B41" s="898"/>
      <c r="C41" s="899"/>
      <c r="D41" s="899"/>
      <c r="E41" s="900"/>
      <c r="F41" s="721" t="s">
        <v>446</v>
      </c>
      <c r="G41" s="138"/>
      <c r="H41" s="138"/>
      <c r="I41" s="715">
        <v>46</v>
      </c>
      <c r="J41" s="719">
        <v>13</v>
      </c>
      <c r="K41" s="722">
        <v>7</v>
      </c>
      <c r="L41" s="720">
        <v>15</v>
      </c>
      <c r="M41" s="720">
        <v>16</v>
      </c>
      <c r="N41" s="720">
        <v>17</v>
      </c>
      <c r="O41" s="725">
        <v>4</v>
      </c>
      <c r="P41" s="715">
        <v>47</v>
      </c>
      <c r="Q41" s="715">
        <v>48</v>
      </c>
      <c r="R41" s="138"/>
      <c r="S41" s="138"/>
      <c r="T41" s="138"/>
      <c r="U41" s="180"/>
      <c r="V41" s="180"/>
      <c r="W41" s="180"/>
    </row>
    <row r="42" spans="1:23" s="293" customFormat="1" x14ac:dyDescent="0.25">
      <c r="A42" s="895" t="s">
        <v>5052</v>
      </c>
      <c r="B42" s="898" t="s">
        <v>1893</v>
      </c>
      <c r="C42" s="899" t="s">
        <v>5051</v>
      </c>
      <c r="D42" s="899"/>
      <c r="E42" s="900">
        <v>8</v>
      </c>
      <c r="F42" s="718" t="s">
        <v>444</v>
      </c>
      <c r="G42" s="139" t="s">
        <v>305</v>
      </c>
      <c r="H42" s="139" t="s">
        <v>5100</v>
      </c>
      <c r="I42" s="715" t="s">
        <v>1863</v>
      </c>
      <c r="J42" s="719" t="s">
        <v>1864</v>
      </c>
      <c r="K42" s="722" t="s">
        <v>1865</v>
      </c>
      <c r="L42" s="720" t="s">
        <v>1866</v>
      </c>
      <c r="M42" s="720" t="s">
        <v>1867</v>
      </c>
      <c r="N42" s="720" t="s">
        <v>1868</v>
      </c>
      <c r="O42" s="725" t="s">
        <v>1869</v>
      </c>
      <c r="P42" s="715" t="s">
        <v>1870</v>
      </c>
      <c r="Q42" s="139" t="s">
        <v>1896</v>
      </c>
      <c r="R42" s="716" t="s">
        <v>2029</v>
      </c>
      <c r="S42" s="716" t="s">
        <v>2087</v>
      </c>
      <c r="T42" s="716" t="s">
        <v>2088</v>
      </c>
      <c r="U42" s="716"/>
      <c r="V42" s="716"/>
      <c r="W42" s="716"/>
    </row>
    <row r="43" spans="1:23" s="293" customFormat="1" x14ac:dyDescent="0.25">
      <c r="A43" s="896"/>
      <c r="B43" s="898"/>
      <c r="C43" s="899"/>
      <c r="D43" s="899"/>
      <c r="E43" s="900"/>
      <c r="F43" s="718" t="s">
        <v>445</v>
      </c>
      <c r="G43" s="139" t="s">
        <v>2158</v>
      </c>
      <c r="H43" s="138" t="s">
        <v>308</v>
      </c>
      <c r="I43" s="715" t="s">
        <v>1894</v>
      </c>
      <c r="J43" s="723" t="s">
        <v>311</v>
      </c>
      <c r="K43" s="722" t="s">
        <v>5115</v>
      </c>
      <c r="L43" s="720" t="s">
        <v>310</v>
      </c>
      <c r="M43" s="720" t="s">
        <v>310</v>
      </c>
      <c r="N43" s="720" t="s">
        <v>310</v>
      </c>
      <c r="O43" s="725" t="s">
        <v>2030</v>
      </c>
      <c r="P43" s="181" t="s">
        <v>309</v>
      </c>
      <c r="Q43" s="181" t="s">
        <v>312</v>
      </c>
      <c r="R43" s="182" t="s">
        <v>312</v>
      </c>
      <c r="S43" s="182" t="s">
        <v>312</v>
      </c>
      <c r="T43" s="182" t="s">
        <v>312</v>
      </c>
      <c r="U43" s="182"/>
      <c r="V43" s="182"/>
      <c r="W43" s="182"/>
    </row>
    <row r="44" spans="1:23" s="293" customFormat="1" x14ac:dyDescent="0.25">
      <c r="A44" s="897"/>
      <c r="B44" s="898"/>
      <c r="C44" s="899"/>
      <c r="D44" s="899"/>
      <c r="E44" s="900"/>
      <c r="F44" s="721" t="s">
        <v>446</v>
      </c>
      <c r="G44" s="138"/>
      <c r="H44" s="138"/>
      <c r="I44" s="259">
        <v>49</v>
      </c>
      <c r="J44" s="727">
        <v>14</v>
      </c>
      <c r="K44" s="258">
        <v>8</v>
      </c>
      <c r="L44" s="728">
        <v>18</v>
      </c>
      <c r="M44" s="728">
        <v>19</v>
      </c>
      <c r="N44" s="728">
        <v>20</v>
      </c>
      <c r="O44" s="668">
        <v>5</v>
      </c>
      <c r="P44" s="259">
        <v>50</v>
      </c>
      <c r="Q44" s="138"/>
      <c r="R44" s="180"/>
      <c r="S44" s="180"/>
      <c r="T44" s="180"/>
      <c r="U44" s="180"/>
      <c r="V44" s="180"/>
      <c r="W44" s="180"/>
    </row>
    <row r="45" spans="1:23" x14ac:dyDescent="0.25">
      <c r="F45" s="391"/>
      <c r="G45" s="392"/>
    </row>
    <row r="46" spans="1:23" x14ac:dyDescent="0.25">
      <c r="F46" s="391"/>
      <c r="G46" s="392"/>
    </row>
    <row r="47" spans="1:23" x14ac:dyDescent="0.25">
      <c r="F47" s="391"/>
      <c r="G47" s="392"/>
    </row>
    <row r="48" spans="1:23" x14ac:dyDescent="0.25">
      <c r="F48" s="391"/>
      <c r="G48" s="392"/>
    </row>
    <row r="49" spans="6:7" x14ac:dyDescent="0.25">
      <c r="F49" s="391"/>
      <c r="G49" s="392"/>
    </row>
    <row r="50" spans="6:7" x14ac:dyDescent="0.25">
      <c r="F50" s="391"/>
    </row>
  </sheetData>
  <mergeCells count="76">
    <mergeCell ref="A9:A11"/>
    <mergeCell ref="B9:B11"/>
    <mergeCell ref="C9:C11"/>
    <mergeCell ref="D9:D11"/>
    <mergeCell ref="E9:E11"/>
    <mergeCell ref="A15:A17"/>
    <mergeCell ref="B15:B17"/>
    <mergeCell ref="A12:A14"/>
    <mergeCell ref="B12:B14"/>
    <mergeCell ref="C12:C14"/>
    <mergeCell ref="A18:A20"/>
    <mergeCell ref="B18:B20"/>
    <mergeCell ref="C18:C20"/>
    <mergeCell ref="D18:D20"/>
    <mergeCell ref="E18:E20"/>
    <mergeCell ref="A21:A23"/>
    <mergeCell ref="B21:B23"/>
    <mergeCell ref="C21:C23"/>
    <mergeCell ref="G1:G2"/>
    <mergeCell ref="A3:A5"/>
    <mergeCell ref="B3:B5"/>
    <mergeCell ref="C3:C5"/>
    <mergeCell ref="D3:D5"/>
    <mergeCell ref="E3:E5"/>
    <mergeCell ref="A6:A8"/>
    <mergeCell ref="B6:B8"/>
    <mergeCell ref="C6:C8"/>
    <mergeCell ref="D6:D8"/>
    <mergeCell ref="E6:E8"/>
    <mergeCell ref="A1:A2"/>
    <mergeCell ref="B1:B2"/>
    <mergeCell ref="C1:C2"/>
    <mergeCell ref="D1:D2"/>
    <mergeCell ref="E1:E2"/>
    <mergeCell ref="D21:D23"/>
    <mergeCell ref="E21:E23"/>
    <mergeCell ref="C15:C17"/>
    <mergeCell ref="D15:D17"/>
    <mergeCell ref="E15:E17"/>
    <mergeCell ref="D12:D14"/>
    <mergeCell ref="E12:E14"/>
    <mergeCell ref="A24:A26"/>
    <mergeCell ref="B24:B26"/>
    <mergeCell ref="C24:C26"/>
    <mergeCell ref="D24:D26"/>
    <mergeCell ref="E24:E26"/>
    <mergeCell ref="A33:A35"/>
    <mergeCell ref="B33:B35"/>
    <mergeCell ref="C33:C35"/>
    <mergeCell ref="D33:D35"/>
    <mergeCell ref="E33:E35"/>
    <mergeCell ref="A27:A29"/>
    <mergeCell ref="B27:B29"/>
    <mergeCell ref="C27:C29"/>
    <mergeCell ref="D27:D29"/>
    <mergeCell ref="E27:E29"/>
    <mergeCell ref="A30:A32"/>
    <mergeCell ref="B30:B32"/>
    <mergeCell ref="C30:C32"/>
    <mergeCell ref="D30:D32"/>
    <mergeCell ref="E30:E32"/>
    <mergeCell ref="A36:A38"/>
    <mergeCell ref="B36:B38"/>
    <mergeCell ref="C36:C38"/>
    <mergeCell ref="D36:D38"/>
    <mergeCell ref="E36:E38"/>
    <mergeCell ref="A39:A41"/>
    <mergeCell ref="B39:B41"/>
    <mergeCell ref="C39:C41"/>
    <mergeCell ref="D39:D41"/>
    <mergeCell ref="E39:E41"/>
    <mergeCell ref="A42:A44"/>
    <mergeCell ref="B42:B44"/>
    <mergeCell ref="C42:C44"/>
    <mergeCell ref="D42:D44"/>
    <mergeCell ref="E42:E44"/>
  </mergeCells>
  <phoneticPr fontId="16" type="noConversion"/>
  <conditionalFormatting sqref="U3:W44 H19:J19 L19:T19 H20:T20 H3:T18">
    <cfRule type="cellIs" dxfId="8432" priority="1577" operator="equal">
      <formula>"140CRP31200"</formula>
    </cfRule>
    <cfRule type="cellIs" dxfId="8431" priority="1578" operator="equal">
      <formula>"140CPU67260"</formula>
    </cfRule>
    <cfRule type="cellIs" dxfId="8430" priority="1579" operator="equal">
      <formula>"BMXNOR0200H"</formula>
    </cfRule>
    <cfRule type="cellIs" dxfId="8429" priority="1580" operator="equal">
      <formula>"BMXNRP0201"</formula>
    </cfRule>
    <cfRule type="cellIs" dxfId="8428" priority="1581" operator="equal">
      <formula>"BMXNOE0100"</formula>
    </cfRule>
    <cfRule type="cellIs" dxfId="8427" priority="1582" operator="equal">
      <formula>"140NOE77111"</formula>
    </cfRule>
    <cfRule type="cellIs" dxfId="8426" priority="1583" operator="equal">
      <formula>"BMENOC0301"</formula>
    </cfRule>
    <cfRule type="cellIs" dxfId="8425" priority="1584" operator="equal">
      <formula>"BMEP581020"</formula>
    </cfRule>
    <cfRule type="cellIs" dxfId="8424" priority="1585" operator="equal">
      <formula>"BMXNOM0200"</formula>
    </cfRule>
    <cfRule type="cellIs" dxfId="8423" priority="1586" operator="equal">
      <formula>"BMXP342020"</formula>
    </cfRule>
    <cfRule type="cellIs" dxfId="8422" priority="1587" operator="equal">
      <formula>"BMXDDO3202K"</formula>
    </cfRule>
    <cfRule type="cellIs" dxfId="8421" priority="1588" operator="equal">
      <formula>"BMXDDI3202K"</formula>
    </cfRule>
    <cfRule type="cellIs" dxfId="8420" priority="1589" operator="equal">
      <formula>"BMXERT1604"</formula>
    </cfRule>
    <cfRule type="cellIs" dxfId="8419" priority="1590" operator="equal">
      <formula>"BMXAMI0810"</formula>
    </cfRule>
  </conditionalFormatting>
  <conditionalFormatting sqref="U3:W44 H19:J19 L19:T19 H20:T20 H3:T18">
    <cfRule type="cellIs" dxfId="8418" priority="1576" operator="equal">
      <formula>"BMEP584020"</formula>
    </cfRule>
  </conditionalFormatting>
  <conditionalFormatting sqref="R36:T36 O25:T26 O28:T29 Q27:T27 O31:T31 Q30:T30 O32 R32:T32 R38:T38">
    <cfRule type="cellIs" dxfId="8417" priority="1562" operator="equal">
      <formula>"140CRP31200"</formula>
    </cfRule>
    <cfRule type="cellIs" dxfId="8416" priority="1563" operator="equal">
      <formula>"140CPU67260"</formula>
    </cfRule>
    <cfRule type="cellIs" dxfId="8415" priority="1564" operator="equal">
      <formula>"BMXNOR0200H"</formula>
    </cfRule>
    <cfRule type="cellIs" dxfId="8414" priority="1565" operator="equal">
      <formula>"BMXNRP0201"</formula>
    </cfRule>
    <cfRule type="cellIs" dxfId="8413" priority="1566" operator="equal">
      <formula>"BMXNOE0100"</formula>
    </cfRule>
    <cfRule type="cellIs" dxfId="8412" priority="1567" operator="equal">
      <formula>"140NOE77111"</formula>
    </cfRule>
    <cfRule type="cellIs" dxfId="8411" priority="1568" operator="equal">
      <formula>"BMENOC0301"</formula>
    </cfRule>
    <cfRule type="cellIs" dxfId="8410" priority="1569" operator="equal">
      <formula>"BMEP581020"</formula>
    </cfRule>
    <cfRule type="cellIs" dxfId="8409" priority="1570" operator="equal">
      <formula>"BMXNOM0200"</formula>
    </cfRule>
    <cfRule type="cellIs" dxfId="8408" priority="1571" operator="equal">
      <formula>"BMXP342020"</formula>
    </cfRule>
    <cfRule type="cellIs" dxfId="8407" priority="1572" operator="equal">
      <formula>"BMXDDO3202K"</formula>
    </cfRule>
    <cfRule type="cellIs" dxfId="8406" priority="1573" operator="equal">
      <formula>"BMXDDI3202K"</formula>
    </cfRule>
    <cfRule type="cellIs" dxfId="8405" priority="1574" operator="equal">
      <formula>"BMXERT1604"</formula>
    </cfRule>
    <cfRule type="cellIs" dxfId="8404" priority="1575" operator="equal">
      <formula>"BMXAMI0810"</formula>
    </cfRule>
  </conditionalFormatting>
  <conditionalFormatting sqref="R36:T36 O25:T26 O28:T29 Q27:T27 O31:T31 Q30:T30 O32 R32:T32 R38:T38">
    <cfRule type="cellIs" dxfId="8403" priority="1561" operator="equal">
      <formula>"BMEP584020"</formula>
    </cfRule>
  </conditionalFormatting>
  <conditionalFormatting sqref="G3:G9 G11:G12 G14:G20">
    <cfRule type="cellIs" dxfId="8402" priority="1547" operator="equal">
      <formula>"140CRP31200"</formula>
    </cfRule>
    <cfRule type="cellIs" dxfId="8401" priority="1548" operator="equal">
      <formula>"140CPU67260"</formula>
    </cfRule>
    <cfRule type="cellIs" dxfId="8400" priority="1549" operator="equal">
      <formula>"BMXNOR0200H"</formula>
    </cfRule>
    <cfRule type="cellIs" dxfId="8399" priority="1550" operator="equal">
      <formula>"BMXNRP0201"</formula>
    </cfRule>
    <cfRule type="cellIs" dxfId="8398" priority="1551" operator="equal">
      <formula>"BMXNOE0100"</formula>
    </cfRule>
    <cfRule type="cellIs" dxfId="8397" priority="1552" operator="equal">
      <formula>"140NOE77111"</formula>
    </cfRule>
    <cfRule type="cellIs" dxfId="8396" priority="1553" operator="equal">
      <formula>"BMENOC0301"</formula>
    </cfRule>
    <cfRule type="cellIs" dxfId="8395" priority="1554" operator="equal">
      <formula>"BMEP581020"</formula>
    </cfRule>
    <cfRule type="cellIs" dxfId="8394" priority="1555" operator="equal">
      <formula>"BMXNOM0200"</formula>
    </cfRule>
    <cfRule type="cellIs" dxfId="8393" priority="1556" operator="equal">
      <formula>"BMXP342020"</formula>
    </cfRule>
    <cfRule type="cellIs" dxfId="8392" priority="1557" operator="equal">
      <formula>"BMXDDO3202K"</formula>
    </cfRule>
    <cfRule type="cellIs" dxfId="8391" priority="1558" operator="equal">
      <formula>"BMXDDI3202K"</formula>
    </cfRule>
    <cfRule type="cellIs" dxfId="8390" priority="1559" operator="equal">
      <formula>"BMXERT1604"</formula>
    </cfRule>
    <cfRule type="cellIs" dxfId="8389" priority="1560" operator="equal">
      <formula>"BMXAMI0810"</formula>
    </cfRule>
  </conditionalFormatting>
  <conditionalFormatting sqref="G3:G9 G11:G12 G14:G20">
    <cfRule type="cellIs" dxfId="8388" priority="1546" operator="equal">
      <formula>"BMEP584020"</formula>
    </cfRule>
  </conditionalFormatting>
  <conditionalFormatting sqref="O33 H35:I35 I33 O35 R35:T35 R33:T33">
    <cfRule type="cellIs" dxfId="8387" priority="1532" operator="equal">
      <formula>"140CRP31200"</formula>
    </cfRule>
    <cfRule type="cellIs" dxfId="8386" priority="1533" operator="equal">
      <formula>"140CPU67260"</formula>
    </cfRule>
    <cfRule type="cellIs" dxfId="8385" priority="1534" operator="equal">
      <formula>"BMXNOR0200H"</formula>
    </cfRule>
    <cfRule type="cellIs" dxfId="8384" priority="1535" operator="equal">
      <formula>"BMXNRP0201"</formula>
    </cfRule>
    <cfRule type="cellIs" dxfId="8383" priority="1536" operator="equal">
      <formula>"BMXNOE0100"</formula>
    </cfRule>
    <cfRule type="cellIs" dxfId="8382" priority="1537" operator="equal">
      <formula>"140NOE77111"</formula>
    </cfRule>
    <cfRule type="cellIs" dxfId="8381" priority="1538" operator="equal">
      <formula>"BMENOC0301"</formula>
    </cfRule>
    <cfRule type="cellIs" dxfId="8380" priority="1539" operator="equal">
      <formula>"BMEP581020"</formula>
    </cfRule>
    <cfRule type="cellIs" dxfId="8379" priority="1540" operator="equal">
      <formula>"BMXNOM0200"</formula>
    </cfRule>
    <cfRule type="cellIs" dxfId="8378" priority="1541" operator="equal">
      <formula>"BMXP342020"</formula>
    </cfRule>
    <cfRule type="cellIs" dxfId="8377" priority="1542" operator="equal">
      <formula>"BMXDDO3202K"</formula>
    </cfRule>
    <cfRule type="cellIs" dxfId="8376" priority="1543" operator="equal">
      <formula>"BMXDDI3202K"</formula>
    </cfRule>
    <cfRule type="cellIs" dxfId="8375" priority="1544" operator="equal">
      <formula>"BMXERT1604"</formula>
    </cfRule>
    <cfRule type="cellIs" dxfId="8374" priority="1545" operator="equal">
      <formula>"BMXAMI0810"</formula>
    </cfRule>
  </conditionalFormatting>
  <conditionalFormatting sqref="O33 H35:I35 I33 O35 R35:T35 R33:T33">
    <cfRule type="cellIs" dxfId="8373" priority="1531" operator="equal">
      <formula>"BMEP584020"</formula>
    </cfRule>
  </conditionalFormatting>
  <conditionalFormatting sqref="G33 G35">
    <cfRule type="cellIs" dxfId="8372" priority="1517" operator="equal">
      <formula>"140CRP31200"</formula>
    </cfRule>
    <cfRule type="cellIs" dxfId="8371" priority="1518" operator="equal">
      <formula>"140CPU67260"</formula>
    </cfRule>
    <cfRule type="cellIs" dxfId="8370" priority="1519" operator="equal">
      <formula>"BMXNOR0200H"</formula>
    </cfRule>
    <cfRule type="cellIs" dxfId="8369" priority="1520" operator="equal">
      <formula>"BMXNRP0201"</formula>
    </cfRule>
    <cfRule type="cellIs" dxfId="8368" priority="1521" operator="equal">
      <formula>"BMXNOE0100"</formula>
    </cfRule>
    <cfRule type="cellIs" dxfId="8367" priority="1522" operator="equal">
      <formula>"140NOE77111"</formula>
    </cfRule>
    <cfRule type="cellIs" dxfId="8366" priority="1523" operator="equal">
      <formula>"BMENOC0301"</formula>
    </cfRule>
    <cfRule type="cellIs" dxfId="8365" priority="1524" operator="equal">
      <formula>"BMEP581020"</formula>
    </cfRule>
    <cfRule type="cellIs" dxfId="8364" priority="1525" operator="equal">
      <formula>"BMXNOM0200"</formula>
    </cfRule>
    <cfRule type="cellIs" dxfId="8363" priority="1526" operator="equal">
      <formula>"BMXP342020"</formula>
    </cfRule>
    <cfRule type="cellIs" dxfId="8362" priority="1527" operator="equal">
      <formula>"BMXDDO3202K"</formula>
    </cfRule>
    <cfRule type="cellIs" dxfId="8361" priority="1528" operator="equal">
      <formula>"BMXDDI3202K"</formula>
    </cfRule>
    <cfRule type="cellIs" dxfId="8360" priority="1529" operator="equal">
      <formula>"BMXERT1604"</formula>
    </cfRule>
    <cfRule type="cellIs" dxfId="8359" priority="1530" operator="equal">
      <formula>"BMXAMI0810"</formula>
    </cfRule>
  </conditionalFormatting>
  <conditionalFormatting sqref="G33 G35">
    <cfRule type="cellIs" dxfId="8358" priority="1516" operator="equal">
      <formula>"BMEP584020"</formula>
    </cfRule>
  </conditionalFormatting>
  <conditionalFormatting sqref="M36:Q36 H38:I38 I36 M38:Q38">
    <cfRule type="cellIs" dxfId="8357" priority="1502" operator="equal">
      <formula>"140CRP31200"</formula>
    </cfRule>
    <cfRule type="cellIs" dxfId="8356" priority="1503" operator="equal">
      <formula>"140CPU67260"</formula>
    </cfRule>
    <cfRule type="cellIs" dxfId="8355" priority="1504" operator="equal">
      <formula>"BMXNOR0200H"</formula>
    </cfRule>
    <cfRule type="cellIs" dxfId="8354" priority="1505" operator="equal">
      <formula>"BMXNRP0201"</formula>
    </cfRule>
    <cfRule type="cellIs" dxfId="8353" priority="1506" operator="equal">
      <formula>"BMXNOE0100"</formula>
    </cfRule>
    <cfRule type="cellIs" dxfId="8352" priority="1507" operator="equal">
      <formula>"140NOE77111"</formula>
    </cfRule>
    <cfRule type="cellIs" dxfId="8351" priority="1508" operator="equal">
      <formula>"BMENOC0301"</formula>
    </cfRule>
    <cfRule type="cellIs" dxfId="8350" priority="1509" operator="equal">
      <formula>"BMEP581020"</formula>
    </cfRule>
    <cfRule type="cellIs" dxfId="8349" priority="1510" operator="equal">
      <formula>"BMXNOM0200"</formula>
    </cfRule>
    <cfRule type="cellIs" dxfId="8348" priority="1511" operator="equal">
      <formula>"BMXP342020"</formula>
    </cfRule>
    <cfRule type="cellIs" dxfId="8347" priority="1512" operator="equal">
      <formula>"BMXDDO3202K"</formula>
    </cfRule>
    <cfRule type="cellIs" dxfId="8346" priority="1513" operator="equal">
      <formula>"BMXDDI3202K"</formula>
    </cfRule>
    <cfRule type="cellIs" dxfId="8345" priority="1514" operator="equal">
      <formula>"BMXERT1604"</formula>
    </cfRule>
    <cfRule type="cellIs" dxfId="8344" priority="1515" operator="equal">
      <formula>"BMXAMI0810"</formula>
    </cfRule>
  </conditionalFormatting>
  <conditionalFormatting sqref="M36:Q36 H38:I38 I36 M38:Q38">
    <cfRule type="cellIs" dxfId="8343" priority="1501" operator="equal">
      <formula>"BMEP584020"</formula>
    </cfRule>
  </conditionalFormatting>
  <conditionalFormatting sqref="G36 G38">
    <cfRule type="cellIs" dxfId="8342" priority="1487" operator="equal">
      <formula>"140CRP31200"</formula>
    </cfRule>
    <cfRule type="cellIs" dxfId="8341" priority="1488" operator="equal">
      <formula>"140CPU67260"</formula>
    </cfRule>
    <cfRule type="cellIs" dxfId="8340" priority="1489" operator="equal">
      <formula>"BMXNOR0200H"</formula>
    </cfRule>
    <cfRule type="cellIs" dxfId="8339" priority="1490" operator="equal">
      <formula>"BMXNRP0201"</formula>
    </cfRule>
    <cfRule type="cellIs" dxfId="8338" priority="1491" operator="equal">
      <formula>"BMXNOE0100"</formula>
    </cfRule>
    <cfRule type="cellIs" dxfId="8337" priority="1492" operator="equal">
      <formula>"140NOE77111"</formula>
    </cfRule>
    <cfRule type="cellIs" dxfId="8336" priority="1493" operator="equal">
      <formula>"BMENOC0301"</formula>
    </cfRule>
    <cfRule type="cellIs" dxfId="8335" priority="1494" operator="equal">
      <formula>"BMEP581020"</formula>
    </cfRule>
    <cfRule type="cellIs" dxfId="8334" priority="1495" operator="equal">
      <formula>"BMXNOM0200"</formula>
    </cfRule>
    <cfRule type="cellIs" dxfId="8333" priority="1496" operator="equal">
      <formula>"BMXP342020"</formula>
    </cfRule>
    <cfRule type="cellIs" dxfId="8332" priority="1497" operator="equal">
      <formula>"BMXDDO3202K"</formula>
    </cfRule>
    <cfRule type="cellIs" dxfId="8331" priority="1498" operator="equal">
      <formula>"BMXDDI3202K"</formula>
    </cfRule>
    <cfRule type="cellIs" dxfId="8330" priority="1499" operator="equal">
      <formula>"BMXERT1604"</formula>
    </cfRule>
    <cfRule type="cellIs" dxfId="8329" priority="1500" operator="equal">
      <formula>"BMXAMI0810"</formula>
    </cfRule>
  </conditionalFormatting>
  <conditionalFormatting sqref="G36 G38">
    <cfRule type="cellIs" dxfId="8328" priority="1486" operator="equal">
      <formula>"BMEP584020"</formula>
    </cfRule>
  </conditionalFormatting>
  <conditionalFormatting sqref="J36">
    <cfRule type="cellIs" dxfId="8327" priority="1472" operator="equal">
      <formula>"140CRP31200"</formula>
    </cfRule>
    <cfRule type="cellIs" dxfId="8326" priority="1473" operator="equal">
      <formula>"140CPU67260"</formula>
    </cfRule>
    <cfRule type="cellIs" dxfId="8325" priority="1474" operator="equal">
      <formula>"BMXNOR0200H"</formula>
    </cfRule>
    <cfRule type="cellIs" dxfId="8324" priority="1475" operator="equal">
      <formula>"BMXNRP0201"</formula>
    </cfRule>
    <cfRule type="cellIs" dxfId="8323" priority="1476" operator="equal">
      <formula>"BMXNOE0100"</formula>
    </cfRule>
    <cfRule type="cellIs" dxfId="8322" priority="1477" operator="equal">
      <formula>"140NOE77111"</formula>
    </cfRule>
    <cfRule type="cellIs" dxfId="8321" priority="1478" operator="equal">
      <formula>"BMENOC0301"</formula>
    </cfRule>
    <cfRule type="cellIs" dxfId="8320" priority="1479" operator="equal">
      <formula>"BMEP581020"</formula>
    </cfRule>
    <cfRule type="cellIs" dxfId="8319" priority="1480" operator="equal">
      <formula>"BMXNOM0200"</formula>
    </cfRule>
    <cfRule type="cellIs" dxfId="8318" priority="1481" operator="equal">
      <formula>"BMXP342020"</formula>
    </cfRule>
    <cfRule type="cellIs" dxfId="8317" priority="1482" operator="equal">
      <formula>"BMXDDO3202K"</formula>
    </cfRule>
    <cfRule type="cellIs" dxfId="8316" priority="1483" operator="equal">
      <formula>"BMXDDI3202K"</formula>
    </cfRule>
    <cfRule type="cellIs" dxfId="8315" priority="1484" operator="equal">
      <formula>"BMXERT1604"</formula>
    </cfRule>
    <cfRule type="cellIs" dxfId="8314" priority="1485" operator="equal">
      <formula>"BMXAMI0810"</formula>
    </cfRule>
  </conditionalFormatting>
  <conditionalFormatting sqref="J36">
    <cfRule type="cellIs" dxfId="8313" priority="1471" operator="equal">
      <formula>"BMEP584020"</formula>
    </cfRule>
  </conditionalFormatting>
  <conditionalFormatting sqref="J38">
    <cfRule type="cellIs" dxfId="8312" priority="1457" operator="equal">
      <formula>"140CRP31200"</formula>
    </cfRule>
    <cfRule type="cellIs" dxfId="8311" priority="1458" operator="equal">
      <formula>"140CPU67260"</formula>
    </cfRule>
    <cfRule type="cellIs" dxfId="8310" priority="1459" operator="equal">
      <formula>"BMXNOR0200H"</formula>
    </cfRule>
    <cfRule type="cellIs" dxfId="8309" priority="1460" operator="equal">
      <formula>"BMXNRP0201"</formula>
    </cfRule>
    <cfRule type="cellIs" dxfId="8308" priority="1461" operator="equal">
      <formula>"BMXNOE0100"</formula>
    </cfRule>
    <cfRule type="cellIs" dxfId="8307" priority="1462" operator="equal">
      <formula>"140NOE77111"</formula>
    </cfRule>
    <cfRule type="cellIs" dxfId="8306" priority="1463" operator="equal">
      <formula>"BMENOC0301"</formula>
    </cfRule>
    <cfRule type="cellIs" dxfId="8305" priority="1464" operator="equal">
      <formula>"BMEP581020"</formula>
    </cfRule>
    <cfRule type="cellIs" dxfId="8304" priority="1465" operator="equal">
      <formula>"BMXNOM0200"</formula>
    </cfRule>
    <cfRule type="cellIs" dxfId="8303" priority="1466" operator="equal">
      <formula>"BMXP342020"</formula>
    </cfRule>
    <cfRule type="cellIs" dxfId="8302" priority="1467" operator="equal">
      <formula>"BMXDDO3202K"</formula>
    </cfRule>
    <cfRule type="cellIs" dxfId="8301" priority="1468" operator="equal">
      <formula>"BMXDDI3202K"</formula>
    </cfRule>
    <cfRule type="cellIs" dxfId="8300" priority="1469" operator="equal">
      <formula>"BMXERT1604"</formula>
    </cfRule>
    <cfRule type="cellIs" dxfId="8299" priority="1470" operator="equal">
      <formula>"BMXAMI0810"</formula>
    </cfRule>
  </conditionalFormatting>
  <conditionalFormatting sqref="J38">
    <cfRule type="cellIs" dxfId="8298" priority="1456" operator="equal">
      <formula>"BMEP584020"</formula>
    </cfRule>
  </conditionalFormatting>
  <conditionalFormatting sqref="K38">
    <cfRule type="cellIs" dxfId="8297" priority="1442" operator="equal">
      <formula>"140CRP31200"</formula>
    </cfRule>
    <cfRule type="cellIs" dxfId="8296" priority="1443" operator="equal">
      <formula>"140CPU67260"</formula>
    </cfRule>
    <cfRule type="cellIs" dxfId="8295" priority="1444" operator="equal">
      <formula>"BMXNOR0200H"</formula>
    </cfRule>
    <cfRule type="cellIs" dxfId="8294" priority="1445" operator="equal">
      <formula>"BMXNRP0201"</formula>
    </cfRule>
    <cfRule type="cellIs" dxfId="8293" priority="1446" operator="equal">
      <formula>"BMXNOE0100"</formula>
    </cfRule>
    <cfRule type="cellIs" dxfId="8292" priority="1447" operator="equal">
      <formula>"140NOE77111"</formula>
    </cfRule>
    <cfRule type="cellIs" dxfId="8291" priority="1448" operator="equal">
      <formula>"BMENOC0301"</formula>
    </cfRule>
    <cfRule type="cellIs" dxfId="8290" priority="1449" operator="equal">
      <formula>"BMEP581020"</formula>
    </cfRule>
    <cfRule type="cellIs" dxfId="8289" priority="1450" operator="equal">
      <formula>"BMXNOM0200"</formula>
    </cfRule>
    <cfRule type="cellIs" dxfId="8288" priority="1451" operator="equal">
      <formula>"BMXP342020"</formula>
    </cfRule>
    <cfRule type="cellIs" dxfId="8287" priority="1452" operator="equal">
      <formula>"BMXDDO3202K"</formula>
    </cfRule>
    <cfRule type="cellIs" dxfId="8286" priority="1453" operator="equal">
      <formula>"BMXDDI3202K"</formula>
    </cfRule>
    <cfRule type="cellIs" dxfId="8285" priority="1454" operator="equal">
      <formula>"BMXERT1604"</formula>
    </cfRule>
    <cfRule type="cellIs" dxfId="8284" priority="1455" operator="equal">
      <formula>"BMXAMI0810"</formula>
    </cfRule>
  </conditionalFormatting>
  <conditionalFormatting sqref="K38">
    <cfRule type="cellIs" dxfId="8283" priority="1441" operator="equal">
      <formula>"BMEP584020"</formula>
    </cfRule>
  </conditionalFormatting>
  <conditionalFormatting sqref="K36">
    <cfRule type="cellIs" dxfId="8282" priority="1427" operator="equal">
      <formula>"140CRP31200"</formula>
    </cfRule>
    <cfRule type="cellIs" dxfId="8281" priority="1428" operator="equal">
      <formula>"140CPU67260"</formula>
    </cfRule>
    <cfRule type="cellIs" dxfId="8280" priority="1429" operator="equal">
      <formula>"BMXNOR0200H"</formula>
    </cfRule>
    <cfRule type="cellIs" dxfId="8279" priority="1430" operator="equal">
      <formula>"BMXNRP0201"</formula>
    </cfRule>
    <cfRule type="cellIs" dxfId="8278" priority="1431" operator="equal">
      <formula>"BMXNOE0100"</formula>
    </cfRule>
    <cfRule type="cellIs" dxfId="8277" priority="1432" operator="equal">
      <formula>"140NOE77111"</formula>
    </cfRule>
    <cfRule type="cellIs" dxfId="8276" priority="1433" operator="equal">
      <formula>"BMENOC0301"</formula>
    </cfRule>
    <cfRule type="cellIs" dxfId="8275" priority="1434" operator="equal">
      <formula>"BMEP581020"</formula>
    </cfRule>
    <cfRule type="cellIs" dxfId="8274" priority="1435" operator="equal">
      <formula>"BMXNOM0200"</formula>
    </cfRule>
    <cfRule type="cellIs" dxfId="8273" priority="1436" operator="equal">
      <formula>"BMXP342020"</formula>
    </cfRule>
    <cfRule type="cellIs" dxfId="8272" priority="1437" operator="equal">
      <formula>"BMXDDO3202K"</formula>
    </cfRule>
    <cfRule type="cellIs" dxfId="8271" priority="1438" operator="equal">
      <formula>"BMXDDI3202K"</formula>
    </cfRule>
    <cfRule type="cellIs" dxfId="8270" priority="1439" operator="equal">
      <formula>"BMXERT1604"</formula>
    </cfRule>
    <cfRule type="cellIs" dxfId="8269" priority="1440" operator="equal">
      <formula>"BMXAMI0810"</formula>
    </cfRule>
  </conditionalFormatting>
  <conditionalFormatting sqref="K36">
    <cfRule type="cellIs" dxfId="8268" priority="1426" operator="equal">
      <formula>"BMEP584020"</formula>
    </cfRule>
  </conditionalFormatting>
  <conditionalFormatting sqref="L38">
    <cfRule type="cellIs" dxfId="8267" priority="1412" operator="equal">
      <formula>"140CRP31200"</formula>
    </cfRule>
    <cfRule type="cellIs" dxfId="8266" priority="1413" operator="equal">
      <formula>"140CPU67260"</formula>
    </cfRule>
    <cfRule type="cellIs" dxfId="8265" priority="1414" operator="equal">
      <formula>"BMXNOR0200H"</formula>
    </cfRule>
    <cfRule type="cellIs" dxfId="8264" priority="1415" operator="equal">
      <formula>"BMXNRP0201"</formula>
    </cfRule>
    <cfRule type="cellIs" dxfId="8263" priority="1416" operator="equal">
      <formula>"BMXNOE0100"</formula>
    </cfRule>
    <cfRule type="cellIs" dxfId="8262" priority="1417" operator="equal">
      <formula>"140NOE77111"</formula>
    </cfRule>
    <cfRule type="cellIs" dxfId="8261" priority="1418" operator="equal">
      <formula>"BMENOC0301"</formula>
    </cfRule>
    <cfRule type="cellIs" dxfId="8260" priority="1419" operator="equal">
      <formula>"BMEP581020"</formula>
    </cfRule>
    <cfRule type="cellIs" dxfId="8259" priority="1420" operator="equal">
      <formula>"BMXNOM0200"</formula>
    </cfRule>
    <cfRule type="cellIs" dxfId="8258" priority="1421" operator="equal">
      <formula>"BMXP342020"</formula>
    </cfRule>
    <cfRule type="cellIs" dxfId="8257" priority="1422" operator="equal">
      <formula>"BMXDDO3202K"</formula>
    </cfRule>
    <cfRule type="cellIs" dxfId="8256" priority="1423" operator="equal">
      <formula>"BMXDDI3202K"</formula>
    </cfRule>
    <cfRule type="cellIs" dxfId="8255" priority="1424" operator="equal">
      <formula>"BMXERT1604"</formula>
    </cfRule>
    <cfRule type="cellIs" dxfId="8254" priority="1425" operator="equal">
      <formula>"BMXAMI0810"</formula>
    </cfRule>
  </conditionalFormatting>
  <conditionalFormatting sqref="L38">
    <cfRule type="cellIs" dxfId="8253" priority="1411" operator="equal">
      <formula>"BMEP584020"</formula>
    </cfRule>
  </conditionalFormatting>
  <conditionalFormatting sqref="L36">
    <cfRule type="cellIs" dxfId="8252" priority="1397" operator="equal">
      <formula>"140CRP31200"</formula>
    </cfRule>
    <cfRule type="cellIs" dxfId="8251" priority="1398" operator="equal">
      <formula>"140CPU67260"</formula>
    </cfRule>
    <cfRule type="cellIs" dxfId="8250" priority="1399" operator="equal">
      <formula>"BMXNOR0200H"</formula>
    </cfRule>
    <cfRule type="cellIs" dxfId="8249" priority="1400" operator="equal">
      <formula>"BMXNRP0201"</formula>
    </cfRule>
    <cfRule type="cellIs" dxfId="8248" priority="1401" operator="equal">
      <formula>"BMXNOE0100"</formula>
    </cfRule>
    <cfRule type="cellIs" dxfId="8247" priority="1402" operator="equal">
      <formula>"140NOE77111"</formula>
    </cfRule>
    <cfRule type="cellIs" dxfId="8246" priority="1403" operator="equal">
      <formula>"BMENOC0301"</formula>
    </cfRule>
    <cfRule type="cellIs" dxfId="8245" priority="1404" operator="equal">
      <formula>"BMEP581020"</formula>
    </cfRule>
    <cfRule type="cellIs" dxfId="8244" priority="1405" operator="equal">
      <formula>"BMXNOM0200"</formula>
    </cfRule>
    <cfRule type="cellIs" dxfId="8243" priority="1406" operator="equal">
      <formula>"BMXP342020"</formula>
    </cfRule>
    <cfRule type="cellIs" dxfId="8242" priority="1407" operator="equal">
      <formula>"BMXDDO3202K"</formula>
    </cfRule>
    <cfRule type="cellIs" dxfId="8241" priority="1408" operator="equal">
      <formula>"BMXDDI3202K"</formula>
    </cfRule>
    <cfRule type="cellIs" dxfId="8240" priority="1409" operator="equal">
      <formula>"BMXERT1604"</formula>
    </cfRule>
    <cfRule type="cellIs" dxfId="8239" priority="1410" operator="equal">
      <formula>"BMXAMI0810"</formula>
    </cfRule>
  </conditionalFormatting>
  <conditionalFormatting sqref="L36">
    <cfRule type="cellIs" dxfId="8238" priority="1396" operator="equal">
      <formula>"BMEP584020"</formula>
    </cfRule>
  </conditionalFormatting>
  <conditionalFormatting sqref="M31:M32">
    <cfRule type="cellIs" dxfId="8237" priority="1187" operator="equal">
      <formula>"140CRP31200"</formula>
    </cfRule>
    <cfRule type="cellIs" dxfId="8236" priority="1188" operator="equal">
      <formula>"140CPU67260"</formula>
    </cfRule>
    <cfRule type="cellIs" dxfId="8235" priority="1189" operator="equal">
      <formula>"BMXNOR0200H"</formula>
    </cfRule>
    <cfRule type="cellIs" dxfId="8234" priority="1190" operator="equal">
      <formula>"BMXNRP0201"</formula>
    </cfRule>
    <cfRule type="cellIs" dxfId="8233" priority="1191" operator="equal">
      <formula>"BMXNOE0100"</formula>
    </cfRule>
    <cfRule type="cellIs" dxfId="8232" priority="1192" operator="equal">
      <formula>"140NOE77111"</formula>
    </cfRule>
    <cfRule type="cellIs" dxfId="8231" priority="1193" operator="equal">
      <formula>"BMENOC0301"</formula>
    </cfRule>
    <cfRule type="cellIs" dxfId="8230" priority="1194" operator="equal">
      <formula>"BMEP581020"</formula>
    </cfRule>
    <cfRule type="cellIs" dxfId="8229" priority="1195" operator="equal">
      <formula>"BMXNOM0200"</formula>
    </cfRule>
    <cfRule type="cellIs" dxfId="8228" priority="1196" operator="equal">
      <formula>"BMXP342020"</formula>
    </cfRule>
    <cfRule type="cellIs" dxfId="8227" priority="1197" operator="equal">
      <formula>"BMXDDO3202K"</formula>
    </cfRule>
    <cfRule type="cellIs" dxfId="8226" priority="1198" operator="equal">
      <formula>"BMXDDI3202K"</formula>
    </cfRule>
    <cfRule type="cellIs" dxfId="8225" priority="1199" operator="equal">
      <formula>"BMXERT1604"</formula>
    </cfRule>
    <cfRule type="cellIs" dxfId="8224" priority="1200" operator="equal">
      <formula>"BMXAMI0810"</formula>
    </cfRule>
  </conditionalFormatting>
  <conditionalFormatting sqref="M31:M32">
    <cfRule type="cellIs" dxfId="8223" priority="1186" operator="equal">
      <formula>"BMEP584020"</formula>
    </cfRule>
  </conditionalFormatting>
  <conditionalFormatting sqref="R22:T23 H23:L23 H22:I22 L22 H21:L21 N21:T21 N22:N23">
    <cfRule type="cellIs" dxfId="8222" priority="1382" operator="equal">
      <formula>"140CRP31200"</formula>
    </cfRule>
    <cfRule type="cellIs" dxfId="8221" priority="1383" operator="equal">
      <formula>"140CPU67260"</formula>
    </cfRule>
    <cfRule type="cellIs" dxfId="8220" priority="1384" operator="equal">
      <formula>"BMXNOR0200H"</formula>
    </cfRule>
    <cfRule type="cellIs" dxfId="8219" priority="1385" operator="equal">
      <formula>"BMXNRP0201"</formula>
    </cfRule>
    <cfRule type="cellIs" dxfId="8218" priority="1386" operator="equal">
      <formula>"BMXNOE0100"</formula>
    </cfRule>
    <cfRule type="cellIs" dxfId="8217" priority="1387" operator="equal">
      <formula>"140NOE77111"</formula>
    </cfRule>
    <cfRule type="cellIs" dxfId="8216" priority="1388" operator="equal">
      <formula>"BMENOC0301"</formula>
    </cfRule>
    <cfRule type="cellIs" dxfId="8215" priority="1389" operator="equal">
      <formula>"BMEP581020"</formula>
    </cfRule>
    <cfRule type="cellIs" dxfId="8214" priority="1390" operator="equal">
      <formula>"BMXNOM0200"</formula>
    </cfRule>
    <cfRule type="cellIs" dxfId="8213" priority="1391" operator="equal">
      <formula>"BMXP342020"</formula>
    </cfRule>
    <cfRule type="cellIs" dxfId="8212" priority="1392" operator="equal">
      <formula>"BMXDDO3202K"</formula>
    </cfRule>
    <cfRule type="cellIs" dxfId="8211" priority="1393" operator="equal">
      <formula>"BMXDDI3202K"</formula>
    </cfRule>
    <cfRule type="cellIs" dxfId="8210" priority="1394" operator="equal">
      <formula>"BMXERT1604"</formula>
    </cfRule>
    <cfRule type="cellIs" dxfId="8209" priority="1395" operator="equal">
      <formula>"BMXAMI0810"</formula>
    </cfRule>
  </conditionalFormatting>
  <conditionalFormatting sqref="R22:T23 H23:L23 H22:I22 L22 H21:L21 N21:T21 N22:N23">
    <cfRule type="cellIs" dxfId="8208" priority="1381" operator="equal">
      <formula>"BMEP584020"</formula>
    </cfRule>
  </conditionalFormatting>
  <conditionalFormatting sqref="G21:G23">
    <cfRule type="cellIs" dxfId="8207" priority="1367" operator="equal">
      <formula>"140CRP31200"</formula>
    </cfRule>
    <cfRule type="cellIs" dxfId="8206" priority="1368" operator="equal">
      <formula>"140CPU67260"</formula>
    </cfRule>
    <cfRule type="cellIs" dxfId="8205" priority="1369" operator="equal">
      <formula>"BMXNOR0200H"</formula>
    </cfRule>
    <cfRule type="cellIs" dxfId="8204" priority="1370" operator="equal">
      <formula>"BMXNRP0201"</formula>
    </cfRule>
    <cfRule type="cellIs" dxfId="8203" priority="1371" operator="equal">
      <formula>"BMXNOE0100"</formula>
    </cfRule>
    <cfRule type="cellIs" dxfId="8202" priority="1372" operator="equal">
      <formula>"140NOE77111"</formula>
    </cfRule>
    <cfRule type="cellIs" dxfId="8201" priority="1373" operator="equal">
      <formula>"BMENOC0301"</formula>
    </cfRule>
    <cfRule type="cellIs" dxfId="8200" priority="1374" operator="equal">
      <formula>"BMEP581020"</formula>
    </cfRule>
    <cfRule type="cellIs" dxfId="8199" priority="1375" operator="equal">
      <formula>"BMXNOM0200"</formula>
    </cfRule>
    <cfRule type="cellIs" dxfId="8198" priority="1376" operator="equal">
      <formula>"BMXP342020"</formula>
    </cfRule>
    <cfRule type="cellIs" dxfId="8197" priority="1377" operator="equal">
      <formula>"BMXDDO3202K"</formula>
    </cfRule>
    <cfRule type="cellIs" dxfId="8196" priority="1378" operator="equal">
      <formula>"BMXDDI3202K"</formula>
    </cfRule>
    <cfRule type="cellIs" dxfId="8195" priority="1379" operator="equal">
      <formula>"BMXERT1604"</formula>
    </cfRule>
    <cfRule type="cellIs" dxfId="8194" priority="1380" operator="equal">
      <formula>"BMXAMI0810"</formula>
    </cfRule>
  </conditionalFormatting>
  <conditionalFormatting sqref="G21:G23">
    <cfRule type="cellIs" dxfId="8193" priority="1366" operator="equal">
      <formula>"BMEP584020"</formula>
    </cfRule>
  </conditionalFormatting>
  <conditionalFormatting sqref="O22:Q23">
    <cfRule type="cellIs" dxfId="8192" priority="1352" operator="equal">
      <formula>"140CRP31200"</formula>
    </cfRule>
    <cfRule type="cellIs" dxfId="8191" priority="1353" operator="equal">
      <formula>"140CPU67260"</formula>
    </cfRule>
    <cfRule type="cellIs" dxfId="8190" priority="1354" operator="equal">
      <formula>"BMXNOR0200H"</formula>
    </cfRule>
    <cfRule type="cellIs" dxfId="8189" priority="1355" operator="equal">
      <formula>"BMXNRP0201"</formula>
    </cfRule>
    <cfRule type="cellIs" dxfId="8188" priority="1356" operator="equal">
      <formula>"BMXNOE0100"</formula>
    </cfRule>
    <cfRule type="cellIs" dxfId="8187" priority="1357" operator="equal">
      <formula>"140NOE77111"</formula>
    </cfRule>
    <cfRule type="cellIs" dxfId="8186" priority="1358" operator="equal">
      <formula>"BMENOC0301"</formula>
    </cfRule>
    <cfRule type="cellIs" dxfId="8185" priority="1359" operator="equal">
      <formula>"BMEP581020"</formula>
    </cfRule>
    <cfRule type="cellIs" dxfId="8184" priority="1360" operator="equal">
      <formula>"BMXNOM0200"</formula>
    </cfRule>
    <cfRule type="cellIs" dxfId="8183" priority="1361" operator="equal">
      <formula>"BMXP342020"</formula>
    </cfRule>
    <cfRule type="cellIs" dxfId="8182" priority="1362" operator="equal">
      <formula>"BMXDDO3202K"</formula>
    </cfRule>
    <cfRule type="cellIs" dxfId="8181" priority="1363" operator="equal">
      <formula>"BMXDDI3202K"</formula>
    </cfRule>
    <cfRule type="cellIs" dxfId="8180" priority="1364" operator="equal">
      <formula>"BMXERT1604"</formula>
    </cfRule>
    <cfRule type="cellIs" dxfId="8179" priority="1365" operator="equal">
      <formula>"BMXAMI0810"</formula>
    </cfRule>
  </conditionalFormatting>
  <conditionalFormatting sqref="O22:Q23">
    <cfRule type="cellIs" dxfId="8178" priority="1351" operator="equal">
      <formula>"BMEP584020"</formula>
    </cfRule>
  </conditionalFormatting>
  <conditionalFormatting sqref="H26:L26 H25:I25 K25:L25 H24:L24 N25:N26 N24:T24">
    <cfRule type="cellIs" dxfId="8177" priority="1337" operator="equal">
      <formula>"140CRP31200"</formula>
    </cfRule>
    <cfRule type="cellIs" dxfId="8176" priority="1338" operator="equal">
      <formula>"140CPU67260"</formula>
    </cfRule>
    <cfRule type="cellIs" dxfId="8175" priority="1339" operator="equal">
      <formula>"BMXNOR0200H"</formula>
    </cfRule>
    <cfRule type="cellIs" dxfId="8174" priority="1340" operator="equal">
      <formula>"BMXNRP0201"</formula>
    </cfRule>
    <cfRule type="cellIs" dxfId="8173" priority="1341" operator="equal">
      <formula>"BMXNOE0100"</formula>
    </cfRule>
    <cfRule type="cellIs" dxfId="8172" priority="1342" operator="equal">
      <formula>"140NOE77111"</formula>
    </cfRule>
    <cfRule type="cellIs" dxfId="8171" priority="1343" operator="equal">
      <formula>"BMENOC0301"</formula>
    </cfRule>
    <cfRule type="cellIs" dxfId="8170" priority="1344" operator="equal">
      <formula>"BMEP581020"</formula>
    </cfRule>
    <cfRule type="cellIs" dxfId="8169" priority="1345" operator="equal">
      <formula>"BMXNOM0200"</formula>
    </cfRule>
    <cfRule type="cellIs" dxfId="8168" priority="1346" operator="equal">
      <formula>"BMXP342020"</formula>
    </cfRule>
    <cfRule type="cellIs" dxfId="8167" priority="1347" operator="equal">
      <formula>"BMXDDO3202K"</formula>
    </cfRule>
    <cfRule type="cellIs" dxfId="8166" priority="1348" operator="equal">
      <formula>"BMXDDI3202K"</formula>
    </cfRule>
    <cfRule type="cellIs" dxfId="8165" priority="1349" operator="equal">
      <formula>"BMXERT1604"</formula>
    </cfRule>
    <cfRule type="cellIs" dxfId="8164" priority="1350" operator="equal">
      <formula>"BMXAMI0810"</formula>
    </cfRule>
  </conditionalFormatting>
  <conditionalFormatting sqref="H26:L26 H25:I25 K25:L25 H24:L24 N25:N26 N24:T24">
    <cfRule type="cellIs" dxfId="8163" priority="1336" operator="equal">
      <formula>"BMEP584020"</formula>
    </cfRule>
  </conditionalFormatting>
  <conditionalFormatting sqref="G24:G26">
    <cfRule type="cellIs" dxfId="8162" priority="1322" operator="equal">
      <formula>"140CRP31200"</formula>
    </cfRule>
    <cfRule type="cellIs" dxfId="8161" priority="1323" operator="equal">
      <formula>"140CPU67260"</formula>
    </cfRule>
    <cfRule type="cellIs" dxfId="8160" priority="1324" operator="equal">
      <formula>"BMXNOR0200H"</formula>
    </cfRule>
    <cfRule type="cellIs" dxfId="8159" priority="1325" operator="equal">
      <formula>"BMXNRP0201"</formula>
    </cfRule>
    <cfRule type="cellIs" dxfId="8158" priority="1326" operator="equal">
      <formula>"BMXNOE0100"</formula>
    </cfRule>
    <cfRule type="cellIs" dxfId="8157" priority="1327" operator="equal">
      <formula>"140NOE77111"</formula>
    </cfRule>
    <cfRule type="cellIs" dxfId="8156" priority="1328" operator="equal">
      <formula>"BMENOC0301"</formula>
    </cfRule>
    <cfRule type="cellIs" dxfId="8155" priority="1329" operator="equal">
      <formula>"BMEP581020"</formula>
    </cfRule>
    <cfRule type="cellIs" dxfId="8154" priority="1330" operator="equal">
      <formula>"BMXNOM0200"</formula>
    </cfRule>
    <cfRule type="cellIs" dxfId="8153" priority="1331" operator="equal">
      <formula>"BMXP342020"</formula>
    </cfRule>
    <cfRule type="cellIs" dxfId="8152" priority="1332" operator="equal">
      <formula>"BMXDDO3202K"</formula>
    </cfRule>
    <cfRule type="cellIs" dxfId="8151" priority="1333" operator="equal">
      <formula>"BMXDDI3202K"</formula>
    </cfRule>
    <cfRule type="cellIs" dxfId="8150" priority="1334" operator="equal">
      <formula>"BMXERT1604"</formula>
    </cfRule>
    <cfRule type="cellIs" dxfId="8149" priority="1335" operator="equal">
      <formula>"BMXAMI0810"</formula>
    </cfRule>
  </conditionalFormatting>
  <conditionalFormatting sqref="G24:G26">
    <cfRule type="cellIs" dxfId="8148" priority="1321" operator="equal">
      <formula>"BMEP584020"</formula>
    </cfRule>
  </conditionalFormatting>
  <conditionalFormatting sqref="H27:J27 H28:H29">
    <cfRule type="cellIs" dxfId="8147" priority="1307" operator="equal">
      <formula>"140CRP31200"</formula>
    </cfRule>
    <cfRule type="cellIs" dxfId="8146" priority="1308" operator="equal">
      <formula>"140CPU67260"</formula>
    </cfRule>
    <cfRule type="cellIs" dxfId="8145" priority="1309" operator="equal">
      <formula>"BMXNOR0200H"</formula>
    </cfRule>
    <cfRule type="cellIs" dxfId="8144" priority="1310" operator="equal">
      <formula>"BMXNRP0201"</formula>
    </cfRule>
    <cfRule type="cellIs" dxfId="8143" priority="1311" operator="equal">
      <formula>"BMXNOE0100"</formula>
    </cfRule>
    <cfRule type="cellIs" dxfId="8142" priority="1312" operator="equal">
      <formula>"140NOE77111"</formula>
    </cfRule>
    <cfRule type="cellIs" dxfId="8141" priority="1313" operator="equal">
      <formula>"BMENOC0301"</formula>
    </cfRule>
    <cfRule type="cellIs" dxfId="8140" priority="1314" operator="equal">
      <formula>"BMEP581020"</formula>
    </cfRule>
    <cfRule type="cellIs" dxfId="8139" priority="1315" operator="equal">
      <formula>"BMXNOM0200"</formula>
    </cfRule>
    <cfRule type="cellIs" dxfId="8138" priority="1316" operator="equal">
      <formula>"BMXP342020"</formula>
    </cfRule>
    <cfRule type="cellIs" dxfId="8137" priority="1317" operator="equal">
      <formula>"BMXDDO3202K"</formula>
    </cfRule>
    <cfRule type="cellIs" dxfId="8136" priority="1318" operator="equal">
      <formula>"BMXDDI3202K"</formula>
    </cfRule>
    <cfRule type="cellIs" dxfId="8135" priority="1319" operator="equal">
      <formula>"BMXERT1604"</formula>
    </cfRule>
    <cfRule type="cellIs" dxfId="8134" priority="1320" operator="equal">
      <formula>"BMXAMI0810"</formula>
    </cfRule>
  </conditionalFormatting>
  <conditionalFormatting sqref="H27:J27 H28:H29">
    <cfRule type="cellIs" dxfId="8133" priority="1306" operator="equal">
      <formula>"BMEP584020"</formula>
    </cfRule>
  </conditionalFormatting>
  <conditionalFormatting sqref="G27 G29">
    <cfRule type="cellIs" dxfId="8132" priority="1292" operator="equal">
      <formula>"140CRP31200"</formula>
    </cfRule>
    <cfRule type="cellIs" dxfId="8131" priority="1293" operator="equal">
      <formula>"140CPU67260"</formula>
    </cfRule>
    <cfRule type="cellIs" dxfId="8130" priority="1294" operator="equal">
      <formula>"BMXNOR0200H"</formula>
    </cfRule>
    <cfRule type="cellIs" dxfId="8129" priority="1295" operator="equal">
      <formula>"BMXNRP0201"</formula>
    </cfRule>
    <cfRule type="cellIs" dxfId="8128" priority="1296" operator="equal">
      <formula>"BMXNOE0100"</formula>
    </cfRule>
    <cfRule type="cellIs" dxfId="8127" priority="1297" operator="equal">
      <formula>"140NOE77111"</formula>
    </cfRule>
    <cfRule type="cellIs" dxfId="8126" priority="1298" operator="equal">
      <formula>"BMENOC0301"</formula>
    </cfRule>
    <cfRule type="cellIs" dxfId="8125" priority="1299" operator="equal">
      <formula>"BMEP581020"</formula>
    </cfRule>
    <cfRule type="cellIs" dxfId="8124" priority="1300" operator="equal">
      <formula>"BMXNOM0200"</formula>
    </cfRule>
    <cfRule type="cellIs" dxfId="8123" priority="1301" operator="equal">
      <formula>"BMXP342020"</formula>
    </cfRule>
    <cfRule type="cellIs" dxfId="8122" priority="1302" operator="equal">
      <formula>"BMXDDO3202K"</formula>
    </cfRule>
    <cfRule type="cellIs" dxfId="8121" priority="1303" operator="equal">
      <formula>"BMXDDI3202K"</formula>
    </cfRule>
    <cfRule type="cellIs" dxfId="8120" priority="1304" operator="equal">
      <formula>"BMXERT1604"</formula>
    </cfRule>
    <cfRule type="cellIs" dxfId="8119" priority="1305" operator="equal">
      <formula>"BMXAMI0810"</formula>
    </cfRule>
  </conditionalFormatting>
  <conditionalFormatting sqref="G27 G29">
    <cfRule type="cellIs" dxfId="8118" priority="1291" operator="equal">
      <formula>"BMEP584020"</formula>
    </cfRule>
  </conditionalFormatting>
  <conditionalFormatting sqref="H30:J30 H32:J32 H31:I31 L30:P30">
    <cfRule type="cellIs" dxfId="8117" priority="1277" operator="equal">
      <formula>"140CRP31200"</formula>
    </cfRule>
    <cfRule type="cellIs" dxfId="8116" priority="1278" operator="equal">
      <formula>"140CPU67260"</formula>
    </cfRule>
    <cfRule type="cellIs" dxfId="8115" priority="1279" operator="equal">
      <formula>"BMXNOR0200H"</formula>
    </cfRule>
    <cfRule type="cellIs" dxfId="8114" priority="1280" operator="equal">
      <formula>"BMXNRP0201"</formula>
    </cfRule>
    <cfRule type="cellIs" dxfId="8113" priority="1281" operator="equal">
      <formula>"BMXNOE0100"</formula>
    </cfRule>
    <cfRule type="cellIs" dxfId="8112" priority="1282" operator="equal">
      <formula>"140NOE77111"</formula>
    </cfRule>
    <cfRule type="cellIs" dxfId="8111" priority="1283" operator="equal">
      <formula>"BMENOC0301"</formula>
    </cfRule>
    <cfRule type="cellIs" dxfId="8110" priority="1284" operator="equal">
      <formula>"BMEP581020"</formula>
    </cfRule>
    <cfRule type="cellIs" dxfId="8109" priority="1285" operator="equal">
      <formula>"BMXNOM0200"</formula>
    </cfRule>
    <cfRule type="cellIs" dxfId="8108" priority="1286" operator="equal">
      <formula>"BMXP342020"</formula>
    </cfRule>
    <cfRule type="cellIs" dxfId="8107" priority="1287" operator="equal">
      <formula>"BMXDDO3202K"</formula>
    </cfRule>
    <cfRule type="cellIs" dxfId="8106" priority="1288" operator="equal">
      <formula>"BMXDDI3202K"</formula>
    </cfRule>
    <cfRule type="cellIs" dxfId="8105" priority="1289" operator="equal">
      <formula>"BMXERT1604"</formula>
    </cfRule>
    <cfRule type="cellIs" dxfId="8104" priority="1290" operator="equal">
      <formula>"BMXAMI0810"</formula>
    </cfRule>
  </conditionalFormatting>
  <conditionalFormatting sqref="H30:J30 H32:J32 H31:I31 L30:P30">
    <cfRule type="cellIs" dxfId="8103" priority="1276" operator="equal">
      <formula>"BMEP584020"</formula>
    </cfRule>
  </conditionalFormatting>
  <conditionalFormatting sqref="G30 G32">
    <cfRule type="cellIs" dxfId="8102" priority="1262" operator="equal">
      <formula>"140CRP31200"</formula>
    </cfRule>
    <cfRule type="cellIs" dxfId="8101" priority="1263" operator="equal">
      <formula>"140CPU67260"</formula>
    </cfRule>
    <cfRule type="cellIs" dxfId="8100" priority="1264" operator="equal">
      <formula>"BMXNOR0200H"</formula>
    </cfRule>
    <cfRule type="cellIs" dxfId="8099" priority="1265" operator="equal">
      <formula>"BMXNRP0201"</formula>
    </cfRule>
    <cfRule type="cellIs" dxfId="8098" priority="1266" operator="equal">
      <formula>"BMXNOE0100"</formula>
    </cfRule>
    <cfRule type="cellIs" dxfId="8097" priority="1267" operator="equal">
      <formula>"140NOE77111"</formula>
    </cfRule>
    <cfRule type="cellIs" dxfId="8096" priority="1268" operator="equal">
      <formula>"BMENOC0301"</formula>
    </cfRule>
    <cfRule type="cellIs" dxfId="8095" priority="1269" operator="equal">
      <formula>"BMEP581020"</formula>
    </cfRule>
    <cfRule type="cellIs" dxfId="8094" priority="1270" operator="equal">
      <formula>"BMXNOM0200"</formula>
    </cfRule>
    <cfRule type="cellIs" dxfId="8093" priority="1271" operator="equal">
      <formula>"BMXP342020"</formula>
    </cfRule>
    <cfRule type="cellIs" dxfId="8092" priority="1272" operator="equal">
      <formula>"BMXDDO3202K"</formula>
    </cfRule>
    <cfRule type="cellIs" dxfId="8091" priority="1273" operator="equal">
      <formula>"BMXDDI3202K"</formula>
    </cfRule>
    <cfRule type="cellIs" dxfId="8090" priority="1274" operator="equal">
      <formula>"BMXERT1604"</formula>
    </cfRule>
    <cfRule type="cellIs" dxfId="8089" priority="1275" operator="equal">
      <formula>"BMXAMI0810"</formula>
    </cfRule>
  </conditionalFormatting>
  <conditionalFormatting sqref="G30 G32">
    <cfRule type="cellIs" dxfId="8088" priority="1261" operator="equal">
      <formula>"BMEP584020"</formula>
    </cfRule>
  </conditionalFormatting>
  <conditionalFormatting sqref="I29:J29 I28 L28:L29">
    <cfRule type="cellIs" dxfId="8087" priority="1247" operator="equal">
      <formula>"140CRP31200"</formula>
    </cfRule>
    <cfRule type="cellIs" dxfId="8086" priority="1248" operator="equal">
      <formula>"140CPU67260"</formula>
    </cfRule>
    <cfRule type="cellIs" dxfId="8085" priority="1249" operator="equal">
      <formula>"BMXNOR0200H"</formula>
    </cfRule>
    <cfRule type="cellIs" dxfId="8084" priority="1250" operator="equal">
      <formula>"BMXNRP0201"</formula>
    </cfRule>
    <cfRule type="cellIs" dxfId="8083" priority="1251" operator="equal">
      <formula>"BMXNOE0100"</formula>
    </cfRule>
    <cfRule type="cellIs" dxfId="8082" priority="1252" operator="equal">
      <formula>"140NOE77111"</formula>
    </cfRule>
    <cfRule type="cellIs" dxfId="8081" priority="1253" operator="equal">
      <formula>"BMENOC0301"</formula>
    </cfRule>
    <cfRule type="cellIs" dxfId="8080" priority="1254" operator="equal">
      <formula>"BMEP581020"</formula>
    </cfRule>
    <cfRule type="cellIs" dxfId="8079" priority="1255" operator="equal">
      <formula>"BMXNOM0200"</formula>
    </cfRule>
    <cfRule type="cellIs" dxfId="8078" priority="1256" operator="equal">
      <formula>"BMXP342020"</formula>
    </cfRule>
    <cfRule type="cellIs" dxfId="8077" priority="1257" operator="equal">
      <formula>"BMXDDO3202K"</formula>
    </cfRule>
    <cfRule type="cellIs" dxfId="8076" priority="1258" operator="equal">
      <formula>"BMXDDI3202K"</formula>
    </cfRule>
    <cfRule type="cellIs" dxfId="8075" priority="1259" operator="equal">
      <formula>"BMXERT1604"</formula>
    </cfRule>
    <cfRule type="cellIs" dxfId="8074" priority="1260" operator="equal">
      <formula>"BMXAMI0810"</formula>
    </cfRule>
  </conditionalFormatting>
  <conditionalFormatting sqref="I29:J29 I28 L28:L29">
    <cfRule type="cellIs" dxfId="8073" priority="1246" operator="equal">
      <formula>"BMEP584020"</formula>
    </cfRule>
  </conditionalFormatting>
  <conditionalFormatting sqref="M29:N29 M28">
    <cfRule type="cellIs" dxfId="8072" priority="1232" operator="equal">
      <formula>"140CRP31200"</formula>
    </cfRule>
    <cfRule type="cellIs" dxfId="8071" priority="1233" operator="equal">
      <formula>"140CPU67260"</formula>
    </cfRule>
    <cfRule type="cellIs" dxfId="8070" priority="1234" operator="equal">
      <formula>"BMXNOR0200H"</formula>
    </cfRule>
    <cfRule type="cellIs" dxfId="8069" priority="1235" operator="equal">
      <formula>"BMXNRP0201"</formula>
    </cfRule>
    <cfRule type="cellIs" dxfId="8068" priority="1236" operator="equal">
      <formula>"BMXNOE0100"</formula>
    </cfRule>
    <cfRule type="cellIs" dxfId="8067" priority="1237" operator="equal">
      <formula>"140NOE77111"</formula>
    </cfRule>
    <cfRule type="cellIs" dxfId="8066" priority="1238" operator="equal">
      <formula>"BMENOC0301"</formula>
    </cfRule>
    <cfRule type="cellIs" dxfId="8065" priority="1239" operator="equal">
      <formula>"BMEP581020"</formula>
    </cfRule>
    <cfRule type="cellIs" dxfId="8064" priority="1240" operator="equal">
      <formula>"BMXNOM0200"</formula>
    </cfRule>
    <cfRule type="cellIs" dxfId="8063" priority="1241" operator="equal">
      <formula>"BMXP342020"</formula>
    </cfRule>
    <cfRule type="cellIs" dxfId="8062" priority="1242" operator="equal">
      <formula>"BMXDDO3202K"</formula>
    </cfRule>
    <cfRule type="cellIs" dxfId="8061" priority="1243" operator="equal">
      <formula>"BMXDDI3202K"</formula>
    </cfRule>
    <cfRule type="cellIs" dxfId="8060" priority="1244" operator="equal">
      <formula>"BMXERT1604"</formula>
    </cfRule>
    <cfRule type="cellIs" dxfId="8059" priority="1245" operator="equal">
      <formula>"BMXAMI0810"</formula>
    </cfRule>
  </conditionalFormatting>
  <conditionalFormatting sqref="M29:N29 M28">
    <cfRule type="cellIs" dxfId="8058" priority="1231" operator="equal">
      <formula>"BMEP584020"</formula>
    </cfRule>
  </conditionalFormatting>
  <conditionalFormatting sqref="L27:P27">
    <cfRule type="cellIs" dxfId="8057" priority="1217" operator="equal">
      <formula>"140CRP31200"</formula>
    </cfRule>
    <cfRule type="cellIs" dxfId="8056" priority="1218" operator="equal">
      <formula>"140CPU67260"</formula>
    </cfRule>
    <cfRule type="cellIs" dxfId="8055" priority="1219" operator="equal">
      <formula>"BMXNOR0200H"</formula>
    </cfRule>
    <cfRule type="cellIs" dxfId="8054" priority="1220" operator="equal">
      <formula>"BMXNRP0201"</formula>
    </cfRule>
    <cfRule type="cellIs" dxfId="8053" priority="1221" operator="equal">
      <formula>"BMXNOE0100"</formula>
    </cfRule>
    <cfRule type="cellIs" dxfId="8052" priority="1222" operator="equal">
      <formula>"140NOE77111"</formula>
    </cfRule>
    <cfRule type="cellIs" dxfId="8051" priority="1223" operator="equal">
      <formula>"BMENOC0301"</formula>
    </cfRule>
    <cfRule type="cellIs" dxfId="8050" priority="1224" operator="equal">
      <formula>"BMEP581020"</formula>
    </cfRule>
    <cfRule type="cellIs" dxfId="8049" priority="1225" operator="equal">
      <formula>"BMXNOM0200"</formula>
    </cfRule>
    <cfRule type="cellIs" dxfId="8048" priority="1226" operator="equal">
      <formula>"BMXP342020"</formula>
    </cfRule>
    <cfRule type="cellIs" dxfId="8047" priority="1227" operator="equal">
      <formula>"BMXDDO3202K"</formula>
    </cfRule>
    <cfRule type="cellIs" dxfId="8046" priority="1228" operator="equal">
      <formula>"BMXDDI3202K"</formula>
    </cfRule>
    <cfRule type="cellIs" dxfId="8045" priority="1229" operator="equal">
      <formula>"BMXERT1604"</formula>
    </cfRule>
    <cfRule type="cellIs" dxfId="8044" priority="1230" operator="equal">
      <formula>"BMXAMI0810"</formula>
    </cfRule>
  </conditionalFormatting>
  <conditionalFormatting sqref="L27:P27">
    <cfRule type="cellIs" dxfId="8043" priority="1216" operator="equal">
      <formula>"BMEP584020"</formula>
    </cfRule>
  </conditionalFormatting>
  <conditionalFormatting sqref="L31:L32">
    <cfRule type="cellIs" dxfId="8042" priority="1202" operator="equal">
      <formula>"140CRP31200"</formula>
    </cfRule>
    <cfRule type="cellIs" dxfId="8041" priority="1203" operator="equal">
      <formula>"140CPU67260"</formula>
    </cfRule>
    <cfRule type="cellIs" dxfId="8040" priority="1204" operator="equal">
      <formula>"BMXNOR0200H"</formula>
    </cfRule>
    <cfRule type="cellIs" dxfId="8039" priority="1205" operator="equal">
      <formula>"BMXNRP0201"</formula>
    </cfRule>
    <cfRule type="cellIs" dxfId="8038" priority="1206" operator="equal">
      <formula>"BMXNOE0100"</formula>
    </cfRule>
    <cfRule type="cellIs" dxfId="8037" priority="1207" operator="equal">
      <formula>"140NOE77111"</formula>
    </cfRule>
    <cfRule type="cellIs" dxfId="8036" priority="1208" operator="equal">
      <formula>"BMENOC0301"</formula>
    </cfRule>
    <cfRule type="cellIs" dxfId="8035" priority="1209" operator="equal">
      <formula>"BMEP581020"</formula>
    </cfRule>
    <cfRule type="cellIs" dxfId="8034" priority="1210" operator="equal">
      <formula>"BMXNOM0200"</formula>
    </cfRule>
    <cfRule type="cellIs" dxfId="8033" priority="1211" operator="equal">
      <formula>"BMXP342020"</formula>
    </cfRule>
    <cfRule type="cellIs" dxfId="8032" priority="1212" operator="equal">
      <formula>"BMXDDO3202K"</formula>
    </cfRule>
    <cfRule type="cellIs" dxfId="8031" priority="1213" operator="equal">
      <formula>"BMXDDI3202K"</formula>
    </cfRule>
    <cfRule type="cellIs" dxfId="8030" priority="1214" operator="equal">
      <formula>"BMXERT1604"</formula>
    </cfRule>
    <cfRule type="cellIs" dxfId="8029" priority="1215" operator="equal">
      <formula>"BMXAMI0810"</formula>
    </cfRule>
  </conditionalFormatting>
  <conditionalFormatting sqref="L31:L32">
    <cfRule type="cellIs" dxfId="8028" priority="1201" operator="equal">
      <formula>"BMEP584020"</formula>
    </cfRule>
  </conditionalFormatting>
  <conditionalFormatting sqref="N31:N32">
    <cfRule type="cellIs" dxfId="8027" priority="1172" operator="equal">
      <formula>"140CRP31200"</formula>
    </cfRule>
    <cfRule type="cellIs" dxfId="8026" priority="1173" operator="equal">
      <formula>"140CPU67260"</formula>
    </cfRule>
    <cfRule type="cellIs" dxfId="8025" priority="1174" operator="equal">
      <formula>"BMXNOR0200H"</formula>
    </cfRule>
    <cfRule type="cellIs" dxfId="8024" priority="1175" operator="equal">
      <formula>"BMXNRP0201"</formula>
    </cfRule>
    <cfRule type="cellIs" dxfId="8023" priority="1176" operator="equal">
      <formula>"BMXNOE0100"</formula>
    </cfRule>
    <cfRule type="cellIs" dxfId="8022" priority="1177" operator="equal">
      <formula>"140NOE77111"</formula>
    </cfRule>
    <cfRule type="cellIs" dxfId="8021" priority="1178" operator="equal">
      <formula>"BMENOC0301"</formula>
    </cfRule>
    <cfRule type="cellIs" dxfId="8020" priority="1179" operator="equal">
      <formula>"BMEP581020"</formula>
    </cfRule>
    <cfRule type="cellIs" dxfId="8019" priority="1180" operator="equal">
      <formula>"BMXNOM0200"</formula>
    </cfRule>
    <cfRule type="cellIs" dxfId="8018" priority="1181" operator="equal">
      <formula>"BMXP342020"</formula>
    </cfRule>
    <cfRule type="cellIs" dxfId="8017" priority="1182" operator="equal">
      <formula>"BMXDDO3202K"</formula>
    </cfRule>
    <cfRule type="cellIs" dxfId="8016" priority="1183" operator="equal">
      <formula>"BMXDDI3202K"</formula>
    </cfRule>
    <cfRule type="cellIs" dxfId="8015" priority="1184" operator="equal">
      <formula>"BMXERT1604"</formula>
    </cfRule>
    <cfRule type="cellIs" dxfId="8014" priority="1185" operator="equal">
      <formula>"BMXAMI0810"</formula>
    </cfRule>
  </conditionalFormatting>
  <conditionalFormatting sqref="N31:N32">
    <cfRule type="cellIs" dxfId="8013" priority="1171" operator="equal">
      <formula>"BMEP584020"</formula>
    </cfRule>
  </conditionalFormatting>
  <conditionalFormatting sqref="J22">
    <cfRule type="cellIs" dxfId="8012" priority="1157" operator="equal">
      <formula>"140CRP31200"</formula>
    </cfRule>
    <cfRule type="cellIs" dxfId="8011" priority="1158" operator="equal">
      <formula>"140CPU67260"</formula>
    </cfRule>
    <cfRule type="cellIs" dxfId="8010" priority="1159" operator="equal">
      <formula>"BMXNOR0200H"</formula>
    </cfRule>
    <cfRule type="cellIs" dxfId="8009" priority="1160" operator="equal">
      <formula>"BMXNRP0201"</formula>
    </cfRule>
    <cfRule type="cellIs" dxfId="8008" priority="1161" operator="equal">
      <formula>"BMXNOE0100"</formula>
    </cfRule>
    <cfRule type="cellIs" dxfId="8007" priority="1162" operator="equal">
      <formula>"140NOE77111"</formula>
    </cfRule>
    <cfRule type="cellIs" dxfId="8006" priority="1163" operator="equal">
      <formula>"BMENOC0301"</formula>
    </cfRule>
    <cfRule type="cellIs" dxfId="8005" priority="1164" operator="equal">
      <formula>"BMEP581020"</formula>
    </cfRule>
    <cfRule type="cellIs" dxfId="8004" priority="1165" operator="equal">
      <formula>"BMXNOM0200"</formula>
    </cfRule>
    <cfRule type="cellIs" dxfId="8003" priority="1166" operator="equal">
      <formula>"BMXP342020"</formula>
    </cfRule>
    <cfRule type="cellIs" dxfId="8002" priority="1167" operator="equal">
      <formula>"BMXDDO3202K"</formula>
    </cfRule>
    <cfRule type="cellIs" dxfId="8001" priority="1168" operator="equal">
      <formula>"BMXDDI3202K"</formula>
    </cfRule>
    <cfRule type="cellIs" dxfId="8000" priority="1169" operator="equal">
      <formula>"BMXERT1604"</formula>
    </cfRule>
    <cfRule type="cellIs" dxfId="7999" priority="1170" operator="equal">
      <formula>"BMXAMI0810"</formula>
    </cfRule>
  </conditionalFormatting>
  <conditionalFormatting sqref="J22">
    <cfRule type="cellIs" dxfId="7998" priority="1156" operator="equal">
      <formula>"BMEP584020"</formula>
    </cfRule>
  </conditionalFormatting>
  <conditionalFormatting sqref="J25">
    <cfRule type="cellIs" dxfId="7997" priority="1142" operator="equal">
      <formula>"140CRP31200"</formula>
    </cfRule>
    <cfRule type="cellIs" dxfId="7996" priority="1143" operator="equal">
      <formula>"140CPU67260"</formula>
    </cfRule>
    <cfRule type="cellIs" dxfId="7995" priority="1144" operator="equal">
      <formula>"BMXNOR0200H"</formula>
    </cfRule>
    <cfRule type="cellIs" dxfId="7994" priority="1145" operator="equal">
      <formula>"BMXNRP0201"</formula>
    </cfRule>
    <cfRule type="cellIs" dxfId="7993" priority="1146" operator="equal">
      <formula>"BMXNOE0100"</formula>
    </cfRule>
    <cfRule type="cellIs" dxfId="7992" priority="1147" operator="equal">
      <formula>"140NOE77111"</formula>
    </cfRule>
    <cfRule type="cellIs" dxfId="7991" priority="1148" operator="equal">
      <formula>"BMENOC0301"</formula>
    </cfRule>
    <cfRule type="cellIs" dxfId="7990" priority="1149" operator="equal">
      <formula>"BMEP581020"</formula>
    </cfRule>
    <cfRule type="cellIs" dxfId="7989" priority="1150" operator="equal">
      <formula>"BMXNOM0200"</formula>
    </cfRule>
    <cfRule type="cellIs" dxfId="7988" priority="1151" operator="equal">
      <formula>"BMXP342020"</formula>
    </cfRule>
    <cfRule type="cellIs" dxfId="7987" priority="1152" operator="equal">
      <formula>"BMXDDO3202K"</formula>
    </cfRule>
    <cfRule type="cellIs" dxfId="7986" priority="1153" operator="equal">
      <formula>"BMXDDI3202K"</formula>
    </cfRule>
    <cfRule type="cellIs" dxfId="7985" priority="1154" operator="equal">
      <formula>"BMXERT1604"</formula>
    </cfRule>
    <cfRule type="cellIs" dxfId="7984" priority="1155" operator="equal">
      <formula>"BMXAMI0810"</formula>
    </cfRule>
  </conditionalFormatting>
  <conditionalFormatting sqref="J25">
    <cfRule type="cellIs" dxfId="7983" priority="1141" operator="equal">
      <formula>"BMEP584020"</formula>
    </cfRule>
  </conditionalFormatting>
  <conditionalFormatting sqref="J28">
    <cfRule type="cellIs" dxfId="7982" priority="1127" operator="equal">
      <formula>"140CRP31200"</formula>
    </cfRule>
    <cfRule type="cellIs" dxfId="7981" priority="1128" operator="equal">
      <formula>"140CPU67260"</formula>
    </cfRule>
    <cfRule type="cellIs" dxfId="7980" priority="1129" operator="equal">
      <formula>"BMXNOR0200H"</formula>
    </cfRule>
    <cfRule type="cellIs" dxfId="7979" priority="1130" operator="equal">
      <formula>"BMXNRP0201"</formula>
    </cfRule>
    <cfRule type="cellIs" dxfId="7978" priority="1131" operator="equal">
      <formula>"BMXNOE0100"</formula>
    </cfRule>
    <cfRule type="cellIs" dxfId="7977" priority="1132" operator="equal">
      <formula>"140NOE77111"</formula>
    </cfRule>
    <cfRule type="cellIs" dxfId="7976" priority="1133" operator="equal">
      <formula>"BMENOC0301"</formula>
    </cfRule>
    <cfRule type="cellIs" dxfId="7975" priority="1134" operator="equal">
      <formula>"BMEP581020"</formula>
    </cfRule>
    <cfRule type="cellIs" dxfId="7974" priority="1135" operator="equal">
      <formula>"BMXNOM0200"</formula>
    </cfRule>
    <cfRule type="cellIs" dxfId="7973" priority="1136" operator="equal">
      <formula>"BMXP342020"</formula>
    </cfRule>
    <cfRule type="cellIs" dxfId="7972" priority="1137" operator="equal">
      <formula>"BMXDDO3202K"</formula>
    </cfRule>
    <cfRule type="cellIs" dxfId="7971" priority="1138" operator="equal">
      <formula>"BMXDDI3202K"</formula>
    </cfRule>
    <cfRule type="cellIs" dxfId="7970" priority="1139" operator="equal">
      <formula>"BMXERT1604"</formula>
    </cfRule>
    <cfRule type="cellIs" dxfId="7969" priority="1140" operator="equal">
      <formula>"BMXAMI0810"</formula>
    </cfRule>
  </conditionalFormatting>
  <conditionalFormatting sqref="J28">
    <cfRule type="cellIs" dxfId="7968" priority="1126" operator="equal">
      <formula>"BMEP584020"</formula>
    </cfRule>
  </conditionalFormatting>
  <conditionalFormatting sqref="J31">
    <cfRule type="cellIs" dxfId="7967" priority="1112" operator="equal">
      <formula>"140CRP31200"</formula>
    </cfRule>
    <cfRule type="cellIs" dxfId="7966" priority="1113" operator="equal">
      <formula>"140CPU67260"</formula>
    </cfRule>
    <cfRule type="cellIs" dxfId="7965" priority="1114" operator="equal">
      <formula>"BMXNOR0200H"</formula>
    </cfRule>
    <cfRule type="cellIs" dxfId="7964" priority="1115" operator="equal">
      <formula>"BMXNRP0201"</formula>
    </cfRule>
    <cfRule type="cellIs" dxfId="7963" priority="1116" operator="equal">
      <formula>"BMXNOE0100"</formula>
    </cfRule>
    <cfRule type="cellIs" dxfId="7962" priority="1117" operator="equal">
      <formula>"140NOE77111"</formula>
    </cfRule>
    <cfRule type="cellIs" dxfId="7961" priority="1118" operator="equal">
      <formula>"BMENOC0301"</formula>
    </cfRule>
    <cfRule type="cellIs" dxfId="7960" priority="1119" operator="equal">
      <formula>"BMEP581020"</formula>
    </cfRule>
    <cfRule type="cellIs" dxfId="7959" priority="1120" operator="equal">
      <formula>"BMXNOM0200"</formula>
    </cfRule>
    <cfRule type="cellIs" dxfId="7958" priority="1121" operator="equal">
      <formula>"BMXP342020"</formula>
    </cfRule>
    <cfRule type="cellIs" dxfId="7957" priority="1122" operator="equal">
      <formula>"BMXDDO3202K"</formula>
    </cfRule>
    <cfRule type="cellIs" dxfId="7956" priority="1123" operator="equal">
      <formula>"BMXDDI3202K"</formula>
    </cfRule>
    <cfRule type="cellIs" dxfId="7955" priority="1124" operator="equal">
      <formula>"BMXERT1604"</formula>
    </cfRule>
    <cfRule type="cellIs" dxfId="7954" priority="1125" operator="equal">
      <formula>"BMXAMI0810"</formula>
    </cfRule>
  </conditionalFormatting>
  <conditionalFormatting sqref="J31">
    <cfRule type="cellIs" dxfId="7953" priority="1111" operator="equal">
      <formula>"BMEP584020"</formula>
    </cfRule>
  </conditionalFormatting>
  <conditionalFormatting sqref="K22">
    <cfRule type="cellIs" dxfId="7952" priority="1097" operator="equal">
      <formula>"140CRP31200"</formula>
    </cfRule>
    <cfRule type="cellIs" dxfId="7951" priority="1098" operator="equal">
      <formula>"140CPU67260"</formula>
    </cfRule>
    <cfRule type="cellIs" dxfId="7950" priority="1099" operator="equal">
      <formula>"BMXNOR0200H"</formula>
    </cfRule>
    <cfRule type="cellIs" dxfId="7949" priority="1100" operator="equal">
      <formula>"BMXNRP0201"</formula>
    </cfRule>
    <cfRule type="cellIs" dxfId="7948" priority="1101" operator="equal">
      <formula>"BMXNOE0100"</formula>
    </cfRule>
    <cfRule type="cellIs" dxfId="7947" priority="1102" operator="equal">
      <formula>"140NOE77111"</formula>
    </cfRule>
    <cfRule type="cellIs" dxfId="7946" priority="1103" operator="equal">
      <formula>"BMENOC0301"</formula>
    </cfRule>
    <cfRule type="cellIs" dxfId="7945" priority="1104" operator="equal">
      <formula>"BMEP581020"</formula>
    </cfRule>
    <cfRule type="cellIs" dxfId="7944" priority="1105" operator="equal">
      <formula>"BMXNOM0200"</formula>
    </cfRule>
    <cfRule type="cellIs" dxfId="7943" priority="1106" operator="equal">
      <formula>"BMXP342020"</formula>
    </cfRule>
    <cfRule type="cellIs" dxfId="7942" priority="1107" operator="equal">
      <formula>"BMXDDO3202K"</formula>
    </cfRule>
    <cfRule type="cellIs" dxfId="7941" priority="1108" operator="equal">
      <formula>"BMXDDI3202K"</formula>
    </cfRule>
    <cfRule type="cellIs" dxfId="7940" priority="1109" operator="equal">
      <formula>"BMXERT1604"</formula>
    </cfRule>
    <cfRule type="cellIs" dxfId="7939" priority="1110" operator="equal">
      <formula>"BMXAMI0810"</formula>
    </cfRule>
  </conditionalFormatting>
  <conditionalFormatting sqref="K22">
    <cfRule type="cellIs" dxfId="7938" priority="1096" operator="equal">
      <formula>"BMEP584020"</formula>
    </cfRule>
  </conditionalFormatting>
  <conditionalFormatting sqref="K19">
    <cfRule type="cellIs" dxfId="7937" priority="1082" operator="equal">
      <formula>"140CRP31200"</formula>
    </cfRule>
    <cfRule type="cellIs" dxfId="7936" priority="1083" operator="equal">
      <formula>"140CPU67260"</formula>
    </cfRule>
    <cfRule type="cellIs" dxfId="7935" priority="1084" operator="equal">
      <formula>"BMXNOR0200H"</formula>
    </cfRule>
    <cfRule type="cellIs" dxfId="7934" priority="1085" operator="equal">
      <formula>"BMXNRP0201"</formula>
    </cfRule>
    <cfRule type="cellIs" dxfId="7933" priority="1086" operator="equal">
      <formula>"BMXNOE0100"</formula>
    </cfRule>
    <cfRule type="cellIs" dxfId="7932" priority="1087" operator="equal">
      <formula>"140NOE77111"</formula>
    </cfRule>
    <cfRule type="cellIs" dxfId="7931" priority="1088" operator="equal">
      <formula>"BMENOC0301"</formula>
    </cfRule>
    <cfRule type="cellIs" dxfId="7930" priority="1089" operator="equal">
      <formula>"BMEP581020"</formula>
    </cfRule>
    <cfRule type="cellIs" dxfId="7929" priority="1090" operator="equal">
      <formula>"BMXNOM0200"</formula>
    </cfRule>
    <cfRule type="cellIs" dxfId="7928" priority="1091" operator="equal">
      <formula>"BMXP342020"</formula>
    </cfRule>
    <cfRule type="cellIs" dxfId="7927" priority="1092" operator="equal">
      <formula>"BMXDDO3202K"</formula>
    </cfRule>
    <cfRule type="cellIs" dxfId="7926" priority="1093" operator="equal">
      <formula>"BMXDDI3202K"</formula>
    </cfRule>
    <cfRule type="cellIs" dxfId="7925" priority="1094" operator="equal">
      <formula>"BMXERT1604"</formula>
    </cfRule>
    <cfRule type="cellIs" dxfId="7924" priority="1095" operator="equal">
      <formula>"BMXAMI0810"</formula>
    </cfRule>
  </conditionalFormatting>
  <conditionalFormatting sqref="K19">
    <cfRule type="cellIs" dxfId="7923" priority="1081" operator="equal">
      <formula>"BMEP584020"</formula>
    </cfRule>
  </conditionalFormatting>
  <conditionalFormatting sqref="M21:M23">
    <cfRule type="cellIs" dxfId="7922" priority="1022" operator="equal">
      <formula>"140CRP31200"</formula>
    </cfRule>
    <cfRule type="cellIs" dxfId="7921" priority="1023" operator="equal">
      <formula>"140CPU67260"</formula>
    </cfRule>
    <cfRule type="cellIs" dxfId="7920" priority="1024" operator="equal">
      <formula>"BMXNOR0200H"</formula>
    </cfRule>
    <cfRule type="cellIs" dxfId="7919" priority="1025" operator="equal">
      <formula>"BMXNRP0201"</formula>
    </cfRule>
    <cfRule type="cellIs" dxfId="7918" priority="1026" operator="equal">
      <formula>"BMXNOE0100"</formula>
    </cfRule>
    <cfRule type="cellIs" dxfId="7917" priority="1027" operator="equal">
      <formula>"140NOE77111"</formula>
    </cfRule>
    <cfRule type="cellIs" dxfId="7916" priority="1028" operator="equal">
      <formula>"BMENOC0301"</formula>
    </cfRule>
    <cfRule type="cellIs" dxfId="7915" priority="1029" operator="equal">
      <formula>"BMEP581020"</formula>
    </cfRule>
    <cfRule type="cellIs" dxfId="7914" priority="1030" operator="equal">
      <formula>"BMXNOM0200"</formula>
    </cfRule>
    <cfRule type="cellIs" dxfId="7913" priority="1031" operator="equal">
      <formula>"BMXP342020"</formula>
    </cfRule>
    <cfRule type="cellIs" dxfId="7912" priority="1032" operator="equal">
      <formula>"BMXDDO3202K"</formula>
    </cfRule>
    <cfRule type="cellIs" dxfId="7911" priority="1033" operator="equal">
      <formula>"BMXDDI3202K"</formula>
    </cfRule>
    <cfRule type="cellIs" dxfId="7910" priority="1034" operator="equal">
      <formula>"BMXERT1604"</formula>
    </cfRule>
    <cfRule type="cellIs" dxfId="7909" priority="1035" operator="equal">
      <formula>"BMXAMI0810"</formula>
    </cfRule>
  </conditionalFormatting>
  <conditionalFormatting sqref="M21:M23">
    <cfRule type="cellIs" dxfId="7908" priority="1021" operator="equal">
      <formula>"BMEP584020"</formula>
    </cfRule>
  </conditionalFormatting>
  <conditionalFormatting sqref="M26">
    <cfRule type="cellIs" dxfId="7907" priority="1067" operator="equal">
      <formula>"140CRP31200"</formula>
    </cfRule>
    <cfRule type="cellIs" dxfId="7906" priority="1068" operator="equal">
      <formula>"140CPU67260"</formula>
    </cfRule>
    <cfRule type="cellIs" dxfId="7905" priority="1069" operator="equal">
      <formula>"BMXNOR0200H"</formula>
    </cfRule>
    <cfRule type="cellIs" dxfId="7904" priority="1070" operator="equal">
      <formula>"BMXNRP0201"</formula>
    </cfRule>
    <cfRule type="cellIs" dxfId="7903" priority="1071" operator="equal">
      <formula>"BMXNOE0100"</formula>
    </cfRule>
    <cfRule type="cellIs" dxfId="7902" priority="1072" operator="equal">
      <formula>"140NOE77111"</formula>
    </cfRule>
    <cfRule type="cellIs" dxfId="7901" priority="1073" operator="equal">
      <formula>"BMENOC0301"</formula>
    </cfRule>
    <cfRule type="cellIs" dxfId="7900" priority="1074" operator="equal">
      <formula>"BMEP581020"</formula>
    </cfRule>
    <cfRule type="cellIs" dxfId="7899" priority="1075" operator="equal">
      <formula>"BMXNOM0200"</formula>
    </cfRule>
    <cfRule type="cellIs" dxfId="7898" priority="1076" operator="equal">
      <formula>"BMXP342020"</formula>
    </cfRule>
    <cfRule type="cellIs" dxfId="7897" priority="1077" operator="equal">
      <formula>"BMXDDO3202K"</formula>
    </cfRule>
    <cfRule type="cellIs" dxfId="7896" priority="1078" operator="equal">
      <formula>"BMXDDI3202K"</formula>
    </cfRule>
    <cfRule type="cellIs" dxfId="7895" priority="1079" operator="equal">
      <formula>"BMXERT1604"</formula>
    </cfRule>
    <cfRule type="cellIs" dxfId="7894" priority="1080" operator="equal">
      <formula>"BMXAMI0810"</formula>
    </cfRule>
  </conditionalFormatting>
  <conditionalFormatting sqref="M26">
    <cfRule type="cellIs" dxfId="7893" priority="1066" operator="equal">
      <formula>"BMEP584020"</formula>
    </cfRule>
  </conditionalFormatting>
  <conditionalFormatting sqref="M25">
    <cfRule type="cellIs" dxfId="7892" priority="1052" operator="equal">
      <formula>"140CRP31200"</formula>
    </cfRule>
    <cfRule type="cellIs" dxfId="7891" priority="1053" operator="equal">
      <formula>"140CPU67260"</formula>
    </cfRule>
    <cfRule type="cellIs" dxfId="7890" priority="1054" operator="equal">
      <formula>"BMXNOR0200H"</formula>
    </cfRule>
    <cfRule type="cellIs" dxfId="7889" priority="1055" operator="equal">
      <formula>"BMXNRP0201"</formula>
    </cfRule>
    <cfRule type="cellIs" dxfId="7888" priority="1056" operator="equal">
      <formula>"BMXNOE0100"</formula>
    </cfRule>
    <cfRule type="cellIs" dxfId="7887" priority="1057" operator="equal">
      <formula>"140NOE77111"</formula>
    </cfRule>
    <cfRule type="cellIs" dxfId="7886" priority="1058" operator="equal">
      <formula>"BMENOC0301"</formula>
    </cfRule>
    <cfRule type="cellIs" dxfId="7885" priority="1059" operator="equal">
      <formula>"BMEP581020"</formula>
    </cfRule>
    <cfRule type="cellIs" dxfId="7884" priority="1060" operator="equal">
      <formula>"BMXNOM0200"</formula>
    </cfRule>
    <cfRule type="cellIs" dxfId="7883" priority="1061" operator="equal">
      <formula>"BMXP342020"</formula>
    </cfRule>
    <cfRule type="cellIs" dxfId="7882" priority="1062" operator="equal">
      <formula>"BMXDDO3202K"</formula>
    </cfRule>
    <cfRule type="cellIs" dxfId="7881" priority="1063" operator="equal">
      <formula>"BMXDDI3202K"</formula>
    </cfRule>
    <cfRule type="cellIs" dxfId="7880" priority="1064" operator="equal">
      <formula>"BMXERT1604"</formula>
    </cfRule>
    <cfRule type="cellIs" dxfId="7879" priority="1065" operator="equal">
      <formula>"BMXAMI0810"</formula>
    </cfRule>
  </conditionalFormatting>
  <conditionalFormatting sqref="M25">
    <cfRule type="cellIs" dxfId="7878" priority="1051" operator="equal">
      <formula>"BMEP584020"</formula>
    </cfRule>
  </conditionalFormatting>
  <conditionalFormatting sqref="M24">
    <cfRule type="cellIs" dxfId="7877" priority="1037" operator="equal">
      <formula>"140CRP31200"</formula>
    </cfRule>
    <cfRule type="cellIs" dxfId="7876" priority="1038" operator="equal">
      <formula>"140CPU67260"</formula>
    </cfRule>
    <cfRule type="cellIs" dxfId="7875" priority="1039" operator="equal">
      <formula>"BMXNOR0200H"</formula>
    </cfRule>
    <cfRule type="cellIs" dxfId="7874" priority="1040" operator="equal">
      <formula>"BMXNRP0201"</formula>
    </cfRule>
    <cfRule type="cellIs" dxfId="7873" priority="1041" operator="equal">
      <formula>"BMXNOE0100"</formula>
    </cfRule>
    <cfRule type="cellIs" dxfId="7872" priority="1042" operator="equal">
      <formula>"140NOE77111"</formula>
    </cfRule>
    <cfRule type="cellIs" dxfId="7871" priority="1043" operator="equal">
      <formula>"BMENOC0301"</formula>
    </cfRule>
    <cfRule type="cellIs" dxfId="7870" priority="1044" operator="equal">
      <formula>"BMEP581020"</formula>
    </cfRule>
    <cfRule type="cellIs" dxfId="7869" priority="1045" operator="equal">
      <formula>"BMXNOM0200"</formula>
    </cfRule>
    <cfRule type="cellIs" dxfId="7868" priority="1046" operator="equal">
      <formula>"BMXP342020"</formula>
    </cfRule>
    <cfRule type="cellIs" dxfId="7867" priority="1047" operator="equal">
      <formula>"BMXDDO3202K"</formula>
    </cfRule>
    <cfRule type="cellIs" dxfId="7866" priority="1048" operator="equal">
      <formula>"BMXDDI3202K"</formula>
    </cfRule>
    <cfRule type="cellIs" dxfId="7865" priority="1049" operator="equal">
      <formula>"BMXERT1604"</formula>
    </cfRule>
    <cfRule type="cellIs" dxfId="7864" priority="1050" operator="equal">
      <formula>"BMXAMI0810"</formula>
    </cfRule>
  </conditionalFormatting>
  <conditionalFormatting sqref="M24">
    <cfRule type="cellIs" dxfId="7863" priority="1036" operator="equal">
      <formula>"BMEP584020"</formula>
    </cfRule>
  </conditionalFormatting>
  <conditionalFormatting sqref="G34">
    <cfRule type="cellIs" dxfId="7862" priority="1007" operator="equal">
      <formula>"140CRP31200"</formula>
    </cfRule>
    <cfRule type="cellIs" dxfId="7861" priority="1008" operator="equal">
      <formula>"140CPU67260"</formula>
    </cfRule>
    <cfRule type="cellIs" dxfId="7860" priority="1009" operator="equal">
      <formula>"BMXNOR0200H"</formula>
    </cfRule>
    <cfRule type="cellIs" dxfId="7859" priority="1010" operator="equal">
      <formula>"BMXNRP0201"</formula>
    </cfRule>
    <cfRule type="cellIs" dxfId="7858" priority="1011" operator="equal">
      <formula>"BMXNOE0100"</formula>
    </cfRule>
    <cfRule type="cellIs" dxfId="7857" priority="1012" operator="equal">
      <formula>"140NOE77111"</formula>
    </cfRule>
    <cfRule type="cellIs" dxfId="7856" priority="1013" operator="equal">
      <formula>"BMENOC0301"</formula>
    </cfRule>
    <cfRule type="cellIs" dxfId="7855" priority="1014" operator="equal">
      <formula>"BMEP581020"</formula>
    </cfRule>
    <cfRule type="cellIs" dxfId="7854" priority="1015" operator="equal">
      <formula>"BMXNOM0200"</formula>
    </cfRule>
    <cfRule type="cellIs" dxfId="7853" priority="1016" operator="equal">
      <formula>"BMXP342020"</formula>
    </cfRule>
    <cfRule type="cellIs" dxfId="7852" priority="1017" operator="equal">
      <formula>"BMXDDO3202K"</formula>
    </cfRule>
    <cfRule type="cellIs" dxfId="7851" priority="1018" operator="equal">
      <formula>"BMXDDI3202K"</formula>
    </cfRule>
    <cfRule type="cellIs" dxfId="7850" priority="1019" operator="equal">
      <formula>"BMXERT1604"</formula>
    </cfRule>
    <cfRule type="cellIs" dxfId="7849" priority="1020" operator="equal">
      <formula>"BMXAMI0810"</formula>
    </cfRule>
  </conditionalFormatting>
  <conditionalFormatting sqref="G34">
    <cfRule type="cellIs" dxfId="7848" priority="1006" operator="equal">
      <formula>"BMEP584020"</formula>
    </cfRule>
  </conditionalFormatting>
  <conditionalFormatting sqref="G37">
    <cfRule type="cellIs" dxfId="7847" priority="992" operator="equal">
      <formula>"140CRP31200"</formula>
    </cfRule>
    <cfRule type="cellIs" dxfId="7846" priority="993" operator="equal">
      <formula>"140CPU67260"</formula>
    </cfRule>
    <cfRule type="cellIs" dxfId="7845" priority="994" operator="equal">
      <formula>"BMXNOR0200H"</formula>
    </cfRule>
    <cfRule type="cellIs" dxfId="7844" priority="995" operator="equal">
      <formula>"BMXNRP0201"</formula>
    </cfRule>
    <cfRule type="cellIs" dxfId="7843" priority="996" operator="equal">
      <formula>"BMXNOE0100"</formula>
    </cfRule>
    <cfRule type="cellIs" dxfId="7842" priority="997" operator="equal">
      <formula>"140NOE77111"</formula>
    </cfRule>
    <cfRule type="cellIs" dxfId="7841" priority="998" operator="equal">
      <formula>"BMENOC0301"</formula>
    </cfRule>
    <cfRule type="cellIs" dxfId="7840" priority="999" operator="equal">
      <formula>"BMEP581020"</formula>
    </cfRule>
    <cfRule type="cellIs" dxfId="7839" priority="1000" operator="equal">
      <formula>"BMXNOM0200"</formula>
    </cfRule>
    <cfRule type="cellIs" dxfId="7838" priority="1001" operator="equal">
      <formula>"BMXP342020"</formula>
    </cfRule>
    <cfRule type="cellIs" dxfId="7837" priority="1002" operator="equal">
      <formula>"BMXDDO3202K"</formula>
    </cfRule>
    <cfRule type="cellIs" dxfId="7836" priority="1003" operator="equal">
      <formula>"BMXDDI3202K"</formula>
    </cfRule>
    <cfRule type="cellIs" dxfId="7835" priority="1004" operator="equal">
      <formula>"BMXERT1604"</formula>
    </cfRule>
    <cfRule type="cellIs" dxfId="7834" priority="1005" operator="equal">
      <formula>"BMXAMI0810"</formula>
    </cfRule>
  </conditionalFormatting>
  <conditionalFormatting sqref="G37">
    <cfRule type="cellIs" dxfId="7833" priority="991" operator="equal">
      <formula>"BMEP584020"</formula>
    </cfRule>
  </conditionalFormatting>
  <conditionalFormatting sqref="H34">
    <cfRule type="cellIs" dxfId="7832" priority="977" operator="equal">
      <formula>"140CRP31200"</formula>
    </cfRule>
    <cfRule type="cellIs" dxfId="7831" priority="978" operator="equal">
      <formula>"140CPU67260"</formula>
    </cfRule>
    <cfRule type="cellIs" dxfId="7830" priority="979" operator="equal">
      <formula>"BMXNOR0200H"</formula>
    </cfRule>
    <cfRule type="cellIs" dxfId="7829" priority="980" operator="equal">
      <formula>"BMXNRP0201"</formula>
    </cfRule>
    <cfRule type="cellIs" dxfId="7828" priority="981" operator="equal">
      <formula>"BMXNOE0100"</formula>
    </cfRule>
    <cfRule type="cellIs" dxfId="7827" priority="982" operator="equal">
      <formula>"140NOE77111"</formula>
    </cfRule>
    <cfRule type="cellIs" dxfId="7826" priority="983" operator="equal">
      <formula>"BMENOC0301"</formula>
    </cfRule>
    <cfRule type="cellIs" dxfId="7825" priority="984" operator="equal">
      <formula>"BMEP581020"</formula>
    </cfRule>
    <cfRule type="cellIs" dxfId="7824" priority="985" operator="equal">
      <formula>"BMXNOM0200"</formula>
    </cfRule>
    <cfRule type="cellIs" dxfId="7823" priority="986" operator="equal">
      <formula>"BMXP342020"</formula>
    </cfRule>
    <cfRule type="cellIs" dxfId="7822" priority="987" operator="equal">
      <formula>"BMXDDO3202K"</formula>
    </cfRule>
    <cfRule type="cellIs" dxfId="7821" priority="988" operator="equal">
      <formula>"BMXDDI3202K"</formula>
    </cfRule>
    <cfRule type="cellIs" dxfId="7820" priority="989" operator="equal">
      <formula>"BMXERT1604"</formula>
    </cfRule>
    <cfRule type="cellIs" dxfId="7819" priority="990" operator="equal">
      <formula>"BMXAMI0810"</formula>
    </cfRule>
  </conditionalFormatting>
  <conditionalFormatting sqref="H34">
    <cfRule type="cellIs" dxfId="7818" priority="976" operator="equal">
      <formula>"BMEP584020"</formula>
    </cfRule>
  </conditionalFormatting>
  <conditionalFormatting sqref="H37">
    <cfRule type="cellIs" dxfId="7817" priority="962" operator="equal">
      <formula>"140CRP31200"</formula>
    </cfRule>
    <cfRule type="cellIs" dxfId="7816" priority="963" operator="equal">
      <formula>"140CPU67260"</formula>
    </cfRule>
    <cfRule type="cellIs" dxfId="7815" priority="964" operator="equal">
      <formula>"BMXNOR0200H"</formula>
    </cfRule>
    <cfRule type="cellIs" dxfId="7814" priority="965" operator="equal">
      <formula>"BMXNRP0201"</formula>
    </cfRule>
    <cfRule type="cellIs" dxfId="7813" priority="966" operator="equal">
      <formula>"BMXNOE0100"</formula>
    </cfRule>
    <cfRule type="cellIs" dxfId="7812" priority="967" operator="equal">
      <formula>"140NOE77111"</formula>
    </cfRule>
    <cfRule type="cellIs" dxfId="7811" priority="968" operator="equal">
      <formula>"BMENOC0301"</formula>
    </cfRule>
    <cfRule type="cellIs" dxfId="7810" priority="969" operator="equal">
      <formula>"BMEP581020"</formula>
    </cfRule>
    <cfRule type="cellIs" dxfId="7809" priority="970" operator="equal">
      <formula>"BMXNOM0200"</formula>
    </cfRule>
    <cfRule type="cellIs" dxfId="7808" priority="971" operator="equal">
      <formula>"BMXP342020"</formula>
    </cfRule>
    <cfRule type="cellIs" dxfId="7807" priority="972" operator="equal">
      <formula>"BMXDDO3202K"</formula>
    </cfRule>
    <cfRule type="cellIs" dxfId="7806" priority="973" operator="equal">
      <formula>"BMXDDI3202K"</formula>
    </cfRule>
    <cfRule type="cellIs" dxfId="7805" priority="974" operator="equal">
      <formula>"BMXERT1604"</formula>
    </cfRule>
    <cfRule type="cellIs" dxfId="7804" priority="975" operator="equal">
      <formula>"BMXAMI0810"</formula>
    </cfRule>
  </conditionalFormatting>
  <conditionalFormatting sqref="H37">
    <cfRule type="cellIs" dxfId="7803" priority="961" operator="equal">
      <formula>"BMEP584020"</formula>
    </cfRule>
  </conditionalFormatting>
  <conditionalFormatting sqref="H33">
    <cfRule type="cellIs" dxfId="7802" priority="947" operator="equal">
      <formula>"140CRP31200"</formula>
    </cfRule>
    <cfRule type="cellIs" dxfId="7801" priority="948" operator="equal">
      <formula>"140CPU67260"</formula>
    </cfRule>
    <cfRule type="cellIs" dxfId="7800" priority="949" operator="equal">
      <formula>"BMXNOR0200H"</formula>
    </cfRule>
    <cfRule type="cellIs" dxfId="7799" priority="950" operator="equal">
      <formula>"BMXNRP0201"</formula>
    </cfRule>
    <cfRule type="cellIs" dxfId="7798" priority="951" operator="equal">
      <formula>"BMXNOE0100"</formula>
    </cfRule>
    <cfRule type="cellIs" dxfId="7797" priority="952" operator="equal">
      <formula>"140NOE77111"</formula>
    </cfRule>
    <cfRule type="cellIs" dxfId="7796" priority="953" operator="equal">
      <formula>"BMENOC0301"</formula>
    </cfRule>
    <cfRule type="cellIs" dxfId="7795" priority="954" operator="equal">
      <formula>"BMEP581020"</formula>
    </cfRule>
    <cfRule type="cellIs" dxfId="7794" priority="955" operator="equal">
      <formula>"BMXNOM0200"</formula>
    </cfRule>
    <cfRule type="cellIs" dxfId="7793" priority="956" operator="equal">
      <formula>"BMXP342020"</formula>
    </cfRule>
    <cfRule type="cellIs" dxfId="7792" priority="957" operator="equal">
      <formula>"BMXDDO3202K"</formula>
    </cfRule>
    <cfRule type="cellIs" dxfId="7791" priority="958" operator="equal">
      <formula>"BMXDDI3202K"</formula>
    </cfRule>
    <cfRule type="cellIs" dxfId="7790" priority="959" operator="equal">
      <formula>"BMXERT1604"</formula>
    </cfRule>
    <cfRule type="cellIs" dxfId="7789" priority="960" operator="equal">
      <formula>"BMXAMI0810"</formula>
    </cfRule>
  </conditionalFormatting>
  <conditionalFormatting sqref="H33">
    <cfRule type="cellIs" dxfId="7788" priority="946" operator="equal">
      <formula>"BMEP584020"</formula>
    </cfRule>
  </conditionalFormatting>
  <conditionalFormatting sqref="H36">
    <cfRule type="cellIs" dxfId="7787" priority="932" operator="equal">
      <formula>"140CRP31200"</formula>
    </cfRule>
    <cfRule type="cellIs" dxfId="7786" priority="933" operator="equal">
      <formula>"140CPU67260"</formula>
    </cfRule>
    <cfRule type="cellIs" dxfId="7785" priority="934" operator="equal">
      <formula>"BMXNOR0200H"</formula>
    </cfRule>
    <cfRule type="cellIs" dxfId="7784" priority="935" operator="equal">
      <formula>"BMXNRP0201"</formula>
    </cfRule>
    <cfRule type="cellIs" dxfId="7783" priority="936" operator="equal">
      <formula>"BMXNOE0100"</formula>
    </cfRule>
    <cfRule type="cellIs" dxfId="7782" priority="937" operator="equal">
      <formula>"140NOE77111"</formula>
    </cfRule>
    <cfRule type="cellIs" dxfId="7781" priority="938" operator="equal">
      <formula>"BMENOC0301"</formula>
    </cfRule>
    <cfRule type="cellIs" dxfId="7780" priority="939" operator="equal">
      <formula>"BMEP581020"</formula>
    </cfRule>
    <cfRule type="cellIs" dxfId="7779" priority="940" operator="equal">
      <formula>"BMXNOM0200"</formula>
    </cfRule>
    <cfRule type="cellIs" dxfId="7778" priority="941" operator="equal">
      <formula>"BMXP342020"</formula>
    </cfRule>
    <cfRule type="cellIs" dxfId="7777" priority="942" operator="equal">
      <formula>"BMXDDO3202K"</formula>
    </cfRule>
    <cfRule type="cellIs" dxfId="7776" priority="943" operator="equal">
      <formula>"BMXDDI3202K"</formula>
    </cfRule>
    <cfRule type="cellIs" dxfId="7775" priority="944" operator="equal">
      <formula>"BMXERT1604"</formula>
    </cfRule>
    <cfRule type="cellIs" dxfId="7774" priority="945" operator="equal">
      <formula>"BMXAMI0810"</formula>
    </cfRule>
  </conditionalFormatting>
  <conditionalFormatting sqref="H36">
    <cfRule type="cellIs" dxfId="7773" priority="931" operator="equal">
      <formula>"BMEP584020"</formula>
    </cfRule>
  </conditionalFormatting>
  <conditionalFormatting sqref="I34">
    <cfRule type="cellIs" dxfId="7772" priority="917" operator="equal">
      <formula>"140CRP31200"</formula>
    </cfRule>
    <cfRule type="cellIs" dxfId="7771" priority="918" operator="equal">
      <formula>"140CPU67260"</formula>
    </cfRule>
    <cfRule type="cellIs" dxfId="7770" priority="919" operator="equal">
      <formula>"BMXNOR0200H"</formula>
    </cfRule>
    <cfRule type="cellIs" dxfId="7769" priority="920" operator="equal">
      <formula>"BMXNRP0201"</formula>
    </cfRule>
    <cfRule type="cellIs" dxfId="7768" priority="921" operator="equal">
      <formula>"BMXNOE0100"</formula>
    </cfRule>
    <cfRule type="cellIs" dxfId="7767" priority="922" operator="equal">
      <formula>"140NOE77111"</formula>
    </cfRule>
    <cfRule type="cellIs" dxfId="7766" priority="923" operator="equal">
      <formula>"BMENOC0301"</formula>
    </cfRule>
    <cfRule type="cellIs" dxfId="7765" priority="924" operator="equal">
      <formula>"BMEP581020"</formula>
    </cfRule>
    <cfRule type="cellIs" dxfId="7764" priority="925" operator="equal">
      <formula>"BMXNOM0200"</formula>
    </cfRule>
    <cfRule type="cellIs" dxfId="7763" priority="926" operator="equal">
      <formula>"BMXP342020"</formula>
    </cfRule>
    <cfRule type="cellIs" dxfId="7762" priority="927" operator="equal">
      <formula>"BMXDDO3202K"</formula>
    </cfRule>
    <cfRule type="cellIs" dxfId="7761" priority="928" operator="equal">
      <formula>"BMXDDI3202K"</formula>
    </cfRule>
    <cfRule type="cellIs" dxfId="7760" priority="929" operator="equal">
      <formula>"BMXERT1604"</formula>
    </cfRule>
    <cfRule type="cellIs" dxfId="7759" priority="930" operator="equal">
      <formula>"BMXAMI0810"</formula>
    </cfRule>
  </conditionalFormatting>
  <conditionalFormatting sqref="I34">
    <cfRule type="cellIs" dxfId="7758" priority="916" operator="equal">
      <formula>"BMEP584020"</formula>
    </cfRule>
  </conditionalFormatting>
  <conditionalFormatting sqref="I37">
    <cfRule type="cellIs" dxfId="7757" priority="902" operator="equal">
      <formula>"140CRP31200"</formula>
    </cfRule>
    <cfRule type="cellIs" dxfId="7756" priority="903" operator="equal">
      <formula>"140CPU67260"</formula>
    </cfRule>
    <cfRule type="cellIs" dxfId="7755" priority="904" operator="equal">
      <formula>"BMXNOR0200H"</formula>
    </cfRule>
    <cfRule type="cellIs" dxfId="7754" priority="905" operator="equal">
      <formula>"BMXNRP0201"</formula>
    </cfRule>
    <cfRule type="cellIs" dxfId="7753" priority="906" operator="equal">
      <formula>"BMXNOE0100"</formula>
    </cfRule>
    <cfRule type="cellIs" dxfId="7752" priority="907" operator="equal">
      <formula>"140NOE77111"</formula>
    </cfRule>
    <cfRule type="cellIs" dxfId="7751" priority="908" operator="equal">
      <formula>"BMENOC0301"</formula>
    </cfRule>
    <cfRule type="cellIs" dxfId="7750" priority="909" operator="equal">
      <formula>"BMEP581020"</formula>
    </cfRule>
    <cfRule type="cellIs" dxfId="7749" priority="910" operator="equal">
      <formula>"BMXNOM0200"</formula>
    </cfRule>
    <cfRule type="cellIs" dxfId="7748" priority="911" operator="equal">
      <formula>"BMXP342020"</formula>
    </cfRule>
    <cfRule type="cellIs" dxfId="7747" priority="912" operator="equal">
      <formula>"BMXDDO3202K"</formula>
    </cfRule>
    <cfRule type="cellIs" dxfId="7746" priority="913" operator="equal">
      <formula>"BMXDDI3202K"</formula>
    </cfRule>
    <cfRule type="cellIs" dxfId="7745" priority="914" operator="equal">
      <formula>"BMXERT1604"</formula>
    </cfRule>
    <cfRule type="cellIs" dxfId="7744" priority="915" operator="equal">
      <formula>"BMXAMI0810"</formula>
    </cfRule>
  </conditionalFormatting>
  <conditionalFormatting sqref="I37">
    <cfRule type="cellIs" dxfId="7743" priority="901" operator="equal">
      <formula>"BMEP584020"</formula>
    </cfRule>
  </conditionalFormatting>
  <conditionalFormatting sqref="J35">
    <cfRule type="cellIs" dxfId="7742" priority="887" operator="equal">
      <formula>"140CRP31200"</formula>
    </cfRule>
    <cfRule type="cellIs" dxfId="7741" priority="888" operator="equal">
      <formula>"140CPU67260"</formula>
    </cfRule>
    <cfRule type="cellIs" dxfId="7740" priority="889" operator="equal">
      <formula>"BMXNOR0200H"</formula>
    </cfRule>
    <cfRule type="cellIs" dxfId="7739" priority="890" operator="equal">
      <formula>"BMXNRP0201"</formula>
    </cfRule>
    <cfRule type="cellIs" dxfId="7738" priority="891" operator="equal">
      <formula>"BMXNOE0100"</formula>
    </cfRule>
    <cfRule type="cellIs" dxfId="7737" priority="892" operator="equal">
      <formula>"140NOE77111"</formula>
    </cfRule>
    <cfRule type="cellIs" dxfId="7736" priority="893" operator="equal">
      <formula>"BMENOC0301"</formula>
    </cfRule>
    <cfRule type="cellIs" dxfId="7735" priority="894" operator="equal">
      <formula>"BMEP581020"</formula>
    </cfRule>
    <cfRule type="cellIs" dxfId="7734" priority="895" operator="equal">
      <formula>"BMXNOM0200"</formula>
    </cfRule>
    <cfRule type="cellIs" dxfId="7733" priority="896" operator="equal">
      <formula>"BMXP342020"</formula>
    </cfRule>
    <cfRule type="cellIs" dxfId="7732" priority="897" operator="equal">
      <formula>"BMXDDO3202K"</formula>
    </cfRule>
    <cfRule type="cellIs" dxfId="7731" priority="898" operator="equal">
      <formula>"BMXDDI3202K"</formula>
    </cfRule>
    <cfRule type="cellIs" dxfId="7730" priority="899" operator="equal">
      <formula>"BMXERT1604"</formula>
    </cfRule>
    <cfRule type="cellIs" dxfId="7729" priority="900" operator="equal">
      <formula>"BMXAMI0810"</formula>
    </cfRule>
  </conditionalFormatting>
  <conditionalFormatting sqref="J35">
    <cfRule type="cellIs" dxfId="7728" priority="886" operator="equal">
      <formula>"BMEP584020"</formula>
    </cfRule>
  </conditionalFormatting>
  <conditionalFormatting sqref="J34">
    <cfRule type="cellIs" dxfId="7727" priority="872" operator="equal">
      <formula>"140CRP31200"</formula>
    </cfRule>
    <cfRule type="cellIs" dxfId="7726" priority="873" operator="equal">
      <formula>"140CPU67260"</formula>
    </cfRule>
    <cfRule type="cellIs" dxfId="7725" priority="874" operator="equal">
      <formula>"BMXNOR0200H"</formula>
    </cfRule>
    <cfRule type="cellIs" dxfId="7724" priority="875" operator="equal">
      <formula>"BMXNRP0201"</formula>
    </cfRule>
    <cfRule type="cellIs" dxfId="7723" priority="876" operator="equal">
      <formula>"BMXNOE0100"</formula>
    </cfRule>
    <cfRule type="cellIs" dxfId="7722" priority="877" operator="equal">
      <formula>"140NOE77111"</formula>
    </cfRule>
    <cfRule type="cellIs" dxfId="7721" priority="878" operator="equal">
      <formula>"BMENOC0301"</formula>
    </cfRule>
    <cfRule type="cellIs" dxfId="7720" priority="879" operator="equal">
      <formula>"BMEP581020"</formula>
    </cfRule>
    <cfRule type="cellIs" dxfId="7719" priority="880" operator="equal">
      <formula>"BMXNOM0200"</formula>
    </cfRule>
    <cfRule type="cellIs" dxfId="7718" priority="881" operator="equal">
      <formula>"BMXP342020"</formula>
    </cfRule>
    <cfRule type="cellIs" dxfId="7717" priority="882" operator="equal">
      <formula>"BMXDDO3202K"</formula>
    </cfRule>
    <cfRule type="cellIs" dxfId="7716" priority="883" operator="equal">
      <formula>"BMXDDI3202K"</formula>
    </cfRule>
    <cfRule type="cellIs" dxfId="7715" priority="884" operator="equal">
      <formula>"BMXERT1604"</formula>
    </cfRule>
    <cfRule type="cellIs" dxfId="7714" priority="885" operator="equal">
      <formula>"BMXAMI0810"</formula>
    </cfRule>
  </conditionalFormatting>
  <conditionalFormatting sqref="J34">
    <cfRule type="cellIs" dxfId="7713" priority="871" operator="equal">
      <formula>"BMEP584020"</formula>
    </cfRule>
  </conditionalFormatting>
  <conditionalFormatting sqref="O34">
    <cfRule type="cellIs" dxfId="7712" priority="857" operator="equal">
      <formula>"140CRP31200"</formula>
    </cfRule>
    <cfRule type="cellIs" dxfId="7711" priority="858" operator="equal">
      <formula>"140CPU67260"</formula>
    </cfRule>
    <cfRule type="cellIs" dxfId="7710" priority="859" operator="equal">
      <formula>"BMXNOR0200H"</formula>
    </cfRule>
    <cfRule type="cellIs" dxfId="7709" priority="860" operator="equal">
      <formula>"BMXNRP0201"</formula>
    </cfRule>
    <cfRule type="cellIs" dxfId="7708" priority="861" operator="equal">
      <formula>"BMXNOE0100"</formula>
    </cfRule>
    <cfRule type="cellIs" dxfId="7707" priority="862" operator="equal">
      <formula>"140NOE77111"</formula>
    </cfRule>
    <cfRule type="cellIs" dxfId="7706" priority="863" operator="equal">
      <formula>"BMENOC0301"</formula>
    </cfRule>
    <cfRule type="cellIs" dxfId="7705" priority="864" operator="equal">
      <formula>"BMEP581020"</formula>
    </cfRule>
    <cfRule type="cellIs" dxfId="7704" priority="865" operator="equal">
      <formula>"BMXNOM0200"</formula>
    </cfRule>
    <cfRule type="cellIs" dxfId="7703" priority="866" operator="equal">
      <formula>"BMXP342020"</formula>
    </cfRule>
    <cfRule type="cellIs" dxfId="7702" priority="867" operator="equal">
      <formula>"BMXDDO3202K"</formula>
    </cfRule>
    <cfRule type="cellIs" dxfId="7701" priority="868" operator="equal">
      <formula>"BMXDDI3202K"</formula>
    </cfRule>
    <cfRule type="cellIs" dxfId="7700" priority="869" operator="equal">
      <formula>"BMXERT1604"</formula>
    </cfRule>
    <cfRule type="cellIs" dxfId="7699" priority="870" operator="equal">
      <formula>"BMXAMI0810"</formula>
    </cfRule>
  </conditionalFormatting>
  <conditionalFormatting sqref="O34">
    <cfRule type="cellIs" dxfId="7698" priority="856" operator="equal">
      <formula>"BMEP584020"</formula>
    </cfRule>
  </conditionalFormatting>
  <conditionalFormatting sqref="P34:Q34">
    <cfRule type="cellIs" dxfId="7697" priority="842" operator="equal">
      <formula>"140CRP31200"</formula>
    </cfRule>
    <cfRule type="cellIs" dxfId="7696" priority="843" operator="equal">
      <formula>"140CPU67260"</formula>
    </cfRule>
    <cfRule type="cellIs" dxfId="7695" priority="844" operator="equal">
      <formula>"BMXNOR0200H"</formula>
    </cfRule>
    <cfRule type="cellIs" dxfId="7694" priority="845" operator="equal">
      <formula>"BMXNRP0201"</formula>
    </cfRule>
    <cfRule type="cellIs" dxfId="7693" priority="846" operator="equal">
      <formula>"BMXNOE0100"</formula>
    </cfRule>
    <cfRule type="cellIs" dxfId="7692" priority="847" operator="equal">
      <formula>"140NOE77111"</formula>
    </cfRule>
    <cfRule type="cellIs" dxfId="7691" priority="848" operator="equal">
      <formula>"BMENOC0301"</formula>
    </cfRule>
    <cfRule type="cellIs" dxfId="7690" priority="849" operator="equal">
      <formula>"BMEP581020"</formula>
    </cfRule>
    <cfRule type="cellIs" dxfId="7689" priority="850" operator="equal">
      <formula>"BMXNOM0200"</formula>
    </cfRule>
    <cfRule type="cellIs" dxfId="7688" priority="851" operator="equal">
      <formula>"BMXP342020"</formula>
    </cfRule>
    <cfRule type="cellIs" dxfId="7687" priority="852" operator="equal">
      <formula>"BMXDDO3202K"</formula>
    </cfRule>
    <cfRule type="cellIs" dxfId="7686" priority="853" operator="equal">
      <formula>"BMXDDI3202K"</formula>
    </cfRule>
    <cfRule type="cellIs" dxfId="7685" priority="854" operator="equal">
      <formula>"BMXERT1604"</formula>
    </cfRule>
    <cfRule type="cellIs" dxfId="7684" priority="855" operator="equal">
      <formula>"BMXAMI0810"</formula>
    </cfRule>
  </conditionalFormatting>
  <conditionalFormatting sqref="P34:Q34">
    <cfRule type="cellIs" dxfId="7683" priority="841" operator="equal">
      <formula>"BMEP584020"</formula>
    </cfRule>
  </conditionalFormatting>
  <conditionalFormatting sqref="R34:T34">
    <cfRule type="cellIs" dxfId="7682" priority="827" operator="equal">
      <formula>"140CRP31200"</formula>
    </cfRule>
    <cfRule type="cellIs" dxfId="7681" priority="828" operator="equal">
      <formula>"140CPU67260"</formula>
    </cfRule>
    <cfRule type="cellIs" dxfId="7680" priority="829" operator="equal">
      <formula>"BMXNOR0200H"</formula>
    </cfRule>
    <cfRule type="cellIs" dxfId="7679" priority="830" operator="equal">
      <formula>"BMXNRP0201"</formula>
    </cfRule>
    <cfRule type="cellIs" dxfId="7678" priority="831" operator="equal">
      <formula>"BMXNOE0100"</formula>
    </cfRule>
    <cfRule type="cellIs" dxfId="7677" priority="832" operator="equal">
      <formula>"140NOE77111"</formula>
    </cfRule>
    <cfRule type="cellIs" dxfId="7676" priority="833" operator="equal">
      <formula>"BMENOC0301"</formula>
    </cfRule>
    <cfRule type="cellIs" dxfId="7675" priority="834" operator="equal">
      <formula>"BMEP581020"</formula>
    </cfRule>
    <cfRule type="cellIs" dxfId="7674" priority="835" operator="equal">
      <formula>"BMXNOM0200"</formula>
    </cfRule>
    <cfRule type="cellIs" dxfId="7673" priority="836" operator="equal">
      <formula>"BMXP342020"</formula>
    </cfRule>
    <cfRule type="cellIs" dxfId="7672" priority="837" operator="equal">
      <formula>"BMXDDO3202K"</formula>
    </cfRule>
    <cfRule type="cellIs" dxfId="7671" priority="838" operator="equal">
      <formula>"BMXDDI3202K"</formula>
    </cfRule>
    <cfRule type="cellIs" dxfId="7670" priority="839" operator="equal">
      <formula>"BMXERT1604"</formula>
    </cfRule>
    <cfRule type="cellIs" dxfId="7669" priority="840" operator="equal">
      <formula>"BMXAMI0810"</formula>
    </cfRule>
  </conditionalFormatting>
  <conditionalFormatting sqref="R34:T34">
    <cfRule type="cellIs" dxfId="7668" priority="826" operator="equal">
      <formula>"BMEP584020"</formula>
    </cfRule>
  </conditionalFormatting>
  <conditionalFormatting sqref="P32:Q32">
    <cfRule type="cellIs" dxfId="7667" priority="812" operator="equal">
      <formula>"140CRP31200"</formula>
    </cfRule>
    <cfRule type="cellIs" dxfId="7666" priority="813" operator="equal">
      <formula>"140CPU67260"</formula>
    </cfRule>
    <cfRule type="cellIs" dxfId="7665" priority="814" operator="equal">
      <formula>"BMXNOR0200H"</formula>
    </cfRule>
    <cfRule type="cellIs" dxfId="7664" priority="815" operator="equal">
      <formula>"BMXNRP0201"</formula>
    </cfRule>
    <cfRule type="cellIs" dxfId="7663" priority="816" operator="equal">
      <formula>"BMXNOE0100"</formula>
    </cfRule>
    <cfRule type="cellIs" dxfId="7662" priority="817" operator="equal">
      <formula>"140NOE77111"</formula>
    </cfRule>
    <cfRule type="cellIs" dxfId="7661" priority="818" operator="equal">
      <formula>"BMENOC0301"</formula>
    </cfRule>
    <cfRule type="cellIs" dxfId="7660" priority="819" operator="equal">
      <formula>"BMEP581020"</formula>
    </cfRule>
    <cfRule type="cellIs" dxfId="7659" priority="820" operator="equal">
      <formula>"BMXNOM0200"</formula>
    </cfRule>
    <cfRule type="cellIs" dxfId="7658" priority="821" operator="equal">
      <formula>"BMXP342020"</formula>
    </cfRule>
    <cfRule type="cellIs" dxfId="7657" priority="822" operator="equal">
      <formula>"BMXDDO3202K"</formula>
    </cfRule>
    <cfRule type="cellIs" dxfId="7656" priority="823" operator="equal">
      <formula>"BMXDDI3202K"</formula>
    </cfRule>
    <cfRule type="cellIs" dxfId="7655" priority="824" operator="equal">
      <formula>"BMXERT1604"</formula>
    </cfRule>
    <cfRule type="cellIs" dxfId="7654" priority="825" operator="equal">
      <formula>"BMXAMI0810"</formula>
    </cfRule>
  </conditionalFormatting>
  <conditionalFormatting sqref="P32:Q32">
    <cfRule type="cellIs" dxfId="7653" priority="811" operator="equal">
      <formula>"BMEP584020"</formula>
    </cfRule>
  </conditionalFormatting>
  <conditionalFormatting sqref="P35:Q35">
    <cfRule type="cellIs" dxfId="7652" priority="797" operator="equal">
      <formula>"140CRP31200"</formula>
    </cfRule>
    <cfRule type="cellIs" dxfId="7651" priority="798" operator="equal">
      <formula>"140CPU67260"</formula>
    </cfRule>
    <cfRule type="cellIs" dxfId="7650" priority="799" operator="equal">
      <formula>"BMXNOR0200H"</formula>
    </cfRule>
    <cfRule type="cellIs" dxfId="7649" priority="800" operator="equal">
      <formula>"BMXNRP0201"</formula>
    </cfRule>
    <cfRule type="cellIs" dxfId="7648" priority="801" operator="equal">
      <formula>"BMXNOE0100"</formula>
    </cfRule>
    <cfRule type="cellIs" dxfId="7647" priority="802" operator="equal">
      <formula>"140NOE77111"</formula>
    </cfRule>
    <cfRule type="cellIs" dxfId="7646" priority="803" operator="equal">
      <formula>"BMENOC0301"</formula>
    </cfRule>
    <cfRule type="cellIs" dxfId="7645" priority="804" operator="equal">
      <formula>"BMEP581020"</formula>
    </cfRule>
    <cfRule type="cellIs" dxfId="7644" priority="805" operator="equal">
      <formula>"BMXNOM0200"</formula>
    </cfRule>
    <cfRule type="cellIs" dxfId="7643" priority="806" operator="equal">
      <formula>"BMXP342020"</formula>
    </cfRule>
    <cfRule type="cellIs" dxfId="7642" priority="807" operator="equal">
      <formula>"BMXDDO3202K"</formula>
    </cfRule>
    <cfRule type="cellIs" dxfId="7641" priority="808" operator="equal">
      <formula>"BMXDDI3202K"</formula>
    </cfRule>
    <cfRule type="cellIs" dxfId="7640" priority="809" operator="equal">
      <formula>"BMXERT1604"</formula>
    </cfRule>
    <cfRule type="cellIs" dxfId="7639" priority="810" operator="equal">
      <formula>"BMXAMI0810"</formula>
    </cfRule>
  </conditionalFormatting>
  <conditionalFormatting sqref="P35:Q35">
    <cfRule type="cellIs" dxfId="7638" priority="796" operator="equal">
      <formula>"BMEP584020"</formula>
    </cfRule>
  </conditionalFormatting>
  <conditionalFormatting sqref="P33:Q33">
    <cfRule type="cellIs" dxfId="7637" priority="782" operator="equal">
      <formula>"140CRP31200"</formula>
    </cfRule>
    <cfRule type="cellIs" dxfId="7636" priority="783" operator="equal">
      <formula>"140CPU67260"</formula>
    </cfRule>
    <cfRule type="cellIs" dxfId="7635" priority="784" operator="equal">
      <formula>"BMXNOR0200H"</formula>
    </cfRule>
    <cfRule type="cellIs" dxfId="7634" priority="785" operator="equal">
      <formula>"BMXNRP0201"</formula>
    </cfRule>
    <cfRule type="cellIs" dxfId="7633" priority="786" operator="equal">
      <formula>"BMXNOE0100"</formula>
    </cfRule>
    <cfRule type="cellIs" dxfId="7632" priority="787" operator="equal">
      <formula>"140NOE77111"</formula>
    </cfRule>
    <cfRule type="cellIs" dxfId="7631" priority="788" operator="equal">
      <formula>"BMENOC0301"</formula>
    </cfRule>
    <cfRule type="cellIs" dxfId="7630" priority="789" operator="equal">
      <formula>"BMEP581020"</formula>
    </cfRule>
    <cfRule type="cellIs" dxfId="7629" priority="790" operator="equal">
      <formula>"BMXNOM0200"</formula>
    </cfRule>
    <cfRule type="cellIs" dxfId="7628" priority="791" operator="equal">
      <formula>"BMXP342020"</formula>
    </cfRule>
    <cfRule type="cellIs" dxfId="7627" priority="792" operator="equal">
      <formula>"BMXDDO3202K"</formula>
    </cfRule>
    <cfRule type="cellIs" dxfId="7626" priority="793" operator="equal">
      <formula>"BMXDDI3202K"</formula>
    </cfRule>
    <cfRule type="cellIs" dxfId="7625" priority="794" operator="equal">
      <formula>"BMXERT1604"</formula>
    </cfRule>
    <cfRule type="cellIs" dxfId="7624" priority="795" operator="equal">
      <formula>"BMXAMI0810"</formula>
    </cfRule>
  </conditionalFormatting>
  <conditionalFormatting sqref="P33:Q33">
    <cfRule type="cellIs" dxfId="7623" priority="781" operator="equal">
      <formula>"BMEP584020"</formula>
    </cfRule>
  </conditionalFormatting>
  <conditionalFormatting sqref="K33:K35">
    <cfRule type="cellIs" dxfId="7622" priority="767" operator="equal">
      <formula>"140CRP31200"</formula>
    </cfRule>
    <cfRule type="cellIs" dxfId="7621" priority="768" operator="equal">
      <formula>"140CPU67260"</formula>
    </cfRule>
    <cfRule type="cellIs" dxfId="7620" priority="769" operator="equal">
      <formula>"BMXNOR0200H"</formula>
    </cfRule>
    <cfRule type="cellIs" dxfId="7619" priority="770" operator="equal">
      <formula>"BMXNRP0201"</formula>
    </cfRule>
    <cfRule type="cellIs" dxfId="7618" priority="771" operator="equal">
      <formula>"BMXNOE0100"</formula>
    </cfRule>
    <cfRule type="cellIs" dxfId="7617" priority="772" operator="equal">
      <formula>"140NOE77111"</formula>
    </cfRule>
    <cfRule type="cellIs" dxfId="7616" priority="773" operator="equal">
      <formula>"BMENOC0301"</formula>
    </cfRule>
    <cfRule type="cellIs" dxfId="7615" priority="774" operator="equal">
      <formula>"BMEP581020"</formula>
    </cfRule>
    <cfRule type="cellIs" dxfId="7614" priority="775" operator="equal">
      <formula>"BMXNOM0200"</formula>
    </cfRule>
    <cfRule type="cellIs" dxfId="7613" priority="776" operator="equal">
      <formula>"BMXP342020"</formula>
    </cfRule>
    <cfRule type="cellIs" dxfId="7612" priority="777" operator="equal">
      <formula>"BMXDDO3202K"</formula>
    </cfRule>
    <cfRule type="cellIs" dxfId="7611" priority="778" operator="equal">
      <formula>"BMXDDI3202K"</formula>
    </cfRule>
    <cfRule type="cellIs" dxfId="7610" priority="779" operator="equal">
      <formula>"BMXERT1604"</formula>
    </cfRule>
    <cfRule type="cellIs" dxfId="7609" priority="780" operator="equal">
      <formula>"BMXAMI0810"</formula>
    </cfRule>
  </conditionalFormatting>
  <conditionalFormatting sqref="K33:K35">
    <cfRule type="cellIs" dxfId="7608" priority="766" operator="equal">
      <formula>"BMEP584020"</formula>
    </cfRule>
  </conditionalFormatting>
  <conditionalFormatting sqref="K27:K32">
    <cfRule type="cellIs" dxfId="7607" priority="752" operator="equal">
      <formula>"140CRP31200"</formula>
    </cfRule>
    <cfRule type="cellIs" dxfId="7606" priority="753" operator="equal">
      <formula>"140CPU67260"</formula>
    </cfRule>
    <cfRule type="cellIs" dxfId="7605" priority="754" operator="equal">
      <formula>"BMXNOR0200H"</formula>
    </cfRule>
    <cfRule type="cellIs" dxfId="7604" priority="755" operator="equal">
      <formula>"BMXNRP0201"</formula>
    </cfRule>
    <cfRule type="cellIs" dxfId="7603" priority="756" operator="equal">
      <formula>"BMXNOE0100"</formula>
    </cfRule>
    <cfRule type="cellIs" dxfId="7602" priority="757" operator="equal">
      <formula>"140NOE77111"</formula>
    </cfRule>
    <cfRule type="cellIs" dxfId="7601" priority="758" operator="equal">
      <formula>"BMENOC0301"</formula>
    </cfRule>
    <cfRule type="cellIs" dxfId="7600" priority="759" operator="equal">
      <formula>"BMEP581020"</formula>
    </cfRule>
    <cfRule type="cellIs" dxfId="7599" priority="760" operator="equal">
      <formula>"BMXNOM0200"</formula>
    </cfRule>
    <cfRule type="cellIs" dxfId="7598" priority="761" operator="equal">
      <formula>"BMXP342020"</formula>
    </cfRule>
    <cfRule type="cellIs" dxfId="7597" priority="762" operator="equal">
      <formula>"BMXDDO3202K"</formula>
    </cfRule>
    <cfRule type="cellIs" dxfId="7596" priority="763" operator="equal">
      <formula>"BMXDDI3202K"</formula>
    </cfRule>
    <cfRule type="cellIs" dxfId="7595" priority="764" operator="equal">
      <formula>"BMXERT1604"</formula>
    </cfRule>
    <cfRule type="cellIs" dxfId="7594" priority="765" operator="equal">
      <formula>"BMXAMI0810"</formula>
    </cfRule>
  </conditionalFormatting>
  <conditionalFormatting sqref="K27:K32">
    <cfRule type="cellIs" dxfId="7593" priority="751" operator="equal">
      <formula>"BMEP584020"</formula>
    </cfRule>
  </conditionalFormatting>
  <conditionalFormatting sqref="L33:N35">
    <cfRule type="cellIs" dxfId="7592" priority="737" operator="equal">
      <formula>"140CRP31200"</formula>
    </cfRule>
    <cfRule type="cellIs" dxfId="7591" priority="738" operator="equal">
      <formula>"140CPU67260"</formula>
    </cfRule>
    <cfRule type="cellIs" dxfId="7590" priority="739" operator="equal">
      <formula>"BMXNOR0200H"</formula>
    </cfRule>
    <cfRule type="cellIs" dxfId="7589" priority="740" operator="equal">
      <formula>"BMXNRP0201"</formula>
    </cfRule>
    <cfRule type="cellIs" dxfId="7588" priority="741" operator="equal">
      <formula>"BMXNOE0100"</formula>
    </cfRule>
    <cfRule type="cellIs" dxfId="7587" priority="742" operator="equal">
      <formula>"140NOE77111"</formula>
    </cfRule>
    <cfRule type="cellIs" dxfId="7586" priority="743" operator="equal">
      <formula>"BMENOC0301"</formula>
    </cfRule>
    <cfRule type="cellIs" dxfId="7585" priority="744" operator="equal">
      <formula>"BMEP581020"</formula>
    </cfRule>
    <cfRule type="cellIs" dxfId="7584" priority="745" operator="equal">
      <formula>"BMXNOM0200"</formula>
    </cfRule>
    <cfRule type="cellIs" dxfId="7583" priority="746" operator="equal">
      <formula>"BMXP342020"</formula>
    </cfRule>
    <cfRule type="cellIs" dxfId="7582" priority="747" operator="equal">
      <formula>"BMXDDO3202K"</formula>
    </cfRule>
    <cfRule type="cellIs" dxfId="7581" priority="748" operator="equal">
      <formula>"BMXDDI3202K"</formula>
    </cfRule>
    <cfRule type="cellIs" dxfId="7580" priority="749" operator="equal">
      <formula>"BMXERT1604"</formula>
    </cfRule>
    <cfRule type="cellIs" dxfId="7579" priority="750" operator="equal">
      <formula>"BMXAMI0810"</formula>
    </cfRule>
  </conditionalFormatting>
  <conditionalFormatting sqref="L33:N35">
    <cfRule type="cellIs" dxfId="7578" priority="736" operator="equal">
      <formula>"BMEP584020"</formula>
    </cfRule>
  </conditionalFormatting>
  <conditionalFormatting sqref="J33">
    <cfRule type="cellIs" dxfId="7577" priority="722" operator="equal">
      <formula>"140CRP31200"</formula>
    </cfRule>
    <cfRule type="cellIs" dxfId="7576" priority="723" operator="equal">
      <formula>"140CPU67260"</formula>
    </cfRule>
    <cfRule type="cellIs" dxfId="7575" priority="724" operator="equal">
      <formula>"BMXNOR0200H"</formula>
    </cfRule>
    <cfRule type="cellIs" dxfId="7574" priority="725" operator="equal">
      <formula>"BMXNRP0201"</formula>
    </cfRule>
    <cfRule type="cellIs" dxfId="7573" priority="726" operator="equal">
      <formula>"BMXNOE0100"</formula>
    </cfRule>
    <cfRule type="cellIs" dxfId="7572" priority="727" operator="equal">
      <formula>"140NOE77111"</formula>
    </cfRule>
    <cfRule type="cellIs" dxfId="7571" priority="728" operator="equal">
      <formula>"BMENOC0301"</formula>
    </cfRule>
    <cfRule type="cellIs" dxfId="7570" priority="729" operator="equal">
      <formula>"BMEP581020"</formula>
    </cfRule>
    <cfRule type="cellIs" dxfId="7569" priority="730" operator="equal">
      <formula>"BMXNOM0200"</formula>
    </cfRule>
    <cfRule type="cellIs" dxfId="7568" priority="731" operator="equal">
      <formula>"BMXP342020"</formula>
    </cfRule>
    <cfRule type="cellIs" dxfId="7567" priority="732" operator="equal">
      <formula>"BMXDDO3202K"</formula>
    </cfRule>
    <cfRule type="cellIs" dxfId="7566" priority="733" operator="equal">
      <formula>"BMXDDI3202K"</formula>
    </cfRule>
    <cfRule type="cellIs" dxfId="7565" priority="734" operator="equal">
      <formula>"BMXERT1604"</formula>
    </cfRule>
    <cfRule type="cellIs" dxfId="7564" priority="735" operator="equal">
      <formula>"BMXAMI0810"</formula>
    </cfRule>
  </conditionalFormatting>
  <conditionalFormatting sqref="J33">
    <cfRule type="cellIs" dxfId="7563" priority="721" operator="equal">
      <formula>"BMEP584020"</formula>
    </cfRule>
  </conditionalFormatting>
  <conditionalFormatting sqref="J37">
    <cfRule type="cellIs" dxfId="7562" priority="707" operator="equal">
      <formula>"140CRP31200"</formula>
    </cfRule>
    <cfRule type="cellIs" dxfId="7561" priority="708" operator="equal">
      <formula>"140CPU67260"</formula>
    </cfRule>
    <cfRule type="cellIs" dxfId="7560" priority="709" operator="equal">
      <formula>"BMXNOR0200H"</formula>
    </cfRule>
    <cfRule type="cellIs" dxfId="7559" priority="710" operator="equal">
      <formula>"BMXNRP0201"</formula>
    </cfRule>
    <cfRule type="cellIs" dxfId="7558" priority="711" operator="equal">
      <formula>"BMXNOE0100"</formula>
    </cfRule>
    <cfRule type="cellIs" dxfId="7557" priority="712" operator="equal">
      <formula>"140NOE77111"</formula>
    </cfRule>
    <cfRule type="cellIs" dxfId="7556" priority="713" operator="equal">
      <formula>"BMENOC0301"</formula>
    </cfRule>
    <cfRule type="cellIs" dxfId="7555" priority="714" operator="equal">
      <formula>"BMEP581020"</formula>
    </cfRule>
    <cfRule type="cellIs" dxfId="7554" priority="715" operator="equal">
      <formula>"BMXNOM0200"</formula>
    </cfRule>
    <cfRule type="cellIs" dxfId="7553" priority="716" operator="equal">
      <formula>"BMXP342020"</formula>
    </cfRule>
    <cfRule type="cellIs" dxfId="7552" priority="717" operator="equal">
      <formula>"BMXDDO3202K"</formula>
    </cfRule>
    <cfRule type="cellIs" dxfId="7551" priority="718" operator="equal">
      <formula>"BMXDDI3202K"</formula>
    </cfRule>
    <cfRule type="cellIs" dxfId="7550" priority="719" operator="equal">
      <formula>"BMXERT1604"</formula>
    </cfRule>
    <cfRule type="cellIs" dxfId="7549" priority="720" operator="equal">
      <formula>"BMXAMI0810"</formula>
    </cfRule>
  </conditionalFormatting>
  <conditionalFormatting sqref="J37">
    <cfRule type="cellIs" dxfId="7548" priority="706" operator="equal">
      <formula>"BMEP584020"</formula>
    </cfRule>
  </conditionalFormatting>
  <conditionalFormatting sqref="K37">
    <cfRule type="cellIs" dxfId="7547" priority="692" operator="equal">
      <formula>"140CRP31200"</formula>
    </cfRule>
    <cfRule type="cellIs" dxfId="7546" priority="693" operator="equal">
      <formula>"140CPU67260"</formula>
    </cfRule>
    <cfRule type="cellIs" dxfId="7545" priority="694" operator="equal">
      <formula>"BMXNOR0200H"</formula>
    </cfRule>
    <cfRule type="cellIs" dxfId="7544" priority="695" operator="equal">
      <formula>"BMXNRP0201"</formula>
    </cfRule>
    <cfRule type="cellIs" dxfId="7543" priority="696" operator="equal">
      <formula>"BMXNOE0100"</formula>
    </cfRule>
    <cfRule type="cellIs" dxfId="7542" priority="697" operator="equal">
      <formula>"140NOE77111"</formula>
    </cfRule>
    <cfRule type="cellIs" dxfId="7541" priority="698" operator="equal">
      <formula>"BMENOC0301"</formula>
    </cfRule>
    <cfRule type="cellIs" dxfId="7540" priority="699" operator="equal">
      <formula>"BMEP581020"</formula>
    </cfRule>
    <cfRule type="cellIs" dxfId="7539" priority="700" operator="equal">
      <formula>"BMXNOM0200"</formula>
    </cfRule>
    <cfRule type="cellIs" dxfId="7538" priority="701" operator="equal">
      <formula>"BMXP342020"</formula>
    </cfRule>
    <cfRule type="cellIs" dxfId="7537" priority="702" operator="equal">
      <formula>"BMXDDO3202K"</formula>
    </cfRule>
    <cfRule type="cellIs" dxfId="7536" priority="703" operator="equal">
      <formula>"BMXDDI3202K"</formula>
    </cfRule>
    <cfRule type="cellIs" dxfId="7535" priority="704" operator="equal">
      <formula>"BMXERT1604"</formula>
    </cfRule>
    <cfRule type="cellIs" dxfId="7534" priority="705" operator="equal">
      <formula>"BMXAMI0810"</formula>
    </cfRule>
  </conditionalFormatting>
  <conditionalFormatting sqref="K37">
    <cfRule type="cellIs" dxfId="7533" priority="691" operator="equal">
      <formula>"BMEP584020"</formula>
    </cfRule>
  </conditionalFormatting>
  <conditionalFormatting sqref="L37:N37">
    <cfRule type="cellIs" dxfId="7532" priority="677" operator="equal">
      <formula>"140CRP31200"</formula>
    </cfRule>
    <cfRule type="cellIs" dxfId="7531" priority="678" operator="equal">
      <formula>"140CPU67260"</formula>
    </cfRule>
    <cfRule type="cellIs" dxfId="7530" priority="679" operator="equal">
      <formula>"BMXNOR0200H"</formula>
    </cfRule>
    <cfRule type="cellIs" dxfId="7529" priority="680" operator="equal">
      <formula>"BMXNRP0201"</formula>
    </cfRule>
    <cfRule type="cellIs" dxfId="7528" priority="681" operator="equal">
      <formula>"BMXNOE0100"</formula>
    </cfRule>
    <cfRule type="cellIs" dxfId="7527" priority="682" operator="equal">
      <formula>"140NOE77111"</formula>
    </cfRule>
    <cfRule type="cellIs" dxfId="7526" priority="683" operator="equal">
      <formula>"BMENOC0301"</formula>
    </cfRule>
    <cfRule type="cellIs" dxfId="7525" priority="684" operator="equal">
      <formula>"BMEP581020"</formula>
    </cfRule>
    <cfRule type="cellIs" dxfId="7524" priority="685" operator="equal">
      <formula>"BMXNOM0200"</formula>
    </cfRule>
    <cfRule type="cellIs" dxfId="7523" priority="686" operator="equal">
      <formula>"BMXP342020"</formula>
    </cfRule>
    <cfRule type="cellIs" dxfId="7522" priority="687" operator="equal">
      <formula>"BMXDDO3202K"</formula>
    </cfRule>
    <cfRule type="cellIs" dxfId="7521" priority="688" operator="equal">
      <formula>"BMXDDI3202K"</formula>
    </cfRule>
    <cfRule type="cellIs" dxfId="7520" priority="689" operator="equal">
      <formula>"BMXERT1604"</formula>
    </cfRule>
    <cfRule type="cellIs" dxfId="7519" priority="690" operator="equal">
      <formula>"BMXAMI0810"</formula>
    </cfRule>
  </conditionalFormatting>
  <conditionalFormatting sqref="L37:N37">
    <cfRule type="cellIs" dxfId="7518" priority="676" operator="equal">
      <formula>"BMEP584020"</formula>
    </cfRule>
  </conditionalFormatting>
  <conditionalFormatting sqref="O37">
    <cfRule type="cellIs" dxfId="7517" priority="662" operator="equal">
      <formula>"140CRP31200"</formula>
    </cfRule>
    <cfRule type="cellIs" dxfId="7516" priority="663" operator="equal">
      <formula>"140CPU67260"</formula>
    </cfRule>
    <cfRule type="cellIs" dxfId="7515" priority="664" operator="equal">
      <formula>"BMXNOR0200H"</formula>
    </cfRule>
    <cfRule type="cellIs" dxfId="7514" priority="665" operator="equal">
      <formula>"BMXNRP0201"</formula>
    </cfRule>
    <cfRule type="cellIs" dxfId="7513" priority="666" operator="equal">
      <formula>"BMXNOE0100"</formula>
    </cfRule>
    <cfRule type="cellIs" dxfId="7512" priority="667" operator="equal">
      <formula>"140NOE77111"</formula>
    </cfRule>
    <cfRule type="cellIs" dxfId="7511" priority="668" operator="equal">
      <formula>"BMENOC0301"</formula>
    </cfRule>
    <cfRule type="cellIs" dxfId="7510" priority="669" operator="equal">
      <formula>"BMEP581020"</formula>
    </cfRule>
    <cfRule type="cellIs" dxfId="7509" priority="670" operator="equal">
      <formula>"BMXNOM0200"</formula>
    </cfRule>
    <cfRule type="cellIs" dxfId="7508" priority="671" operator="equal">
      <formula>"BMXP342020"</formula>
    </cfRule>
    <cfRule type="cellIs" dxfId="7507" priority="672" operator="equal">
      <formula>"BMXDDO3202K"</formula>
    </cfRule>
    <cfRule type="cellIs" dxfId="7506" priority="673" operator="equal">
      <formula>"BMXDDI3202K"</formula>
    </cfRule>
    <cfRule type="cellIs" dxfId="7505" priority="674" operator="equal">
      <formula>"BMXERT1604"</formula>
    </cfRule>
    <cfRule type="cellIs" dxfId="7504" priority="675" operator="equal">
      <formula>"BMXAMI0810"</formula>
    </cfRule>
  </conditionalFormatting>
  <conditionalFormatting sqref="O37">
    <cfRule type="cellIs" dxfId="7503" priority="661" operator="equal">
      <formula>"BMEP584020"</formula>
    </cfRule>
  </conditionalFormatting>
  <conditionalFormatting sqref="P37">
    <cfRule type="cellIs" dxfId="7502" priority="647" operator="equal">
      <formula>"140CRP31200"</formula>
    </cfRule>
    <cfRule type="cellIs" dxfId="7501" priority="648" operator="equal">
      <formula>"140CPU67260"</formula>
    </cfRule>
    <cfRule type="cellIs" dxfId="7500" priority="649" operator="equal">
      <formula>"BMXNOR0200H"</formula>
    </cfRule>
    <cfRule type="cellIs" dxfId="7499" priority="650" operator="equal">
      <formula>"BMXNRP0201"</formula>
    </cfRule>
    <cfRule type="cellIs" dxfId="7498" priority="651" operator="equal">
      <formula>"BMXNOE0100"</formula>
    </cfRule>
    <cfRule type="cellIs" dxfId="7497" priority="652" operator="equal">
      <formula>"140NOE77111"</formula>
    </cfRule>
    <cfRule type="cellIs" dxfId="7496" priority="653" operator="equal">
      <formula>"BMENOC0301"</formula>
    </cfRule>
    <cfRule type="cellIs" dxfId="7495" priority="654" operator="equal">
      <formula>"BMEP581020"</formula>
    </cfRule>
    <cfRule type="cellIs" dxfId="7494" priority="655" operator="equal">
      <formula>"BMXNOM0200"</formula>
    </cfRule>
    <cfRule type="cellIs" dxfId="7493" priority="656" operator="equal">
      <formula>"BMXP342020"</formula>
    </cfRule>
    <cfRule type="cellIs" dxfId="7492" priority="657" operator="equal">
      <formula>"BMXDDO3202K"</formula>
    </cfRule>
    <cfRule type="cellIs" dxfId="7491" priority="658" operator="equal">
      <formula>"BMXDDI3202K"</formula>
    </cfRule>
    <cfRule type="cellIs" dxfId="7490" priority="659" operator="equal">
      <formula>"BMXERT1604"</formula>
    </cfRule>
    <cfRule type="cellIs" dxfId="7489" priority="660" operator="equal">
      <formula>"BMXAMI0810"</formula>
    </cfRule>
  </conditionalFormatting>
  <conditionalFormatting sqref="P37">
    <cfRule type="cellIs" dxfId="7488" priority="646" operator="equal">
      <formula>"BMEP584020"</formula>
    </cfRule>
  </conditionalFormatting>
  <conditionalFormatting sqref="Q37:S37">
    <cfRule type="cellIs" dxfId="7487" priority="632" operator="equal">
      <formula>"140CRP31200"</formula>
    </cfRule>
    <cfRule type="cellIs" dxfId="7486" priority="633" operator="equal">
      <formula>"140CPU67260"</formula>
    </cfRule>
    <cfRule type="cellIs" dxfId="7485" priority="634" operator="equal">
      <formula>"BMXNOR0200H"</formula>
    </cfRule>
    <cfRule type="cellIs" dxfId="7484" priority="635" operator="equal">
      <formula>"BMXNRP0201"</formula>
    </cfRule>
    <cfRule type="cellIs" dxfId="7483" priority="636" operator="equal">
      <formula>"BMXNOE0100"</formula>
    </cfRule>
    <cfRule type="cellIs" dxfId="7482" priority="637" operator="equal">
      <formula>"140NOE77111"</formula>
    </cfRule>
    <cfRule type="cellIs" dxfId="7481" priority="638" operator="equal">
      <formula>"BMENOC0301"</formula>
    </cfRule>
    <cfRule type="cellIs" dxfId="7480" priority="639" operator="equal">
      <formula>"BMEP581020"</formula>
    </cfRule>
    <cfRule type="cellIs" dxfId="7479" priority="640" operator="equal">
      <formula>"BMXNOM0200"</formula>
    </cfRule>
    <cfRule type="cellIs" dxfId="7478" priority="641" operator="equal">
      <formula>"BMXP342020"</formula>
    </cfRule>
    <cfRule type="cellIs" dxfId="7477" priority="642" operator="equal">
      <formula>"BMXDDO3202K"</formula>
    </cfRule>
    <cfRule type="cellIs" dxfId="7476" priority="643" operator="equal">
      <formula>"BMXDDI3202K"</formula>
    </cfRule>
    <cfRule type="cellIs" dxfId="7475" priority="644" operator="equal">
      <formula>"BMXERT1604"</formula>
    </cfRule>
    <cfRule type="cellIs" dxfId="7474" priority="645" operator="equal">
      <formula>"BMXAMI0810"</formula>
    </cfRule>
  </conditionalFormatting>
  <conditionalFormatting sqref="Q37:S37">
    <cfRule type="cellIs" dxfId="7473" priority="631" operator="equal">
      <formula>"BMEP584020"</formula>
    </cfRule>
  </conditionalFormatting>
  <conditionalFormatting sqref="T37">
    <cfRule type="cellIs" dxfId="7472" priority="617" operator="equal">
      <formula>"140CRP31200"</formula>
    </cfRule>
    <cfRule type="cellIs" dxfId="7471" priority="618" operator="equal">
      <formula>"140CPU67260"</formula>
    </cfRule>
    <cfRule type="cellIs" dxfId="7470" priority="619" operator="equal">
      <formula>"BMXNOR0200H"</formula>
    </cfRule>
    <cfRule type="cellIs" dxfId="7469" priority="620" operator="equal">
      <formula>"BMXNRP0201"</formula>
    </cfRule>
    <cfRule type="cellIs" dxfId="7468" priority="621" operator="equal">
      <formula>"BMXNOE0100"</formula>
    </cfRule>
    <cfRule type="cellIs" dxfId="7467" priority="622" operator="equal">
      <formula>"140NOE77111"</formula>
    </cfRule>
    <cfRule type="cellIs" dxfId="7466" priority="623" operator="equal">
      <formula>"BMENOC0301"</formula>
    </cfRule>
    <cfRule type="cellIs" dxfId="7465" priority="624" operator="equal">
      <formula>"BMEP581020"</formula>
    </cfRule>
    <cfRule type="cellIs" dxfId="7464" priority="625" operator="equal">
      <formula>"BMXNOM0200"</formula>
    </cfRule>
    <cfRule type="cellIs" dxfId="7463" priority="626" operator="equal">
      <formula>"BMXP342020"</formula>
    </cfRule>
    <cfRule type="cellIs" dxfId="7462" priority="627" operator="equal">
      <formula>"BMXDDO3202K"</formula>
    </cfRule>
    <cfRule type="cellIs" dxfId="7461" priority="628" operator="equal">
      <formula>"BMXDDI3202K"</formula>
    </cfRule>
    <cfRule type="cellIs" dxfId="7460" priority="629" operator="equal">
      <formula>"BMXERT1604"</formula>
    </cfRule>
    <cfRule type="cellIs" dxfId="7459" priority="630" operator="equal">
      <formula>"BMXAMI0810"</formula>
    </cfRule>
  </conditionalFormatting>
  <conditionalFormatting sqref="T37">
    <cfRule type="cellIs" dxfId="7458" priority="616" operator="equal">
      <formula>"BMEP584020"</formula>
    </cfRule>
  </conditionalFormatting>
  <conditionalFormatting sqref="R42:T42 R44:T44">
    <cfRule type="cellIs" dxfId="7457" priority="602" operator="equal">
      <formula>"140CRP31200"</formula>
    </cfRule>
    <cfRule type="cellIs" dxfId="7456" priority="603" operator="equal">
      <formula>"140CPU67260"</formula>
    </cfRule>
    <cfRule type="cellIs" dxfId="7455" priority="604" operator="equal">
      <formula>"BMXNOR0200H"</formula>
    </cfRule>
    <cfRule type="cellIs" dxfId="7454" priority="605" operator="equal">
      <formula>"BMXNRP0201"</formula>
    </cfRule>
    <cfRule type="cellIs" dxfId="7453" priority="606" operator="equal">
      <formula>"BMXNOE0100"</formula>
    </cfRule>
    <cfRule type="cellIs" dxfId="7452" priority="607" operator="equal">
      <formula>"140NOE77111"</formula>
    </cfRule>
    <cfRule type="cellIs" dxfId="7451" priority="608" operator="equal">
      <formula>"BMENOC0301"</formula>
    </cfRule>
    <cfRule type="cellIs" dxfId="7450" priority="609" operator="equal">
      <formula>"BMEP581020"</formula>
    </cfRule>
    <cfRule type="cellIs" dxfId="7449" priority="610" operator="equal">
      <formula>"BMXNOM0200"</formula>
    </cfRule>
    <cfRule type="cellIs" dxfId="7448" priority="611" operator="equal">
      <formula>"BMXP342020"</formula>
    </cfRule>
    <cfRule type="cellIs" dxfId="7447" priority="612" operator="equal">
      <formula>"BMXDDO3202K"</formula>
    </cfRule>
    <cfRule type="cellIs" dxfId="7446" priority="613" operator="equal">
      <formula>"BMXDDI3202K"</formula>
    </cfRule>
    <cfRule type="cellIs" dxfId="7445" priority="614" operator="equal">
      <formula>"BMXERT1604"</formula>
    </cfRule>
    <cfRule type="cellIs" dxfId="7444" priority="615" operator="equal">
      <formula>"BMXAMI0810"</formula>
    </cfRule>
  </conditionalFormatting>
  <conditionalFormatting sqref="R42:T42 R44:T44">
    <cfRule type="cellIs" dxfId="7443" priority="601" operator="equal">
      <formula>"BMEP584020"</formula>
    </cfRule>
  </conditionalFormatting>
  <conditionalFormatting sqref="O39 H41:I41 I39 O41 R41:T41 R39:T39">
    <cfRule type="cellIs" dxfId="7442" priority="587" operator="equal">
      <formula>"140CRP31200"</formula>
    </cfRule>
    <cfRule type="cellIs" dxfId="7441" priority="588" operator="equal">
      <formula>"140CPU67260"</formula>
    </cfRule>
    <cfRule type="cellIs" dxfId="7440" priority="589" operator="equal">
      <formula>"BMXNOR0200H"</formula>
    </cfRule>
    <cfRule type="cellIs" dxfId="7439" priority="590" operator="equal">
      <formula>"BMXNRP0201"</formula>
    </cfRule>
    <cfRule type="cellIs" dxfId="7438" priority="591" operator="equal">
      <formula>"BMXNOE0100"</formula>
    </cfRule>
    <cfRule type="cellIs" dxfId="7437" priority="592" operator="equal">
      <formula>"140NOE77111"</formula>
    </cfRule>
    <cfRule type="cellIs" dxfId="7436" priority="593" operator="equal">
      <formula>"BMENOC0301"</formula>
    </cfRule>
    <cfRule type="cellIs" dxfId="7435" priority="594" operator="equal">
      <formula>"BMEP581020"</formula>
    </cfRule>
    <cfRule type="cellIs" dxfId="7434" priority="595" operator="equal">
      <formula>"BMXNOM0200"</formula>
    </cfRule>
    <cfRule type="cellIs" dxfId="7433" priority="596" operator="equal">
      <formula>"BMXP342020"</formula>
    </cfRule>
    <cfRule type="cellIs" dxfId="7432" priority="597" operator="equal">
      <formula>"BMXDDO3202K"</formula>
    </cfRule>
    <cfRule type="cellIs" dxfId="7431" priority="598" operator="equal">
      <formula>"BMXDDI3202K"</formula>
    </cfRule>
    <cfRule type="cellIs" dxfId="7430" priority="599" operator="equal">
      <formula>"BMXERT1604"</formula>
    </cfRule>
    <cfRule type="cellIs" dxfId="7429" priority="600" operator="equal">
      <formula>"BMXAMI0810"</formula>
    </cfRule>
  </conditionalFormatting>
  <conditionalFormatting sqref="O39 H41:I41 I39 O41 R41:T41 R39:T39">
    <cfRule type="cellIs" dxfId="7428" priority="586" operator="equal">
      <formula>"BMEP584020"</formula>
    </cfRule>
  </conditionalFormatting>
  <conditionalFormatting sqref="G39 G41">
    <cfRule type="cellIs" dxfId="7427" priority="572" operator="equal">
      <formula>"140CRP31200"</formula>
    </cfRule>
    <cfRule type="cellIs" dxfId="7426" priority="573" operator="equal">
      <formula>"140CPU67260"</formula>
    </cfRule>
    <cfRule type="cellIs" dxfId="7425" priority="574" operator="equal">
      <formula>"BMXNOR0200H"</formula>
    </cfRule>
    <cfRule type="cellIs" dxfId="7424" priority="575" operator="equal">
      <formula>"BMXNRP0201"</formula>
    </cfRule>
    <cfRule type="cellIs" dxfId="7423" priority="576" operator="equal">
      <formula>"BMXNOE0100"</formula>
    </cfRule>
    <cfRule type="cellIs" dxfId="7422" priority="577" operator="equal">
      <formula>"140NOE77111"</formula>
    </cfRule>
    <cfRule type="cellIs" dxfId="7421" priority="578" operator="equal">
      <formula>"BMENOC0301"</formula>
    </cfRule>
    <cfRule type="cellIs" dxfId="7420" priority="579" operator="equal">
      <formula>"BMEP581020"</formula>
    </cfRule>
    <cfRule type="cellIs" dxfId="7419" priority="580" operator="equal">
      <formula>"BMXNOM0200"</formula>
    </cfRule>
    <cfRule type="cellIs" dxfId="7418" priority="581" operator="equal">
      <formula>"BMXP342020"</formula>
    </cfRule>
    <cfRule type="cellIs" dxfId="7417" priority="582" operator="equal">
      <formula>"BMXDDO3202K"</formula>
    </cfRule>
    <cfRule type="cellIs" dxfId="7416" priority="583" operator="equal">
      <formula>"BMXDDI3202K"</formula>
    </cfRule>
    <cfRule type="cellIs" dxfId="7415" priority="584" operator="equal">
      <formula>"BMXERT1604"</formula>
    </cfRule>
    <cfRule type="cellIs" dxfId="7414" priority="585" operator="equal">
      <formula>"BMXAMI0810"</formula>
    </cfRule>
  </conditionalFormatting>
  <conditionalFormatting sqref="G39 G41">
    <cfRule type="cellIs" dxfId="7413" priority="571" operator="equal">
      <formula>"BMEP584020"</formula>
    </cfRule>
  </conditionalFormatting>
  <conditionalFormatting sqref="M42:Q42 H44:I44 I42 M44:Q44">
    <cfRule type="cellIs" dxfId="7412" priority="557" operator="equal">
      <formula>"140CRP31200"</formula>
    </cfRule>
    <cfRule type="cellIs" dxfId="7411" priority="558" operator="equal">
      <formula>"140CPU67260"</formula>
    </cfRule>
    <cfRule type="cellIs" dxfId="7410" priority="559" operator="equal">
      <formula>"BMXNOR0200H"</formula>
    </cfRule>
    <cfRule type="cellIs" dxfId="7409" priority="560" operator="equal">
      <formula>"BMXNRP0201"</formula>
    </cfRule>
    <cfRule type="cellIs" dxfId="7408" priority="561" operator="equal">
      <formula>"BMXNOE0100"</formula>
    </cfRule>
    <cfRule type="cellIs" dxfId="7407" priority="562" operator="equal">
      <formula>"140NOE77111"</formula>
    </cfRule>
    <cfRule type="cellIs" dxfId="7406" priority="563" operator="equal">
      <formula>"BMENOC0301"</formula>
    </cfRule>
    <cfRule type="cellIs" dxfId="7405" priority="564" operator="equal">
      <formula>"BMEP581020"</formula>
    </cfRule>
    <cfRule type="cellIs" dxfId="7404" priority="565" operator="equal">
      <formula>"BMXNOM0200"</formula>
    </cfRule>
    <cfRule type="cellIs" dxfId="7403" priority="566" operator="equal">
      <formula>"BMXP342020"</formula>
    </cfRule>
    <cfRule type="cellIs" dxfId="7402" priority="567" operator="equal">
      <formula>"BMXDDO3202K"</formula>
    </cfRule>
    <cfRule type="cellIs" dxfId="7401" priority="568" operator="equal">
      <formula>"BMXDDI3202K"</formula>
    </cfRule>
    <cfRule type="cellIs" dxfId="7400" priority="569" operator="equal">
      <formula>"BMXERT1604"</formula>
    </cfRule>
    <cfRule type="cellIs" dxfId="7399" priority="570" operator="equal">
      <formula>"BMXAMI0810"</formula>
    </cfRule>
  </conditionalFormatting>
  <conditionalFormatting sqref="M42:Q42 H44:I44 I42 M44:Q44">
    <cfRule type="cellIs" dxfId="7398" priority="556" operator="equal">
      <formula>"BMEP584020"</formula>
    </cfRule>
  </conditionalFormatting>
  <conditionalFormatting sqref="G42 G44">
    <cfRule type="cellIs" dxfId="7397" priority="542" operator="equal">
      <formula>"140CRP31200"</formula>
    </cfRule>
    <cfRule type="cellIs" dxfId="7396" priority="543" operator="equal">
      <formula>"140CPU67260"</formula>
    </cfRule>
    <cfRule type="cellIs" dxfId="7395" priority="544" operator="equal">
      <formula>"BMXNOR0200H"</formula>
    </cfRule>
    <cfRule type="cellIs" dxfId="7394" priority="545" operator="equal">
      <formula>"BMXNRP0201"</formula>
    </cfRule>
    <cfRule type="cellIs" dxfId="7393" priority="546" operator="equal">
      <formula>"BMXNOE0100"</formula>
    </cfRule>
    <cfRule type="cellIs" dxfId="7392" priority="547" operator="equal">
      <formula>"140NOE77111"</formula>
    </cfRule>
    <cfRule type="cellIs" dxfId="7391" priority="548" operator="equal">
      <formula>"BMENOC0301"</formula>
    </cfRule>
    <cfRule type="cellIs" dxfId="7390" priority="549" operator="equal">
      <formula>"BMEP581020"</formula>
    </cfRule>
    <cfRule type="cellIs" dxfId="7389" priority="550" operator="equal">
      <formula>"BMXNOM0200"</formula>
    </cfRule>
    <cfRule type="cellIs" dxfId="7388" priority="551" operator="equal">
      <formula>"BMXP342020"</formula>
    </cfRule>
    <cfRule type="cellIs" dxfId="7387" priority="552" operator="equal">
      <formula>"BMXDDO3202K"</formula>
    </cfRule>
    <cfRule type="cellIs" dxfId="7386" priority="553" operator="equal">
      <formula>"BMXDDI3202K"</formula>
    </cfRule>
    <cfRule type="cellIs" dxfId="7385" priority="554" operator="equal">
      <formula>"BMXERT1604"</formula>
    </cfRule>
    <cfRule type="cellIs" dxfId="7384" priority="555" operator="equal">
      <formula>"BMXAMI0810"</formula>
    </cfRule>
  </conditionalFormatting>
  <conditionalFormatting sqref="G42 G44">
    <cfRule type="cellIs" dxfId="7383" priority="541" operator="equal">
      <formula>"BMEP584020"</formula>
    </cfRule>
  </conditionalFormatting>
  <conditionalFormatting sqref="J42">
    <cfRule type="cellIs" dxfId="7382" priority="527" operator="equal">
      <formula>"140CRP31200"</formula>
    </cfRule>
    <cfRule type="cellIs" dxfId="7381" priority="528" operator="equal">
      <formula>"140CPU67260"</formula>
    </cfRule>
    <cfRule type="cellIs" dxfId="7380" priority="529" operator="equal">
      <formula>"BMXNOR0200H"</formula>
    </cfRule>
    <cfRule type="cellIs" dxfId="7379" priority="530" operator="equal">
      <formula>"BMXNRP0201"</formula>
    </cfRule>
    <cfRule type="cellIs" dxfId="7378" priority="531" operator="equal">
      <formula>"BMXNOE0100"</formula>
    </cfRule>
    <cfRule type="cellIs" dxfId="7377" priority="532" operator="equal">
      <formula>"140NOE77111"</formula>
    </cfRule>
    <cfRule type="cellIs" dxfId="7376" priority="533" operator="equal">
      <formula>"BMENOC0301"</formula>
    </cfRule>
    <cfRule type="cellIs" dxfId="7375" priority="534" operator="equal">
      <formula>"BMEP581020"</formula>
    </cfRule>
    <cfRule type="cellIs" dxfId="7374" priority="535" operator="equal">
      <formula>"BMXNOM0200"</formula>
    </cfRule>
    <cfRule type="cellIs" dxfId="7373" priority="536" operator="equal">
      <formula>"BMXP342020"</formula>
    </cfRule>
    <cfRule type="cellIs" dxfId="7372" priority="537" operator="equal">
      <formula>"BMXDDO3202K"</formula>
    </cfRule>
    <cfRule type="cellIs" dxfId="7371" priority="538" operator="equal">
      <formula>"BMXDDI3202K"</formula>
    </cfRule>
    <cfRule type="cellIs" dxfId="7370" priority="539" operator="equal">
      <formula>"BMXERT1604"</formula>
    </cfRule>
    <cfRule type="cellIs" dxfId="7369" priority="540" operator="equal">
      <formula>"BMXAMI0810"</formula>
    </cfRule>
  </conditionalFormatting>
  <conditionalFormatting sqref="J42">
    <cfRule type="cellIs" dxfId="7368" priority="526" operator="equal">
      <formula>"BMEP584020"</formula>
    </cfRule>
  </conditionalFormatting>
  <conditionalFormatting sqref="J44">
    <cfRule type="cellIs" dxfId="7367" priority="512" operator="equal">
      <formula>"140CRP31200"</formula>
    </cfRule>
    <cfRule type="cellIs" dxfId="7366" priority="513" operator="equal">
      <formula>"140CPU67260"</formula>
    </cfRule>
    <cfRule type="cellIs" dxfId="7365" priority="514" operator="equal">
      <formula>"BMXNOR0200H"</formula>
    </cfRule>
    <cfRule type="cellIs" dxfId="7364" priority="515" operator="equal">
      <formula>"BMXNRP0201"</formula>
    </cfRule>
    <cfRule type="cellIs" dxfId="7363" priority="516" operator="equal">
      <formula>"BMXNOE0100"</formula>
    </cfRule>
    <cfRule type="cellIs" dxfId="7362" priority="517" operator="equal">
      <formula>"140NOE77111"</formula>
    </cfRule>
    <cfRule type="cellIs" dxfId="7361" priority="518" operator="equal">
      <formula>"BMENOC0301"</formula>
    </cfRule>
    <cfRule type="cellIs" dxfId="7360" priority="519" operator="equal">
      <formula>"BMEP581020"</formula>
    </cfRule>
    <cfRule type="cellIs" dxfId="7359" priority="520" operator="equal">
      <formula>"BMXNOM0200"</formula>
    </cfRule>
    <cfRule type="cellIs" dxfId="7358" priority="521" operator="equal">
      <formula>"BMXP342020"</formula>
    </cfRule>
    <cfRule type="cellIs" dxfId="7357" priority="522" operator="equal">
      <formula>"BMXDDO3202K"</formula>
    </cfRule>
    <cfRule type="cellIs" dxfId="7356" priority="523" operator="equal">
      <formula>"BMXDDI3202K"</formula>
    </cfRule>
    <cfRule type="cellIs" dxfId="7355" priority="524" operator="equal">
      <formula>"BMXERT1604"</formula>
    </cfRule>
    <cfRule type="cellIs" dxfId="7354" priority="525" operator="equal">
      <formula>"BMXAMI0810"</formula>
    </cfRule>
  </conditionalFormatting>
  <conditionalFormatting sqref="J44">
    <cfRule type="cellIs" dxfId="7353" priority="511" operator="equal">
      <formula>"BMEP584020"</formula>
    </cfRule>
  </conditionalFormatting>
  <conditionalFormatting sqref="K44">
    <cfRule type="cellIs" dxfId="7352" priority="497" operator="equal">
      <formula>"140CRP31200"</formula>
    </cfRule>
    <cfRule type="cellIs" dxfId="7351" priority="498" operator="equal">
      <formula>"140CPU67260"</formula>
    </cfRule>
    <cfRule type="cellIs" dxfId="7350" priority="499" operator="equal">
      <formula>"BMXNOR0200H"</formula>
    </cfRule>
    <cfRule type="cellIs" dxfId="7349" priority="500" operator="equal">
      <formula>"BMXNRP0201"</formula>
    </cfRule>
    <cfRule type="cellIs" dxfId="7348" priority="501" operator="equal">
      <formula>"BMXNOE0100"</formula>
    </cfRule>
    <cfRule type="cellIs" dxfId="7347" priority="502" operator="equal">
      <formula>"140NOE77111"</formula>
    </cfRule>
    <cfRule type="cellIs" dxfId="7346" priority="503" operator="equal">
      <formula>"BMENOC0301"</formula>
    </cfRule>
    <cfRule type="cellIs" dxfId="7345" priority="504" operator="equal">
      <formula>"BMEP581020"</formula>
    </cfRule>
    <cfRule type="cellIs" dxfId="7344" priority="505" operator="equal">
      <formula>"BMXNOM0200"</formula>
    </cfRule>
    <cfRule type="cellIs" dxfId="7343" priority="506" operator="equal">
      <formula>"BMXP342020"</formula>
    </cfRule>
    <cfRule type="cellIs" dxfId="7342" priority="507" operator="equal">
      <formula>"BMXDDO3202K"</formula>
    </cfRule>
    <cfRule type="cellIs" dxfId="7341" priority="508" operator="equal">
      <formula>"BMXDDI3202K"</formula>
    </cfRule>
    <cfRule type="cellIs" dxfId="7340" priority="509" operator="equal">
      <formula>"BMXERT1604"</formula>
    </cfRule>
    <cfRule type="cellIs" dxfId="7339" priority="510" operator="equal">
      <formula>"BMXAMI0810"</formula>
    </cfRule>
  </conditionalFormatting>
  <conditionalFormatting sqref="K44">
    <cfRule type="cellIs" dxfId="7338" priority="496" operator="equal">
      <formula>"BMEP584020"</formula>
    </cfRule>
  </conditionalFormatting>
  <conditionalFormatting sqref="K42">
    <cfRule type="cellIs" dxfId="7337" priority="482" operator="equal">
      <formula>"140CRP31200"</formula>
    </cfRule>
    <cfRule type="cellIs" dxfId="7336" priority="483" operator="equal">
      <formula>"140CPU67260"</formula>
    </cfRule>
    <cfRule type="cellIs" dxfId="7335" priority="484" operator="equal">
      <formula>"BMXNOR0200H"</formula>
    </cfRule>
    <cfRule type="cellIs" dxfId="7334" priority="485" operator="equal">
      <formula>"BMXNRP0201"</formula>
    </cfRule>
    <cfRule type="cellIs" dxfId="7333" priority="486" operator="equal">
      <formula>"BMXNOE0100"</formula>
    </cfRule>
    <cfRule type="cellIs" dxfId="7332" priority="487" operator="equal">
      <formula>"140NOE77111"</formula>
    </cfRule>
    <cfRule type="cellIs" dxfId="7331" priority="488" operator="equal">
      <formula>"BMENOC0301"</formula>
    </cfRule>
    <cfRule type="cellIs" dxfId="7330" priority="489" operator="equal">
      <formula>"BMEP581020"</formula>
    </cfRule>
    <cfRule type="cellIs" dxfId="7329" priority="490" operator="equal">
      <formula>"BMXNOM0200"</formula>
    </cfRule>
    <cfRule type="cellIs" dxfId="7328" priority="491" operator="equal">
      <formula>"BMXP342020"</formula>
    </cfRule>
    <cfRule type="cellIs" dxfId="7327" priority="492" operator="equal">
      <formula>"BMXDDO3202K"</formula>
    </cfRule>
    <cfRule type="cellIs" dxfId="7326" priority="493" operator="equal">
      <formula>"BMXDDI3202K"</formula>
    </cfRule>
    <cfRule type="cellIs" dxfId="7325" priority="494" operator="equal">
      <formula>"BMXERT1604"</formula>
    </cfRule>
    <cfRule type="cellIs" dxfId="7324" priority="495" operator="equal">
      <formula>"BMXAMI0810"</formula>
    </cfRule>
  </conditionalFormatting>
  <conditionalFormatting sqref="K42">
    <cfRule type="cellIs" dxfId="7323" priority="481" operator="equal">
      <formula>"BMEP584020"</formula>
    </cfRule>
  </conditionalFormatting>
  <conditionalFormatting sqref="L44">
    <cfRule type="cellIs" dxfId="7322" priority="467" operator="equal">
      <formula>"140CRP31200"</formula>
    </cfRule>
    <cfRule type="cellIs" dxfId="7321" priority="468" operator="equal">
      <formula>"140CPU67260"</formula>
    </cfRule>
    <cfRule type="cellIs" dxfId="7320" priority="469" operator="equal">
      <formula>"BMXNOR0200H"</formula>
    </cfRule>
    <cfRule type="cellIs" dxfId="7319" priority="470" operator="equal">
      <formula>"BMXNRP0201"</formula>
    </cfRule>
    <cfRule type="cellIs" dxfId="7318" priority="471" operator="equal">
      <formula>"BMXNOE0100"</formula>
    </cfRule>
    <cfRule type="cellIs" dxfId="7317" priority="472" operator="equal">
      <formula>"140NOE77111"</formula>
    </cfRule>
    <cfRule type="cellIs" dxfId="7316" priority="473" operator="equal">
      <formula>"BMENOC0301"</formula>
    </cfRule>
    <cfRule type="cellIs" dxfId="7315" priority="474" operator="equal">
      <formula>"BMEP581020"</formula>
    </cfRule>
    <cfRule type="cellIs" dxfId="7314" priority="475" operator="equal">
      <formula>"BMXNOM0200"</formula>
    </cfRule>
    <cfRule type="cellIs" dxfId="7313" priority="476" operator="equal">
      <formula>"BMXP342020"</formula>
    </cfRule>
    <cfRule type="cellIs" dxfId="7312" priority="477" operator="equal">
      <formula>"BMXDDO3202K"</formula>
    </cfRule>
    <cfRule type="cellIs" dxfId="7311" priority="478" operator="equal">
      <formula>"BMXDDI3202K"</formula>
    </cfRule>
    <cfRule type="cellIs" dxfId="7310" priority="479" operator="equal">
      <formula>"BMXERT1604"</formula>
    </cfRule>
    <cfRule type="cellIs" dxfId="7309" priority="480" operator="equal">
      <formula>"BMXAMI0810"</formula>
    </cfRule>
  </conditionalFormatting>
  <conditionalFormatting sqref="L44">
    <cfRule type="cellIs" dxfId="7308" priority="466" operator="equal">
      <formula>"BMEP584020"</formula>
    </cfRule>
  </conditionalFormatting>
  <conditionalFormatting sqref="L42">
    <cfRule type="cellIs" dxfId="7307" priority="452" operator="equal">
      <formula>"140CRP31200"</formula>
    </cfRule>
    <cfRule type="cellIs" dxfId="7306" priority="453" operator="equal">
      <formula>"140CPU67260"</formula>
    </cfRule>
    <cfRule type="cellIs" dxfId="7305" priority="454" operator="equal">
      <formula>"BMXNOR0200H"</formula>
    </cfRule>
    <cfRule type="cellIs" dxfId="7304" priority="455" operator="equal">
      <formula>"BMXNRP0201"</formula>
    </cfRule>
    <cfRule type="cellIs" dxfId="7303" priority="456" operator="equal">
      <formula>"BMXNOE0100"</formula>
    </cfRule>
    <cfRule type="cellIs" dxfId="7302" priority="457" operator="equal">
      <formula>"140NOE77111"</formula>
    </cfRule>
    <cfRule type="cellIs" dxfId="7301" priority="458" operator="equal">
      <formula>"BMENOC0301"</formula>
    </cfRule>
    <cfRule type="cellIs" dxfId="7300" priority="459" operator="equal">
      <formula>"BMEP581020"</formula>
    </cfRule>
    <cfRule type="cellIs" dxfId="7299" priority="460" operator="equal">
      <formula>"BMXNOM0200"</formula>
    </cfRule>
    <cfRule type="cellIs" dxfId="7298" priority="461" operator="equal">
      <formula>"BMXP342020"</formula>
    </cfRule>
    <cfRule type="cellIs" dxfId="7297" priority="462" operator="equal">
      <formula>"BMXDDO3202K"</formula>
    </cfRule>
    <cfRule type="cellIs" dxfId="7296" priority="463" operator="equal">
      <formula>"BMXDDI3202K"</formula>
    </cfRule>
    <cfRule type="cellIs" dxfId="7295" priority="464" operator="equal">
      <formula>"BMXERT1604"</formula>
    </cfRule>
    <cfRule type="cellIs" dxfId="7294" priority="465" operator="equal">
      <formula>"BMXAMI0810"</formula>
    </cfRule>
  </conditionalFormatting>
  <conditionalFormatting sqref="L42">
    <cfRule type="cellIs" dxfId="7293" priority="451" operator="equal">
      <formula>"BMEP584020"</formula>
    </cfRule>
  </conditionalFormatting>
  <conditionalFormatting sqref="G40">
    <cfRule type="cellIs" dxfId="7292" priority="437" operator="equal">
      <formula>"140CRP31200"</formula>
    </cfRule>
    <cfRule type="cellIs" dxfId="7291" priority="438" operator="equal">
      <formula>"140CPU67260"</formula>
    </cfRule>
    <cfRule type="cellIs" dxfId="7290" priority="439" operator="equal">
      <formula>"BMXNOR0200H"</formula>
    </cfRule>
    <cfRule type="cellIs" dxfId="7289" priority="440" operator="equal">
      <formula>"BMXNRP0201"</formula>
    </cfRule>
    <cfRule type="cellIs" dxfId="7288" priority="441" operator="equal">
      <formula>"BMXNOE0100"</formula>
    </cfRule>
    <cfRule type="cellIs" dxfId="7287" priority="442" operator="equal">
      <formula>"140NOE77111"</formula>
    </cfRule>
    <cfRule type="cellIs" dxfId="7286" priority="443" operator="equal">
      <formula>"BMENOC0301"</formula>
    </cfRule>
    <cfRule type="cellIs" dxfId="7285" priority="444" operator="equal">
      <formula>"BMEP581020"</formula>
    </cfRule>
    <cfRule type="cellIs" dxfId="7284" priority="445" operator="equal">
      <formula>"BMXNOM0200"</formula>
    </cfRule>
    <cfRule type="cellIs" dxfId="7283" priority="446" operator="equal">
      <formula>"BMXP342020"</formula>
    </cfRule>
    <cfRule type="cellIs" dxfId="7282" priority="447" operator="equal">
      <formula>"BMXDDO3202K"</formula>
    </cfRule>
    <cfRule type="cellIs" dxfId="7281" priority="448" operator="equal">
      <formula>"BMXDDI3202K"</formula>
    </cfRule>
    <cfRule type="cellIs" dxfId="7280" priority="449" operator="equal">
      <formula>"BMXERT1604"</formula>
    </cfRule>
    <cfRule type="cellIs" dxfId="7279" priority="450" operator="equal">
      <formula>"BMXAMI0810"</formula>
    </cfRule>
  </conditionalFormatting>
  <conditionalFormatting sqref="G40">
    <cfRule type="cellIs" dxfId="7278" priority="436" operator="equal">
      <formula>"BMEP584020"</formula>
    </cfRule>
  </conditionalFormatting>
  <conditionalFormatting sqref="G43">
    <cfRule type="cellIs" dxfId="7277" priority="422" operator="equal">
      <formula>"140CRP31200"</formula>
    </cfRule>
    <cfRule type="cellIs" dxfId="7276" priority="423" operator="equal">
      <formula>"140CPU67260"</formula>
    </cfRule>
    <cfRule type="cellIs" dxfId="7275" priority="424" operator="equal">
      <formula>"BMXNOR0200H"</formula>
    </cfRule>
    <cfRule type="cellIs" dxfId="7274" priority="425" operator="equal">
      <formula>"BMXNRP0201"</formula>
    </cfRule>
    <cfRule type="cellIs" dxfId="7273" priority="426" operator="equal">
      <formula>"BMXNOE0100"</formula>
    </cfRule>
    <cfRule type="cellIs" dxfId="7272" priority="427" operator="equal">
      <formula>"140NOE77111"</formula>
    </cfRule>
    <cfRule type="cellIs" dxfId="7271" priority="428" operator="equal">
      <formula>"BMENOC0301"</formula>
    </cfRule>
    <cfRule type="cellIs" dxfId="7270" priority="429" operator="equal">
      <formula>"BMEP581020"</formula>
    </cfRule>
    <cfRule type="cellIs" dxfId="7269" priority="430" operator="equal">
      <formula>"BMXNOM0200"</formula>
    </cfRule>
    <cfRule type="cellIs" dxfId="7268" priority="431" operator="equal">
      <formula>"BMXP342020"</formula>
    </cfRule>
    <cfRule type="cellIs" dxfId="7267" priority="432" operator="equal">
      <formula>"BMXDDO3202K"</formula>
    </cfRule>
    <cfRule type="cellIs" dxfId="7266" priority="433" operator="equal">
      <formula>"BMXDDI3202K"</formula>
    </cfRule>
    <cfRule type="cellIs" dxfId="7265" priority="434" operator="equal">
      <formula>"BMXERT1604"</formula>
    </cfRule>
    <cfRule type="cellIs" dxfId="7264" priority="435" operator="equal">
      <formula>"BMXAMI0810"</formula>
    </cfRule>
  </conditionalFormatting>
  <conditionalFormatting sqref="G43">
    <cfRule type="cellIs" dxfId="7263" priority="421" operator="equal">
      <formula>"BMEP584020"</formula>
    </cfRule>
  </conditionalFormatting>
  <conditionalFormatting sqref="H40">
    <cfRule type="cellIs" dxfId="7262" priority="407" operator="equal">
      <formula>"140CRP31200"</formula>
    </cfRule>
    <cfRule type="cellIs" dxfId="7261" priority="408" operator="equal">
      <formula>"140CPU67260"</formula>
    </cfRule>
    <cfRule type="cellIs" dxfId="7260" priority="409" operator="equal">
      <formula>"BMXNOR0200H"</formula>
    </cfRule>
    <cfRule type="cellIs" dxfId="7259" priority="410" operator="equal">
      <formula>"BMXNRP0201"</formula>
    </cfRule>
    <cfRule type="cellIs" dxfId="7258" priority="411" operator="equal">
      <formula>"BMXNOE0100"</formula>
    </cfRule>
    <cfRule type="cellIs" dxfId="7257" priority="412" operator="equal">
      <formula>"140NOE77111"</formula>
    </cfRule>
    <cfRule type="cellIs" dxfId="7256" priority="413" operator="equal">
      <formula>"BMENOC0301"</formula>
    </cfRule>
    <cfRule type="cellIs" dxfId="7255" priority="414" operator="equal">
      <formula>"BMEP581020"</formula>
    </cfRule>
    <cfRule type="cellIs" dxfId="7254" priority="415" operator="equal">
      <formula>"BMXNOM0200"</formula>
    </cfRule>
    <cfRule type="cellIs" dxfId="7253" priority="416" operator="equal">
      <formula>"BMXP342020"</formula>
    </cfRule>
    <cfRule type="cellIs" dxfId="7252" priority="417" operator="equal">
      <formula>"BMXDDO3202K"</formula>
    </cfRule>
    <cfRule type="cellIs" dxfId="7251" priority="418" operator="equal">
      <formula>"BMXDDI3202K"</formula>
    </cfRule>
    <cfRule type="cellIs" dxfId="7250" priority="419" operator="equal">
      <formula>"BMXERT1604"</formula>
    </cfRule>
    <cfRule type="cellIs" dxfId="7249" priority="420" operator="equal">
      <formula>"BMXAMI0810"</formula>
    </cfRule>
  </conditionalFormatting>
  <conditionalFormatting sqref="H40">
    <cfRule type="cellIs" dxfId="7248" priority="406" operator="equal">
      <formula>"BMEP584020"</formula>
    </cfRule>
  </conditionalFormatting>
  <conditionalFormatting sqref="H43">
    <cfRule type="cellIs" dxfId="7247" priority="392" operator="equal">
      <formula>"140CRP31200"</formula>
    </cfRule>
    <cfRule type="cellIs" dxfId="7246" priority="393" operator="equal">
      <formula>"140CPU67260"</formula>
    </cfRule>
    <cfRule type="cellIs" dxfId="7245" priority="394" operator="equal">
      <formula>"BMXNOR0200H"</formula>
    </cfRule>
    <cfRule type="cellIs" dxfId="7244" priority="395" operator="equal">
      <formula>"BMXNRP0201"</formula>
    </cfRule>
    <cfRule type="cellIs" dxfId="7243" priority="396" operator="equal">
      <formula>"BMXNOE0100"</formula>
    </cfRule>
    <cfRule type="cellIs" dxfId="7242" priority="397" operator="equal">
      <formula>"140NOE77111"</formula>
    </cfRule>
    <cfRule type="cellIs" dxfId="7241" priority="398" operator="equal">
      <formula>"BMENOC0301"</formula>
    </cfRule>
    <cfRule type="cellIs" dxfId="7240" priority="399" operator="equal">
      <formula>"BMEP581020"</formula>
    </cfRule>
    <cfRule type="cellIs" dxfId="7239" priority="400" operator="equal">
      <formula>"BMXNOM0200"</formula>
    </cfRule>
    <cfRule type="cellIs" dxfId="7238" priority="401" operator="equal">
      <formula>"BMXP342020"</formula>
    </cfRule>
    <cfRule type="cellIs" dxfId="7237" priority="402" operator="equal">
      <formula>"BMXDDO3202K"</formula>
    </cfRule>
    <cfRule type="cellIs" dxfId="7236" priority="403" operator="equal">
      <formula>"BMXDDI3202K"</formula>
    </cfRule>
    <cfRule type="cellIs" dxfId="7235" priority="404" operator="equal">
      <formula>"BMXERT1604"</formula>
    </cfRule>
    <cfRule type="cellIs" dxfId="7234" priority="405" operator="equal">
      <formula>"BMXAMI0810"</formula>
    </cfRule>
  </conditionalFormatting>
  <conditionalFormatting sqref="H43">
    <cfRule type="cellIs" dxfId="7233" priority="391" operator="equal">
      <formula>"BMEP584020"</formula>
    </cfRule>
  </conditionalFormatting>
  <conditionalFormatting sqref="H39">
    <cfRule type="cellIs" dxfId="7232" priority="377" operator="equal">
      <formula>"140CRP31200"</formula>
    </cfRule>
    <cfRule type="cellIs" dxfId="7231" priority="378" operator="equal">
      <formula>"140CPU67260"</formula>
    </cfRule>
    <cfRule type="cellIs" dxfId="7230" priority="379" operator="equal">
      <formula>"BMXNOR0200H"</formula>
    </cfRule>
    <cfRule type="cellIs" dxfId="7229" priority="380" operator="equal">
      <formula>"BMXNRP0201"</formula>
    </cfRule>
    <cfRule type="cellIs" dxfId="7228" priority="381" operator="equal">
      <formula>"BMXNOE0100"</formula>
    </cfRule>
    <cfRule type="cellIs" dxfId="7227" priority="382" operator="equal">
      <formula>"140NOE77111"</formula>
    </cfRule>
    <cfRule type="cellIs" dxfId="7226" priority="383" operator="equal">
      <formula>"BMENOC0301"</formula>
    </cfRule>
    <cfRule type="cellIs" dxfId="7225" priority="384" operator="equal">
      <formula>"BMEP581020"</formula>
    </cfRule>
    <cfRule type="cellIs" dxfId="7224" priority="385" operator="equal">
      <formula>"BMXNOM0200"</formula>
    </cfRule>
    <cfRule type="cellIs" dxfId="7223" priority="386" operator="equal">
      <formula>"BMXP342020"</formula>
    </cfRule>
    <cfRule type="cellIs" dxfId="7222" priority="387" operator="equal">
      <formula>"BMXDDO3202K"</formula>
    </cfRule>
    <cfRule type="cellIs" dxfId="7221" priority="388" operator="equal">
      <formula>"BMXDDI3202K"</formula>
    </cfRule>
    <cfRule type="cellIs" dxfId="7220" priority="389" operator="equal">
      <formula>"BMXERT1604"</formula>
    </cfRule>
    <cfRule type="cellIs" dxfId="7219" priority="390" operator="equal">
      <formula>"BMXAMI0810"</formula>
    </cfRule>
  </conditionalFormatting>
  <conditionalFormatting sqref="H39">
    <cfRule type="cellIs" dxfId="7218" priority="376" operator="equal">
      <formula>"BMEP584020"</formula>
    </cfRule>
  </conditionalFormatting>
  <conditionalFormatting sqref="H42">
    <cfRule type="cellIs" dxfId="7217" priority="362" operator="equal">
      <formula>"140CRP31200"</formula>
    </cfRule>
    <cfRule type="cellIs" dxfId="7216" priority="363" operator="equal">
      <formula>"140CPU67260"</formula>
    </cfRule>
    <cfRule type="cellIs" dxfId="7215" priority="364" operator="equal">
      <formula>"BMXNOR0200H"</formula>
    </cfRule>
    <cfRule type="cellIs" dxfId="7214" priority="365" operator="equal">
      <formula>"BMXNRP0201"</formula>
    </cfRule>
    <cfRule type="cellIs" dxfId="7213" priority="366" operator="equal">
      <formula>"BMXNOE0100"</formula>
    </cfRule>
    <cfRule type="cellIs" dxfId="7212" priority="367" operator="equal">
      <formula>"140NOE77111"</formula>
    </cfRule>
    <cfRule type="cellIs" dxfId="7211" priority="368" operator="equal">
      <formula>"BMENOC0301"</formula>
    </cfRule>
    <cfRule type="cellIs" dxfId="7210" priority="369" operator="equal">
      <formula>"BMEP581020"</formula>
    </cfRule>
    <cfRule type="cellIs" dxfId="7209" priority="370" operator="equal">
      <formula>"BMXNOM0200"</formula>
    </cfRule>
    <cfRule type="cellIs" dxfId="7208" priority="371" operator="equal">
      <formula>"BMXP342020"</formula>
    </cfRule>
    <cfRule type="cellIs" dxfId="7207" priority="372" operator="equal">
      <formula>"BMXDDO3202K"</formula>
    </cfRule>
    <cfRule type="cellIs" dxfId="7206" priority="373" operator="equal">
      <formula>"BMXDDI3202K"</formula>
    </cfRule>
    <cfRule type="cellIs" dxfId="7205" priority="374" operator="equal">
      <formula>"BMXERT1604"</formula>
    </cfRule>
    <cfRule type="cellIs" dxfId="7204" priority="375" operator="equal">
      <formula>"BMXAMI0810"</formula>
    </cfRule>
  </conditionalFormatting>
  <conditionalFormatting sqref="H42">
    <cfRule type="cellIs" dxfId="7203" priority="361" operator="equal">
      <formula>"BMEP584020"</formula>
    </cfRule>
  </conditionalFormatting>
  <conditionalFormatting sqref="I40">
    <cfRule type="cellIs" dxfId="7202" priority="347" operator="equal">
      <formula>"140CRP31200"</formula>
    </cfRule>
    <cfRule type="cellIs" dxfId="7201" priority="348" operator="equal">
      <formula>"140CPU67260"</formula>
    </cfRule>
    <cfRule type="cellIs" dxfId="7200" priority="349" operator="equal">
      <formula>"BMXNOR0200H"</formula>
    </cfRule>
    <cfRule type="cellIs" dxfId="7199" priority="350" operator="equal">
      <formula>"BMXNRP0201"</formula>
    </cfRule>
    <cfRule type="cellIs" dxfId="7198" priority="351" operator="equal">
      <formula>"BMXNOE0100"</formula>
    </cfRule>
    <cfRule type="cellIs" dxfId="7197" priority="352" operator="equal">
      <formula>"140NOE77111"</formula>
    </cfRule>
    <cfRule type="cellIs" dxfId="7196" priority="353" operator="equal">
      <formula>"BMENOC0301"</formula>
    </cfRule>
    <cfRule type="cellIs" dxfId="7195" priority="354" operator="equal">
      <formula>"BMEP581020"</formula>
    </cfRule>
    <cfRule type="cellIs" dxfId="7194" priority="355" operator="equal">
      <formula>"BMXNOM0200"</formula>
    </cfRule>
    <cfRule type="cellIs" dxfId="7193" priority="356" operator="equal">
      <formula>"BMXP342020"</formula>
    </cfRule>
    <cfRule type="cellIs" dxfId="7192" priority="357" operator="equal">
      <formula>"BMXDDO3202K"</formula>
    </cfRule>
    <cfRule type="cellIs" dxfId="7191" priority="358" operator="equal">
      <formula>"BMXDDI3202K"</formula>
    </cfRule>
    <cfRule type="cellIs" dxfId="7190" priority="359" operator="equal">
      <formula>"BMXERT1604"</formula>
    </cfRule>
    <cfRule type="cellIs" dxfId="7189" priority="360" operator="equal">
      <formula>"BMXAMI0810"</formula>
    </cfRule>
  </conditionalFormatting>
  <conditionalFormatting sqref="I40">
    <cfRule type="cellIs" dxfId="7188" priority="346" operator="equal">
      <formula>"BMEP584020"</formula>
    </cfRule>
  </conditionalFormatting>
  <conditionalFormatting sqref="I43">
    <cfRule type="cellIs" dxfId="7187" priority="332" operator="equal">
      <formula>"140CRP31200"</formula>
    </cfRule>
    <cfRule type="cellIs" dxfId="7186" priority="333" operator="equal">
      <formula>"140CPU67260"</formula>
    </cfRule>
    <cfRule type="cellIs" dxfId="7185" priority="334" operator="equal">
      <formula>"BMXNOR0200H"</formula>
    </cfRule>
    <cfRule type="cellIs" dxfId="7184" priority="335" operator="equal">
      <formula>"BMXNRP0201"</formula>
    </cfRule>
    <cfRule type="cellIs" dxfId="7183" priority="336" operator="equal">
      <formula>"BMXNOE0100"</formula>
    </cfRule>
    <cfRule type="cellIs" dxfId="7182" priority="337" operator="equal">
      <formula>"140NOE77111"</formula>
    </cfRule>
    <cfRule type="cellIs" dxfId="7181" priority="338" operator="equal">
      <formula>"BMENOC0301"</formula>
    </cfRule>
    <cfRule type="cellIs" dxfId="7180" priority="339" operator="equal">
      <formula>"BMEP581020"</formula>
    </cfRule>
    <cfRule type="cellIs" dxfId="7179" priority="340" operator="equal">
      <formula>"BMXNOM0200"</formula>
    </cfRule>
    <cfRule type="cellIs" dxfId="7178" priority="341" operator="equal">
      <formula>"BMXP342020"</formula>
    </cfRule>
    <cfRule type="cellIs" dxfId="7177" priority="342" operator="equal">
      <formula>"BMXDDO3202K"</formula>
    </cfRule>
    <cfRule type="cellIs" dxfId="7176" priority="343" operator="equal">
      <formula>"BMXDDI3202K"</formula>
    </cfRule>
    <cfRule type="cellIs" dxfId="7175" priority="344" operator="equal">
      <formula>"BMXERT1604"</formula>
    </cfRule>
    <cfRule type="cellIs" dxfId="7174" priority="345" operator="equal">
      <formula>"BMXAMI0810"</formula>
    </cfRule>
  </conditionalFormatting>
  <conditionalFormatting sqref="I43">
    <cfRule type="cellIs" dxfId="7173" priority="331" operator="equal">
      <formula>"BMEP584020"</formula>
    </cfRule>
  </conditionalFormatting>
  <conditionalFormatting sqref="J41">
    <cfRule type="cellIs" dxfId="7172" priority="317" operator="equal">
      <formula>"140CRP31200"</formula>
    </cfRule>
    <cfRule type="cellIs" dxfId="7171" priority="318" operator="equal">
      <formula>"140CPU67260"</formula>
    </cfRule>
    <cfRule type="cellIs" dxfId="7170" priority="319" operator="equal">
      <formula>"BMXNOR0200H"</formula>
    </cfRule>
    <cfRule type="cellIs" dxfId="7169" priority="320" operator="equal">
      <formula>"BMXNRP0201"</formula>
    </cfRule>
    <cfRule type="cellIs" dxfId="7168" priority="321" operator="equal">
      <formula>"BMXNOE0100"</formula>
    </cfRule>
    <cfRule type="cellIs" dxfId="7167" priority="322" operator="equal">
      <formula>"140NOE77111"</formula>
    </cfRule>
    <cfRule type="cellIs" dxfId="7166" priority="323" operator="equal">
      <formula>"BMENOC0301"</formula>
    </cfRule>
    <cfRule type="cellIs" dxfId="7165" priority="324" operator="equal">
      <formula>"BMEP581020"</formula>
    </cfRule>
    <cfRule type="cellIs" dxfId="7164" priority="325" operator="equal">
      <formula>"BMXNOM0200"</formula>
    </cfRule>
    <cfRule type="cellIs" dxfId="7163" priority="326" operator="equal">
      <formula>"BMXP342020"</formula>
    </cfRule>
    <cfRule type="cellIs" dxfId="7162" priority="327" operator="equal">
      <formula>"BMXDDO3202K"</formula>
    </cfRule>
    <cfRule type="cellIs" dxfId="7161" priority="328" operator="equal">
      <formula>"BMXDDI3202K"</formula>
    </cfRule>
    <cfRule type="cellIs" dxfId="7160" priority="329" operator="equal">
      <formula>"BMXERT1604"</formula>
    </cfRule>
    <cfRule type="cellIs" dxfId="7159" priority="330" operator="equal">
      <formula>"BMXAMI0810"</formula>
    </cfRule>
  </conditionalFormatting>
  <conditionalFormatting sqref="J41">
    <cfRule type="cellIs" dxfId="7158" priority="316" operator="equal">
      <formula>"BMEP584020"</formula>
    </cfRule>
  </conditionalFormatting>
  <conditionalFormatting sqref="J40">
    <cfRule type="cellIs" dxfId="7157" priority="302" operator="equal">
      <formula>"140CRP31200"</formula>
    </cfRule>
    <cfRule type="cellIs" dxfId="7156" priority="303" operator="equal">
      <formula>"140CPU67260"</formula>
    </cfRule>
    <cfRule type="cellIs" dxfId="7155" priority="304" operator="equal">
      <formula>"BMXNOR0200H"</formula>
    </cfRule>
    <cfRule type="cellIs" dxfId="7154" priority="305" operator="equal">
      <formula>"BMXNRP0201"</formula>
    </cfRule>
    <cfRule type="cellIs" dxfId="7153" priority="306" operator="equal">
      <formula>"BMXNOE0100"</formula>
    </cfRule>
    <cfRule type="cellIs" dxfId="7152" priority="307" operator="equal">
      <formula>"140NOE77111"</formula>
    </cfRule>
    <cfRule type="cellIs" dxfId="7151" priority="308" operator="equal">
      <formula>"BMENOC0301"</formula>
    </cfRule>
    <cfRule type="cellIs" dxfId="7150" priority="309" operator="equal">
      <formula>"BMEP581020"</formula>
    </cfRule>
    <cfRule type="cellIs" dxfId="7149" priority="310" operator="equal">
      <formula>"BMXNOM0200"</formula>
    </cfRule>
    <cfRule type="cellIs" dxfId="7148" priority="311" operator="equal">
      <formula>"BMXP342020"</formula>
    </cfRule>
    <cfRule type="cellIs" dxfId="7147" priority="312" operator="equal">
      <formula>"BMXDDO3202K"</formula>
    </cfRule>
    <cfRule type="cellIs" dxfId="7146" priority="313" operator="equal">
      <formula>"BMXDDI3202K"</formula>
    </cfRule>
    <cfRule type="cellIs" dxfId="7145" priority="314" operator="equal">
      <formula>"BMXERT1604"</formula>
    </cfRule>
    <cfRule type="cellIs" dxfId="7144" priority="315" operator="equal">
      <formula>"BMXAMI0810"</formula>
    </cfRule>
  </conditionalFormatting>
  <conditionalFormatting sqref="J40">
    <cfRule type="cellIs" dxfId="7143" priority="301" operator="equal">
      <formula>"BMEP584020"</formula>
    </cfRule>
  </conditionalFormatting>
  <conditionalFormatting sqref="O40">
    <cfRule type="cellIs" dxfId="7142" priority="287" operator="equal">
      <formula>"140CRP31200"</formula>
    </cfRule>
    <cfRule type="cellIs" dxfId="7141" priority="288" operator="equal">
      <formula>"140CPU67260"</formula>
    </cfRule>
    <cfRule type="cellIs" dxfId="7140" priority="289" operator="equal">
      <formula>"BMXNOR0200H"</formula>
    </cfRule>
    <cfRule type="cellIs" dxfId="7139" priority="290" operator="equal">
      <formula>"BMXNRP0201"</formula>
    </cfRule>
    <cfRule type="cellIs" dxfId="7138" priority="291" operator="equal">
      <formula>"BMXNOE0100"</formula>
    </cfRule>
    <cfRule type="cellIs" dxfId="7137" priority="292" operator="equal">
      <formula>"140NOE77111"</formula>
    </cfRule>
    <cfRule type="cellIs" dxfId="7136" priority="293" operator="equal">
      <formula>"BMENOC0301"</formula>
    </cfRule>
    <cfRule type="cellIs" dxfId="7135" priority="294" operator="equal">
      <formula>"BMEP581020"</formula>
    </cfRule>
    <cfRule type="cellIs" dxfId="7134" priority="295" operator="equal">
      <formula>"BMXNOM0200"</formula>
    </cfRule>
    <cfRule type="cellIs" dxfId="7133" priority="296" operator="equal">
      <formula>"BMXP342020"</formula>
    </cfRule>
    <cfRule type="cellIs" dxfId="7132" priority="297" operator="equal">
      <formula>"BMXDDO3202K"</formula>
    </cfRule>
    <cfRule type="cellIs" dxfId="7131" priority="298" operator="equal">
      <formula>"BMXDDI3202K"</formula>
    </cfRule>
    <cfRule type="cellIs" dxfId="7130" priority="299" operator="equal">
      <formula>"BMXERT1604"</formula>
    </cfRule>
    <cfRule type="cellIs" dxfId="7129" priority="300" operator="equal">
      <formula>"BMXAMI0810"</formula>
    </cfRule>
  </conditionalFormatting>
  <conditionalFormatting sqref="O40">
    <cfRule type="cellIs" dxfId="7128" priority="286" operator="equal">
      <formula>"BMEP584020"</formula>
    </cfRule>
  </conditionalFormatting>
  <conditionalFormatting sqref="P40:Q40">
    <cfRule type="cellIs" dxfId="7127" priority="272" operator="equal">
      <formula>"140CRP31200"</formula>
    </cfRule>
    <cfRule type="cellIs" dxfId="7126" priority="273" operator="equal">
      <formula>"140CPU67260"</formula>
    </cfRule>
    <cfRule type="cellIs" dxfId="7125" priority="274" operator="equal">
      <formula>"BMXNOR0200H"</formula>
    </cfRule>
    <cfRule type="cellIs" dxfId="7124" priority="275" operator="equal">
      <formula>"BMXNRP0201"</formula>
    </cfRule>
    <cfRule type="cellIs" dxfId="7123" priority="276" operator="equal">
      <formula>"BMXNOE0100"</formula>
    </cfRule>
    <cfRule type="cellIs" dxfId="7122" priority="277" operator="equal">
      <formula>"140NOE77111"</formula>
    </cfRule>
    <cfRule type="cellIs" dxfId="7121" priority="278" operator="equal">
      <formula>"BMENOC0301"</formula>
    </cfRule>
    <cfRule type="cellIs" dxfId="7120" priority="279" operator="equal">
      <formula>"BMEP581020"</formula>
    </cfRule>
    <cfRule type="cellIs" dxfId="7119" priority="280" operator="equal">
      <formula>"BMXNOM0200"</formula>
    </cfRule>
    <cfRule type="cellIs" dxfId="7118" priority="281" operator="equal">
      <formula>"BMXP342020"</formula>
    </cfRule>
    <cfRule type="cellIs" dxfId="7117" priority="282" operator="equal">
      <formula>"BMXDDO3202K"</formula>
    </cfRule>
    <cfRule type="cellIs" dxfId="7116" priority="283" operator="equal">
      <formula>"BMXDDI3202K"</formula>
    </cfRule>
    <cfRule type="cellIs" dxfId="7115" priority="284" operator="equal">
      <formula>"BMXERT1604"</formula>
    </cfRule>
    <cfRule type="cellIs" dxfId="7114" priority="285" operator="equal">
      <formula>"BMXAMI0810"</formula>
    </cfRule>
  </conditionalFormatting>
  <conditionalFormatting sqref="P40:Q40">
    <cfRule type="cellIs" dxfId="7113" priority="271" operator="equal">
      <formula>"BMEP584020"</formula>
    </cfRule>
  </conditionalFormatting>
  <conditionalFormatting sqref="R40:T40">
    <cfRule type="cellIs" dxfId="7112" priority="257" operator="equal">
      <formula>"140CRP31200"</formula>
    </cfRule>
    <cfRule type="cellIs" dxfId="7111" priority="258" operator="equal">
      <formula>"140CPU67260"</formula>
    </cfRule>
    <cfRule type="cellIs" dxfId="7110" priority="259" operator="equal">
      <formula>"BMXNOR0200H"</formula>
    </cfRule>
    <cfRule type="cellIs" dxfId="7109" priority="260" operator="equal">
      <formula>"BMXNRP0201"</formula>
    </cfRule>
    <cfRule type="cellIs" dxfId="7108" priority="261" operator="equal">
      <formula>"BMXNOE0100"</formula>
    </cfRule>
    <cfRule type="cellIs" dxfId="7107" priority="262" operator="equal">
      <formula>"140NOE77111"</formula>
    </cfRule>
    <cfRule type="cellIs" dxfId="7106" priority="263" operator="equal">
      <formula>"BMENOC0301"</formula>
    </cfRule>
    <cfRule type="cellIs" dxfId="7105" priority="264" operator="equal">
      <formula>"BMEP581020"</formula>
    </cfRule>
    <cfRule type="cellIs" dxfId="7104" priority="265" operator="equal">
      <formula>"BMXNOM0200"</formula>
    </cfRule>
    <cfRule type="cellIs" dxfId="7103" priority="266" operator="equal">
      <formula>"BMXP342020"</formula>
    </cfRule>
    <cfRule type="cellIs" dxfId="7102" priority="267" operator="equal">
      <formula>"BMXDDO3202K"</formula>
    </cfRule>
    <cfRule type="cellIs" dxfId="7101" priority="268" operator="equal">
      <formula>"BMXDDI3202K"</formula>
    </cfRule>
    <cfRule type="cellIs" dxfId="7100" priority="269" operator="equal">
      <formula>"BMXERT1604"</formula>
    </cfRule>
    <cfRule type="cellIs" dxfId="7099" priority="270" operator="equal">
      <formula>"BMXAMI0810"</formula>
    </cfRule>
  </conditionalFormatting>
  <conditionalFormatting sqref="R40:T40">
    <cfRule type="cellIs" dxfId="7098" priority="256" operator="equal">
      <formula>"BMEP584020"</formula>
    </cfRule>
  </conditionalFormatting>
  <conditionalFormatting sqref="P41:Q41">
    <cfRule type="cellIs" dxfId="7097" priority="242" operator="equal">
      <formula>"140CRP31200"</formula>
    </cfRule>
    <cfRule type="cellIs" dxfId="7096" priority="243" operator="equal">
      <formula>"140CPU67260"</formula>
    </cfRule>
    <cfRule type="cellIs" dxfId="7095" priority="244" operator="equal">
      <formula>"BMXNOR0200H"</formula>
    </cfRule>
    <cfRule type="cellIs" dxfId="7094" priority="245" operator="equal">
      <formula>"BMXNRP0201"</formula>
    </cfRule>
    <cfRule type="cellIs" dxfId="7093" priority="246" operator="equal">
      <formula>"BMXNOE0100"</formula>
    </cfRule>
    <cfRule type="cellIs" dxfId="7092" priority="247" operator="equal">
      <formula>"140NOE77111"</formula>
    </cfRule>
    <cfRule type="cellIs" dxfId="7091" priority="248" operator="equal">
      <formula>"BMENOC0301"</formula>
    </cfRule>
    <cfRule type="cellIs" dxfId="7090" priority="249" operator="equal">
      <formula>"BMEP581020"</formula>
    </cfRule>
    <cfRule type="cellIs" dxfId="7089" priority="250" operator="equal">
      <formula>"BMXNOM0200"</formula>
    </cfRule>
    <cfRule type="cellIs" dxfId="7088" priority="251" operator="equal">
      <formula>"BMXP342020"</formula>
    </cfRule>
    <cfRule type="cellIs" dxfId="7087" priority="252" operator="equal">
      <formula>"BMXDDO3202K"</formula>
    </cfRule>
    <cfRule type="cellIs" dxfId="7086" priority="253" operator="equal">
      <formula>"BMXDDI3202K"</formula>
    </cfRule>
    <cfRule type="cellIs" dxfId="7085" priority="254" operator="equal">
      <formula>"BMXERT1604"</formula>
    </cfRule>
    <cfRule type="cellIs" dxfId="7084" priority="255" operator="equal">
      <formula>"BMXAMI0810"</formula>
    </cfRule>
  </conditionalFormatting>
  <conditionalFormatting sqref="P41:Q41">
    <cfRule type="cellIs" dxfId="7083" priority="241" operator="equal">
      <formula>"BMEP584020"</formula>
    </cfRule>
  </conditionalFormatting>
  <conditionalFormatting sqref="P39:Q39">
    <cfRule type="cellIs" dxfId="7082" priority="227" operator="equal">
      <formula>"140CRP31200"</formula>
    </cfRule>
    <cfRule type="cellIs" dxfId="7081" priority="228" operator="equal">
      <formula>"140CPU67260"</formula>
    </cfRule>
    <cfRule type="cellIs" dxfId="7080" priority="229" operator="equal">
      <formula>"BMXNOR0200H"</formula>
    </cfRule>
    <cfRule type="cellIs" dxfId="7079" priority="230" operator="equal">
      <formula>"BMXNRP0201"</formula>
    </cfRule>
    <cfRule type="cellIs" dxfId="7078" priority="231" operator="equal">
      <formula>"BMXNOE0100"</formula>
    </cfRule>
    <cfRule type="cellIs" dxfId="7077" priority="232" operator="equal">
      <formula>"140NOE77111"</formula>
    </cfRule>
    <cfRule type="cellIs" dxfId="7076" priority="233" operator="equal">
      <formula>"BMENOC0301"</formula>
    </cfRule>
    <cfRule type="cellIs" dxfId="7075" priority="234" operator="equal">
      <formula>"BMEP581020"</formula>
    </cfRule>
    <cfRule type="cellIs" dxfId="7074" priority="235" operator="equal">
      <formula>"BMXNOM0200"</formula>
    </cfRule>
    <cfRule type="cellIs" dxfId="7073" priority="236" operator="equal">
      <formula>"BMXP342020"</formula>
    </cfRule>
    <cfRule type="cellIs" dxfId="7072" priority="237" operator="equal">
      <formula>"BMXDDO3202K"</formula>
    </cfRule>
    <cfRule type="cellIs" dxfId="7071" priority="238" operator="equal">
      <formula>"BMXDDI3202K"</formula>
    </cfRule>
    <cfRule type="cellIs" dxfId="7070" priority="239" operator="equal">
      <formula>"BMXERT1604"</formula>
    </cfRule>
    <cfRule type="cellIs" dxfId="7069" priority="240" operator="equal">
      <formula>"BMXAMI0810"</formula>
    </cfRule>
  </conditionalFormatting>
  <conditionalFormatting sqref="P39:Q39">
    <cfRule type="cellIs" dxfId="7068" priority="226" operator="equal">
      <formula>"BMEP584020"</formula>
    </cfRule>
  </conditionalFormatting>
  <conditionalFormatting sqref="K39:K41">
    <cfRule type="cellIs" dxfId="7067" priority="212" operator="equal">
      <formula>"140CRP31200"</formula>
    </cfRule>
    <cfRule type="cellIs" dxfId="7066" priority="213" operator="equal">
      <formula>"140CPU67260"</formula>
    </cfRule>
    <cfRule type="cellIs" dxfId="7065" priority="214" operator="equal">
      <formula>"BMXNOR0200H"</formula>
    </cfRule>
    <cfRule type="cellIs" dxfId="7064" priority="215" operator="equal">
      <formula>"BMXNRP0201"</formula>
    </cfRule>
    <cfRule type="cellIs" dxfId="7063" priority="216" operator="equal">
      <formula>"BMXNOE0100"</formula>
    </cfRule>
    <cfRule type="cellIs" dxfId="7062" priority="217" operator="equal">
      <formula>"140NOE77111"</formula>
    </cfRule>
    <cfRule type="cellIs" dxfId="7061" priority="218" operator="equal">
      <formula>"BMENOC0301"</formula>
    </cfRule>
    <cfRule type="cellIs" dxfId="7060" priority="219" operator="equal">
      <formula>"BMEP581020"</formula>
    </cfRule>
    <cfRule type="cellIs" dxfId="7059" priority="220" operator="equal">
      <formula>"BMXNOM0200"</formula>
    </cfRule>
    <cfRule type="cellIs" dxfId="7058" priority="221" operator="equal">
      <formula>"BMXP342020"</formula>
    </cfRule>
    <cfRule type="cellIs" dxfId="7057" priority="222" operator="equal">
      <formula>"BMXDDO3202K"</formula>
    </cfRule>
    <cfRule type="cellIs" dxfId="7056" priority="223" operator="equal">
      <formula>"BMXDDI3202K"</formula>
    </cfRule>
    <cfRule type="cellIs" dxfId="7055" priority="224" operator="equal">
      <formula>"BMXERT1604"</formula>
    </cfRule>
    <cfRule type="cellIs" dxfId="7054" priority="225" operator="equal">
      <formula>"BMXAMI0810"</formula>
    </cfRule>
  </conditionalFormatting>
  <conditionalFormatting sqref="K39:K41">
    <cfRule type="cellIs" dxfId="7053" priority="211" operator="equal">
      <formula>"BMEP584020"</formula>
    </cfRule>
  </conditionalFormatting>
  <conditionalFormatting sqref="L39:N41">
    <cfRule type="cellIs" dxfId="7052" priority="197" operator="equal">
      <formula>"140CRP31200"</formula>
    </cfRule>
    <cfRule type="cellIs" dxfId="7051" priority="198" operator="equal">
      <formula>"140CPU67260"</formula>
    </cfRule>
    <cfRule type="cellIs" dxfId="7050" priority="199" operator="equal">
      <formula>"BMXNOR0200H"</formula>
    </cfRule>
    <cfRule type="cellIs" dxfId="7049" priority="200" operator="equal">
      <formula>"BMXNRP0201"</formula>
    </cfRule>
    <cfRule type="cellIs" dxfId="7048" priority="201" operator="equal">
      <formula>"BMXNOE0100"</formula>
    </cfRule>
    <cfRule type="cellIs" dxfId="7047" priority="202" operator="equal">
      <formula>"140NOE77111"</formula>
    </cfRule>
    <cfRule type="cellIs" dxfId="7046" priority="203" operator="equal">
      <formula>"BMENOC0301"</formula>
    </cfRule>
    <cfRule type="cellIs" dxfId="7045" priority="204" operator="equal">
      <formula>"BMEP581020"</formula>
    </cfRule>
    <cfRule type="cellIs" dxfId="7044" priority="205" operator="equal">
      <formula>"BMXNOM0200"</formula>
    </cfRule>
    <cfRule type="cellIs" dxfId="7043" priority="206" operator="equal">
      <formula>"BMXP342020"</formula>
    </cfRule>
    <cfRule type="cellIs" dxfId="7042" priority="207" operator="equal">
      <formula>"BMXDDO3202K"</formula>
    </cfRule>
    <cfRule type="cellIs" dxfId="7041" priority="208" operator="equal">
      <formula>"BMXDDI3202K"</formula>
    </cfRule>
    <cfRule type="cellIs" dxfId="7040" priority="209" operator="equal">
      <formula>"BMXERT1604"</formula>
    </cfRule>
    <cfRule type="cellIs" dxfId="7039" priority="210" operator="equal">
      <formula>"BMXAMI0810"</formula>
    </cfRule>
  </conditionalFormatting>
  <conditionalFormatting sqref="L39:N41">
    <cfRule type="cellIs" dxfId="7038" priority="196" operator="equal">
      <formula>"BMEP584020"</formula>
    </cfRule>
  </conditionalFormatting>
  <conditionalFormatting sqref="J39">
    <cfRule type="cellIs" dxfId="7037" priority="182" operator="equal">
      <formula>"140CRP31200"</formula>
    </cfRule>
    <cfRule type="cellIs" dxfId="7036" priority="183" operator="equal">
      <formula>"140CPU67260"</formula>
    </cfRule>
    <cfRule type="cellIs" dxfId="7035" priority="184" operator="equal">
      <formula>"BMXNOR0200H"</formula>
    </cfRule>
    <cfRule type="cellIs" dxfId="7034" priority="185" operator="equal">
      <formula>"BMXNRP0201"</formula>
    </cfRule>
    <cfRule type="cellIs" dxfId="7033" priority="186" operator="equal">
      <formula>"BMXNOE0100"</formula>
    </cfRule>
    <cfRule type="cellIs" dxfId="7032" priority="187" operator="equal">
      <formula>"140NOE77111"</formula>
    </cfRule>
    <cfRule type="cellIs" dxfId="7031" priority="188" operator="equal">
      <formula>"BMENOC0301"</formula>
    </cfRule>
    <cfRule type="cellIs" dxfId="7030" priority="189" operator="equal">
      <formula>"BMEP581020"</formula>
    </cfRule>
    <cfRule type="cellIs" dxfId="7029" priority="190" operator="equal">
      <formula>"BMXNOM0200"</formula>
    </cfRule>
    <cfRule type="cellIs" dxfId="7028" priority="191" operator="equal">
      <formula>"BMXP342020"</formula>
    </cfRule>
    <cfRule type="cellIs" dxfId="7027" priority="192" operator="equal">
      <formula>"BMXDDO3202K"</formula>
    </cfRule>
    <cfRule type="cellIs" dxfId="7026" priority="193" operator="equal">
      <formula>"BMXDDI3202K"</formula>
    </cfRule>
    <cfRule type="cellIs" dxfId="7025" priority="194" operator="equal">
      <formula>"BMXERT1604"</formula>
    </cfRule>
    <cfRule type="cellIs" dxfId="7024" priority="195" operator="equal">
      <formula>"BMXAMI0810"</formula>
    </cfRule>
  </conditionalFormatting>
  <conditionalFormatting sqref="J39">
    <cfRule type="cellIs" dxfId="7023" priority="181" operator="equal">
      <formula>"BMEP584020"</formula>
    </cfRule>
  </conditionalFormatting>
  <conditionalFormatting sqref="J43">
    <cfRule type="cellIs" dxfId="7022" priority="167" operator="equal">
      <formula>"140CRP31200"</formula>
    </cfRule>
    <cfRule type="cellIs" dxfId="7021" priority="168" operator="equal">
      <formula>"140CPU67260"</formula>
    </cfRule>
    <cfRule type="cellIs" dxfId="7020" priority="169" operator="equal">
      <formula>"BMXNOR0200H"</formula>
    </cfRule>
    <cfRule type="cellIs" dxfId="7019" priority="170" operator="equal">
      <formula>"BMXNRP0201"</formula>
    </cfRule>
    <cfRule type="cellIs" dxfId="7018" priority="171" operator="equal">
      <formula>"BMXNOE0100"</formula>
    </cfRule>
    <cfRule type="cellIs" dxfId="7017" priority="172" operator="equal">
      <formula>"140NOE77111"</formula>
    </cfRule>
    <cfRule type="cellIs" dxfId="7016" priority="173" operator="equal">
      <formula>"BMENOC0301"</formula>
    </cfRule>
    <cfRule type="cellIs" dxfId="7015" priority="174" operator="equal">
      <formula>"BMEP581020"</formula>
    </cfRule>
    <cfRule type="cellIs" dxfId="7014" priority="175" operator="equal">
      <formula>"BMXNOM0200"</formula>
    </cfRule>
    <cfRule type="cellIs" dxfId="7013" priority="176" operator="equal">
      <formula>"BMXP342020"</formula>
    </cfRule>
    <cfRule type="cellIs" dxfId="7012" priority="177" operator="equal">
      <formula>"BMXDDO3202K"</formula>
    </cfRule>
    <cfRule type="cellIs" dxfId="7011" priority="178" operator="equal">
      <formula>"BMXDDI3202K"</formula>
    </cfRule>
    <cfRule type="cellIs" dxfId="7010" priority="179" operator="equal">
      <formula>"BMXERT1604"</formula>
    </cfRule>
    <cfRule type="cellIs" dxfId="7009" priority="180" operator="equal">
      <formula>"BMXAMI0810"</formula>
    </cfRule>
  </conditionalFormatting>
  <conditionalFormatting sqref="J43">
    <cfRule type="cellIs" dxfId="7008" priority="166" operator="equal">
      <formula>"BMEP584020"</formula>
    </cfRule>
  </conditionalFormatting>
  <conditionalFormatting sqref="K43">
    <cfRule type="cellIs" dxfId="7007" priority="152" operator="equal">
      <formula>"140CRP31200"</formula>
    </cfRule>
    <cfRule type="cellIs" dxfId="7006" priority="153" operator="equal">
      <formula>"140CPU67260"</formula>
    </cfRule>
    <cfRule type="cellIs" dxfId="7005" priority="154" operator="equal">
      <formula>"BMXNOR0200H"</formula>
    </cfRule>
    <cfRule type="cellIs" dxfId="7004" priority="155" operator="equal">
      <formula>"BMXNRP0201"</formula>
    </cfRule>
    <cfRule type="cellIs" dxfId="7003" priority="156" operator="equal">
      <formula>"BMXNOE0100"</formula>
    </cfRule>
    <cfRule type="cellIs" dxfId="7002" priority="157" operator="equal">
      <formula>"140NOE77111"</formula>
    </cfRule>
    <cfRule type="cellIs" dxfId="7001" priority="158" operator="equal">
      <formula>"BMENOC0301"</formula>
    </cfRule>
    <cfRule type="cellIs" dxfId="7000" priority="159" operator="equal">
      <formula>"BMEP581020"</formula>
    </cfRule>
    <cfRule type="cellIs" dxfId="6999" priority="160" operator="equal">
      <formula>"BMXNOM0200"</formula>
    </cfRule>
    <cfRule type="cellIs" dxfId="6998" priority="161" operator="equal">
      <formula>"BMXP342020"</formula>
    </cfRule>
    <cfRule type="cellIs" dxfId="6997" priority="162" operator="equal">
      <formula>"BMXDDO3202K"</formula>
    </cfRule>
    <cfRule type="cellIs" dxfId="6996" priority="163" operator="equal">
      <formula>"BMXDDI3202K"</formula>
    </cfRule>
    <cfRule type="cellIs" dxfId="6995" priority="164" operator="equal">
      <formula>"BMXERT1604"</formula>
    </cfRule>
    <cfRule type="cellIs" dxfId="6994" priority="165" operator="equal">
      <formula>"BMXAMI0810"</formula>
    </cfRule>
  </conditionalFormatting>
  <conditionalFormatting sqref="K43">
    <cfRule type="cellIs" dxfId="6993" priority="151" operator="equal">
      <formula>"BMEP584020"</formula>
    </cfRule>
  </conditionalFormatting>
  <conditionalFormatting sqref="L43:N43">
    <cfRule type="cellIs" dxfId="6992" priority="137" operator="equal">
      <formula>"140CRP31200"</formula>
    </cfRule>
    <cfRule type="cellIs" dxfId="6991" priority="138" operator="equal">
      <formula>"140CPU67260"</formula>
    </cfRule>
    <cfRule type="cellIs" dxfId="6990" priority="139" operator="equal">
      <formula>"BMXNOR0200H"</formula>
    </cfRule>
    <cfRule type="cellIs" dxfId="6989" priority="140" operator="equal">
      <formula>"BMXNRP0201"</formula>
    </cfRule>
    <cfRule type="cellIs" dxfId="6988" priority="141" operator="equal">
      <formula>"BMXNOE0100"</formula>
    </cfRule>
    <cfRule type="cellIs" dxfId="6987" priority="142" operator="equal">
      <formula>"140NOE77111"</formula>
    </cfRule>
    <cfRule type="cellIs" dxfId="6986" priority="143" operator="equal">
      <formula>"BMENOC0301"</formula>
    </cfRule>
    <cfRule type="cellIs" dxfId="6985" priority="144" operator="equal">
      <formula>"BMEP581020"</formula>
    </cfRule>
    <cfRule type="cellIs" dxfId="6984" priority="145" operator="equal">
      <formula>"BMXNOM0200"</formula>
    </cfRule>
    <cfRule type="cellIs" dxfId="6983" priority="146" operator="equal">
      <formula>"BMXP342020"</formula>
    </cfRule>
    <cfRule type="cellIs" dxfId="6982" priority="147" operator="equal">
      <formula>"BMXDDO3202K"</formula>
    </cfRule>
    <cfRule type="cellIs" dxfId="6981" priority="148" operator="equal">
      <formula>"BMXDDI3202K"</formula>
    </cfRule>
    <cfRule type="cellIs" dxfId="6980" priority="149" operator="equal">
      <formula>"BMXERT1604"</formula>
    </cfRule>
    <cfRule type="cellIs" dxfId="6979" priority="150" operator="equal">
      <formula>"BMXAMI0810"</formula>
    </cfRule>
  </conditionalFormatting>
  <conditionalFormatting sqref="L43:N43">
    <cfRule type="cellIs" dxfId="6978" priority="136" operator="equal">
      <formula>"BMEP584020"</formula>
    </cfRule>
  </conditionalFormatting>
  <conditionalFormatting sqref="O43">
    <cfRule type="cellIs" dxfId="6977" priority="122" operator="equal">
      <formula>"140CRP31200"</formula>
    </cfRule>
    <cfRule type="cellIs" dxfId="6976" priority="123" operator="equal">
      <formula>"140CPU67260"</formula>
    </cfRule>
    <cfRule type="cellIs" dxfId="6975" priority="124" operator="equal">
      <formula>"BMXNOR0200H"</formula>
    </cfRule>
    <cfRule type="cellIs" dxfId="6974" priority="125" operator="equal">
      <formula>"BMXNRP0201"</formula>
    </cfRule>
    <cfRule type="cellIs" dxfId="6973" priority="126" operator="equal">
      <formula>"BMXNOE0100"</formula>
    </cfRule>
    <cfRule type="cellIs" dxfId="6972" priority="127" operator="equal">
      <formula>"140NOE77111"</formula>
    </cfRule>
    <cfRule type="cellIs" dxfId="6971" priority="128" operator="equal">
      <formula>"BMENOC0301"</formula>
    </cfRule>
    <cfRule type="cellIs" dxfId="6970" priority="129" operator="equal">
      <formula>"BMEP581020"</formula>
    </cfRule>
    <cfRule type="cellIs" dxfId="6969" priority="130" operator="equal">
      <formula>"BMXNOM0200"</formula>
    </cfRule>
    <cfRule type="cellIs" dxfId="6968" priority="131" operator="equal">
      <formula>"BMXP342020"</formula>
    </cfRule>
    <cfRule type="cellIs" dxfId="6967" priority="132" operator="equal">
      <formula>"BMXDDO3202K"</formula>
    </cfRule>
    <cfRule type="cellIs" dxfId="6966" priority="133" operator="equal">
      <formula>"BMXDDI3202K"</formula>
    </cfRule>
    <cfRule type="cellIs" dxfId="6965" priority="134" operator="equal">
      <formula>"BMXERT1604"</formula>
    </cfRule>
    <cfRule type="cellIs" dxfId="6964" priority="135" operator="equal">
      <formula>"BMXAMI0810"</formula>
    </cfRule>
  </conditionalFormatting>
  <conditionalFormatting sqref="O43">
    <cfRule type="cellIs" dxfId="6963" priority="121" operator="equal">
      <formula>"BMEP584020"</formula>
    </cfRule>
  </conditionalFormatting>
  <conditionalFormatting sqref="P43">
    <cfRule type="cellIs" dxfId="6962" priority="107" operator="equal">
      <formula>"140CRP31200"</formula>
    </cfRule>
    <cfRule type="cellIs" dxfId="6961" priority="108" operator="equal">
      <formula>"140CPU67260"</formula>
    </cfRule>
    <cfRule type="cellIs" dxfId="6960" priority="109" operator="equal">
      <formula>"BMXNOR0200H"</formula>
    </cfRule>
    <cfRule type="cellIs" dxfId="6959" priority="110" operator="equal">
      <formula>"BMXNRP0201"</formula>
    </cfRule>
    <cfRule type="cellIs" dxfId="6958" priority="111" operator="equal">
      <formula>"BMXNOE0100"</formula>
    </cfRule>
    <cfRule type="cellIs" dxfId="6957" priority="112" operator="equal">
      <formula>"140NOE77111"</formula>
    </cfRule>
    <cfRule type="cellIs" dxfId="6956" priority="113" operator="equal">
      <formula>"BMENOC0301"</formula>
    </cfRule>
    <cfRule type="cellIs" dxfId="6955" priority="114" operator="equal">
      <formula>"BMEP581020"</formula>
    </cfRule>
    <cfRule type="cellIs" dxfId="6954" priority="115" operator="equal">
      <formula>"BMXNOM0200"</formula>
    </cfRule>
    <cfRule type="cellIs" dxfId="6953" priority="116" operator="equal">
      <formula>"BMXP342020"</formula>
    </cfRule>
    <cfRule type="cellIs" dxfId="6952" priority="117" operator="equal">
      <formula>"BMXDDO3202K"</formula>
    </cfRule>
    <cfRule type="cellIs" dxfId="6951" priority="118" operator="equal">
      <formula>"BMXDDI3202K"</formula>
    </cfRule>
    <cfRule type="cellIs" dxfId="6950" priority="119" operator="equal">
      <formula>"BMXERT1604"</formula>
    </cfRule>
    <cfRule type="cellIs" dxfId="6949" priority="120" operator="equal">
      <formula>"BMXAMI0810"</formula>
    </cfRule>
  </conditionalFormatting>
  <conditionalFormatting sqref="P43">
    <cfRule type="cellIs" dxfId="6948" priority="106" operator="equal">
      <formula>"BMEP584020"</formula>
    </cfRule>
  </conditionalFormatting>
  <conditionalFormatting sqref="Q43:S43">
    <cfRule type="cellIs" dxfId="6947" priority="92" operator="equal">
      <formula>"140CRP31200"</formula>
    </cfRule>
    <cfRule type="cellIs" dxfId="6946" priority="93" operator="equal">
      <formula>"140CPU67260"</formula>
    </cfRule>
    <cfRule type="cellIs" dxfId="6945" priority="94" operator="equal">
      <formula>"BMXNOR0200H"</formula>
    </cfRule>
    <cfRule type="cellIs" dxfId="6944" priority="95" operator="equal">
      <formula>"BMXNRP0201"</formula>
    </cfRule>
    <cfRule type="cellIs" dxfId="6943" priority="96" operator="equal">
      <formula>"BMXNOE0100"</formula>
    </cfRule>
    <cfRule type="cellIs" dxfId="6942" priority="97" operator="equal">
      <formula>"140NOE77111"</formula>
    </cfRule>
    <cfRule type="cellIs" dxfId="6941" priority="98" operator="equal">
      <formula>"BMENOC0301"</formula>
    </cfRule>
    <cfRule type="cellIs" dxfId="6940" priority="99" operator="equal">
      <formula>"BMEP581020"</formula>
    </cfRule>
    <cfRule type="cellIs" dxfId="6939" priority="100" operator="equal">
      <formula>"BMXNOM0200"</formula>
    </cfRule>
    <cfRule type="cellIs" dxfId="6938" priority="101" operator="equal">
      <formula>"BMXP342020"</formula>
    </cfRule>
    <cfRule type="cellIs" dxfId="6937" priority="102" operator="equal">
      <formula>"BMXDDO3202K"</formula>
    </cfRule>
    <cfRule type="cellIs" dxfId="6936" priority="103" operator="equal">
      <formula>"BMXDDI3202K"</formula>
    </cfRule>
    <cfRule type="cellIs" dxfId="6935" priority="104" operator="equal">
      <formula>"BMXERT1604"</formula>
    </cfRule>
    <cfRule type="cellIs" dxfId="6934" priority="105" operator="equal">
      <formula>"BMXAMI0810"</formula>
    </cfRule>
  </conditionalFormatting>
  <conditionalFormatting sqref="Q43:S43">
    <cfRule type="cellIs" dxfId="6933" priority="91" operator="equal">
      <formula>"BMEP584020"</formula>
    </cfRule>
  </conditionalFormatting>
  <conditionalFormatting sqref="T43">
    <cfRule type="cellIs" dxfId="6932" priority="77" operator="equal">
      <formula>"140CRP31200"</formula>
    </cfRule>
    <cfRule type="cellIs" dxfId="6931" priority="78" operator="equal">
      <formula>"140CPU67260"</formula>
    </cfRule>
    <cfRule type="cellIs" dxfId="6930" priority="79" operator="equal">
      <formula>"BMXNOR0200H"</formula>
    </cfRule>
    <cfRule type="cellIs" dxfId="6929" priority="80" operator="equal">
      <formula>"BMXNRP0201"</formula>
    </cfRule>
    <cfRule type="cellIs" dxfId="6928" priority="81" operator="equal">
      <formula>"BMXNOE0100"</formula>
    </cfRule>
    <cfRule type="cellIs" dxfId="6927" priority="82" operator="equal">
      <formula>"140NOE77111"</formula>
    </cfRule>
    <cfRule type="cellIs" dxfId="6926" priority="83" operator="equal">
      <formula>"BMENOC0301"</formula>
    </cfRule>
    <cfRule type="cellIs" dxfId="6925" priority="84" operator="equal">
      <formula>"BMEP581020"</formula>
    </cfRule>
    <cfRule type="cellIs" dxfId="6924" priority="85" operator="equal">
      <formula>"BMXNOM0200"</formula>
    </cfRule>
    <cfRule type="cellIs" dxfId="6923" priority="86" operator="equal">
      <formula>"BMXP342020"</formula>
    </cfRule>
    <cfRule type="cellIs" dxfId="6922" priority="87" operator="equal">
      <formula>"BMXDDO3202K"</formula>
    </cfRule>
    <cfRule type="cellIs" dxfId="6921" priority="88" operator="equal">
      <formula>"BMXDDI3202K"</formula>
    </cfRule>
    <cfRule type="cellIs" dxfId="6920" priority="89" operator="equal">
      <formula>"BMXERT1604"</formula>
    </cfRule>
    <cfRule type="cellIs" dxfId="6919" priority="90" operator="equal">
      <formula>"BMXAMI0810"</formula>
    </cfRule>
  </conditionalFormatting>
  <conditionalFormatting sqref="T43">
    <cfRule type="cellIs" dxfId="6918" priority="76" operator="equal">
      <formula>"BMEP584020"</formula>
    </cfRule>
  </conditionalFormatting>
  <conditionalFormatting sqref="N28">
    <cfRule type="cellIs" dxfId="6917" priority="62" operator="equal">
      <formula>"140CRP31200"</formula>
    </cfRule>
    <cfRule type="cellIs" dxfId="6916" priority="63" operator="equal">
      <formula>"140CPU67260"</formula>
    </cfRule>
    <cfRule type="cellIs" dxfId="6915" priority="64" operator="equal">
      <formula>"BMXNOR0200H"</formula>
    </cfRule>
    <cfRule type="cellIs" dxfId="6914" priority="65" operator="equal">
      <formula>"BMXNRP0201"</formula>
    </cfRule>
    <cfRule type="cellIs" dxfId="6913" priority="66" operator="equal">
      <formula>"BMXNOE0100"</formula>
    </cfRule>
    <cfRule type="cellIs" dxfId="6912" priority="67" operator="equal">
      <formula>"140NOE77111"</formula>
    </cfRule>
    <cfRule type="cellIs" dxfId="6911" priority="68" operator="equal">
      <formula>"BMENOC0301"</formula>
    </cfRule>
    <cfRule type="cellIs" dxfId="6910" priority="69" operator="equal">
      <formula>"BMEP581020"</formula>
    </cfRule>
    <cfRule type="cellIs" dxfId="6909" priority="70" operator="equal">
      <formula>"BMXNOM0200"</formula>
    </cfRule>
    <cfRule type="cellIs" dxfId="6908" priority="71" operator="equal">
      <formula>"BMXP342020"</formula>
    </cfRule>
    <cfRule type="cellIs" dxfId="6907" priority="72" operator="equal">
      <formula>"BMXDDO3202K"</formula>
    </cfRule>
    <cfRule type="cellIs" dxfId="6906" priority="73" operator="equal">
      <formula>"BMXDDI3202K"</formula>
    </cfRule>
    <cfRule type="cellIs" dxfId="6905" priority="74" operator="equal">
      <formula>"BMXERT1604"</formula>
    </cfRule>
    <cfRule type="cellIs" dxfId="6904" priority="75" operator="equal">
      <formula>"BMXAMI0810"</formula>
    </cfRule>
  </conditionalFormatting>
  <conditionalFormatting sqref="N28">
    <cfRule type="cellIs" dxfId="6903" priority="61" operator="equal">
      <formula>"BMEP584020"</formula>
    </cfRule>
  </conditionalFormatting>
  <conditionalFormatting sqref="G28">
    <cfRule type="cellIs" dxfId="6902" priority="47" operator="equal">
      <formula>"140CRP31200"</formula>
    </cfRule>
    <cfRule type="cellIs" dxfId="6901" priority="48" operator="equal">
      <formula>"140CPU67260"</formula>
    </cfRule>
    <cfRule type="cellIs" dxfId="6900" priority="49" operator="equal">
      <formula>"BMXNOR0200H"</formula>
    </cfRule>
    <cfRule type="cellIs" dxfId="6899" priority="50" operator="equal">
      <formula>"BMXNRP0201"</formula>
    </cfRule>
    <cfRule type="cellIs" dxfId="6898" priority="51" operator="equal">
      <formula>"BMXNOE0100"</formula>
    </cfRule>
    <cfRule type="cellIs" dxfId="6897" priority="52" operator="equal">
      <formula>"140NOE77111"</formula>
    </cfRule>
    <cfRule type="cellIs" dxfId="6896" priority="53" operator="equal">
      <formula>"BMENOC0301"</formula>
    </cfRule>
    <cfRule type="cellIs" dxfId="6895" priority="54" operator="equal">
      <formula>"BMEP581020"</formula>
    </cfRule>
    <cfRule type="cellIs" dxfId="6894" priority="55" operator="equal">
      <formula>"BMXNOM0200"</formula>
    </cfRule>
    <cfRule type="cellIs" dxfId="6893" priority="56" operator="equal">
      <formula>"BMXP342020"</formula>
    </cfRule>
    <cfRule type="cellIs" dxfId="6892" priority="57" operator="equal">
      <formula>"BMXDDO3202K"</formula>
    </cfRule>
    <cfRule type="cellIs" dxfId="6891" priority="58" operator="equal">
      <formula>"BMXDDI3202K"</formula>
    </cfRule>
    <cfRule type="cellIs" dxfId="6890" priority="59" operator="equal">
      <formula>"BMXERT1604"</formula>
    </cfRule>
    <cfRule type="cellIs" dxfId="6889" priority="60" operator="equal">
      <formula>"BMXAMI0810"</formula>
    </cfRule>
  </conditionalFormatting>
  <conditionalFormatting sqref="G28">
    <cfRule type="cellIs" dxfId="6888" priority="46" operator="equal">
      <formula>"BMEP584020"</formula>
    </cfRule>
  </conditionalFormatting>
  <conditionalFormatting sqref="G31">
    <cfRule type="cellIs" dxfId="6887" priority="32" operator="equal">
      <formula>"140CRP31200"</formula>
    </cfRule>
    <cfRule type="cellIs" dxfId="6886" priority="33" operator="equal">
      <formula>"140CPU67260"</formula>
    </cfRule>
    <cfRule type="cellIs" dxfId="6885" priority="34" operator="equal">
      <formula>"BMXNOR0200H"</formula>
    </cfRule>
    <cfRule type="cellIs" dxfId="6884" priority="35" operator="equal">
      <formula>"BMXNRP0201"</formula>
    </cfRule>
    <cfRule type="cellIs" dxfId="6883" priority="36" operator="equal">
      <formula>"BMXNOE0100"</formula>
    </cfRule>
    <cfRule type="cellIs" dxfId="6882" priority="37" operator="equal">
      <formula>"140NOE77111"</formula>
    </cfRule>
    <cfRule type="cellIs" dxfId="6881" priority="38" operator="equal">
      <formula>"BMENOC0301"</formula>
    </cfRule>
    <cfRule type="cellIs" dxfId="6880" priority="39" operator="equal">
      <formula>"BMEP581020"</formula>
    </cfRule>
    <cfRule type="cellIs" dxfId="6879" priority="40" operator="equal">
      <formula>"BMXNOM0200"</formula>
    </cfRule>
    <cfRule type="cellIs" dxfId="6878" priority="41" operator="equal">
      <formula>"BMXP342020"</formula>
    </cfRule>
    <cfRule type="cellIs" dxfId="6877" priority="42" operator="equal">
      <formula>"BMXDDO3202K"</formula>
    </cfRule>
    <cfRule type="cellIs" dxfId="6876" priority="43" operator="equal">
      <formula>"BMXDDI3202K"</formula>
    </cfRule>
    <cfRule type="cellIs" dxfId="6875" priority="44" operator="equal">
      <formula>"BMXERT1604"</formula>
    </cfRule>
    <cfRule type="cellIs" dxfId="6874" priority="45" operator="equal">
      <formula>"BMXAMI0810"</formula>
    </cfRule>
  </conditionalFormatting>
  <conditionalFormatting sqref="G31">
    <cfRule type="cellIs" dxfId="6873" priority="31" operator="equal">
      <formula>"BMEP584020"</formula>
    </cfRule>
  </conditionalFormatting>
  <conditionalFormatting sqref="G10">
    <cfRule type="cellIs" dxfId="6872" priority="17" operator="equal">
      <formula>"140CRP31200"</formula>
    </cfRule>
    <cfRule type="cellIs" dxfId="6871" priority="18" operator="equal">
      <formula>"140CPU67260"</formula>
    </cfRule>
    <cfRule type="cellIs" dxfId="6870" priority="19" operator="equal">
      <formula>"BMXNOR0200H"</formula>
    </cfRule>
    <cfRule type="cellIs" dxfId="6869" priority="20" operator="equal">
      <formula>"BMXNRP0201"</formula>
    </cfRule>
    <cfRule type="cellIs" dxfId="6868" priority="21" operator="equal">
      <formula>"BMXNOE0100"</formula>
    </cfRule>
    <cfRule type="cellIs" dxfId="6867" priority="22" operator="equal">
      <formula>"140NOE77111"</formula>
    </cfRule>
    <cfRule type="cellIs" dxfId="6866" priority="23" operator="equal">
      <formula>"BMENOC0301"</formula>
    </cfRule>
    <cfRule type="cellIs" dxfId="6865" priority="24" operator="equal">
      <formula>"BMEP581020"</formula>
    </cfRule>
    <cfRule type="cellIs" dxfId="6864" priority="25" operator="equal">
      <formula>"BMXNOM0200"</formula>
    </cfRule>
    <cfRule type="cellIs" dxfId="6863" priority="26" operator="equal">
      <formula>"BMXP342020"</formula>
    </cfRule>
    <cfRule type="cellIs" dxfId="6862" priority="27" operator="equal">
      <formula>"BMXDDO3202K"</formula>
    </cfRule>
    <cfRule type="cellIs" dxfId="6861" priority="28" operator="equal">
      <formula>"BMXDDI3202K"</formula>
    </cfRule>
    <cfRule type="cellIs" dxfId="6860" priority="29" operator="equal">
      <formula>"BMXERT1604"</formula>
    </cfRule>
    <cfRule type="cellIs" dxfId="6859" priority="30" operator="equal">
      <formula>"BMXAMI0810"</formula>
    </cfRule>
  </conditionalFormatting>
  <conditionalFormatting sqref="G10">
    <cfRule type="cellIs" dxfId="6858" priority="16" operator="equal">
      <formula>"BMEP584020"</formula>
    </cfRule>
  </conditionalFormatting>
  <conditionalFormatting sqref="G13">
    <cfRule type="cellIs" dxfId="6857" priority="2" operator="equal">
      <formula>"140CRP31200"</formula>
    </cfRule>
    <cfRule type="cellIs" dxfId="6856" priority="3" operator="equal">
      <formula>"140CPU67260"</formula>
    </cfRule>
    <cfRule type="cellIs" dxfId="6855" priority="4" operator="equal">
      <formula>"BMXNOR0200H"</formula>
    </cfRule>
    <cfRule type="cellIs" dxfId="6854" priority="5" operator="equal">
      <formula>"BMXNRP0201"</formula>
    </cfRule>
    <cfRule type="cellIs" dxfId="6853" priority="6" operator="equal">
      <formula>"BMXNOE0100"</formula>
    </cfRule>
    <cfRule type="cellIs" dxfId="6852" priority="7" operator="equal">
      <formula>"140NOE77111"</formula>
    </cfRule>
    <cfRule type="cellIs" dxfId="6851" priority="8" operator="equal">
      <formula>"BMENOC0301"</formula>
    </cfRule>
    <cfRule type="cellIs" dxfId="6850" priority="9" operator="equal">
      <formula>"BMEP581020"</formula>
    </cfRule>
    <cfRule type="cellIs" dxfId="6849" priority="10" operator="equal">
      <formula>"BMXNOM0200"</formula>
    </cfRule>
    <cfRule type="cellIs" dxfId="6848" priority="11" operator="equal">
      <formula>"BMXP342020"</formula>
    </cfRule>
    <cfRule type="cellIs" dxfId="6847" priority="12" operator="equal">
      <formula>"BMXDDO3202K"</formula>
    </cfRule>
    <cfRule type="cellIs" dxfId="6846" priority="13" operator="equal">
      <formula>"BMXDDI3202K"</formula>
    </cfRule>
    <cfRule type="cellIs" dxfId="6845" priority="14" operator="equal">
      <formula>"BMXERT1604"</formula>
    </cfRule>
    <cfRule type="cellIs" dxfId="6844" priority="15" operator="equal">
      <formula>"BMXAMI0810"</formula>
    </cfRule>
  </conditionalFormatting>
  <conditionalFormatting sqref="G13">
    <cfRule type="cellIs" dxfId="6843" priority="1" operator="equal">
      <formula>"BMEP584020"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G1950"/>
  <sheetViews>
    <sheetView zoomScale="115" zoomScaleNormal="115" workbookViewId="0">
      <pane ySplit="2" topLeftCell="A3" activePane="bottomLeft" state="frozen"/>
      <selection activeCell="I69" sqref="I69"/>
      <selection pane="bottomLeft" activeCell="A3" sqref="A3:D49"/>
    </sheetView>
  </sheetViews>
  <sheetFormatPr defaultRowHeight="15" x14ac:dyDescent="0.25"/>
  <cols>
    <col min="1" max="1" width="42.28515625" customWidth="1"/>
    <col min="2" max="2" width="58.140625" customWidth="1"/>
    <col min="3" max="3" width="16" customWidth="1"/>
    <col min="4" max="4" width="17.7109375" style="1" customWidth="1"/>
  </cols>
  <sheetData>
    <row r="1" spans="1:4" ht="15" customHeight="1" thickBot="1" x14ac:dyDescent="0.3">
      <c r="A1" s="105" t="s">
        <v>243</v>
      </c>
      <c r="B1" s="106" t="s">
        <v>244</v>
      </c>
      <c r="C1" s="106" t="s">
        <v>245</v>
      </c>
      <c r="D1" s="107" t="s">
        <v>0</v>
      </c>
    </row>
    <row r="2" spans="1:4" ht="15.75" thickBot="1" x14ac:dyDescent="0.3">
      <c r="A2" s="105"/>
      <c r="B2" s="106"/>
      <c r="C2" s="106"/>
      <c r="D2" s="107"/>
    </row>
    <row r="3" spans="1:4" s="293" customFormat="1" x14ac:dyDescent="0.25">
      <c r="A3" s="729" t="s">
        <v>5046</v>
      </c>
      <c r="B3" s="729" t="s">
        <v>221</v>
      </c>
      <c r="C3" s="138" t="s">
        <v>1873</v>
      </c>
      <c r="D3" s="730">
        <v>1</v>
      </c>
    </row>
    <row r="4" spans="1:4" s="293" customFormat="1" x14ac:dyDescent="0.25">
      <c r="A4" s="729" t="s">
        <v>5046</v>
      </c>
      <c r="B4" s="729" t="s">
        <v>216</v>
      </c>
      <c r="C4" s="138" t="s">
        <v>5102</v>
      </c>
      <c r="D4" s="730">
        <v>1</v>
      </c>
    </row>
    <row r="5" spans="1:4" s="293" customFormat="1" x14ac:dyDescent="0.25">
      <c r="A5" s="147" t="s">
        <v>5046</v>
      </c>
      <c r="B5" s="147" t="s">
        <v>221</v>
      </c>
      <c r="C5" s="182" t="s">
        <v>1877</v>
      </c>
      <c r="D5" s="731">
        <v>2</v>
      </c>
    </row>
    <row r="6" spans="1:4" s="293" customFormat="1" x14ac:dyDescent="0.25">
      <c r="A6" s="147" t="s">
        <v>5048</v>
      </c>
      <c r="B6" s="147" t="s">
        <v>221</v>
      </c>
      <c r="C6" s="182" t="s">
        <v>1854</v>
      </c>
      <c r="D6" s="731">
        <v>3</v>
      </c>
    </row>
    <row r="7" spans="1:4" s="293" customFormat="1" x14ac:dyDescent="0.25">
      <c r="A7" s="147" t="s">
        <v>5048</v>
      </c>
      <c r="B7" s="147" t="s">
        <v>221</v>
      </c>
      <c r="C7" s="182" t="s">
        <v>1857</v>
      </c>
      <c r="D7" s="730">
        <v>4</v>
      </c>
    </row>
    <row r="8" spans="1:4" s="293" customFormat="1" x14ac:dyDescent="0.25">
      <c r="A8" s="147" t="s">
        <v>5048</v>
      </c>
      <c r="B8" s="147" t="s">
        <v>221</v>
      </c>
      <c r="C8" s="182" t="s">
        <v>1858</v>
      </c>
      <c r="D8" s="731">
        <v>5</v>
      </c>
    </row>
    <row r="9" spans="1:4" s="293" customFormat="1" x14ac:dyDescent="0.25">
      <c r="A9" s="147" t="s">
        <v>5048</v>
      </c>
      <c r="B9" s="147" t="s">
        <v>1343</v>
      </c>
      <c r="C9" s="182" t="s">
        <v>1859</v>
      </c>
      <c r="D9" s="730">
        <v>1</v>
      </c>
    </row>
    <row r="10" spans="1:4" s="293" customFormat="1" x14ac:dyDescent="0.25">
      <c r="A10" s="147" t="s">
        <v>5048</v>
      </c>
      <c r="B10" s="147" t="s">
        <v>216</v>
      </c>
      <c r="C10" s="182" t="s">
        <v>1860</v>
      </c>
      <c r="D10" s="731">
        <v>2</v>
      </c>
    </row>
    <row r="11" spans="1:4" s="293" customFormat="1" x14ac:dyDescent="0.25">
      <c r="A11" s="147" t="s">
        <v>5048</v>
      </c>
      <c r="B11" s="147" t="s">
        <v>216</v>
      </c>
      <c r="C11" s="182" t="s">
        <v>1861</v>
      </c>
      <c r="D11" s="731">
        <v>3</v>
      </c>
    </row>
    <row r="12" spans="1:4" s="293" customFormat="1" x14ac:dyDescent="0.25">
      <c r="A12" s="147" t="s">
        <v>5048</v>
      </c>
      <c r="B12" s="147" t="s">
        <v>221</v>
      </c>
      <c r="C12" s="182" t="s">
        <v>1864</v>
      </c>
      <c r="D12" s="730">
        <v>6</v>
      </c>
    </row>
    <row r="13" spans="1:4" s="293" customFormat="1" x14ac:dyDescent="0.25">
      <c r="A13" s="147" t="s">
        <v>5048</v>
      </c>
      <c r="B13" s="147" t="s">
        <v>221</v>
      </c>
      <c r="C13" s="182" t="s">
        <v>1865</v>
      </c>
      <c r="D13" s="730">
        <v>7</v>
      </c>
    </row>
    <row r="14" spans="1:4" s="293" customFormat="1" x14ac:dyDescent="0.25">
      <c r="A14" s="147" t="s">
        <v>5048</v>
      </c>
      <c r="B14" s="147" t="s">
        <v>221</v>
      </c>
      <c r="C14" s="182" t="s">
        <v>1866</v>
      </c>
      <c r="D14" s="731">
        <v>8</v>
      </c>
    </row>
    <row r="15" spans="1:4" s="293" customFormat="1" x14ac:dyDescent="0.25">
      <c r="A15" s="147" t="s">
        <v>5048</v>
      </c>
      <c r="B15" s="147" t="s">
        <v>1343</v>
      </c>
      <c r="C15" s="182" t="s">
        <v>1867</v>
      </c>
      <c r="D15" s="730">
        <v>2</v>
      </c>
    </row>
    <row r="16" spans="1:4" s="293" customFormat="1" x14ac:dyDescent="0.25">
      <c r="A16" s="147" t="s">
        <v>5048</v>
      </c>
      <c r="B16" s="147" t="s">
        <v>216</v>
      </c>
      <c r="C16" s="182" t="s">
        <v>1868</v>
      </c>
      <c r="D16" s="731">
        <v>4</v>
      </c>
    </row>
    <row r="17" spans="1:4" s="293" customFormat="1" x14ac:dyDescent="0.25">
      <c r="A17" s="147" t="s">
        <v>5048</v>
      </c>
      <c r="B17" s="147" t="s">
        <v>216</v>
      </c>
      <c r="C17" s="182" t="s">
        <v>1869</v>
      </c>
      <c r="D17" s="730">
        <v>5</v>
      </c>
    </row>
    <row r="18" spans="1:4" s="293" customFormat="1" x14ac:dyDescent="0.25">
      <c r="A18" s="147" t="s">
        <v>5048</v>
      </c>
      <c r="B18" s="147" t="s">
        <v>221</v>
      </c>
      <c r="C18" s="182" t="s">
        <v>1879</v>
      </c>
      <c r="D18" s="731">
        <v>9</v>
      </c>
    </row>
    <row r="19" spans="1:4" s="293" customFormat="1" x14ac:dyDescent="0.25">
      <c r="A19" s="147" t="s">
        <v>5048</v>
      </c>
      <c r="B19" s="147" t="s">
        <v>1343</v>
      </c>
      <c r="C19" s="182" t="s">
        <v>1880</v>
      </c>
      <c r="D19" s="731">
        <v>3</v>
      </c>
    </row>
    <row r="20" spans="1:4" s="293" customFormat="1" x14ac:dyDescent="0.25">
      <c r="A20" s="147" t="s">
        <v>5048</v>
      </c>
      <c r="B20" s="147" t="s">
        <v>216</v>
      </c>
      <c r="C20" s="182" t="s">
        <v>1881</v>
      </c>
      <c r="D20" s="731">
        <v>6</v>
      </c>
    </row>
    <row r="21" spans="1:4" s="293" customFormat="1" x14ac:dyDescent="0.25">
      <c r="A21" s="147" t="s">
        <v>5048</v>
      </c>
      <c r="B21" s="147" t="s">
        <v>216</v>
      </c>
      <c r="C21" s="182" t="s">
        <v>1882</v>
      </c>
      <c r="D21" s="730">
        <v>7</v>
      </c>
    </row>
    <row r="22" spans="1:4" s="293" customFormat="1" x14ac:dyDescent="0.25">
      <c r="A22" s="147" t="s">
        <v>5048</v>
      </c>
      <c r="B22" s="147" t="s">
        <v>2031</v>
      </c>
      <c r="C22" s="182" t="s">
        <v>1883</v>
      </c>
      <c r="D22" s="731" t="s">
        <v>217</v>
      </c>
    </row>
    <row r="23" spans="1:4" s="293" customFormat="1" x14ac:dyDescent="0.25">
      <c r="A23" s="147" t="s">
        <v>5048</v>
      </c>
      <c r="B23" s="147" t="s">
        <v>221</v>
      </c>
      <c r="C23" s="182" t="s">
        <v>2375</v>
      </c>
      <c r="D23" s="731">
        <v>10</v>
      </c>
    </row>
    <row r="24" spans="1:4" s="293" customFormat="1" x14ac:dyDescent="0.25">
      <c r="A24" s="147" t="s">
        <v>5048</v>
      </c>
      <c r="B24" s="147" t="s">
        <v>1343</v>
      </c>
      <c r="C24" s="182" t="s">
        <v>1887</v>
      </c>
      <c r="D24" s="731">
        <v>4</v>
      </c>
    </row>
    <row r="25" spans="1:4" s="293" customFormat="1" x14ac:dyDescent="0.25">
      <c r="A25" s="147" t="s">
        <v>5048</v>
      </c>
      <c r="B25" s="147" t="s">
        <v>216</v>
      </c>
      <c r="C25" s="182" t="s">
        <v>1888</v>
      </c>
      <c r="D25" s="730">
        <v>8</v>
      </c>
    </row>
    <row r="26" spans="1:4" s="293" customFormat="1" x14ac:dyDescent="0.25">
      <c r="A26" s="147" t="s">
        <v>5050</v>
      </c>
      <c r="B26" s="147" t="s">
        <v>221</v>
      </c>
      <c r="C26" s="182" t="s">
        <v>1854</v>
      </c>
      <c r="D26" s="731">
        <v>11</v>
      </c>
    </row>
    <row r="27" spans="1:4" s="293" customFormat="1" x14ac:dyDescent="0.25">
      <c r="A27" s="147" t="s">
        <v>5050</v>
      </c>
      <c r="B27" s="147" t="s">
        <v>1343</v>
      </c>
      <c r="C27" s="182" t="s">
        <v>1857</v>
      </c>
      <c r="D27" s="731">
        <v>5</v>
      </c>
    </row>
    <row r="28" spans="1:4" s="293" customFormat="1" x14ac:dyDescent="0.25">
      <c r="A28" s="147" t="s">
        <v>5050</v>
      </c>
      <c r="B28" s="147" t="s">
        <v>216</v>
      </c>
      <c r="C28" s="182" t="s">
        <v>1858</v>
      </c>
      <c r="D28" s="730">
        <v>9</v>
      </c>
    </row>
    <row r="29" spans="1:4" s="293" customFormat="1" x14ac:dyDescent="0.25">
      <c r="A29" s="147" t="s">
        <v>5050</v>
      </c>
      <c r="B29" s="147" t="s">
        <v>216</v>
      </c>
      <c r="C29" s="182" t="s">
        <v>1859</v>
      </c>
      <c r="D29" s="731">
        <v>10</v>
      </c>
    </row>
    <row r="30" spans="1:4" s="293" customFormat="1" x14ac:dyDescent="0.25">
      <c r="A30" s="147" t="s">
        <v>5050</v>
      </c>
      <c r="B30" s="147" t="s">
        <v>216</v>
      </c>
      <c r="C30" s="182" t="s">
        <v>1860</v>
      </c>
      <c r="D30" s="731">
        <v>11</v>
      </c>
    </row>
    <row r="31" spans="1:4" s="293" customFormat="1" x14ac:dyDescent="0.25">
      <c r="A31" s="147" t="s">
        <v>5050</v>
      </c>
      <c r="B31" s="147" t="s">
        <v>2031</v>
      </c>
      <c r="C31" s="182" t="s">
        <v>1861</v>
      </c>
      <c r="D31" s="731" t="s">
        <v>218</v>
      </c>
    </row>
    <row r="32" spans="1:4" s="293" customFormat="1" x14ac:dyDescent="0.25">
      <c r="A32" s="147" t="s">
        <v>5050</v>
      </c>
      <c r="B32" s="147" t="s">
        <v>221</v>
      </c>
      <c r="C32" s="182" t="s">
        <v>1864</v>
      </c>
      <c r="D32" s="731">
        <v>12</v>
      </c>
    </row>
    <row r="33" spans="1:7" s="293" customFormat="1" x14ac:dyDescent="0.25">
      <c r="A33" s="147" t="s">
        <v>5050</v>
      </c>
      <c r="B33" s="147" t="s">
        <v>1343</v>
      </c>
      <c r="C33" s="182" t="s">
        <v>1865</v>
      </c>
      <c r="D33" s="731">
        <v>6</v>
      </c>
      <c r="G33" s="563"/>
    </row>
    <row r="34" spans="1:7" s="293" customFormat="1" x14ac:dyDescent="0.25">
      <c r="A34" s="147" t="s">
        <v>5050</v>
      </c>
      <c r="B34" s="147" t="s">
        <v>216</v>
      </c>
      <c r="C34" s="182" t="s">
        <v>1866</v>
      </c>
      <c r="D34" s="731">
        <v>12</v>
      </c>
    </row>
    <row r="35" spans="1:7" s="293" customFormat="1" x14ac:dyDescent="0.25">
      <c r="A35" s="147" t="s">
        <v>5050</v>
      </c>
      <c r="B35" s="147" t="s">
        <v>216</v>
      </c>
      <c r="C35" s="182" t="s">
        <v>1867</v>
      </c>
      <c r="D35" s="730">
        <v>13</v>
      </c>
    </row>
    <row r="36" spans="1:7" s="293" customFormat="1" x14ac:dyDescent="0.25">
      <c r="A36" s="147" t="s">
        <v>5050</v>
      </c>
      <c r="B36" s="147" t="s">
        <v>216</v>
      </c>
      <c r="C36" s="182" t="s">
        <v>1868</v>
      </c>
      <c r="D36" s="731">
        <v>14</v>
      </c>
    </row>
    <row r="37" spans="1:7" s="293" customFormat="1" x14ac:dyDescent="0.25">
      <c r="A37" s="147" t="s">
        <v>5050</v>
      </c>
      <c r="B37" s="147" t="s">
        <v>2031</v>
      </c>
      <c r="C37" s="182" t="s">
        <v>1869</v>
      </c>
      <c r="D37" s="731" t="s">
        <v>219</v>
      </c>
    </row>
    <row r="38" spans="1:7" s="293" customFormat="1" x14ac:dyDescent="0.25">
      <c r="A38" s="147" t="s">
        <v>5052</v>
      </c>
      <c r="B38" s="147" t="s">
        <v>221</v>
      </c>
      <c r="C38" s="182" t="s">
        <v>1854</v>
      </c>
      <c r="D38" s="731">
        <v>13</v>
      </c>
    </row>
    <row r="39" spans="1:7" s="293" customFormat="1" x14ac:dyDescent="0.25">
      <c r="A39" s="147" t="s">
        <v>5052</v>
      </c>
      <c r="B39" s="147" t="s">
        <v>1343</v>
      </c>
      <c r="C39" s="182" t="s">
        <v>1857</v>
      </c>
      <c r="D39" s="730">
        <v>7</v>
      </c>
    </row>
    <row r="40" spans="1:7" s="293" customFormat="1" x14ac:dyDescent="0.25">
      <c r="A40" s="147" t="s">
        <v>5052</v>
      </c>
      <c r="B40" s="147" t="s">
        <v>216</v>
      </c>
      <c r="C40" s="182" t="s">
        <v>1858</v>
      </c>
      <c r="D40" s="731">
        <v>15</v>
      </c>
    </row>
    <row r="41" spans="1:7" s="293" customFormat="1" x14ac:dyDescent="0.25">
      <c r="A41" s="147" t="s">
        <v>5052</v>
      </c>
      <c r="B41" s="147" t="s">
        <v>216</v>
      </c>
      <c r="C41" s="182" t="s">
        <v>1859</v>
      </c>
      <c r="D41" s="730">
        <v>16</v>
      </c>
    </row>
    <row r="42" spans="1:7" s="293" customFormat="1" x14ac:dyDescent="0.25">
      <c r="A42" s="147" t="s">
        <v>5052</v>
      </c>
      <c r="B42" s="147" t="s">
        <v>216</v>
      </c>
      <c r="C42" s="182" t="s">
        <v>1860</v>
      </c>
      <c r="D42" s="731">
        <v>17</v>
      </c>
    </row>
    <row r="43" spans="1:7" s="293" customFormat="1" x14ac:dyDescent="0.25">
      <c r="A43" s="147" t="s">
        <v>5052</v>
      </c>
      <c r="B43" s="147" t="s">
        <v>2031</v>
      </c>
      <c r="C43" s="182" t="s">
        <v>1861</v>
      </c>
      <c r="D43" s="730">
        <v>4</v>
      </c>
    </row>
    <row r="44" spans="1:7" s="293" customFormat="1" x14ac:dyDescent="0.25">
      <c r="A44" s="147" t="s">
        <v>5052</v>
      </c>
      <c r="B44" s="147" t="s">
        <v>221</v>
      </c>
      <c r="C44" s="182" t="s">
        <v>1864</v>
      </c>
      <c r="D44" s="731">
        <v>14</v>
      </c>
    </row>
    <row r="45" spans="1:7" s="293" customFormat="1" x14ac:dyDescent="0.25">
      <c r="A45" s="147" t="s">
        <v>5052</v>
      </c>
      <c r="B45" s="147" t="s">
        <v>1343</v>
      </c>
      <c r="C45" s="182" t="s">
        <v>1865</v>
      </c>
      <c r="D45" s="731">
        <v>8</v>
      </c>
    </row>
    <row r="46" spans="1:7" s="293" customFormat="1" x14ac:dyDescent="0.25">
      <c r="A46" s="147" t="s">
        <v>5052</v>
      </c>
      <c r="B46" s="147" t="s">
        <v>216</v>
      </c>
      <c r="C46" s="182" t="s">
        <v>1866</v>
      </c>
      <c r="D46" s="731">
        <v>18</v>
      </c>
    </row>
    <row r="47" spans="1:7" s="293" customFormat="1" x14ac:dyDescent="0.25">
      <c r="A47" s="147" t="s">
        <v>5052</v>
      </c>
      <c r="B47" s="147" t="s">
        <v>216</v>
      </c>
      <c r="C47" s="182" t="s">
        <v>1867</v>
      </c>
      <c r="D47" s="731">
        <v>19</v>
      </c>
    </row>
    <row r="48" spans="1:7" s="293" customFormat="1" x14ac:dyDescent="0.25">
      <c r="A48" s="147" t="s">
        <v>5052</v>
      </c>
      <c r="B48" s="147" t="s">
        <v>216</v>
      </c>
      <c r="C48" s="182" t="s">
        <v>1868</v>
      </c>
      <c r="D48" s="731">
        <v>20</v>
      </c>
    </row>
    <row r="49" spans="1:4" s="293" customFormat="1" x14ac:dyDescent="0.25">
      <c r="A49" s="147" t="s">
        <v>5052</v>
      </c>
      <c r="B49" s="147" t="s">
        <v>2031</v>
      </c>
      <c r="C49" s="182" t="s">
        <v>1869</v>
      </c>
      <c r="D49" s="731" t="s">
        <v>220</v>
      </c>
    </row>
    <row r="50" spans="1:4" s="293" customFormat="1" x14ac:dyDescent="0.25">
      <c r="D50" s="558"/>
    </row>
    <row r="51" spans="1:4" s="293" customFormat="1" x14ac:dyDescent="0.25">
      <c r="D51" s="568"/>
    </row>
    <row r="52" spans="1:4" s="293" customFormat="1" x14ac:dyDescent="0.25">
      <c r="D52" s="565"/>
    </row>
    <row r="53" spans="1:4" s="293" customFormat="1" x14ac:dyDescent="0.25">
      <c r="D53" s="257"/>
    </row>
    <row r="54" spans="1:4" s="293" customFormat="1" x14ac:dyDescent="0.25">
      <c r="D54" s="257"/>
    </row>
    <row r="55" spans="1:4" s="293" customFormat="1" x14ac:dyDescent="0.25">
      <c r="D55" s="565"/>
    </row>
    <row r="56" spans="1:4" s="293" customFormat="1" x14ac:dyDescent="0.25">
      <c r="D56" s="562"/>
    </row>
    <row r="57" spans="1:4" s="293" customFormat="1" x14ac:dyDescent="0.25">
      <c r="D57" s="569"/>
    </row>
    <row r="58" spans="1:4" s="293" customFormat="1" x14ac:dyDescent="0.25">
      <c r="D58" s="561"/>
    </row>
    <row r="59" spans="1:4" s="293" customFormat="1" x14ac:dyDescent="0.25">
      <c r="D59" s="569"/>
    </row>
    <row r="60" spans="1:4" s="293" customFormat="1" x14ac:dyDescent="0.25">
      <c r="D60" s="568"/>
    </row>
    <row r="61" spans="1:4" s="293" customFormat="1" x14ac:dyDescent="0.25">
      <c r="D61" s="570"/>
    </row>
    <row r="62" spans="1:4" s="293" customFormat="1" x14ac:dyDescent="0.25">
      <c r="D62" s="565"/>
    </row>
    <row r="63" spans="1:4" s="293" customFormat="1" x14ac:dyDescent="0.25">
      <c r="D63" s="565"/>
    </row>
    <row r="64" spans="1:4" s="293" customFormat="1" x14ac:dyDescent="0.25">
      <c r="D64" s="565"/>
    </row>
    <row r="65" spans="4:4" s="293" customFormat="1" x14ac:dyDescent="0.25">
      <c r="D65" s="565"/>
    </row>
    <row r="66" spans="4:4" s="293" customFormat="1" x14ac:dyDescent="0.25">
      <c r="D66" s="565"/>
    </row>
    <row r="67" spans="4:4" s="293" customFormat="1" x14ac:dyDescent="0.25">
      <c r="D67" s="571"/>
    </row>
    <row r="68" spans="4:4" s="293" customFormat="1" x14ac:dyDescent="0.25">
      <c r="D68" s="566"/>
    </row>
    <row r="69" spans="4:4" s="293" customFormat="1" x14ac:dyDescent="0.25">
      <c r="D69" s="558"/>
    </row>
    <row r="70" spans="4:4" s="293" customFormat="1" x14ac:dyDescent="0.25">
      <c r="D70" s="565"/>
    </row>
    <row r="71" spans="4:4" s="293" customFormat="1" x14ac:dyDescent="0.25">
      <c r="D71" s="565"/>
    </row>
    <row r="72" spans="4:4" s="293" customFormat="1" x14ac:dyDescent="0.25">
      <c r="D72" s="565"/>
    </row>
    <row r="73" spans="4:4" s="293" customFormat="1" x14ac:dyDescent="0.25">
      <c r="D73" s="565"/>
    </row>
    <row r="74" spans="4:4" s="293" customFormat="1" x14ac:dyDescent="0.25">
      <c r="D74" s="565"/>
    </row>
    <row r="75" spans="4:4" s="293" customFormat="1" x14ac:dyDescent="0.25">
      <c r="D75" s="562"/>
    </row>
    <row r="76" spans="4:4" s="293" customFormat="1" x14ac:dyDescent="0.25">
      <c r="D76" s="572"/>
    </row>
    <row r="77" spans="4:4" s="293" customFormat="1" x14ac:dyDescent="0.25">
      <c r="D77" s="573"/>
    </row>
    <row r="78" spans="4:4" s="293" customFormat="1" x14ac:dyDescent="0.25">
      <c r="D78" s="574"/>
    </row>
    <row r="79" spans="4:4" s="293" customFormat="1" x14ac:dyDescent="0.25">
      <c r="D79" s="565"/>
    </row>
    <row r="80" spans="4:4" s="293" customFormat="1" x14ac:dyDescent="0.25">
      <c r="D80" s="565"/>
    </row>
    <row r="81" spans="4:4" s="293" customFormat="1" x14ac:dyDescent="0.25">
      <c r="D81" s="575"/>
    </row>
    <row r="82" spans="4:4" s="293" customFormat="1" x14ac:dyDescent="0.25">
      <c r="D82" s="568"/>
    </row>
    <row r="83" spans="4:4" s="293" customFormat="1" x14ac:dyDescent="0.25">
      <c r="D83" s="574"/>
    </row>
    <row r="84" spans="4:4" s="293" customFormat="1" x14ac:dyDescent="0.25">
      <c r="D84" s="562"/>
    </row>
    <row r="85" spans="4:4" s="293" customFormat="1" x14ac:dyDescent="0.25">
      <c r="D85" s="569"/>
    </row>
    <row r="86" spans="4:4" s="293" customFormat="1" x14ac:dyDescent="0.25">
      <c r="D86" s="564"/>
    </row>
    <row r="87" spans="4:4" s="293" customFormat="1" x14ac:dyDescent="0.25">
      <c r="D87" s="568"/>
    </row>
    <row r="88" spans="4:4" s="293" customFormat="1" x14ac:dyDescent="0.25">
      <c r="D88" s="576"/>
    </row>
    <row r="89" spans="4:4" s="293" customFormat="1" x14ac:dyDescent="0.25">
      <c r="D89" s="562"/>
    </row>
    <row r="90" spans="4:4" s="293" customFormat="1" x14ac:dyDescent="0.25">
      <c r="D90" s="572"/>
    </row>
    <row r="91" spans="4:4" s="293" customFormat="1" x14ac:dyDescent="0.25">
      <c r="D91" s="573"/>
    </row>
    <row r="92" spans="4:4" s="293" customFormat="1" x14ac:dyDescent="0.25">
      <c r="D92" s="574"/>
    </row>
    <row r="93" spans="4:4" s="293" customFormat="1" x14ac:dyDescent="0.25">
      <c r="D93" s="562"/>
    </row>
    <row r="94" spans="4:4" s="293" customFormat="1" x14ac:dyDescent="0.25">
      <c r="D94" s="562"/>
    </row>
    <row r="95" spans="4:4" s="293" customFormat="1" x14ac:dyDescent="0.25">
      <c r="D95" s="572"/>
    </row>
    <row r="96" spans="4:4" s="293" customFormat="1" x14ac:dyDescent="0.25">
      <c r="D96" s="573"/>
    </row>
    <row r="97" spans="4:4" s="293" customFormat="1" x14ac:dyDescent="0.25">
      <c r="D97" s="574"/>
    </row>
    <row r="98" spans="4:4" s="293" customFormat="1" x14ac:dyDescent="0.25">
      <c r="D98" s="562"/>
    </row>
    <row r="99" spans="4:4" s="293" customFormat="1" x14ac:dyDescent="0.25">
      <c r="D99" s="569"/>
    </row>
    <row r="100" spans="4:4" s="293" customFormat="1" x14ac:dyDescent="0.25">
      <c r="D100" s="564"/>
    </row>
    <row r="101" spans="4:4" s="293" customFormat="1" x14ac:dyDescent="0.25">
      <c r="D101" s="568"/>
    </row>
    <row r="102" spans="4:4" s="293" customFormat="1" x14ac:dyDescent="0.25">
      <c r="D102" s="566"/>
    </row>
    <row r="103" spans="4:4" s="293" customFormat="1" x14ac:dyDescent="0.25">
      <c r="D103" s="566"/>
    </row>
    <row r="104" spans="4:4" s="293" customFormat="1" x14ac:dyDescent="0.25">
      <c r="D104" s="567"/>
    </row>
    <row r="105" spans="4:4" s="293" customFormat="1" x14ac:dyDescent="0.25">
      <c r="D105" s="560"/>
    </row>
    <row r="106" spans="4:4" s="293" customFormat="1" x14ac:dyDescent="0.25">
      <c r="D106" s="576"/>
    </row>
    <row r="107" spans="4:4" s="293" customFormat="1" x14ac:dyDescent="0.25">
      <c r="D107" s="562"/>
    </row>
    <row r="108" spans="4:4" s="293" customFormat="1" x14ac:dyDescent="0.25">
      <c r="D108" s="562"/>
    </row>
    <row r="109" spans="4:4" s="293" customFormat="1" x14ac:dyDescent="0.25">
      <c r="D109" s="572"/>
    </row>
    <row r="110" spans="4:4" s="293" customFormat="1" x14ac:dyDescent="0.25">
      <c r="D110" s="567"/>
    </row>
    <row r="111" spans="4:4" s="293" customFormat="1" x14ac:dyDescent="0.25">
      <c r="D111" s="567"/>
    </row>
    <row r="112" spans="4:4" s="293" customFormat="1" x14ac:dyDescent="0.25">
      <c r="D112" s="567"/>
    </row>
    <row r="113" spans="4:4" s="293" customFormat="1" x14ac:dyDescent="0.25">
      <c r="D113" s="573"/>
    </row>
    <row r="114" spans="4:4" s="293" customFormat="1" x14ac:dyDescent="0.25">
      <c r="D114" s="560"/>
    </row>
    <row r="115" spans="4:4" s="293" customFormat="1" x14ac:dyDescent="0.25">
      <c r="D115" s="576"/>
    </row>
    <row r="116" spans="4:4" s="293" customFormat="1" x14ac:dyDescent="0.25">
      <c r="D116" s="562"/>
    </row>
    <row r="117" spans="4:4" s="293" customFormat="1" x14ac:dyDescent="0.25">
      <c r="D117" s="562"/>
    </row>
    <row r="118" spans="4:4" s="293" customFormat="1" x14ac:dyDescent="0.25">
      <c r="D118" s="569"/>
    </row>
    <row r="119" spans="4:4" s="293" customFormat="1" x14ac:dyDescent="0.25">
      <c r="D119" s="569"/>
    </row>
    <row r="120" spans="4:4" s="293" customFormat="1" x14ac:dyDescent="0.25">
      <c r="D120" s="572"/>
    </row>
    <row r="121" spans="4:4" s="293" customFormat="1" x14ac:dyDescent="0.25">
      <c r="D121" s="567"/>
    </row>
    <row r="122" spans="4:4" s="293" customFormat="1" x14ac:dyDescent="0.25">
      <c r="D122" s="573"/>
    </row>
    <row r="123" spans="4:4" s="293" customFormat="1" x14ac:dyDescent="0.25">
      <c r="D123" s="560"/>
    </row>
    <row r="124" spans="4:4" s="293" customFormat="1" x14ac:dyDescent="0.25">
      <c r="D124" s="574"/>
    </row>
    <row r="125" spans="4:4" s="293" customFormat="1" x14ac:dyDescent="0.25">
      <c r="D125" s="565"/>
    </row>
    <row r="126" spans="4:4" s="293" customFormat="1" x14ac:dyDescent="0.25">
      <c r="D126" s="562"/>
    </row>
    <row r="127" spans="4:4" s="293" customFormat="1" x14ac:dyDescent="0.25">
      <c r="D127" s="562"/>
    </row>
    <row r="128" spans="4:4" s="293" customFormat="1" x14ac:dyDescent="0.25">
      <c r="D128" s="562"/>
    </row>
    <row r="129" spans="4:4" s="293" customFormat="1" x14ac:dyDescent="0.25">
      <c r="D129" s="572"/>
    </row>
    <row r="130" spans="4:4" s="293" customFormat="1" x14ac:dyDescent="0.25">
      <c r="D130" s="567"/>
    </row>
    <row r="131" spans="4:4" s="293" customFormat="1" x14ac:dyDescent="0.25">
      <c r="D131" s="561"/>
    </row>
    <row r="132" spans="4:4" s="293" customFormat="1" x14ac:dyDescent="0.25">
      <c r="D132" s="560"/>
    </row>
    <row r="133" spans="4:4" s="293" customFormat="1" x14ac:dyDescent="0.25">
      <c r="D133" s="574"/>
    </row>
    <row r="134" spans="4:4" s="293" customFormat="1" x14ac:dyDescent="0.25">
      <c r="D134" s="562"/>
    </row>
    <row r="135" spans="4:4" s="293" customFormat="1" x14ac:dyDescent="0.25">
      <c r="D135" s="562"/>
    </row>
    <row r="136" spans="4:4" s="293" customFormat="1" x14ac:dyDescent="0.25">
      <c r="D136" s="562"/>
    </row>
    <row r="137" spans="4:4" s="293" customFormat="1" x14ac:dyDescent="0.25">
      <c r="D137" s="562"/>
    </row>
    <row r="138" spans="4:4" s="293" customFormat="1" x14ac:dyDescent="0.25">
      <c r="D138" s="577"/>
    </row>
    <row r="139" spans="4:4" s="293" customFormat="1" x14ac:dyDescent="0.25">
      <c r="D139" s="569"/>
    </row>
    <row r="140" spans="4:4" s="293" customFormat="1" x14ac:dyDescent="0.25">
      <c r="D140" s="559"/>
    </row>
    <row r="141" spans="4:4" s="293" customFormat="1" x14ac:dyDescent="0.25">
      <c r="D141" s="559"/>
    </row>
    <row r="142" spans="4:4" s="293" customFormat="1" x14ac:dyDescent="0.25">
      <c r="D142" s="578"/>
    </row>
    <row r="143" spans="4:4" s="293" customFormat="1" x14ac:dyDescent="0.25">
      <c r="D143" s="578"/>
    </row>
    <row r="144" spans="4:4" s="293" customFormat="1" x14ac:dyDescent="0.25">
      <c r="D144" s="578"/>
    </row>
    <row r="145" spans="4:4" s="293" customFormat="1" x14ac:dyDescent="0.25">
      <c r="D145" s="578"/>
    </row>
    <row r="146" spans="4:4" s="293" customFormat="1" x14ac:dyDescent="0.25">
      <c r="D146" s="578"/>
    </row>
    <row r="147" spans="4:4" s="293" customFormat="1" x14ac:dyDescent="0.25">
      <c r="D147" s="578"/>
    </row>
    <row r="148" spans="4:4" s="293" customFormat="1" x14ac:dyDescent="0.25">
      <c r="D148" s="578"/>
    </row>
    <row r="149" spans="4:4" s="293" customFormat="1" x14ac:dyDescent="0.25">
      <c r="D149" s="578"/>
    </row>
    <row r="150" spans="4:4" s="293" customFormat="1" x14ac:dyDescent="0.25">
      <c r="D150" s="578"/>
    </row>
    <row r="151" spans="4:4" s="293" customFormat="1" x14ac:dyDescent="0.25">
      <c r="D151" s="578"/>
    </row>
    <row r="152" spans="4:4" s="293" customFormat="1" x14ac:dyDescent="0.25">
      <c r="D152" s="578"/>
    </row>
    <row r="153" spans="4:4" s="293" customFormat="1" x14ac:dyDescent="0.25">
      <c r="D153" s="578"/>
    </row>
    <row r="154" spans="4:4" s="293" customFormat="1" x14ac:dyDescent="0.25">
      <c r="D154" s="578"/>
    </row>
    <row r="155" spans="4:4" s="293" customFormat="1" x14ac:dyDescent="0.25">
      <c r="D155" s="578"/>
    </row>
    <row r="156" spans="4:4" s="293" customFormat="1" x14ac:dyDescent="0.25">
      <c r="D156" s="578"/>
    </row>
    <row r="157" spans="4:4" s="293" customFormat="1" x14ac:dyDescent="0.25">
      <c r="D157" s="578"/>
    </row>
    <row r="158" spans="4:4" s="293" customFormat="1" x14ac:dyDescent="0.25">
      <c r="D158" s="578"/>
    </row>
    <row r="159" spans="4:4" s="293" customFormat="1" x14ac:dyDescent="0.25">
      <c r="D159" s="578"/>
    </row>
    <row r="160" spans="4:4" s="293" customFormat="1" x14ac:dyDescent="0.25">
      <c r="D160" s="579"/>
    </row>
    <row r="161" spans="4:4" s="293" customFormat="1" x14ac:dyDescent="0.25">
      <c r="D161" s="574"/>
    </row>
    <row r="162" spans="4:4" s="293" customFormat="1" x14ac:dyDescent="0.25">
      <c r="D162" s="576"/>
    </row>
    <row r="163" spans="4:4" s="293" customFormat="1" x14ac:dyDescent="0.25">
      <c r="D163" s="577"/>
    </row>
    <row r="164" spans="4:4" s="293" customFormat="1" x14ac:dyDescent="0.25">
      <c r="D164" s="580"/>
    </row>
    <row r="165" spans="4:4" s="293" customFormat="1" x14ac:dyDescent="0.25">
      <c r="D165" s="574"/>
    </row>
    <row r="166" spans="4:4" s="293" customFormat="1" x14ac:dyDescent="0.25">
      <c r="D166" s="576"/>
    </row>
    <row r="167" spans="4:4" s="293" customFormat="1" x14ac:dyDescent="0.25">
      <c r="D167" s="577"/>
    </row>
    <row r="168" spans="4:4" x14ac:dyDescent="0.25">
      <c r="D168" s="103"/>
    </row>
    <row r="169" spans="4:4" x14ac:dyDescent="0.25">
      <c r="D169" s="103"/>
    </row>
    <row r="170" spans="4:4" x14ac:dyDescent="0.25">
      <c r="D170" s="103"/>
    </row>
    <row r="171" spans="4:4" x14ac:dyDescent="0.25">
      <c r="D171" s="103"/>
    </row>
    <row r="172" spans="4:4" x14ac:dyDescent="0.25">
      <c r="D172" s="103"/>
    </row>
    <row r="173" spans="4:4" x14ac:dyDescent="0.25">
      <c r="D173" s="103"/>
    </row>
    <row r="174" spans="4:4" x14ac:dyDescent="0.25">
      <c r="D174" s="103"/>
    </row>
    <row r="175" spans="4:4" x14ac:dyDescent="0.25">
      <c r="D175" s="103"/>
    </row>
    <row r="176" spans="4:4" x14ac:dyDescent="0.25">
      <c r="D176" s="103"/>
    </row>
    <row r="177" spans="4:4" x14ac:dyDescent="0.25">
      <c r="D177" s="103"/>
    </row>
    <row r="178" spans="4:4" x14ac:dyDescent="0.25">
      <c r="D178" s="103"/>
    </row>
    <row r="179" spans="4:4" x14ac:dyDescent="0.25">
      <c r="D179" s="103"/>
    </row>
    <row r="180" spans="4:4" x14ac:dyDescent="0.25">
      <c r="D180" s="103"/>
    </row>
    <row r="181" spans="4:4" x14ac:dyDescent="0.25">
      <c r="D181" s="103"/>
    </row>
    <row r="182" spans="4:4" x14ac:dyDescent="0.25">
      <c r="D182" s="103"/>
    </row>
    <row r="183" spans="4:4" x14ac:dyDescent="0.25">
      <c r="D183" s="103"/>
    </row>
    <row r="184" spans="4:4" x14ac:dyDescent="0.25">
      <c r="D184" s="103"/>
    </row>
    <row r="185" spans="4:4" x14ac:dyDescent="0.25">
      <c r="D185" s="103"/>
    </row>
    <row r="186" spans="4:4" x14ac:dyDescent="0.25">
      <c r="D186" s="103"/>
    </row>
    <row r="187" spans="4:4" x14ac:dyDescent="0.25">
      <c r="D187" s="103"/>
    </row>
    <row r="188" spans="4:4" x14ac:dyDescent="0.25">
      <c r="D188" s="103"/>
    </row>
    <row r="189" spans="4:4" x14ac:dyDescent="0.25">
      <c r="D189" s="103"/>
    </row>
    <row r="190" spans="4:4" x14ac:dyDescent="0.25">
      <c r="D190" s="103"/>
    </row>
    <row r="191" spans="4:4" x14ac:dyDescent="0.25">
      <c r="D191" s="103"/>
    </row>
    <row r="192" spans="4:4" x14ac:dyDescent="0.25">
      <c r="D192" s="103"/>
    </row>
    <row r="193" spans="4:4" x14ac:dyDescent="0.25">
      <c r="D193" s="103"/>
    </row>
    <row r="194" spans="4:4" x14ac:dyDescent="0.25">
      <c r="D194" s="103"/>
    </row>
    <row r="195" spans="4:4" x14ac:dyDescent="0.25">
      <c r="D195" s="103"/>
    </row>
    <row r="196" spans="4:4" x14ac:dyDescent="0.25">
      <c r="D196" s="103"/>
    </row>
    <row r="197" spans="4:4" x14ac:dyDescent="0.25">
      <c r="D197" s="103"/>
    </row>
    <row r="198" spans="4:4" x14ac:dyDescent="0.25">
      <c r="D198" s="103"/>
    </row>
    <row r="199" spans="4:4" x14ac:dyDescent="0.25">
      <c r="D199" s="103"/>
    </row>
    <row r="200" spans="4:4" x14ac:dyDescent="0.25">
      <c r="D200" s="103"/>
    </row>
    <row r="201" spans="4:4" x14ac:dyDescent="0.25">
      <c r="D201" s="103"/>
    </row>
    <row r="202" spans="4:4" x14ac:dyDescent="0.25">
      <c r="D202" s="103"/>
    </row>
    <row r="203" spans="4:4" x14ac:dyDescent="0.25">
      <c r="D203" s="103"/>
    </row>
    <row r="204" spans="4:4" x14ac:dyDescent="0.25">
      <c r="D204" s="103"/>
    </row>
    <row r="205" spans="4:4" x14ac:dyDescent="0.25">
      <c r="D205" s="103"/>
    </row>
    <row r="206" spans="4:4" x14ac:dyDescent="0.25">
      <c r="D206" s="103"/>
    </row>
    <row r="207" spans="4:4" x14ac:dyDescent="0.25">
      <c r="D207" s="103"/>
    </row>
    <row r="208" spans="4:4" x14ac:dyDescent="0.25">
      <c r="D208" s="103"/>
    </row>
    <row r="209" spans="4:4" x14ac:dyDescent="0.25">
      <c r="D209" s="103"/>
    </row>
    <row r="210" spans="4:4" x14ac:dyDescent="0.25">
      <c r="D210" s="103"/>
    </row>
    <row r="211" spans="4:4" x14ac:dyDescent="0.25">
      <c r="D211" s="103"/>
    </row>
    <row r="212" spans="4:4" x14ac:dyDescent="0.25">
      <c r="D212" s="103"/>
    </row>
    <row r="213" spans="4:4" x14ac:dyDescent="0.25">
      <c r="D213" s="103"/>
    </row>
    <row r="214" spans="4:4" x14ac:dyDescent="0.25">
      <c r="D214" s="103"/>
    </row>
    <row r="215" spans="4:4" x14ac:dyDescent="0.25">
      <c r="D215" s="103"/>
    </row>
    <row r="216" spans="4:4" x14ac:dyDescent="0.25">
      <c r="D216" s="103"/>
    </row>
    <row r="217" spans="4:4" x14ac:dyDescent="0.25">
      <c r="D217" s="103"/>
    </row>
    <row r="218" spans="4:4" x14ac:dyDescent="0.25">
      <c r="D218" s="103"/>
    </row>
    <row r="219" spans="4:4" x14ac:dyDescent="0.25">
      <c r="D219" s="103"/>
    </row>
    <row r="220" spans="4:4" x14ac:dyDescent="0.25">
      <c r="D220" s="103"/>
    </row>
    <row r="221" spans="4:4" x14ac:dyDescent="0.25">
      <c r="D221" s="103"/>
    </row>
    <row r="222" spans="4:4" x14ac:dyDescent="0.25">
      <c r="D222" s="103"/>
    </row>
    <row r="223" spans="4:4" x14ac:dyDescent="0.25">
      <c r="D223" s="103"/>
    </row>
    <row r="224" spans="4:4" x14ac:dyDescent="0.25">
      <c r="D224" s="103"/>
    </row>
    <row r="225" spans="4:4" x14ac:dyDescent="0.25">
      <c r="D225" s="103"/>
    </row>
    <row r="226" spans="4:4" x14ac:dyDescent="0.25">
      <c r="D226" s="103"/>
    </row>
    <row r="227" spans="4:4" x14ac:dyDescent="0.25">
      <c r="D227" s="103"/>
    </row>
    <row r="228" spans="4:4" x14ac:dyDescent="0.25">
      <c r="D228" s="103"/>
    </row>
    <row r="229" spans="4:4" x14ac:dyDescent="0.25">
      <c r="D229" s="103"/>
    </row>
    <row r="230" spans="4:4" x14ac:dyDescent="0.25">
      <c r="D230" s="103"/>
    </row>
    <row r="231" spans="4:4" x14ac:dyDescent="0.25">
      <c r="D231" s="103"/>
    </row>
    <row r="232" spans="4:4" x14ac:dyDescent="0.25">
      <c r="D232" s="103"/>
    </row>
    <row r="233" spans="4:4" x14ac:dyDescent="0.25">
      <c r="D233" s="103"/>
    </row>
    <row r="234" spans="4:4" x14ac:dyDescent="0.25">
      <c r="D234" s="103"/>
    </row>
    <row r="235" spans="4:4" x14ac:dyDescent="0.25">
      <c r="D235" s="103"/>
    </row>
    <row r="236" spans="4:4" x14ac:dyDescent="0.25">
      <c r="D236" s="103"/>
    </row>
    <row r="237" spans="4:4" x14ac:dyDescent="0.25">
      <c r="D237" s="103"/>
    </row>
    <row r="238" spans="4:4" x14ac:dyDescent="0.25">
      <c r="D238" s="103"/>
    </row>
    <row r="239" spans="4:4" x14ac:dyDescent="0.25">
      <c r="D239" s="103"/>
    </row>
    <row r="240" spans="4:4" x14ac:dyDescent="0.25">
      <c r="D240" s="103"/>
    </row>
    <row r="241" spans="4:4" x14ac:dyDescent="0.25">
      <c r="D241" s="103"/>
    </row>
    <row r="242" spans="4:4" x14ac:dyDescent="0.25">
      <c r="D242" s="103"/>
    </row>
    <row r="243" spans="4:4" x14ac:dyDescent="0.25">
      <c r="D243" s="103"/>
    </row>
    <row r="244" spans="4:4" x14ac:dyDescent="0.25">
      <c r="D244" s="103"/>
    </row>
    <row r="245" spans="4:4" x14ac:dyDescent="0.25">
      <c r="D245" s="103"/>
    </row>
    <row r="246" spans="4:4" x14ac:dyDescent="0.25">
      <c r="D246" s="103"/>
    </row>
    <row r="247" spans="4:4" x14ac:dyDescent="0.25">
      <c r="D247" s="103"/>
    </row>
    <row r="248" spans="4:4" x14ac:dyDescent="0.25">
      <c r="D248" s="103"/>
    </row>
    <row r="249" spans="4:4" x14ac:dyDescent="0.25">
      <c r="D249" s="103"/>
    </row>
    <row r="250" spans="4:4" x14ac:dyDescent="0.25">
      <c r="D250" s="103"/>
    </row>
    <row r="251" spans="4:4" x14ac:dyDescent="0.25">
      <c r="D251" s="103"/>
    </row>
    <row r="252" spans="4:4" x14ac:dyDescent="0.25">
      <c r="D252" s="103"/>
    </row>
    <row r="253" spans="4:4" x14ac:dyDescent="0.25">
      <c r="D253" s="103"/>
    </row>
    <row r="254" spans="4:4" x14ac:dyDescent="0.25">
      <c r="D254" s="103"/>
    </row>
    <row r="255" spans="4:4" x14ac:dyDescent="0.25">
      <c r="D255" s="103"/>
    </row>
    <row r="256" spans="4:4" x14ac:dyDescent="0.25">
      <c r="D256" s="103"/>
    </row>
    <row r="257" spans="4:4" x14ac:dyDescent="0.25">
      <c r="D257" s="103"/>
    </row>
    <row r="258" spans="4:4" x14ac:dyDescent="0.25">
      <c r="D258" s="103"/>
    </row>
    <row r="259" spans="4:4" x14ac:dyDescent="0.25">
      <c r="D259" s="103"/>
    </row>
    <row r="260" spans="4:4" x14ac:dyDescent="0.25">
      <c r="D260" s="103"/>
    </row>
    <row r="261" spans="4:4" x14ac:dyDescent="0.25">
      <c r="D261" s="103"/>
    </row>
    <row r="262" spans="4:4" x14ac:dyDescent="0.25">
      <c r="D262" s="103"/>
    </row>
    <row r="263" spans="4:4" x14ac:dyDescent="0.25">
      <c r="D263" s="103"/>
    </row>
    <row r="264" spans="4:4" x14ac:dyDescent="0.25">
      <c r="D264" s="103"/>
    </row>
    <row r="265" spans="4:4" x14ac:dyDescent="0.25">
      <c r="D265" s="103"/>
    </row>
    <row r="266" spans="4:4" x14ac:dyDescent="0.25">
      <c r="D266" s="103"/>
    </row>
    <row r="267" spans="4:4" x14ac:dyDescent="0.25">
      <c r="D267" s="103"/>
    </row>
    <row r="268" spans="4:4" x14ac:dyDescent="0.25">
      <c r="D268" s="103"/>
    </row>
    <row r="269" spans="4:4" x14ac:dyDescent="0.25">
      <c r="D269" s="103"/>
    </row>
    <row r="270" spans="4:4" x14ac:dyDescent="0.25">
      <c r="D270" s="103"/>
    </row>
    <row r="271" spans="4:4" x14ac:dyDescent="0.25">
      <c r="D271" s="103"/>
    </row>
    <row r="272" spans="4:4" x14ac:dyDescent="0.25">
      <c r="D272" s="103"/>
    </row>
    <row r="273" spans="4:4" x14ac:dyDescent="0.25">
      <c r="D273" s="103"/>
    </row>
    <row r="274" spans="4:4" x14ac:dyDescent="0.25">
      <c r="D274" s="103"/>
    </row>
    <row r="275" spans="4:4" x14ac:dyDescent="0.25">
      <c r="D275" s="103"/>
    </row>
    <row r="276" spans="4:4" x14ac:dyDescent="0.25">
      <c r="D276" s="103"/>
    </row>
    <row r="277" spans="4:4" x14ac:dyDescent="0.25">
      <c r="D277" s="103"/>
    </row>
    <row r="278" spans="4:4" x14ac:dyDescent="0.25">
      <c r="D278" s="103"/>
    </row>
    <row r="279" spans="4:4" x14ac:dyDescent="0.25">
      <c r="D279" s="103"/>
    </row>
    <row r="280" spans="4:4" x14ac:dyDescent="0.25">
      <c r="D280" s="103"/>
    </row>
    <row r="281" spans="4:4" x14ac:dyDescent="0.25">
      <c r="D281" s="103"/>
    </row>
    <row r="282" spans="4:4" x14ac:dyDescent="0.25">
      <c r="D282" s="103"/>
    </row>
    <row r="283" spans="4:4" x14ac:dyDescent="0.25">
      <c r="D283" s="103"/>
    </row>
    <row r="284" spans="4:4" x14ac:dyDescent="0.25">
      <c r="D284" s="103"/>
    </row>
    <row r="285" spans="4:4" x14ac:dyDescent="0.25">
      <c r="D285" s="103"/>
    </row>
    <row r="286" spans="4:4" x14ac:dyDescent="0.25">
      <c r="D286" s="103"/>
    </row>
    <row r="287" spans="4:4" x14ac:dyDescent="0.25">
      <c r="D287" s="103"/>
    </row>
    <row r="288" spans="4:4" x14ac:dyDescent="0.25">
      <c r="D288" s="103"/>
    </row>
    <row r="289" spans="4:4" x14ac:dyDescent="0.25">
      <c r="D289" s="103"/>
    </row>
    <row r="290" spans="4:4" x14ac:dyDescent="0.25">
      <c r="D290" s="103"/>
    </row>
    <row r="291" spans="4:4" x14ac:dyDescent="0.25">
      <c r="D291" s="103"/>
    </row>
    <row r="292" spans="4:4" x14ac:dyDescent="0.25">
      <c r="D292" s="103"/>
    </row>
    <row r="293" spans="4:4" x14ac:dyDescent="0.25">
      <c r="D293" s="103"/>
    </row>
    <row r="294" spans="4:4" x14ac:dyDescent="0.25">
      <c r="D294" s="103"/>
    </row>
    <row r="295" spans="4:4" x14ac:dyDescent="0.25">
      <c r="D295" s="103"/>
    </row>
    <row r="296" spans="4:4" x14ac:dyDescent="0.25">
      <c r="D296" s="103"/>
    </row>
    <row r="297" spans="4:4" x14ac:dyDescent="0.25">
      <c r="D297" s="103"/>
    </row>
    <row r="298" spans="4:4" x14ac:dyDescent="0.25">
      <c r="D298" s="103"/>
    </row>
    <row r="299" spans="4:4" x14ac:dyDescent="0.25">
      <c r="D299" s="103"/>
    </row>
    <row r="300" spans="4:4" x14ac:dyDescent="0.25">
      <c r="D300" s="103"/>
    </row>
    <row r="301" spans="4:4" x14ac:dyDescent="0.25">
      <c r="D301" s="103"/>
    </row>
    <row r="302" spans="4:4" x14ac:dyDescent="0.25">
      <c r="D302" s="103"/>
    </row>
    <row r="303" spans="4:4" x14ac:dyDescent="0.25">
      <c r="D303" s="103"/>
    </row>
    <row r="304" spans="4:4" x14ac:dyDescent="0.25">
      <c r="D304" s="103"/>
    </row>
    <row r="305" spans="4:4" x14ac:dyDescent="0.25">
      <c r="D305" s="103"/>
    </row>
    <row r="306" spans="4:4" x14ac:dyDescent="0.25">
      <c r="D306" s="103"/>
    </row>
    <row r="307" spans="4:4" x14ac:dyDescent="0.25">
      <c r="D307" s="103"/>
    </row>
    <row r="308" spans="4:4" x14ac:dyDescent="0.25">
      <c r="D308" s="103"/>
    </row>
    <row r="309" spans="4:4" x14ac:dyDescent="0.25">
      <c r="D309" s="103"/>
    </row>
    <row r="310" spans="4:4" x14ac:dyDescent="0.25">
      <c r="D310" s="103"/>
    </row>
    <row r="311" spans="4:4" x14ac:dyDescent="0.25">
      <c r="D311" s="103"/>
    </row>
    <row r="312" spans="4:4" x14ac:dyDescent="0.25">
      <c r="D312" s="103"/>
    </row>
    <row r="313" spans="4:4" x14ac:dyDescent="0.25">
      <c r="D313" s="103"/>
    </row>
    <row r="314" spans="4:4" x14ac:dyDescent="0.25">
      <c r="D314" s="103"/>
    </row>
    <row r="315" spans="4:4" x14ac:dyDescent="0.25">
      <c r="D315" s="103"/>
    </row>
    <row r="316" spans="4:4" x14ac:dyDescent="0.25">
      <c r="D316" s="103"/>
    </row>
    <row r="317" spans="4:4" x14ac:dyDescent="0.25">
      <c r="D317" s="103"/>
    </row>
    <row r="318" spans="4:4" x14ac:dyDescent="0.25">
      <c r="D318" s="103"/>
    </row>
    <row r="319" spans="4:4" x14ac:dyDescent="0.25">
      <c r="D319" s="103"/>
    </row>
    <row r="320" spans="4:4" x14ac:dyDescent="0.25">
      <c r="D320" s="103"/>
    </row>
    <row r="321" spans="4:4" x14ac:dyDescent="0.25">
      <c r="D321" s="103"/>
    </row>
    <row r="322" spans="4:4" x14ac:dyDescent="0.25">
      <c r="D322" s="103"/>
    </row>
    <row r="323" spans="4:4" x14ac:dyDescent="0.25">
      <c r="D323" s="103"/>
    </row>
    <row r="324" spans="4:4" x14ac:dyDescent="0.25">
      <c r="D324" s="103"/>
    </row>
    <row r="325" spans="4:4" x14ac:dyDescent="0.25">
      <c r="D325" s="103"/>
    </row>
    <row r="326" spans="4:4" x14ac:dyDescent="0.25">
      <c r="D326" s="103"/>
    </row>
    <row r="327" spans="4:4" x14ac:dyDescent="0.25">
      <c r="D327" s="103"/>
    </row>
    <row r="328" spans="4:4" x14ac:dyDescent="0.25">
      <c r="D328" s="103"/>
    </row>
    <row r="329" spans="4:4" x14ac:dyDescent="0.25">
      <c r="D329" s="103"/>
    </row>
    <row r="330" spans="4:4" x14ac:dyDescent="0.25">
      <c r="D330" s="103"/>
    </row>
    <row r="331" spans="4:4" x14ac:dyDescent="0.25">
      <c r="D331" s="103"/>
    </row>
    <row r="332" spans="4:4" x14ac:dyDescent="0.25">
      <c r="D332" s="103"/>
    </row>
    <row r="333" spans="4:4" x14ac:dyDescent="0.25">
      <c r="D333" s="103"/>
    </row>
    <row r="334" spans="4:4" x14ac:dyDescent="0.25">
      <c r="D334" s="103"/>
    </row>
    <row r="335" spans="4:4" x14ac:dyDescent="0.25">
      <c r="D335" s="103"/>
    </row>
    <row r="336" spans="4:4" x14ac:dyDescent="0.25">
      <c r="D336" s="103"/>
    </row>
    <row r="337" spans="4:4" x14ac:dyDescent="0.25">
      <c r="D337" s="103"/>
    </row>
    <row r="338" spans="4:4" x14ac:dyDescent="0.25">
      <c r="D338" s="103"/>
    </row>
    <row r="339" spans="4:4" x14ac:dyDescent="0.25">
      <c r="D339" s="103"/>
    </row>
    <row r="340" spans="4:4" x14ac:dyDescent="0.25">
      <c r="D340" s="103"/>
    </row>
    <row r="341" spans="4:4" x14ac:dyDescent="0.25">
      <c r="D341" s="103"/>
    </row>
    <row r="342" spans="4:4" x14ac:dyDescent="0.25">
      <c r="D342" s="103"/>
    </row>
    <row r="343" spans="4:4" x14ac:dyDescent="0.25">
      <c r="D343" s="103"/>
    </row>
    <row r="344" spans="4:4" x14ac:dyDescent="0.25">
      <c r="D344" s="103"/>
    </row>
    <row r="345" spans="4:4" x14ac:dyDescent="0.25">
      <c r="D345" s="103"/>
    </row>
    <row r="346" spans="4:4" x14ac:dyDescent="0.25">
      <c r="D346" s="103"/>
    </row>
    <row r="347" spans="4:4" x14ac:dyDescent="0.25">
      <c r="D347" s="103"/>
    </row>
    <row r="348" spans="4:4" x14ac:dyDescent="0.25">
      <c r="D348" s="103"/>
    </row>
    <row r="349" spans="4:4" x14ac:dyDescent="0.25">
      <c r="D349" s="103"/>
    </row>
    <row r="350" spans="4:4" x14ac:dyDescent="0.25">
      <c r="D350" s="103"/>
    </row>
    <row r="351" spans="4:4" x14ac:dyDescent="0.25">
      <c r="D351" s="103"/>
    </row>
    <row r="352" spans="4:4" x14ac:dyDescent="0.25">
      <c r="D352" s="103"/>
    </row>
    <row r="353" spans="4:4" x14ac:dyDescent="0.25">
      <c r="D353" s="103"/>
    </row>
    <row r="354" spans="4:4" x14ac:dyDescent="0.25">
      <c r="D354" s="103"/>
    </row>
    <row r="355" spans="4:4" x14ac:dyDescent="0.25">
      <c r="D355" s="103"/>
    </row>
    <row r="356" spans="4:4" x14ac:dyDescent="0.25">
      <c r="D356" s="103"/>
    </row>
    <row r="357" spans="4:4" x14ac:dyDescent="0.25">
      <c r="D357" s="103"/>
    </row>
    <row r="358" spans="4:4" x14ac:dyDescent="0.25">
      <c r="D358" s="103"/>
    </row>
    <row r="359" spans="4:4" x14ac:dyDescent="0.25">
      <c r="D359" s="103"/>
    </row>
    <row r="360" spans="4:4" x14ac:dyDescent="0.25">
      <c r="D360" s="103"/>
    </row>
    <row r="361" spans="4:4" x14ac:dyDescent="0.25">
      <c r="D361" s="103"/>
    </row>
    <row r="362" spans="4:4" x14ac:dyDescent="0.25">
      <c r="D362" s="103"/>
    </row>
    <row r="363" spans="4:4" x14ac:dyDescent="0.25">
      <c r="D363" s="103"/>
    </row>
    <row r="364" spans="4:4" x14ac:dyDescent="0.25">
      <c r="D364" s="103"/>
    </row>
    <row r="365" spans="4:4" x14ac:dyDescent="0.25">
      <c r="D365" s="103"/>
    </row>
    <row r="366" spans="4:4" x14ac:dyDescent="0.25">
      <c r="D366" s="103"/>
    </row>
    <row r="367" spans="4:4" x14ac:dyDescent="0.25">
      <c r="D367" s="103"/>
    </row>
    <row r="368" spans="4:4" x14ac:dyDescent="0.25">
      <c r="D368" s="103"/>
    </row>
    <row r="369" spans="4:4" x14ac:dyDescent="0.25">
      <c r="D369" s="103"/>
    </row>
    <row r="370" spans="4:4" x14ac:dyDescent="0.25">
      <c r="D370" s="103"/>
    </row>
    <row r="371" spans="4:4" x14ac:dyDescent="0.25">
      <c r="D371" s="103"/>
    </row>
    <row r="372" spans="4:4" x14ac:dyDescent="0.25">
      <c r="D372" s="103"/>
    </row>
    <row r="373" spans="4:4" x14ac:dyDescent="0.25">
      <c r="D373" s="103"/>
    </row>
    <row r="374" spans="4:4" x14ac:dyDescent="0.25">
      <c r="D374" s="103"/>
    </row>
    <row r="375" spans="4:4" x14ac:dyDescent="0.25">
      <c r="D375" s="103"/>
    </row>
    <row r="376" spans="4:4" x14ac:dyDescent="0.25">
      <c r="D376" s="103"/>
    </row>
    <row r="377" spans="4:4" x14ac:dyDescent="0.25">
      <c r="D377" s="103"/>
    </row>
    <row r="378" spans="4:4" x14ac:dyDescent="0.25">
      <c r="D378" s="103"/>
    </row>
    <row r="379" spans="4:4" x14ac:dyDescent="0.25">
      <c r="D379" s="103"/>
    </row>
    <row r="380" spans="4:4" x14ac:dyDescent="0.25">
      <c r="D380" s="103"/>
    </row>
    <row r="381" spans="4:4" x14ac:dyDescent="0.25">
      <c r="D381" s="103"/>
    </row>
    <row r="382" spans="4:4" x14ac:dyDescent="0.25">
      <c r="D382" s="103"/>
    </row>
    <row r="383" spans="4:4" x14ac:dyDescent="0.25">
      <c r="D383" s="103"/>
    </row>
    <row r="384" spans="4:4" x14ac:dyDescent="0.25">
      <c r="D384" s="103"/>
    </row>
    <row r="385" spans="4:4" x14ac:dyDescent="0.25">
      <c r="D385" s="103"/>
    </row>
    <row r="386" spans="4:4" x14ac:dyDescent="0.25">
      <c r="D386" s="103"/>
    </row>
    <row r="387" spans="4:4" x14ac:dyDescent="0.25">
      <c r="D387" s="103"/>
    </row>
    <row r="388" spans="4:4" x14ac:dyDescent="0.25">
      <c r="D388" s="103"/>
    </row>
    <row r="389" spans="4:4" x14ac:dyDescent="0.25">
      <c r="D389" s="103"/>
    </row>
    <row r="390" spans="4:4" x14ac:dyDescent="0.25">
      <c r="D390" s="103"/>
    </row>
    <row r="391" spans="4:4" x14ac:dyDescent="0.25">
      <c r="D391" s="103"/>
    </row>
    <row r="392" spans="4:4" x14ac:dyDescent="0.25">
      <c r="D392" s="103"/>
    </row>
    <row r="393" spans="4:4" x14ac:dyDescent="0.25">
      <c r="D393" s="103"/>
    </row>
    <row r="394" spans="4:4" x14ac:dyDescent="0.25">
      <c r="D394" s="103"/>
    </row>
    <row r="395" spans="4:4" x14ac:dyDescent="0.25">
      <c r="D395" s="103"/>
    </row>
    <row r="396" spans="4:4" x14ac:dyDescent="0.25">
      <c r="D396" s="103"/>
    </row>
    <row r="397" spans="4:4" x14ac:dyDescent="0.25">
      <c r="D397" s="103"/>
    </row>
    <row r="398" spans="4:4" x14ac:dyDescent="0.25">
      <c r="D398" s="103"/>
    </row>
    <row r="399" spans="4:4" x14ac:dyDescent="0.25">
      <c r="D399" s="103"/>
    </row>
    <row r="400" spans="4:4" x14ac:dyDescent="0.25">
      <c r="D400" s="103"/>
    </row>
    <row r="401" spans="4:4" x14ac:dyDescent="0.25">
      <c r="D401" s="103"/>
    </row>
    <row r="402" spans="4:4" x14ac:dyDescent="0.25">
      <c r="D402" s="103"/>
    </row>
    <row r="403" spans="4:4" x14ac:dyDescent="0.25">
      <c r="D403" s="103"/>
    </row>
    <row r="404" spans="4:4" x14ac:dyDescent="0.25">
      <c r="D404" s="103"/>
    </row>
    <row r="405" spans="4:4" x14ac:dyDescent="0.25">
      <c r="D405" s="103"/>
    </row>
    <row r="406" spans="4:4" x14ac:dyDescent="0.25">
      <c r="D406" s="103"/>
    </row>
    <row r="407" spans="4:4" x14ac:dyDescent="0.25">
      <c r="D407" s="103"/>
    </row>
    <row r="408" spans="4:4" x14ac:dyDescent="0.25">
      <c r="D408" s="103"/>
    </row>
    <row r="409" spans="4:4" x14ac:dyDescent="0.25">
      <c r="D409" s="103"/>
    </row>
    <row r="410" spans="4:4" x14ac:dyDescent="0.25">
      <c r="D410" s="103"/>
    </row>
    <row r="411" spans="4:4" x14ac:dyDescent="0.25">
      <c r="D411" s="103"/>
    </row>
    <row r="412" spans="4:4" x14ac:dyDescent="0.25">
      <c r="D412" s="103"/>
    </row>
    <row r="413" spans="4:4" x14ac:dyDescent="0.25">
      <c r="D413" s="103"/>
    </row>
    <row r="414" spans="4:4" x14ac:dyDescent="0.25">
      <c r="D414" s="103"/>
    </row>
    <row r="415" spans="4:4" x14ac:dyDescent="0.25">
      <c r="D415" s="103"/>
    </row>
    <row r="416" spans="4:4" x14ac:dyDescent="0.25">
      <c r="D416" s="103"/>
    </row>
    <row r="417" spans="4:4" x14ac:dyDescent="0.25">
      <c r="D417" s="103"/>
    </row>
    <row r="418" spans="4:4" x14ac:dyDescent="0.25">
      <c r="D418" s="103"/>
    </row>
    <row r="419" spans="4:4" x14ac:dyDescent="0.25">
      <c r="D419" s="103"/>
    </row>
    <row r="420" spans="4:4" x14ac:dyDescent="0.25">
      <c r="D420" s="103"/>
    </row>
    <row r="421" spans="4:4" x14ac:dyDescent="0.25">
      <c r="D421" s="103"/>
    </row>
    <row r="422" spans="4:4" x14ac:dyDescent="0.25">
      <c r="D422" s="103"/>
    </row>
    <row r="423" spans="4:4" x14ac:dyDescent="0.25">
      <c r="D423" s="103"/>
    </row>
    <row r="424" spans="4:4" x14ac:dyDescent="0.25">
      <c r="D424" s="103"/>
    </row>
    <row r="425" spans="4:4" x14ac:dyDescent="0.25">
      <c r="D425" s="103"/>
    </row>
    <row r="426" spans="4:4" x14ac:dyDescent="0.25">
      <c r="D426" s="103"/>
    </row>
    <row r="427" spans="4:4" x14ac:dyDescent="0.25">
      <c r="D427" s="103"/>
    </row>
    <row r="428" spans="4:4" x14ac:dyDescent="0.25">
      <c r="D428" s="103"/>
    </row>
    <row r="429" spans="4:4" x14ac:dyDescent="0.25">
      <c r="D429" s="103"/>
    </row>
    <row r="430" spans="4:4" x14ac:dyDescent="0.25">
      <c r="D430" s="103"/>
    </row>
    <row r="431" spans="4:4" x14ac:dyDescent="0.25">
      <c r="D431" s="103"/>
    </row>
    <row r="432" spans="4:4" x14ac:dyDescent="0.25">
      <c r="D432" s="103"/>
    </row>
    <row r="433" spans="4:4" x14ac:dyDescent="0.25">
      <c r="D433" s="103"/>
    </row>
    <row r="434" spans="4:4" x14ac:dyDescent="0.25">
      <c r="D434" s="103"/>
    </row>
    <row r="435" spans="4:4" x14ac:dyDescent="0.25">
      <c r="D435" s="103"/>
    </row>
    <row r="436" spans="4:4" x14ac:dyDescent="0.25">
      <c r="D436" s="103"/>
    </row>
    <row r="437" spans="4:4" x14ac:dyDescent="0.25">
      <c r="D437" s="103"/>
    </row>
    <row r="438" spans="4:4" x14ac:dyDescent="0.25">
      <c r="D438" s="103"/>
    </row>
    <row r="439" spans="4:4" x14ac:dyDescent="0.25">
      <c r="D439" s="103"/>
    </row>
    <row r="440" spans="4:4" x14ac:dyDescent="0.25">
      <c r="D440" s="103"/>
    </row>
    <row r="441" spans="4:4" x14ac:dyDescent="0.25">
      <c r="D441" s="103"/>
    </row>
    <row r="442" spans="4:4" x14ac:dyDescent="0.25">
      <c r="D442" s="103"/>
    </row>
    <row r="443" spans="4:4" x14ac:dyDescent="0.25">
      <c r="D443" s="103"/>
    </row>
    <row r="444" spans="4:4" x14ac:dyDescent="0.25">
      <c r="D444" s="103"/>
    </row>
    <row r="445" spans="4:4" x14ac:dyDescent="0.25">
      <c r="D445" s="103"/>
    </row>
    <row r="446" spans="4:4" x14ac:dyDescent="0.25">
      <c r="D446" s="103"/>
    </row>
    <row r="447" spans="4:4" x14ac:dyDescent="0.25">
      <c r="D447" s="103"/>
    </row>
    <row r="448" spans="4:4" x14ac:dyDescent="0.25">
      <c r="D448" s="103"/>
    </row>
    <row r="449" spans="4:4" x14ac:dyDescent="0.25">
      <c r="D449" s="103"/>
    </row>
    <row r="450" spans="4:4" x14ac:dyDescent="0.25">
      <c r="D450" s="103"/>
    </row>
    <row r="451" spans="4:4" x14ac:dyDescent="0.25">
      <c r="D451" s="103"/>
    </row>
    <row r="452" spans="4:4" x14ac:dyDescent="0.25">
      <c r="D452" s="103"/>
    </row>
    <row r="453" spans="4:4" x14ac:dyDescent="0.25">
      <c r="D453" s="103"/>
    </row>
    <row r="454" spans="4:4" x14ac:dyDescent="0.25">
      <c r="D454" s="103"/>
    </row>
    <row r="455" spans="4:4" x14ac:dyDescent="0.25">
      <c r="D455" s="103"/>
    </row>
    <row r="456" spans="4:4" x14ac:dyDescent="0.25">
      <c r="D456" s="103"/>
    </row>
    <row r="457" spans="4:4" x14ac:dyDescent="0.25">
      <c r="D457" s="103"/>
    </row>
    <row r="458" spans="4:4" x14ac:dyDescent="0.25">
      <c r="D458" s="103"/>
    </row>
    <row r="459" spans="4:4" x14ac:dyDescent="0.25">
      <c r="D459" s="103"/>
    </row>
    <row r="460" spans="4:4" x14ac:dyDescent="0.25">
      <c r="D460" s="103"/>
    </row>
    <row r="461" spans="4:4" x14ac:dyDescent="0.25">
      <c r="D461" s="103"/>
    </row>
    <row r="462" spans="4:4" x14ac:dyDescent="0.25">
      <c r="D462" s="103"/>
    </row>
    <row r="463" spans="4:4" x14ac:dyDescent="0.25">
      <c r="D463" s="103"/>
    </row>
    <row r="464" spans="4:4" x14ac:dyDescent="0.25">
      <c r="D464" s="103"/>
    </row>
    <row r="465" spans="4:4" x14ac:dyDescent="0.25">
      <c r="D465" s="103"/>
    </row>
    <row r="466" spans="4:4" x14ac:dyDescent="0.25">
      <c r="D466" s="103"/>
    </row>
    <row r="467" spans="4:4" x14ac:dyDescent="0.25">
      <c r="D467" s="103"/>
    </row>
    <row r="468" spans="4:4" x14ac:dyDescent="0.25">
      <c r="D468" s="103"/>
    </row>
    <row r="469" spans="4:4" x14ac:dyDescent="0.25">
      <c r="D469" s="103"/>
    </row>
    <row r="470" spans="4:4" x14ac:dyDescent="0.25">
      <c r="D470" s="103"/>
    </row>
    <row r="471" spans="4:4" x14ac:dyDescent="0.25">
      <c r="D471" s="103"/>
    </row>
    <row r="472" spans="4:4" x14ac:dyDescent="0.25">
      <c r="D472" s="103"/>
    </row>
    <row r="473" spans="4:4" x14ac:dyDescent="0.25">
      <c r="D473" s="103"/>
    </row>
    <row r="474" spans="4:4" x14ac:dyDescent="0.25">
      <c r="D474" s="103"/>
    </row>
    <row r="475" spans="4:4" x14ac:dyDescent="0.25">
      <c r="D475" s="103"/>
    </row>
    <row r="476" spans="4:4" x14ac:dyDescent="0.25">
      <c r="D476" s="103"/>
    </row>
    <row r="477" spans="4:4" x14ac:dyDescent="0.25">
      <c r="D477" s="103"/>
    </row>
    <row r="478" spans="4:4" x14ac:dyDescent="0.25">
      <c r="D478" s="103"/>
    </row>
    <row r="479" spans="4:4" x14ac:dyDescent="0.25">
      <c r="D479" s="103"/>
    </row>
    <row r="480" spans="4:4" x14ac:dyDescent="0.25">
      <c r="D480" s="103"/>
    </row>
    <row r="481" spans="4:4" x14ac:dyDescent="0.25">
      <c r="D481" s="103"/>
    </row>
    <row r="482" spans="4:4" x14ac:dyDescent="0.25">
      <c r="D482" s="103"/>
    </row>
    <row r="483" spans="4:4" x14ac:dyDescent="0.25">
      <c r="D483" s="103"/>
    </row>
    <row r="484" spans="4:4" x14ac:dyDescent="0.25">
      <c r="D484" s="103"/>
    </row>
    <row r="485" spans="4:4" x14ac:dyDescent="0.25">
      <c r="D485" s="103"/>
    </row>
    <row r="486" spans="4:4" x14ac:dyDescent="0.25">
      <c r="D486" s="103"/>
    </row>
    <row r="487" spans="4:4" x14ac:dyDescent="0.25">
      <c r="D487" s="103"/>
    </row>
    <row r="488" spans="4:4" x14ac:dyDescent="0.25">
      <c r="D488" s="103"/>
    </row>
    <row r="489" spans="4:4" x14ac:dyDescent="0.25">
      <c r="D489" s="103"/>
    </row>
    <row r="490" spans="4:4" x14ac:dyDescent="0.25">
      <c r="D490" s="103"/>
    </row>
    <row r="491" spans="4:4" x14ac:dyDescent="0.25">
      <c r="D491" s="103"/>
    </row>
    <row r="492" spans="4:4" x14ac:dyDescent="0.25">
      <c r="D492" s="103"/>
    </row>
    <row r="493" spans="4:4" x14ac:dyDescent="0.25">
      <c r="D493" s="103"/>
    </row>
    <row r="494" spans="4:4" x14ac:dyDescent="0.25">
      <c r="D494" s="103"/>
    </row>
    <row r="495" spans="4:4" x14ac:dyDescent="0.25">
      <c r="D495" s="103"/>
    </row>
    <row r="496" spans="4:4" x14ac:dyDescent="0.25">
      <c r="D496" s="103"/>
    </row>
    <row r="497" spans="4:4" x14ac:dyDescent="0.25">
      <c r="D497" s="103"/>
    </row>
    <row r="498" spans="4:4" x14ac:dyDescent="0.25">
      <c r="D498" s="103"/>
    </row>
    <row r="499" spans="4:4" x14ac:dyDescent="0.25">
      <c r="D499" s="103"/>
    </row>
    <row r="500" spans="4:4" x14ac:dyDescent="0.25">
      <c r="D500" s="103"/>
    </row>
    <row r="501" spans="4:4" x14ac:dyDescent="0.25">
      <c r="D501" s="103"/>
    </row>
    <row r="502" spans="4:4" x14ac:dyDescent="0.25">
      <c r="D502" s="103"/>
    </row>
    <row r="503" spans="4:4" x14ac:dyDescent="0.25">
      <c r="D503" s="103"/>
    </row>
    <row r="504" spans="4:4" x14ac:dyDescent="0.25">
      <c r="D504" s="103"/>
    </row>
    <row r="505" spans="4:4" x14ac:dyDescent="0.25">
      <c r="D505" s="103"/>
    </row>
    <row r="506" spans="4:4" x14ac:dyDescent="0.25">
      <c r="D506" s="103"/>
    </row>
    <row r="507" spans="4:4" x14ac:dyDescent="0.25">
      <c r="D507" s="103"/>
    </row>
    <row r="508" spans="4:4" x14ac:dyDescent="0.25">
      <c r="D508" s="103"/>
    </row>
    <row r="509" spans="4:4" x14ac:dyDescent="0.25">
      <c r="D509" s="103"/>
    </row>
    <row r="510" spans="4:4" x14ac:dyDescent="0.25">
      <c r="D510" s="103"/>
    </row>
    <row r="511" spans="4:4" x14ac:dyDescent="0.25">
      <c r="D511" s="103"/>
    </row>
    <row r="512" spans="4:4" x14ac:dyDescent="0.25">
      <c r="D512" s="103"/>
    </row>
    <row r="513" spans="4:4" x14ac:dyDescent="0.25">
      <c r="D513" s="103"/>
    </row>
    <row r="514" spans="4:4" x14ac:dyDescent="0.25">
      <c r="D514" s="103"/>
    </row>
    <row r="515" spans="4:4" x14ac:dyDescent="0.25">
      <c r="D515" s="103"/>
    </row>
    <row r="516" spans="4:4" x14ac:dyDescent="0.25">
      <c r="D516" s="103"/>
    </row>
    <row r="517" spans="4:4" x14ac:dyDescent="0.25">
      <c r="D517" s="103"/>
    </row>
    <row r="518" spans="4:4" x14ac:dyDescent="0.25">
      <c r="D518" s="103"/>
    </row>
    <row r="519" spans="4:4" x14ac:dyDescent="0.25">
      <c r="D519" s="103"/>
    </row>
    <row r="520" spans="4:4" x14ac:dyDescent="0.25">
      <c r="D520" s="103"/>
    </row>
    <row r="521" spans="4:4" x14ac:dyDescent="0.25">
      <c r="D521" s="103"/>
    </row>
    <row r="522" spans="4:4" x14ac:dyDescent="0.25">
      <c r="D522" s="103"/>
    </row>
    <row r="523" spans="4:4" x14ac:dyDescent="0.25">
      <c r="D523" s="103"/>
    </row>
    <row r="524" spans="4:4" x14ac:dyDescent="0.25">
      <c r="D524" s="103"/>
    </row>
    <row r="525" spans="4:4" x14ac:dyDescent="0.25">
      <c r="D525" s="103"/>
    </row>
    <row r="526" spans="4:4" x14ac:dyDescent="0.25">
      <c r="D526" s="103"/>
    </row>
    <row r="527" spans="4:4" x14ac:dyDescent="0.25">
      <c r="D527" s="103"/>
    </row>
    <row r="528" spans="4:4" x14ac:dyDescent="0.25">
      <c r="D528" s="103"/>
    </row>
    <row r="529" spans="4:4" x14ac:dyDescent="0.25">
      <c r="D529" s="103"/>
    </row>
    <row r="530" spans="4:4" x14ac:dyDescent="0.25">
      <c r="D530" s="103"/>
    </row>
    <row r="531" spans="4:4" x14ac:dyDescent="0.25">
      <c r="D531" s="103"/>
    </row>
    <row r="532" spans="4:4" x14ac:dyDescent="0.25">
      <c r="D532" s="103"/>
    </row>
    <row r="533" spans="4:4" x14ac:dyDescent="0.25">
      <c r="D533" s="103"/>
    </row>
    <row r="534" spans="4:4" x14ac:dyDescent="0.25">
      <c r="D534" s="103"/>
    </row>
    <row r="535" spans="4:4" x14ac:dyDescent="0.25">
      <c r="D535" s="103"/>
    </row>
    <row r="536" spans="4:4" x14ac:dyDescent="0.25">
      <c r="D536" s="103"/>
    </row>
    <row r="537" spans="4:4" x14ac:dyDescent="0.25">
      <c r="D537" s="103"/>
    </row>
    <row r="538" spans="4:4" x14ac:dyDescent="0.25">
      <c r="D538" s="103"/>
    </row>
    <row r="539" spans="4:4" x14ac:dyDescent="0.25">
      <c r="D539" s="103"/>
    </row>
    <row r="540" spans="4:4" x14ac:dyDescent="0.25">
      <c r="D540" s="103"/>
    </row>
    <row r="541" spans="4:4" x14ac:dyDescent="0.25">
      <c r="D541" s="103"/>
    </row>
    <row r="542" spans="4:4" x14ac:dyDescent="0.25">
      <c r="D542" s="103"/>
    </row>
    <row r="543" spans="4:4" x14ac:dyDescent="0.25">
      <c r="D543" s="103"/>
    </row>
    <row r="544" spans="4:4" x14ac:dyDescent="0.25">
      <c r="D544" s="103"/>
    </row>
    <row r="545" spans="4:4" x14ac:dyDescent="0.25">
      <c r="D545" s="103"/>
    </row>
    <row r="546" spans="4:4" x14ac:dyDescent="0.25">
      <c r="D546" s="103"/>
    </row>
    <row r="547" spans="4:4" x14ac:dyDescent="0.25">
      <c r="D547" s="103"/>
    </row>
    <row r="548" spans="4:4" x14ac:dyDescent="0.25">
      <c r="D548" s="103"/>
    </row>
    <row r="549" spans="4:4" x14ac:dyDescent="0.25">
      <c r="D549" s="103"/>
    </row>
    <row r="550" spans="4:4" x14ac:dyDescent="0.25">
      <c r="D550" s="103"/>
    </row>
    <row r="551" spans="4:4" x14ac:dyDescent="0.25">
      <c r="D551" s="103"/>
    </row>
    <row r="552" spans="4:4" x14ac:dyDescent="0.25">
      <c r="D552" s="103"/>
    </row>
    <row r="553" spans="4:4" x14ac:dyDescent="0.25">
      <c r="D553" s="103"/>
    </row>
    <row r="554" spans="4:4" x14ac:dyDescent="0.25">
      <c r="D554" s="103"/>
    </row>
    <row r="555" spans="4:4" x14ac:dyDescent="0.25">
      <c r="D555" s="103"/>
    </row>
    <row r="556" spans="4:4" x14ac:dyDescent="0.25">
      <c r="D556" s="103"/>
    </row>
    <row r="557" spans="4:4" x14ac:dyDescent="0.25">
      <c r="D557" s="103"/>
    </row>
    <row r="558" spans="4:4" x14ac:dyDescent="0.25">
      <c r="D558" s="103"/>
    </row>
    <row r="559" spans="4:4" x14ac:dyDescent="0.25">
      <c r="D559" s="103"/>
    </row>
    <row r="560" spans="4:4" x14ac:dyDescent="0.25">
      <c r="D560" s="103"/>
    </row>
    <row r="561" spans="4:4" x14ac:dyDescent="0.25">
      <c r="D561" s="103"/>
    </row>
    <row r="562" spans="4:4" x14ac:dyDescent="0.25">
      <c r="D562" s="103"/>
    </row>
    <row r="563" spans="4:4" x14ac:dyDescent="0.25">
      <c r="D563" s="103"/>
    </row>
    <row r="564" spans="4:4" x14ac:dyDescent="0.25">
      <c r="D564" s="103"/>
    </row>
    <row r="565" spans="4:4" x14ac:dyDescent="0.25">
      <c r="D565" s="103"/>
    </row>
    <row r="566" spans="4:4" x14ac:dyDescent="0.25">
      <c r="D566" s="103"/>
    </row>
    <row r="567" spans="4:4" x14ac:dyDescent="0.25">
      <c r="D567" s="103"/>
    </row>
    <row r="568" spans="4:4" x14ac:dyDescent="0.25">
      <c r="D568" s="103"/>
    </row>
    <row r="569" spans="4:4" x14ac:dyDescent="0.25">
      <c r="D569" s="103"/>
    </row>
    <row r="570" spans="4:4" x14ac:dyDescent="0.25">
      <c r="D570" s="103"/>
    </row>
    <row r="571" spans="4:4" x14ac:dyDescent="0.25">
      <c r="D571" s="103"/>
    </row>
    <row r="572" spans="4:4" x14ac:dyDescent="0.25">
      <c r="D572" s="103"/>
    </row>
    <row r="573" spans="4:4" x14ac:dyDescent="0.25">
      <c r="D573" s="103"/>
    </row>
    <row r="574" spans="4:4" x14ac:dyDescent="0.25">
      <c r="D574" s="103"/>
    </row>
    <row r="575" spans="4:4" x14ac:dyDescent="0.25">
      <c r="D575" s="103"/>
    </row>
    <row r="576" spans="4:4" x14ac:dyDescent="0.25">
      <c r="D576" s="103"/>
    </row>
    <row r="577" spans="4:4" x14ac:dyDescent="0.25">
      <c r="D577" s="103"/>
    </row>
    <row r="578" spans="4:4" x14ac:dyDescent="0.25">
      <c r="D578" s="103"/>
    </row>
    <row r="579" spans="4:4" x14ac:dyDescent="0.25">
      <c r="D579" s="103"/>
    </row>
    <row r="580" spans="4:4" x14ac:dyDescent="0.25">
      <c r="D580" s="103"/>
    </row>
    <row r="581" spans="4:4" x14ac:dyDescent="0.25">
      <c r="D581" s="103"/>
    </row>
    <row r="582" spans="4:4" x14ac:dyDescent="0.25">
      <c r="D582" s="103"/>
    </row>
    <row r="583" spans="4:4" x14ac:dyDescent="0.25">
      <c r="D583" s="103"/>
    </row>
    <row r="584" spans="4:4" x14ac:dyDescent="0.25">
      <c r="D584" s="103"/>
    </row>
    <row r="585" spans="4:4" x14ac:dyDescent="0.25">
      <c r="D585" s="103"/>
    </row>
    <row r="586" spans="4:4" x14ac:dyDescent="0.25">
      <c r="D586" s="103"/>
    </row>
    <row r="587" spans="4:4" x14ac:dyDescent="0.25">
      <c r="D587" s="103"/>
    </row>
    <row r="588" spans="4:4" x14ac:dyDescent="0.25">
      <c r="D588" s="103"/>
    </row>
    <row r="589" spans="4:4" x14ac:dyDescent="0.25">
      <c r="D589" s="103"/>
    </row>
    <row r="590" spans="4:4" x14ac:dyDescent="0.25">
      <c r="D590" s="103"/>
    </row>
    <row r="591" spans="4:4" x14ac:dyDescent="0.25">
      <c r="D591" s="103"/>
    </row>
    <row r="592" spans="4:4" x14ac:dyDescent="0.25">
      <c r="D592" s="103"/>
    </row>
    <row r="593" spans="4:4" x14ac:dyDescent="0.25">
      <c r="D593" s="103"/>
    </row>
    <row r="594" spans="4:4" x14ac:dyDescent="0.25">
      <c r="D594" s="103"/>
    </row>
    <row r="595" spans="4:4" x14ac:dyDescent="0.25">
      <c r="D595" s="103"/>
    </row>
    <row r="596" spans="4:4" x14ac:dyDescent="0.25">
      <c r="D596" s="103"/>
    </row>
    <row r="597" spans="4:4" x14ac:dyDescent="0.25">
      <c r="D597" s="103"/>
    </row>
    <row r="598" spans="4:4" x14ac:dyDescent="0.25">
      <c r="D598" s="103"/>
    </row>
    <row r="599" spans="4:4" x14ac:dyDescent="0.25">
      <c r="D599" s="103"/>
    </row>
    <row r="600" spans="4:4" x14ac:dyDescent="0.25">
      <c r="D600" s="103"/>
    </row>
    <row r="601" spans="4:4" x14ac:dyDescent="0.25">
      <c r="D601" s="103"/>
    </row>
    <row r="602" spans="4:4" x14ac:dyDescent="0.25">
      <c r="D602" s="103"/>
    </row>
    <row r="603" spans="4:4" x14ac:dyDescent="0.25">
      <c r="D603" s="103"/>
    </row>
    <row r="604" spans="4:4" x14ac:dyDescent="0.25">
      <c r="D604" s="103"/>
    </row>
    <row r="605" spans="4:4" x14ac:dyDescent="0.25">
      <c r="D605" s="103"/>
    </row>
    <row r="606" spans="4:4" x14ac:dyDescent="0.25">
      <c r="D606" s="103"/>
    </row>
    <row r="607" spans="4:4" x14ac:dyDescent="0.25">
      <c r="D607" s="103"/>
    </row>
    <row r="608" spans="4:4" x14ac:dyDescent="0.25">
      <c r="D608" s="103"/>
    </row>
    <row r="609" spans="4:4" x14ac:dyDescent="0.25">
      <c r="D609" s="103"/>
    </row>
    <row r="610" spans="4:4" x14ac:dyDescent="0.25">
      <c r="D610" s="103"/>
    </row>
    <row r="611" spans="4:4" x14ac:dyDescent="0.25">
      <c r="D611" s="103"/>
    </row>
    <row r="612" spans="4:4" x14ac:dyDescent="0.25">
      <c r="D612" s="103"/>
    </row>
    <row r="613" spans="4:4" x14ac:dyDescent="0.25">
      <c r="D613" s="103"/>
    </row>
    <row r="614" spans="4:4" x14ac:dyDescent="0.25">
      <c r="D614" s="103"/>
    </row>
    <row r="615" spans="4:4" x14ac:dyDescent="0.25">
      <c r="D615" s="103"/>
    </row>
    <row r="616" spans="4:4" x14ac:dyDescent="0.25">
      <c r="D616" s="103"/>
    </row>
    <row r="617" spans="4:4" x14ac:dyDescent="0.25">
      <c r="D617" s="103"/>
    </row>
    <row r="618" spans="4:4" x14ac:dyDescent="0.25">
      <c r="D618" s="103"/>
    </row>
    <row r="619" spans="4:4" x14ac:dyDescent="0.25">
      <c r="D619" s="103"/>
    </row>
    <row r="620" spans="4:4" x14ac:dyDescent="0.25">
      <c r="D620" s="103"/>
    </row>
    <row r="621" spans="4:4" x14ac:dyDescent="0.25">
      <c r="D621" s="103"/>
    </row>
    <row r="622" spans="4:4" x14ac:dyDescent="0.25">
      <c r="D622" s="103"/>
    </row>
    <row r="623" spans="4:4" x14ac:dyDescent="0.25">
      <c r="D623" s="103"/>
    </row>
    <row r="624" spans="4:4" x14ac:dyDescent="0.25">
      <c r="D624" s="103"/>
    </row>
    <row r="625" spans="4:4" x14ac:dyDescent="0.25">
      <c r="D625" s="103"/>
    </row>
    <row r="626" spans="4:4" x14ac:dyDescent="0.25">
      <c r="D626" s="103"/>
    </row>
    <row r="627" spans="4:4" x14ac:dyDescent="0.25">
      <c r="D627" s="103"/>
    </row>
    <row r="628" spans="4:4" x14ac:dyDescent="0.25">
      <c r="D628" s="103"/>
    </row>
    <row r="629" spans="4:4" x14ac:dyDescent="0.25">
      <c r="D629" s="103"/>
    </row>
    <row r="630" spans="4:4" x14ac:dyDescent="0.25">
      <c r="D630" s="103"/>
    </row>
    <row r="631" spans="4:4" x14ac:dyDescent="0.25">
      <c r="D631" s="103"/>
    </row>
    <row r="632" spans="4:4" x14ac:dyDescent="0.25">
      <c r="D632" s="103"/>
    </row>
    <row r="633" spans="4:4" x14ac:dyDescent="0.25">
      <c r="D633" s="103"/>
    </row>
    <row r="634" spans="4:4" x14ac:dyDescent="0.25">
      <c r="D634" s="103"/>
    </row>
    <row r="635" spans="4:4" x14ac:dyDescent="0.25">
      <c r="D635" s="103"/>
    </row>
    <row r="636" spans="4:4" x14ac:dyDescent="0.25">
      <c r="D636" s="103"/>
    </row>
    <row r="637" spans="4:4" x14ac:dyDescent="0.25">
      <c r="D637" s="103"/>
    </row>
    <row r="638" spans="4:4" x14ac:dyDescent="0.25">
      <c r="D638" s="103"/>
    </row>
    <row r="639" spans="4:4" x14ac:dyDescent="0.25">
      <c r="D639" s="103"/>
    </row>
    <row r="640" spans="4:4" x14ac:dyDescent="0.25">
      <c r="D640" s="103"/>
    </row>
    <row r="641" spans="4:4" x14ac:dyDescent="0.25">
      <c r="D641" s="103"/>
    </row>
    <row r="642" spans="4:4" x14ac:dyDescent="0.25">
      <c r="D642" s="103"/>
    </row>
    <row r="643" spans="4:4" x14ac:dyDescent="0.25">
      <c r="D643" s="103"/>
    </row>
    <row r="644" spans="4:4" x14ac:dyDescent="0.25">
      <c r="D644" s="103"/>
    </row>
    <row r="645" spans="4:4" x14ac:dyDescent="0.25">
      <c r="D645" s="103"/>
    </row>
    <row r="646" spans="4:4" x14ac:dyDescent="0.25">
      <c r="D646" s="103"/>
    </row>
    <row r="647" spans="4:4" x14ac:dyDescent="0.25">
      <c r="D647" s="103"/>
    </row>
    <row r="648" spans="4:4" x14ac:dyDescent="0.25">
      <c r="D648" s="103"/>
    </row>
    <row r="649" spans="4:4" x14ac:dyDescent="0.25">
      <c r="D649" s="103"/>
    </row>
    <row r="650" spans="4:4" x14ac:dyDescent="0.25">
      <c r="D650" s="103"/>
    </row>
    <row r="651" spans="4:4" x14ac:dyDescent="0.25">
      <c r="D651" s="103"/>
    </row>
    <row r="652" spans="4:4" x14ac:dyDescent="0.25">
      <c r="D652" s="103"/>
    </row>
    <row r="653" spans="4:4" x14ac:dyDescent="0.25">
      <c r="D653" s="103"/>
    </row>
    <row r="654" spans="4:4" x14ac:dyDescent="0.25">
      <c r="D654" s="103"/>
    </row>
    <row r="655" spans="4:4" x14ac:dyDescent="0.25">
      <c r="D655" s="103"/>
    </row>
    <row r="656" spans="4:4" x14ac:dyDescent="0.25">
      <c r="D656" s="103"/>
    </row>
    <row r="657" spans="4:4" x14ac:dyDescent="0.25">
      <c r="D657" s="103"/>
    </row>
    <row r="658" spans="4:4" x14ac:dyDescent="0.25">
      <c r="D658" s="103"/>
    </row>
    <row r="659" spans="4:4" x14ac:dyDescent="0.25">
      <c r="D659" s="103"/>
    </row>
    <row r="660" spans="4:4" x14ac:dyDescent="0.25">
      <c r="D660" s="103"/>
    </row>
    <row r="661" spans="4:4" x14ac:dyDescent="0.25">
      <c r="D661" s="103"/>
    </row>
    <row r="662" spans="4:4" x14ac:dyDescent="0.25">
      <c r="D662" s="103"/>
    </row>
    <row r="663" spans="4:4" x14ac:dyDescent="0.25">
      <c r="D663" s="103"/>
    </row>
    <row r="664" spans="4:4" x14ac:dyDescent="0.25">
      <c r="D664" s="103"/>
    </row>
    <row r="665" spans="4:4" x14ac:dyDescent="0.25">
      <c r="D665" s="103"/>
    </row>
    <row r="666" spans="4:4" x14ac:dyDescent="0.25">
      <c r="D666" s="103"/>
    </row>
    <row r="667" spans="4:4" x14ac:dyDescent="0.25">
      <c r="D667" s="103"/>
    </row>
    <row r="668" spans="4:4" x14ac:dyDescent="0.25">
      <c r="D668" s="103"/>
    </row>
    <row r="669" spans="4:4" x14ac:dyDescent="0.25">
      <c r="D669" s="103"/>
    </row>
    <row r="670" spans="4:4" x14ac:dyDescent="0.25">
      <c r="D670" s="103"/>
    </row>
    <row r="671" spans="4:4" x14ac:dyDescent="0.25">
      <c r="D671" s="103"/>
    </row>
    <row r="672" spans="4:4" x14ac:dyDescent="0.25">
      <c r="D672" s="103"/>
    </row>
    <row r="673" spans="4:4" x14ac:dyDescent="0.25">
      <c r="D673" s="103"/>
    </row>
    <row r="674" spans="4:4" x14ac:dyDescent="0.25">
      <c r="D674" s="103"/>
    </row>
    <row r="675" spans="4:4" x14ac:dyDescent="0.25">
      <c r="D675" s="103"/>
    </row>
    <row r="676" spans="4:4" x14ac:dyDescent="0.25">
      <c r="D676" s="103"/>
    </row>
    <row r="677" spans="4:4" x14ac:dyDescent="0.25">
      <c r="D677" s="103"/>
    </row>
    <row r="678" spans="4:4" x14ac:dyDescent="0.25">
      <c r="D678" s="103"/>
    </row>
    <row r="679" spans="4:4" x14ac:dyDescent="0.25">
      <c r="D679" s="103"/>
    </row>
    <row r="680" spans="4:4" x14ac:dyDescent="0.25">
      <c r="D680" s="103"/>
    </row>
    <row r="681" spans="4:4" x14ac:dyDescent="0.25">
      <c r="D681" s="103"/>
    </row>
    <row r="682" spans="4:4" x14ac:dyDescent="0.25">
      <c r="D682" s="103"/>
    </row>
    <row r="683" spans="4:4" x14ac:dyDescent="0.25">
      <c r="D683" s="103"/>
    </row>
    <row r="684" spans="4:4" x14ac:dyDescent="0.25">
      <c r="D684" s="103"/>
    </row>
    <row r="685" spans="4:4" x14ac:dyDescent="0.25">
      <c r="D685" s="103"/>
    </row>
    <row r="686" spans="4:4" x14ac:dyDescent="0.25">
      <c r="D686" s="103"/>
    </row>
    <row r="687" spans="4:4" x14ac:dyDescent="0.25">
      <c r="D687" s="103"/>
    </row>
    <row r="688" spans="4:4" x14ac:dyDescent="0.25">
      <c r="D688" s="103"/>
    </row>
    <row r="689" spans="4:4" x14ac:dyDescent="0.25">
      <c r="D689" s="103"/>
    </row>
    <row r="690" spans="4:4" x14ac:dyDescent="0.25">
      <c r="D690" s="103"/>
    </row>
    <row r="691" spans="4:4" x14ac:dyDescent="0.25">
      <c r="D691" s="103"/>
    </row>
    <row r="692" spans="4:4" x14ac:dyDescent="0.25">
      <c r="D692" s="103"/>
    </row>
    <row r="693" spans="4:4" x14ac:dyDescent="0.25">
      <c r="D693" s="103"/>
    </row>
    <row r="694" spans="4:4" x14ac:dyDescent="0.25">
      <c r="D694" s="103"/>
    </row>
    <row r="695" spans="4:4" x14ac:dyDescent="0.25">
      <c r="D695" s="103"/>
    </row>
    <row r="696" spans="4:4" x14ac:dyDescent="0.25">
      <c r="D696" s="103"/>
    </row>
    <row r="697" spans="4:4" x14ac:dyDescent="0.25">
      <c r="D697" s="103"/>
    </row>
    <row r="698" spans="4:4" x14ac:dyDescent="0.25">
      <c r="D698" s="103"/>
    </row>
    <row r="699" spans="4:4" x14ac:dyDescent="0.25">
      <c r="D699" s="103"/>
    </row>
    <row r="700" spans="4:4" x14ac:dyDescent="0.25">
      <c r="D700" s="103"/>
    </row>
    <row r="701" spans="4:4" x14ac:dyDescent="0.25">
      <c r="D701" s="103"/>
    </row>
    <row r="702" spans="4:4" x14ac:dyDescent="0.25">
      <c r="D702" s="103"/>
    </row>
    <row r="703" spans="4:4" x14ac:dyDescent="0.25">
      <c r="D703" s="103"/>
    </row>
    <row r="704" spans="4:4" x14ac:dyDescent="0.25">
      <c r="D704" s="103"/>
    </row>
    <row r="705" spans="4:4" x14ac:dyDescent="0.25">
      <c r="D705" s="103"/>
    </row>
    <row r="706" spans="4:4" x14ac:dyDescent="0.25">
      <c r="D706" s="103"/>
    </row>
    <row r="707" spans="4:4" x14ac:dyDescent="0.25">
      <c r="D707" s="103"/>
    </row>
    <row r="708" spans="4:4" x14ac:dyDescent="0.25">
      <c r="D708" s="103"/>
    </row>
    <row r="709" spans="4:4" x14ac:dyDescent="0.25">
      <c r="D709" s="103"/>
    </row>
    <row r="710" spans="4:4" x14ac:dyDescent="0.25">
      <c r="D710" s="103"/>
    </row>
    <row r="711" spans="4:4" x14ac:dyDescent="0.25">
      <c r="D711" s="103"/>
    </row>
    <row r="712" spans="4:4" x14ac:dyDescent="0.25">
      <c r="D712" s="103"/>
    </row>
    <row r="713" spans="4:4" x14ac:dyDescent="0.25">
      <c r="D713" s="103"/>
    </row>
    <row r="714" spans="4:4" x14ac:dyDescent="0.25">
      <c r="D714" s="103"/>
    </row>
    <row r="715" spans="4:4" x14ac:dyDescent="0.25">
      <c r="D715" s="103"/>
    </row>
    <row r="716" spans="4:4" x14ac:dyDescent="0.25">
      <c r="D716" s="103"/>
    </row>
    <row r="717" spans="4:4" x14ac:dyDescent="0.25">
      <c r="D717" s="103"/>
    </row>
    <row r="718" spans="4:4" x14ac:dyDescent="0.25">
      <c r="D718" s="103"/>
    </row>
    <row r="719" spans="4:4" x14ac:dyDescent="0.25">
      <c r="D719" s="103"/>
    </row>
    <row r="720" spans="4:4" x14ac:dyDescent="0.25">
      <c r="D720" s="103"/>
    </row>
    <row r="721" spans="4:4" x14ac:dyDescent="0.25">
      <c r="D721" s="103"/>
    </row>
    <row r="722" spans="4:4" x14ac:dyDescent="0.25">
      <c r="D722" s="103"/>
    </row>
    <row r="723" spans="4:4" x14ac:dyDescent="0.25">
      <c r="D723" s="103"/>
    </row>
    <row r="724" spans="4:4" x14ac:dyDescent="0.25">
      <c r="D724" s="103"/>
    </row>
    <row r="725" spans="4:4" x14ac:dyDescent="0.25">
      <c r="D725" s="103"/>
    </row>
    <row r="726" spans="4:4" x14ac:dyDescent="0.25">
      <c r="D726" s="103"/>
    </row>
    <row r="727" spans="4:4" x14ac:dyDescent="0.25">
      <c r="D727" s="103"/>
    </row>
    <row r="728" spans="4:4" x14ac:dyDescent="0.25">
      <c r="D728" s="103"/>
    </row>
    <row r="729" spans="4:4" x14ac:dyDescent="0.25">
      <c r="D729" s="103"/>
    </row>
    <row r="730" spans="4:4" x14ac:dyDescent="0.25">
      <c r="D730" s="103"/>
    </row>
    <row r="731" spans="4:4" x14ac:dyDescent="0.25">
      <c r="D731" s="103"/>
    </row>
    <row r="732" spans="4:4" x14ac:dyDescent="0.25">
      <c r="D732" s="103"/>
    </row>
    <row r="733" spans="4:4" x14ac:dyDescent="0.25">
      <c r="D733" s="103"/>
    </row>
    <row r="734" spans="4:4" x14ac:dyDescent="0.25">
      <c r="D734" s="103"/>
    </row>
    <row r="735" spans="4:4" x14ac:dyDescent="0.25">
      <c r="D735" s="103"/>
    </row>
    <row r="736" spans="4:4" x14ac:dyDescent="0.25">
      <c r="D736" s="103"/>
    </row>
    <row r="737" spans="4:4" x14ac:dyDescent="0.25">
      <c r="D737" s="103"/>
    </row>
    <row r="738" spans="4:4" x14ac:dyDescent="0.25">
      <c r="D738" s="103"/>
    </row>
    <row r="739" spans="4:4" x14ac:dyDescent="0.25">
      <c r="D739" s="103"/>
    </row>
    <row r="740" spans="4:4" x14ac:dyDescent="0.25">
      <c r="D740" s="103"/>
    </row>
    <row r="741" spans="4:4" x14ac:dyDescent="0.25">
      <c r="D741" s="103"/>
    </row>
    <row r="742" spans="4:4" x14ac:dyDescent="0.25">
      <c r="D742" s="103"/>
    </row>
    <row r="743" spans="4:4" x14ac:dyDescent="0.25">
      <c r="D743" s="103"/>
    </row>
    <row r="744" spans="4:4" x14ac:dyDescent="0.25">
      <c r="D744" s="103"/>
    </row>
    <row r="745" spans="4:4" x14ac:dyDescent="0.25">
      <c r="D745" s="103"/>
    </row>
    <row r="746" spans="4:4" x14ac:dyDescent="0.25">
      <c r="D746" s="103"/>
    </row>
    <row r="747" spans="4:4" x14ac:dyDescent="0.25">
      <c r="D747" s="103"/>
    </row>
    <row r="748" spans="4:4" x14ac:dyDescent="0.25">
      <c r="D748" s="103"/>
    </row>
    <row r="749" spans="4:4" x14ac:dyDescent="0.25">
      <c r="D749" s="103"/>
    </row>
    <row r="750" spans="4:4" x14ac:dyDescent="0.25">
      <c r="D750" s="103"/>
    </row>
    <row r="751" spans="4:4" x14ac:dyDescent="0.25">
      <c r="D751" s="103"/>
    </row>
    <row r="752" spans="4:4" x14ac:dyDescent="0.25">
      <c r="D752" s="103"/>
    </row>
    <row r="753" spans="4:4" x14ac:dyDescent="0.25">
      <c r="D753" s="103"/>
    </row>
    <row r="754" spans="4:4" x14ac:dyDescent="0.25">
      <c r="D754" s="103"/>
    </row>
    <row r="755" spans="4:4" x14ac:dyDescent="0.25">
      <c r="D755" s="103"/>
    </row>
    <row r="756" spans="4:4" x14ac:dyDescent="0.25">
      <c r="D756" s="103"/>
    </row>
    <row r="757" spans="4:4" x14ac:dyDescent="0.25">
      <c r="D757" s="103"/>
    </row>
    <row r="758" spans="4:4" x14ac:dyDescent="0.25">
      <c r="D758" s="103"/>
    </row>
    <row r="759" spans="4:4" x14ac:dyDescent="0.25">
      <c r="D759" s="103"/>
    </row>
    <row r="760" spans="4:4" x14ac:dyDescent="0.25">
      <c r="D760" s="103"/>
    </row>
    <row r="761" spans="4:4" x14ac:dyDescent="0.25">
      <c r="D761" s="103"/>
    </row>
    <row r="762" spans="4:4" x14ac:dyDescent="0.25">
      <c r="D762" s="103"/>
    </row>
    <row r="763" spans="4:4" x14ac:dyDescent="0.25">
      <c r="D763" s="103"/>
    </row>
    <row r="764" spans="4:4" x14ac:dyDescent="0.25">
      <c r="D764" s="103"/>
    </row>
    <row r="765" spans="4:4" x14ac:dyDescent="0.25">
      <c r="D765" s="103"/>
    </row>
    <row r="766" spans="4:4" x14ac:dyDescent="0.25">
      <c r="D766" s="103"/>
    </row>
    <row r="767" spans="4:4" x14ac:dyDescent="0.25">
      <c r="D767" s="103"/>
    </row>
    <row r="768" spans="4:4" x14ac:dyDescent="0.25">
      <c r="D768" s="103"/>
    </row>
    <row r="769" spans="4:4" x14ac:dyDescent="0.25">
      <c r="D769" s="103"/>
    </row>
    <row r="770" spans="4:4" x14ac:dyDescent="0.25">
      <c r="D770" s="103"/>
    </row>
    <row r="771" spans="4:4" x14ac:dyDescent="0.25">
      <c r="D771" s="103"/>
    </row>
    <row r="772" spans="4:4" x14ac:dyDescent="0.25">
      <c r="D772" s="103"/>
    </row>
    <row r="773" spans="4:4" x14ac:dyDescent="0.25">
      <c r="D773" s="103"/>
    </row>
    <row r="774" spans="4:4" x14ac:dyDescent="0.25">
      <c r="D774" s="103"/>
    </row>
    <row r="775" spans="4:4" x14ac:dyDescent="0.25">
      <c r="D775" s="103"/>
    </row>
    <row r="776" spans="4:4" x14ac:dyDescent="0.25">
      <c r="D776" s="103"/>
    </row>
    <row r="777" spans="4:4" x14ac:dyDescent="0.25">
      <c r="D777" s="103"/>
    </row>
    <row r="778" spans="4:4" x14ac:dyDescent="0.25">
      <c r="D778" s="103"/>
    </row>
    <row r="779" spans="4:4" x14ac:dyDescent="0.25">
      <c r="D779" s="103"/>
    </row>
    <row r="780" spans="4:4" x14ac:dyDescent="0.25">
      <c r="D780" s="103"/>
    </row>
    <row r="781" spans="4:4" x14ac:dyDescent="0.25">
      <c r="D781" s="103"/>
    </row>
    <row r="782" spans="4:4" x14ac:dyDescent="0.25">
      <c r="D782" s="103"/>
    </row>
    <row r="783" spans="4:4" x14ac:dyDescent="0.25">
      <c r="D783" s="103"/>
    </row>
    <row r="784" spans="4:4" x14ac:dyDescent="0.25">
      <c r="D784" s="103"/>
    </row>
    <row r="785" spans="4:4" x14ac:dyDescent="0.25">
      <c r="D785" s="103"/>
    </row>
    <row r="786" spans="4:4" x14ac:dyDescent="0.25">
      <c r="D786" s="103"/>
    </row>
    <row r="787" spans="4:4" x14ac:dyDescent="0.25">
      <c r="D787" s="103"/>
    </row>
    <row r="788" spans="4:4" x14ac:dyDescent="0.25">
      <c r="D788" s="103"/>
    </row>
    <row r="789" spans="4:4" x14ac:dyDescent="0.25">
      <c r="D789" s="103"/>
    </row>
    <row r="790" spans="4:4" x14ac:dyDescent="0.25">
      <c r="D790" s="103"/>
    </row>
    <row r="791" spans="4:4" x14ac:dyDescent="0.25">
      <c r="D791" s="103"/>
    </row>
    <row r="792" spans="4:4" x14ac:dyDescent="0.25">
      <c r="D792" s="103"/>
    </row>
    <row r="793" spans="4:4" x14ac:dyDescent="0.25">
      <c r="D793" s="103"/>
    </row>
    <row r="794" spans="4:4" x14ac:dyDescent="0.25">
      <c r="D794" s="103"/>
    </row>
    <row r="795" spans="4:4" x14ac:dyDescent="0.25">
      <c r="D795" s="103"/>
    </row>
    <row r="796" spans="4:4" x14ac:dyDescent="0.25">
      <c r="D796" s="103"/>
    </row>
    <row r="797" spans="4:4" x14ac:dyDescent="0.25">
      <c r="D797" s="103"/>
    </row>
    <row r="798" spans="4:4" x14ac:dyDescent="0.25">
      <c r="D798" s="103"/>
    </row>
    <row r="799" spans="4:4" x14ac:dyDescent="0.25">
      <c r="D799" s="103"/>
    </row>
    <row r="800" spans="4:4" x14ac:dyDescent="0.25">
      <c r="D800" s="103"/>
    </row>
    <row r="801" spans="4:4" x14ac:dyDescent="0.25">
      <c r="D801" s="103"/>
    </row>
    <row r="802" spans="4:4" x14ac:dyDescent="0.25">
      <c r="D802" s="103"/>
    </row>
    <row r="803" spans="4:4" x14ac:dyDescent="0.25">
      <c r="D803" s="103"/>
    </row>
    <row r="804" spans="4:4" x14ac:dyDescent="0.25">
      <c r="D804" s="103"/>
    </row>
    <row r="805" spans="4:4" x14ac:dyDescent="0.25">
      <c r="D805" s="103"/>
    </row>
    <row r="806" spans="4:4" x14ac:dyDescent="0.25">
      <c r="D806" s="103"/>
    </row>
    <row r="807" spans="4:4" x14ac:dyDescent="0.25">
      <c r="D807" s="103"/>
    </row>
    <row r="808" spans="4:4" x14ac:dyDescent="0.25">
      <c r="D808" s="103"/>
    </row>
    <row r="809" spans="4:4" x14ac:dyDescent="0.25">
      <c r="D809" s="103"/>
    </row>
    <row r="810" spans="4:4" x14ac:dyDescent="0.25">
      <c r="D810" s="103"/>
    </row>
    <row r="811" spans="4:4" x14ac:dyDescent="0.25">
      <c r="D811" s="103"/>
    </row>
    <row r="812" spans="4:4" x14ac:dyDescent="0.25">
      <c r="D812" s="103"/>
    </row>
    <row r="813" spans="4:4" x14ac:dyDescent="0.25">
      <c r="D813" s="103"/>
    </row>
    <row r="814" spans="4:4" x14ac:dyDescent="0.25">
      <c r="D814" s="103"/>
    </row>
    <row r="815" spans="4:4" x14ac:dyDescent="0.25">
      <c r="D815" s="103"/>
    </row>
    <row r="816" spans="4:4" x14ac:dyDescent="0.25">
      <c r="D816" s="103"/>
    </row>
    <row r="817" spans="4:4" x14ac:dyDescent="0.25">
      <c r="D817" s="103"/>
    </row>
    <row r="818" spans="4:4" x14ac:dyDescent="0.25">
      <c r="D818" s="103"/>
    </row>
    <row r="819" spans="4:4" x14ac:dyDescent="0.25">
      <c r="D819" s="103"/>
    </row>
    <row r="820" spans="4:4" x14ac:dyDescent="0.25">
      <c r="D820" s="103"/>
    </row>
    <row r="821" spans="4:4" x14ac:dyDescent="0.25">
      <c r="D821" s="103"/>
    </row>
    <row r="822" spans="4:4" x14ac:dyDescent="0.25">
      <c r="D822" s="103"/>
    </row>
    <row r="823" spans="4:4" x14ac:dyDescent="0.25">
      <c r="D823" s="103"/>
    </row>
    <row r="824" spans="4:4" x14ac:dyDescent="0.25">
      <c r="D824" s="103"/>
    </row>
    <row r="825" spans="4:4" x14ac:dyDescent="0.25">
      <c r="D825" s="103"/>
    </row>
    <row r="826" spans="4:4" x14ac:dyDescent="0.25">
      <c r="D826" s="103"/>
    </row>
    <row r="827" spans="4:4" x14ac:dyDescent="0.25">
      <c r="D827" s="103"/>
    </row>
    <row r="828" spans="4:4" x14ac:dyDescent="0.25">
      <c r="D828" s="103"/>
    </row>
    <row r="829" spans="4:4" x14ac:dyDescent="0.25">
      <c r="D829" s="103"/>
    </row>
    <row r="830" spans="4:4" x14ac:dyDescent="0.25">
      <c r="D830" s="103"/>
    </row>
    <row r="831" spans="4:4" x14ac:dyDescent="0.25">
      <c r="D831" s="103"/>
    </row>
    <row r="832" spans="4:4" x14ac:dyDescent="0.25">
      <c r="D832" s="103"/>
    </row>
    <row r="833" spans="4:4" x14ac:dyDescent="0.25">
      <c r="D833" s="103"/>
    </row>
    <row r="834" spans="4:4" x14ac:dyDescent="0.25">
      <c r="D834" s="103"/>
    </row>
    <row r="835" spans="4:4" x14ac:dyDescent="0.25">
      <c r="D835" s="103"/>
    </row>
    <row r="836" spans="4:4" x14ac:dyDescent="0.25">
      <c r="D836" s="103"/>
    </row>
    <row r="837" spans="4:4" x14ac:dyDescent="0.25">
      <c r="D837" s="103"/>
    </row>
    <row r="838" spans="4:4" x14ac:dyDescent="0.25">
      <c r="D838" s="103"/>
    </row>
    <row r="839" spans="4:4" x14ac:dyDescent="0.25">
      <c r="D839" s="103"/>
    </row>
    <row r="840" spans="4:4" x14ac:dyDescent="0.25">
      <c r="D840" s="103"/>
    </row>
    <row r="841" spans="4:4" x14ac:dyDescent="0.25">
      <c r="D841" s="103"/>
    </row>
    <row r="842" spans="4:4" x14ac:dyDescent="0.25">
      <c r="D842" s="103"/>
    </row>
    <row r="843" spans="4:4" x14ac:dyDescent="0.25">
      <c r="D843" s="103"/>
    </row>
    <row r="844" spans="4:4" x14ac:dyDescent="0.25">
      <c r="D844" s="103"/>
    </row>
    <row r="845" spans="4:4" x14ac:dyDescent="0.25">
      <c r="D845" s="103"/>
    </row>
    <row r="846" spans="4:4" x14ac:dyDescent="0.25">
      <c r="D846" s="103"/>
    </row>
    <row r="847" spans="4:4" x14ac:dyDescent="0.25">
      <c r="D847" s="103"/>
    </row>
    <row r="848" spans="4:4" x14ac:dyDescent="0.25">
      <c r="D848" s="103"/>
    </row>
    <row r="849" spans="4:4" x14ac:dyDescent="0.25">
      <c r="D849" s="103"/>
    </row>
    <row r="850" spans="4:4" x14ac:dyDescent="0.25">
      <c r="D850" s="103"/>
    </row>
    <row r="851" spans="4:4" x14ac:dyDescent="0.25">
      <c r="D851" s="103"/>
    </row>
    <row r="852" spans="4:4" x14ac:dyDescent="0.25">
      <c r="D852" s="103"/>
    </row>
    <row r="853" spans="4:4" x14ac:dyDescent="0.25">
      <c r="D853" s="103"/>
    </row>
    <row r="854" spans="4:4" x14ac:dyDescent="0.25">
      <c r="D854" s="103"/>
    </row>
    <row r="855" spans="4:4" x14ac:dyDescent="0.25">
      <c r="D855" s="103"/>
    </row>
    <row r="856" spans="4:4" x14ac:dyDescent="0.25">
      <c r="D856" s="103"/>
    </row>
    <row r="857" spans="4:4" x14ac:dyDescent="0.25">
      <c r="D857" s="103"/>
    </row>
    <row r="858" spans="4:4" x14ac:dyDescent="0.25">
      <c r="D858" s="103"/>
    </row>
    <row r="859" spans="4:4" x14ac:dyDescent="0.25">
      <c r="D859" s="103"/>
    </row>
    <row r="860" spans="4:4" x14ac:dyDescent="0.25">
      <c r="D860" s="103"/>
    </row>
    <row r="861" spans="4:4" x14ac:dyDescent="0.25">
      <c r="D861" s="103"/>
    </row>
    <row r="862" spans="4:4" x14ac:dyDescent="0.25">
      <c r="D862" s="103"/>
    </row>
    <row r="863" spans="4:4" x14ac:dyDescent="0.25">
      <c r="D863" s="103"/>
    </row>
    <row r="864" spans="4:4" x14ac:dyDescent="0.25">
      <c r="D864" s="103"/>
    </row>
    <row r="865" spans="4:4" x14ac:dyDescent="0.25">
      <c r="D865" s="103"/>
    </row>
    <row r="866" spans="4:4" x14ac:dyDescent="0.25">
      <c r="D866" s="103"/>
    </row>
    <row r="867" spans="4:4" x14ac:dyDescent="0.25">
      <c r="D867" s="103"/>
    </row>
    <row r="868" spans="4:4" x14ac:dyDescent="0.25">
      <c r="D868" s="103"/>
    </row>
    <row r="869" spans="4:4" x14ac:dyDescent="0.25">
      <c r="D869" s="103"/>
    </row>
    <row r="870" spans="4:4" x14ac:dyDescent="0.25">
      <c r="D870" s="103"/>
    </row>
    <row r="871" spans="4:4" x14ac:dyDescent="0.25">
      <c r="D871" s="103"/>
    </row>
    <row r="872" spans="4:4" x14ac:dyDescent="0.25">
      <c r="D872" s="103"/>
    </row>
    <row r="873" spans="4:4" x14ac:dyDescent="0.25">
      <c r="D873" s="103"/>
    </row>
    <row r="874" spans="4:4" x14ac:dyDescent="0.25">
      <c r="D874" s="103"/>
    </row>
    <row r="875" spans="4:4" x14ac:dyDescent="0.25">
      <c r="D875" s="103"/>
    </row>
    <row r="876" spans="4:4" x14ac:dyDescent="0.25">
      <c r="D876" s="103"/>
    </row>
    <row r="877" spans="4:4" x14ac:dyDescent="0.25">
      <c r="D877" s="103"/>
    </row>
    <row r="878" spans="4:4" x14ac:dyDescent="0.25">
      <c r="D878" s="103"/>
    </row>
    <row r="879" spans="4:4" x14ac:dyDescent="0.25">
      <c r="D879" s="103"/>
    </row>
    <row r="880" spans="4:4" x14ac:dyDescent="0.25">
      <c r="D880" s="103"/>
    </row>
    <row r="881" spans="4:4" x14ac:dyDescent="0.25">
      <c r="D881" s="103"/>
    </row>
    <row r="882" spans="4:4" x14ac:dyDescent="0.25">
      <c r="D882" s="103"/>
    </row>
    <row r="883" spans="4:4" x14ac:dyDescent="0.25">
      <c r="D883" s="103"/>
    </row>
    <row r="884" spans="4:4" x14ac:dyDescent="0.25">
      <c r="D884" s="103"/>
    </row>
    <row r="885" spans="4:4" x14ac:dyDescent="0.25">
      <c r="D885" s="103"/>
    </row>
    <row r="886" spans="4:4" x14ac:dyDescent="0.25">
      <c r="D886" s="103"/>
    </row>
    <row r="887" spans="4:4" x14ac:dyDescent="0.25">
      <c r="D887" s="103"/>
    </row>
    <row r="888" spans="4:4" x14ac:dyDescent="0.25">
      <c r="D888" s="103"/>
    </row>
    <row r="889" spans="4:4" x14ac:dyDescent="0.25">
      <c r="D889" s="103"/>
    </row>
    <row r="890" spans="4:4" x14ac:dyDescent="0.25">
      <c r="D890" s="103"/>
    </row>
    <row r="891" spans="4:4" x14ac:dyDescent="0.25">
      <c r="D891" s="103"/>
    </row>
    <row r="892" spans="4:4" x14ac:dyDescent="0.25">
      <c r="D892" s="103"/>
    </row>
    <row r="893" spans="4:4" x14ac:dyDescent="0.25">
      <c r="D893" s="103"/>
    </row>
    <row r="894" spans="4:4" x14ac:dyDescent="0.25">
      <c r="D894" s="103"/>
    </row>
    <row r="895" spans="4:4" x14ac:dyDescent="0.25">
      <c r="D895" s="103"/>
    </row>
    <row r="896" spans="4:4" x14ac:dyDescent="0.25">
      <c r="D896" s="103"/>
    </row>
    <row r="897" spans="4:4" x14ac:dyDescent="0.25">
      <c r="D897" s="103"/>
    </row>
    <row r="898" spans="4:4" x14ac:dyDescent="0.25">
      <c r="D898" s="103"/>
    </row>
    <row r="899" spans="4:4" x14ac:dyDescent="0.25">
      <c r="D899" s="103"/>
    </row>
    <row r="900" spans="4:4" x14ac:dyDescent="0.25">
      <c r="D900" s="103"/>
    </row>
    <row r="901" spans="4:4" x14ac:dyDescent="0.25">
      <c r="D901" s="103"/>
    </row>
    <row r="902" spans="4:4" x14ac:dyDescent="0.25">
      <c r="D902" s="103"/>
    </row>
    <row r="903" spans="4:4" x14ac:dyDescent="0.25">
      <c r="D903" s="103"/>
    </row>
    <row r="904" spans="4:4" x14ac:dyDescent="0.25">
      <c r="D904" s="103"/>
    </row>
    <row r="905" spans="4:4" x14ac:dyDescent="0.25">
      <c r="D905" s="103"/>
    </row>
    <row r="906" spans="4:4" x14ac:dyDescent="0.25">
      <c r="D906" s="103"/>
    </row>
    <row r="907" spans="4:4" x14ac:dyDescent="0.25">
      <c r="D907" s="103"/>
    </row>
    <row r="908" spans="4:4" x14ac:dyDescent="0.25">
      <c r="D908" s="103"/>
    </row>
    <row r="909" spans="4:4" x14ac:dyDescent="0.25">
      <c r="D909" s="103"/>
    </row>
    <row r="910" spans="4:4" x14ac:dyDescent="0.25">
      <c r="D910" s="103"/>
    </row>
    <row r="911" spans="4:4" x14ac:dyDescent="0.25">
      <c r="D911" s="103"/>
    </row>
    <row r="912" spans="4:4" x14ac:dyDescent="0.25">
      <c r="D912" s="103"/>
    </row>
    <row r="913" spans="4:4" x14ac:dyDescent="0.25">
      <c r="D913" s="103"/>
    </row>
    <row r="914" spans="4:4" x14ac:dyDescent="0.25">
      <c r="D914" s="103"/>
    </row>
    <row r="915" spans="4:4" x14ac:dyDescent="0.25">
      <c r="D915" s="103"/>
    </row>
    <row r="916" spans="4:4" x14ac:dyDescent="0.25">
      <c r="D916" s="103"/>
    </row>
    <row r="917" spans="4:4" x14ac:dyDescent="0.25">
      <c r="D917" s="103"/>
    </row>
    <row r="918" spans="4:4" x14ac:dyDescent="0.25">
      <c r="D918" s="103"/>
    </row>
    <row r="919" spans="4:4" x14ac:dyDescent="0.25">
      <c r="D919" s="103"/>
    </row>
    <row r="920" spans="4:4" x14ac:dyDescent="0.25">
      <c r="D920" s="103"/>
    </row>
    <row r="921" spans="4:4" x14ac:dyDescent="0.25">
      <c r="D921" s="103"/>
    </row>
    <row r="922" spans="4:4" x14ac:dyDescent="0.25">
      <c r="D922" s="103"/>
    </row>
    <row r="923" spans="4:4" x14ac:dyDescent="0.25">
      <c r="D923" s="103"/>
    </row>
    <row r="924" spans="4:4" x14ac:dyDescent="0.25">
      <c r="D924" s="103"/>
    </row>
    <row r="925" spans="4:4" x14ac:dyDescent="0.25">
      <c r="D925" s="103"/>
    </row>
    <row r="926" spans="4:4" x14ac:dyDescent="0.25">
      <c r="D926" s="103"/>
    </row>
    <row r="927" spans="4:4" x14ac:dyDescent="0.25">
      <c r="D927" s="103"/>
    </row>
    <row r="928" spans="4:4" x14ac:dyDescent="0.25">
      <c r="D928" s="103"/>
    </row>
    <row r="929" spans="4:4" x14ac:dyDescent="0.25">
      <c r="D929" s="103"/>
    </row>
    <row r="930" spans="4:4" x14ac:dyDescent="0.25">
      <c r="D930" s="103"/>
    </row>
    <row r="931" spans="4:4" x14ac:dyDescent="0.25">
      <c r="D931" s="103"/>
    </row>
    <row r="932" spans="4:4" x14ac:dyDescent="0.25">
      <c r="D932" s="103"/>
    </row>
    <row r="933" spans="4:4" x14ac:dyDescent="0.25">
      <c r="D933" s="103"/>
    </row>
    <row r="934" spans="4:4" x14ac:dyDescent="0.25">
      <c r="D934" s="103"/>
    </row>
    <row r="935" spans="4:4" x14ac:dyDescent="0.25">
      <c r="D935" s="103"/>
    </row>
    <row r="936" spans="4:4" x14ac:dyDescent="0.25">
      <c r="D936" s="103"/>
    </row>
    <row r="937" spans="4:4" x14ac:dyDescent="0.25">
      <c r="D937" s="103"/>
    </row>
    <row r="938" spans="4:4" x14ac:dyDescent="0.25">
      <c r="D938" s="103"/>
    </row>
    <row r="939" spans="4:4" x14ac:dyDescent="0.25">
      <c r="D939" s="103"/>
    </row>
    <row r="940" spans="4:4" x14ac:dyDescent="0.25">
      <c r="D940" s="103"/>
    </row>
    <row r="941" spans="4:4" x14ac:dyDescent="0.25">
      <c r="D941" s="103"/>
    </row>
    <row r="942" spans="4:4" x14ac:dyDescent="0.25">
      <c r="D942" s="103"/>
    </row>
    <row r="943" spans="4:4" x14ac:dyDescent="0.25">
      <c r="D943" s="103"/>
    </row>
    <row r="944" spans="4:4" x14ac:dyDescent="0.25">
      <c r="D944" s="103"/>
    </row>
    <row r="945" spans="4:4" x14ac:dyDescent="0.25">
      <c r="D945" s="103"/>
    </row>
    <row r="946" spans="4:4" x14ac:dyDescent="0.25">
      <c r="D946" s="103"/>
    </row>
    <row r="947" spans="4:4" x14ac:dyDescent="0.25">
      <c r="D947" s="103"/>
    </row>
    <row r="948" spans="4:4" x14ac:dyDescent="0.25">
      <c r="D948" s="103"/>
    </row>
    <row r="949" spans="4:4" x14ac:dyDescent="0.25">
      <c r="D949" s="103"/>
    </row>
    <row r="950" spans="4:4" x14ac:dyDescent="0.25">
      <c r="D950" s="103"/>
    </row>
    <row r="951" spans="4:4" x14ac:dyDescent="0.25">
      <c r="D951" s="103"/>
    </row>
    <row r="952" spans="4:4" x14ac:dyDescent="0.25">
      <c r="D952" s="103"/>
    </row>
    <row r="953" spans="4:4" x14ac:dyDescent="0.25">
      <c r="D953" s="103"/>
    </row>
    <row r="954" spans="4:4" x14ac:dyDescent="0.25">
      <c r="D954" s="103"/>
    </row>
    <row r="955" spans="4:4" x14ac:dyDescent="0.25">
      <c r="D955" s="103"/>
    </row>
    <row r="956" spans="4:4" x14ac:dyDescent="0.25">
      <c r="D956" s="103"/>
    </row>
    <row r="957" spans="4:4" x14ac:dyDescent="0.25">
      <c r="D957" s="103"/>
    </row>
    <row r="958" spans="4:4" x14ac:dyDescent="0.25">
      <c r="D958" s="103"/>
    </row>
    <row r="959" spans="4:4" x14ac:dyDescent="0.25">
      <c r="D959" s="103"/>
    </row>
    <row r="960" spans="4:4" x14ac:dyDescent="0.25">
      <c r="D960" s="103"/>
    </row>
    <row r="961" spans="4:4" x14ac:dyDescent="0.25">
      <c r="D961" s="103"/>
    </row>
    <row r="962" spans="4:4" x14ac:dyDescent="0.25">
      <c r="D962" s="103"/>
    </row>
    <row r="963" spans="4:4" x14ac:dyDescent="0.25">
      <c r="D963" s="103"/>
    </row>
    <row r="964" spans="4:4" x14ac:dyDescent="0.25">
      <c r="D964" s="103"/>
    </row>
    <row r="965" spans="4:4" x14ac:dyDescent="0.25">
      <c r="D965" s="103"/>
    </row>
    <row r="966" spans="4:4" x14ac:dyDescent="0.25">
      <c r="D966" s="103"/>
    </row>
    <row r="967" spans="4:4" x14ac:dyDescent="0.25">
      <c r="D967" s="103"/>
    </row>
    <row r="968" spans="4:4" x14ac:dyDescent="0.25">
      <c r="D968" s="103"/>
    </row>
    <row r="969" spans="4:4" x14ac:dyDescent="0.25">
      <c r="D969" s="103"/>
    </row>
    <row r="970" spans="4:4" x14ac:dyDescent="0.25">
      <c r="D970" s="103"/>
    </row>
    <row r="971" spans="4:4" x14ac:dyDescent="0.25">
      <c r="D971" s="103"/>
    </row>
    <row r="972" spans="4:4" x14ac:dyDescent="0.25">
      <c r="D972" s="103"/>
    </row>
    <row r="973" spans="4:4" x14ac:dyDescent="0.25">
      <c r="D973" s="103"/>
    </row>
    <row r="974" spans="4:4" x14ac:dyDescent="0.25">
      <c r="D974" s="103"/>
    </row>
    <row r="975" spans="4:4" x14ac:dyDescent="0.25">
      <c r="D975" s="103"/>
    </row>
    <row r="976" spans="4:4" x14ac:dyDescent="0.25">
      <c r="D976" s="103"/>
    </row>
    <row r="977" spans="4:4" x14ac:dyDescent="0.25">
      <c r="D977" s="103"/>
    </row>
    <row r="978" spans="4:4" x14ac:dyDescent="0.25">
      <c r="D978" s="103"/>
    </row>
    <row r="979" spans="4:4" x14ac:dyDescent="0.25">
      <c r="D979" s="103"/>
    </row>
    <row r="980" spans="4:4" x14ac:dyDescent="0.25">
      <c r="D980" s="103"/>
    </row>
    <row r="981" spans="4:4" x14ac:dyDescent="0.25">
      <c r="D981" s="103"/>
    </row>
    <row r="982" spans="4:4" x14ac:dyDescent="0.25">
      <c r="D982" s="103"/>
    </row>
    <row r="983" spans="4:4" x14ac:dyDescent="0.25">
      <c r="D983" s="103"/>
    </row>
    <row r="984" spans="4:4" x14ac:dyDescent="0.25">
      <c r="D984" s="103"/>
    </row>
    <row r="985" spans="4:4" x14ac:dyDescent="0.25">
      <c r="D985" s="103"/>
    </row>
    <row r="986" spans="4:4" x14ac:dyDescent="0.25">
      <c r="D986" s="103"/>
    </row>
    <row r="987" spans="4:4" x14ac:dyDescent="0.25">
      <c r="D987" s="103"/>
    </row>
    <row r="988" spans="4:4" x14ac:dyDescent="0.25">
      <c r="D988" s="103"/>
    </row>
    <row r="989" spans="4:4" x14ac:dyDescent="0.25">
      <c r="D989" s="103"/>
    </row>
    <row r="990" spans="4:4" x14ac:dyDescent="0.25">
      <c r="D990" s="103"/>
    </row>
    <row r="991" spans="4:4" x14ac:dyDescent="0.25">
      <c r="D991" s="103"/>
    </row>
    <row r="992" spans="4:4" x14ac:dyDescent="0.25">
      <c r="D992" s="103"/>
    </row>
    <row r="993" spans="4:4" x14ac:dyDescent="0.25">
      <c r="D993" s="103"/>
    </row>
    <row r="994" spans="4:4" x14ac:dyDescent="0.25">
      <c r="D994" s="103"/>
    </row>
    <row r="995" spans="4:4" x14ac:dyDescent="0.25">
      <c r="D995" s="103"/>
    </row>
    <row r="996" spans="4:4" x14ac:dyDescent="0.25">
      <c r="D996" s="103"/>
    </row>
    <row r="997" spans="4:4" x14ac:dyDescent="0.25">
      <c r="D997" s="103"/>
    </row>
    <row r="998" spans="4:4" x14ac:dyDescent="0.25">
      <c r="D998" s="103"/>
    </row>
    <row r="999" spans="4:4" x14ac:dyDescent="0.25">
      <c r="D999" s="103"/>
    </row>
    <row r="1000" spans="4:4" x14ac:dyDescent="0.25">
      <c r="D1000" s="103"/>
    </row>
    <row r="1001" spans="4:4" x14ac:dyDescent="0.25">
      <c r="D1001" s="103"/>
    </row>
    <row r="1002" spans="4:4" x14ac:dyDescent="0.25">
      <c r="D1002" s="103"/>
    </row>
    <row r="1003" spans="4:4" x14ac:dyDescent="0.25">
      <c r="D1003" s="103"/>
    </row>
    <row r="1004" spans="4:4" x14ac:dyDescent="0.25">
      <c r="D1004" s="103"/>
    </row>
    <row r="1005" spans="4:4" x14ac:dyDescent="0.25">
      <c r="D1005" s="103"/>
    </row>
    <row r="1006" spans="4:4" x14ac:dyDescent="0.25">
      <c r="D1006" s="103"/>
    </row>
    <row r="1007" spans="4:4" x14ac:dyDescent="0.25">
      <c r="D1007" s="103"/>
    </row>
    <row r="1008" spans="4:4" x14ac:dyDescent="0.25">
      <c r="D1008" s="103"/>
    </row>
    <row r="1009" spans="4:4" x14ac:dyDescent="0.25">
      <c r="D1009" s="103"/>
    </row>
    <row r="1010" spans="4:4" x14ac:dyDescent="0.25">
      <c r="D1010" s="103"/>
    </row>
    <row r="1011" spans="4:4" x14ac:dyDescent="0.25">
      <c r="D1011" s="103"/>
    </row>
    <row r="1012" spans="4:4" x14ac:dyDescent="0.25">
      <c r="D1012" s="103"/>
    </row>
    <row r="1013" spans="4:4" x14ac:dyDescent="0.25">
      <c r="D1013" s="103"/>
    </row>
    <row r="1014" spans="4:4" x14ac:dyDescent="0.25">
      <c r="D1014" s="103"/>
    </row>
    <row r="1015" spans="4:4" x14ac:dyDescent="0.25">
      <c r="D1015" s="103"/>
    </row>
    <row r="1016" spans="4:4" x14ac:dyDescent="0.25">
      <c r="D1016" s="103"/>
    </row>
    <row r="1017" spans="4:4" x14ac:dyDescent="0.25">
      <c r="D1017" s="103"/>
    </row>
    <row r="1018" spans="4:4" x14ac:dyDescent="0.25">
      <c r="D1018" s="103"/>
    </row>
    <row r="1019" spans="4:4" x14ac:dyDescent="0.25">
      <c r="D1019" s="103"/>
    </row>
    <row r="1020" spans="4:4" x14ac:dyDescent="0.25">
      <c r="D1020" s="103"/>
    </row>
    <row r="1021" spans="4:4" x14ac:dyDescent="0.25">
      <c r="D1021" s="103"/>
    </row>
    <row r="1022" spans="4:4" x14ac:dyDescent="0.25">
      <c r="D1022" s="103"/>
    </row>
    <row r="1023" spans="4:4" x14ac:dyDescent="0.25">
      <c r="D1023" s="103"/>
    </row>
    <row r="1024" spans="4:4" x14ac:dyDescent="0.25">
      <c r="D1024" s="103"/>
    </row>
    <row r="1025" spans="4:4" x14ac:dyDescent="0.25">
      <c r="D1025" s="103"/>
    </row>
    <row r="1026" spans="4:4" x14ac:dyDescent="0.25">
      <c r="D1026" s="103"/>
    </row>
    <row r="1027" spans="4:4" x14ac:dyDescent="0.25">
      <c r="D1027" s="103"/>
    </row>
    <row r="1028" spans="4:4" x14ac:dyDescent="0.25">
      <c r="D1028" s="103"/>
    </row>
    <row r="1029" spans="4:4" x14ac:dyDescent="0.25">
      <c r="D1029" s="103"/>
    </row>
    <row r="1030" spans="4:4" x14ac:dyDescent="0.25">
      <c r="D1030" s="103"/>
    </row>
    <row r="1031" spans="4:4" x14ac:dyDescent="0.25">
      <c r="D1031" s="103"/>
    </row>
    <row r="1032" spans="4:4" x14ac:dyDescent="0.25">
      <c r="D1032" s="103"/>
    </row>
    <row r="1033" spans="4:4" x14ac:dyDescent="0.25">
      <c r="D1033" s="103"/>
    </row>
    <row r="1034" spans="4:4" x14ac:dyDescent="0.25">
      <c r="D1034" s="103"/>
    </row>
    <row r="1035" spans="4:4" x14ac:dyDescent="0.25">
      <c r="D1035" s="103"/>
    </row>
    <row r="1036" spans="4:4" x14ac:dyDescent="0.25">
      <c r="D1036" s="103"/>
    </row>
    <row r="1037" spans="4:4" x14ac:dyDescent="0.25">
      <c r="D1037" s="103"/>
    </row>
    <row r="1038" spans="4:4" x14ac:dyDescent="0.25">
      <c r="D1038" s="103"/>
    </row>
    <row r="1039" spans="4:4" x14ac:dyDescent="0.25">
      <c r="D1039" s="103"/>
    </row>
    <row r="1040" spans="4:4" x14ac:dyDescent="0.25">
      <c r="D1040" s="103"/>
    </row>
    <row r="1041" spans="4:4" x14ac:dyDescent="0.25">
      <c r="D1041" s="103"/>
    </row>
    <row r="1042" spans="4:4" x14ac:dyDescent="0.25">
      <c r="D1042" s="103"/>
    </row>
    <row r="1043" spans="4:4" x14ac:dyDescent="0.25">
      <c r="D1043" s="103"/>
    </row>
    <row r="1044" spans="4:4" x14ac:dyDescent="0.25">
      <c r="D1044" s="103"/>
    </row>
    <row r="1045" spans="4:4" x14ac:dyDescent="0.25">
      <c r="D1045" s="103"/>
    </row>
    <row r="1046" spans="4:4" x14ac:dyDescent="0.25">
      <c r="D1046" s="103"/>
    </row>
    <row r="1047" spans="4:4" x14ac:dyDescent="0.25">
      <c r="D1047" s="103"/>
    </row>
    <row r="1048" spans="4:4" x14ac:dyDescent="0.25">
      <c r="D1048" s="103"/>
    </row>
    <row r="1049" spans="4:4" x14ac:dyDescent="0.25">
      <c r="D1049" s="103"/>
    </row>
    <row r="1050" spans="4:4" x14ac:dyDescent="0.25">
      <c r="D1050" s="103"/>
    </row>
    <row r="1051" spans="4:4" x14ac:dyDescent="0.25">
      <c r="D1051" s="103"/>
    </row>
    <row r="1052" spans="4:4" x14ac:dyDescent="0.25">
      <c r="D1052" s="103"/>
    </row>
    <row r="1053" spans="4:4" x14ac:dyDescent="0.25">
      <c r="D1053" s="103"/>
    </row>
    <row r="1054" spans="4:4" x14ac:dyDescent="0.25">
      <c r="D1054" s="103"/>
    </row>
    <row r="1055" spans="4:4" x14ac:dyDescent="0.25">
      <c r="D1055" s="103"/>
    </row>
    <row r="1056" spans="4:4" x14ac:dyDescent="0.25">
      <c r="D1056" s="103"/>
    </row>
    <row r="1057" spans="4:4" x14ac:dyDescent="0.25">
      <c r="D1057" s="103"/>
    </row>
    <row r="1058" spans="4:4" x14ac:dyDescent="0.25">
      <c r="D1058" s="103"/>
    </row>
    <row r="1059" spans="4:4" x14ac:dyDescent="0.25">
      <c r="D1059" s="103"/>
    </row>
    <row r="1060" spans="4:4" x14ac:dyDescent="0.25">
      <c r="D1060" s="103"/>
    </row>
    <row r="1061" spans="4:4" x14ac:dyDescent="0.25">
      <c r="D1061" s="103"/>
    </row>
    <row r="1062" spans="4:4" x14ac:dyDescent="0.25">
      <c r="D1062" s="103"/>
    </row>
    <row r="1063" spans="4:4" x14ac:dyDescent="0.25">
      <c r="D1063" s="103"/>
    </row>
    <row r="1064" spans="4:4" x14ac:dyDescent="0.25">
      <c r="D1064" s="103"/>
    </row>
    <row r="1065" spans="4:4" x14ac:dyDescent="0.25">
      <c r="D1065" s="103"/>
    </row>
    <row r="1066" spans="4:4" x14ac:dyDescent="0.25">
      <c r="D1066" s="103"/>
    </row>
    <row r="1067" spans="4:4" x14ac:dyDescent="0.25">
      <c r="D1067" s="103"/>
    </row>
    <row r="1068" spans="4:4" x14ac:dyDescent="0.25">
      <c r="D1068" s="103"/>
    </row>
    <row r="1069" spans="4:4" x14ac:dyDescent="0.25">
      <c r="D1069" s="103"/>
    </row>
    <row r="1070" spans="4:4" x14ac:dyDescent="0.25">
      <c r="D1070" s="103"/>
    </row>
    <row r="1071" spans="4:4" x14ac:dyDescent="0.25">
      <c r="D1071" s="103"/>
    </row>
    <row r="1072" spans="4:4" x14ac:dyDescent="0.25">
      <c r="D1072" s="103"/>
    </row>
    <row r="1073" spans="4:4" x14ac:dyDescent="0.25">
      <c r="D1073" s="103"/>
    </row>
    <row r="1074" spans="4:4" x14ac:dyDescent="0.25">
      <c r="D1074" s="103"/>
    </row>
    <row r="1075" spans="4:4" x14ac:dyDescent="0.25">
      <c r="D1075" s="103"/>
    </row>
    <row r="1076" spans="4:4" x14ac:dyDescent="0.25">
      <c r="D1076" s="103"/>
    </row>
    <row r="1077" spans="4:4" x14ac:dyDescent="0.25">
      <c r="D1077" s="103"/>
    </row>
    <row r="1078" spans="4:4" x14ac:dyDescent="0.25">
      <c r="D1078" s="103"/>
    </row>
    <row r="1079" spans="4:4" x14ac:dyDescent="0.25">
      <c r="D1079" s="103"/>
    </row>
    <row r="1080" spans="4:4" x14ac:dyDescent="0.25">
      <c r="D1080" s="103"/>
    </row>
    <row r="1081" spans="4:4" x14ac:dyDescent="0.25">
      <c r="D1081" s="103"/>
    </row>
    <row r="1082" spans="4:4" x14ac:dyDescent="0.25">
      <c r="D1082" s="103"/>
    </row>
    <row r="1083" spans="4:4" x14ac:dyDescent="0.25">
      <c r="D1083" s="103"/>
    </row>
    <row r="1084" spans="4:4" x14ac:dyDescent="0.25">
      <c r="D1084" s="103"/>
    </row>
    <row r="1085" spans="4:4" x14ac:dyDescent="0.25">
      <c r="D1085" s="103"/>
    </row>
    <row r="1086" spans="4:4" x14ac:dyDescent="0.25">
      <c r="D1086" s="103"/>
    </row>
    <row r="1087" spans="4:4" x14ac:dyDescent="0.25">
      <c r="D1087" s="103"/>
    </row>
    <row r="1088" spans="4:4" x14ac:dyDescent="0.25">
      <c r="D1088" s="103"/>
    </row>
    <row r="1089" spans="4:4" x14ac:dyDescent="0.25">
      <c r="D1089" s="103"/>
    </row>
    <row r="1090" spans="4:4" x14ac:dyDescent="0.25">
      <c r="D1090" s="103"/>
    </row>
    <row r="1091" spans="4:4" x14ac:dyDescent="0.25">
      <c r="D1091" s="103"/>
    </row>
    <row r="1092" spans="4:4" x14ac:dyDescent="0.25">
      <c r="D1092" s="103"/>
    </row>
    <row r="1093" spans="4:4" x14ac:dyDescent="0.25">
      <c r="D1093" s="103"/>
    </row>
    <row r="1094" spans="4:4" x14ac:dyDescent="0.25">
      <c r="D1094" s="103"/>
    </row>
    <row r="1095" spans="4:4" x14ac:dyDescent="0.25">
      <c r="D1095" s="103"/>
    </row>
    <row r="1096" spans="4:4" x14ac:dyDescent="0.25">
      <c r="D1096" s="103"/>
    </row>
    <row r="1097" spans="4:4" x14ac:dyDescent="0.25">
      <c r="D1097" s="103"/>
    </row>
    <row r="1098" spans="4:4" x14ac:dyDescent="0.25">
      <c r="D1098" s="103"/>
    </row>
    <row r="1099" spans="4:4" x14ac:dyDescent="0.25">
      <c r="D1099" s="103"/>
    </row>
    <row r="1100" spans="4:4" x14ac:dyDescent="0.25">
      <c r="D1100" s="103"/>
    </row>
    <row r="1101" spans="4:4" x14ac:dyDescent="0.25">
      <c r="D1101" s="103"/>
    </row>
    <row r="1102" spans="4:4" x14ac:dyDescent="0.25">
      <c r="D1102" s="103"/>
    </row>
    <row r="1103" spans="4:4" x14ac:dyDescent="0.25">
      <c r="D1103" s="103"/>
    </row>
    <row r="1104" spans="4:4" x14ac:dyDescent="0.25">
      <c r="D1104" s="103"/>
    </row>
    <row r="1105" spans="4:4" x14ac:dyDescent="0.25">
      <c r="D1105" s="103"/>
    </row>
    <row r="1106" spans="4:4" x14ac:dyDescent="0.25">
      <c r="D1106" s="103"/>
    </row>
    <row r="1107" spans="4:4" x14ac:dyDescent="0.25">
      <c r="D1107" s="103"/>
    </row>
    <row r="1108" spans="4:4" x14ac:dyDescent="0.25">
      <c r="D1108" s="103"/>
    </row>
    <row r="1109" spans="4:4" x14ac:dyDescent="0.25">
      <c r="D1109" s="103"/>
    </row>
    <row r="1110" spans="4:4" x14ac:dyDescent="0.25">
      <c r="D1110" s="103"/>
    </row>
    <row r="1111" spans="4:4" x14ac:dyDescent="0.25">
      <c r="D1111" s="103"/>
    </row>
    <row r="1112" spans="4:4" x14ac:dyDescent="0.25">
      <c r="D1112" s="103"/>
    </row>
    <row r="1113" spans="4:4" x14ac:dyDescent="0.25">
      <c r="D1113" s="103"/>
    </row>
    <row r="1114" spans="4:4" x14ac:dyDescent="0.25">
      <c r="D1114" s="103"/>
    </row>
    <row r="1115" spans="4:4" x14ac:dyDescent="0.25">
      <c r="D1115" s="103"/>
    </row>
    <row r="1116" spans="4:4" x14ac:dyDescent="0.25">
      <c r="D1116" s="103"/>
    </row>
    <row r="1117" spans="4:4" x14ac:dyDescent="0.25">
      <c r="D1117" s="103"/>
    </row>
    <row r="1118" spans="4:4" x14ac:dyDescent="0.25">
      <c r="D1118" s="103"/>
    </row>
    <row r="1119" spans="4:4" x14ac:dyDescent="0.25">
      <c r="D1119" s="103"/>
    </row>
    <row r="1120" spans="4:4" x14ac:dyDescent="0.25">
      <c r="D1120" s="103"/>
    </row>
    <row r="1121" spans="4:4" x14ac:dyDescent="0.25">
      <c r="D1121" s="103"/>
    </row>
    <row r="1122" spans="4:4" x14ac:dyDescent="0.25">
      <c r="D1122" s="103"/>
    </row>
    <row r="1123" spans="4:4" x14ac:dyDescent="0.25">
      <c r="D1123" s="103"/>
    </row>
    <row r="1124" spans="4:4" x14ac:dyDescent="0.25">
      <c r="D1124" s="103"/>
    </row>
    <row r="1125" spans="4:4" x14ac:dyDescent="0.25">
      <c r="D1125" s="103"/>
    </row>
    <row r="1126" spans="4:4" x14ac:dyDescent="0.25">
      <c r="D1126" s="103"/>
    </row>
    <row r="1127" spans="4:4" x14ac:dyDescent="0.25">
      <c r="D1127" s="103"/>
    </row>
    <row r="1128" spans="4:4" x14ac:dyDescent="0.25">
      <c r="D1128" s="103"/>
    </row>
    <row r="1129" spans="4:4" x14ac:dyDescent="0.25">
      <c r="D1129" s="103"/>
    </row>
    <row r="1130" spans="4:4" x14ac:dyDescent="0.25">
      <c r="D1130" s="103"/>
    </row>
    <row r="1131" spans="4:4" x14ac:dyDescent="0.25">
      <c r="D1131" s="103"/>
    </row>
    <row r="1132" spans="4:4" x14ac:dyDescent="0.25">
      <c r="D1132" s="103"/>
    </row>
    <row r="1133" spans="4:4" x14ac:dyDescent="0.25">
      <c r="D1133" s="103"/>
    </row>
    <row r="1134" spans="4:4" x14ac:dyDescent="0.25">
      <c r="D1134" s="103"/>
    </row>
    <row r="1135" spans="4:4" x14ac:dyDescent="0.25">
      <c r="D1135" s="103"/>
    </row>
    <row r="1136" spans="4:4" x14ac:dyDescent="0.25">
      <c r="D1136" s="103"/>
    </row>
    <row r="1137" spans="4:4" x14ac:dyDescent="0.25">
      <c r="D1137" s="103"/>
    </row>
    <row r="1138" spans="4:4" x14ac:dyDescent="0.25">
      <c r="D1138" s="103"/>
    </row>
    <row r="1139" spans="4:4" x14ac:dyDescent="0.25">
      <c r="D1139" s="103"/>
    </row>
    <row r="1140" spans="4:4" x14ac:dyDescent="0.25">
      <c r="D1140" s="103"/>
    </row>
    <row r="1141" spans="4:4" x14ac:dyDescent="0.25">
      <c r="D1141" s="103"/>
    </row>
    <row r="1142" spans="4:4" x14ac:dyDescent="0.25">
      <c r="D1142" s="103"/>
    </row>
    <row r="1143" spans="4:4" x14ac:dyDescent="0.25">
      <c r="D1143" s="103"/>
    </row>
    <row r="1144" spans="4:4" x14ac:dyDescent="0.25">
      <c r="D1144" s="103"/>
    </row>
    <row r="1145" spans="4:4" x14ac:dyDescent="0.25">
      <c r="D1145" s="103"/>
    </row>
    <row r="1146" spans="4:4" x14ac:dyDescent="0.25">
      <c r="D1146" s="103"/>
    </row>
    <row r="1147" spans="4:4" x14ac:dyDescent="0.25">
      <c r="D1147" s="103"/>
    </row>
    <row r="1148" spans="4:4" x14ac:dyDescent="0.25">
      <c r="D1148" s="103"/>
    </row>
    <row r="1149" spans="4:4" x14ac:dyDescent="0.25">
      <c r="D1149" s="103"/>
    </row>
    <row r="1150" spans="4:4" x14ac:dyDescent="0.25">
      <c r="D1150" s="103"/>
    </row>
    <row r="1151" spans="4:4" x14ac:dyDescent="0.25">
      <c r="D1151" s="103"/>
    </row>
    <row r="1152" spans="4:4" x14ac:dyDescent="0.25">
      <c r="D1152" s="103"/>
    </row>
    <row r="1153" spans="4:4" x14ac:dyDescent="0.25">
      <c r="D1153" s="103"/>
    </row>
    <row r="1154" spans="4:4" x14ac:dyDescent="0.25">
      <c r="D1154" s="103"/>
    </row>
    <row r="1155" spans="4:4" x14ac:dyDescent="0.25">
      <c r="D1155" s="103"/>
    </row>
    <row r="1156" spans="4:4" x14ac:dyDescent="0.25">
      <c r="D1156" s="103"/>
    </row>
    <row r="1157" spans="4:4" x14ac:dyDescent="0.25">
      <c r="D1157" s="103"/>
    </row>
    <row r="1158" spans="4:4" x14ac:dyDescent="0.25">
      <c r="D1158" s="103"/>
    </row>
    <row r="1159" spans="4:4" x14ac:dyDescent="0.25">
      <c r="D1159" s="103"/>
    </row>
    <row r="1160" spans="4:4" x14ac:dyDescent="0.25">
      <c r="D1160" s="103"/>
    </row>
    <row r="1161" spans="4:4" x14ac:dyDescent="0.25">
      <c r="D1161" s="103"/>
    </row>
    <row r="1162" spans="4:4" x14ac:dyDescent="0.25">
      <c r="D1162" s="103"/>
    </row>
    <row r="1163" spans="4:4" x14ac:dyDescent="0.25">
      <c r="D1163" s="103"/>
    </row>
    <row r="1164" spans="4:4" x14ac:dyDescent="0.25">
      <c r="D1164" s="103"/>
    </row>
    <row r="1165" spans="4:4" x14ac:dyDescent="0.25">
      <c r="D1165" s="103"/>
    </row>
    <row r="1166" spans="4:4" x14ac:dyDescent="0.25">
      <c r="D1166" s="103"/>
    </row>
    <row r="1167" spans="4:4" x14ac:dyDescent="0.25">
      <c r="D1167" s="103"/>
    </row>
    <row r="1168" spans="4:4" x14ac:dyDescent="0.25">
      <c r="D1168" s="103"/>
    </row>
    <row r="1169" spans="4:4" x14ac:dyDescent="0.25">
      <c r="D1169" s="103"/>
    </row>
    <row r="1170" spans="4:4" x14ac:dyDescent="0.25">
      <c r="D1170" s="103"/>
    </row>
    <row r="1171" spans="4:4" x14ac:dyDescent="0.25">
      <c r="D1171" s="103"/>
    </row>
    <row r="1172" spans="4:4" x14ac:dyDescent="0.25">
      <c r="D1172" s="103"/>
    </row>
    <row r="1173" spans="4:4" x14ac:dyDescent="0.25">
      <c r="D1173" s="103"/>
    </row>
    <row r="1174" spans="4:4" x14ac:dyDescent="0.25">
      <c r="D1174" s="103"/>
    </row>
    <row r="1175" spans="4:4" x14ac:dyDescent="0.25">
      <c r="D1175" s="103"/>
    </row>
    <row r="1176" spans="4:4" x14ac:dyDescent="0.25">
      <c r="D1176" s="103"/>
    </row>
    <row r="1177" spans="4:4" x14ac:dyDescent="0.25">
      <c r="D1177" s="103"/>
    </row>
    <row r="1178" spans="4:4" x14ac:dyDescent="0.25">
      <c r="D1178" s="103"/>
    </row>
    <row r="1179" spans="4:4" x14ac:dyDescent="0.25">
      <c r="D1179" s="103"/>
    </row>
    <row r="1180" spans="4:4" x14ac:dyDescent="0.25">
      <c r="D1180" s="103"/>
    </row>
    <row r="1181" spans="4:4" x14ac:dyDescent="0.25">
      <c r="D1181" s="103"/>
    </row>
    <row r="1182" spans="4:4" x14ac:dyDescent="0.25">
      <c r="D1182" s="103"/>
    </row>
    <row r="1183" spans="4:4" x14ac:dyDescent="0.25">
      <c r="D1183" s="103"/>
    </row>
    <row r="1184" spans="4:4" x14ac:dyDescent="0.25">
      <c r="D1184" s="103"/>
    </row>
    <row r="1185" spans="4:4" x14ac:dyDescent="0.25">
      <c r="D1185" s="103"/>
    </row>
    <row r="1186" spans="4:4" x14ac:dyDescent="0.25">
      <c r="D1186" s="103"/>
    </row>
    <row r="1187" spans="4:4" x14ac:dyDescent="0.25">
      <c r="D1187" s="103"/>
    </row>
    <row r="1188" spans="4:4" x14ac:dyDescent="0.25">
      <c r="D1188" s="103"/>
    </row>
    <row r="1189" spans="4:4" x14ac:dyDescent="0.25">
      <c r="D1189" s="103"/>
    </row>
    <row r="1190" spans="4:4" x14ac:dyDescent="0.25">
      <c r="D1190" s="103"/>
    </row>
    <row r="1191" spans="4:4" x14ac:dyDescent="0.25">
      <c r="D1191" s="103"/>
    </row>
    <row r="1192" spans="4:4" x14ac:dyDescent="0.25">
      <c r="D1192" s="103"/>
    </row>
    <row r="1193" spans="4:4" x14ac:dyDescent="0.25">
      <c r="D1193" s="103"/>
    </row>
    <row r="1194" spans="4:4" x14ac:dyDescent="0.25">
      <c r="D1194" s="103"/>
    </row>
    <row r="1195" spans="4:4" x14ac:dyDescent="0.25">
      <c r="D1195" s="103"/>
    </row>
    <row r="1196" spans="4:4" x14ac:dyDescent="0.25">
      <c r="D1196" s="103"/>
    </row>
    <row r="1197" spans="4:4" x14ac:dyDescent="0.25">
      <c r="D1197" s="103"/>
    </row>
    <row r="1198" spans="4:4" x14ac:dyDescent="0.25">
      <c r="D1198" s="103"/>
    </row>
    <row r="1199" spans="4:4" x14ac:dyDescent="0.25">
      <c r="D1199" s="103"/>
    </row>
    <row r="1200" spans="4:4" x14ac:dyDescent="0.25">
      <c r="D1200" s="103"/>
    </row>
    <row r="1201" spans="4:4" x14ac:dyDescent="0.25">
      <c r="D1201" s="103"/>
    </row>
    <row r="1202" spans="4:4" x14ac:dyDescent="0.25">
      <c r="D1202" s="103"/>
    </row>
    <row r="1203" spans="4:4" x14ac:dyDescent="0.25">
      <c r="D1203" s="103"/>
    </row>
    <row r="1204" spans="4:4" x14ac:dyDescent="0.25">
      <c r="D1204" s="103"/>
    </row>
    <row r="1205" spans="4:4" x14ac:dyDescent="0.25">
      <c r="D1205" s="103"/>
    </row>
    <row r="1206" spans="4:4" x14ac:dyDescent="0.25">
      <c r="D1206" s="103"/>
    </row>
    <row r="1207" spans="4:4" x14ac:dyDescent="0.25">
      <c r="D1207" s="103"/>
    </row>
    <row r="1208" spans="4:4" x14ac:dyDescent="0.25">
      <c r="D1208" s="103"/>
    </row>
    <row r="1209" spans="4:4" x14ac:dyDescent="0.25">
      <c r="D1209" s="103"/>
    </row>
    <row r="1210" spans="4:4" x14ac:dyDescent="0.25">
      <c r="D1210" s="103"/>
    </row>
    <row r="1211" spans="4:4" x14ac:dyDescent="0.25">
      <c r="D1211" s="103"/>
    </row>
    <row r="1212" spans="4:4" x14ac:dyDescent="0.25">
      <c r="D1212" s="103"/>
    </row>
    <row r="1213" spans="4:4" x14ac:dyDescent="0.25">
      <c r="D1213" s="103"/>
    </row>
    <row r="1214" spans="4:4" x14ac:dyDescent="0.25">
      <c r="D1214" s="103"/>
    </row>
    <row r="1215" spans="4:4" x14ac:dyDescent="0.25">
      <c r="D1215" s="103"/>
    </row>
    <row r="1216" spans="4:4" x14ac:dyDescent="0.25">
      <c r="D1216" s="103"/>
    </row>
    <row r="1217" spans="4:4" x14ac:dyDescent="0.25">
      <c r="D1217" s="103"/>
    </row>
    <row r="1218" spans="4:4" x14ac:dyDescent="0.25">
      <c r="D1218" s="103"/>
    </row>
    <row r="1219" spans="4:4" x14ac:dyDescent="0.25">
      <c r="D1219" s="103"/>
    </row>
    <row r="1220" spans="4:4" x14ac:dyDescent="0.25">
      <c r="D1220" s="103"/>
    </row>
    <row r="1221" spans="4:4" x14ac:dyDescent="0.25">
      <c r="D1221" s="103"/>
    </row>
    <row r="1222" spans="4:4" x14ac:dyDescent="0.25">
      <c r="D1222" s="103"/>
    </row>
    <row r="1223" spans="4:4" x14ac:dyDescent="0.25">
      <c r="D1223" s="103"/>
    </row>
    <row r="1224" spans="4:4" x14ac:dyDescent="0.25">
      <c r="D1224" s="103"/>
    </row>
    <row r="1225" spans="4:4" x14ac:dyDescent="0.25">
      <c r="D1225" s="103"/>
    </row>
    <row r="1226" spans="4:4" x14ac:dyDescent="0.25">
      <c r="D1226" s="103"/>
    </row>
    <row r="1227" spans="4:4" x14ac:dyDescent="0.25">
      <c r="D1227" s="103"/>
    </row>
    <row r="1228" spans="4:4" x14ac:dyDescent="0.25">
      <c r="D1228" s="103"/>
    </row>
    <row r="1229" spans="4:4" x14ac:dyDescent="0.25">
      <c r="D1229" s="103"/>
    </row>
    <row r="1230" spans="4:4" x14ac:dyDescent="0.25">
      <c r="D1230" s="103"/>
    </row>
    <row r="1231" spans="4:4" x14ac:dyDescent="0.25">
      <c r="D1231" s="103"/>
    </row>
    <row r="1232" spans="4:4" x14ac:dyDescent="0.25">
      <c r="D1232" s="103"/>
    </row>
    <row r="1233" spans="4:4" x14ac:dyDescent="0.25">
      <c r="D1233" s="103"/>
    </row>
    <row r="1234" spans="4:4" x14ac:dyDescent="0.25">
      <c r="D1234" s="103"/>
    </row>
    <row r="1235" spans="4:4" x14ac:dyDescent="0.25">
      <c r="D1235" s="103"/>
    </row>
    <row r="1236" spans="4:4" x14ac:dyDescent="0.25">
      <c r="D1236" s="103"/>
    </row>
    <row r="1237" spans="4:4" x14ac:dyDescent="0.25">
      <c r="D1237" s="103"/>
    </row>
    <row r="1238" spans="4:4" x14ac:dyDescent="0.25">
      <c r="D1238" s="103"/>
    </row>
    <row r="1239" spans="4:4" x14ac:dyDescent="0.25">
      <c r="D1239" s="103"/>
    </row>
    <row r="1240" spans="4:4" x14ac:dyDescent="0.25">
      <c r="D1240" s="103"/>
    </row>
    <row r="1241" spans="4:4" x14ac:dyDescent="0.25">
      <c r="D1241" s="103"/>
    </row>
    <row r="1242" spans="4:4" x14ac:dyDescent="0.25">
      <c r="D1242" s="103"/>
    </row>
    <row r="1243" spans="4:4" x14ac:dyDescent="0.25">
      <c r="D1243" s="103"/>
    </row>
    <row r="1244" spans="4:4" x14ac:dyDescent="0.25">
      <c r="D1244" s="103"/>
    </row>
    <row r="1245" spans="4:4" x14ac:dyDescent="0.25">
      <c r="D1245" s="103"/>
    </row>
    <row r="1246" spans="4:4" x14ac:dyDescent="0.25">
      <c r="D1246" s="103"/>
    </row>
    <row r="1247" spans="4:4" x14ac:dyDescent="0.25">
      <c r="D1247" s="103"/>
    </row>
    <row r="1248" spans="4:4" x14ac:dyDescent="0.25">
      <c r="D1248" s="103"/>
    </row>
    <row r="1249" spans="4:4" x14ac:dyDescent="0.25">
      <c r="D1249" s="103"/>
    </row>
    <row r="1250" spans="4:4" x14ac:dyDescent="0.25">
      <c r="D1250" s="103"/>
    </row>
    <row r="1251" spans="4:4" x14ac:dyDescent="0.25">
      <c r="D1251" s="103"/>
    </row>
    <row r="1252" spans="4:4" x14ac:dyDescent="0.25">
      <c r="D1252" s="103"/>
    </row>
    <row r="1253" spans="4:4" x14ac:dyDescent="0.25">
      <c r="D1253" s="103"/>
    </row>
    <row r="1254" spans="4:4" x14ac:dyDescent="0.25">
      <c r="D1254" s="103"/>
    </row>
    <row r="1255" spans="4:4" x14ac:dyDescent="0.25">
      <c r="D1255" s="103"/>
    </row>
    <row r="1256" spans="4:4" x14ac:dyDescent="0.25">
      <c r="D1256" s="103"/>
    </row>
    <row r="1257" spans="4:4" x14ac:dyDescent="0.25">
      <c r="D1257" s="103"/>
    </row>
    <row r="1258" spans="4:4" x14ac:dyDescent="0.25">
      <c r="D1258" s="103"/>
    </row>
    <row r="1259" spans="4:4" x14ac:dyDescent="0.25">
      <c r="D1259" s="103"/>
    </row>
    <row r="1260" spans="4:4" x14ac:dyDescent="0.25">
      <c r="D1260" s="103"/>
    </row>
    <row r="1261" spans="4:4" x14ac:dyDescent="0.25">
      <c r="D1261" s="103"/>
    </row>
    <row r="1262" spans="4:4" x14ac:dyDescent="0.25">
      <c r="D1262" s="103"/>
    </row>
    <row r="1263" spans="4:4" x14ac:dyDescent="0.25">
      <c r="D1263" s="103"/>
    </row>
    <row r="1264" spans="4:4" x14ac:dyDescent="0.25">
      <c r="D1264" s="103"/>
    </row>
    <row r="1265" spans="4:4" x14ac:dyDescent="0.25">
      <c r="D1265" s="103"/>
    </row>
    <row r="1266" spans="4:4" x14ac:dyDescent="0.25">
      <c r="D1266" s="103"/>
    </row>
    <row r="1267" spans="4:4" x14ac:dyDescent="0.25">
      <c r="D1267" s="103"/>
    </row>
    <row r="1268" spans="4:4" x14ac:dyDescent="0.25">
      <c r="D1268" s="103"/>
    </row>
    <row r="1269" spans="4:4" x14ac:dyDescent="0.25">
      <c r="D1269" s="103"/>
    </row>
    <row r="1270" spans="4:4" x14ac:dyDescent="0.25">
      <c r="D1270" s="103"/>
    </row>
    <row r="1271" spans="4:4" x14ac:dyDescent="0.25">
      <c r="D1271" s="103"/>
    </row>
    <row r="1272" spans="4:4" x14ac:dyDescent="0.25">
      <c r="D1272" s="103"/>
    </row>
    <row r="1273" spans="4:4" x14ac:dyDescent="0.25">
      <c r="D1273" s="103"/>
    </row>
    <row r="1274" spans="4:4" x14ac:dyDescent="0.25">
      <c r="D1274" s="103"/>
    </row>
    <row r="1275" spans="4:4" x14ac:dyDescent="0.25">
      <c r="D1275" s="103"/>
    </row>
    <row r="1276" spans="4:4" x14ac:dyDescent="0.25">
      <c r="D1276" s="103"/>
    </row>
    <row r="1277" spans="4:4" x14ac:dyDescent="0.25">
      <c r="D1277" s="103"/>
    </row>
    <row r="1278" spans="4:4" x14ac:dyDescent="0.25">
      <c r="D1278" s="103"/>
    </row>
    <row r="1279" spans="4:4" x14ac:dyDescent="0.25">
      <c r="D1279" s="103"/>
    </row>
    <row r="1280" spans="4:4" x14ac:dyDescent="0.25">
      <c r="D1280" s="103"/>
    </row>
    <row r="1281" spans="4:4" x14ac:dyDescent="0.25">
      <c r="D1281" s="103"/>
    </row>
    <row r="1282" spans="4:4" x14ac:dyDescent="0.25">
      <c r="D1282" s="103"/>
    </row>
    <row r="1283" spans="4:4" x14ac:dyDescent="0.25">
      <c r="D1283" s="103"/>
    </row>
    <row r="1284" spans="4:4" x14ac:dyDescent="0.25">
      <c r="D1284" s="103"/>
    </row>
    <row r="1285" spans="4:4" x14ac:dyDescent="0.25">
      <c r="D1285" s="103"/>
    </row>
    <row r="1286" spans="4:4" x14ac:dyDescent="0.25">
      <c r="D1286" s="103"/>
    </row>
    <row r="1287" spans="4:4" x14ac:dyDescent="0.25">
      <c r="D1287" s="103"/>
    </row>
    <row r="1288" spans="4:4" x14ac:dyDescent="0.25">
      <c r="D1288" s="103"/>
    </row>
    <row r="1289" spans="4:4" x14ac:dyDescent="0.25">
      <c r="D1289" s="103"/>
    </row>
    <row r="1290" spans="4:4" x14ac:dyDescent="0.25">
      <c r="D1290" s="103"/>
    </row>
    <row r="1291" spans="4:4" x14ac:dyDescent="0.25">
      <c r="D1291" s="103"/>
    </row>
    <row r="1292" spans="4:4" x14ac:dyDescent="0.25">
      <c r="D1292" s="103"/>
    </row>
    <row r="1293" spans="4:4" x14ac:dyDescent="0.25">
      <c r="D1293" s="103"/>
    </row>
    <row r="1294" spans="4:4" x14ac:dyDescent="0.25">
      <c r="D1294" s="103"/>
    </row>
    <row r="1295" spans="4:4" x14ac:dyDescent="0.25">
      <c r="D1295" s="103"/>
    </row>
    <row r="1296" spans="4:4" x14ac:dyDescent="0.25">
      <c r="D1296" s="103"/>
    </row>
    <row r="1297" spans="4:4" x14ac:dyDescent="0.25">
      <c r="D1297" s="103"/>
    </row>
    <row r="1298" spans="4:4" x14ac:dyDescent="0.25">
      <c r="D1298" s="103"/>
    </row>
    <row r="1299" spans="4:4" x14ac:dyDescent="0.25">
      <c r="D1299" s="103"/>
    </row>
    <row r="1300" spans="4:4" x14ac:dyDescent="0.25">
      <c r="D1300" s="103"/>
    </row>
    <row r="1301" spans="4:4" x14ac:dyDescent="0.25">
      <c r="D1301" s="103"/>
    </row>
    <row r="1302" spans="4:4" x14ac:dyDescent="0.25">
      <c r="D1302" s="103"/>
    </row>
    <row r="1303" spans="4:4" x14ac:dyDescent="0.25">
      <c r="D1303" s="103"/>
    </row>
    <row r="1304" spans="4:4" x14ac:dyDescent="0.25">
      <c r="D1304" s="103"/>
    </row>
    <row r="1305" spans="4:4" x14ac:dyDescent="0.25">
      <c r="D1305" s="103"/>
    </row>
    <row r="1306" spans="4:4" x14ac:dyDescent="0.25">
      <c r="D1306" s="103"/>
    </row>
    <row r="1307" spans="4:4" x14ac:dyDescent="0.25">
      <c r="D1307" s="103"/>
    </row>
    <row r="1308" spans="4:4" x14ac:dyDescent="0.25">
      <c r="D1308" s="103"/>
    </row>
    <row r="1309" spans="4:4" x14ac:dyDescent="0.25">
      <c r="D1309" s="103"/>
    </row>
    <row r="1310" spans="4:4" x14ac:dyDescent="0.25">
      <c r="D1310" s="103"/>
    </row>
    <row r="1311" spans="4:4" x14ac:dyDescent="0.25">
      <c r="D1311" s="103"/>
    </row>
    <row r="1312" spans="4:4" x14ac:dyDescent="0.25">
      <c r="D1312" s="103"/>
    </row>
    <row r="1313" spans="4:4" x14ac:dyDescent="0.25">
      <c r="D1313" s="103"/>
    </row>
    <row r="1314" spans="4:4" x14ac:dyDescent="0.25">
      <c r="D1314" s="103"/>
    </row>
    <row r="1315" spans="4:4" x14ac:dyDescent="0.25">
      <c r="D1315" s="103"/>
    </row>
    <row r="1316" spans="4:4" x14ac:dyDescent="0.25">
      <c r="D1316" s="103"/>
    </row>
    <row r="1317" spans="4:4" x14ac:dyDescent="0.25">
      <c r="D1317" s="103"/>
    </row>
    <row r="1318" spans="4:4" x14ac:dyDescent="0.25">
      <c r="D1318" s="103"/>
    </row>
    <row r="1319" spans="4:4" x14ac:dyDescent="0.25">
      <c r="D1319" s="103"/>
    </row>
    <row r="1320" spans="4:4" x14ac:dyDescent="0.25">
      <c r="D1320" s="103"/>
    </row>
    <row r="1321" spans="4:4" x14ac:dyDescent="0.25">
      <c r="D1321" s="103"/>
    </row>
    <row r="1322" spans="4:4" x14ac:dyDescent="0.25">
      <c r="D1322" s="103"/>
    </row>
    <row r="1323" spans="4:4" x14ac:dyDescent="0.25">
      <c r="D1323" s="103"/>
    </row>
    <row r="1324" spans="4:4" x14ac:dyDescent="0.25">
      <c r="D1324" s="103"/>
    </row>
    <row r="1325" spans="4:4" x14ac:dyDescent="0.25">
      <c r="D1325" s="103"/>
    </row>
    <row r="1326" spans="4:4" x14ac:dyDescent="0.25">
      <c r="D1326" s="103"/>
    </row>
    <row r="1327" spans="4:4" x14ac:dyDescent="0.25">
      <c r="D1327" s="103"/>
    </row>
    <row r="1328" spans="4:4" x14ac:dyDescent="0.25">
      <c r="D1328" s="103"/>
    </row>
    <row r="1329" spans="4:4" x14ac:dyDescent="0.25">
      <c r="D1329" s="103"/>
    </row>
    <row r="1330" spans="4:4" x14ac:dyDescent="0.25">
      <c r="D1330" s="103"/>
    </row>
    <row r="1331" spans="4:4" x14ac:dyDescent="0.25">
      <c r="D1331" s="103"/>
    </row>
    <row r="1332" spans="4:4" x14ac:dyDescent="0.25">
      <c r="D1332" s="103"/>
    </row>
    <row r="1333" spans="4:4" x14ac:dyDescent="0.25">
      <c r="D1333" s="103"/>
    </row>
    <row r="1334" spans="4:4" x14ac:dyDescent="0.25">
      <c r="D1334" s="103"/>
    </row>
    <row r="1335" spans="4:4" x14ac:dyDescent="0.25">
      <c r="D1335" s="103"/>
    </row>
    <row r="1336" spans="4:4" x14ac:dyDescent="0.25">
      <c r="D1336" s="103"/>
    </row>
    <row r="1337" spans="4:4" x14ac:dyDescent="0.25">
      <c r="D1337" s="103"/>
    </row>
    <row r="1338" spans="4:4" x14ac:dyDescent="0.25">
      <c r="D1338" s="103"/>
    </row>
    <row r="1339" spans="4:4" x14ac:dyDescent="0.25">
      <c r="D1339" s="103"/>
    </row>
    <row r="1340" spans="4:4" x14ac:dyDescent="0.25">
      <c r="D1340" s="103"/>
    </row>
    <row r="1341" spans="4:4" x14ac:dyDescent="0.25">
      <c r="D1341" s="103"/>
    </row>
    <row r="1342" spans="4:4" x14ac:dyDescent="0.25">
      <c r="D1342" s="103"/>
    </row>
    <row r="1343" spans="4:4" x14ac:dyDescent="0.25">
      <c r="D1343" s="103"/>
    </row>
    <row r="1344" spans="4:4" x14ac:dyDescent="0.25">
      <c r="D1344" s="103"/>
    </row>
    <row r="1345" spans="4:4" x14ac:dyDescent="0.25">
      <c r="D1345" s="103"/>
    </row>
    <row r="1346" spans="4:4" x14ac:dyDescent="0.25">
      <c r="D1346" s="103"/>
    </row>
    <row r="1347" spans="4:4" x14ac:dyDescent="0.25">
      <c r="D1347" s="103"/>
    </row>
    <row r="1348" spans="4:4" x14ac:dyDescent="0.25">
      <c r="D1348" s="103"/>
    </row>
    <row r="1349" spans="4:4" x14ac:dyDescent="0.25">
      <c r="D1349" s="103"/>
    </row>
    <row r="1350" spans="4:4" x14ac:dyDescent="0.25">
      <c r="D1350" s="103"/>
    </row>
    <row r="1351" spans="4:4" x14ac:dyDescent="0.25">
      <c r="D1351" s="103"/>
    </row>
    <row r="1352" spans="4:4" x14ac:dyDescent="0.25">
      <c r="D1352" s="103"/>
    </row>
    <row r="1353" spans="4:4" x14ac:dyDescent="0.25">
      <c r="D1353" s="103"/>
    </row>
    <row r="1354" spans="4:4" x14ac:dyDescent="0.25">
      <c r="D1354" s="103"/>
    </row>
    <row r="1355" spans="4:4" x14ac:dyDescent="0.25">
      <c r="D1355" s="103"/>
    </row>
    <row r="1356" spans="4:4" x14ac:dyDescent="0.25">
      <c r="D1356" s="103"/>
    </row>
    <row r="1357" spans="4:4" x14ac:dyDescent="0.25">
      <c r="D1357" s="103"/>
    </row>
    <row r="1358" spans="4:4" x14ac:dyDescent="0.25">
      <c r="D1358" s="103"/>
    </row>
    <row r="1359" spans="4:4" x14ac:dyDescent="0.25">
      <c r="D1359" s="103"/>
    </row>
    <row r="1360" spans="4:4" x14ac:dyDescent="0.25">
      <c r="D1360" s="103"/>
    </row>
    <row r="1361" spans="4:4" x14ac:dyDescent="0.25">
      <c r="D1361" s="103"/>
    </row>
    <row r="1362" spans="4:4" x14ac:dyDescent="0.25">
      <c r="D1362" s="103"/>
    </row>
    <row r="1363" spans="4:4" x14ac:dyDescent="0.25">
      <c r="D1363" s="103"/>
    </row>
    <row r="1364" spans="4:4" x14ac:dyDescent="0.25">
      <c r="D1364" s="103"/>
    </row>
    <row r="1365" spans="4:4" x14ac:dyDescent="0.25">
      <c r="D1365" s="103"/>
    </row>
    <row r="1366" spans="4:4" x14ac:dyDescent="0.25">
      <c r="D1366" s="103"/>
    </row>
    <row r="1367" spans="4:4" x14ac:dyDescent="0.25">
      <c r="D1367" s="103"/>
    </row>
    <row r="1368" spans="4:4" x14ac:dyDescent="0.25">
      <c r="D1368" s="103"/>
    </row>
    <row r="1369" spans="4:4" x14ac:dyDescent="0.25">
      <c r="D1369" s="103"/>
    </row>
    <row r="1370" spans="4:4" x14ac:dyDescent="0.25">
      <c r="D1370" s="103"/>
    </row>
    <row r="1371" spans="4:4" x14ac:dyDescent="0.25">
      <c r="D1371" s="103"/>
    </row>
    <row r="1372" spans="4:4" x14ac:dyDescent="0.25">
      <c r="D1372" s="103"/>
    </row>
    <row r="1373" spans="4:4" x14ac:dyDescent="0.25">
      <c r="D1373" s="103"/>
    </row>
    <row r="1374" spans="4:4" x14ac:dyDescent="0.25">
      <c r="D1374" s="103"/>
    </row>
    <row r="1375" spans="4:4" x14ac:dyDescent="0.25">
      <c r="D1375" s="103"/>
    </row>
    <row r="1376" spans="4:4" x14ac:dyDescent="0.25">
      <c r="D1376" s="103"/>
    </row>
    <row r="1377" spans="4:4" x14ac:dyDescent="0.25">
      <c r="D1377" s="103"/>
    </row>
    <row r="1378" spans="4:4" x14ac:dyDescent="0.25">
      <c r="D1378" s="103"/>
    </row>
    <row r="1379" spans="4:4" x14ac:dyDescent="0.25">
      <c r="D1379" s="103"/>
    </row>
    <row r="1380" spans="4:4" x14ac:dyDescent="0.25">
      <c r="D1380" s="103"/>
    </row>
    <row r="1381" spans="4:4" x14ac:dyDescent="0.25">
      <c r="D1381" s="103"/>
    </row>
    <row r="1382" spans="4:4" x14ac:dyDescent="0.25">
      <c r="D1382" s="103"/>
    </row>
    <row r="1383" spans="4:4" x14ac:dyDescent="0.25">
      <c r="D1383" s="103"/>
    </row>
    <row r="1384" spans="4:4" x14ac:dyDescent="0.25">
      <c r="D1384" s="103"/>
    </row>
    <row r="1385" spans="4:4" x14ac:dyDescent="0.25">
      <c r="D1385" s="103"/>
    </row>
    <row r="1386" spans="4:4" x14ac:dyDescent="0.25">
      <c r="D1386" s="103"/>
    </row>
    <row r="1387" spans="4:4" x14ac:dyDescent="0.25">
      <c r="D1387" s="103"/>
    </row>
    <row r="1388" spans="4:4" x14ac:dyDescent="0.25">
      <c r="D1388" s="103"/>
    </row>
    <row r="1389" spans="4:4" x14ac:dyDescent="0.25">
      <c r="D1389" s="103"/>
    </row>
    <row r="1390" spans="4:4" x14ac:dyDescent="0.25">
      <c r="D1390" s="103"/>
    </row>
    <row r="1391" spans="4:4" x14ac:dyDescent="0.25">
      <c r="D1391" s="103"/>
    </row>
    <row r="1392" spans="4:4" x14ac:dyDescent="0.25">
      <c r="D1392" s="103"/>
    </row>
    <row r="1393" spans="4:4" x14ac:dyDescent="0.25">
      <c r="D1393" s="103"/>
    </row>
    <row r="1394" spans="4:4" x14ac:dyDescent="0.25">
      <c r="D1394" s="103"/>
    </row>
    <row r="1395" spans="4:4" x14ac:dyDescent="0.25">
      <c r="D1395" s="103"/>
    </row>
    <row r="1396" spans="4:4" x14ac:dyDescent="0.25">
      <c r="D1396" s="103"/>
    </row>
    <row r="1397" spans="4:4" x14ac:dyDescent="0.25">
      <c r="D1397" s="103"/>
    </row>
    <row r="1398" spans="4:4" x14ac:dyDescent="0.25">
      <c r="D1398" s="103"/>
    </row>
    <row r="1399" spans="4:4" x14ac:dyDescent="0.25">
      <c r="D1399" s="103"/>
    </row>
    <row r="1400" spans="4:4" x14ac:dyDescent="0.25">
      <c r="D1400" s="103"/>
    </row>
    <row r="1401" spans="4:4" x14ac:dyDescent="0.25">
      <c r="D1401" s="103"/>
    </row>
    <row r="1402" spans="4:4" x14ac:dyDescent="0.25">
      <c r="D1402" s="103"/>
    </row>
    <row r="1403" spans="4:4" x14ac:dyDescent="0.25">
      <c r="D1403" s="103"/>
    </row>
    <row r="1404" spans="4:4" x14ac:dyDescent="0.25">
      <c r="D1404" s="103"/>
    </row>
    <row r="1405" spans="4:4" x14ac:dyDescent="0.25">
      <c r="D1405" s="103"/>
    </row>
    <row r="1406" spans="4:4" x14ac:dyDescent="0.25">
      <c r="D1406" s="103"/>
    </row>
    <row r="1407" spans="4:4" x14ac:dyDescent="0.25">
      <c r="D1407" s="103"/>
    </row>
    <row r="1408" spans="4:4" x14ac:dyDescent="0.25">
      <c r="D1408" s="103"/>
    </row>
    <row r="1409" spans="4:4" x14ac:dyDescent="0.25">
      <c r="D1409" s="103"/>
    </row>
    <row r="1410" spans="4:4" x14ac:dyDescent="0.25">
      <c r="D1410" s="103"/>
    </row>
    <row r="1411" spans="4:4" x14ac:dyDescent="0.25">
      <c r="D1411" s="103"/>
    </row>
    <row r="1412" spans="4:4" x14ac:dyDescent="0.25">
      <c r="D1412" s="103"/>
    </row>
    <row r="1413" spans="4:4" x14ac:dyDescent="0.25">
      <c r="D1413" s="103"/>
    </row>
    <row r="1414" spans="4:4" x14ac:dyDescent="0.25">
      <c r="D1414" s="103"/>
    </row>
    <row r="1415" spans="4:4" x14ac:dyDescent="0.25">
      <c r="D1415" s="103"/>
    </row>
    <row r="1416" spans="4:4" x14ac:dyDescent="0.25">
      <c r="D1416" s="103"/>
    </row>
    <row r="1417" spans="4:4" x14ac:dyDescent="0.25">
      <c r="D1417" s="103"/>
    </row>
    <row r="1418" spans="4:4" x14ac:dyDescent="0.25">
      <c r="D1418" s="103"/>
    </row>
    <row r="1419" spans="4:4" x14ac:dyDescent="0.25">
      <c r="D1419" s="103"/>
    </row>
    <row r="1420" spans="4:4" x14ac:dyDescent="0.25">
      <c r="D1420" s="103"/>
    </row>
    <row r="1421" spans="4:4" x14ac:dyDescent="0.25">
      <c r="D1421" s="103"/>
    </row>
    <row r="1422" spans="4:4" x14ac:dyDescent="0.25">
      <c r="D1422" s="103"/>
    </row>
    <row r="1423" spans="4:4" x14ac:dyDescent="0.25">
      <c r="D1423" s="103"/>
    </row>
    <row r="1424" spans="4:4" x14ac:dyDescent="0.25">
      <c r="D1424" s="103"/>
    </row>
    <row r="1425" spans="4:4" x14ac:dyDescent="0.25">
      <c r="D1425" s="103"/>
    </row>
    <row r="1426" spans="4:4" x14ac:dyDescent="0.25">
      <c r="D1426" s="103"/>
    </row>
    <row r="1427" spans="4:4" x14ac:dyDescent="0.25">
      <c r="D1427" s="103"/>
    </row>
    <row r="1428" spans="4:4" x14ac:dyDescent="0.25">
      <c r="D1428" s="103"/>
    </row>
    <row r="1429" spans="4:4" x14ac:dyDescent="0.25">
      <c r="D1429" s="103"/>
    </row>
    <row r="1430" spans="4:4" x14ac:dyDescent="0.25">
      <c r="D1430" s="103"/>
    </row>
    <row r="1431" spans="4:4" x14ac:dyDescent="0.25">
      <c r="D1431" s="103"/>
    </row>
    <row r="1432" spans="4:4" x14ac:dyDescent="0.25">
      <c r="D1432" s="103"/>
    </row>
    <row r="1433" spans="4:4" x14ac:dyDescent="0.25">
      <c r="D1433" s="103"/>
    </row>
    <row r="1434" spans="4:4" x14ac:dyDescent="0.25">
      <c r="D1434" s="103"/>
    </row>
    <row r="1435" spans="4:4" x14ac:dyDescent="0.25">
      <c r="D1435" s="103"/>
    </row>
    <row r="1436" spans="4:4" x14ac:dyDescent="0.25">
      <c r="D1436" s="103"/>
    </row>
    <row r="1437" spans="4:4" x14ac:dyDescent="0.25">
      <c r="D1437" s="103"/>
    </row>
    <row r="1438" spans="4:4" x14ac:dyDescent="0.25">
      <c r="D1438" s="103"/>
    </row>
    <row r="1439" spans="4:4" x14ac:dyDescent="0.25">
      <c r="D1439" s="103"/>
    </row>
    <row r="1440" spans="4:4" x14ac:dyDescent="0.25">
      <c r="D1440" s="103"/>
    </row>
    <row r="1441" spans="4:4" x14ac:dyDescent="0.25">
      <c r="D1441" s="103"/>
    </row>
    <row r="1442" spans="4:4" x14ac:dyDescent="0.25">
      <c r="D1442" s="103"/>
    </row>
    <row r="1443" spans="4:4" x14ac:dyDescent="0.25">
      <c r="D1443" s="103"/>
    </row>
    <row r="1444" spans="4:4" x14ac:dyDescent="0.25">
      <c r="D1444" s="103"/>
    </row>
    <row r="1445" spans="4:4" x14ac:dyDescent="0.25">
      <c r="D1445" s="103"/>
    </row>
    <row r="1446" spans="4:4" x14ac:dyDescent="0.25">
      <c r="D1446" s="103"/>
    </row>
    <row r="1447" spans="4:4" x14ac:dyDescent="0.25">
      <c r="D1447" s="103"/>
    </row>
    <row r="1448" spans="4:4" x14ac:dyDescent="0.25">
      <c r="D1448" s="103"/>
    </row>
    <row r="1449" spans="4:4" x14ac:dyDescent="0.25">
      <c r="D1449" s="103"/>
    </row>
    <row r="1450" spans="4:4" x14ac:dyDescent="0.25">
      <c r="D1450" s="103"/>
    </row>
    <row r="1451" spans="4:4" x14ac:dyDescent="0.25">
      <c r="D1451" s="103"/>
    </row>
    <row r="1452" spans="4:4" x14ac:dyDescent="0.25">
      <c r="D1452" s="103"/>
    </row>
    <row r="1453" spans="4:4" x14ac:dyDescent="0.25">
      <c r="D1453" s="103"/>
    </row>
    <row r="1454" spans="4:4" x14ac:dyDescent="0.25">
      <c r="D1454" s="103"/>
    </row>
    <row r="1455" spans="4:4" x14ac:dyDescent="0.25">
      <c r="D1455" s="103"/>
    </row>
    <row r="1456" spans="4:4" x14ac:dyDescent="0.25">
      <c r="D1456" s="103"/>
    </row>
    <row r="1457" spans="4:4" x14ac:dyDescent="0.25">
      <c r="D1457" s="103"/>
    </row>
    <row r="1458" spans="4:4" x14ac:dyDescent="0.25">
      <c r="D1458" s="103"/>
    </row>
    <row r="1459" spans="4:4" x14ac:dyDescent="0.25">
      <c r="D1459" s="103"/>
    </row>
    <row r="1460" spans="4:4" x14ac:dyDescent="0.25">
      <c r="D1460" s="103"/>
    </row>
    <row r="1461" spans="4:4" x14ac:dyDescent="0.25">
      <c r="D1461" s="103"/>
    </row>
    <row r="1462" spans="4:4" x14ac:dyDescent="0.25">
      <c r="D1462" s="103"/>
    </row>
    <row r="1463" spans="4:4" x14ac:dyDescent="0.25">
      <c r="D1463" s="103"/>
    </row>
    <row r="1464" spans="4:4" x14ac:dyDescent="0.25">
      <c r="D1464" s="103"/>
    </row>
    <row r="1465" spans="4:4" x14ac:dyDescent="0.25">
      <c r="D1465" s="103"/>
    </row>
    <row r="1466" spans="4:4" x14ac:dyDescent="0.25">
      <c r="D1466" s="103"/>
    </row>
    <row r="1467" spans="4:4" x14ac:dyDescent="0.25">
      <c r="D1467" s="103"/>
    </row>
    <row r="1468" spans="4:4" x14ac:dyDescent="0.25">
      <c r="D1468" s="103"/>
    </row>
    <row r="1469" spans="4:4" x14ac:dyDescent="0.25">
      <c r="D1469" s="103"/>
    </row>
    <row r="1470" spans="4:4" x14ac:dyDescent="0.25">
      <c r="D1470" s="103"/>
    </row>
    <row r="1471" spans="4:4" x14ac:dyDescent="0.25">
      <c r="D1471" s="103"/>
    </row>
    <row r="1472" spans="4:4" x14ac:dyDescent="0.25">
      <c r="D1472" s="103"/>
    </row>
    <row r="1473" spans="4:4" x14ac:dyDescent="0.25">
      <c r="D1473" s="103"/>
    </row>
    <row r="1474" spans="4:4" x14ac:dyDescent="0.25">
      <c r="D1474" s="103"/>
    </row>
    <row r="1475" spans="4:4" x14ac:dyDescent="0.25">
      <c r="D1475" s="103"/>
    </row>
    <row r="1476" spans="4:4" x14ac:dyDescent="0.25">
      <c r="D1476" s="103"/>
    </row>
    <row r="1477" spans="4:4" x14ac:dyDescent="0.25">
      <c r="D1477" s="103"/>
    </row>
    <row r="1478" spans="4:4" x14ac:dyDescent="0.25">
      <c r="D1478" s="103"/>
    </row>
    <row r="1479" spans="4:4" x14ac:dyDescent="0.25">
      <c r="D1479" s="103"/>
    </row>
    <row r="1480" spans="4:4" x14ac:dyDescent="0.25">
      <c r="D1480" s="103"/>
    </row>
    <row r="1481" spans="4:4" x14ac:dyDescent="0.25">
      <c r="D1481" s="103"/>
    </row>
    <row r="1482" spans="4:4" x14ac:dyDescent="0.25">
      <c r="D1482" s="103"/>
    </row>
    <row r="1483" spans="4:4" x14ac:dyDescent="0.25">
      <c r="D1483" s="103"/>
    </row>
    <row r="1484" spans="4:4" x14ac:dyDescent="0.25">
      <c r="D1484" s="103"/>
    </row>
    <row r="1485" spans="4:4" x14ac:dyDescent="0.25">
      <c r="D1485" s="103"/>
    </row>
    <row r="1486" spans="4:4" x14ac:dyDescent="0.25">
      <c r="D1486" s="103"/>
    </row>
    <row r="1487" spans="4:4" x14ac:dyDescent="0.25">
      <c r="D1487" s="103"/>
    </row>
    <row r="1488" spans="4:4" x14ac:dyDescent="0.25">
      <c r="D1488" s="103"/>
    </row>
    <row r="1489" spans="4:4" x14ac:dyDescent="0.25">
      <c r="D1489" s="103"/>
    </row>
    <row r="1490" spans="4:4" x14ac:dyDescent="0.25">
      <c r="D1490" s="103"/>
    </row>
    <row r="1491" spans="4:4" x14ac:dyDescent="0.25">
      <c r="D1491" s="103"/>
    </row>
    <row r="1492" spans="4:4" x14ac:dyDescent="0.25">
      <c r="D1492" s="103"/>
    </row>
    <row r="1493" spans="4:4" x14ac:dyDescent="0.25">
      <c r="D1493" s="103"/>
    </row>
    <row r="1494" spans="4:4" x14ac:dyDescent="0.25">
      <c r="D1494" s="103"/>
    </row>
    <row r="1495" spans="4:4" x14ac:dyDescent="0.25">
      <c r="D1495" s="103"/>
    </row>
    <row r="1496" spans="4:4" x14ac:dyDescent="0.25">
      <c r="D1496" s="103"/>
    </row>
    <row r="1497" spans="4:4" x14ac:dyDescent="0.25">
      <c r="D1497" s="103"/>
    </row>
    <row r="1498" spans="4:4" x14ac:dyDescent="0.25">
      <c r="D1498" s="103"/>
    </row>
    <row r="1499" spans="4:4" x14ac:dyDescent="0.25">
      <c r="D1499" s="103"/>
    </row>
    <row r="1500" spans="4:4" x14ac:dyDescent="0.25">
      <c r="D1500" s="103"/>
    </row>
    <row r="1501" spans="4:4" x14ac:dyDescent="0.25">
      <c r="D1501" s="103"/>
    </row>
    <row r="1502" spans="4:4" x14ac:dyDescent="0.25">
      <c r="D1502" s="103"/>
    </row>
    <row r="1503" spans="4:4" x14ac:dyDescent="0.25">
      <c r="D1503" s="103"/>
    </row>
    <row r="1504" spans="4:4" x14ac:dyDescent="0.25">
      <c r="D1504" s="103"/>
    </row>
    <row r="1505" spans="4:4" x14ac:dyDescent="0.25">
      <c r="D1505" s="103"/>
    </row>
    <row r="1506" spans="4:4" x14ac:dyDescent="0.25">
      <c r="D1506" s="103"/>
    </row>
    <row r="1507" spans="4:4" x14ac:dyDescent="0.25">
      <c r="D1507" s="103"/>
    </row>
    <row r="1508" spans="4:4" x14ac:dyDescent="0.25">
      <c r="D1508" s="103"/>
    </row>
    <row r="1509" spans="4:4" x14ac:dyDescent="0.25">
      <c r="D1509" s="103"/>
    </row>
    <row r="1510" spans="4:4" x14ac:dyDescent="0.25">
      <c r="D1510" s="103"/>
    </row>
    <row r="1511" spans="4:4" x14ac:dyDescent="0.25">
      <c r="D1511" s="103"/>
    </row>
    <row r="1512" spans="4:4" x14ac:dyDescent="0.25">
      <c r="D1512" s="103"/>
    </row>
    <row r="1513" spans="4:4" x14ac:dyDescent="0.25">
      <c r="D1513" s="103"/>
    </row>
    <row r="1514" spans="4:4" x14ac:dyDescent="0.25">
      <c r="D1514" s="103"/>
    </row>
    <row r="1515" spans="4:4" x14ac:dyDescent="0.25">
      <c r="D1515" s="103"/>
    </row>
    <row r="1516" spans="4:4" x14ac:dyDescent="0.25">
      <c r="D1516" s="103"/>
    </row>
    <row r="1517" spans="4:4" x14ac:dyDescent="0.25">
      <c r="D1517" s="103"/>
    </row>
    <row r="1518" spans="4:4" x14ac:dyDescent="0.25">
      <c r="D1518" s="103"/>
    </row>
    <row r="1519" spans="4:4" x14ac:dyDescent="0.25">
      <c r="D1519" s="103"/>
    </row>
    <row r="1520" spans="4:4" x14ac:dyDescent="0.25">
      <c r="D1520" s="103"/>
    </row>
    <row r="1521" spans="4:4" x14ac:dyDescent="0.25">
      <c r="D1521" s="103"/>
    </row>
    <row r="1522" spans="4:4" x14ac:dyDescent="0.25">
      <c r="D1522" s="103"/>
    </row>
    <row r="1523" spans="4:4" x14ac:dyDescent="0.25">
      <c r="D1523" s="103"/>
    </row>
    <row r="1524" spans="4:4" x14ac:dyDescent="0.25">
      <c r="D1524" s="103"/>
    </row>
    <row r="1525" spans="4:4" x14ac:dyDescent="0.25">
      <c r="D1525" s="103"/>
    </row>
    <row r="1526" spans="4:4" x14ac:dyDescent="0.25">
      <c r="D1526" s="103"/>
    </row>
    <row r="1527" spans="4:4" x14ac:dyDescent="0.25">
      <c r="D1527" s="103"/>
    </row>
    <row r="1528" spans="4:4" x14ac:dyDescent="0.25">
      <c r="D1528" s="103"/>
    </row>
    <row r="1529" spans="4:4" x14ac:dyDescent="0.25">
      <c r="D1529" s="103"/>
    </row>
    <row r="1530" spans="4:4" x14ac:dyDescent="0.25">
      <c r="D1530" s="103"/>
    </row>
    <row r="1531" spans="4:4" x14ac:dyDescent="0.25">
      <c r="D1531" s="103"/>
    </row>
    <row r="1532" spans="4:4" x14ac:dyDescent="0.25">
      <c r="D1532" s="103"/>
    </row>
    <row r="1533" spans="4:4" x14ac:dyDescent="0.25">
      <c r="D1533" s="103"/>
    </row>
    <row r="1534" spans="4:4" x14ac:dyDescent="0.25">
      <c r="D1534" s="103"/>
    </row>
    <row r="1535" spans="4:4" x14ac:dyDescent="0.25">
      <c r="D1535" s="103"/>
    </row>
    <row r="1536" spans="4:4" x14ac:dyDescent="0.25">
      <c r="D1536" s="103"/>
    </row>
    <row r="1537" spans="4:4" x14ac:dyDescent="0.25">
      <c r="D1537" s="103"/>
    </row>
    <row r="1538" spans="4:4" x14ac:dyDescent="0.25">
      <c r="D1538" s="103"/>
    </row>
    <row r="1539" spans="4:4" x14ac:dyDescent="0.25">
      <c r="D1539" s="103"/>
    </row>
    <row r="1540" spans="4:4" x14ac:dyDescent="0.25">
      <c r="D1540" s="103"/>
    </row>
    <row r="1541" spans="4:4" x14ac:dyDescent="0.25">
      <c r="D1541" s="103"/>
    </row>
    <row r="1542" spans="4:4" x14ac:dyDescent="0.25">
      <c r="D1542" s="103"/>
    </row>
    <row r="1543" spans="4:4" x14ac:dyDescent="0.25">
      <c r="D1543" s="103"/>
    </row>
    <row r="1544" spans="4:4" x14ac:dyDescent="0.25">
      <c r="D1544" s="103"/>
    </row>
    <row r="1545" spans="4:4" x14ac:dyDescent="0.25">
      <c r="D1545" s="103"/>
    </row>
    <row r="1546" spans="4:4" x14ac:dyDescent="0.25">
      <c r="D1546" s="103"/>
    </row>
    <row r="1547" spans="4:4" x14ac:dyDescent="0.25">
      <c r="D1547" s="103"/>
    </row>
    <row r="1548" spans="4:4" x14ac:dyDescent="0.25">
      <c r="D1548" s="103"/>
    </row>
    <row r="1549" spans="4:4" x14ac:dyDescent="0.25">
      <c r="D1549" s="103"/>
    </row>
    <row r="1550" spans="4:4" x14ac:dyDescent="0.25">
      <c r="D1550" s="103"/>
    </row>
    <row r="1551" spans="4:4" x14ac:dyDescent="0.25">
      <c r="D1551" s="103"/>
    </row>
    <row r="1552" spans="4:4" x14ac:dyDescent="0.25">
      <c r="D1552" s="103"/>
    </row>
    <row r="1553" spans="4:4" x14ac:dyDescent="0.25">
      <c r="D1553" s="103"/>
    </row>
    <row r="1554" spans="4:4" x14ac:dyDescent="0.25">
      <c r="D1554" s="103"/>
    </row>
    <row r="1555" spans="4:4" x14ac:dyDescent="0.25">
      <c r="D1555" s="103"/>
    </row>
    <row r="1556" spans="4:4" x14ac:dyDescent="0.25">
      <c r="D1556" s="103"/>
    </row>
    <row r="1557" spans="4:4" x14ac:dyDescent="0.25">
      <c r="D1557" s="103"/>
    </row>
    <row r="1558" spans="4:4" x14ac:dyDescent="0.25">
      <c r="D1558" s="103"/>
    </row>
    <row r="1559" spans="4:4" x14ac:dyDescent="0.25">
      <c r="D1559" s="103"/>
    </row>
    <row r="1560" spans="4:4" x14ac:dyDescent="0.25">
      <c r="D1560" s="103"/>
    </row>
    <row r="1561" spans="4:4" x14ac:dyDescent="0.25">
      <c r="D1561" s="103"/>
    </row>
    <row r="1562" spans="4:4" x14ac:dyDescent="0.25">
      <c r="D1562" s="103"/>
    </row>
    <row r="1563" spans="4:4" x14ac:dyDescent="0.25">
      <c r="D1563" s="103"/>
    </row>
    <row r="1564" spans="4:4" x14ac:dyDescent="0.25">
      <c r="D1564" s="103"/>
    </row>
    <row r="1565" spans="4:4" x14ac:dyDescent="0.25">
      <c r="D1565" s="103"/>
    </row>
    <row r="1566" spans="4:4" x14ac:dyDescent="0.25">
      <c r="D1566" s="103"/>
    </row>
    <row r="1567" spans="4:4" x14ac:dyDescent="0.25">
      <c r="D1567" s="103"/>
    </row>
    <row r="1568" spans="4:4" x14ac:dyDescent="0.25">
      <c r="D1568" s="103"/>
    </row>
    <row r="1569" spans="4:4" x14ac:dyDescent="0.25">
      <c r="D1569" s="103"/>
    </row>
    <row r="1570" spans="4:4" x14ac:dyDescent="0.25">
      <c r="D1570" s="103"/>
    </row>
    <row r="1571" spans="4:4" x14ac:dyDescent="0.25">
      <c r="D1571" s="103"/>
    </row>
    <row r="1572" spans="4:4" x14ac:dyDescent="0.25">
      <c r="D1572" s="103"/>
    </row>
    <row r="1573" spans="4:4" x14ac:dyDescent="0.25">
      <c r="D1573" s="103"/>
    </row>
    <row r="1574" spans="4:4" x14ac:dyDescent="0.25">
      <c r="D1574" s="103"/>
    </row>
    <row r="1575" spans="4:4" x14ac:dyDescent="0.25">
      <c r="D1575" s="103"/>
    </row>
    <row r="1576" spans="4:4" x14ac:dyDescent="0.25">
      <c r="D1576" s="103"/>
    </row>
    <row r="1577" spans="4:4" x14ac:dyDescent="0.25">
      <c r="D1577" s="103"/>
    </row>
    <row r="1578" spans="4:4" x14ac:dyDescent="0.25">
      <c r="D1578" s="103"/>
    </row>
    <row r="1579" spans="4:4" x14ac:dyDescent="0.25">
      <c r="D1579" s="103"/>
    </row>
    <row r="1580" spans="4:4" x14ac:dyDescent="0.25">
      <c r="D1580" s="103"/>
    </row>
    <row r="1581" spans="4:4" x14ac:dyDescent="0.25">
      <c r="D1581" s="103"/>
    </row>
    <row r="1582" spans="4:4" x14ac:dyDescent="0.25">
      <c r="D1582" s="103"/>
    </row>
    <row r="1583" spans="4:4" x14ac:dyDescent="0.25">
      <c r="D1583" s="103"/>
    </row>
    <row r="1584" spans="4:4" x14ac:dyDescent="0.25">
      <c r="D1584" s="103"/>
    </row>
    <row r="1585" spans="4:4" x14ac:dyDescent="0.25">
      <c r="D1585" s="103"/>
    </row>
    <row r="1586" spans="4:4" x14ac:dyDescent="0.25">
      <c r="D1586" s="103"/>
    </row>
    <row r="1587" spans="4:4" x14ac:dyDescent="0.25">
      <c r="D1587" s="103"/>
    </row>
    <row r="1588" spans="4:4" x14ac:dyDescent="0.25">
      <c r="D1588" s="103"/>
    </row>
    <row r="1589" spans="4:4" x14ac:dyDescent="0.25">
      <c r="D1589" s="103"/>
    </row>
    <row r="1590" spans="4:4" x14ac:dyDescent="0.25">
      <c r="D1590" s="103"/>
    </row>
    <row r="1591" spans="4:4" x14ac:dyDescent="0.25">
      <c r="D1591" s="103"/>
    </row>
    <row r="1592" spans="4:4" x14ac:dyDescent="0.25">
      <c r="D1592" s="103"/>
    </row>
    <row r="1593" spans="4:4" x14ac:dyDescent="0.25">
      <c r="D1593" s="103"/>
    </row>
    <row r="1594" spans="4:4" x14ac:dyDescent="0.25">
      <c r="D1594" s="103"/>
    </row>
    <row r="1595" spans="4:4" x14ac:dyDescent="0.25">
      <c r="D1595" s="103"/>
    </row>
    <row r="1596" spans="4:4" x14ac:dyDescent="0.25">
      <c r="D1596" s="103"/>
    </row>
    <row r="1597" spans="4:4" x14ac:dyDescent="0.25">
      <c r="D1597" s="103"/>
    </row>
    <row r="1598" spans="4:4" x14ac:dyDescent="0.25">
      <c r="D1598" s="103"/>
    </row>
    <row r="1599" spans="4:4" x14ac:dyDescent="0.25">
      <c r="D1599" s="103"/>
    </row>
    <row r="1600" spans="4:4" x14ac:dyDescent="0.25">
      <c r="D1600" s="103"/>
    </row>
    <row r="1601" spans="4:4" x14ac:dyDescent="0.25">
      <c r="D1601" s="103"/>
    </row>
    <row r="1602" spans="4:4" x14ac:dyDescent="0.25">
      <c r="D1602" s="103"/>
    </row>
    <row r="1603" spans="4:4" x14ac:dyDescent="0.25">
      <c r="D1603" s="103"/>
    </row>
    <row r="1604" spans="4:4" x14ac:dyDescent="0.25">
      <c r="D1604" s="103"/>
    </row>
    <row r="1605" spans="4:4" x14ac:dyDescent="0.25">
      <c r="D1605" s="103"/>
    </row>
    <row r="1606" spans="4:4" x14ac:dyDescent="0.25">
      <c r="D1606" s="103"/>
    </row>
    <row r="1607" spans="4:4" x14ac:dyDescent="0.25">
      <c r="D1607" s="103"/>
    </row>
    <row r="1608" spans="4:4" x14ac:dyDescent="0.25">
      <c r="D1608" s="103"/>
    </row>
    <row r="1609" spans="4:4" x14ac:dyDescent="0.25">
      <c r="D1609" s="103"/>
    </row>
    <row r="1610" spans="4:4" x14ac:dyDescent="0.25">
      <c r="D1610" s="103"/>
    </row>
    <row r="1611" spans="4:4" x14ac:dyDescent="0.25">
      <c r="D1611" s="103"/>
    </row>
    <row r="1612" spans="4:4" x14ac:dyDescent="0.25">
      <c r="D1612" s="103"/>
    </row>
    <row r="1613" spans="4:4" x14ac:dyDescent="0.25">
      <c r="D1613" s="103"/>
    </row>
    <row r="1614" spans="4:4" x14ac:dyDescent="0.25">
      <c r="D1614" s="103"/>
    </row>
    <row r="1615" spans="4:4" x14ac:dyDescent="0.25">
      <c r="D1615" s="103"/>
    </row>
    <row r="1616" spans="4:4" x14ac:dyDescent="0.25">
      <c r="D1616" s="103"/>
    </row>
    <row r="1617" spans="4:4" x14ac:dyDescent="0.25">
      <c r="D1617" s="103"/>
    </row>
    <row r="1618" spans="4:4" x14ac:dyDescent="0.25">
      <c r="D1618" s="103"/>
    </row>
    <row r="1619" spans="4:4" x14ac:dyDescent="0.25">
      <c r="D1619" s="103"/>
    </row>
    <row r="1620" spans="4:4" x14ac:dyDescent="0.25">
      <c r="D1620" s="103"/>
    </row>
    <row r="1621" spans="4:4" x14ac:dyDescent="0.25">
      <c r="D1621" s="103"/>
    </row>
    <row r="1622" spans="4:4" x14ac:dyDescent="0.25">
      <c r="D1622" s="103"/>
    </row>
    <row r="1623" spans="4:4" x14ac:dyDescent="0.25">
      <c r="D1623" s="103"/>
    </row>
    <row r="1624" spans="4:4" x14ac:dyDescent="0.25">
      <c r="D1624" s="103"/>
    </row>
    <row r="1625" spans="4:4" x14ac:dyDescent="0.25">
      <c r="D1625" s="103"/>
    </row>
    <row r="1626" spans="4:4" x14ac:dyDescent="0.25">
      <c r="D1626" s="103"/>
    </row>
    <row r="1627" spans="4:4" x14ac:dyDescent="0.25">
      <c r="D1627" s="103"/>
    </row>
    <row r="1628" spans="4:4" x14ac:dyDescent="0.25">
      <c r="D1628" s="103"/>
    </row>
    <row r="1629" spans="4:4" x14ac:dyDescent="0.25">
      <c r="D1629" s="103"/>
    </row>
    <row r="1630" spans="4:4" x14ac:dyDescent="0.25">
      <c r="D1630" s="103"/>
    </row>
    <row r="1631" spans="4:4" x14ac:dyDescent="0.25">
      <c r="D1631" s="103"/>
    </row>
    <row r="1632" spans="4:4" x14ac:dyDescent="0.25">
      <c r="D1632" s="103"/>
    </row>
    <row r="1633" spans="4:4" x14ac:dyDescent="0.25">
      <c r="D1633" s="103"/>
    </row>
    <row r="1634" spans="4:4" x14ac:dyDescent="0.25">
      <c r="D1634" s="103"/>
    </row>
    <row r="1635" spans="4:4" x14ac:dyDescent="0.25">
      <c r="D1635" s="103"/>
    </row>
    <row r="1636" spans="4:4" x14ac:dyDescent="0.25">
      <c r="D1636" s="103"/>
    </row>
    <row r="1637" spans="4:4" x14ac:dyDescent="0.25">
      <c r="D1637" s="103"/>
    </row>
    <row r="1638" spans="4:4" x14ac:dyDescent="0.25">
      <c r="D1638" s="103"/>
    </row>
    <row r="1639" spans="4:4" x14ac:dyDescent="0.25">
      <c r="D1639" s="103"/>
    </row>
    <row r="1640" spans="4:4" x14ac:dyDescent="0.25">
      <c r="D1640" s="103"/>
    </row>
    <row r="1641" spans="4:4" x14ac:dyDescent="0.25">
      <c r="D1641" s="103"/>
    </row>
    <row r="1642" spans="4:4" x14ac:dyDescent="0.25">
      <c r="D1642" s="103"/>
    </row>
    <row r="1643" spans="4:4" x14ac:dyDescent="0.25">
      <c r="D1643" s="103"/>
    </row>
    <row r="1644" spans="4:4" x14ac:dyDescent="0.25">
      <c r="D1644" s="103"/>
    </row>
    <row r="1645" spans="4:4" x14ac:dyDescent="0.25">
      <c r="D1645" s="103"/>
    </row>
    <row r="1646" spans="4:4" x14ac:dyDescent="0.25">
      <c r="D1646" s="103"/>
    </row>
    <row r="1647" spans="4:4" x14ac:dyDescent="0.25">
      <c r="D1647" s="103"/>
    </row>
    <row r="1648" spans="4:4" x14ac:dyDescent="0.25">
      <c r="D1648" s="103"/>
    </row>
    <row r="1649" spans="4:4" x14ac:dyDescent="0.25">
      <c r="D1649" s="103"/>
    </row>
    <row r="1650" spans="4:4" x14ac:dyDescent="0.25">
      <c r="D1650" s="103"/>
    </row>
    <row r="1651" spans="4:4" x14ac:dyDescent="0.25">
      <c r="D1651" s="103"/>
    </row>
    <row r="1652" spans="4:4" x14ac:dyDescent="0.25">
      <c r="D1652" s="103"/>
    </row>
    <row r="1653" spans="4:4" x14ac:dyDescent="0.25">
      <c r="D1653" s="103"/>
    </row>
    <row r="1654" spans="4:4" x14ac:dyDescent="0.25">
      <c r="D1654" s="103"/>
    </row>
    <row r="1655" spans="4:4" x14ac:dyDescent="0.25">
      <c r="D1655" s="103"/>
    </row>
    <row r="1656" spans="4:4" x14ac:dyDescent="0.25">
      <c r="D1656" s="103"/>
    </row>
    <row r="1657" spans="4:4" x14ac:dyDescent="0.25">
      <c r="D1657" s="103"/>
    </row>
    <row r="1658" spans="4:4" x14ac:dyDescent="0.25">
      <c r="D1658" s="103"/>
    </row>
    <row r="1659" spans="4:4" x14ac:dyDescent="0.25">
      <c r="D1659" s="103"/>
    </row>
    <row r="1660" spans="4:4" x14ac:dyDescent="0.25">
      <c r="D1660" s="103"/>
    </row>
    <row r="1661" spans="4:4" x14ac:dyDescent="0.25">
      <c r="D1661" s="103"/>
    </row>
    <row r="1662" spans="4:4" x14ac:dyDescent="0.25">
      <c r="D1662" s="103"/>
    </row>
    <row r="1663" spans="4:4" x14ac:dyDescent="0.25">
      <c r="D1663" s="103"/>
    </row>
    <row r="1664" spans="4:4" x14ac:dyDescent="0.25">
      <c r="D1664" s="103"/>
    </row>
    <row r="1665" spans="4:4" x14ac:dyDescent="0.25">
      <c r="D1665" s="103"/>
    </row>
    <row r="1666" spans="4:4" x14ac:dyDescent="0.25">
      <c r="D1666" s="103"/>
    </row>
    <row r="1667" spans="4:4" x14ac:dyDescent="0.25">
      <c r="D1667" s="103"/>
    </row>
    <row r="1668" spans="4:4" x14ac:dyDescent="0.25">
      <c r="D1668" s="103"/>
    </row>
    <row r="1669" spans="4:4" x14ac:dyDescent="0.25">
      <c r="D1669" s="103"/>
    </row>
    <row r="1670" spans="4:4" x14ac:dyDescent="0.25">
      <c r="D1670" s="103"/>
    </row>
    <row r="1671" spans="4:4" x14ac:dyDescent="0.25">
      <c r="D1671" s="103"/>
    </row>
    <row r="1672" spans="4:4" x14ac:dyDescent="0.25">
      <c r="D1672" s="103"/>
    </row>
    <row r="1673" spans="4:4" x14ac:dyDescent="0.25">
      <c r="D1673" s="103"/>
    </row>
    <row r="1674" spans="4:4" x14ac:dyDescent="0.25">
      <c r="D1674" s="103"/>
    </row>
    <row r="1675" spans="4:4" x14ac:dyDescent="0.25">
      <c r="D1675" s="103"/>
    </row>
    <row r="1676" spans="4:4" x14ac:dyDescent="0.25">
      <c r="D1676" s="103"/>
    </row>
    <row r="1677" spans="4:4" x14ac:dyDescent="0.25">
      <c r="D1677" s="103"/>
    </row>
    <row r="1678" spans="4:4" x14ac:dyDescent="0.25">
      <c r="D1678" s="103"/>
    </row>
    <row r="1679" spans="4:4" x14ac:dyDescent="0.25">
      <c r="D1679" s="103"/>
    </row>
    <row r="1680" spans="4:4" x14ac:dyDescent="0.25">
      <c r="D1680" s="103"/>
    </row>
    <row r="1681" spans="4:4" x14ac:dyDescent="0.25">
      <c r="D1681" s="103"/>
    </row>
    <row r="1682" spans="4:4" x14ac:dyDescent="0.25">
      <c r="D1682" s="103"/>
    </row>
    <row r="1683" spans="4:4" x14ac:dyDescent="0.25">
      <c r="D1683" s="103"/>
    </row>
    <row r="1684" spans="4:4" x14ac:dyDescent="0.25">
      <c r="D1684" s="103"/>
    </row>
    <row r="1685" spans="4:4" x14ac:dyDescent="0.25">
      <c r="D1685" s="103"/>
    </row>
    <row r="1686" spans="4:4" x14ac:dyDescent="0.25">
      <c r="D1686" s="103"/>
    </row>
    <row r="1687" spans="4:4" x14ac:dyDescent="0.25">
      <c r="D1687" s="103"/>
    </row>
    <row r="1688" spans="4:4" x14ac:dyDescent="0.25">
      <c r="D1688" s="103"/>
    </row>
    <row r="1689" spans="4:4" x14ac:dyDescent="0.25">
      <c r="D1689" s="103"/>
    </row>
    <row r="1690" spans="4:4" x14ac:dyDescent="0.25">
      <c r="D1690" s="103"/>
    </row>
    <row r="1691" spans="4:4" x14ac:dyDescent="0.25">
      <c r="D1691" s="103"/>
    </row>
    <row r="1692" spans="4:4" x14ac:dyDescent="0.25">
      <c r="D1692" s="103"/>
    </row>
    <row r="1693" spans="4:4" x14ac:dyDescent="0.25">
      <c r="D1693" s="103"/>
    </row>
    <row r="1694" spans="4:4" x14ac:dyDescent="0.25">
      <c r="D1694" s="103"/>
    </row>
    <row r="1695" spans="4:4" x14ac:dyDescent="0.25">
      <c r="D1695" s="103"/>
    </row>
    <row r="1696" spans="4:4" x14ac:dyDescent="0.25">
      <c r="D1696" s="103"/>
    </row>
    <row r="1697" spans="4:4" x14ac:dyDescent="0.25">
      <c r="D1697" s="103"/>
    </row>
    <row r="1698" spans="4:4" x14ac:dyDescent="0.25">
      <c r="D1698" s="103"/>
    </row>
    <row r="1699" spans="4:4" x14ac:dyDescent="0.25">
      <c r="D1699" s="103"/>
    </row>
    <row r="1700" spans="4:4" x14ac:dyDescent="0.25">
      <c r="D1700" s="103"/>
    </row>
    <row r="1701" spans="4:4" x14ac:dyDescent="0.25">
      <c r="D1701" s="103"/>
    </row>
    <row r="1702" spans="4:4" x14ac:dyDescent="0.25">
      <c r="D1702" s="103"/>
    </row>
    <row r="1703" spans="4:4" x14ac:dyDescent="0.25">
      <c r="D1703" s="103"/>
    </row>
    <row r="1704" spans="4:4" x14ac:dyDescent="0.25">
      <c r="D1704" s="103"/>
    </row>
    <row r="1705" spans="4:4" x14ac:dyDescent="0.25">
      <c r="D1705" s="103"/>
    </row>
    <row r="1706" spans="4:4" x14ac:dyDescent="0.25">
      <c r="D1706" s="103"/>
    </row>
    <row r="1707" spans="4:4" x14ac:dyDescent="0.25">
      <c r="D1707" s="103"/>
    </row>
    <row r="1708" spans="4:4" x14ac:dyDescent="0.25">
      <c r="D1708" s="103"/>
    </row>
    <row r="1709" spans="4:4" x14ac:dyDescent="0.25">
      <c r="D1709" s="103"/>
    </row>
    <row r="1710" spans="4:4" x14ac:dyDescent="0.25">
      <c r="D1710" s="103"/>
    </row>
    <row r="1711" spans="4:4" x14ac:dyDescent="0.25">
      <c r="D1711" s="103"/>
    </row>
    <row r="1712" spans="4:4" x14ac:dyDescent="0.25">
      <c r="D1712" s="103"/>
    </row>
    <row r="1713" spans="4:4" x14ac:dyDescent="0.25">
      <c r="D1713" s="103"/>
    </row>
    <row r="1714" spans="4:4" x14ac:dyDescent="0.25">
      <c r="D1714" s="103"/>
    </row>
    <row r="1715" spans="4:4" x14ac:dyDescent="0.25">
      <c r="D1715" s="103"/>
    </row>
    <row r="1716" spans="4:4" x14ac:dyDescent="0.25">
      <c r="D1716" s="103"/>
    </row>
    <row r="1717" spans="4:4" x14ac:dyDescent="0.25">
      <c r="D1717" s="103"/>
    </row>
    <row r="1718" spans="4:4" x14ac:dyDescent="0.25">
      <c r="D1718" s="103"/>
    </row>
    <row r="1719" spans="4:4" x14ac:dyDescent="0.25">
      <c r="D1719" s="103"/>
    </row>
    <row r="1720" spans="4:4" x14ac:dyDescent="0.25">
      <c r="D1720" s="103"/>
    </row>
    <row r="1721" spans="4:4" x14ac:dyDescent="0.25">
      <c r="D1721" s="103"/>
    </row>
    <row r="1722" spans="4:4" x14ac:dyDescent="0.25">
      <c r="D1722" s="103"/>
    </row>
    <row r="1723" spans="4:4" x14ac:dyDescent="0.25">
      <c r="D1723" s="103"/>
    </row>
    <row r="1724" spans="4:4" x14ac:dyDescent="0.25">
      <c r="D1724" s="103"/>
    </row>
    <row r="1725" spans="4:4" x14ac:dyDescent="0.25">
      <c r="D1725" s="103"/>
    </row>
    <row r="1726" spans="4:4" x14ac:dyDescent="0.25">
      <c r="D1726" s="103"/>
    </row>
    <row r="1727" spans="4:4" x14ac:dyDescent="0.25">
      <c r="D1727" s="103"/>
    </row>
    <row r="1728" spans="4:4" x14ac:dyDescent="0.25">
      <c r="D1728" s="103"/>
    </row>
    <row r="1729" spans="4:4" x14ac:dyDescent="0.25">
      <c r="D1729" s="103"/>
    </row>
    <row r="1730" spans="4:4" x14ac:dyDescent="0.25">
      <c r="D1730" s="103"/>
    </row>
    <row r="1731" spans="4:4" x14ac:dyDescent="0.25">
      <c r="D1731" s="103"/>
    </row>
    <row r="1732" spans="4:4" x14ac:dyDescent="0.25">
      <c r="D1732" s="103"/>
    </row>
    <row r="1733" spans="4:4" x14ac:dyDescent="0.25">
      <c r="D1733" s="103"/>
    </row>
    <row r="1734" spans="4:4" x14ac:dyDescent="0.25">
      <c r="D1734" s="103"/>
    </row>
    <row r="1735" spans="4:4" x14ac:dyDescent="0.25">
      <c r="D1735" s="103"/>
    </row>
    <row r="1736" spans="4:4" x14ac:dyDescent="0.25">
      <c r="D1736" s="103"/>
    </row>
    <row r="1737" spans="4:4" x14ac:dyDescent="0.25">
      <c r="D1737" s="103"/>
    </row>
    <row r="1738" spans="4:4" x14ac:dyDescent="0.25">
      <c r="D1738" s="103"/>
    </row>
    <row r="1739" spans="4:4" x14ac:dyDescent="0.25">
      <c r="D1739" s="103"/>
    </row>
    <row r="1740" spans="4:4" x14ac:dyDescent="0.25">
      <c r="D1740" s="103"/>
    </row>
    <row r="1741" spans="4:4" x14ac:dyDescent="0.25">
      <c r="D1741" s="103"/>
    </row>
    <row r="1742" spans="4:4" x14ac:dyDescent="0.25">
      <c r="D1742" s="103"/>
    </row>
    <row r="1743" spans="4:4" x14ac:dyDescent="0.25">
      <c r="D1743" s="103"/>
    </row>
    <row r="1744" spans="4:4" x14ac:dyDescent="0.25">
      <c r="D1744" s="103"/>
    </row>
    <row r="1745" spans="4:4" x14ac:dyDescent="0.25">
      <c r="D1745" s="103"/>
    </row>
    <row r="1746" spans="4:4" x14ac:dyDescent="0.25">
      <c r="D1746" s="103"/>
    </row>
    <row r="1747" spans="4:4" x14ac:dyDescent="0.25">
      <c r="D1747" s="103"/>
    </row>
    <row r="1748" spans="4:4" x14ac:dyDescent="0.25">
      <c r="D1748" s="103"/>
    </row>
    <row r="1749" spans="4:4" x14ac:dyDescent="0.25">
      <c r="D1749" s="103"/>
    </row>
    <row r="1750" spans="4:4" x14ac:dyDescent="0.25">
      <c r="D1750" s="103"/>
    </row>
    <row r="1751" spans="4:4" x14ac:dyDescent="0.25">
      <c r="D1751" s="103"/>
    </row>
    <row r="1752" spans="4:4" x14ac:dyDescent="0.25">
      <c r="D1752" s="103"/>
    </row>
    <row r="1753" spans="4:4" x14ac:dyDescent="0.25">
      <c r="D1753" s="103"/>
    </row>
    <row r="1754" spans="4:4" x14ac:dyDescent="0.25">
      <c r="D1754" s="103"/>
    </row>
    <row r="1755" spans="4:4" x14ac:dyDescent="0.25">
      <c r="D1755" s="103"/>
    </row>
    <row r="1756" spans="4:4" x14ac:dyDescent="0.25">
      <c r="D1756" s="103"/>
    </row>
    <row r="1757" spans="4:4" x14ac:dyDescent="0.25">
      <c r="D1757" s="103"/>
    </row>
    <row r="1758" spans="4:4" x14ac:dyDescent="0.25">
      <c r="D1758" s="103"/>
    </row>
    <row r="1759" spans="4:4" x14ac:dyDescent="0.25">
      <c r="D1759" s="103"/>
    </row>
    <row r="1760" spans="4:4" x14ac:dyDescent="0.25">
      <c r="D1760" s="103"/>
    </row>
    <row r="1761" spans="4:4" x14ac:dyDescent="0.25">
      <c r="D1761" s="103"/>
    </row>
    <row r="1762" spans="4:4" x14ac:dyDescent="0.25">
      <c r="D1762" s="103"/>
    </row>
    <row r="1763" spans="4:4" x14ac:dyDescent="0.25">
      <c r="D1763" s="103"/>
    </row>
    <row r="1764" spans="4:4" x14ac:dyDescent="0.25">
      <c r="D1764" s="103"/>
    </row>
    <row r="1765" spans="4:4" x14ac:dyDescent="0.25">
      <c r="D1765" s="103"/>
    </row>
    <row r="1766" spans="4:4" x14ac:dyDescent="0.25">
      <c r="D1766" s="103"/>
    </row>
    <row r="1767" spans="4:4" x14ac:dyDescent="0.25">
      <c r="D1767" s="103"/>
    </row>
    <row r="1768" spans="4:4" x14ac:dyDescent="0.25">
      <c r="D1768" s="103"/>
    </row>
    <row r="1769" spans="4:4" x14ac:dyDescent="0.25">
      <c r="D1769" s="103"/>
    </row>
    <row r="1770" spans="4:4" x14ac:dyDescent="0.25">
      <c r="D1770" s="103"/>
    </row>
    <row r="1771" spans="4:4" x14ac:dyDescent="0.25">
      <c r="D1771" s="103"/>
    </row>
    <row r="1772" spans="4:4" x14ac:dyDescent="0.25">
      <c r="D1772" s="103"/>
    </row>
    <row r="1773" spans="4:4" x14ac:dyDescent="0.25">
      <c r="D1773" s="103"/>
    </row>
    <row r="1774" spans="4:4" x14ac:dyDescent="0.25">
      <c r="D1774" s="103"/>
    </row>
    <row r="1775" spans="4:4" x14ac:dyDescent="0.25">
      <c r="D1775" s="103"/>
    </row>
    <row r="1776" spans="4:4" x14ac:dyDescent="0.25">
      <c r="D1776" s="103"/>
    </row>
    <row r="1777" spans="4:4" x14ac:dyDescent="0.25">
      <c r="D1777" s="103"/>
    </row>
    <row r="1778" spans="4:4" x14ac:dyDescent="0.25">
      <c r="D1778" s="103"/>
    </row>
    <row r="1779" spans="4:4" x14ac:dyDescent="0.25">
      <c r="D1779" s="103"/>
    </row>
    <row r="1780" spans="4:4" x14ac:dyDescent="0.25">
      <c r="D1780" s="103"/>
    </row>
    <row r="1781" spans="4:4" x14ac:dyDescent="0.25">
      <c r="D1781" s="103"/>
    </row>
    <row r="1782" spans="4:4" x14ac:dyDescent="0.25">
      <c r="D1782" s="103"/>
    </row>
    <row r="1783" spans="4:4" x14ac:dyDescent="0.25">
      <c r="D1783" s="103"/>
    </row>
    <row r="1784" spans="4:4" x14ac:dyDescent="0.25">
      <c r="D1784" s="103"/>
    </row>
    <row r="1785" spans="4:4" x14ac:dyDescent="0.25">
      <c r="D1785" s="103"/>
    </row>
    <row r="1786" spans="4:4" x14ac:dyDescent="0.25">
      <c r="D1786" s="103"/>
    </row>
    <row r="1787" spans="4:4" x14ac:dyDescent="0.25">
      <c r="D1787" s="103"/>
    </row>
    <row r="1788" spans="4:4" x14ac:dyDescent="0.25">
      <c r="D1788" s="103"/>
    </row>
    <row r="1789" spans="4:4" x14ac:dyDescent="0.25">
      <c r="D1789" s="103"/>
    </row>
    <row r="1790" spans="4:4" x14ac:dyDescent="0.25">
      <c r="D1790" s="103"/>
    </row>
    <row r="1791" spans="4:4" x14ac:dyDescent="0.25">
      <c r="D1791" s="103"/>
    </row>
    <row r="1792" spans="4:4" x14ac:dyDescent="0.25">
      <c r="D1792" s="103"/>
    </row>
    <row r="1793" spans="4:4" x14ac:dyDescent="0.25">
      <c r="D1793" s="103"/>
    </row>
    <row r="1794" spans="4:4" x14ac:dyDescent="0.25">
      <c r="D1794" s="103"/>
    </row>
    <row r="1795" spans="4:4" x14ac:dyDescent="0.25">
      <c r="D1795" s="103"/>
    </row>
    <row r="1796" spans="4:4" x14ac:dyDescent="0.25">
      <c r="D1796" s="103"/>
    </row>
    <row r="1797" spans="4:4" x14ac:dyDescent="0.25">
      <c r="D1797" s="103"/>
    </row>
    <row r="1798" spans="4:4" x14ac:dyDescent="0.25">
      <c r="D1798" s="103"/>
    </row>
    <row r="1799" spans="4:4" x14ac:dyDescent="0.25">
      <c r="D1799" s="103"/>
    </row>
    <row r="1800" spans="4:4" x14ac:dyDescent="0.25">
      <c r="D1800" s="103"/>
    </row>
    <row r="1801" spans="4:4" x14ac:dyDescent="0.25">
      <c r="D1801" s="103"/>
    </row>
    <row r="1802" spans="4:4" x14ac:dyDescent="0.25">
      <c r="D1802" s="103"/>
    </row>
    <row r="1803" spans="4:4" x14ac:dyDescent="0.25">
      <c r="D1803" s="103"/>
    </row>
    <row r="1804" spans="4:4" x14ac:dyDescent="0.25">
      <c r="D1804" s="103"/>
    </row>
    <row r="1805" spans="4:4" x14ac:dyDescent="0.25">
      <c r="D1805" s="103"/>
    </row>
    <row r="1806" spans="4:4" x14ac:dyDescent="0.25">
      <c r="D1806" s="103"/>
    </row>
    <row r="1807" spans="4:4" x14ac:dyDescent="0.25">
      <c r="D1807" s="103"/>
    </row>
    <row r="1808" spans="4:4" x14ac:dyDescent="0.25">
      <c r="D1808" s="103"/>
    </row>
    <row r="1809" spans="4:4" x14ac:dyDescent="0.25">
      <c r="D1809" s="103"/>
    </row>
    <row r="1810" spans="4:4" x14ac:dyDescent="0.25">
      <c r="D1810" s="103"/>
    </row>
    <row r="1811" spans="4:4" x14ac:dyDescent="0.25">
      <c r="D1811" s="103"/>
    </row>
    <row r="1812" spans="4:4" x14ac:dyDescent="0.25">
      <c r="D1812" s="103"/>
    </row>
    <row r="1813" spans="4:4" x14ac:dyDescent="0.25">
      <c r="D1813" s="103"/>
    </row>
    <row r="1814" spans="4:4" x14ac:dyDescent="0.25">
      <c r="D1814" s="103"/>
    </row>
    <row r="1815" spans="4:4" x14ac:dyDescent="0.25">
      <c r="D1815" s="103"/>
    </row>
    <row r="1816" spans="4:4" x14ac:dyDescent="0.25">
      <c r="D1816" s="103"/>
    </row>
    <row r="1817" spans="4:4" x14ac:dyDescent="0.25">
      <c r="D1817" s="103"/>
    </row>
    <row r="1818" spans="4:4" x14ac:dyDescent="0.25">
      <c r="D1818" s="103"/>
    </row>
    <row r="1819" spans="4:4" x14ac:dyDescent="0.25">
      <c r="D1819" s="103"/>
    </row>
    <row r="1820" spans="4:4" x14ac:dyDescent="0.25">
      <c r="D1820" s="103"/>
    </row>
    <row r="1821" spans="4:4" x14ac:dyDescent="0.25">
      <c r="D1821" s="103"/>
    </row>
    <row r="1822" spans="4:4" x14ac:dyDescent="0.25">
      <c r="D1822" s="103"/>
    </row>
    <row r="1823" spans="4:4" x14ac:dyDescent="0.25">
      <c r="D1823" s="103"/>
    </row>
    <row r="1824" spans="4:4" x14ac:dyDescent="0.25">
      <c r="D1824" s="103"/>
    </row>
    <row r="1825" spans="4:4" x14ac:dyDescent="0.25">
      <c r="D1825" s="103"/>
    </row>
    <row r="1826" spans="4:4" x14ac:dyDescent="0.25">
      <c r="D1826" s="103"/>
    </row>
    <row r="1827" spans="4:4" x14ac:dyDescent="0.25">
      <c r="D1827" s="103"/>
    </row>
    <row r="1828" spans="4:4" x14ac:dyDescent="0.25">
      <c r="D1828" s="103"/>
    </row>
    <row r="1829" spans="4:4" x14ac:dyDescent="0.25">
      <c r="D1829" s="103"/>
    </row>
    <row r="1830" spans="4:4" x14ac:dyDescent="0.25">
      <c r="D1830" s="103"/>
    </row>
    <row r="1831" spans="4:4" x14ac:dyDescent="0.25">
      <c r="D1831" s="103"/>
    </row>
    <row r="1832" spans="4:4" x14ac:dyDescent="0.25">
      <c r="D1832" s="103"/>
    </row>
    <row r="1833" spans="4:4" x14ac:dyDescent="0.25">
      <c r="D1833" s="103"/>
    </row>
    <row r="1834" spans="4:4" x14ac:dyDescent="0.25">
      <c r="D1834" s="103"/>
    </row>
    <row r="1835" spans="4:4" x14ac:dyDescent="0.25">
      <c r="D1835" s="103"/>
    </row>
    <row r="1836" spans="4:4" x14ac:dyDescent="0.25">
      <c r="D1836" s="103"/>
    </row>
    <row r="1837" spans="4:4" x14ac:dyDescent="0.25">
      <c r="D1837" s="103"/>
    </row>
    <row r="1838" spans="4:4" x14ac:dyDescent="0.25">
      <c r="D1838" s="103"/>
    </row>
    <row r="1839" spans="4:4" x14ac:dyDescent="0.25">
      <c r="D1839" s="103"/>
    </row>
    <row r="1840" spans="4:4" x14ac:dyDescent="0.25">
      <c r="D1840" s="103"/>
    </row>
    <row r="1841" spans="4:4" x14ac:dyDescent="0.25">
      <c r="D1841" s="103"/>
    </row>
    <row r="1842" spans="4:4" x14ac:dyDescent="0.25">
      <c r="D1842" s="103"/>
    </row>
    <row r="1843" spans="4:4" x14ac:dyDescent="0.25">
      <c r="D1843" s="103"/>
    </row>
    <row r="1844" spans="4:4" x14ac:dyDescent="0.25">
      <c r="D1844" s="103"/>
    </row>
    <row r="1845" spans="4:4" x14ac:dyDescent="0.25">
      <c r="D1845" s="103"/>
    </row>
    <row r="1846" spans="4:4" x14ac:dyDescent="0.25">
      <c r="D1846" s="103"/>
    </row>
    <row r="1847" spans="4:4" x14ac:dyDescent="0.25">
      <c r="D1847" s="103"/>
    </row>
    <row r="1848" spans="4:4" x14ac:dyDescent="0.25">
      <c r="D1848" s="103"/>
    </row>
    <row r="1849" spans="4:4" x14ac:dyDescent="0.25">
      <c r="D1849" s="103"/>
    </row>
    <row r="1850" spans="4:4" x14ac:dyDescent="0.25">
      <c r="D1850" s="103"/>
    </row>
    <row r="1851" spans="4:4" x14ac:dyDescent="0.25">
      <c r="D1851" s="103"/>
    </row>
    <row r="1852" spans="4:4" x14ac:dyDescent="0.25">
      <c r="D1852" s="103"/>
    </row>
    <row r="1853" spans="4:4" x14ac:dyDescent="0.25">
      <c r="D1853" s="103"/>
    </row>
    <row r="1854" spans="4:4" x14ac:dyDescent="0.25">
      <c r="D1854" s="103"/>
    </row>
    <row r="1855" spans="4:4" x14ac:dyDescent="0.25">
      <c r="D1855" s="103"/>
    </row>
    <row r="1856" spans="4:4" x14ac:dyDescent="0.25">
      <c r="D1856" s="103"/>
    </row>
    <row r="1857" spans="4:4" x14ac:dyDescent="0.25">
      <c r="D1857" s="103"/>
    </row>
    <row r="1858" spans="4:4" x14ac:dyDescent="0.25">
      <c r="D1858" s="103"/>
    </row>
    <row r="1859" spans="4:4" x14ac:dyDescent="0.25">
      <c r="D1859" s="103"/>
    </row>
    <row r="1860" spans="4:4" x14ac:dyDescent="0.25">
      <c r="D1860" s="103"/>
    </row>
    <row r="1861" spans="4:4" x14ac:dyDescent="0.25">
      <c r="D1861" s="103"/>
    </row>
    <row r="1862" spans="4:4" x14ac:dyDescent="0.25">
      <c r="D1862" s="103"/>
    </row>
    <row r="1863" spans="4:4" x14ac:dyDescent="0.25">
      <c r="D1863" s="103"/>
    </row>
    <row r="1864" spans="4:4" x14ac:dyDescent="0.25">
      <c r="D1864" s="103"/>
    </row>
    <row r="1865" spans="4:4" x14ac:dyDescent="0.25">
      <c r="D1865" s="103"/>
    </row>
    <row r="1866" spans="4:4" x14ac:dyDescent="0.25">
      <c r="D1866" s="103"/>
    </row>
    <row r="1867" spans="4:4" x14ac:dyDescent="0.25">
      <c r="D1867" s="103"/>
    </row>
    <row r="1868" spans="4:4" x14ac:dyDescent="0.25">
      <c r="D1868" s="103"/>
    </row>
    <row r="1869" spans="4:4" x14ac:dyDescent="0.25">
      <c r="D1869" s="103"/>
    </row>
    <row r="1870" spans="4:4" x14ac:dyDescent="0.25">
      <c r="D1870" s="103"/>
    </row>
    <row r="1871" spans="4:4" x14ac:dyDescent="0.25">
      <c r="D1871" s="103"/>
    </row>
    <row r="1872" spans="4:4" x14ac:dyDescent="0.25">
      <c r="D1872" s="103"/>
    </row>
    <row r="1873" spans="4:4" x14ac:dyDescent="0.25">
      <c r="D1873" s="103"/>
    </row>
    <row r="1874" spans="4:4" x14ac:dyDescent="0.25">
      <c r="D1874" s="103"/>
    </row>
    <row r="1875" spans="4:4" x14ac:dyDescent="0.25">
      <c r="D1875" s="103"/>
    </row>
    <row r="1876" spans="4:4" x14ac:dyDescent="0.25">
      <c r="D1876" s="103"/>
    </row>
    <row r="1877" spans="4:4" x14ac:dyDescent="0.25">
      <c r="D1877" s="103"/>
    </row>
    <row r="1878" spans="4:4" x14ac:dyDescent="0.25">
      <c r="D1878" s="103"/>
    </row>
    <row r="1879" spans="4:4" x14ac:dyDescent="0.25">
      <c r="D1879" s="103"/>
    </row>
    <row r="1880" spans="4:4" x14ac:dyDescent="0.25">
      <c r="D1880" s="103"/>
    </row>
    <row r="1881" spans="4:4" x14ac:dyDescent="0.25">
      <c r="D1881" s="103"/>
    </row>
    <row r="1882" spans="4:4" x14ac:dyDescent="0.25">
      <c r="D1882" s="103"/>
    </row>
    <row r="1883" spans="4:4" x14ac:dyDescent="0.25">
      <c r="D1883" s="103"/>
    </row>
    <row r="1884" spans="4:4" x14ac:dyDescent="0.25">
      <c r="D1884" s="103"/>
    </row>
    <row r="1885" spans="4:4" x14ac:dyDescent="0.25">
      <c r="D1885" s="103"/>
    </row>
    <row r="1886" spans="4:4" x14ac:dyDescent="0.25">
      <c r="D1886" s="103"/>
    </row>
    <row r="1887" spans="4:4" x14ac:dyDescent="0.25">
      <c r="D1887" s="103"/>
    </row>
    <row r="1888" spans="4:4" x14ac:dyDescent="0.25">
      <c r="D1888" s="103"/>
    </row>
    <row r="1889" spans="4:4" x14ac:dyDescent="0.25">
      <c r="D1889" s="103"/>
    </row>
    <row r="1890" spans="4:4" x14ac:dyDescent="0.25">
      <c r="D1890" s="103"/>
    </row>
    <row r="1891" spans="4:4" x14ac:dyDescent="0.25">
      <c r="D1891" s="103"/>
    </row>
    <row r="1892" spans="4:4" x14ac:dyDescent="0.25">
      <c r="D1892" s="103"/>
    </row>
    <row r="1893" spans="4:4" x14ac:dyDescent="0.25">
      <c r="D1893" s="103"/>
    </row>
    <row r="1894" spans="4:4" x14ac:dyDescent="0.25">
      <c r="D1894" s="103"/>
    </row>
    <row r="1895" spans="4:4" x14ac:dyDescent="0.25">
      <c r="D1895" s="103"/>
    </row>
    <row r="1896" spans="4:4" x14ac:dyDescent="0.25">
      <c r="D1896" s="103"/>
    </row>
    <row r="1897" spans="4:4" x14ac:dyDescent="0.25">
      <c r="D1897" s="103"/>
    </row>
    <row r="1898" spans="4:4" x14ac:dyDescent="0.25">
      <c r="D1898" s="103"/>
    </row>
    <row r="1899" spans="4:4" x14ac:dyDescent="0.25">
      <c r="D1899" s="103"/>
    </row>
    <row r="1900" spans="4:4" x14ac:dyDescent="0.25">
      <c r="D1900" s="103"/>
    </row>
    <row r="1901" spans="4:4" x14ac:dyDescent="0.25">
      <c r="D1901" s="103"/>
    </row>
    <row r="1902" spans="4:4" x14ac:dyDescent="0.25">
      <c r="D1902" s="103"/>
    </row>
    <row r="1903" spans="4:4" x14ac:dyDescent="0.25">
      <c r="D1903" s="103"/>
    </row>
    <row r="1904" spans="4:4" x14ac:dyDescent="0.25">
      <c r="D1904" s="103"/>
    </row>
    <row r="1905" spans="4:4" x14ac:dyDescent="0.25">
      <c r="D1905" s="103"/>
    </row>
    <row r="1906" spans="4:4" x14ac:dyDescent="0.25">
      <c r="D1906" s="103"/>
    </row>
    <row r="1907" spans="4:4" x14ac:dyDescent="0.25">
      <c r="D1907" s="103"/>
    </row>
    <row r="1908" spans="4:4" x14ac:dyDescent="0.25">
      <c r="D1908" s="103"/>
    </row>
    <row r="1909" spans="4:4" x14ac:dyDescent="0.25">
      <c r="D1909" s="103"/>
    </row>
    <row r="1910" spans="4:4" x14ac:dyDescent="0.25">
      <c r="D1910" s="103"/>
    </row>
    <row r="1911" spans="4:4" x14ac:dyDescent="0.25">
      <c r="D1911" s="103"/>
    </row>
    <row r="1912" spans="4:4" x14ac:dyDescent="0.25">
      <c r="D1912" s="103"/>
    </row>
    <row r="1913" spans="4:4" x14ac:dyDescent="0.25">
      <c r="D1913" s="103"/>
    </row>
    <row r="1914" spans="4:4" x14ac:dyDescent="0.25">
      <c r="D1914" s="103"/>
    </row>
    <row r="1915" spans="4:4" x14ac:dyDescent="0.25">
      <c r="D1915" s="103"/>
    </row>
    <row r="1916" spans="4:4" x14ac:dyDescent="0.25">
      <c r="D1916" s="103"/>
    </row>
    <row r="1917" spans="4:4" x14ac:dyDescent="0.25">
      <c r="D1917" s="103"/>
    </row>
    <row r="1918" spans="4:4" x14ac:dyDescent="0.25">
      <c r="D1918" s="103"/>
    </row>
    <row r="1919" spans="4:4" x14ac:dyDescent="0.25">
      <c r="D1919" s="103"/>
    </row>
    <row r="1920" spans="4:4" x14ac:dyDescent="0.25">
      <c r="D1920" s="103"/>
    </row>
    <row r="1921" spans="4:4" x14ac:dyDescent="0.25">
      <c r="D1921" s="103"/>
    </row>
    <row r="1922" spans="4:4" x14ac:dyDescent="0.25">
      <c r="D1922" s="103"/>
    </row>
    <row r="1923" spans="4:4" x14ac:dyDescent="0.25">
      <c r="D1923" s="103"/>
    </row>
    <row r="1924" spans="4:4" x14ac:dyDescent="0.25">
      <c r="D1924" s="103"/>
    </row>
    <row r="1925" spans="4:4" x14ac:dyDescent="0.25">
      <c r="D1925" s="103"/>
    </row>
    <row r="1926" spans="4:4" x14ac:dyDescent="0.25">
      <c r="D1926" s="103"/>
    </row>
    <row r="1927" spans="4:4" x14ac:dyDescent="0.25">
      <c r="D1927" s="103"/>
    </row>
    <row r="1928" spans="4:4" x14ac:dyDescent="0.25">
      <c r="D1928" s="103"/>
    </row>
    <row r="1929" spans="4:4" x14ac:dyDescent="0.25">
      <c r="D1929" s="103"/>
    </row>
    <row r="1930" spans="4:4" x14ac:dyDescent="0.25">
      <c r="D1930" s="103"/>
    </row>
    <row r="1931" spans="4:4" x14ac:dyDescent="0.25">
      <c r="D1931" s="103"/>
    </row>
    <row r="1932" spans="4:4" x14ac:dyDescent="0.25">
      <c r="D1932" s="103"/>
    </row>
    <row r="1933" spans="4:4" x14ac:dyDescent="0.25">
      <c r="D1933" s="103"/>
    </row>
    <row r="1934" spans="4:4" x14ac:dyDescent="0.25">
      <c r="D1934" s="103"/>
    </row>
    <row r="1935" spans="4:4" x14ac:dyDescent="0.25">
      <c r="D1935" s="103"/>
    </row>
    <row r="1936" spans="4:4" x14ac:dyDescent="0.25">
      <c r="D1936" s="103"/>
    </row>
    <row r="1937" spans="4:4" x14ac:dyDescent="0.25">
      <c r="D1937" s="103"/>
    </row>
    <row r="1938" spans="4:4" x14ac:dyDescent="0.25">
      <c r="D1938" s="103"/>
    </row>
    <row r="1939" spans="4:4" x14ac:dyDescent="0.25">
      <c r="D1939" s="103"/>
    </row>
    <row r="1940" spans="4:4" x14ac:dyDescent="0.25">
      <c r="D1940" s="103"/>
    </row>
    <row r="1941" spans="4:4" x14ac:dyDescent="0.25">
      <c r="D1941" s="103"/>
    </row>
    <row r="1942" spans="4:4" x14ac:dyDescent="0.25">
      <c r="D1942" s="103"/>
    </row>
    <row r="1943" spans="4:4" x14ac:dyDescent="0.25">
      <c r="D1943" s="103"/>
    </row>
    <row r="1944" spans="4:4" x14ac:dyDescent="0.25">
      <c r="D1944" s="103"/>
    </row>
    <row r="1945" spans="4:4" x14ac:dyDescent="0.25">
      <c r="D1945" s="103"/>
    </row>
    <row r="1946" spans="4:4" x14ac:dyDescent="0.25">
      <c r="D1946" s="103"/>
    </row>
    <row r="1947" spans="4:4" x14ac:dyDescent="0.25">
      <c r="D1947" s="103"/>
    </row>
    <row r="1948" spans="4:4" x14ac:dyDescent="0.25">
      <c r="D1948" s="103"/>
    </row>
    <row r="1949" spans="4:4" x14ac:dyDescent="0.25">
      <c r="D1949" s="103"/>
    </row>
    <row r="1950" spans="4:4" ht="15.75" thickBot="1" x14ac:dyDescent="0.3">
      <c r="D1950" s="59"/>
    </row>
  </sheetData>
  <sortState ref="A2:D2378">
    <sortCondition ref="B1"/>
  </sortState>
  <conditionalFormatting sqref="D105:D106 D132:D134 D123:D124 D114:D115 D138:D139 D161:D167 D142:D155">
    <cfRule type="cellIs" dxfId="6842" priority="5" operator="greaterThan">
      <formula>42.5</formula>
    </cfRule>
  </conditionalFormatting>
  <conditionalFormatting sqref="D156">
    <cfRule type="cellIs" dxfId="6841" priority="4" operator="greaterThan">
      <formula>42.5</formula>
    </cfRule>
  </conditionalFormatting>
  <conditionalFormatting sqref="D157">
    <cfRule type="cellIs" dxfId="6840" priority="3" operator="greaterThan">
      <formula>42.5</formula>
    </cfRule>
  </conditionalFormatting>
  <conditionalFormatting sqref="D158">
    <cfRule type="cellIs" dxfId="6839" priority="2" operator="greaterThan">
      <formula>42.5</formula>
    </cfRule>
  </conditionalFormatting>
  <conditionalFormatting sqref="D159">
    <cfRule type="cellIs" dxfId="6838" priority="1" operator="greaterThan">
      <formula>42.5</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3">
    <tabColor rgb="FF00B050"/>
  </sheetPr>
  <dimension ref="A1:M1822"/>
  <sheetViews>
    <sheetView zoomScale="70" zoomScaleNormal="70" workbookViewId="0">
      <pane ySplit="4" topLeftCell="A5" activePane="bottomLeft" state="frozen"/>
      <selection activeCell="I69" sqref="I69"/>
      <selection pane="bottomLeft" activeCell="K27" sqref="K27"/>
    </sheetView>
  </sheetViews>
  <sheetFormatPr defaultColWidth="9.140625" defaultRowHeight="15" x14ac:dyDescent="0.25"/>
  <cols>
    <col min="1" max="1" width="26" style="111" bestFit="1" customWidth="1"/>
    <col min="2" max="2" width="48.7109375" style="111" bestFit="1" customWidth="1"/>
    <col min="3" max="3" width="9.140625" style="111" bestFit="1" customWidth="1"/>
    <col min="4" max="4" width="10.42578125" style="293" customWidth="1"/>
    <col min="5" max="5" width="13.7109375" style="293" customWidth="1"/>
    <col min="6" max="6" width="13.42578125" style="293" customWidth="1"/>
    <col min="7" max="7" width="26.28515625" style="293" bestFit="1" customWidth="1"/>
    <col min="8" max="8" width="89.7109375" style="18" customWidth="1"/>
    <col min="9" max="11" width="9.140625" style="293"/>
    <col min="12" max="12" width="10.7109375" style="293" customWidth="1"/>
    <col min="13" max="13" width="12" style="515" customWidth="1"/>
    <col min="14" max="16384" width="9.140625" style="293"/>
  </cols>
  <sheetData>
    <row r="1" spans="1:13" x14ac:dyDescent="0.25">
      <c r="A1" s="914" t="s">
        <v>243</v>
      </c>
      <c r="B1" s="917" t="s">
        <v>244</v>
      </c>
      <c r="C1" s="920" t="s">
        <v>245</v>
      </c>
      <c r="D1" s="920" t="s">
        <v>16</v>
      </c>
      <c r="E1" s="917" t="s">
        <v>246</v>
      </c>
      <c r="F1" s="917" t="s">
        <v>247</v>
      </c>
      <c r="G1" s="917" t="s">
        <v>2</v>
      </c>
      <c r="H1" s="917" t="s">
        <v>248</v>
      </c>
      <c r="I1" s="923" t="s">
        <v>249</v>
      </c>
      <c r="J1" s="923" t="s">
        <v>250</v>
      </c>
      <c r="K1" s="908" t="s">
        <v>251</v>
      </c>
      <c r="L1" s="908" t="s">
        <v>1572</v>
      </c>
      <c r="M1" s="911" t="s">
        <v>1573</v>
      </c>
    </row>
    <row r="2" spans="1:13" x14ac:dyDescent="0.25">
      <c r="A2" s="915"/>
      <c r="B2" s="918"/>
      <c r="C2" s="921"/>
      <c r="D2" s="921"/>
      <c r="E2" s="918"/>
      <c r="F2" s="918"/>
      <c r="G2" s="918"/>
      <c r="H2" s="918"/>
      <c r="I2" s="924"/>
      <c r="J2" s="924"/>
      <c r="K2" s="909"/>
      <c r="L2" s="909"/>
      <c r="M2" s="912"/>
    </row>
    <row r="3" spans="1:13" x14ac:dyDescent="0.25">
      <c r="A3" s="915"/>
      <c r="B3" s="918"/>
      <c r="C3" s="921"/>
      <c r="D3" s="921"/>
      <c r="E3" s="918"/>
      <c r="F3" s="918"/>
      <c r="G3" s="918"/>
      <c r="H3" s="918"/>
      <c r="I3" s="924"/>
      <c r="J3" s="924"/>
      <c r="K3" s="909"/>
      <c r="L3" s="909"/>
      <c r="M3" s="912"/>
    </row>
    <row r="4" spans="1:13" x14ac:dyDescent="0.25">
      <c r="A4" s="916"/>
      <c r="B4" s="919"/>
      <c r="C4" s="922"/>
      <c r="D4" s="922"/>
      <c r="E4" s="919"/>
      <c r="F4" s="919"/>
      <c r="G4" s="919"/>
      <c r="H4" s="919"/>
      <c r="I4" s="925"/>
      <c r="J4" s="925"/>
      <c r="K4" s="910"/>
      <c r="L4" s="910"/>
      <c r="M4" s="913"/>
    </row>
    <row r="5" spans="1:13" x14ac:dyDescent="0.25">
      <c r="A5" s="581" t="s">
        <v>5046</v>
      </c>
      <c r="B5" s="533" t="s">
        <v>1581</v>
      </c>
      <c r="C5" s="534" t="s">
        <v>1850</v>
      </c>
      <c r="D5" s="103">
        <v>0</v>
      </c>
      <c r="E5" s="535"/>
      <c r="F5" s="536"/>
      <c r="G5" s="537" t="s">
        <v>5116</v>
      </c>
      <c r="H5" s="538" t="s">
        <v>5117</v>
      </c>
      <c r="I5" s="147"/>
      <c r="J5" s="147"/>
      <c r="K5" s="556"/>
      <c r="L5" s="582" t="s">
        <v>2032</v>
      </c>
      <c r="M5" s="582"/>
    </row>
    <row r="6" spans="1:13" x14ac:dyDescent="0.25">
      <c r="A6" s="581" t="s">
        <v>5046</v>
      </c>
      <c r="B6" s="533" t="s">
        <v>1581</v>
      </c>
      <c r="C6" s="534" t="s">
        <v>1850</v>
      </c>
      <c r="D6" s="103">
        <v>1</v>
      </c>
      <c r="E6" s="535"/>
      <c r="F6" s="536"/>
      <c r="G6" s="537" t="s">
        <v>5116</v>
      </c>
      <c r="H6" s="538" t="s">
        <v>5118</v>
      </c>
      <c r="I6" s="147"/>
      <c r="J6" s="147"/>
      <c r="K6" s="556"/>
      <c r="L6" s="582" t="s">
        <v>2033</v>
      </c>
      <c r="M6" s="582"/>
    </row>
    <row r="7" spans="1:13" x14ac:dyDescent="0.25">
      <c r="A7" s="581" t="s">
        <v>5046</v>
      </c>
      <c r="B7" s="533" t="s">
        <v>1581</v>
      </c>
      <c r="C7" s="534" t="s">
        <v>1851</v>
      </c>
      <c r="D7" s="103">
        <v>0</v>
      </c>
      <c r="E7" s="535"/>
      <c r="F7" s="536"/>
      <c r="G7" s="537" t="s">
        <v>5116</v>
      </c>
      <c r="H7" s="538" t="s">
        <v>5119</v>
      </c>
      <c r="I7" s="147"/>
      <c r="J7" s="147"/>
      <c r="K7" s="556"/>
      <c r="L7" s="582" t="s">
        <v>2034</v>
      </c>
      <c r="M7" s="582"/>
    </row>
    <row r="8" spans="1:13" x14ac:dyDescent="0.25">
      <c r="A8" s="581" t="s">
        <v>5046</v>
      </c>
      <c r="B8" s="533" t="s">
        <v>1581</v>
      </c>
      <c r="C8" s="534" t="s">
        <v>1851</v>
      </c>
      <c r="D8" s="103">
        <v>1</v>
      </c>
      <c r="E8" s="535"/>
      <c r="F8" s="536"/>
      <c r="G8" s="537" t="s">
        <v>5116</v>
      </c>
      <c r="H8" s="538" t="s">
        <v>5120</v>
      </c>
      <c r="I8" s="147"/>
      <c r="J8" s="147"/>
      <c r="K8" s="556"/>
      <c r="L8" s="582" t="s">
        <v>2035</v>
      </c>
      <c r="M8" s="582"/>
    </row>
    <row r="9" spans="1:13" x14ac:dyDescent="0.25">
      <c r="A9" s="581" t="s">
        <v>5046</v>
      </c>
      <c r="B9" s="533" t="s">
        <v>1581</v>
      </c>
      <c r="C9" s="534" t="s">
        <v>1847</v>
      </c>
      <c r="D9" s="103">
        <v>0</v>
      </c>
      <c r="E9" s="535"/>
      <c r="F9" s="536"/>
      <c r="G9" s="537" t="s">
        <v>5116</v>
      </c>
      <c r="H9" s="538" t="s">
        <v>5121</v>
      </c>
      <c r="I9" s="147"/>
      <c r="J9" s="147"/>
      <c r="K9" s="556"/>
      <c r="L9" s="582" t="s">
        <v>2036</v>
      </c>
      <c r="M9" s="582"/>
    </row>
    <row r="10" spans="1:13" x14ac:dyDescent="0.25">
      <c r="A10" s="581" t="s">
        <v>5046</v>
      </c>
      <c r="B10" s="533" t="s">
        <v>1581</v>
      </c>
      <c r="C10" s="534" t="s">
        <v>1847</v>
      </c>
      <c r="D10" s="103">
        <v>1</v>
      </c>
      <c r="E10" s="535"/>
      <c r="F10" s="536"/>
      <c r="G10" s="537" t="s">
        <v>5116</v>
      </c>
      <c r="H10" s="538" t="s">
        <v>5122</v>
      </c>
      <c r="I10" s="147"/>
      <c r="J10" s="147"/>
      <c r="K10" s="556"/>
      <c r="L10" s="582" t="s">
        <v>2058</v>
      </c>
      <c r="M10" s="582"/>
    </row>
    <row r="11" spans="1:13" x14ac:dyDescent="0.25">
      <c r="A11" s="581" t="s">
        <v>5046</v>
      </c>
      <c r="B11" s="533" t="s">
        <v>1581</v>
      </c>
      <c r="C11" s="534" t="s">
        <v>1846</v>
      </c>
      <c r="D11" s="103">
        <v>0</v>
      </c>
      <c r="E11" s="535"/>
      <c r="F11" s="536"/>
      <c r="G11" s="537" t="s">
        <v>5116</v>
      </c>
      <c r="H11" s="538" t="s">
        <v>5123</v>
      </c>
      <c r="I11" s="147"/>
      <c r="J11" s="147"/>
      <c r="K11" s="556"/>
      <c r="L11" s="582" t="s">
        <v>2379</v>
      </c>
      <c r="M11" s="582"/>
    </row>
    <row r="12" spans="1:13" x14ac:dyDescent="0.25">
      <c r="A12" s="581" t="s">
        <v>5046</v>
      </c>
      <c r="B12" s="533" t="s">
        <v>1581</v>
      </c>
      <c r="C12" s="534" t="s">
        <v>1846</v>
      </c>
      <c r="D12" s="103">
        <v>1</v>
      </c>
      <c r="E12" s="535"/>
      <c r="F12" s="536"/>
      <c r="G12" s="537" t="s">
        <v>5116</v>
      </c>
      <c r="H12" s="538" t="s">
        <v>43</v>
      </c>
      <c r="I12" s="147"/>
      <c r="J12" s="147"/>
      <c r="K12" s="556"/>
      <c r="L12" s="582" t="s">
        <v>5124</v>
      </c>
      <c r="M12" s="582"/>
    </row>
    <row r="13" spans="1:13" x14ac:dyDescent="0.25">
      <c r="A13" s="581" t="s">
        <v>5046</v>
      </c>
      <c r="B13" s="533" t="s">
        <v>1581</v>
      </c>
      <c r="C13" s="534" t="s">
        <v>1872</v>
      </c>
      <c r="D13" s="103">
        <v>0</v>
      </c>
      <c r="E13" s="535"/>
      <c r="F13" s="536"/>
      <c r="G13" s="537" t="s">
        <v>5116</v>
      </c>
      <c r="H13" s="538" t="s">
        <v>43</v>
      </c>
      <c r="I13" s="147"/>
      <c r="J13" s="147"/>
      <c r="K13" s="556"/>
      <c r="L13" s="582" t="s">
        <v>5125</v>
      </c>
      <c r="M13" s="582"/>
    </row>
    <row r="14" spans="1:13" x14ac:dyDescent="0.25">
      <c r="A14" s="581" t="s">
        <v>5046</v>
      </c>
      <c r="B14" s="533" t="s">
        <v>1581</v>
      </c>
      <c r="C14" s="534" t="s">
        <v>1872</v>
      </c>
      <c r="D14" s="103">
        <v>1</v>
      </c>
      <c r="E14" s="535"/>
      <c r="F14" s="536"/>
      <c r="G14" s="537" t="s">
        <v>5116</v>
      </c>
      <c r="H14" s="538" t="s">
        <v>43</v>
      </c>
      <c r="I14" s="147"/>
      <c r="J14" s="147"/>
      <c r="K14" s="556"/>
      <c r="L14" s="582" t="s">
        <v>5126</v>
      </c>
      <c r="M14" s="582"/>
    </row>
    <row r="15" spans="1:13" x14ac:dyDescent="0.25">
      <c r="A15" s="581" t="s">
        <v>5046</v>
      </c>
      <c r="B15" s="533" t="s">
        <v>221</v>
      </c>
      <c r="C15" s="534" t="s">
        <v>1873</v>
      </c>
      <c r="D15" s="103">
        <v>0</v>
      </c>
      <c r="E15" s="535"/>
      <c r="F15" s="536"/>
      <c r="G15" s="537" t="s">
        <v>5127</v>
      </c>
      <c r="H15" s="538" t="s">
        <v>5128</v>
      </c>
      <c r="I15" s="147"/>
      <c r="J15" s="147"/>
      <c r="K15" s="556"/>
      <c r="L15" s="582" t="s">
        <v>5116</v>
      </c>
      <c r="M15" s="582"/>
    </row>
    <row r="16" spans="1:13" x14ac:dyDescent="0.25">
      <c r="A16" s="581" t="s">
        <v>5046</v>
      </c>
      <c r="B16" s="533" t="s">
        <v>221</v>
      </c>
      <c r="C16" s="534" t="s">
        <v>1873</v>
      </c>
      <c r="D16" s="103">
        <v>1</v>
      </c>
      <c r="E16" s="535"/>
      <c r="F16" s="536"/>
      <c r="G16" s="537" t="s">
        <v>5129</v>
      </c>
      <c r="H16" s="538" t="s">
        <v>5130</v>
      </c>
      <c r="I16" s="147"/>
      <c r="J16" s="147"/>
      <c r="K16" s="556"/>
      <c r="L16" s="582" t="s">
        <v>5116</v>
      </c>
      <c r="M16" s="582"/>
    </row>
    <row r="17" spans="1:13" x14ac:dyDescent="0.25">
      <c r="A17" s="581" t="s">
        <v>5046</v>
      </c>
      <c r="B17" s="533" t="s">
        <v>221</v>
      </c>
      <c r="C17" s="534" t="s">
        <v>1873</v>
      </c>
      <c r="D17" s="103">
        <v>2</v>
      </c>
      <c r="E17" s="535"/>
      <c r="F17" s="536"/>
      <c r="G17" s="537" t="s">
        <v>5131</v>
      </c>
      <c r="H17" s="538" t="s">
        <v>5132</v>
      </c>
      <c r="I17" s="147"/>
      <c r="J17" s="147"/>
      <c r="K17" s="556"/>
      <c r="L17" s="582" t="s">
        <v>5116</v>
      </c>
      <c r="M17" s="582"/>
    </row>
    <row r="18" spans="1:13" x14ac:dyDescent="0.25">
      <c r="A18" s="581" t="s">
        <v>5046</v>
      </c>
      <c r="B18" s="533" t="s">
        <v>221</v>
      </c>
      <c r="C18" s="534" t="s">
        <v>1873</v>
      </c>
      <c r="D18" s="103">
        <v>3</v>
      </c>
      <c r="E18" s="535"/>
      <c r="F18" s="536"/>
      <c r="G18" s="537" t="s">
        <v>5133</v>
      </c>
      <c r="H18" s="538" t="s">
        <v>5134</v>
      </c>
      <c r="I18" s="147"/>
      <c r="J18" s="147"/>
      <c r="K18" s="556"/>
      <c r="L18" s="582" t="s">
        <v>5116</v>
      </c>
      <c r="M18" s="582"/>
    </row>
    <row r="19" spans="1:13" x14ac:dyDescent="0.25">
      <c r="A19" s="581" t="s">
        <v>5046</v>
      </c>
      <c r="B19" s="533" t="s">
        <v>221</v>
      </c>
      <c r="C19" s="534" t="s">
        <v>1873</v>
      </c>
      <c r="D19" s="103">
        <v>4</v>
      </c>
      <c r="E19" s="535"/>
      <c r="F19" s="536"/>
      <c r="G19" s="537" t="s">
        <v>5135</v>
      </c>
      <c r="H19" s="538" t="s">
        <v>5136</v>
      </c>
      <c r="I19" s="147"/>
      <c r="J19" s="147"/>
      <c r="K19" s="556"/>
      <c r="L19" s="582" t="s">
        <v>5116</v>
      </c>
      <c r="M19" s="582"/>
    </row>
    <row r="20" spans="1:13" x14ac:dyDescent="0.25">
      <c r="A20" s="581" t="s">
        <v>5046</v>
      </c>
      <c r="B20" s="533" t="s">
        <v>221</v>
      </c>
      <c r="C20" s="534" t="s">
        <v>1873</v>
      </c>
      <c r="D20" s="103">
        <v>5</v>
      </c>
      <c r="E20" s="535"/>
      <c r="F20" s="536"/>
      <c r="G20" s="537" t="s">
        <v>5137</v>
      </c>
      <c r="H20" s="538" t="s">
        <v>5138</v>
      </c>
      <c r="I20" s="147"/>
      <c r="J20" s="147"/>
      <c r="K20" s="556"/>
      <c r="L20" s="582" t="s">
        <v>5116</v>
      </c>
      <c r="M20" s="582"/>
    </row>
    <row r="21" spans="1:13" x14ac:dyDescent="0.25">
      <c r="A21" s="581" t="s">
        <v>5046</v>
      </c>
      <c r="B21" s="533" t="s">
        <v>221</v>
      </c>
      <c r="C21" s="534" t="s">
        <v>1873</v>
      </c>
      <c r="D21" s="103">
        <v>6</v>
      </c>
      <c r="E21" s="535"/>
      <c r="F21" s="536"/>
      <c r="G21" s="537" t="s">
        <v>5139</v>
      </c>
      <c r="H21" s="538" t="s">
        <v>5140</v>
      </c>
      <c r="I21" s="147"/>
      <c r="J21" s="147"/>
      <c r="K21" s="556"/>
      <c r="L21" s="582" t="s">
        <v>5116</v>
      </c>
      <c r="M21" s="582"/>
    </row>
    <row r="22" spans="1:13" x14ac:dyDescent="0.25">
      <c r="A22" s="581" t="s">
        <v>5046</v>
      </c>
      <c r="B22" s="533" t="s">
        <v>221</v>
      </c>
      <c r="C22" s="534" t="s">
        <v>1873</v>
      </c>
      <c r="D22" s="103">
        <v>7</v>
      </c>
      <c r="E22" s="535"/>
      <c r="F22" s="536"/>
      <c r="G22" s="537" t="s">
        <v>5116</v>
      </c>
      <c r="H22" s="538" t="s">
        <v>5116</v>
      </c>
      <c r="I22" s="147"/>
      <c r="J22" s="147"/>
      <c r="K22" s="556"/>
      <c r="L22" s="582" t="s">
        <v>5116</v>
      </c>
      <c r="M22" s="582"/>
    </row>
    <row r="23" spans="1:13" x14ac:dyDescent="0.25">
      <c r="A23" s="581" t="s">
        <v>5046</v>
      </c>
      <c r="B23" s="533" t="s">
        <v>221</v>
      </c>
      <c r="C23" s="534" t="s">
        <v>1873</v>
      </c>
      <c r="D23" s="103">
        <v>8</v>
      </c>
      <c r="E23" s="535"/>
      <c r="F23" s="536"/>
      <c r="G23" s="537" t="s">
        <v>5116</v>
      </c>
      <c r="H23" s="538" t="s">
        <v>5116</v>
      </c>
      <c r="I23" s="147"/>
      <c r="J23" s="147"/>
      <c r="K23" s="556"/>
      <c r="L23" s="582" t="s">
        <v>5116</v>
      </c>
      <c r="M23" s="582"/>
    </row>
    <row r="24" spans="1:13" x14ac:dyDescent="0.25">
      <c r="A24" s="581" t="s">
        <v>5046</v>
      </c>
      <c r="B24" s="533" t="s">
        <v>221</v>
      </c>
      <c r="C24" s="534" t="s">
        <v>1873</v>
      </c>
      <c r="D24" s="103">
        <v>9</v>
      </c>
      <c r="E24" s="535"/>
      <c r="F24" s="536"/>
      <c r="G24" s="537" t="s">
        <v>5116</v>
      </c>
      <c r="H24" s="538" t="s">
        <v>5116</v>
      </c>
      <c r="I24" s="147"/>
      <c r="J24" s="147"/>
      <c r="K24" s="556"/>
      <c r="L24" s="582" t="s">
        <v>5116</v>
      </c>
      <c r="M24" s="582"/>
    </row>
    <row r="25" spans="1:13" x14ac:dyDescent="0.25">
      <c r="A25" s="581" t="s">
        <v>5046</v>
      </c>
      <c r="B25" s="533" t="s">
        <v>221</v>
      </c>
      <c r="C25" s="534" t="s">
        <v>1873</v>
      </c>
      <c r="D25" s="103" t="s">
        <v>222</v>
      </c>
      <c r="E25" s="535"/>
      <c r="F25" s="536"/>
      <c r="G25" s="537" t="s">
        <v>5116</v>
      </c>
      <c r="H25" s="538" t="s">
        <v>5116</v>
      </c>
      <c r="I25" s="147"/>
      <c r="J25" s="147"/>
      <c r="K25" s="556"/>
      <c r="L25" s="582" t="s">
        <v>5116</v>
      </c>
      <c r="M25" s="582"/>
    </row>
    <row r="26" spans="1:13" x14ac:dyDescent="0.25">
      <c r="A26" s="581" t="s">
        <v>5046</v>
      </c>
      <c r="B26" s="533" t="s">
        <v>221</v>
      </c>
      <c r="C26" s="534" t="s">
        <v>1873</v>
      </c>
      <c r="D26" s="103" t="s">
        <v>223</v>
      </c>
      <c r="E26" s="535"/>
      <c r="F26" s="536"/>
      <c r="G26" s="537" t="s">
        <v>5116</v>
      </c>
      <c r="H26" s="538" t="s">
        <v>5116</v>
      </c>
      <c r="I26" s="147"/>
      <c r="J26" s="147"/>
      <c r="K26" s="556"/>
      <c r="L26" s="582" t="s">
        <v>5116</v>
      </c>
      <c r="M26" s="582"/>
    </row>
    <row r="27" spans="1:13" x14ac:dyDescent="0.25">
      <c r="A27" s="581" t="s">
        <v>5046</v>
      </c>
      <c r="B27" s="533" t="s">
        <v>221</v>
      </c>
      <c r="C27" s="534" t="s">
        <v>1873</v>
      </c>
      <c r="D27" s="103" t="s">
        <v>224</v>
      </c>
      <c r="E27" s="535"/>
      <c r="F27" s="536"/>
      <c r="G27" s="537" t="s">
        <v>5116</v>
      </c>
      <c r="H27" s="538" t="s">
        <v>5116</v>
      </c>
      <c r="I27" s="147"/>
      <c r="J27" s="147"/>
      <c r="K27" s="556"/>
      <c r="L27" s="582" t="s">
        <v>5116</v>
      </c>
      <c r="M27" s="582"/>
    </row>
    <row r="28" spans="1:13" x14ac:dyDescent="0.25">
      <c r="A28" s="581" t="s">
        <v>5046</v>
      </c>
      <c r="B28" s="533" t="s">
        <v>221</v>
      </c>
      <c r="C28" s="534" t="s">
        <v>1873</v>
      </c>
      <c r="D28" s="103" t="s">
        <v>225</v>
      </c>
      <c r="E28" s="535"/>
      <c r="F28" s="536"/>
      <c r="G28" s="537" t="s">
        <v>5116</v>
      </c>
      <c r="H28" s="538" t="s">
        <v>5116</v>
      </c>
      <c r="I28" s="147"/>
      <c r="J28" s="147"/>
      <c r="K28" s="556"/>
      <c r="L28" s="582" t="s">
        <v>5116</v>
      </c>
      <c r="M28" s="582"/>
    </row>
    <row r="29" spans="1:13" x14ac:dyDescent="0.25">
      <c r="A29" s="581" t="s">
        <v>5046</v>
      </c>
      <c r="B29" s="533" t="s">
        <v>221</v>
      </c>
      <c r="C29" s="534" t="s">
        <v>1873</v>
      </c>
      <c r="D29" s="103" t="s">
        <v>226</v>
      </c>
      <c r="E29" s="535"/>
      <c r="F29" s="536"/>
      <c r="G29" s="537" t="s">
        <v>5116</v>
      </c>
      <c r="H29" s="538" t="s">
        <v>5116</v>
      </c>
      <c r="I29" s="147"/>
      <c r="J29" s="147"/>
      <c r="K29" s="556"/>
      <c r="L29" s="582" t="s">
        <v>5116</v>
      </c>
      <c r="M29" s="582"/>
    </row>
    <row r="30" spans="1:13" x14ac:dyDescent="0.25">
      <c r="A30" s="581" t="s">
        <v>5046</v>
      </c>
      <c r="B30" s="533" t="s">
        <v>221</v>
      </c>
      <c r="C30" s="534" t="s">
        <v>1873</v>
      </c>
      <c r="D30" s="103" t="s">
        <v>227</v>
      </c>
      <c r="E30" s="535"/>
      <c r="F30" s="536"/>
      <c r="G30" s="537" t="s">
        <v>5116</v>
      </c>
      <c r="H30" s="538" t="s">
        <v>5116</v>
      </c>
      <c r="I30" s="147"/>
      <c r="J30" s="147"/>
      <c r="K30" s="556"/>
      <c r="L30" s="582" t="s">
        <v>5116</v>
      </c>
      <c r="M30" s="582"/>
    </row>
    <row r="31" spans="1:13" x14ac:dyDescent="0.25">
      <c r="A31" s="581" t="s">
        <v>5046</v>
      </c>
      <c r="B31" s="533" t="s">
        <v>221</v>
      </c>
      <c r="C31" s="534" t="s">
        <v>1873</v>
      </c>
      <c r="D31" s="103" t="s">
        <v>228</v>
      </c>
      <c r="E31" s="535"/>
      <c r="F31" s="536"/>
      <c r="G31" s="537" t="s">
        <v>5116</v>
      </c>
      <c r="H31" s="538" t="s">
        <v>5116</v>
      </c>
      <c r="I31" s="147"/>
      <c r="J31" s="147"/>
      <c r="K31" s="556"/>
      <c r="L31" s="582" t="s">
        <v>5116</v>
      </c>
      <c r="M31" s="582"/>
    </row>
    <row r="32" spans="1:13" x14ac:dyDescent="0.25">
      <c r="A32" s="581" t="s">
        <v>5046</v>
      </c>
      <c r="B32" s="533" t="s">
        <v>221</v>
      </c>
      <c r="C32" s="534" t="s">
        <v>1873</v>
      </c>
      <c r="D32" s="103" t="s">
        <v>229</v>
      </c>
      <c r="E32" s="535"/>
      <c r="F32" s="536"/>
      <c r="G32" s="537" t="s">
        <v>5116</v>
      </c>
      <c r="H32" s="538" t="s">
        <v>5116</v>
      </c>
      <c r="I32" s="147"/>
      <c r="J32" s="147"/>
      <c r="K32" s="556"/>
      <c r="L32" s="582" t="s">
        <v>5116</v>
      </c>
      <c r="M32" s="582"/>
    </row>
    <row r="33" spans="1:13" x14ac:dyDescent="0.25">
      <c r="A33" s="581" t="s">
        <v>5046</v>
      </c>
      <c r="B33" s="533" t="s">
        <v>221</v>
      </c>
      <c r="C33" s="534" t="s">
        <v>1873</v>
      </c>
      <c r="D33" s="103" t="s">
        <v>230</v>
      </c>
      <c r="E33" s="535"/>
      <c r="F33" s="536"/>
      <c r="G33" s="537" t="s">
        <v>5116</v>
      </c>
      <c r="H33" s="538" t="s">
        <v>5116</v>
      </c>
      <c r="I33" s="147"/>
      <c r="J33" s="147"/>
      <c r="K33" s="556"/>
      <c r="L33" s="582" t="s">
        <v>5116</v>
      </c>
      <c r="M33" s="582"/>
    </row>
    <row r="34" spans="1:13" x14ac:dyDescent="0.25">
      <c r="A34" s="581" t="s">
        <v>5046</v>
      </c>
      <c r="B34" s="533" t="s">
        <v>221</v>
      </c>
      <c r="C34" s="534" t="s">
        <v>1873</v>
      </c>
      <c r="D34" s="103" t="s">
        <v>231</v>
      </c>
      <c r="E34" s="535"/>
      <c r="F34" s="536"/>
      <c r="G34" s="537" t="s">
        <v>5116</v>
      </c>
      <c r="H34" s="538" t="s">
        <v>5116</v>
      </c>
      <c r="I34" s="147"/>
      <c r="J34" s="147"/>
      <c r="K34" s="556"/>
      <c r="L34" s="582" t="s">
        <v>5116</v>
      </c>
      <c r="M34" s="582"/>
    </row>
    <row r="35" spans="1:13" x14ac:dyDescent="0.25">
      <c r="A35" s="581" t="s">
        <v>5046</v>
      </c>
      <c r="B35" s="533" t="s">
        <v>221</v>
      </c>
      <c r="C35" s="534" t="s">
        <v>1873</v>
      </c>
      <c r="D35" s="103" t="s">
        <v>232</v>
      </c>
      <c r="E35" s="535"/>
      <c r="F35" s="536"/>
      <c r="G35" s="537" t="s">
        <v>5116</v>
      </c>
      <c r="H35" s="538" t="s">
        <v>5116</v>
      </c>
      <c r="I35" s="147"/>
      <c r="J35" s="147"/>
      <c r="K35" s="556"/>
      <c r="L35" s="582" t="s">
        <v>5116</v>
      </c>
      <c r="M35" s="582"/>
    </row>
    <row r="36" spans="1:13" x14ac:dyDescent="0.25">
      <c r="A36" s="581" t="s">
        <v>5046</v>
      </c>
      <c r="B36" s="533" t="s">
        <v>221</v>
      </c>
      <c r="C36" s="534" t="s">
        <v>1873</v>
      </c>
      <c r="D36" s="103" t="s">
        <v>233</v>
      </c>
      <c r="E36" s="535"/>
      <c r="F36" s="536"/>
      <c r="G36" s="537" t="s">
        <v>5116</v>
      </c>
      <c r="H36" s="538" t="s">
        <v>5116</v>
      </c>
      <c r="I36" s="147"/>
      <c r="J36" s="147"/>
      <c r="K36" s="556"/>
      <c r="L36" s="582" t="s">
        <v>5116</v>
      </c>
      <c r="M36" s="582"/>
    </row>
    <row r="37" spans="1:13" x14ac:dyDescent="0.25">
      <c r="A37" s="581" t="s">
        <v>5046</v>
      </c>
      <c r="B37" s="533" t="s">
        <v>221</v>
      </c>
      <c r="C37" s="534" t="s">
        <v>1873</v>
      </c>
      <c r="D37" s="103" t="s">
        <v>234</v>
      </c>
      <c r="E37" s="535"/>
      <c r="F37" s="536"/>
      <c r="G37" s="537" t="s">
        <v>5116</v>
      </c>
      <c r="H37" s="538" t="s">
        <v>5116</v>
      </c>
      <c r="I37" s="147"/>
      <c r="J37" s="147"/>
      <c r="K37" s="556"/>
      <c r="L37" s="582" t="s">
        <v>5116</v>
      </c>
      <c r="M37" s="582"/>
    </row>
    <row r="38" spans="1:13" x14ac:dyDescent="0.25">
      <c r="A38" s="581" t="s">
        <v>5046</v>
      </c>
      <c r="B38" s="533" t="s">
        <v>221</v>
      </c>
      <c r="C38" s="581" t="s">
        <v>1873</v>
      </c>
      <c r="D38" s="585" t="s">
        <v>235</v>
      </c>
      <c r="E38" s="147"/>
      <c r="F38" s="147"/>
      <c r="G38" s="583" t="s">
        <v>5116</v>
      </c>
      <c r="H38" s="583" t="s">
        <v>5116</v>
      </c>
      <c r="I38" s="147"/>
      <c r="J38" s="147"/>
      <c r="K38" s="556"/>
      <c r="L38" s="582" t="s">
        <v>5116</v>
      </c>
      <c r="M38" s="582"/>
    </row>
    <row r="39" spans="1:13" x14ac:dyDescent="0.25">
      <c r="A39" s="581" t="s">
        <v>5046</v>
      </c>
      <c r="B39" s="533" t="s">
        <v>221</v>
      </c>
      <c r="C39" s="581" t="s">
        <v>1873</v>
      </c>
      <c r="D39" s="585" t="s">
        <v>236</v>
      </c>
      <c r="E39" s="147"/>
      <c r="F39" s="147"/>
      <c r="G39" s="583" t="s">
        <v>5116</v>
      </c>
      <c r="H39" s="583" t="s">
        <v>5116</v>
      </c>
      <c r="I39" s="147"/>
      <c r="J39" s="147"/>
      <c r="K39" s="147"/>
      <c r="L39" s="582" t="s">
        <v>5116</v>
      </c>
      <c r="M39" s="582"/>
    </row>
    <row r="40" spans="1:13" x14ac:dyDescent="0.25">
      <c r="A40" s="581" t="s">
        <v>5046</v>
      </c>
      <c r="B40" s="533" t="s">
        <v>221</v>
      </c>
      <c r="C40" s="581" t="s">
        <v>1873</v>
      </c>
      <c r="D40" s="585" t="s">
        <v>237</v>
      </c>
      <c r="E40" s="147"/>
      <c r="F40" s="147"/>
      <c r="G40" s="583" t="s">
        <v>5116</v>
      </c>
      <c r="H40" s="583" t="s">
        <v>5116</v>
      </c>
      <c r="I40" s="147"/>
      <c r="J40" s="147"/>
      <c r="K40" s="147"/>
      <c r="L40" s="582" t="s">
        <v>5116</v>
      </c>
      <c r="M40" s="582"/>
    </row>
    <row r="41" spans="1:13" x14ac:dyDescent="0.25">
      <c r="A41" s="581" t="s">
        <v>5046</v>
      </c>
      <c r="B41" s="533" t="s">
        <v>221</v>
      </c>
      <c r="C41" s="581" t="s">
        <v>1873</v>
      </c>
      <c r="D41" s="585" t="s">
        <v>238</v>
      </c>
      <c r="E41" s="147"/>
      <c r="F41" s="147"/>
      <c r="G41" s="583" t="s">
        <v>5116</v>
      </c>
      <c r="H41" s="583" t="s">
        <v>5116</v>
      </c>
      <c r="I41" s="147"/>
      <c r="J41" s="147"/>
      <c r="K41" s="147"/>
      <c r="L41" s="582" t="s">
        <v>5116</v>
      </c>
      <c r="M41" s="582"/>
    </row>
    <row r="42" spans="1:13" x14ac:dyDescent="0.25">
      <c r="A42" s="581" t="s">
        <v>5046</v>
      </c>
      <c r="B42" s="533" t="s">
        <v>221</v>
      </c>
      <c r="C42" s="581" t="s">
        <v>1873</v>
      </c>
      <c r="D42" s="585" t="s">
        <v>239</v>
      </c>
      <c r="E42" s="147"/>
      <c r="F42" s="147"/>
      <c r="G42" s="583" t="s">
        <v>5116</v>
      </c>
      <c r="H42" s="583" t="s">
        <v>5116</v>
      </c>
      <c r="I42" s="147"/>
      <c r="J42" s="147"/>
      <c r="K42" s="147"/>
      <c r="L42" s="582" t="s">
        <v>5116</v>
      </c>
      <c r="M42" s="582"/>
    </row>
    <row r="43" spans="1:13" x14ac:dyDescent="0.25">
      <c r="A43" s="581" t="s">
        <v>5046</v>
      </c>
      <c r="B43" s="533" t="s">
        <v>221</v>
      </c>
      <c r="C43" s="581" t="s">
        <v>1873</v>
      </c>
      <c r="D43" s="585" t="s">
        <v>240</v>
      </c>
      <c r="E43" s="147"/>
      <c r="F43" s="147"/>
      <c r="G43" s="639" t="s">
        <v>5116</v>
      </c>
      <c r="H43" s="639" t="s">
        <v>5116</v>
      </c>
      <c r="I43" s="147"/>
      <c r="J43" s="147"/>
      <c r="K43" s="147"/>
      <c r="L43" s="582" t="s">
        <v>5116</v>
      </c>
      <c r="M43" s="582"/>
    </row>
    <row r="44" spans="1:13" x14ac:dyDescent="0.25">
      <c r="A44" s="581" t="s">
        <v>5046</v>
      </c>
      <c r="B44" s="533" t="s">
        <v>221</v>
      </c>
      <c r="C44" s="581" t="s">
        <v>1873</v>
      </c>
      <c r="D44" s="585" t="s">
        <v>241</v>
      </c>
      <c r="E44" s="147"/>
      <c r="F44" s="147"/>
      <c r="G44" s="583" t="s">
        <v>5116</v>
      </c>
      <c r="H44" s="583" t="s">
        <v>5116</v>
      </c>
      <c r="I44" s="147"/>
      <c r="J44" s="147"/>
      <c r="K44" s="147"/>
      <c r="L44" s="582" t="s">
        <v>5116</v>
      </c>
      <c r="M44" s="582"/>
    </row>
    <row r="45" spans="1:13" x14ac:dyDescent="0.25">
      <c r="A45" s="581" t="s">
        <v>5046</v>
      </c>
      <c r="B45" s="533" t="s">
        <v>221</v>
      </c>
      <c r="C45" s="581" t="s">
        <v>1873</v>
      </c>
      <c r="D45" s="585" t="s">
        <v>242</v>
      </c>
      <c r="E45" s="147"/>
      <c r="F45" s="147"/>
      <c r="G45" s="583" t="s">
        <v>5116</v>
      </c>
      <c r="H45" s="583" t="s">
        <v>5116</v>
      </c>
      <c r="I45" s="147"/>
      <c r="J45" s="147"/>
      <c r="K45" s="147"/>
      <c r="L45" s="582" t="s">
        <v>5116</v>
      </c>
      <c r="M45" s="582"/>
    </row>
    <row r="46" spans="1:13" x14ac:dyDescent="0.25">
      <c r="A46" s="581" t="s">
        <v>5046</v>
      </c>
      <c r="B46" s="533" t="s">
        <v>221</v>
      </c>
      <c r="C46" s="534" t="s">
        <v>1873</v>
      </c>
      <c r="D46" s="103" t="s">
        <v>2086</v>
      </c>
      <c r="E46" s="535"/>
      <c r="F46" s="148"/>
      <c r="G46" s="584" t="s">
        <v>5116</v>
      </c>
      <c r="H46" s="538" t="s">
        <v>5116</v>
      </c>
      <c r="I46" s="147"/>
      <c r="J46" s="147"/>
      <c r="K46" s="147"/>
      <c r="L46" s="582" t="s">
        <v>5116</v>
      </c>
      <c r="M46" s="582"/>
    </row>
    <row r="47" spans="1:13" x14ac:dyDescent="0.25">
      <c r="A47" s="581" t="s">
        <v>5046</v>
      </c>
      <c r="B47" s="533" t="s">
        <v>216</v>
      </c>
      <c r="C47" s="534" t="s">
        <v>5102</v>
      </c>
      <c r="D47" s="103">
        <v>0</v>
      </c>
      <c r="E47" s="535"/>
      <c r="F47" s="536"/>
      <c r="G47" s="537" t="s">
        <v>5141</v>
      </c>
      <c r="H47" s="538" t="s">
        <v>5142</v>
      </c>
      <c r="I47" s="147"/>
      <c r="J47" s="147"/>
      <c r="K47" s="556"/>
      <c r="L47" s="582" t="s">
        <v>5116</v>
      </c>
      <c r="M47" s="582"/>
    </row>
    <row r="48" spans="1:13" x14ac:dyDescent="0.25">
      <c r="A48" s="581" t="s">
        <v>5046</v>
      </c>
      <c r="B48" s="533" t="s">
        <v>216</v>
      </c>
      <c r="C48" s="534" t="s">
        <v>5102</v>
      </c>
      <c r="D48" s="103">
        <v>1</v>
      </c>
      <c r="E48" s="535"/>
      <c r="F48" s="536"/>
      <c r="G48" s="537" t="s">
        <v>5116</v>
      </c>
      <c r="H48" s="538" t="s">
        <v>5116</v>
      </c>
      <c r="I48" s="147"/>
      <c r="J48" s="147"/>
      <c r="K48" s="556"/>
      <c r="L48" s="582" t="s">
        <v>5116</v>
      </c>
      <c r="M48" s="582"/>
    </row>
    <row r="49" spans="1:13" x14ac:dyDescent="0.25">
      <c r="A49" s="581" t="s">
        <v>5046</v>
      </c>
      <c r="B49" s="533" t="s">
        <v>216</v>
      </c>
      <c r="C49" s="534" t="s">
        <v>5102</v>
      </c>
      <c r="D49" s="103">
        <v>2</v>
      </c>
      <c r="E49" s="535"/>
      <c r="F49" s="536"/>
      <c r="G49" s="537" t="s">
        <v>5116</v>
      </c>
      <c r="H49" s="538" t="s">
        <v>5116</v>
      </c>
      <c r="I49" s="147"/>
      <c r="J49" s="147"/>
      <c r="K49" s="556"/>
      <c r="L49" s="582" t="s">
        <v>5116</v>
      </c>
      <c r="M49" s="582"/>
    </row>
    <row r="50" spans="1:13" x14ac:dyDescent="0.25">
      <c r="A50" s="581" t="s">
        <v>5046</v>
      </c>
      <c r="B50" s="533" t="s">
        <v>216</v>
      </c>
      <c r="C50" s="534" t="s">
        <v>5102</v>
      </c>
      <c r="D50" s="103">
        <v>3</v>
      </c>
      <c r="E50" s="535"/>
      <c r="F50" s="536"/>
      <c r="G50" s="537" t="s">
        <v>5116</v>
      </c>
      <c r="H50" s="538" t="s">
        <v>5116</v>
      </c>
      <c r="I50" s="147"/>
      <c r="J50" s="147"/>
      <c r="K50" s="556"/>
      <c r="L50" s="582" t="s">
        <v>5116</v>
      </c>
      <c r="M50" s="582"/>
    </row>
    <row r="51" spans="1:13" x14ac:dyDescent="0.25">
      <c r="A51" s="581" t="s">
        <v>5046</v>
      </c>
      <c r="B51" s="533" t="s">
        <v>216</v>
      </c>
      <c r="C51" s="534" t="s">
        <v>5102</v>
      </c>
      <c r="D51" s="103">
        <v>4</v>
      </c>
      <c r="E51" s="535"/>
      <c r="F51" s="536"/>
      <c r="G51" s="537" t="s">
        <v>5116</v>
      </c>
      <c r="H51" s="538" t="s">
        <v>5116</v>
      </c>
      <c r="I51" s="147"/>
      <c r="J51" s="147"/>
      <c r="K51" s="556"/>
      <c r="L51" s="582" t="s">
        <v>5116</v>
      </c>
      <c r="M51" s="582"/>
    </row>
    <row r="52" spans="1:13" x14ac:dyDescent="0.25">
      <c r="A52" s="581" t="s">
        <v>5046</v>
      </c>
      <c r="B52" s="533" t="s">
        <v>216</v>
      </c>
      <c r="C52" s="581" t="s">
        <v>5102</v>
      </c>
      <c r="D52" s="585">
        <v>5</v>
      </c>
      <c r="E52" s="147"/>
      <c r="F52" s="147"/>
      <c r="G52" s="583" t="s">
        <v>5116</v>
      </c>
      <c r="H52" s="583" t="s">
        <v>5116</v>
      </c>
      <c r="I52" s="147"/>
      <c r="J52" s="147"/>
      <c r="K52" s="147"/>
      <c r="L52" s="582" t="s">
        <v>5116</v>
      </c>
      <c r="M52" s="582"/>
    </row>
    <row r="53" spans="1:13" x14ac:dyDescent="0.25">
      <c r="A53" s="581" t="s">
        <v>5046</v>
      </c>
      <c r="B53" s="533" t="s">
        <v>216</v>
      </c>
      <c r="C53" s="581" t="s">
        <v>5102</v>
      </c>
      <c r="D53" s="585">
        <v>6</v>
      </c>
      <c r="E53" s="147"/>
      <c r="F53" s="147"/>
      <c r="G53" s="583" t="s">
        <v>5116</v>
      </c>
      <c r="H53" s="583" t="s">
        <v>5116</v>
      </c>
      <c r="I53" s="147"/>
      <c r="J53" s="147"/>
      <c r="K53" s="147"/>
      <c r="L53" s="582" t="s">
        <v>5116</v>
      </c>
      <c r="M53" s="582"/>
    </row>
    <row r="54" spans="1:13" x14ac:dyDescent="0.25">
      <c r="A54" s="581" t="s">
        <v>5046</v>
      </c>
      <c r="B54" s="533" t="s">
        <v>216</v>
      </c>
      <c r="C54" s="581" t="s">
        <v>5102</v>
      </c>
      <c r="D54" s="585">
        <v>7</v>
      </c>
      <c r="E54" s="147"/>
      <c r="F54" s="147"/>
      <c r="G54" s="583" t="s">
        <v>5116</v>
      </c>
      <c r="H54" s="583" t="s">
        <v>5116</v>
      </c>
      <c r="I54" s="147"/>
      <c r="J54" s="147"/>
      <c r="K54" s="147"/>
      <c r="L54" s="582" t="s">
        <v>5116</v>
      </c>
      <c r="M54" s="582"/>
    </row>
    <row r="55" spans="1:13" x14ac:dyDescent="0.25">
      <c r="A55" s="581" t="s">
        <v>5046</v>
      </c>
      <c r="B55" s="533" t="s">
        <v>1581</v>
      </c>
      <c r="C55" s="581" t="s">
        <v>1852</v>
      </c>
      <c r="D55" s="585">
        <v>0</v>
      </c>
      <c r="E55" s="147"/>
      <c r="F55" s="147"/>
      <c r="G55" s="583" t="s">
        <v>5116</v>
      </c>
      <c r="H55" s="583" t="s">
        <v>5143</v>
      </c>
      <c r="I55" s="147"/>
      <c r="J55" s="147"/>
      <c r="K55" s="147"/>
      <c r="L55" s="582" t="s">
        <v>2037</v>
      </c>
      <c r="M55" s="582" t="s">
        <v>2378</v>
      </c>
    </row>
    <row r="56" spans="1:13" x14ac:dyDescent="0.25">
      <c r="A56" s="581" t="s">
        <v>5046</v>
      </c>
      <c r="B56" s="533" t="s">
        <v>1581</v>
      </c>
      <c r="C56" s="581" t="s">
        <v>1852</v>
      </c>
      <c r="D56" s="585">
        <v>1</v>
      </c>
      <c r="E56" s="147"/>
      <c r="F56" s="147"/>
      <c r="G56" s="639" t="s">
        <v>5116</v>
      </c>
      <c r="H56" s="639" t="s">
        <v>5144</v>
      </c>
      <c r="I56" s="147"/>
      <c r="J56" s="147"/>
      <c r="K56" s="147"/>
      <c r="L56" s="582" t="s">
        <v>2038</v>
      </c>
      <c r="M56" s="582" t="s">
        <v>2378</v>
      </c>
    </row>
    <row r="57" spans="1:13" x14ac:dyDescent="0.25">
      <c r="A57" s="581" t="s">
        <v>5046</v>
      </c>
      <c r="B57" s="533" t="s">
        <v>1581</v>
      </c>
      <c r="C57" s="581" t="s">
        <v>1849</v>
      </c>
      <c r="D57" s="585">
        <v>0</v>
      </c>
      <c r="E57" s="147"/>
      <c r="F57" s="147"/>
      <c r="G57" s="583" t="s">
        <v>5116</v>
      </c>
      <c r="H57" s="583" t="s">
        <v>5145</v>
      </c>
      <c r="I57" s="147"/>
      <c r="J57" s="147"/>
      <c r="K57" s="147"/>
      <c r="L57" s="582" t="s">
        <v>2039</v>
      </c>
      <c r="M57" s="582" t="s">
        <v>2378</v>
      </c>
    </row>
    <row r="58" spans="1:13" x14ac:dyDescent="0.25">
      <c r="A58" s="581" t="s">
        <v>5046</v>
      </c>
      <c r="B58" s="533" t="s">
        <v>1581</v>
      </c>
      <c r="C58" s="581" t="s">
        <v>1849</v>
      </c>
      <c r="D58" s="585">
        <v>1</v>
      </c>
      <c r="E58" s="147"/>
      <c r="F58" s="147"/>
      <c r="G58" s="583" t="s">
        <v>5116</v>
      </c>
      <c r="H58" s="583" t="s">
        <v>5146</v>
      </c>
      <c r="I58" s="147"/>
      <c r="J58" s="147"/>
      <c r="K58" s="147"/>
      <c r="L58" s="582" t="s">
        <v>2040</v>
      </c>
      <c r="M58" s="582" t="s">
        <v>2378</v>
      </c>
    </row>
    <row r="59" spans="1:13" x14ac:dyDescent="0.25">
      <c r="A59" s="581" t="s">
        <v>5046</v>
      </c>
      <c r="B59" s="533" t="s">
        <v>1581</v>
      </c>
      <c r="C59" s="581" t="s">
        <v>1848</v>
      </c>
      <c r="D59" s="585">
        <v>0</v>
      </c>
      <c r="E59" s="147"/>
      <c r="F59" s="148"/>
      <c r="G59" s="584" t="s">
        <v>5116</v>
      </c>
      <c r="H59" s="538" t="s">
        <v>5147</v>
      </c>
      <c r="I59" s="147"/>
      <c r="J59" s="147"/>
      <c r="K59" s="147"/>
      <c r="L59" s="582" t="s">
        <v>2041</v>
      </c>
      <c r="M59" s="582"/>
    </row>
    <row r="60" spans="1:13" x14ac:dyDescent="0.25">
      <c r="A60" s="581" t="s">
        <v>5046</v>
      </c>
      <c r="B60" s="533" t="s">
        <v>1581</v>
      </c>
      <c r="C60" s="534" t="s">
        <v>1848</v>
      </c>
      <c r="D60" s="103">
        <v>1</v>
      </c>
      <c r="E60" s="535"/>
      <c r="F60" s="148"/>
      <c r="G60" s="584" t="s">
        <v>5116</v>
      </c>
      <c r="H60" s="538" t="s">
        <v>5148</v>
      </c>
      <c r="I60" s="147"/>
      <c r="J60" s="147"/>
      <c r="K60" s="147"/>
      <c r="L60" s="582" t="s">
        <v>2064</v>
      </c>
      <c r="M60" s="582"/>
    </row>
    <row r="61" spans="1:13" x14ac:dyDescent="0.25">
      <c r="A61" s="581" t="s">
        <v>5046</v>
      </c>
      <c r="B61" s="533" t="s">
        <v>1581</v>
      </c>
      <c r="C61" s="534" t="s">
        <v>1875</v>
      </c>
      <c r="D61" s="103">
        <v>0</v>
      </c>
      <c r="E61" s="535"/>
      <c r="F61" s="536"/>
      <c r="G61" s="537" t="s">
        <v>5116</v>
      </c>
      <c r="H61" s="538" t="s">
        <v>5149</v>
      </c>
      <c r="I61" s="147"/>
      <c r="J61" s="147"/>
      <c r="K61" s="556"/>
      <c r="L61" s="582" t="s">
        <v>5150</v>
      </c>
      <c r="M61" s="582"/>
    </row>
    <row r="62" spans="1:13" x14ac:dyDescent="0.25">
      <c r="A62" s="581" t="s">
        <v>5046</v>
      </c>
      <c r="B62" s="533" t="s">
        <v>1581</v>
      </c>
      <c r="C62" s="534" t="s">
        <v>1875</v>
      </c>
      <c r="D62" s="103">
        <v>1</v>
      </c>
      <c r="E62" s="535"/>
      <c r="F62" s="536"/>
      <c r="G62" s="537" t="s">
        <v>5116</v>
      </c>
      <c r="H62" s="538" t="s">
        <v>43</v>
      </c>
      <c r="I62" s="147"/>
      <c r="J62" s="147"/>
      <c r="K62" s="556"/>
      <c r="L62" s="582" t="s">
        <v>5151</v>
      </c>
      <c r="M62" s="582"/>
    </row>
    <row r="63" spans="1:13" x14ac:dyDescent="0.25">
      <c r="A63" s="581" t="s">
        <v>5046</v>
      </c>
      <c r="B63" s="533" t="s">
        <v>1581</v>
      </c>
      <c r="C63" s="534" t="s">
        <v>1876</v>
      </c>
      <c r="D63" s="103">
        <v>0</v>
      </c>
      <c r="E63" s="535"/>
      <c r="F63" s="536"/>
      <c r="G63" s="537" t="s">
        <v>5116</v>
      </c>
      <c r="H63" s="538" t="s">
        <v>43</v>
      </c>
      <c r="I63" s="147"/>
      <c r="J63" s="147"/>
      <c r="K63" s="556"/>
      <c r="L63" s="582" t="s">
        <v>5152</v>
      </c>
      <c r="M63" s="582"/>
    </row>
    <row r="64" spans="1:13" x14ac:dyDescent="0.25">
      <c r="A64" s="581" t="s">
        <v>5046</v>
      </c>
      <c r="B64" s="533" t="s">
        <v>1581</v>
      </c>
      <c r="C64" s="534" t="s">
        <v>1876</v>
      </c>
      <c r="D64" s="103">
        <v>1</v>
      </c>
      <c r="E64" s="535"/>
      <c r="F64" s="536"/>
      <c r="G64" s="537" t="s">
        <v>5116</v>
      </c>
      <c r="H64" s="538" t="s">
        <v>43</v>
      </c>
      <c r="I64" s="147"/>
      <c r="J64" s="147"/>
      <c r="K64" s="556"/>
      <c r="L64" s="582" t="s">
        <v>5153</v>
      </c>
      <c r="M64" s="582"/>
    </row>
    <row r="65" spans="1:13" x14ac:dyDescent="0.25">
      <c r="A65" s="581" t="s">
        <v>5046</v>
      </c>
      <c r="B65" s="533" t="s">
        <v>221</v>
      </c>
      <c r="C65" s="534" t="s">
        <v>1877</v>
      </c>
      <c r="D65" s="103">
        <v>0</v>
      </c>
      <c r="E65" s="535"/>
      <c r="F65" s="536"/>
      <c r="G65" s="537" t="s">
        <v>5154</v>
      </c>
      <c r="H65" s="538" t="s">
        <v>5155</v>
      </c>
      <c r="I65" s="147"/>
      <c r="J65" s="147"/>
      <c r="K65" s="556"/>
      <c r="L65" s="582" t="s">
        <v>5116</v>
      </c>
      <c r="M65" s="582"/>
    </row>
    <row r="66" spans="1:13" x14ac:dyDescent="0.25">
      <c r="A66" s="581" t="s">
        <v>5046</v>
      </c>
      <c r="B66" s="533" t="s">
        <v>221</v>
      </c>
      <c r="C66" s="534" t="s">
        <v>1877</v>
      </c>
      <c r="D66" s="103">
        <v>1</v>
      </c>
      <c r="E66" s="535"/>
      <c r="F66" s="536"/>
      <c r="G66" s="537" t="s">
        <v>5156</v>
      </c>
      <c r="H66" s="538" t="s">
        <v>5157</v>
      </c>
      <c r="I66" s="147"/>
      <c r="J66" s="147"/>
      <c r="K66" s="556"/>
      <c r="L66" s="582" t="s">
        <v>5116</v>
      </c>
      <c r="M66" s="582"/>
    </row>
    <row r="67" spans="1:13" x14ac:dyDescent="0.25">
      <c r="A67" s="581" t="s">
        <v>5046</v>
      </c>
      <c r="B67" s="533" t="s">
        <v>221</v>
      </c>
      <c r="C67" s="534" t="s">
        <v>1877</v>
      </c>
      <c r="D67" s="103">
        <v>2</v>
      </c>
      <c r="E67" s="535"/>
      <c r="F67" s="536"/>
      <c r="G67" s="537" t="s">
        <v>5158</v>
      </c>
      <c r="H67" s="538" t="s">
        <v>5159</v>
      </c>
      <c r="I67" s="147"/>
      <c r="J67" s="147"/>
      <c r="K67" s="556"/>
      <c r="L67" s="582" t="s">
        <v>5116</v>
      </c>
      <c r="M67" s="582"/>
    </row>
    <row r="68" spans="1:13" x14ac:dyDescent="0.25">
      <c r="A68" s="581" t="s">
        <v>5046</v>
      </c>
      <c r="B68" s="533" t="s">
        <v>221</v>
      </c>
      <c r="C68" s="534" t="s">
        <v>1877</v>
      </c>
      <c r="D68" s="103">
        <v>3</v>
      </c>
      <c r="E68" s="535"/>
      <c r="F68" s="536"/>
      <c r="G68" s="537" t="s">
        <v>5160</v>
      </c>
      <c r="H68" s="538" t="s">
        <v>5161</v>
      </c>
      <c r="I68" s="147"/>
      <c r="J68" s="147"/>
      <c r="K68" s="556"/>
      <c r="L68" s="582" t="s">
        <v>5116</v>
      </c>
      <c r="M68" s="582"/>
    </row>
    <row r="69" spans="1:13" x14ac:dyDescent="0.25">
      <c r="A69" s="581" t="s">
        <v>5046</v>
      </c>
      <c r="B69" s="533" t="s">
        <v>221</v>
      </c>
      <c r="C69" s="534" t="s">
        <v>1877</v>
      </c>
      <c r="D69" s="103">
        <v>4</v>
      </c>
      <c r="E69" s="535"/>
      <c r="F69" s="536"/>
      <c r="G69" s="537" t="s">
        <v>5162</v>
      </c>
      <c r="H69" s="538" t="s">
        <v>5163</v>
      </c>
      <c r="I69" s="147"/>
      <c r="J69" s="147"/>
      <c r="K69" s="556"/>
      <c r="L69" s="582" t="s">
        <v>5116</v>
      </c>
      <c r="M69" s="582"/>
    </row>
    <row r="70" spans="1:13" x14ac:dyDescent="0.25">
      <c r="A70" s="581" t="s">
        <v>5046</v>
      </c>
      <c r="B70" s="533" t="s">
        <v>221</v>
      </c>
      <c r="C70" s="534" t="s">
        <v>1877</v>
      </c>
      <c r="D70" s="103">
        <v>5</v>
      </c>
      <c r="E70" s="535"/>
      <c r="F70" s="536"/>
      <c r="G70" s="537" t="s">
        <v>5164</v>
      </c>
      <c r="H70" s="538" t="s">
        <v>5165</v>
      </c>
      <c r="I70" s="147"/>
      <c r="J70" s="147"/>
      <c r="K70" s="556"/>
      <c r="L70" s="582" t="s">
        <v>5116</v>
      </c>
      <c r="M70" s="582"/>
    </row>
    <row r="71" spans="1:13" x14ac:dyDescent="0.25">
      <c r="A71" s="581" t="s">
        <v>5046</v>
      </c>
      <c r="B71" s="533" t="s">
        <v>221</v>
      </c>
      <c r="C71" s="534" t="s">
        <v>1877</v>
      </c>
      <c r="D71" s="103">
        <v>6</v>
      </c>
      <c r="E71" s="535"/>
      <c r="F71" s="536"/>
      <c r="G71" s="537" t="s">
        <v>5166</v>
      </c>
      <c r="H71" s="538" t="s">
        <v>5167</v>
      </c>
      <c r="I71" s="147"/>
      <c r="J71" s="147"/>
      <c r="K71" s="556"/>
      <c r="L71" s="582" t="s">
        <v>5116</v>
      </c>
      <c r="M71" s="582"/>
    </row>
    <row r="72" spans="1:13" x14ac:dyDescent="0.25">
      <c r="A72" s="581" t="s">
        <v>5046</v>
      </c>
      <c r="B72" s="533" t="s">
        <v>221</v>
      </c>
      <c r="C72" s="534" t="s">
        <v>1877</v>
      </c>
      <c r="D72" s="103">
        <v>7</v>
      </c>
      <c r="E72" s="535"/>
      <c r="F72" s="536"/>
      <c r="G72" s="537" t="s">
        <v>5116</v>
      </c>
      <c r="H72" s="538" t="s">
        <v>5116</v>
      </c>
      <c r="I72" s="147"/>
      <c r="J72" s="147"/>
      <c r="K72" s="556"/>
      <c r="L72" s="582" t="s">
        <v>5116</v>
      </c>
      <c r="M72" s="582"/>
    </row>
    <row r="73" spans="1:13" x14ac:dyDescent="0.25">
      <c r="A73" s="581" t="s">
        <v>5046</v>
      </c>
      <c r="B73" s="533" t="s">
        <v>221</v>
      </c>
      <c r="C73" s="534" t="s">
        <v>1877</v>
      </c>
      <c r="D73" s="103">
        <v>8</v>
      </c>
      <c r="E73" s="147"/>
      <c r="F73" s="147"/>
      <c r="G73" s="583" t="s">
        <v>5116</v>
      </c>
      <c r="H73" s="538" t="s">
        <v>5116</v>
      </c>
      <c r="I73" s="147"/>
      <c r="J73" s="147"/>
      <c r="K73" s="556"/>
      <c r="L73" s="582" t="s">
        <v>5116</v>
      </c>
      <c r="M73" s="582"/>
    </row>
    <row r="74" spans="1:13" x14ac:dyDescent="0.25">
      <c r="A74" s="581" t="s">
        <v>5046</v>
      </c>
      <c r="B74" s="533" t="s">
        <v>221</v>
      </c>
      <c r="C74" s="534" t="s">
        <v>1877</v>
      </c>
      <c r="D74" s="103">
        <v>9</v>
      </c>
      <c r="E74" s="148"/>
      <c r="F74" s="148"/>
      <c r="G74" s="584" t="s">
        <v>5116</v>
      </c>
      <c r="H74" s="538" t="s">
        <v>5116</v>
      </c>
      <c r="I74" s="147"/>
      <c r="J74" s="147"/>
      <c r="K74" s="556"/>
      <c r="L74" s="582" t="s">
        <v>5116</v>
      </c>
      <c r="M74" s="582"/>
    </row>
    <row r="75" spans="1:13" x14ac:dyDescent="0.25">
      <c r="A75" s="581" t="s">
        <v>5046</v>
      </c>
      <c r="B75" s="533" t="s">
        <v>221</v>
      </c>
      <c r="C75" s="534" t="s">
        <v>1877</v>
      </c>
      <c r="D75" s="103" t="s">
        <v>222</v>
      </c>
      <c r="E75" s="148"/>
      <c r="F75" s="148"/>
      <c r="G75" s="584" t="s">
        <v>5116</v>
      </c>
      <c r="H75" s="538" t="s">
        <v>5116</v>
      </c>
      <c r="I75" s="147"/>
      <c r="J75" s="147"/>
      <c r="K75" s="556"/>
      <c r="L75" s="582" t="s">
        <v>5116</v>
      </c>
      <c r="M75" s="582"/>
    </row>
    <row r="76" spans="1:13" x14ac:dyDescent="0.25">
      <c r="A76" s="581" t="s">
        <v>5046</v>
      </c>
      <c r="B76" s="533" t="s">
        <v>221</v>
      </c>
      <c r="C76" s="534" t="s">
        <v>1877</v>
      </c>
      <c r="D76" s="103" t="s">
        <v>223</v>
      </c>
      <c r="E76" s="148"/>
      <c r="F76" s="148"/>
      <c r="G76" s="584" t="s">
        <v>5116</v>
      </c>
      <c r="H76" s="538" t="s">
        <v>5116</v>
      </c>
      <c r="I76" s="147"/>
      <c r="J76" s="147"/>
      <c r="K76" s="556"/>
      <c r="L76" s="582" t="s">
        <v>5116</v>
      </c>
      <c r="M76" s="582"/>
    </row>
    <row r="77" spans="1:13" x14ac:dyDescent="0.25">
      <c r="A77" s="581" t="s">
        <v>5046</v>
      </c>
      <c r="B77" s="533" t="s">
        <v>221</v>
      </c>
      <c r="C77" s="534" t="s">
        <v>1877</v>
      </c>
      <c r="D77" s="103" t="s">
        <v>224</v>
      </c>
      <c r="E77" s="535"/>
      <c r="F77" s="536"/>
      <c r="G77" s="537" t="s">
        <v>5116</v>
      </c>
      <c r="H77" s="538" t="s">
        <v>5116</v>
      </c>
      <c r="I77" s="147"/>
      <c r="J77" s="147"/>
      <c r="K77" s="556"/>
      <c r="L77" s="582" t="s">
        <v>5116</v>
      </c>
      <c r="M77" s="582"/>
    </row>
    <row r="78" spans="1:13" x14ac:dyDescent="0.25">
      <c r="A78" s="581" t="s">
        <v>5046</v>
      </c>
      <c r="B78" s="533" t="s">
        <v>221</v>
      </c>
      <c r="C78" s="534" t="s">
        <v>1877</v>
      </c>
      <c r="D78" s="103" t="s">
        <v>225</v>
      </c>
      <c r="E78" s="535"/>
      <c r="F78" s="536"/>
      <c r="G78" s="537" t="s">
        <v>5116</v>
      </c>
      <c r="H78" s="538" t="s">
        <v>5116</v>
      </c>
      <c r="I78" s="147"/>
      <c r="J78" s="147"/>
      <c r="K78" s="556"/>
      <c r="L78" s="582" t="s">
        <v>5116</v>
      </c>
      <c r="M78" s="582"/>
    </row>
    <row r="79" spans="1:13" x14ac:dyDescent="0.25">
      <c r="A79" s="581" t="s">
        <v>5046</v>
      </c>
      <c r="B79" s="533" t="s">
        <v>221</v>
      </c>
      <c r="C79" s="534" t="s">
        <v>1877</v>
      </c>
      <c r="D79" s="103" t="s">
        <v>226</v>
      </c>
      <c r="E79" s="535"/>
      <c r="F79" s="536"/>
      <c r="G79" s="537" t="s">
        <v>5116</v>
      </c>
      <c r="H79" s="538" t="s">
        <v>5116</v>
      </c>
      <c r="I79" s="147"/>
      <c r="J79" s="147"/>
      <c r="K79" s="556"/>
      <c r="L79" s="582" t="s">
        <v>5116</v>
      </c>
      <c r="M79" s="582"/>
    </row>
    <row r="80" spans="1:13" x14ac:dyDescent="0.25">
      <c r="A80" s="581" t="s">
        <v>5046</v>
      </c>
      <c r="B80" s="533" t="s">
        <v>221</v>
      </c>
      <c r="C80" s="534" t="s">
        <v>1877</v>
      </c>
      <c r="D80" s="103" t="s">
        <v>227</v>
      </c>
      <c r="E80" s="535"/>
      <c r="F80" s="536"/>
      <c r="G80" s="537" t="s">
        <v>5116</v>
      </c>
      <c r="H80" s="538" t="s">
        <v>5116</v>
      </c>
      <c r="I80" s="147"/>
      <c r="J80" s="147"/>
      <c r="K80" s="556"/>
      <c r="L80" s="582" t="s">
        <v>5116</v>
      </c>
      <c r="M80" s="582"/>
    </row>
    <row r="81" spans="1:13" x14ac:dyDescent="0.25">
      <c r="A81" s="581" t="s">
        <v>5046</v>
      </c>
      <c r="B81" s="533" t="s">
        <v>221</v>
      </c>
      <c r="C81" s="534" t="s">
        <v>1877</v>
      </c>
      <c r="D81" s="103" t="s">
        <v>228</v>
      </c>
      <c r="E81" s="535"/>
      <c r="F81" s="536"/>
      <c r="G81" s="537" t="s">
        <v>5116</v>
      </c>
      <c r="H81" s="538" t="s">
        <v>5116</v>
      </c>
      <c r="I81" s="147"/>
      <c r="J81" s="147"/>
      <c r="K81" s="556"/>
      <c r="L81" s="582" t="s">
        <v>5116</v>
      </c>
      <c r="M81" s="582"/>
    </row>
    <row r="82" spans="1:13" x14ac:dyDescent="0.25">
      <c r="A82" s="581" t="s">
        <v>5046</v>
      </c>
      <c r="B82" s="533" t="s">
        <v>221</v>
      </c>
      <c r="C82" s="534" t="s">
        <v>1877</v>
      </c>
      <c r="D82" s="103" t="s">
        <v>229</v>
      </c>
      <c r="E82" s="535"/>
      <c r="F82" s="536"/>
      <c r="G82" s="537" t="s">
        <v>5116</v>
      </c>
      <c r="H82" s="538" t="s">
        <v>5116</v>
      </c>
      <c r="I82" s="147"/>
      <c r="J82" s="147"/>
      <c r="K82" s="556"/>
      <c r="L82" s="582" t="s">
        <v>5116</v>
      </c>
      <c r="M82" s="582"/>
    </row>
    <row r="83" spans="1:13" x14ac:dyDescent="0.25">
      <c r="A83" s="581" t="s">
        <v>5046</v>
      </c>
      <c r="B83" s="533" t="s">
        <v>221</v>
      </c>
      <c r="C83" s="534" t="s">
        <v>1877</v>
      </c>
      <c r="D83" s="103" t="s">
        <v>230</v>
      </c>
      <c r="E83" s="535"/>
      <c r="F83" s="536"/>
      <c r="G83" s="537" t="s">
        <v>5116</v>
      </c>
      <c r="H83" s="538" t="s">
        <v>5116</v>
      </c>
      <c r="I83" s="147"/>
      <c r="J83" s="147"/>
      <c r="K83" s="556"/>
      <c r="L83" s="582" t="s">
        <v>5116</v>
      </c>
      <c r="M83" s="582"/>
    </row>
    <row r="84" spans="1:13" x14ac:dyDescent="0.25">
      <c r="A84" s="581" t="s">
        <v>5046</v>
      </c>
      <c r="B84" s="533" t="s">
        <v>221</v>
      </c>
      <c r="C84" s="534" t="s">
        <v>1877</v>
      </c>
      <c r="D84" s="103" t="s">
        <v>231</v>
      </c>
      <c r="E84" s="147"/>
      <c r="F84" s="147"/>
      <c r="G84" s="583" t="s">
        <v>5116</v>
      </c>
      <c r="H84" s="538" t="s">
        <v>5116</v>
      </c>
      <c r="I84" s="147"/>
      <c r="J84" s="147"/>
      <c r="K84" s="556"/>
      <c r="L84" s="582" t="s">
        <v>5116</v>
      </c>
      <c r="M84" s="582"/>
    </row>
    <row r="85" spans="1:13" x14ac:dyDescent="0.25">
      <c r="A85" s="581" t="s">
        <v>5046</v>
      </c>
      <c r="B85" s="586" t="s">
        <v>221</v>
      </c>
      <c r="C85" s="581" t="s">
        <v>1877</v>
      </c>
      <c r="D85" s="582" t="s">
        <v>232</v>
      </c>
      <c r="E85" s="147"/>
      <c r="F85" s="147"/>
      <c r="G85" s="583" t="s">
        <v>5116</v>
      </c>
      <c r="H85" s="583" t="s">
        <v>5116</v>
      </c>
      <c r="I85" s="147"/>
      <c r="J85" s="147"/>
      <c r="K85" s="147"/>
      <c r="L85" s="582" t="s">
        <v>5116</v>
      </c>
      <c r="M85" s="582"/>
    </row>
    <row r="86" spans="1:13" x14ac:dyDescent="0.25">
      <c r="A86" s="581" t="s">
        <v>5046</v>
      </c>
      <c r="B86" s="586" t="s">
        <v>221</v>
      </c>
      <c r="C86" s="581" t="s">
        <v>1877</v>
      </c>
      <c r="D86" s="582" t="s">
        <v>233</v>
      </c>
      <c r="E86" s="147"/>
      <c r="F86" s="147"/>
      <c r="G86" s="583" t="s">
        <v>5116</v>
      </c>
      <c r="H86" s="583" t="s">
        <v>5116</v>
      </c>
      <c r="I86" s="147"/>
      <c r="J86" s="147"/>
      <c r="K86" s="147"/>
      <c r="L86" s="582" t="s">
        <v>5116</v>
      </c>
      <c r="M86" s="582"/>
    </row>
    <row r="87" spans="1:13" x14ac:dyDescent="0.25">
      <c r="A87" s="581" t="s">
        <v>5046</v>
      </c>
      <c r="B87" s="586" t="s">
        <v>221</v>
      </c>
      <c r="C87" s="581" t="s">
        <v>1877</v>
      </c>
      <c r="D87" s="582" t="s">
        <v>234</v>
      </c>
      <c r="E87" s="147"/>
      <c r="F87" s="147"/>
      <c r="G87" s="583" t="s">
        <v>5116</v>
      </c>
      <c r="H87" s="583" t="s">
        <v>5116</v>
      </c>
      <c r="I87" s="147"/>
      <c r="J87" s="147"/>
      <c r="K87" s="147"/>
      <c r="L87" s="582" t="s">
        <v>5116</v>
      </c>
      <c r="M87" s="582"/>
    </row>
    <row r="88" spans="1:13" x14ac:dyDescent="0.25">
      <c r="A88" s="581" t="s">
        <v>5046</v>
      </c>
      <c r="B88" s="586" t="s">
        <v>221</v>
      </c>
      <c r="C88" s="581" t="s">
        <v>1877</v>
      </c>
      <c r="D88" s="582" t="s">
        <v>235</v>
      </c>
      <c r="E88" s="147"/>
      <c r="F88" s="147"/>
      <c r="G88" s="583" t="s">
        <v>5116</v>
      </c>
      <c r="H88" s="583" t="s">
        <v>5116</v>
      </c>
      <c r="I88" s="147"/>
      <c r="J88" s="147"/>
      <c r="K88" s="147"/>
      <c r="L88" s="582" t="s">
        <v>5116</v>
      </c>
      <c r="M88" s="582"/>
    </row>
    <row r="89" spans="1:13" x14ac:dyDescent="0.25">
      <c r="A89" s="581" t="s">
        <v>5046</v>
      </c>
      <c r="B89" s="586" t="s">
        <v>221</v>
      </c>
      <c r="C89" s="581" t="s">
        <v>1877</v>
      </c>
      <c r="D89" s="582" t="s">
        <v>236</v>
      </c>
      <c r="E89" s="147"/>
      <c r="F89" s="147"/>
      <c r="G89" s="583" t="s">
        <v>5116</v>
      </c>
      <c r="H89" s="583" t="s">
        <v>5116</v>
      </c>
      <c r="I89" s="147"/>
      <c r="J89" s="147"/>
      <c r="K89" s="147"/>
      <c r="L89" s="582" t="s">
        <v>5116</v>
      </c>
      <c r="M89" s="582"/>
    </row>
    <row r="90" spans="1:13" x14ac:dyDescent="0.25">
      <c r="A90" s="581" t="s">
        <v>5046</v>
      </c>
      <c r="B90" s="586" t="s">
        <v>221</v>
      </c>
      <c r="C90" s="581" t="s">
        <v>1877</v>
      </c>
      <c r="D90" s="582" t="s">
        <v>237</v>
      </c>
      <c r="E90" s="147"/>
      <c r="F90" s="147"/>
      <c r="G90" s="583" t="s">
        <v>5116</v>
      </c>
      <c r="H90" s="583" t="s">
        <v>5116</v>
      </c>
      <c r="I90" s="147"/>
      <c r="J90" s="147"/>
      <c r="K90" s="147"/>
      <c r="L90" s="582" t="s">
        <v>5116</v>
      </c>
      <c r="M90" s="582"/>
    </row>
    <row r="91" spans="1:13" x14ac:dyDescent="0.25">
      <c r="A91" s="581" t="s">
        <v>5046</v>
      </c>
      <c r="B91" s="586" t="s">
        <v>221</v>
      </c>
      <c r="C91" s="581" t="s">
        <v>1877</v>
      </c>
      <c r="D91" s="582" t="s">
        <v>238</v>
      </c>
      <c r="E91" s="147"/>
      <c r="F91" s="147"/>
      <c r="G91" s="583" t="s">
        <v>5116</v>
      </c>
      <c r="H91" s="583" t="s">
        <v>5116</v>
      </c>
      <c r="I91" s="147"/>
      <c r="J91" s="147"/>
      <c r="K91" s="147"/>
      <c r="L91" s="582" t="s">
        <v>5116</v>
      </c>
      <c r="M91" s="582"/>
    </row>
    <row r="92" spans="1:13" x14ac:dyDescent="0.25">
      <c r="A92" s="581" t="s">
        <v>5046</v>
      </c>
      <c r="B92" s="586" t="s">
        <v>221</v>
      </c>
      <c r="C92" s="581" t="s">
        <v>1877</v>
      </c>
      <c r="D92" s="582" t="s">
        <v>239</v>
      </c>
      <c r="E92" s="147"/>
      <c r="F92" s="147"/>
      <c r="G92" s="583" t="s">
        <v>5116</v>
      </c>
      <c r="H92" s="583" t="s">
        <v>5116</v>
      </c>
      <c r="I92" s="147"/>
      <c r="J92" s="147"/>
      <c r="K92" s="147"/>
      <c r="L92" s="582" t="s">
        <v>5116</v>
      </c>
      <c r="M92" s="582"/>
    </row>
    <row r="93" spans="1:13" x14ac:dyDescent="0.25">
      <c r="A93" s="581" t="s">
        <v>5046</v>
      </c>
      <c r="B93" s="586" t="s">
        <v>221</v>
      </c>
      <c r="C93" s="581" t="s">
        <v>1877</v>
      </c>
      <c r="D93" s="582" t="s">
        <v>240</v>
      </c>
      <c r="E93" s="147"/>
      <c r="F93" s="147"/>
      <c r="G93" s="583" t="s">
        <v>5116</v>
      </c>
      <c r="H93" s="583" t="s">
        <v>5116</v>
      </c>
      <c r="I93" s="147"/>
      <c r="J93" s="147"/>
      <c r="K93" s="147"/>
      <c r="L93" s="582" t="s">
        <v>5116</v>
      </c>
      <c r="M93" s="582"/>
    </row>
    <row r="94" spans="1:13" x14ac:dyDescent="0.25">
      <c r="A94" s="581" t="s">
        <v>5046</v>
      </c>
      <c r="B94" s="586" t="s">
        <v>221</v>
      </c>
      <c r="C94" s="581" t="s">
        <v>1877</v>
      </c>
      <c r="D94" s="582" t="s">
        <v>241</v>
      </c>
      <c r="E94" s="147"/>
      <c r="F94" s="147"/>
      <c r="G94" s="583" t="s">
        <v>5116</v>
      </c>
      <c r="H94" s="583" t="s">
        <v>5116</v>
      </c>
      <c r="I94" s="147"/>
      <c r="J94" s="147"/>
      <c r="K94" s="147"/>
      <c r="L94" s="582" t="s">
        <v>5116</v>
      </c>
      <c r="M94" s="582"/>
    </row>
    <row r="95" spans="1:13" x14ac:dyDescent="0.25">
      <c r="A95" s="581" t="s">
        <v>5046</v>
      </c>
      <c r="B95" s="586" t="s">
        <v>221</v>
      </c>
      <c r="C95" s="581" t="s">
        <v>1877</v>
      </c>
      <c r="D95" s="582" t="s">
        <v>242</v>
      </c>
      <c r="E95" s="147"/>
      <c r="F95" s="147"/>
      <c r="G95" s="583" t="s">
        <v>5116</v>
      </c>
      <c r="H95" s="583" t="s">
        <v>5116</v>
      </c>
      <c r="I95" s="147"/>
      <c r="J95" s="147"/>
      <c r="K95" s="147"/>
      <c r="L95" s="582" t="s">
        <v>5116</v>
      </c>
      <c r="M95" s="582"/>
    </row>
    <row r="96" spans="1:13" x14ac:dyDescent="0.25">
      <c r="A96" s="581" t="s">
        <v>5046</v>
      </c>
      <c r="B96" s="586" t="s">
        <v>221</v>
      </c>
      <c r="C96" s="581" t="s">
        <v>1877</v>
      </c>
      <c r="D96" s="582" t="s">
        <v>2086</v>
      </c>
      <c r="E96" s="147"/>
      <c r="F96" s="147"/>
      <c r="G96" s="583" t="s">
        <v>5116</v>
      </c>
      <c r="H96" s="583" t="s">
        <v>5116</v>
      </c>
      <c r="I96" s="147"/>
      <c r="J96" s="147"/>
      <c r="K96" s="147"/>
      <c r="L96" s="582" t="s">
        <v>5116</v>
      </c>
      <c r="M96" s="582"/>
    </row>
    <row r="97" spans="1:13" x14ac:dyDescent="0.25">
      <c r="A97" s="581" t="s">
        <v>5048</v>
      </c>
      <c r="B97" s="586" t="s">
        <v>221</v>
      </c>
      <c r="C97" s="581" t="s">
        <v>1854</v>
      </c>
      <c r="D97" s="582">
        <v>0</v>
      </c>
      <c r="E97" s="147"/>
      <c r="F97" s="147"/>
      <c r="G97" s="583" t="s">
        <v>5168</v>
      </c>
      <c r="H97" s="583" t="s">
        <v>5169</v>
      </c>
      <c r="I97" s="147"/>
      <c r="J97" s="147"/>
      <c r="K97" s="147"/>
      <c r="L97" s="582" t="s">
        <v>5116</v>
      </c>
      <c r="M97" s="582"/>
    </row>
    <row r="98" spans="1:13" x14ac:dyDescent="0.25">
      <c r="A98" s="581" t="s">
        <v>5048</v>
      </c>
      <c r="B98" s="586" t="s">
        <v>221</v>
      </c>
      <c r="C98" s="581" t="s">
        <v>1854</v>
      </c>
      <c r="D98" s="582">
        <v>1</v>
      </c>
      <c r="E98" s="147"/>
      <c r="F98" s="147"/>
      <c r="G98" s="583" t="s">
        <v>5170</v>
      </c>
      <c r="H98" s="583" t="s">
        <v>5171</v>
      </c>
      <c r="I98" s="147"/>
      <c r="J98" s="147"/>
      <c r="K98" s="147"/>
      <c r="L98" s="582" t="s">
        <v>5116</v>
      </c>
      <c r="M98" s="582"/>
    </row>
    <row r="99" spans="1:13" x14ac:dyDescent="0.25">
      <c r="A99" s="581" t="s">
        <v>5048</v>
      </c>
      <c r="B99" s="586" t="s">
        <v>221</v>
      </c>
      <c r="C99" s="581" t="s">
        <v>1854</v>
      </c>
      <c r="D99" s="582">
        <v>2</v>
      </c>
      <c r="E99" s="147"/>
      <c r="F99" s="147"/>
      <c r="G99" s="583" t="s">
        <v>5172</v>
      </c>
      <c r="H99" s="583" t="s">
        <v>5173</v>
      </c>
      <c r="I99" s="147"/>
      <c r="J99" s="147"/>
      <c r="K99" s="147"/>
      <c r="L99" s="582" t="s">
        <v>5116</v>
      </c>
      <c r="M99" s="582"/>
    </row>
    <row r="100" spans="1:13" x14ac:dyDescent="0.25">
      <c r="A100" s="581" t="s">
        <v>5048</v>
      </c>
      <c r="B100" s="586" t="s">
        <v>221</v>
      </c>
      <c r="C100" s="581" t="s">
        <v>1854</v>
      </c>
      <c r="D100" s="582">
        <v>3</v>
      </c>
      <c r="E100" s="147"/>
      <c r="F100" s="147"/>
      <c r="G100" s="583" t="s">
        <v>5174</v>
      </c>
      <c r="H100" s="583" t="s">
        <v>5175</v>
      </c>
      <c r="I100" s="147"/>
      <c r="J100" s="147"/>
      <c r="K100" s="147"/>
      <c r="L100" s="582" t="s">
        <v>5116</v>
      </c>
      <c r="M100" s="582"/>
    </row>
    <row r="101" spans="1:13" x14ac:dyDescent="0.25">
      <c r="A101" s="581" t="s">
        <v>5048</v>
      </c>
      <c r="B101" s="586" t="s">
        <v>221</v>
      </c>
      <c r="C101" s="581" t="s">
        <v>1854</v>
      </c>
      <c r="D101" s="582">
        <v>4</v>
      </c>
      <c r="E101" s="147"/>
      <c r="F101" s="147"/>
      <c r="G101" s="583" t="s">
        <v>5176</v>
      </c>
      <c r="H101" s="583" t="s">
        <v>5177</v>
      </c>
      <c r="I101" s="147"/>
      <c r="J101" s="147"/>
      <c r="K101" s="147"/>
      <c r="L101" s="582" t="s">
        <v>5116</v>
      </c>
      <c r="M101" s="582"/>
    </row>
    <row r="102" spans="1:13" x14ac:dyDescent="0.25">
      <c r="A102" s="581" t="s">
        <v>5048</v>
      </c>
      <c r="B102" s="586" t="s">
        <v>221</v>
      </c>
      <c r="C102" s="581" t="s">
        <v>1854</v>
      </c>
      <c r="D102" s="582">
        <v>5</v>
      </c>
      <c r="E102" s="147"/>
      <c r="F102" s="147"/>
      <c r="G102" s="583" t="s">
        <v>5178</v>
      </c>
      <c r="H102" s="583" t="s">
        <v>5179</v>
      </c>
      <c r="I102" s="147"/>
      <c r="J102" s="147"/>
      <c r="K102" s="147"/>
      <c r="L102" s="582" t="s">
        <v>5116</v>
      </c>
      <c r="M102" s="582"/>
    </row>
    <row r="103" spans="1:13" x14ac:dyDescent="0.25">
      <c r="A103" s="581" t="s">
        <v>5048</v>
      </c>
      <c r="B103" s="586" t="s">
        <v>221</v>
      </c>
      <c r="C103" s="581" t="s">
        <v>1854</v>
      </c>
      <c r="D103" s="582">
        <v>6</v>
      </c>
      <c r="E103" s="147"/>
      <c r="F103" s="147"/>
      <c r="G103" s="583" t="s">
        <v>5180</v>
      </c>
      <c r="H103" s="583" t="s">
        <v>5181</v>
      </c>
      <c r="I103" s="147"/>
      <c r="J103" s="147"/>
      <c r="K103" s="147"/>
      <c r="L103" s="582" t="s">
        <v>2055</v>
      </c>
      <c r="M103" s="582"/>
    </row>
    <row r="104" spans="1:13" x14ac:dyDescent="0.25">
      <c r="A104" s="581" t="s">
        <v>5048</v>
      </c>
      <c r="B104" s="586" t="s">
        <v>221</v>
      </c>
      <c r="C104" s="581" t="s">
        <v>1854</v>
      </c>
      <c r="D104" s="582">
        <v>7</v>
      </c>
      <c r="E104" s="147"/>
      <c r="F104" s="147"/>
      <c r="G104" s="583" t="s">
        <v>5182</v>
      </c>
      <c r="H104" s="583" t="s">
        <v>5183</v>
      </c>
      <c r="I104" s="147"/>
      <c r="J104" s="147"/>
      <c r="K104" s="147"/>
      <c r="L104" s="582" t="s">
        <v>2055</v>
      </c>
      <c r="M104" s="582"/>
    </row>
    <row r="105" spans="1:13" x14ac:dyDescent="0.25">
      <c r="A105" s="581" t="s">
        <v>5048</v>
      </c>
      <c r="B105" s="586" t="s">
        <v>221</v>
      </c>
      <c r="C105" s="581" t="s">
        <v>1854</v>
      </c>
      <c r="D105" s="582">
        <v>8</v>
      </c>
      <c r="E105" s="147"/>
      <c r="F105" s="147"/>
      <c r="G105" s="583" t="s">
        <v>5184</v>
      </c>
      <c r="H105" s="583" t="s">
        <v>5185</v>
      </c>
      <c r="I105" s="147"/>
      <c r="J105" s="147"/>
      <c r="K105" s="147"/>
      <c r="L105" s="582" t="s">
        <v>2062</v>
      </c>
      <c r="M105" s="582"/>
    </row>
    <row r="106" spans="1:13" x14ac:dyDescent="0.25">
      <c r="A106" s="581" t="s">
        <v>5048</v>
      </c>
      <c r="B106" s="586" t="s">
        <v>221</v>
      </c>
      <c r="C106" s="581" t="s">
        <v>1854</v>
      </c>
      <c r="D106" s="582">
        <v>9</v>
      </c>
      <c r="E106" s="147"/>
      <c r="F106" s="147"/>
      <c r="G106" s="583" t="s">
        <v>5186</v>
      </c>
      <c r="H106" s="583" t="s">
        <v>5187</v>
      </c>
      <c r="I106" s="147"/>
      <c r="J106" s="147"/>
      <c r="K106" s="147"/>
      <c r="L106" s="582" t="s">
        <v>2062</v>
      </c>
      <c r="M106" s="582"/>
    </row>
    <row r="107" spans="1:13" x14ac:dyDescent="0.25">
      <c r="A107" s="581" t="s">
        <v>5048</v>
      </c>
      <c r="B107" s="586" t="s">
        <v>221</v>
      </c>
      <c r="C107" s="581" t="s">
        <v>1854</v>
      </c>
      <c r="D107" s="582" t="s">
        <v>222</v>
      </c>
      <c r="E107" s="147"/>
      <c r="F107" s="147"/>
      <c r="G107" s="583" t="s">
        <v>5188</v>
      </c>
      <c r="H107" s="583" t="s">
        <v>5189</v>
      </c>
      <c r="I107" s="147"/>
      <c r="J107" s="147"/>
      <c r="K107" s="147"/>
      <c r="L107" s="582" t="s">
        <v>2059</v>
      </c>
      <c r="M107" s="582"/>
    </row>
    <row r="108" spans="1:13" x14ac:dyDescent="0.25">
      <c r="A108" s="581" t="s">
        <v>5048</v>
      </c>
      <c r="B108" s="586" t="s">
        <v>221</v>
      </c>
      <c r="C108" s="581" t="s">
        <v>1854</v>
      </c>
      <c r="D108" s="582" t="s">
        <v>223</v>
      </c>
      <c r="E108" s="147"/>
      <c r="F108" s="147"/>
      <c r="G108" s="583" t="s">
        <v>5190</v>
      </c>
      <c r="H108" s="583" t="s">
        <v>5191</v>
      </c>
      <c r="I108" s="147"/>
      <c r="J108" s="147"/>
      <c r="K108" s="147"/>
      <c r="L108" s="582" t="s">
        <v>2059</v>
      </c>
      <c r="M108" s="582"/>
    </row>
    <row r="109" spans="1:13" x14ac:dyDescent="0.25">
      <c r="A109" s="581" t="s">
        <v>5048</v>
      </c>
      <c r="B109" s="586" t="s">
        <v>221</v>
      </c>
      <c r="C109" s="581" t="s">
        <v>1854</v>
      </c>
      <c r="D109" s="582" t="s">
        <v>224</v>
      </c>
      <c r="E109" s="147"/>
      <c r="F109" s="147"/>
      <c r="G109" s="583" t="s">
        <v>5192</v>
      </c>
      <c r="H109" s="583" t="s">
        <v>5193</v>
      </c>
      <c r="I109" s="147"/>
      <c r="J109" s="147"/>
      <c r="K109" s="147"/>
      <c r="L109" s="582" t="s">
        <v>2059</v>
      </c>
      <c r="M109" s="582"/>
    </row>
    <row r="110" spans="1:13" x14ac:dyDescent="0.25">
      <c r="A110" s="581" t="s">
        <v>5048</v>
      </c>
      <c r="B110" s="586" t="s">
        <v>221</v>
      </c>
      <c r="C110" s="581" t="s">
        <v>1854</v>
      </c>
      <c r="D110" s="582" t="s">
        <v>225</v>
      </c>
      <c r="E110" s="147"/>
      <c r="F110" s="147"/>
      <c r="G110" s="583" t="s">
        <v>5194</v>
      </c>
      <c r="H110" s="583" t="s">
        <v>5195</v>
      </c>
      <c r="I110" s="147"/>
      <c r="J110" s="147"/>
      <c r="K110" s="147"/>
      <c r="L110" s="582" t="s">
        <v>2059</v>
      </c>
      <c r="M110" s="582"/>
    </row>
    <row r="111" spans="1:13" x14ac:dyDescent="0.25">
      <c r="A111" s="581" t="s">
        <v>5048</v>
      </c>
      <c r="B111" s="586" t="s">
        <v>221</v>
      </c>
      <c r="C111" s="581" t="s">
        <v>1854</v>
      </c>
      <c r="D111" s="582" t="s">
        <v>226</v>
      </c>
      <c r="E111" s="147"/>
      <c r="F111" s="147"/>
      <c r="G111" s="583" t="s">
        <v>5196</v>
      </c>
      <c r="H111" s="583" t="s">
        <v>5197</v>
      </c>
      <c r="I111" s="147"/>
      <c r="J111" s="147"/>
      <c r="K111" s="147"/>
      <c r="L111" s="582" t="s">
        <v>2210</v>
      </c>
      <c r="M111" s="582"/>
    </row>
    <row r="112" spans="1:13" x14ac:dyDescent="0.25">
      <c r="A112" s="581" t="s">
        <v>5048</v>
      </c>
      <c r="B112" s="586" t="s">
        <v>221</v>
      </c>
      <c r="C112" s="581" t="s">
        <v>1854</v>
      </c>
      <c r="D112" s="582" t="s">
        <v>227</v>
      </c>
      <c r="E112" s="147"/>
      <c r="F112" s="147"/>
      <c r="G112" s="583" t="s">
        <v>5198</v>
      </c>
      <c r="H112" s="583" t="s">
        <v>5199</v>
      </c>
      <c r="I112" s="147"/>
      <c r="J112" s="147"/>
      <c r="K112" s="147"/>
      <c r="L112" s="582" t="s">
        <v>2210</v>
      </c>
      <c r="M112" s="582"/>
    </row>
    <row r="113" spans="1:13" x14ac:dyDescent="0.25">
      <c r="A113" s="581" t="s">
        <v>5048</v>
      </c>
      <c r="B113" s="586" t="s">
        <v>221</v>
      </c>
      <c r="C113" s="581" t="s">
        <v>1854</v>
      </c>
      <c r="D113" s="582" t="s">
        <v>228</v>
      </c>
      <c r="E113" s="147"/>
      <c r="F113" s="147"/>
      <c r="G113" s="583" t="s">
        <v>5200</v>
      </c>
      <c r="H113" s="583" t="s">
        <v>5201</v>
      </c>
      <c r="I113" s="147"/>
      <c r="J113" s="147"/>
      <c r="K113" s="147"/>
      <c r="L113" s="582" t="s">
        <v>2210</v>
      </c>
      <c r="M113" s="582"/>
    </row>
    <row r="114" spans="1:13" x14ac:dyDescent="0.25">
      <c r="A114" s="581" t="s">
        <v>5048</v>
      </c>
      <c r="B114" s="586" t="s">
        <v>221</v>
      </c>
      <c r="C114" s="581" t="s">
        <v>1854</v>
      </c>
      <c r="D114" s="582" t="s">
        <v>229</v>
      </c>
      <c r="E114" s="147"/>
      <c r="F114" s="147"/>
      <c r="G114" s="583" t="s">
        <v>5116</v>
      </c>
      <c r="H114" s="583" t="s">
        <v>43</v>
      </c>
      <c r="I114" s="147"/>
      <c r="J114" s="147"/>
      <c r="K114" s="147"/>
      <c r="L114" s="582" t="s">
        <v>2210</v>
      </c>
      <c r="M114" s="582"/>
    </row>
    <row r="115" spans="1:13" x14ac:dyDescent="0.25">
      <c r="A115" s="581" t="s">
        <v>5048</v>
      </c>
      <c r="B115" s="586" t="s">
        <v>221</v>
      </c>
      <c r="C115" s="581" t="s">
        <v>1854</v>
      </c>
      <c r="D115" s="582" t="s">
        <v>230</v>
      </c>
      <c r="E115" s="147"/>
      <c r="F115" s="147"/>
      <c r="G115" s="583" t="s">
        <v>5202</v>
      </c>
      <c r="H115" s="583" t="s">
        <v>5203</v>
      </c>
      <c r="I115" s="147"/>
      <c r="J115" s="147"/>
      <c r="K115" s="147"/>
      <c r="L115" s="582" t="s">
        <v>2065</v>
      </c>
      <c r="M115" s="582"/>
    </row>
    <row r="116" spans="1:13" x14ac:dyDescent="0.25">
      <c r="A116" s="581" t="s">
        <v>5048</v>
      </c>
      <c r="B116" s="586" t="s">
        <v>221</v>
      </c>
      <c r="C116" s="581" t="s">
        <v>1854</v>
      </c>
      <c r="D116" s="582" t="s">
        <v>231</v>
      </c>
      <c r="E116" s="147"/>
      <c r="F116" s="147"/>
      <c r="G116" s="583" t="s">
        <v>5204</v>
      </c>
      <c r="H116" s="583" t="s">
        <v>5205</v>
      </c>
      <c r="I116" s="147"/>
      <c r="J116" s="147"/>
      <c r="K116" s="147"/>
      <c r="L116" s="582" t="s">
        <v>2065</v>
      </c>
      <c r="M116" s="582"/>
    </row>
    <row r="117" spans="1:13" x14ac:dyDescent="0.25">
      <c r="A117" s="581" t="s">
        <v>5048</v>
      </c>
      <c r="B117" s="533" t="s">
        <v>221</v>
      </c>
      <c r="C117" s="581" t="s">
        <v>1854</v>
      </c>
      <c r="D117" s="585" t="s">
        <v>232</v>
      </c>
      <c r="E117" s="147"/>
      <c r="F117" s="147"/>
      <c r="G117" s="583" t="s">
        <v>5206</v>
      </c>
      <c r="H117" s="584" t="s">
        <v>5207</v>
      </c>
      <c r="I117" s="147"/>
      <c r="J117" s="147"/>
      <c r="K117" s="147"/>
      <c r="L117" s="582" t="s">
        <v>2065</v>
      </c>
      <c r="M117" s="582"/>
    </row>
    <row r="118" spans="1:13" x14ac:dyDescent="0.25">
      <c r="A118" s="581" t="s">
        <v>5048</v>
      </c>
      <c r="B118" s="533" t="s">
        <v>221</v>
      </c>
      <c r="C118" s="581" t="s">
        <v>1854</v>
      </c>
      <c r="D118" s="585" t="s">
        <v>233</v>
      </c>
      <c r="E118" s="147"/>
      <c r="F118" s="147"/>
      <c r="G118" s="583" t="s">
        <v>5208</v>
      </c>
      <c r="H118" s="538" t="s">
        <v>5209</v>
      </c>
      <c r="I118" s="147"/>
      <c r="J118" s="147"/>
      <c r="K118" s="147"/>
      <c r="L118" s="582" t="s">
        <v>2065</v>
      </c>
      <c r="M118" s="582"/>
    </row>
    <row r="119" spans="1:13" x14ac:dyDescent="0.25">
      <c r="A119" s="581" t="s">
        <v>5048</v>
      </c>
      <c r="B119" s="533" t="s">
        <v>221</v>
      </c>
      <c r="C119" s="581" t="s">
        <v>1854</v>
      </c>
      <c r="D119" s="585" t="s">
        <v>234</v>
      </c>
      <c r="E119" s="147"/>
      <c r="F119" s="147"/>
      <c r="G119" s="583" t="s">
        <v>5210</v>
      </c>
      <c r="H119" s="538" t="s">
        <v>5211</v>
      </c>
      <c r="I119" s="147"/>
      <c r="J119" s="147"/>
      <c r="K119" s="147"/>
      <c r="L119" s="582" t="s">
        <v>2065</v>
      </c>
      <c r="M119" s="582"/>
    </row>
    <row r="120" spans="1:13" x14ac:dyDescent="0.25">
      <c r="A120" s="581" t="s">
        <v>5048</v>
      </c>
      <c r="B120" s="586" t="s">
        <v>221</v>
      </c>
      <c r="C120" s="581" t="s">
        <v>1854</v>
      </c>
      <c r="D120" s="582" t="s">
        <v>235</v>
      </c>
      <c r="E120" s="147"/>
      <c r="F120" s="147"/>
      <c r="G120" s="583" t="s">
        <v>5212</v>
      </c>
      <c r="H120" s="583" t="s">
        <v>5213</v>
      </c>
      <c r="I120" s="147"/>
      <c r="J120" s="147"/>
      <c r="K120" s="147"/>
      <c r="L120" s="582" t="s">
        <v>2065</v>
      </c>
      <c r="M120" s="582"/>
    </row>
    <row r="121" spans="1:13" x14ac:dyDescent="0.25">
      <c r="A121" s="581" t="s">
        <v>5048</v>
      </c>
      <c r="B121" s="586" t="s">
        <v>221</v>
      </c>
      <c r="C121" s="581" t="s">
        <v>1854</v>
      </c>
      <c r="D121" s="582" t="s">
        <v>236</v>
      </c>
      <c r="E121" s="147"/>
      <c r="F121" s="147"/>
      <c r="G121" s="583" t="s">
        <v>5214</v>
      </c>
      <c r="H121" s="583" t="s">
        <v>5215</v>
      </c>
      <c r="I121" s="147"/>
      <c r="J121" s="147"/>
      <c r="K121" s="147"/>
      <c r="L121" s="582" t="s">
        <v>2065</v>
      </c>
      <c r="M121" s="582"/>
    </row>
    <row r="122" spans="1:13" x14ac:dyDescent="0.25">
      <c r="A122" s="581" t="s">
        <v>5048</v>
      </c>
      <c r="B122" s="586" t="s">
        <v>221</v>
      </c>
      <c r="C122" s="581" t="s">
        <v>1854</v>
      </c>
      <c r="D122" s="582" t="s">
        <v>237</v>
      </c>
      <c r="E122" s="147"/>
      <c r="F122" s="147"/>
      <c r="G122" s="583" t="s">
        <v>5216</v>
      </c>
      <c r="H122" s="583" t="s">
        <v>5217</v>
      </c>
      <c r="I122" s="147"/>
      <c r="J122" s="147"/>
      <c r="K122" s="147"/>
      <c r="L122" s="582" t="s">
        <v>2067</v>
      </c>
      <c r="M122" s="582"/>
    </row>
    <row r="123" spans="1:13" x14ac:dyDescent="0.25">
      <c r="A123" s="581" t="s">
        <v>5048</v>
      </c>
      <c r="B123" s="586" t="s">
        <v>221</v>
      </c>
      <c r="C123" s="581" t="s">
        <v>1854</v>
      </c>
      <c r="D123" s="582" t="s">
        <v>238</v>
      </c>
      <c r="E123" s="147"/>
      <c r="F123" s="147"/>
      <c r="G123" s="583" t="s">
        <v>5218</v>
      </c>
      <c r="H123" s="583" t="s">
        <v>5219</v>
      </c>
      <c r="I123" s="147"/>
      <c r="J123" s="147"/>
      <c r="K123" s="147"/>
      <c r="L123" s="582" t="s">
        <v>2067</v>
      </c>
      <c r="M123" s="582"/>
    </row>
    <row r="124" spans="1:13" x14ac:dyDescent="0.25">
      <c r="A124" s="581" t="s">
        <v>5048</v>
      </c>
      <c r="B124" s="586" t="s">
        <v>221</v>
      </c>
      <c r="C124" s="581" t="s">
        <v>1854</v>
      </c>
      <c r="D124" s="582" t="s">
        <v>239</v>
      </c>
      <c r="E124" s="147"/>
      <c r="F124" s="147"/>
      <c r="G124" s="583" t="s">
        <v>5220</v>
      </c>
      <c r="H124" s="583" t="s">
        <v>5221</v>
      </c>
      <c r="I124" s="147"/>
      <c r="J124" s="147"/>
      <c r="K124" s="147"/>
      <c r="L124" s="582" t="s">
        <v>2067</v>
      </c>
      <c r="M124" s="582"/>
    </row>
    <row r="125" spans="1:13" x14ac:dyDescent="0.25">
      <c r="A125" s="581" t="s">
        <v>5048</v>
      </c>
      <c r="B125" s="586" t="s">
        <v>221</v>
      </c>
      <c r="C125" s="581" t="s">
        <v>1854</v>
      </c>
      <c r="D125" s="582" t="s">
        <v>240</v>
      </c>
      <c r="E125" s="147"/>
      <c r="F125" s="147"/>
      <c r="G125" s="583" t="s">
        <v>5222</v>
      </c>
      <c r="H125" s="583" t="s">
        <v>5223</v>
      </c>
      <c r="I125" s="147"/>
      <c r="J125" s="147"/>
      <c r="K125" s="147"/>
      <c r="L125" s="582" t="s">
        <v>2067</v>
      </c>
      <c r="M125" s="582"/>
    </row>
    <row r="126" spans="1:13" x14ac:dyDescent="0.25">
      <c r="A126" s="581" t="s">
        <v>5048</v>
      </c>
      <c r="B126" s="586" t="s">
        <v>221</v>
      </c>
      <c r="C126" s="581" t="s">
        <v>1854</v>
      </c>
      <c r="D126" s="582" t="s">
        <v>241</v>
      </c>
      <c r="E126" s="147"/>
      <c r="F126" s="147"/>
      <c r="G126" s="583" t="s">
        <v>5224</v>
      </c>
      <c r="H126" s="583" t="s">
        <v>5225</v>
      </c>
      <c r="I126" s="147"/>
      <c r="J126" s="147"/>
      <c r="K126" s="147"/>
      <c r="L126" s="582" t="s">
        <v>2067</v>
      </c>
      <c r="M126" s="582"/>
    </row>
    <row r="127" spans="1:13" x14ac:dyDescent="0.25">
      <c r="A127" s="581" t="s">
        <v>5048</v>
      </c>
      <c r="B127" s="586" t="s">
        <v>221</v>
      </c>
      <c r="C127" s="581" t="s">
        <v>1854</v>
      </c>
      <c r="D127" s="582" t="s">
        <v>242</v>
      </c>
      <c r="E127" s="147"/>
      <c r="F127" s="147"/>
      <c r="G127" s="583" t="s">
        <v>5226</v>
      </c>
      <c r="H127" s="583" t="s">
        <v>5227</v>
      </c>
      <c r="I127" s="147"/>
      <c r="J127" s="147"/>
      <c r="K127" s="147"/>
      <c r="L127" s="582" t="s">
        <v>2067</v>
      </c>
      <c r="M127" s="582"/>
    </row>
    <row r="128" spans="1:13" x14ac:dyDescent="0.25">
      <c r="A128" s="581" t="s">
        <v>5048</v>
      </c>
      <c r="B128" s="586" t="s">
        <v>221</v>
      </c>
      <c r="C128" s="581" t="s">
        <v>1854</v>
      </c>
      <c r="D128" s="582" t="s">
        <v>2086</v>
      </c>
      <c r="E128" s="147"/>
      <c r="F128" s="147"/>
      <c r="G128" s="583" t="s">
        <v>5228</v>
      </c>
      <c r="H128" s="583" t="s">
        <v>5229</v>
      </c>
      <c r="I128" s="147"/>
      <c r="J128" s="147"/>
      <c r="K128" s="147"/>
      <c r="L128" s="582" t="s">
        <v>2078</v>
      </c>
      <c r="M128" s="582"/>
    </row>
    <row r="129" spans="1:13" x14ac:dyDescent="0.25">
      <c r="A129" s="581" t="s">
        <v>5048</v>
      </c>
      <c r="B129" s="586" t="s">
        <v>221</v>
      </c>
      <c r="C129" s="581" t="s">
        <v>1857</v>
      </c>
      <c r="D129" s="582">
        <v>0</v>
      </c>
      <c r="E129" s="147"/>
      <c r="F129" s="147"/>
      <c r="G129" s="583" t="s">
        <v>5230</v>
      </c>
      <c r="H129" s="583" t="s">
        <v>5231</v>
      </c>
      <c r="I129" s="147"/>
      <c r="J129" s="147"/>
      <c r="K129" s="147"/>
      <c r="L129" s="582" t="s">
        <v>2078</v>
      </c>
      <c r="M129" s="582"/>
    </row>
    <row r="130" spans="1:13" x14ac:dyDescent="0.25">
      <c r="A130" s="581" t="s">
        <v>5048</v>
      </c>
      <c r="B130" s="586" t="s">
        <v>221</v>
      </c>
      <c r="C130" s="581" t="s">
        <v>1857</v>
      </c>
      <c r="D130" s="582">
        <v>1</v>
      </c>
      <c r="E130" s="147"/>
      <c r="F130" s="147"/>
      <c r="G130" s="583" t="s">
        <v>5232</v>
      </c>
      <c r="H130" s="583" t="s">
        <v>5233</v>
      </c>
      <c r="I130" s="147"/>
      <c r="J130" s="147"/>
      <c r="K130" s="147"/>
      <c r="L130" s="582" t="s">
        <v>2078</v>
      </c>
      <c r="M130" s="582"/>
    </row>
    <row r="131" spans="1:13" x14ac:dyDescent="0.25">
      <c r="A131" s="581" t="s">
        <v>5048</v>
      </c>
      <c r="B131" s="586" t="s">
        <v>221</v>
      </c>
      <c r="C131" s="581" t="s">
        <v>1857</v>
      </c>
      <c r="D131" s="582">
        <v>2</v>
      </c>
      <c r="E131" s="147"/>
      <c r="F131" s="147"/>
      <c r="G131" s="583" t="s">
        <v>5234</v>
      </c>
      <c r="H131" s="583" t="s">
        <v>5235</v>
      </c>
      <c r="I131" s="147"/>
      <c r="J131" s="147"/>
      <c r="K131" s="147"/>
      <c r="L131" s="582" t="s">
        <v>2078</v>
      </c>
      <c r="M131" s="582"/>
    </row>
    <row r="132" spans="1:13" x14ac:dyDescent="0.25">
      <c r="A132" s="581" t="s">
        <v>5048</v>
      </c>
      <c r="B132" s="586" t="s">
        <v>221</v>
      </c>
      <c r="C132" s="581" t="s">
        <v>1857</v>
      </c>
      <c r="D132" s="582">
        <v>3</v>
      </c>
      <c r="E132" s="147"/>
      <c r="F132" s="147"/>
      <c r="G132" s="583" t="s">
        <v>5236</v>
      </c>
      <c r="H132" s="583" t="s">
        <v>5237</v>
      </c>
      <c r="I132" s="147"/>
      <c r="J132" s="147"/>
      <c r="K132" s="147"/>
      <c r="L132" s="582" t="s">
        <v>2078</v>
      </c>
      <c r="M132" s="582"/>
    </row>
    <row r="133" spans="1:13" x14ac:dyDescent="0.25">
      <c r="A133" s="581" t="s">
        <v>5048</v>
      </c>
      <c r="B133" s="586" t="s">
        <v>221</v>
      </c>
      <c r="C133" s="581" t="s">
        <v>1857</v>
      </c>
      <c r="D133" s="582">
        <v>4</v>
      </c>
      <c r="E133" s="147"/>
      <c r="F133" s="147"/>
      <c r="G133" s="583" t="s">
        <v>5238</v>
      </c>
      <c r="H133" s="583" t="s">
        <v>5239</v>
      </c>
      <c r="I133" s="147"/>
      <c r="J133" s="147"/>
      <c r="K133" s="147"/>
      <c r="L133" s="582" t="s">
        <v>2078</v>
      </c>
      <c r="M133" s="582"/>
    </row>
    <row r="134" spans="1:13" x14ac:dyDescent="0.25">
      <c r="A134" s="581" t="s">
        <v>5048</v>
      </c>
      <c r="B134" s="586" t="s">
        <v>221</v>
      </c>
      <c r="C134" s="581" t="s">
        <v>1857</v>
      </c>
      <c r="D134" s="582">
        <v>5</v>
      </c>
      <c r="E134" s="147"/>
      <c r="F134" s="147"/>
      <c r="G134" s="583" t="s">
        <v>5240</v>
      </c>
      <c r="H134" s="583" t="s">
        <v>5241</v>
      </c>
      <c r="I134" s="147"/>
      <c r="J134" s="147"/>
      <c r="K134" s="147"/>
      <c r="L134" s="582" t="s">
        <v>2071</v>
      </c>
      <c r="M134" s="582"/>
    </row>
    <row r="135" spans="1:13" x14ac:dyDescent="0.25">
      <c r="A135" s="581" t="s">
        <v>5048</v>
      </c>
      <c r="B135" s="586" t="s">
        <v>221</v>
      </c>
      <c r="C135" s="581" t="s">
        <v>1857</v>
      </c>
      <c r="D135" s="582">
        <v>6</v>
      </c>
      <c r="E135" s="147"/>
      <c r="F135" s="147"/>
      <c r="G135" s="583" t="s">
        <v>5242</v>
      </c>
      <c r="H135" s="583" t="s">
        <v>5243</v>
      </c>
      <c r="I135" s="147"/>
      <c r="J135" s="147"/>
      <c r="K135" s="147"/>
      <c r="L135" s="582" t="s">
        <v>2071</v>
      </c>
      <c r="M135" s="582"/>
    </row>
    <row r="136" spans="1:13" x14ac:dyDescent="0.25">
      <c r="A136" s="581" t="s">
        <v>5048</v>
      </c>
      <c r="B136" s="586" t="s">
        <v>221</v>
      </c>
      <c r="C136" s="581" t="s">
        <v>1857</v>
      </c>
      <c r="D136" s="582">
        <v>7</v>
      </c>
      <c r="E136" s="147"/>
      <c r="F136" s="147"/>
      <c r="G136" s="583" t="s">
        <v>5244</v>
      </c>
      <c r="H136" s="583" t="s">
        <v>5245</v>
      </c>
      <c r="I136" s="147"/>
      <c r="J136" s="147"/>
      <c r="K136" s="147"/>
      <c r="L136" s="582" t="s">
        <v>2071</v>
      </c>
      <c r="M136" s="582"/>
    </row>
    <row r="137" spans="1:13" x14ac:dyDescent="0.25">
      <c r="A137" s="581" t="s">
        <v>5048</v>
      </c>
      <c r="B137" s="586" t="s">
        <v>221</v>
      </c>
      <c r="C137" s="581" t="s">
        <v>1857</v>
      </c>
      <c r="D137" s="582">
        <v>8</v>
      </c>
      <c r="E137" s="147"/>
      <c r="F137" s="147"/>
      <c r="G137" s="583" t="s">
        <v>5246</v>
      </c>
      <c r="H137" s="583" t="s">
        <v>5247</v>
      </c>
      <c r="I137" s="147"/>
      <c r="J137" s="147"/>
      <c r="K137" s="147"/>
      <c r="L137" s="582" t="s">
        <v>2071</v>
      </c>
      <c r="M137" s="582"/>
    </row>
    <row r="138" spans="1:13" x14ac:dyDescent="0.25">
      <c r="A138" s="581" t="s">
        <v>5048</v>
      </c>
      <c r="B138" s="586" t="s">
        <v>221</v>
      </c>
      <c r="C138" s="581" t="s">
        <v>1857</v>
      </c>
      <c r="D138" s="582">
        <v>9</v>
      </c>
      <c r="E138" s="147"/>
      <c r="F138" s="147"/>
      <c r="G138" s="583" t="s">
        <v>5248</v>
      </c>
      <c r="H138" s="583" t="s">
        <v>5249</v>
      </c>
      <c r="I138" s="147"/>
      <c r="J138" s="147"/>
      <c r="K138" s="147"/>
      <c r="L138" s="582" t="s">
        <v>2071</v>
      </c>
      <c r="M138" s="582"/>
    </row>
    <row r="139" spans="1:13" x14ac:dyDescent="0.25">
      <c r="A139" s="581" t="s">
        <v>5048</v>
      </c>
      <c r="B139" s="586" t="s">
        <v>221</v>
      </c>
      <c r="C139" s="581" t="s">
        <v>1857</v>
      </c>
      <c r="D139" s="582" t="s">
        <v>222</v>
      </c>
      <c r="E139" s="147"/>
      <c r="F139" s="147"/>
      <c r="G139" s="583" t="s">
        <v>5250</v>
      </c>
      <c r="H139" s="583" t="s">
        <v>5251</v>
      </c>
      <c r="I139" s="147"/>
      <c r="J139" s="147"/>
      <c r="K139" s="147"/>
      <c r="L139" s="582" t="s">
        <v>2071</v>
      </c>
      <c r="M139" s="582"/>
    </row>
    <row r="140" spans="1:13" x14ac:dyDescent="0.25">
      <c r="A140" s="581" t="s">
        <v>5048</v>
      </c>
      <c r="B140" s="586" t="s">
        <v>221</v>
      </c>
      <c r="C140" s="581" t="s">
        <v>1857</v>
      </c>
      <c r="D140" s="582" t="s">
        <v>223</v>
      </c>
      <c r="E140" s="147"/>
      <c r="F140" s="147"/>
      <c r="G140" s="583" t="s">
        <v>5252</v>
      </c>
      <c r="H140" s="583" t="s">
        <v>5253</v>
      </c>
      <c r="I140" s="147"/>
      <c r="J140" s="147"/>
      <c r="K140" s="147"/>
      <c r="L140" s="582" t="s">
        <v>2072</v>
      </c>
      <c r="M140" s="582"/>
    </row>
    <row r="141" spans="1:13" x14ac:dyDescent="0.25">
      <c r="A141" s="581" t="s">
        <v>5048</v>
      </c>
      <c r="B141" s="586" t="s">
        <v>221</v>
      </c>
      <c r="C141" s="581" t="s">
        <v>1857</v>
      </c>
      <c r="D141" s="582" t="s">
        <v>224</v>
      </c>
      <c r="E141" s="147"/>
      <c r="F141" s="147"/>
      <c r="G141" s="583" t="s">
        <v>5254</v>
      </c>
      <c r="H141" s="583" t="s">
        <v>5255</v>
      </c>
      <c r="I141" s="147"/>
      <c r="J141" s="147"/>
      <c r="K141" s="147"/>
      <c r="L141" s="582" t="s">
        <v>2072</v>
      </c>
      <c r="M141" s="582"/>
    </row>
    <row r="142" spans="1:13" x14ac:dyDescent="0.25">
      <c r="A142" s="581" t="s">
        <v>5048</v>
      </c>
      <c r="B142" s="586" t="s">
        <v>221</v>
      </c>
      <c r="C142" s="581" t="s">
        <v>1857</v>
      </c>
      <c r="D142" s="582" t="s">
        <v>225</v>
      </c>
      <c r="E142" s="147"/>
      <c r="F142" s="147"/>
      <c r="G142" s="583" t="s">
        <v>5256</v>
      </c>
      <c r="H142" s="583" t="s">
        <v>5257</v>
      </c>
      <c r="I142" s="147"/>
      <c r="J142" s="147"/>
      <c r="K142" s="147"/>
      <c r="L142" s="582" t="s">
        <v>2072</v>
      </c>
      <c r="M142" s="582"/>
    </row>
    <row r="143" spans="1:13" x14ac:dyDescent="0.25">
      <c r="A143" s="581" t="s">
        <v>5048</v>
      </c>
      <c r="B143" s="586" t="s">
        <v>221</v>
      </c>
      <c r="C143" s="581" t="s">
        <v>1857</v>
      </c>
      <c r="D143" s="582" t="s">
        <v>226</v>
      </c>
      <c r="E143" s="147"/>
      <c r="F143" s="147"/>
      <c r="G143" s="583" t="s">
        <v>5258</v>
      </c>
      <c r="H143" s="583" t="s">
        <v>5259</v>
      </c>
      <c r="I143" s="147"/>
      <c r="J143" s="147"/>
      <c r="K143" s="147"/>
      <c r="L143" s="582" t="s">
        <v>2072</v>
      </c>
      <c r="M143" s="582"/>
    </row>
    <row r="144" spans="1:13" x14ac:dyDescent="0.25">
      <c r="A144" s="581" t="s">
        <v>5048</v>
      </c>
      <c r="B144" s="586" t="s">
        <v>221</v>
      </c>
      <c r="C144" s="581" t="s">
        <v>1857</v>
      </c>
      <c r="D144" s="582" t="s">
        <v>227</v>
      </c>
      <c r="E144" s="147"/>
      <c r="F144" s="147"/>
      <c r="G144" s="583" t="s">
        <v>5260</v>
      </c>
      <c r="H144" s="583" t="s">
        <v>5261</v>
      </c>
      <c r="I144" s="147"/>
      <c r="J144" s="147"/>
      <c r="K144" s="147"/>
      <c r="L144" s="582" t="s">
        <v>2072</v>
      </c>
      <c r="M144" s="582"/>
    </row>
    <row r="145" spans="1:13" x14ac:dyDescent="0.25">
      <c r="A145" s="581" t="s">
        <v>5048</v>
      </c>
      <c r="B145" s="586" t="s">
        <v>221</v>
      </c>
      <c r="C145" s="581" t="s">
        <v>1857</v>
      </c>
      <c r="D145" s="582" t="s">
        <v>228</v>
      </c>
      <c r="E145" s="147"/>
      <c r="F145" s="147"/>
      <c r="G145" s="583" t="s">
        <v>5262</v>
      </c>
      <c r="H145" s="583" t="s">
        <v>5263</v>
      </c>
      <c r="I145" s="147"/>
      <c r="J145" s="147"/>
      <c r="K145" s="147"/>
      <c r="L145" s="582" t="s">
        <v>2072</v>
      </c>
      <c r="M145" s="582"/>
    </row>
    <row r="146" spans="1:13" x14ac:dyDescent="0.25">
      <c r="A146" s="581" t="s">
        <v>5048</v>
      </c>
      <c r="B146" s="586" t="s">
        <v>221</v>
      </c>
      <c r="C146" s="581" t="s">
        <v>1857</v>
      </c>
      <c r="D146" s="582" t="s">
        <v>229</v>
      </c>
      <c r="E146" s="147"/>
      <c r="F146" s="147"/>
      <c r="G146" s="583" t="s">
        <v>5116</v>
      </c>
      <c r="H146" s="583" t="s">
        <v>5264</v>
      </c>
      <c r="I146" s="147"/>
      <c r="J146" s="147"/>
      <c r="K146" s="147"/>
      <c r="L146" s="582" t="s">
        <v>2082</v>
      </c>
      <c r="M146" s="582"/>
    </row>
    <row r="147" spans="1:13" x14ac:dyDescent="0.25">
      <c r="A147" s="581" t="s">
        <v>5048</v>
      </c>
      <c r="B147" s="586" t="s">
        <v>221</v>
      </c>
      <c r="C147" s="581" t="s">
        <v>1857</v>
      </c>
      <c r="D147" s="582" t="s">
        <v>230</v>
      </c>
      <c r="E147" s="147"/>
      <c r="F147" s="147"/>
      <c r="G147" s="583" t="s">
        <v>5116</v>
      </c>
      <c r="H147" s="583" t="s">
        <v>5265</v>
      </c>
      <c r="I147" s="147"/>
      <c r="J147" s="147"/>
      <c r="K147" s="147"/>
      <c r="L147" s="582" t="s">
        <v>2082</v>
      </c>
      <c r="M147" s="582"/>
    </row>
    <row r="148" spans="1:13" x14ac:dyDescent="0.25">
      <c r="A148" s="581" t="s">
        <v>5048</v>
      </c>
      <c r="B148" s="586" t="s">
        <v>221</v>
      </c>
      <c r="C148" s="581" t="s">
        <v>1857</v>
      </c>
      <c r="D148" s="582" t="s">
        <v>231</v>
      </c>
      <c r="E148" s="147"/>
      <c r="F148" s="147"/>
      <c r="G148" s="583" t="s">
        <v>5116</v>
      </c>
      <c r="H148" s="583" t="s">
        <v>5266</v>
      </c>
      <c r="I148" s="147"/>
      <c r="J148" s="147"/>
      <c r="K148" s="147"/>
      <c r="L148" s="582" t="s">
        <v>2082</v>
      </c>
      <c r="M148" s="582"/>
    </row>
    <row r="149" spans="1:13" x14ac:dyDescent="0.25">
      <c r="A149" s="581" t="s">
        <v>5048</v>
      </c>
      <c r="B149" s="586" t="s">
        <v>221</v>
      </c>
      <c r="C149" s="581" t="s">
        <v>1857</v>
      </c>
      <c r="D149" s="582" t="s">
        <v>232</v>
      </c>
      <c r="E149" s="147"/>
      <c r="F149" s="147"/>
      <c r="G149" s="583" t="s">
        <v>5116</v>
      </c>
      <c r="H149" s="583" t="s">
        <v>5267</v>
      </c>
      <c r="I149" s="147"/>
      <c r="J149" s="147"/>
      <c r="K149" s="147"/>
      <c r="L149" s="582" t="s">
        <v>2082</v>
      </c>
      <c r="M149" s="582"/>
    </row>
    <row r="150" spans="1:13" x14ac:dyDescent="0.25">
      <c r="A150" s="581" t="s">
        <v>5048</v>
      </c>
      <c r="B150" s="586" t="s">
        <v>221</v>
      </c>
      <c r="C150" s="581" t="s">
        <v>1857</v>
      </c>
      <c r="D150" s="582" t="s">
        <v>233</v>
      </c>
      <c r="E150" s="147"/>
      <c r="F150" s="147"/>
      <c r="G150" s="583" t="s">
        <v>5116</v>
      </c>
      <c r="H150" s="583" t="s">
        <v>5268</v>
      </c>
      <c r="I150" s="147"/>
      <c r="J150" s="147"/>
      <c r="K150" s="147"/>
      <c r="L150" s="582" t="s">
        <v>2082</v>
      </c>
      <c r="M150" s="582"/>
    </row>
    <row r="151" spans="1:13" x14ac:dyDescent="0.25">
      <c r="A151" s="581" t="s">
        <v>5048</v>
      </c>
      <c r="B151" s="586" t="s">
        <v>221</v>
      </c>
      <c r="C151" s="581" t="s">
        <v>1857</v>
      </c>
      <c r="D151" s="582" t="s">
        <v>234</v>
      </c>
      <c r="E151" s="147"/>
      <c r="F151" s="147"/>
      <c r="G151" s="583" t="s">
        <v>5116</v>
      </c>
      <c r="H151" s="583" t="s">
        <v>5269</v>
      </c>
      <c r="I151" s="147"/>
      <c r="J151" s="147"/>
      <c r="K151" s="147"/>
      <c r="L151" s="582" t="s">
        <v>2082</v>
      </c>
      <c r="M151" s="582"/>
    </row>
    <row r="152" spans="1:13" x14ac:dyDescent="0.25">
      <c r="A152" s="581" t="s">
        <v>5048</v>
      </c>
      <c r="B152" s="586" t="s">
        <v>221</v>
      </c>
      <c r="C152" s="581" t="s">
        <v>1857</v>
      </c>
      <c r="D152" s="582" t="s">
        <v>235</v>
      </c>
      <c r="E152" s="147"/>
      <c r="F152" s="147"/>
      <c r="G152" s="583" t="s">
        <v>5270</v>
      </c>
      <c r="H152" s="583" t="s">
        <v>5271</v>
      </c>
      <c r="I152" s="147"/>
      <c r="J152" s="147"/>
      <c r="K152" s="147"/>
      <c r="L152" s="582" t="s">
        <v>2074</v>
      </c>
      <c r="M152" s="582"/>
    </row>
    <row r="153" spans="1:13" x14ac:dyDescent="0.25">
      <c r="A153" s="581" t="s">
        <v>5048</v>
      </c>
      <c r="B153" s="586" t="s">
        <v>221</v>
      </c>
      <c r="C153" s="581" t="s">
        <v>1857</v>
      </c>
      <c r="D153" s="582" t="s">
        <v>236</v>
      </c>
      <c r="E153" s="147"/>
      <c r="F153" s="147"/>
      <c r="G153" s="583" t="s">
        <v>5272</v>
      </c>
      <c r="H153" s="583" t="s">
        <v>5273</v>
      </c>
      <c r="I153" s="147"/>
      <c r="J153" s="147"/>
      <c r="K153" s="147"/>
      <c r="L153" s="582" t="s">
        <v>2074</v>
      </c>
      <c r="M153" s="582"/>
    </row>
    <row r="154" spans="1:13" x14ac:dyDescent="0.25">
      <c r="A154" s="581" t="s">
        <v>5048</v>
      </c>
      <c r="B154" s="586" t="s">
        <v>221</v>
      </c>
      <c r="C154" s="581" t="s">
        <v>1857</v>
      </c>
      <c r="D154" s="582" t="s">
        <v>237</v>
      </c>
      <c r="E154" s="147"/>
      <c r="F154" s="147"/>
      <c r="G154" s="583" t="s">
        <v>5274</v>
      </c>
      <c r="H154" s="583" t="s">
        <v>5275</v>
      </c>
      <c r="I154" s="147"/>
      <c r="J154" s="147"/>
      <c r="K154" s="147"/>
      <c r="L154" s="582" t="s">
        <v>2074</v>
      </c>
      <c r="M154" s="582"/>
    </row>
    <row r="155" spans="1:13" x14ac:dyDescent="0.25">
      <c r="A155" s="581" t="s">
        <v>5048</v>
      </c>
      <c r="B155" s="586" t="s">
        <v>221</v>
      </c>
      <c r="C155" s="581" t="s">
        <v>1857</v>
      </c>
      <c r="D155" s="582" t="s">
        <v>238</v>
      </c>
      <c r="E155" s="147"/>
      <c r="F155" s="147"/>
      <c r="G155" s="583" t="s">
        <v>5276</v>
      </c>
      <c r="H155" s="583" t="s">
        <v>5277</v>
      </c>
      <c r="I155" s="147"/>
      <c r="J155" s="147"/>
      <c r="K155" s="147"/>
      <c r="L155" s="582" t="s">
        <v>2074</v>
      </c>
      <c r="M155" s="582"/>
    </row>
    <row r="156" spans="1:13" x14ac:dyDescent="0.25">
      <c r="A156" s="581" t="s">
        <v>5048</v>
      </c>
      <c r="B156" s="586" t="s">
        <v>221</v>
      </c>
      <c r="C156" s="581" t="s">
        <v>1857</v>
      </c>
      <c r="D156" s="582" t="s">
        <v>239</v>
      </c>
      <c r="E156" s="147"/>
      <c r="F156" s="147"/>
      <c r="G156" s="583" t="s">
        <v>5278</v>
      </c>
      <c r="H156" s="583" t="s">
        <v>5279</v>
      </c>
      <c r="I156" s="147"/>
      <c r="J156" s="147"/>
      <c r="K156" s="147"/>
      <c r="L156" s="582" t="s">
        <v>2074</v>
      </c>
      <c r="M156" s="582"/>
    </row>
    <row r="157" spans="1:13" x14ac:dyDescent="0.25">
      <c r="A157" s="581" t="s">
        <v>5048</v>
      </c>
      <c r="B157" s="586" t="s">
        <v>221</v>
      </c>
      <c r="C157" s="581" t="s">
        <v>1857</v>
      </c>
      <c r="D157" s="582" t="s">
        <v>240</v>
      </c>
      <c r="E157" s="147"/>
      <c r="F157" s="147"/>
      <c r="G157" s="583" t="s">
        <v>5280</v>
      </c>
      <c r="H157" s="583" t="s">
        <v>5281</v>
      </c>
      <c r="I157" s="147"/>
      <c r="J157" s="147"/>
      <c r="K157" s="147"/>
      <c r="L157" s="582" t="s">
        <v>2074</v>
      </c>
      <c r="M157" s="582"/>
    </row>
    <row r="158" spans="1:13" x14ac:dyDescent="0.25">
      <c r="A158" s="581" t="s">
        <v>5048</v>
      </c>
      <c r="B158" s="586" t="s">
        <v>221</v>
      </c>
      <c r="C158" s="581" t="s">
        <v>1857</v>
      </c>
      <c r="D158" s="582" t="s">
        <v>241</v>
      </c>
      <c r="E158" s="147"/>
      <c r="F158" s="147"/>
      <c r="G158" s="583" t="s">
        <v>5282</v>
      </c>
      <c r="H158" s="583" t="s">
        <v>5283</v>
      </c>
      <c r="I158" s="147"/>
      <c r="J158" s="147"/>
      <c r="K158" s="147"/>
      <c r="L158" s="582" t="s">
        <v>2083</v>
      </c>
      <c r="M158" s="582"/>
    </row>
    <row r="159" spans="1:13" x14ac:dyDescent="0.25">
      <c r="A159" s="581" t="s">
        <v>5048</v>
      </c>
      <c r="B159" s="586" t="s">
        <v>221</v>
      </c>
      <c r="C159" s="581" t="s">
        <v>1857</v>
      </c>
      <c r="D159" s="582" t="s">
        <v>242</v>
      </c>
      <c r="E159" s="147"/>
      <c r="F159" s="147"/>
      <c r="G159" s="583" t="s">
        <v>5284</v>
      </c>
      <c r="H159" s="583" t="s">
        <v>5285</v>
      </c>
      <c r="I159" s="147"/>
      <c r="J159" s="147"/>
      <c r="K159" s="147"/>
      <c r="L159" s="582" t="s">
        <v>2083</v>
      </c>
      <c r="M159" s="582"/>
    </row>
    <row r="160" spans="1:13" x14ac:dyDescent="0.25">
      <c r="A160" s="581" t="s">
        <v>5048</v>
      </c>
      <c r="B160" s="586" t="s">
        <v>221</v>
      </c>
      <c r="C160" s="581" t="s">
        <v>1857</v>
      </c>
      <c r="D160" s="582" t="s">
        <v>2086</v>
      </c>
      <c r="E160" s="147"/>
      <c r="F160" s="147"/>
      <c r="G160" s="583" t="s">
        <v>5286</v>
      </c>
      <c r="H160" s="583" t="s">
        <v>5287</v>
      </c>
      <c r="I160" s="147"/>
      <c r="J160" s="147"/>
      <c r="K160" s="147"/>
      <c r="L160" s="582" t="s">
        <v>2083</v>
      </c>
      <c r="M160" s="582"/>
    </row>
    <row r="161" spans="1:13" x14ac:dyDescent="0.25">
      <c r="A161" s="581" t="s">
        <v>5048</v>
      </c>
      <c r="B161" s="586" t="s">
        <v>221</v>
      </c>
      <c r="C161" s="581" t="s">
        <v>1858</v>
      </c>
      <c r="D161" s="582">
        <v>0</v>
      </c>
      <c r="E161" s="147"/>
      <c r="F161" s="147"/>
      <c r="G161" s="583" t="s">
        <v>5288</v>
      </c>
      <c r="H161" s="583" t="s">
        <v>5289</v>
      </c>
      <c r="I161" s="147"/>
      <c r="J161" s="147"/>
      <c r="K161" s="147"/>
      <c r="L161" s="582" t="s">
        <v>2083</v>
      </c>
      <c r="M161" s="582"/>
    </row>
    <row r="162" spans="1:13" x14ac:dyDescent="0.25">
      <c r="A162" s="581" t="s">
        <v>5048</v>
      </c>
      <c r="B162" s="586" t="s">
        <v>221</v>
      </c>
      <c r="C162" s="581" t="s">
        <v>1858</v>
      </c>
      <c r="D162" s="582">
        <v>1</v>
      </c>
      <c r="E162" s="147"/>
      <c r="F162" s="147"/>
      <c r="G162" s="583" t="s">
        <v>5290</v>
      </c>
      <c r="H162" s="583" t="s">
        <v>5291</v>
      </c>
      <c r="I162" s="147"/>
      <c r="J162" s="147"/>
      <c r="K162" s="147"/>
      <c r="L162" s="582" t="s">
        <v>2083</v>
      </c>
      <c r="M162" s="582"/>
    </row>
    <row r="163" spans="1:13" x14ac:dyDescent="0.25">
      <c r="A163" s="581" t="s">
        <v>5048</v>
      </c>
      <c r="B163" s="586" t="s">
        <v>221</v>
      </c>
      <c r="C163" s="581" t="s">
        <v>1858</v>
      </c>
      <c r="D163" s="582">
        <v>2</v>
      </c>
      <c r="E163" s="147"/>
      <c r="F163" s="147"/>
      <c r="G163" s="583" t="s">
        <v>5292</v>
      </c>
      <c r="H163" s="583" t="s">
        <v>5293</v>
      </c>
      <c r="I163" s="147"/>
      <c r="J163" s="147"/>
      <c r="K163" s="147"/>
      <c r="L163" s="582" t="s">
        <v>2083</v>
      </c>
      <c r="M163" s="582"/>
    </row>
    <row r="164" spans="1:13" x14ac:dyDescent="0.25">
      <c r="A164" s="581" t="s">
        <v>5048</v>
      </c>
      <c r="B164" s="586" t="s">
        <v>221</v>
      </c>
      <c r="C164" s="581" t="s">
        <v>1858</v>
      </c>
      <c r="D164" s="582">
        <v>3</v>
      </c>
      <c r="E164" s="147"/>
      <c r="F164" s="147"/>
      <c r="G164" s="583" t="s">
        <v>5294</v>
      </c>
      <c r="H164" s="583" t="s">
        <v>5295</v>
      </c>
      <c r="I164" s="147"/>
      <c r="J164" s="147"/>
      <c r="K164" s="147"/>
      <c r="L164" s="582" t="s">
        <v>5296</v>
      </c>
      <c r="M164" s="582"/>
    </row>
    <row r="165" spans="1:13" x14ac:dyDescent="0.25">
      <c r="A165" s="581" t="s">
        <v>5048</v>
      </c>
      <c r="B165" s="586" t="s">
        <v>221</v>
      </c>
      <c r="C165" s="581" t="s">
        <v>1858</v>
      </c>
      <c r="D165" s="582">
        <v>4</v>
      </c>
      <c r="E165" s="147"/>
      <c r="F165" s="147"/>
      <c r="G165" s="583" t="s">
        <v>5297</v>
      </c>
      <c r="H165" s="583" t="s">
        <v>5298</v>
      </c>
      <c r="I165" s="147"/>
      <c r="J165" s="147"/>
      <c r="K165" s="147"/>
      <c r="L165" s="582" t="s">
        <v>5296</v>
      </c>
      <c r="M165" s="582"/>
    </row>
    <row r="166" spans="1:13" x14ac:dyDescent="0.25">
      <c r="A166" s="581" t="s">
        <v>5048</v>
      </c>
      <c r="B166" s="586" t="s">
        <v>221</v>
      </c>
      <c r="C166" s="581" t="s">
        <v>1858</v>
      </c>
      <c r="D166" s="582">
        <v>5</v>
      </c>
      <c r="E166" s="147"/>
      <c r="F166" s="147"/>
      <c r="G166" s="583" t="s">
        <v>5299</v>
      </c>
      <c r="H166" s="583" t="s">
        <v>5300</v>
      </c>
      <c r="I166" s="147"/>
      <c r="J166" s="147"/>
      <c r="K166" s="147"/>
      <c r="L166" s="582" t="s">
        <v>5296</v>
      </c>
      <c r="M166" s="582"/>
    </row>
    <row r="167" spans="1:13" x14ac:dyDescent="0.25">
      <c r="A167" s="581" t="s">
        <v>5048</v>
      </c>
      <c r="B167" s="586" t="s">
        <v>221</v>
      </c>
      <c r="C167" s="581" t="s">
        <v>1858</v>
      </c>
      <c r="D167" s="582">
        <v>6</v>
      </c>
      <c r="E167" s="147"/>
      <c r="F167" s="147"/>
      <c r="G167" s="583" t="s">
        <v>5301</v>
      </c>
      <c r="H167" s="583" t="s">
        <v>5302</v>
      </c>
      <c r="I167" s="147"/>
      <c r="J167" s="147"/>
      <c r="K167" s="147"/>
      <c r="L167" s="582" t="s">
        <v>5296</v>
      </c>
      <c r="M167" s="582"/>
    </row>
    <row r="168" spans="1:13" x14ac:dyDescent="0.25">
      <c r="A168" s="581" t="s">
        <v>5048</v>
      </c>
      <c r="B168" s="586" t="s">
        <v>221</v>
      </c>
      <c r="C168" s="581" t="s">
        <v>1858</v>
      </c>
      <c r="D168" s="582">
        <v>7</v>
      </c>
      <c r="E168" s="147"/>
      <c r="F168" s="147"/>
      <c r="G168" s="583" t="s">
        <v>5303</v>
      </c>
      <c r="H168" s="583" t="s">
        <v>5304</v>
      </c>
      <c r="I168" s="147"/>
      <c r="J168" s="147"/>
      <c r="K168" s="147"/>
      <c r="L168" s="582" t="s">
        <v>5296</v>
      </c>
      <c r="M168" s="582"/>
    </row>
    <row r="169" spans="1:13" x14ac:dyDescent="0.25">
      <c r="A169" s="581" t="s">
        <v>5048</v>
      </c>
      <c r="B169" s="586" t="s">
        <v>221</v>
      </c>
      <c r="C169" s="581" t="s">
        <v>1858</v>
      </c>
      <c r="D169" s="582">
        <v>8</v>
      </c>
      <c r="E169" s="147"/>
      <c r="F169" s="147"/>
      <c r="G169" s="583" t="s">
        <v>5305</v>
      </c>
      <c r="H169" s="583" t="s">
        <v>5306</v>
      </c>
      <c r="I169" s="147"/>
      <c r="J169" s="147"/>
      <c r="K169" s="147"/>
      <c r="L169" s="582" t="s">
        <v>5296</v>
      </c>
      <c r="M169" s="582"/>
    </row>
    <row r="170" spans="1:13" x14ac:dyDescent="0.25">
      <c r="A170" s="581" t="s">
        <v>5048</v>
      </c>
      <c r="B170" s="586" t="s">
        <v>221</v>
      </c>
      <c r="C170" s="581" t="s">
        <v>1858</v>
      </c>
      <c r="D170" s="582">
        <v>9</v>
      </c>
      <c r="E170" s="147"/>
      <c r="F170" s="147"/>
      <c r="G170" s="583" t="s">
        <v>5307</v>
      </c>
      <c r="H170" s="583" t="s">
        <v>5308</v>
      </c>
      <c r="I170" s="147"/>
      <c r="J170" s="147"/>
      <c r="K170" s="147"/>
      <c r="L170" s="582" t="s">
        <v>2383</v>
      </c>
      <c r="M170" s="582"/>
    </row>
    <row r="171" spans="1:13" x14ac:dyDescent="0.25">
      <c r="A171" s="581" t="s">
        <v>5048</v>
      </c>
      <c r="B171" s="586" t="s">
        <v>221</v>
      </c>
      <c r="C171" s="581" t="s">
        <v>1858</v>
      </c>
      <c r="D171" s="582" t="s">
        <v>222</v>
      </c>
      <c r="E171" s="147"/>
      <c r="F171" s="147"/>
      <c r="G171" s="583" t="s">
        <v>5309</v>
      </c>
      <c r="H171" s="583" t="s">
        <v>5310</v>
      </c>
      <c r="I171" s="147"/>
      <c r="J171" s="147"/>
      <c r="K171" s="147"/>
      <c r="L171" s="582" t="s">
        <v>2383</v>
      </c>
      <c r="M171" s="582"/>
    </row>
    <row r="172" spans="1:13" x14ac:dyDescent="0.25">
      <c r="A172" s="581" t="s">
        <v>5048</v>
      </c>
      <c r="B172" s="586" t="s">
        <v>221</v>
      </c>
      <c r="C172" s="581" t="s">
        <v>1858</v>
      </c>
      <c r="D172" s="582" t="s">
        <v>223</v>
      </c>
      <c r="E172" s="147"/>
      <c r="F172" s="147"/>
      <c r="G172" s="583" t="s">
        <v>5311</v>
      </c>
      <c r="H172" s="583" t="s">
        <v>5312</v>
      </c>
      <c r="I172" s="147"/>
      <c r="J172" s="147"/>
      <c r="K172" s="147"/>
      <c r="L172" s="582" t="s">
        <v>2383</v>
      </c>
      <c r="M172" s="582"/>
    </row>
    <row r="173" spans="1:13" x14ac:dyDescent="0.25">
      <c r="A173" s="581" t="s">
        <v>5048</v>
      </c>
      <c r="B173" s="586" t="s">
        <v>221</v>
      </c>
      <c r="C173" s="581" t="s">
        <v>1858</v>
      </c>
      <c r="D173" s="582" t="s">
        <v>224</v>
      </c>
      <c r="E173" s="147"/>
      <c r="F173" s="147"/>
      <c r="G173" s="583" t="s">
        <v>5313</v>
      </c>
      <c r="H173" s="583" t="s">
        <v>5314</v>
      </c>
      <c r="I173" s="147"/>
      <c r="J173" s="147"/>
      <c r="K173" s="147"/>
      <c r="L173" s="582" t="s">
        <v>2383</v>
      </c>
      <c r="M173" s="582"/>
    </row>
    <row r="174" spans="1:13" x14ac:dyDescent="0.25">
      <c r="A174" s="581" t="s">
        <v>5048</v>
      </c>
      <c r="B174" s="586" t="s">
        <v>221</v>
      </c>
      <c r="C174" s="581" t="s">
        <v>1858</v>
      </c>
      <c r="D174" s="582" t="s">
        <v>225</v>
      </c>
      <c r="E174" s="147"/>
      <c r="F174" s="147"/>
      <c r="G174" s="583" t="s">
        <v>5315</v>
      </c>
      <c r="H174" s="583" t="s">
        <v>5316</v>
      </c>
      <c r="I174" s="147"/>
      <c r="J174" s="147"/>
      <c r="K174" s="147"/>
      <c r="L174" s="582" t="s">
        <v>2383</v>
      </c>
      <c r="M174" s="582"/>
    </row>
    <row r="175" spans="1:13" x14ac:dyDescent="0.25">
      <c r="A175" s="581" t="s">
        <v>5048</v>
      </c>
      <c r="B175" s="586" t="s">
        <v>221</v>
      </c>
      <c r="C175" s="581" t="s">
        <v>1858</v>
      </c>
      <c r="D175" s="582" t="s">
        <v>226</v>
      </c>
      <c r="E175" s="147"/>
      <c r="F175" s="147"/>
      <c r="G175" s="583" t="s">
        <v>5317</v>
      </c>
      <c r="H175" s="583" t="s">
        <v>5318</v>
      </c>
      <c r="I175" s="147"/>
      <c r="J175" s="147"/>
      <c r="K175" s="147"/>
      <c r="L175" s="582" t="s">
        <v>2383</v>
      </c>
      <c r="M175" s="582"/>
    </row>
    <row r="176" spans="1:13" x14ac:dyDescent="0.25">
      <c r="A176" s="581" t="s">
        <v>5048</v>
      </c>
      <c r="B176" s="586" t="s">
        <v>221</v>
      </c>
      <c r="C176" s="581" t="s">
        <v>1858</v>
      </c>
      <c r="D176" s="582" t="s">
        <v>227</v>
      </c>
      <c r="E176" s="147"/>
      <c r="F176" s="147"/>
      <c r="G176" s="583" t="s">
        <v>5116</v>
      </c>
      <c r="H176" s="583" t="s">
        <v>43</v>
      </c>
      <c r="I176" s="147"/>
      <c r="J176" s="147"/>
      <c r="K176" s="147"/>
      <c r="L176" s="582" t="s">
        <v>2383</v>
      </c>
      <c r="M176" s="582"/>
    </row>
    <row r="177" spans="1:13" x14ac:dyDescent="0.25">
      <c r="A177" s="581" t="s">
        <v>5048</v>
      </c>
      <c r="B177" s="586" t="s">
        <v>221</v>
      </c>
      <c r="C177" s="581" t="s">
        <v>1858</v>
      </c>
      <c r="D177" s="582" t="s">
        <v>228</v>
      </c>
      <c r="E177" s="147"/>
      <c r="F177" s="147"/>
      <c r="G177" s="583" t="s">
        <v>5116</v>
      </c>
      <c r="H177" s="583" t="s">
        <v>43</v>
      </c>
      <c r="I177" s="147"/>
      <c r="J177" s="147"/>
      <c r="K177" s="147"/>
      <c r="L177" s="582" t="s">
        <v>2383</v>
      </c>
      <c r="M177" s="582"/>
    </row>
    <row r="178" spans="1:13" x14ac:dyDescent="0.25">
      <c r="A178" s="581" t="s">
        <v>5048</v>
      </c>
      <c r="B178" s="586" t="s">
        <v>221</v>
      </c>
      <c r="C178" s="581" t="s">
        <v>1858</v>
      </c>
      <c r="D178" s="582" t="s">
        <v>229</v>
      </c>
      <c r="E178" s="147"/>
      <c r="F178" s="147"/>
      <c r="G178" s="583" t="s">
        <v>5116</v>
      </c>
      <c r="H178" s="583" t="s">
        <v>5116</v>
      </c>
      <c r="I178" s="147"/>
      <c r="J178" s="147"/>
      <c r="K178" s="147"/>
      <c r="L178" s="582" t="s">
        <v>5116</v>
      </c>
      <c r="M178" s="582"/>
    </row>
    <row r="179" spans="1:13" x14ac:dyDescent="0.25">
      <c r="A179" s="581" t="s">
        <v>5048</v>
      </c>
      <c r="B179" s="586" t="s">
        <v>221</v>
      </c>
      <c r="C179" s="581" t="s">
        <v>1858</v>
      </c>
      <c r="D179" s="582" t="s">
        <v>230</v>
      </c>
      <c r="E179" s="147"/>
      <c r="F179" s="147"/>
      <c r="G179" s="583" t="s">
        <v>5116</v>
      </c>
      <c r="H179" s="583" t="s">
        <v>5116</v>
      </c>
      <c r="I179" s="147"/>
      <c r="J179" s="147"/>
      <c r="K179" s="147"/>
      <c r="L179" s="582" t="s">
        <v>5116</v>
      </c>
      <c r="M179" s="582"/>
    </row>
    <row r="180" spans="1:13" x14ac:dyDescent="0.25">
      <c r="A180" s="581" t="s">
        <v>5048</v>
      </c>
      <c r="B180" s="586" t="s">
        <v>221</v>
      </c>
      <c r="C180" s="581" t="s">
        <v>1858</v>
      </c>
      <c r="D180" s="582" t="s">
        <v>231</v>
      </c>
      <c r="E180" s="147"/>
      <c r="F180" s="147"/>
      <c r="G180" s="583" t="s">
        <v>5116</v>
      </c>
      <c r="H180" s="583" t="s">
        <v>5116</v>
      </c>
      <c r="I180" s="147"/>
      <c r="J180" s="147"/>
      <c r="K180" s="147"/>
      <c r="L180" s="582" t="s">
        <v>5116</v>
      </c>
      <c r="M180" s="582"/>
    </row>
    <row r="181" spans="1:13" x14ac:dyDescent="0.25">
      <c r="A181" s="581" t="s">
        <v>5048</v>
      </c>
      <c r="B181" s="586" t="s">
        <v>221</v>
      </c>
      <c r="C181" s="581" t="s">
        <v>1858</v>
      </c>
      <c r="D181" s="582" t="s">
        <v>232</v>
      </c>
      <c r="E181" s="147"/>
      <c r="F181" s="147"/>
      <c r="G181" s="583" t="s">
        <v>5116</v>
      </c>
      <c r="H181" s="583" t="s">
        <v>5116</v>
      </c>
      <c r="I181" s="147"/>
      <c r="J181" s="147"/>
      <c r="K181" s="147"/>
      <c r="L181" s="582" t="s">
        <v>5116</v>
      </c>
      <c r="M181" s="582"/>
    </row>
    <row r="182" spans="1:13" x14ac:dyDescent="0.25">
      <c r="A182" s="581" t="s">
        <v>5048</v>
      </c>
      <c r="B182" s="586" t="s">
        <v>221</v>
      </c>
      <c r="C182" s="581" t="s">
        <v>1858</v>
      </c>
      <c r="D182" s="582" t="s">
        <v>233</v>
      </c>
      <c r="E182" s="147"/>
      <c r="F182" s="147"/>
      <c r="G182" s="583" t="s">
        <v>5116</v>
      </c>
      <c r="H182" s="583" t="s">
        <v>5116</v>
      </c>
      <c r="I182" s="147"/>
      <c r="J182" s="147"/>
      <c r="K182" s="147"/>
      <c r="L182" s="582" t="s">
        <v>5116</v>
      </c>
      <c r="M182" s="582"/>
    </row>
    <row r="183" spans="1:13" x14ac:dyDescent="0.25">
      <c r="A183" s="581" t="s">
        <v>5048</v>
      </c>
      <c r="B183" s="586" t="s">
        <v>221</v>
      </c>
      <c r="C183" s="581" t="s">
        <v>1858</v>
      </c>
      <c r="D183" s="582" t="s">
        <v>234</v>
      </c>
      <c r="E183" s="147"/>
      <c r="F183" s="147"/>
      <c r="G183" s="583" t="s">
        <v>5116</v>
      </c>
      <c r="H183" s="583" t="s">
        <v>5116</v>
      </c>
      <c r="I183" s="147"/>
      <c r="J183" s="147"/>
      <c r="K183" s="147"/>
      <c r="L183" s="582" t="s">
        <v>5116</v>
      </c>
      <c r="M183" s="582"/>
    </row>
    <row r="184" spans="1:13" x14ac:dyDescent="0.25">
      <c r="A184" s="581" t="s">
        <v>5048</v>
      </c>
      <c r="B184" s="586" t="s">
        <v>221</v>
      </c>
      <c r="C184" s="581" t="s">
        <v>1858</v>
      </c>
      <c r="D184" s="582" t="s">
        <v>235</v>
      </c>
      <c r="E184" s="147"/>
      <c r="F184" s="147"/>
      <c r="G184" s="583" t="s">
        <v>5116</v>
      </c>
      <c r="H184" s="583" t="s">
        <v>5116</v>
      </c>
      <c r="I184" s="147"/>
      <c r="J184" s="147"/>
      <c r="K184" s="147"/>
      <c r="L184" s="582" t="s">
        <v>5116</v>
      </c>
      <c r="M184" s="582"/>
    </row>
    <row r="185" spans="1:13" x14ac:dyDescent="0.25">
      <c r="A185" s="581" t="s">
        <v>5048</v>
      </c>
      <c r="B185" s="586" t="s">
        <v>221</v>
      </c>
      <c r="C185" s="581" t="s">
        <v>1858</v>
      </c>
      <c r="D185" s="582" t="s">
        <v>236</v>
      </c>
      <c r="E185" s="147"/>
      <c r="F185" s="147"/>
      <c r="G185" s="583" t="s">
        <v>5116</v>
      </c>
      <c r="H185" s="583" t="s">
        <v>5116</v>
      </c>
      <c r="I185" s="147"/>
      <c r="J185" s="147"/>
      <c r="K185" s="147"/>
      <c r="L185" s="582" t="s">
        <v>5116</v>
      </c>
      <c r="M185" s="582"/>
    </row>
    <row r="186" spans="1:13" x14ac:dyDescent="0.25">
      <c r="A186" s="581" t="s">
        <v>5048</v>
      </c>
      <c r="B186" s="586" t="s">
        <v>221</v>
      </c>
      <c r="C186" s="581" t="s">
        <v>1858</v>
      </c>
      <c r="D186" s="582" t="s">
        <v>237</v>
      </c>
      <c r="E186" s="147"/>
      <c r="F186" s="147"/>
      <c r="G186" s="583" t="s">
        <v>5116</v>
      </c>
      <c r="H186" s="583" t="s">
        <v>5116</v>
      </c>
      <c r="I186" s="147"/>
      <c r="J186" s="147"/>
      <c r="K186" s="147"/>
      <c r="L186" s="582" t="s">
        <v>5116</v>
      </c>
      <c r="M186" s="582"/>
    </row>
    <row r="187" spans="1:13" x14ac:dyDescent="0.25">
      <c r="A187" s="581" t="s">
        <v>5048</v>
      </c>
      <c r="B187" s="586" t="s">
        <v>221</v>
      </c>
      <c r="C187" s="581" t="s">
        <v>1858</v>
      </c>
      <c r="D187" s="582" t="s">
        <v>238</v>
      </c>
      <c r="E187" s="147"/>
      <c r="F187" s="147"/>
      <c r="G187" s="583" t="s">
        <v>5116</v>
      </c>
      <c r="H187" s="583" t="s">
        <v>5116</v>
      </c>
      <c r="I187" s="147"/>
      <c r="J187" s="147"/>
      <c r="K187" s="147"/>
      <c r="L187" s="582" t="s">
        <v>5116</v>
      </c>
      <c r="M187" s="582"/>
    </row>
    <row r="188" spans="1:13" x14ac:dyDescent="0.25">
      <c r="A188" s="581" t="s">
        <v>5048</v>
      </c>
      <c r="B188" s="586" t="s">
        <v>221</v>
      </c>
      <c r="C188" s="581" t="s">
        <v>1858</v>
      </c>
      <c r="D188" s="582" t="s">
        <v>239</v>
      </c>
      <c r="E188" s="147"/>
      <c r="F188" s="147"/>
      <c r="G188" s="583" t="s">
        <v>5116</v>
      </c>
      <c r="H188" s="583" t="s">
        <v>5116</v>
      </c>
      <c r="I188" s="147"/>
      <c r="J188" s="147"/>
      <c r="K188" s="147"/>
      <c r="L188" s="582" t="s">
        <v>5116</v>
      </c>
      <c r="M188" s="582"/>
    </row>
    <row r="189" spans="1:13" x14ac:dyDescent="0.25">
      <c r="A189" s="581" t="s">
        <v>5048</v>
      </c>
      <c r="B189" s="586" t="s">
        <v>221</v>
      </c>
      <c r="C189" s="581" t="s">
        <v>1858</v>
      </c>
      <c r="D189" s="582" t="s">
        <v>240</v>
      </c>
      <c r="E189" s="147"/>
      <c r="F189" s="147"/>
      <c r="G189" s="583" t="s">
        <v>5116</v>
      </c>
      <c r="H189" s="583" t="s">
        <v>5116</v>
      </c>
      <c r="I189" s="147"/>
      <c r="J189" s="147"/>
      <c r="K189" s="147"/>
      <c r="L189" s="582" t="s">
        <v>5116</v>
      </c>
      <c r="M189" s="582"/>
    </row>
    <row r="190" spans="1:13" x14ac:dyDescent="0.25">
      <c r="A190" s="581" t="s">
        <v>5048</v>
      </c>
      <c r="B190" s="586" t="s">
        <v>221</v>
      </c>
      <c r="C190" s="581" t="s">
        <v>1858</v>
      </c>
      <c r="D190" s="582" t="s">
        <v>241</v>
      </c>
      <c r="E190" s="147"/>
      <c r="F190" s="147"/>
      <c r="G190" s="583" t="s">
        <v>5116</v>
      </c>
      <c r="H190" s="583" t="s">
        <v>5116</v>
      </c>
      <c r="I190" s="147"/>
      <c r="J190" s="147"/>
      <c r="K190" s="147"/>
      <c r="L190" s="582" t="s">
        <v>5116</v>
      </c>
      <c r="M190" s="582"/>
    </row>
    <row r="191" spans="1:13" x14ac:dyDescent="0.25">
      <c r="A191" s="581" t="s">
        <v>5048</v>
      </c>
      <c r="B191" s="586" t="s">
        <v>221</v>
      </c>
      <c r="C191" s="581" t="s">
        <v>1858</v>
      </c>
      <c r="D191" s="582" t="s">
        <v>242</v>
      </c>
      <c r="E191" s="147"/>
      <c r="F191" s="147"/>
      <c r="G191" s="583" t="s">
        <v>5116</v>
      </c>
      <c r="H191" s="583" t="s">
        <v>5116</v>
      </c>
      <c r="I191" s="147"/>
      <c r="J191" s="147"/>
      <c r="K191" s="147"/>
      <c r="L191" s="582" t="s">
        <v>5116</v>
      </c>
      <c r="M191" s="582"/>
    </row>
    <row r="192" spans="1:13" x14ac:dyDescent="0.25">
      <c r="A192" s="581" t="s">
        <v>5048</v>
      </c>
      <c r="B192" s="586" t="s">
        <v>221</v>
      </c>
      <c r="C192" s="581" t="s">
        <v>1858</v>
      </c>
      <c r="D192" s="582" t="s">
        <v>2086</v>
      </c>
      <c r="E192" s="147"/>
      <c r="F192" s="147"/>
      <c r="G192" s="583" t="s">
        <v>5116</v>
      </c>
      <c r="H192" s="583" t="s">
        <v>5116</v>
      </c>
      <c r="I192" s="147"/>
      <c r="J192" s="147"/>
      <c r="K192" s="147"/>
      <c r="L192" s="582" t="s">
        <v>5116</v>
      </c>
      <c r="M192" s="582"/>
    </row>
    <row r="193" spans="1:13" x14ac:dyDescent="0.25">
      <c r="A193" s="581" t="s">
        <v>5048</v>
      </c>
      <c r="B193" s="586" t="s">
        <v>1343</v>
      </c>
      <c r="C193" s="581" t="s">
        <v>1859</v>
      </c>
      <c r="D193" s="582">
        <v>0</v>
      </c>
      <c r="E193" s="147"/>
      <c r="F193" s="147"/>
      <c r="G193" s="583" t="s">
        <v>5319</v>
      </c>
      <c r="H193" s="583" t="s">
        <v>5320</v>
      </c>
      <c r="I193" s="147"/>
      <c r="J193" s="147"/>
      <c r="K193" s="147"/>
      <c r="L193" s="582" t="s">
        <v>2059</v>
      </c>
      <c r="M193" s="582"/>
    </row>
    <row r="194" spans="1:13" x14ac:dyDescent="0.25">
      <c r="A194" s="581" t="s">
        <v>5048</v>
      </c>
      <c r="B194" s="586" t="s">
        <v>1343</v>
      </c>
      <c r="C194" s="581" t="s">
        <v>1859</v>
      </c>
      <c r="D194" s="582">
        <v>1</v>
      </c>
      <c r="E194" s="147"/>
      <c r="F194" s="147"/>
      <c r="G194" s="583" t="s">
        <v>5321</v>
      </c>
      <c r="H194" s="583" t="s">
        <v>5322</v>
      </c>
      <c r="I194" s="147"/>
      <c r="J194" s="147"/>
      <c r="K194" s="147"/>
      <c r="L194" s="582" t="s">
        <v>2065</v>
      </c>
      <c r="M194" s="582"/>
    </row>
    <row r="195" spans="1:13" x14ac:dyDescent="0.25">
      <c r="A195" s="581" t="s">
        <v>5048</v>
      </c>
      <c r="B195" s="586" t="s">
        <v>1343</v>
      </c>
      <c r="C195" s="581" t="s">
        <v>1859</v>
      </c>
      <c r="D195" s="582">
        <v>2</v>
      </c>
      <c r="E195" s="147"/>
      <c r="F195" s="147"/>
      <c r="G195" s="583" t="s">
        <v>5323</v>
      </c>
      <c r="H195" s="583" t="s">
        <v>5324</v>
      </c>
      <c r="I195" s="147"/>
      <c r="J195" s="147"/>
      <c r="K195" s="147"/>
      <c r="L195" s="582" t="s">
        <v>2065</v>
      </c>
      <c r="M195" s="582"/>
    </row>
    <row r="196" spans="1:13" x14ac:dyDescent="0.25">
      <c r="A196" s="581" t="s">
        <v>5048</v>
      </c>
      <c r="B196" s="586" t="s">
        <v>1343</v>
      </c>
      <c r="C196" s="581" t="s">
        <v>1859</v>
      </c>
      <c r="D196" s="582">
        <v>3</v>
      </c>
      <c r="E196" s="147"/>
      <c r="F196" s="147"/>
      <c r="G196" s="583" t="s">
        <v>5325</v>
      </c>
      <c r="H196" s="583" t="s">
        <v>5326</v>
      </c>
      <c r="I196" s="147"/>
      <c r="J196" s="147"/>
      <c r="K196" s="147"/>
      <c r="L196" s="582" t="s">
        <v>2065</v>
      </c>
      <c r="M196" s="582"/>
    </row>
    <row r="197" spans="1:13" x14ac:dyDescent="0.25">
      <c r="A197" s="581" t="s">
        <v>5048</v>
      </c>
      <c r="B197" s="586" t="s">
        <v>1343</v>
      </c>
      <c r="C197" s="581" t="s">
        <v>1859</v>
      </c>
      <c r="D197" s="582">
        <v>4</v>
      </c>
      <c r="E197" s="147"/>
      <c r="F197" s="147"/>
      <c r="G197" s="583" t="s">
        <v>5327</v>
      </c>
      <c r="H197" s="583" t="s">
        <v>5328</v>
      </c>
      <c r="I197" s="147"/>
      <c r="J197" s="147"/>
      <c r="K197" s="147"/>
      <c r="L197" s="582" t="s">
        <v>2067</v>
      </c>
      <c r="M197" s="582"/>
    </row>
    <row r="198" spans="1:13" x14ac:dyDescent="0.25">
      <c r="A198" s="581" t="s">
        <v>5048</v>
      </c>
      <c r="B198" s="586" t="s">
        <v>1343</v>
      </c>
      <c r="C198" s="581" t="s">
        <v>1859</v>
      </c>
      <c r="D198" s="582">
        <v>5</v>
      </c>
      <c r="E198" s="147"/>
      <c r="F198" s="147"/>
      <c r="G198" s="583" t="s">
        <v>5329</v>
      </c>
      <c r="H198" s="583" t="s">
        <v>5330</v>
      </c>
      <c r="I198" s="147"/>
      <c r="J198" s="147"/>
      <c r="K198" s="147"/>
      <c r="L198" s="582" t="s">
        <v>2067</v>
      </c>
      <c r="M198" s="582"/>
    </row>
    <row r="199" spans="1:13" x14ac:dyDescent="0.25">
      <c r="A199" s="581" t="s">
        <v>5048</v>
      </c>
      <c r="B199" s="586" t="s">
        <v>1343</v>
      </c>
      <c r="C199" s="581" t="s">
        <v>1859</v>
      </c>
      <c r="D199" s="582">
        <v>6</v>
      </c>
      <c r="E199" s="147"/>
      <c r="F199" s="147"/>
      <c r="G199" s="583" t="s">
        <v>5331</v>
      </c>
      <c r="H199" s="583" t="s">
        <v>5332</v>
      </c>
      <c r="I199" s="147"/>
      <c r="J199" s="147"/>
      <c r="K199" s="147"/>
      <c r="L199" s="582" t="s">
        <v>2067</v>
      </c>
      <c r="M199" s="582"/>
    </row>
    <row r="200" spans="1:13" x14ac:dyDescent="0.25">
      <c r="A200" s="581" t="s">
        <v>5048</v>
      </c>
      <c r="B200" s="533" t="s">
        <v>1343</v>
      </c>
      <c r="C200" s="581" t="s">
        <v>1859</v>
      </c>
      <c r="D200" s="585">
        <v>7</v>
      </c>
      <c r="E200" s="147"/>
      <c r="F200" s="147"/>
      <c r="G200" s="583" t="s">
        <v>5333</v>
      </c>
      <c r="H200" s="584" t="s">
        <v>5334</v>
      </c>
      <c r="I200" s="147"/>
      <c r="J200" s="147"/>
      <c r="K200" s="147"/>
      <c r="L200" s="582" t="s">
        <v>2078</v>
      </c>
      <c r="M200" s="582"/>
    </row>
    <row r="201" spans="1:13" x14ac:dyDescent="0.25">
      <c r="A201" s="581" t="s">
        <v>5048</v>
      </c>
      <c r="B201" s="533" t="s">
        <v>1343</v>
      </c>
      <c r="C201" s="581" t="s">
        <v>1859</v>
      </c>
      <c r="D201" s="585">
        <v>8</v>
      </c>
      <c r="E201" s="147"/>
      <c r="F201" s="147"/>
      <c r="G201" s="583" t="s">
        <v>5335</v>
      </c>
      <c r="H201" s="538" t="s">
        <v>5336</v>
      </c>
      <c r="I201" s="147"/>
      <c r="J201" s="147"/>
      <c r="K201" s="147"/>
      <c r="L201" s="582" t="s">
        <v>2078</v>
      </c>
      <c r="M201" s="582"/>
    </row>
    <row r="202" spans="1:13" x14ac:dyDescent="0.25">
      <c r="A202" s="581" t="s">
        <v>5048</v>
      </c>
      <c r="B202" s="533" t="s">
        <v>1343</v>
      </c>
      <c r="C202" s="581" t="s">
        <v>1859</v>
      </c>
      <c r="D202" s="585">
        <v>9</v>
      </c>
      <c r="E202" s="147"/>
      <c r="F202" s="147"/>
      <c r="G202" s="583" t="s">
        <v>5337</v>
      </c>
      <c r="H202" s="538" t="s">
        <v>5338</v>
      </c>
      <c r="I202" s="147"/>
      <c r="J202" s="147"/>
      <c r="K202" s="147"/>
      <c r="L202" s="582" t="s">
        <v>2078</v>
      </c>
      <c r="M202" s="582"/>
    </row>
    <row r="203" spans="1:13" x14ac:dyDescent="0.25">
      <c r="A203" s="581" t="s">
        <v>5048</v>
      </c>
      <c r="B203" s="586" t="s">
        <v>1343</v>
      </c>
      <c r="C203" s="581" t="s">
        <v>1859</v>
      </c>
      <c r="D203" s="582" t="s">
        <v>222</v>
      </c>
      <c r="E203" s="147"/>
      <c r="F203" s="147"/>
      <c r="G203" s="583" t="s">
        <v>5339</v>
      </c>
      <c r="H203" s="583" t="s">
        <v>5340</v>
      </c>
      <c r="I203" s="147"/>
      <c r="J203" s="147"/>
      <c r="K203" s="147"/>
      <c r="L203" s="582" t="s">
        <v>2071</v>
      </c>
      <c r="M203" s="582"/>
    </row>
    <row r="204" spans="1:13" x14ac:dyDescent="0.25">
      <c r="A204" s="581" t="s">
        <v>5048</v>
      </c>
      <c r="B204" s="586" t="s">
        <v>1343</v>
      </c>
      <c r="C204" s="581" t="s">
        <v>1859</v>
      </c>
      <c r="D204" s="582" t="s">
        <v>223</v>
      </c>
      <c r="E204" s="147"/>
      <c r="F204" s="147"/>
      <c r="G204" s="583" t="s">
        <v>5341</v>
      </c>
      <c r="H204" s="583" t="s">
        <v>5342</v>
      </c>
      <c r="I204" s="147"/>
      <c r="J204" s="147"/>
      <c r="K204" s="147"/>
      <c r="L204" s="582" t="s">
        <v>2071</v>
      </c>
      <c r="M204" s="582"/>
    </row>
    <row r="205" spans="1:13" x14ac:dyDescent="0.25">
      <c r="A205" s="581" t="s">
        <v>5048</v>
      </c>
      <c r="B205" s="586" t="s">
        <v>1343</v>
      </c>
      <c r="C205" s="581" t="s">
        <v>1859</v>
      </c>
      <c r="D205" s="582" t="s">
        <v>224</v>
      </c>
      <c r="E205" s="147"/>
      <c r="F205" s="147"/>
      <c r="G205" s="583" t="s">
        <v>5343</v>
      </c>
      <c r="H205" s="583" t="s">
        <v>5344</v>
      </c>
      <c r="I205" s="147"/>
      <c r="J205" s="147"/>
      <c r="K205" s="147"/>
      <c r="L205" s="582" t="s">
        <v>2071</v>
      </c>
      <c r="M205" s="582"/>
    </row>
    <row r="206" spans="1:13" x14ac:dyDescent="0.25">
      <c r="A206" s="581" t="s">
        <v>5048</v>
      </c>
      <c r="B206" s="586" t="s">
        <v>1343</v>
      </c>
      <c r="C206" s="581" t="s">
        <v>1859</v>
      </c>
      <c r="D206" s="582" t="s">
        <v>225</v>
      </c>
      <c r="E206" s="147"/>
      <c r="F206" s="147"/>
      <c r="G206" s="583" t="s">
        <v>5345</v>
      </c>
      <c r="H206" s="583" t="s">
        <v>5346</v>
      </c>
      <c r="I206" s="147"/>
      <c r="J206" s="147"/>
      <c r="K206" s="147"/>
      <c r="L206" s="582" t="s">
        <v>2072</v>
      </c>
      <c r="M206" s="582"/>
    </row>
    <row r="207" spans="1:13" x14ac:dyDescent="0.25">
      <c r="A207" s="581" t="s">
        <v>5048</v>
      </c>
      <c r="B207" s="586" t="s">
        <v>1343</v>
      </c>
      <c r="C207" s="581" t="s">
        <v>1859</v>
      </c>
      <c r="D207" s="582" t="s">
        <v>226</v>
      </c>
      <c r="E207" s="147"/>
      <c r="F207" s="147"/>
      <c r="G207" s="583" t="s">
        <v>5347</v>
      </c>
      <c r="H207" s="583" t="s">
        <v>5348</v>
      </c>
      <c r="I207" s="147"/>
      <c r="J207" s="147"/>
      <c r="K207" s="147"/>
      <c r="L207" s="582" t="s">
        <v>2072</v>
      </c>
      <c r="M207" s="582"/>
    </row>
    <row r="208" spans="1:13" x14ac:dyDescent="0.25">
      <c r="A208" s="581" t="s">
        <v>5048</v>
      </c>
      <c r="B208" s="586" t="s">
        <v>1343</v>
      </c>
      <c r="C208" s="581" t="s">
        <v>1859</v>
      </c>
      <c r="D208" s="582" t="s">
        <v>227</v>
      </c>
      <c r="E208" s="147"/>
      <c r="F208" s="147"/>
      <c r="G208" s="583" t="s">
        <v>5349</v>
      </c>
      <c r="H208" s="583" t="s">
        <v>5350</v>
      </c>
      <c r="I208" s="147"/>
      <c r="J208" s="147"/>
      <c r="K208" s="147"/>
      <c r="L208" s="582" t="s">
        <v>2072</v>
      </c>
      <c r="M208" s="582"/>
    </row>
    <row r="209" spans="1:13" ht="13.9" customHeight="1" x14ac:dyDescent="0.25">
      <c r="A209" s="581" t="s">
        <v>5048</v>
      </c>
      <c r="B209" s="586" t="s">
        <v>1343</v>
      </c>
      <c r="C209" s="581" t="s">
        <v>1859</v>
      </c>
      <c r="D209" s="582" t="s">
        <v>228</v>
      </c>
      <c r="E209" s="147"/>
      <c r="F209" s="147"/>
      <c r="G209" s="583" t="s">
        <v>5116</v>
      </c>
      <c r="H209" s="583" t="s">
        <v>5351</v>
      </c>
      <c r="I209" s="147"/>
      <c r="J209" s="147"/>
      <c r="K209" s="147"/>
      <c r="L209" s="582" t="s">
        <v>2082</v>
      </c>
      <c r="M209" s="582"/>
    </row>
    <row r="210" spans="1:13" x14ac:dyDescent="0.25">
      <c r="A210" s="581" t="s">
        <v>5048</v>
      </c>
      <c r="B210" s="586" t="s">
        <v>1343</v>
      </c>
      <c r="C210" s="581" t="s">
        <v>1859</v>
      </c>
      <c r="D210" s="582" t="s">
        <v>229</v>
      </c>
      <c r="E210" s="147"/>
      <c r="F210" s="147"/>
      <c r="G210" s="583" t="s">
        <v>5116</v>
      </c>
      <c r="H210" s="583" t="s">
        <v>5352</v>
      </c>
      <c r="I210" s="147"/>
      <c r="J210" s="147"/>
      <c r="K210" s="147"/>
      <c r="L210" s="582" t="s">
        <v>2082</v>
      </c>
      <c r="M210" s="582"/>
    </row>
    <row r="211" spans="1:13" x14ac:dyDescent="0.25">
      <c r="A211" s="581" t="s">
        <v>5048</v>
      </c>
      <c r="B211" s="586" t="s">
        <v>1343</v>
      </c>
      <c r="C211" s="581" t="s">
        <v>1859</v>
      </c>
      <c r="D211" s="582" t="s">
        <v>230</v>
      </c>
      <c r="E211" s="147"/>
      <c r="F211" s="147"/>
      <c r="G211" s="583" t="s">
        <v>5116</v>
      </c>
      <c r="H211" s="583" t="s">
        <v>5353</v>
      </c>
      <c r="I211" s="147"/>
      <c r="J211" s="147"/>
      <c r="K211" s="147"/>
      <c r="L211" s="582" t="s">
        <v>2082</v>
      </c>
      <c r="M211" s="582"/>
    </row>
    <row r="212" spans="1:13" x14ac:dyDescent="0.25">
      <c r="A212" s="581" t="s">
        <v>5048</v>
      </c>
      <c r="B212" s="586" t="s">
        <v>1343</v>
      </c>
      <c r="C212" s="581" t="s">
        <v>1859</v>
      </c>
      <c r="D212" s="582" t="s">
        <v>231</v>
      </c>
      <c r="E212" s="147"/>
      <c r="F212" s="147"/>
      <c r="G212" s="583" t="s">
        <v>5354</v>
      </c>
      <c r="H212" s="583" t="s">
        <v>5355</v>
      </c>
      <c r="I212" s="147"/>
      <c r="J212" s="147"/>
      <c r="K212" s="147"/>
      <c r="L212" s="582" t="s">
        <v>2074</v>
      </c>
      <c r="M212" s="582"/>
    </row>
    <row r="213" spans="1:13" x14ac:dyDescent="0.25">
      <c r="A213" s="581" t="s">
        <v>5048</v>
      </c>
      <c r="B213" s="586" t="s">
        <v>1343</v>
      </c>
      <c r="C213" s="581" t="s">
        <v>1859</v>
      </c>
      <c r="D213" s="582" t="s">
        <v>232</v>
      </c>
      <c r="E213" s="147"/>
      <c r="F213" s="147"/>
      <c r="G213" s="583" t="s">
        <v>5356</v>
      </c>
      <c r="H213" s="583" t="s">
        <v>5357</v>
      </c>
      <c r="I213" s="147"/>
      <c r="J213" s="147"/>
      <c r="K213" s="147"/>
      <c r="L213" s="582" t="s">
        <v>2074</v>
      </c>
      <c r="M213" s="582"/>
    </row>
    <row r="214" spans="1:13" x14ac:dyDescent="0.25">
      <c r="A214" s="581" t="s">
        <v>5048</v>
      </c>
      <c r="B214" s="586" t="s">
        <v>1343</v>
      </c>
      <c r="C214" s="581" t="s">
        <v>1859</v>
      </c>
      <c r="D214" s="582" t="s">
        <v>233</v>
      </c>
      <c r="E214" s="147"/>
      <c r="F214" s="147"/>
      <c r="G214" s="583" t="s">
        <v>5358</v>
      </c>
      <c r="H214" s="583" t="s">
        <v>5359</v>
      </c>
      <c r="I214" s="147"/>
      <c r="J214" s="147"/>
      <c r="K214" s="147"/>
      <c r="L214" s="582" t="s">
        <v>2074</v>
      </c>
      <c r="M214" s="582"/>
    </row>
    <row r="215" spans="1:13" x14ac:dyDescent="0.25">
      <c r="A215" s="581" t="s">
        <v>5048</v>
      </c>
      <c r="B215" s="586" t="s">
        <v>1343</v>
      </c>
      <c r="C215" s="581" t="s">
        <v>1859</v>
      </c>
      <c r="D215" s="582" t="s">
        <v>234</v>
      </c>
      <c r="E215" s="147"/>
      <c r="F215" s="147"/>
      <c r="G215" s="583" t="s">
        <v>5360</v>
      </c>
      <c r="H215" s="583" t="s">
        <v>5361</v>
      </c>
      <c r="I215" s="147"/>
      <c r="J215" s="147"/>
      <c r="K215" s="147"/>
      <c r="L215" s="582" t="s">
        <v>2083</v>
      </c>
      <c r="M215" s="582"/>
    </row>
    <row r="216" spans="1:13" x14ac:dyDescent="0.25">
      <c r="A216" s="581" t="s">
        <v>5048</v>
      </c>
      <c r="B216" s="586" t="s">
        <v>1343</v>
      </c>
      <c r="C216" s="581" t="s">
        <v>1859</v>
      </c>
      <c r="D216" s="582" t="s">
        <v>235</v>
      </c>
      <c r="E216" s="147"/>
      <c r="F216" s="147"/>
      <c r="G216" s="583" t="s">
        <v>5362</v>
      </c>
      <c r="H216" s="583" t="s">
        <v>5363</v>
      </c>
      <c r="I216" s="147"/>
      <c r="J216" s="147"/>
      <c r="K216" s="147"/>
      <c r="L216" s="582" t="s">
        <v>2083</v>
      </c>
      <c r="M216" s="582"/>
    </row>
    <row r="217" spans="1:13" x14ac:dyDescent="0.25">
      <c r="A217" s="581" t="s">
        <v>5048</v>
      </c>
      <c r="B217" s="586" t="s">
        <v>1343</v>
      </c>
      <c r="C217" s="581" t="s">
        <v>1859</v>
      </c>
      <c r="D217" s="582" t="s">
        <v>236</v>
      </c>
      <c r="E217" s="147"/>
      <c r="F217" s="147"/>
      <c r="G217" s="583" t="s">
        <v>5364</v>
      </c>
      <c r="H217" s="583" t="s">
        <v>5365</v>
      </c>
      <c r="I217" s="147"/>
      <c r="J217" s="147"/>
      <c r="K217" s="147"/>
      <c r="L217" s="582" t="s">
        <v>2083</v>
      </c>
      <c r="M217" s="582"/>
    </row>
    <row r="218" spans="1:13" x14ac:dyDescent="0.25">
      <c r="A218" s="581" t="s">
        <v>5048</v>
      </c>
      <c r="B218" s="586" t="s">
        <v>1343</v>
      </c>
      <c r="C218" s="581" t="s">
        <v>1859</v>
      </c>
      <c r="D218" s="582" t="s">
        <v>237</v>
      </c>
      <c r="E218" s="147"/>
      <c r="F218" s="147"/>
      <c r="G218" s="583" t="s">
        <v>5366</v>
      </c>
      <c r="H218" s="583" t="s">
        <v>5367</v>
      </c>
      <c r="I218" s="147"/>
      <c r="J218" s="147"/>
      <c r="K218" s="147"/>
      <c r="L218" s="582" t="s">
        <v>5296</v>
      </c>
      <c r="M218" s="582"/>
    </row>
    <row r="219" spans="1:13" x14ac:dyDescent="0.25">
      <c r="A219" s="581" t="s">
        <v>5048</v>
      </c>
      <c r="B219" s="586" t="s">
        <v>1343</v>
      </c>
      <c r="C219" s="581" t="s">
        <v>1859</v>
      </c>
      <c r="D219" s="582" t="s">
        <v>238</v>
      </c>
      <c r="E219" s="147"/>
      <c r="F219" s="147"/>
      <c r="G219" s="583" t="s">
        <v>5368</v>
      </c>
      <c r="H219" s="583" t="s">
        <v>5369</v>
      </c>
      <c r="I219" s="147"/>
      <c r="J219" s="147"/>
      <c r="K219" s="147"/>
      <c r="L219" s="582" t="s">
        <v>5296</v>
      </c>
      <c r="M219" s="582"/>
    </row>
    <row r="220" spans="1:13" x14ac:dyDescent="0.25">
      <c r="A220" s="581" t="s">
        <v>5048</v>
      </c>
      <c r="B220" s="586" t="s">
        <v>1343</v>
      </c>
      <c r="C220" s="581" t="s">
        <v>1859</v>
      </c>
      <c r="D220" s="582" t="s">
        <v>239</v>
      </c>
      <c r="E220" s="147"/>
      <c r="F220" s="147"/>
      <c r="G220" s="583" t="s">
        <v>5370</v>
      </c>
      <c r="H220" s="583" t="s">
        <v>5371</v>
      </c>
      <c r="I220" s="147"/>
      <c r="J220" s="147"/>
      <c r="K220" s="147"/>
      <c r="L220" s="582" t="s">
        <v>5296</v>
      </c>
      <c r="M220" s="582"/>
    </row>
    <row r="221" spans="1:13" x14ac:dyDescent="0.25">
      <c r="A221" s="581" t="s">
        <v>5048</v>
      </c>
      <c r="B221" s="586" t="s">
        <v>1343</v>
      </c>
      <c r="C221" s="581" t="s">
        <v>1859</v>
      </c>
      <c r="D221" s="582" t="s">
        <v>240</v>
      </c>
      <c r="E221" s="147"/>
      <c r="F221" s="147"/>
      <c r="G221" s="583" t="s">
        <v>5116</v>
      </c>
      <c r="H221" s="583" t="s">
        <v>5116</v>
      </c>
      <c r="I221" s="147"/>
      <c r="J221" s="147"/>
      <c r="K221" s="147"/>
      <c r="L221" s="582" t="s">
        <v>5116</v>
      </c>
      <c r="M221" s="582"/>
    </row>
    <row r="222" spans="1:13" x14ac:dyDescent="0.25">
      <c r="A222" s="581" t="s">
        <v>5048</v>
      </c>
      <c r="B222" s="586" t="s">
        <v>1343</v>
      </c>
      <c r="C222" s="581" t="s">
        <v>1859</v>
      </c>
      <c r="D222" s="582" t="s">
        <v>241</v>
      </c>
      <c r="E222" s="147"/>
      <c r="F222" s="147"/>
      <c r="G222" s="583" t="s">
        <v>5116</v>
      </c>
      <c r="H222" s="583" t="s">
        <v>5116</v>
      </c>
      <c r="I222" s="147"/>
      <c r="J222" s="147"/>
      <c r="K222" s="147"/>
      <c r="L222" s="582" t="s">
        <v>5116</v>
      </c>
      <c r="M222" s="582"/>
    </row>
    <row r="223" spans="1:13" x14ac:dyDescent="0.25">
      <c r="A223" s="581" t="s">
        <v>5048</v>
      </c>
      <c r="B223" s="586" t="s">
        <v>1343</v>
      </c>
      <c r="C223" s="581" t="s">
        <v>1859</v>
      </c>
      <c r="D223" s="582" t="s">
        <v>242</v>
      </c>
      <c r="E223" s="147"/>
      <c r="F223" s="147"/>
      <c r="G223" s="583" t="s">
        <v>5116</v>
      </c>
      <c r="H223" s="583" t="s">
        <v>5116</v>
      </c>
      <c r="I223" s="147"/>
      <c r="J223" s="147"/>
      <c r="K223" s="147"/>
      <c r="L223" s="582" t="s">
        <v>5116</v>
      </c>
      <c r="M223" s="582"/>
    </row>
    <row r="224" spans="1:13" x14ac:dyDescent="0.25">
      <c r="A224" s="581" t="s">
        <v>5048</v>
      </c>
      <c r="B224" s="586" t="s">
        <v>1343</v>
      </c>
      <c r="C224" s="581" t="s">
        <v>1859</v>
      </c>
      <c r="D224" s="582" t="s">
        <v>2086</v>
      </c>
      <c r="E224" s="147"/>
      <c r="F224" s="147"/>
      <c r="G224" s="583" t="s">
        <v>5116</v>
      </c>
      <c r="H224" s="583" t="s">
        <v>5116</v>
      </c>
      <c r="I224" s="147"/>
      <c r="J224" s="147"/>
      <c r="K224" s="147"/>
      <c r="L224" s="582" t="s">
        <v>5116</v>
      </c>
      <c r="M224" s="582"/>
    </row>
    <row r="225" spans="1:13" x14ac:dyDescent="0.25">
      <c r="A225" s="581" t="s">
        <v>5048</v>
      </c>
      <c r="B225" s="586" t="s">
        <v>216</v>
      </c>
      <c r="C225" s="581" t="s">
        <v>1860</v>
      </c>
      <c r="D225" s="582">
        <v>0</v>
      </c>
      <c r="E225" s="147"/>
      <c r="F225" s="147"/>
      <c r="G225" s="583" t="s">
        <v>44</v>
      </c>
      <c r="H225" s="583" t="s">
        <v>5372</v>
      </c>
      <c r="I225" s="147"/>
      <c r="J225" s="147"/>
      <c r="K225" s="147"/>
      <c r="L225" s="582" t="s">
        <v>5373</v>
      </c>
      <c r="M225" s="582"/>
    </row>
    <row r="226" spans="1:13" x14ac:dyDescent="0.25">
      <c r="A226" s="581" t="s">
        <v>5048</v>
      </c>
      <c r="B226" s="586" t="s">
        <v>216</v>
      </c>
      <c r="C226" s="581" t="s">
        <v>1860</v>
      </c>
      <c r="D226" s="582">
        <v>1</v>
      </c>
      <c r="E226" s="147"/>
      <c r="F226" s="147"/>
      <c r="G226" s="583" t="s">
        <v>636</v>
      </c>
      <c r="H226" s="583" t="s">
        <v>5374</v>
      </c>
      <c r="I226" s="147"/>
      <c r="J226" s="147"/>
      <c r="K226" s="147"/>
      <c r="L226" s="582" t="s">
        <v>5373</v>
      </c>
      <c r="M226" s="582"/>
    </row>
    <row r="227" spans="1:13" x14ac:dyDescent="0.25">
      <c r="A227" s="581" t="s">
        <v>5048</v>
      </c>
      <c r="B227" s="586" t="s">
        <v>216</v>
      </c>
      <c r="C227" s="581" t="s">
        <v>1860</v>
      </c>
      <c r="D227" s="582">
        <v>2</v>
      </c>
      <c r="E227" s="147"/>
      <c r="F227" s="147"/>
      <c r="G227" s="583" t="s">
        <v>5116</v>
      </c>
      <c r="H227" s="583" t="s">
        <v>43</v>
      </c>
      <c r="I227" s="147"/>
      <c r="J227" s="147"/>
      <c r="K227" s="147"/>
      <c r="L227" s="582" t="s">
        <v>5373</v>
      </c>
      <c r="M227" s="582"/>
    </row>
    <row r="228" spans="1:13" x14ac:dyDescent="0.25">
      <c r="A228" s="581" t="s">
        <v>5048</v>
      </c>
      <c r="B228" s="586" t="s">
        <v>216</v>
      </c>
      <c r="C228" s="581" t="s">
        <v>1860</v>
      </c>
      <c r="D228" s="582">
        <v>3</v>
      </c>
      <c r="E228" s="147"/>
      <c r="F228" s="147"/>
      <c r="G228" s="583" t="s">
        <v>5116</v>
      </c>
      <c r="H228" s="583" t="s">
        <v>43</v>
      </c>
      <c r="I228" s="147"/>
      <c r="J228" s="147"/>
      <c r="K228" s="147"/>
      <c r="L228" s="582" t="s">
        <v>5373</v>
      </c>
      <c r="M228" s="582"/>
    </row>
    <row r="229" spans="1:13" x14ac:dyDescent="0.25">
      <c r="A229" s="581" t="s">
        <v>5048</v>
      </c>
      <c r="B229" s="586" t="s">
        <v>216</v>
      </c>
      <c r="C229" s="581" t="s">
        <v>1860</v>
      </c>
      <c r="D229" s="582">
        <v>4</v>
      </c>
      <c r="E229" s="147"/>
      <c r="F229" s="147"/>
      <c r="G229" s="583" t="s">
        <v>5375</v>
      </c>
      <c r="H229" s="583" t="s">
        <v>5376</v>
      </c>
      <c r="I229" s="147"/>
      <c r="J229" s="147"/>
      <c r="K229" s="147"/>
      <c r="L229" s="582" t="s">
        <v>2049</v>
      </c>
      <c r="M229" s="582"/>
    </row>
    <row r="230" spans="1:13" x14ac:dyDescent="0.25">
      <c r="A230" s="581" t="s">
        <v>5048</v>
      </c>
      <c r="B230" s="586" t="s">
        <v>216</v>
      </c>
      <c r="C230" s="581" t="s">
        <v>1860</v>
      </c>
      <c r="D230" s="582">
        <v>5</v>
      </c>
      <c r="E230" s="147"/>
      <c r="F230" s="147"/>
      <c r="G230" s="583" t="s">
        <v>5377</v>
      </c>
      <c r="H230" s="583" t="s">
        <v>5378</v>
      </c>
      <c r="I230" s="147"/>
      <c r="J230" s="147"/>
      <c r="K230" s="147"/>
      <c r="L230" s="582" t="s">
        <v>2049</v>
      </c>
      <c r="M230" s="582"/>
    </row>
    <row r="231" spans="1:13" x14ac:dyDescent="0.25">
      <c r="A231" s="581" t="s">
        <v>5048</v>
      </c>
      <c r="B231" s="586" t="s">
        <v>216</v>
      </c>
      <c r="C231" s="581" t="s">
        <v>1860</v>
      </c>
      <c r="D231" s="582">
        <v>6</v>
      </c>
      <c r="E231" s="147"/>
      <c r="F231" s="147"/>
      <c r="G231" s="583" t="s">
        <v>5379</v>
      </c>
      <c r="H231" s="583" t="s">
        <v>5380</v>
      </c>
      <c r="I231" s="147"/>
      <c r="J231" s="147"/>
      <c r="K231" s="147"/>
      <c r="L231" s="582" t="s">
        <v>2049</v>
      </c>
      <c r="M231" s="582"/>
    </row>
    <row r="232" spans="1:13" x14ac:dyDescent="0.25">
      <c r="A232" s="581" t="s">
        <v>5048</v>
      </c>
      <c r="B232" s="586" t="s">
        <v>216</v>
      </c>
      <c r="C232" s="581" t="s">
        <v>1860</v>
      </c>
      <c r="D232" s="582">
        <v>7</v>
      </c>
      <c r="E232" s="147"/>
      <c r="F232" s="147"/>
      <c r="G232" s="583" t="s">
        <v>5381</v>
      </c>
      <c r="H232" s="583" t="s">
        <v>5382</v>
      </c>
      <c r="I232" s="147"/>
      <c r="J232" s="147"/>
      <c r="K232" s="147"/>
      <c r="L232" s="582" t="s">
        <v>2049</v>
      </c>
      <c r="M232" s="582"/>
    </row>
    <row r="233" spans="1:13" x14ac:dyDescent="0.25">
      <c r="A233" s="581" t="s">
        <v>5048</v>
      </c>
      <c r="B233" s="586" t="s">
        <v>216</v>
      </c>
      <c r="C233" s="581" t="s">
        <v>1861</v>
      </c>
      <c r="D233" s="582">
        <v>0</v>
      </c>
      <c r="E233" s="147"/>
      <c r="F233" s="147"/>
      <c r="G233" s="583" t="s">
        <v>5383</v>
      </c>
      <c r="H233" s="583" t="s">
        <v>5384</v>
      </c>
      <c r="I233" s="147"/>
      <c r="J233" s="147"/>
      <c r="K233" s="147"/>
      <c r="L233" s="582" t="s">
        <v>2049</v>
      </c>
      <c r="M233" s="582"/>
    </row>
    <row r="234" spans="1:13" x14ac:dyDescent="0.25">
      <c r="A234" s="581" t="s">
        <v>5048</v>
      </c>
      <c r="B234" s="586" t="s">
        <v>216</v>
      </c>
      <c r="C234" s="581" t="s">
        <v>1861</v>
      </c>
      <c r="D234" s="582">
        <v>1</v>
      </c>
      <c r="E234" s="147"/>
      <c r="F234" s="147"/>
      <c r="G234" s="583" t="s">
        <v>1897</v>
      </c>
      <c r="H234" s="583" t="s">
        <v>5385</v>
      </c>
      <c r="I234" s="147"/>
      <c r="J234" s="147"/>
      <c r="K234" s="147"/>
      <c r="L234" s="582" t="s">
        <v>2049</v>
      </c>
      <c r="M234" s="582"/>
    </row>
    <row r="235" spans="1:13" x14ac:dyDescent="0.25">
      <c r="A235" s="581" t="s">
        <v>5048</v>
      </c>
      <c r="B235" s="586" t="s">
        <v>216</v>
      </c>
      <c r="C235" s="581" t="s">
        <v>1861</v>
      </c>
      <c r="D235" s="582">
        <v>2</v>
      </c>
      <c r="E235" s="147"/>
      <c r="F235" s="147"/>
      <c r="G235" s="583" t="s">
        <v>255</v>
      </c>
      <c r="H235" s="583" t="s">
        <v>5386</v>
      </c>
      <c r="I235" s="147"/>
      <c r="J235" s="147"/>
      <c r="K235" s="147"/>
      <c r="L235" s="582" t="s">
        <v>2049</v>
      </c>
      <c r="M235" s="582"/>
    </row>
    <row r="236" spans="1:13" x14ac:dyDescent="0.25">
      <c r="A236" s="581" t="s">
        <v>5048</v>
      </c>
      <c r="B236" s="586" t="s">
        <v>216</v>
      </c>
      <c r="C236" s="581" t="s">
        <v>1861</v>
      </c>
      <c r="D236" s="582">
        <v>3</v>
      </c>
      <c r="E236" s="147"/>
      <c r="F236" s="147"/>
      <c r="G236" s="583" t="s">
        <v>5387</v>
      </c>
      <c r="H236" s="583" t="s">
        <v>5388</v>
      </c>
      <c r="I236" s="147"/>
      <c r="J236" s="147"/>
      <c r="K236" s="147"/>
      <c r="L236" s="582" t="s">
        <v>2049</v>
      </c>
      <c r="M236" s="582"/>
    </row>
    <row r="237" spans="1:13" x14ac:dyDescent="0.25">
      <c r="A237" s="581" t="s">
        <v>5048</v>
      </c>
      <c r="B237" s="586" t="s">
        <v>216</v>
      </c>
      <c r="C237" s="581" t="s">
        <v>1861</v>
      </c>
      <c r="D237" s="582">
        <v>4</v>
      </c>
      <c r="E237" s="147"/>
      <c r="F237" s="147"/>
      <c r="G237" s="583" t="s">
        <v>5389</v>
      </c>
      <c r="H237" s="583" t="s">
        <v>5390</v>
      </c>
      <c r="I237" s="147"/>
      <c r="J237" s="147"/>
      <c r="K237" s="147"/>
      <c r="L237" s="582" t="s">
        <v>2049</v>
      </c>
      <c r="M237" s="582"/>
    </row>
    <row r="238" spans="1:13" x14ac:dyDescent="0.25">
      <c r="A238" s="581" t="s">
        <v>5048</v>
      </c>
      <c r="B238" s="586" t="s">
        <v>216</v>
      </c>
      <c r="C238" s="581" t="s">
        <v>1861</v>
      </c>
      <c r="D238" s="582">
        <v>5</v>
      </c>
      <c r="E238" s="147"/>
      <c r="F238" s="147"/>
      <c r="G238" s="583" t="s">
        <v>5116</v>
      </c>
      <c r="H238" s="583" t="s">
        <v>43</v>
      </c>
      <c r="I238" s="147"/>
      <c r="J238" s="147"/>
      <c r="K238" s="147"/>
      <c r="L238" s="582" t="s">
        <v>2049</v>
      </c>
      <c r="M238" s="582"/>
    </row>
    <row r="239" spans="1:13" x14ac:dyDescent="0.25">
      <c r="A239" s="581" t="s">
        <v>5048</v>
      </c>
      <c r="B239" s="586" t="s">
        <v>216</v>
      </c>
      <c r="C239" s="581" t="s">
        <v>1861</v>
      </c>
      <c r="D239" s="582">
        <v>6</v>
      </c>
      <c r="E239" s="147"/>
      <c r="F239" s="147"/>
      <c r="G239" s="583" t="s">
        <v>5116</v>
      </c>
      <c r="H239" s="583" t="s">
        <v>5116</v>
      </c>
      <c r="I239" s="147"/>
      <c r="J239" s="147"/>
      <c r="K239" s="147"/>
      <c r="L239" s="582" t="s">
        <v>5116</v>
      </c>
      <c r="M239" s="582"/>
    </row>
    <row r="240" spans="1:13" x14ac:dyDescent="0.25">
      <c r="A240" s="581" t="s">
        <v>5048</v>
      </c>
      <c r="B240" s="586" t="s">
        <v>216</v>
      </c>
      <c r="C240" s="581" t="s">
        <v>1861</v>
      </c>
      <c r="D240" s="582">
        <v>7</v>
      </c>
      <c r="E240" s="147"/>
      <c r="F240" s="147"/>
      <c r="G240" s="583" t="s">
        <v>5116</v>
      </c>
      <c r="H240" s="583" t="s">
        <v>5116</v>
      </c>
      <c r="I240" s="147"/>
      <c r="J240" s="147"/>
      <c r="K240" s="147"/>
      <c r="L240" s="582" t="s">
        <v>5116</v>
      </c>
      <c r="M240" s="582"/>
    </row>
    <row r="241" spans="1:13" x14ac:dyDescent="0.25">
      <c r="A241" s="581" t="s">
        <v>5048</v>
      </c>
      <c r="B241" s="586" t="s">
        <v>1581</v>
      </c>
      <c r="C241" s="581" t="s">
        <v>1862</v>
      </c>
      <c r="D241" s="582">
        <v>0</v>
      </c>
      <c r="E241" s="147"/>
      <c r="F241" s="147"/>
      <c r="G241" s="583" t="s">
        <v>5116</v>
      </c>
      <c r="H241" s="583" t="s">
        <v>5391</v>
      </c>
      <c r="I241" s="147"/>
      <c r="J241" s="147"/>
      <c r="K241" s="147"/>
      <c r="L241" s="582" t="s">
        <v>2032</v>
      </c>
      <c r="M241" s="582"/>
    </row>
    <row r="242" spans="1:13" x14ac:dyDescent="0.25">
      <c r="A242" s="581" t="s">
        <v>5048</v>
      </c>
      <c r="B242" s="586" t="s">
        <v>1581</v>
      </c>
      <c r="C242" s="581" t="s">
        <v>1862</v>
      </c>
      <c r="D242" s="582">
        <v>1</v>
      </c>
      <c r="E242" s="147"/>
      <c r="F242" s="147"/>
      <c r="G242" s="583" t="s">
        <v>5116</v>
      </c>
      <c r="H242" s="583" t="s">
        <v>5392</v>
      </c>
      <c r="I242" s="147"/>
      <c r="J242" s="147"/>
      <c r="K242" s="147"/>
      <c r="L242" s="582" t="s">
        <v>2034</v>
      </c>
      <c r="M242" s="582"/>
    </row>
    <row r="243" spans="1:13" x14ac:dyDescent="0.25">
      <c r="A243" s="581" t="s">
        <v>5048</v>
      </c>
      <c r="B243" s="586" t="s">
        <v>1581</v>
      </c>
      <c r="C243" s="581" t="s">
        <v>1895</v>
      </c>
      <c r="D243" s="582">
        <v>0</v>
      </c>
      <c r="E243" s="147"/>
      <c r="F243" s="147"/>
      <c r="G243" s="583" t="s">
        <v>5116</v>
      </c>
      <c r="H243" s="583" t="s">
        <v>5393</v>
      </c>
      <c r="I243" s="147"/>
      <c r="J243" s="147"/>
      <c r="K243" s="147"/>
      <c r="L243" s="582" t="s">
        <v>2036</v>
      </c>
      <c r="M243" s="582"/>
    </row>
    <row r="244" spans="1:13" x14ac:dyDescent="0.25">
      <c r="A244" s="581" t="s">
        <v>5048</v>
      </c>
      <c r="B244" s="586" t="s">
        <v>1581</v>
      </c>
      <c r="C244" s="581" t="s">
        <v>1895</v>
      </c>
      <c r="D244" s="582">
        <v>1</v>
      </c>
      <c r="E244" s="147"/>
      <c r="F244" s="147"/>
      <c r="G244" s="583" t="s">
        <v>5116</v>
      </c>
      <c r="H244" s="583" t="s">
        <v>43</v>
      </c>
      <c r="I244" s="147"/>
      <c r="J244" s="147"/>
      <c r="K244" s="147"/>
      <c r="L244" s="582" t="s">
        <v>2058</v>
      </c>
      <c r="M244" s="582"/>
    </row>
    <row r="245" spans="1:13" x14ac:dyDescent="0.25">
      <c r="A245" s="581" t="s">
        <v>5048</v>
      </c>
      <c r="B245" s="586" t="s">
        <v>221</v>
      </c>
      <c r="C245" s="581" t="s">
        <v>1864</v>
      </c>
      <c r="D245" s="582">
        <v>0</v>
      </c>
      <c r="E245" s="147"/>
      <c r="F245" s="147"/>
      <c r="G245" s="583" t="s">
        <v>5394</v>
      </c>
      <c r="H245" s="583" t="s">
        <v>5395</v>
      </c>
      <c r="I245" s="147"/>
      <c r="J245" s="147"/>
      <c r="K245" s="147"/>
      <c r="L245" s="582" t="s">
        <v>5116</v>
      </c>
      <c r="M245" s="582"/>
    </row>
    <row r="246" spans="1:13" x14ac:dyDescent="0.25">
      <c r="A246" s="581" t="s">
        <v>5048</v>
      </c>
      <c r="B246" s="586" t="s">
        <v>221</v>
      </c>
      <c r="C246" s="581" t="s">
        <v>1864</v>
      </c>
      <c r="D246" s="582">
        <v>1</v>
      </c>
      <c r="E246" s="147"/>
      <c r="F246" s="147"/>
      <c r="G246" s="583" t="s">
        <v>5396</v>
      </c>
      <c r="H246" s="583" t="s">
        <v>5397</v>
      </c>
      <c r="I246" s="147"/>
      <c r="J246" s="147"/>
      <c r="K246" s="147"/>
      <c r="L246" s="582" t="s">
        <v>5116</v>
      </c>
      <c r="M246" s="582"/>
    </row>
    <row r="247" spans="1:13" x14ac:dyDescent="0.25">
      <c r="A247" s="581" t="s">
        <v>5048</v>
      </c>
      <c r="B247" s="586" t="s">
        <v>221</v>
      </c>
      <c r="C247" s="581" t="s">
        <v>1864</v>
      </c>
      <c r="D247" s="582">
        <v>2</v>
      </c>
      <c r="E247" s="147"/>
      <c r="F247" s="147"/>
      <c r="G247" s="583" t="s">
        <v>5398</v>
      </c>
      <c r="H247" s="583" t="s">
        <v>5399</v>
      </c>
      <c r="I247" s="147"/>
      <c r="J247" s="147"/>
      <c r="K247" s="147"/>
      <c r="L247" s="582" t="s">
        <v>5116</v>
      </c>
      <c r="M247" s="582"/>
    </row>
    <row r="248" spans="1:13" x14ac:dyDescent="0.25">
      <c r="A248" s="581" t="s">
        <v>5048</v>
      </c>
      <c r="B248" s="586" t="s">
        <v>221</v>
      </c>
      <c r="C248" s="581" t="s">
        <v>1864</v>
      </c>
      <c r="D248" s="582">
        <v>3</v>
      </c>
      <c r="E248" s="147"/>
      <c r="F248" s="147"/>
      <c r="G248" s="583" t="s">
        <v>5400</v>
      </c>
      <c r="H248" s="583" t="s">
        <v>5401</v>
      </c>
      <c r="I248" s="147"/>
      <c r="J248" s="147"/>
      <c r="K248" s="147"/>
      <c r="L248" s="582" t="s">
        <v>5116</v>
      </c>
      <c r="M248" s="582"/>
    </row>
    <row r="249" spans="1:13" x14ac:dyDescent="0.25">
      <c r="A249" s="581" t="s">
        <v>5048</v>
      </c>
      <c r="B249" s="586" t="s">
        <v>221</v>
      </c>
      <c r="C249" s="581" t="s">
        <v>1864</v>
      </c>
      <c r="D249" s="582">
        <v>4</v>
      </c>
      <c r="E249" s="147"/>
      <c r="F249" s="147"/>
      <c r="G249" s="583" t="s">
        <v>5402</v>
      </c>
      <c r="H249" s="583" t="s">
        <v>5403</v>
      </c>
      <c r="I249" s="147"/>
      <c r="J249" s="147"/>
      <c r="K249" s="147"/>
      <c r="L249" s="582" t="s">
        <v>5116</v>
      </c>
      <c r="M249" s="582"/>
    </row>
    <row r="250" spans="1:13" x14ac:dyDescent="0.25">
      <c r="A250" s="581" t="s">
        <v>5048</v>
      </c>
      <c r="B250" s="586" t="s">
        <v>221</v>
      </c>
      <c r="C250" s="581" t="s">
        <v>1864</v>
      </c>
      <c r="D250" s="582">
        <v>5</v>
      </c>
      <c r="E250" s="147"/>
      <c r="F250" s="147"/>
      <c r="G250" s="583" t="s">
        <v>5404</v>
      </c>
      <c r="H250" s="583" t="s">
        <v>5405</v>
      </c>
      <c r="I250" s="147"/>
      <c r="J250" s="147"/>
      <c r="K250" s="147"/>
      <c r="L250" s="582" t="s">
        <v>5116</v>
      </c>
      <c r="M250" s="582"/>
    </row>
    <row r="251" spans="1:13" x14ac:dyDescent="0.25">
      <c r="A251" s="581" t="s">
        <v>5048</v>
      </c>
      <c r="B251" s="586" t="s">
        <v>221</v>
      </c>
      <c r="C251" s="581" t="s">
        <v>1864</v>
      </c>
      <c r="D251" s="582">
        <v>6</v>
      </c>
      <c r="E251" s="147"/>
      <c r="F251" s="147"/>
      <c r="G251" s="583" t="s">
        <v>5406</v>
      </c>
      <c r="H251" s="583" t="s">
        <v>5407</v>
      </c>
      <c r="I251" s="147"/>
      <c r="J251" s="147"/>
      <c r="K251" s="147"/>
      <c r="L251" s="582" t="s">
        <v>5116</v>
      </c>
      <c r="M251" s="582"/>
    </row>
    <row r="252" spans="1:13" x14ac:dyDescent="0.25">
      <c r="A252" s="581" t="s">
        <v>5048</v>
      </c>
      <c r="B252" s="586" t="s">
        <v>221</v>
      </c>
      <c r="C252" s="581" t="s">
        <v>1864</v>
      </c>
      <c r="D252" s="582">
        <v>7</v>
      </c>
      <c r="E252" s="147"/>
      <c r="F252" s="147"/>
      <c r="G252" s="583" t="s">
        <v>5408</v>
      </c>
      <c r="H252" s="583" t="s">
        <v>5409</v>
      </c>
      <c r="I252" s="147"/>
      <c r="J252" s="147"/>
      <c r="K252" s="147"/>
      <c r="L252" s="582" t="s">
        <v>2043</v>
      </c>
      <c r="M252" s="582"/>
    </row>
    <row r="253" spans="1:13" x14ac:dyDescent="0.25">
      <c r="A253" s="581" t="s">
        <v>5048</v>
      </c>
      <c r="B253" s="586" t="s">
        <v>221</v>
      </c>
      <c r="C253" s="581" t="s">
        <v>1864</v>
      </c>
      <c r="D253" s="582">
        <v>8</v>
      </c>
      <c r="E253" s="147"/>
      <c r="F253" s="147"/>
      <c r="G253" s="583" t="s">
        <v>5410</v>
      </c>
      <c r="H253" s="583" t="s">
        <v>5411</v>
      </c>
      <c r="I253" s="147"/>
      <c r="J253" s="147"/>
      <c r="K253" s="147"/>
      <c r="L253" s="582" t="s">
        <v>2043</v>
      </c>
      <c r="M253" s="582"/>
    </row>
    <row r="254" spans="1:13" x14ac:dyDescent="0.25">
      <c r="A254" s="581" t="s">
        <v>5048</v>
      </c>
      <c r="B254" s="586" t="s">
        <v>221</v>
      </c>
      <c r="C254" s="581" t="s">
        <v>1864</v>
      </c>
      <c r="D254" s="582">
        <v>9</v>
      </c>
      <c r="E254" s="147"/>
      <c r="F254" s="147"/>
      <c r="G254" s="583" t="s">
        <v>5412</v>
      </c>
      <c r="H254" s="583" t="s">
        <v>5413</v>
      </c>
      <c r="I254" s="147"/>
      <c r="J254" s="147"/>
      <c r="K254" s="147"/>
      <c r="L254" s="582" t="s">
        <v>2052</v>
      </c>
      <c r="M254" s="582"/>
    </row>
    <row r="255" spans="1:13" x14ac:dyDescent="0.25">
      <c r="A255" s="581" t="s">
        <v>5048</v>
      </c>
      <c r="B255" s="586" t="s">
        <v>221</v>
      </c>
      <c r="C255" s="581" t="s">
        <v>1864</v>
      </c>
      <c r="D255" s="582" t="s">
        <v>222</v>
      </c>
      <c r="E255" s="147"/>
      <c r="F255" s="147"/>
      <c r="G255" s="583" t="s">
        <v>5414</v>
      </c>
      <c r="H255" s="583" t="s">
        <v>5415</v>
      </c>
      <c r="I255" s="147"/>
      <c r="J255" s="147"/>
      <c r="K255" s="147"/>
      <c r="L255" s="582" t="s">
        <v>2052</v>
      </c>
      <c r="M255" s="582"/>
    </row>
    <row r="256" spans="1:13" x14ac:dyDescent="0.25">
      <c r="A256" s="581" t="s">
        <v>5048</v>
      </c>
      <c r="B256" s="586" t="s">
        <v>221</v>
      </c>
      <c r="C256" s="581" t="s">
        <v>1864</v>
      </c>
      <c r="D256" s="582" t="s">
        <v>223</v>
      </c>
      <c r="E256" s="147"/>
      <c r="F256" s="147"/>
      <c r="G256" s="583" t="s">
        <v>5416</v>
      </c>
      <c r="H256" s="583" t="s">
        <v>5417</v>
      </c>
      <c r="I256" s="147"/>
      <c r="J256" s="147"/>
      <c r="K256" s="147"/>
      <c r="L256" s="582" t="s">
        <v>2052</v>
      </c>
      <c r="M256" s="582"/>
    </row>
    <row r="257" spans="1:13" x14ac:dyDescent="0.25">
      <c r="A257" s="581" t="s">
        <v>5048</v>
      </c>
      <c r="B257" s="586" t="s">
        <v>221</v>
      </c>
      <c r="C257" s="581" t="s">
        <v>1864</v>
      </c>
      <c r="D257" s="582" t="s">
        <v>224</v>
      </c>
      <c r="E257" s="147"/>
      <c r="F257" s="147"/>
      <c r="G257" s="583" t="s">
        <v>5418</v>
      </c>
      <c r="H257" s="583" t="s">
        <v>5419</v>
      </c>
      <c r="I257" s="147"/>
      <c r="J257" s="147"/>
      <c r="K257" s="147"/>
      <c r="L257" s="582" t="s">
        <v>2052</v>
      </c>
      <c r="M257" s="582"/>
    </row>
    <row r="258" spans="1:13" x14ac:dyDescent="0.25">
      <c r="A258" s="581" t="s">
        <v>5048</v>
      </c>
      <c r="B258" s="586" t="s">
        <v>221</v>
      </c>
      <c r="C258" s="581" t="s">
        <v>1864</v>
      </c>
      <c r="D258" s="582" t="s">
        <v>225</v>
      </c>
      <c r="E258" s="147"/>
      <c r="F258" s="147"/>
      <c r="G258" s="583" t="s">
        <v>5116</v>
      </c>
      <c r="H258" s="583" t="s">
        <v>43</v>
      </c>
      <c r="I258" s="147"/>
      <c r="J258" s="147"/>
      <c r="K258" s="147"/>
      <c r="L258" s="582" t="s">
        <v>2052</v>
      </c>
      <c r="M258" s="582"/>
    </row>
    <row r="259" spans="1:13" x14ac:dyDescent="0.25">
      <c r="A259" s="581" t="s">
        <v>5048</v>
      </c>
      <c r="B259" s="586" t="s">
        <v>221</v>
      </c>
      <c r="C259" s="581" t="s">
        <v>1864</v>
      </c>
      <c r="D259" s="582" t="s">
        <v>226</v>
      </c>
      <c r="E259" s="147"/>
      <c r="F259" s="147"/>
      <c r="G259" s="583" t="s">
        <v>5420</v>
      </c>
      <c r="H259" s="583" t="s">
        <v>5421</v>
      </c>
      <c r="I259" s="147"/>
      <c r="J259" s="147"/>
      <c r="K259" s="147"/>
      <c r="L259" s="582" t="s">
        <v>2046</v>
      </c>
      <c r="M259" s="582"/>
    </row>
    <row r="260" spans="1:13" x14ac:dyDescent="0.25">
      <c r="A260" s="581" t="s">
        <v>5048</v>
      </c>
      <c r="B260" s="586" t="s">
        <v>221</v>
      </c>
      <c r="C260" s="581" t="s">
        <v>1864</v>
      </c>
      <c r="D260" s="582" t="s">
        <v>227</v>
      </c>
      <c r="E260" s="147"/>
      <c r="F260" s="147"/>
      <c r="G260" s="583" t="s">
        <v>5422</v>
      </c>
      <c r="H260" s="583" t="s">
        <v>5423</v>
      </c>
      <c r="I260" s="147"/>
      <c r="J260" s="147"/>
      <c r="K260" s="147"/>
      <c r="L260" s="582" t="s">
        <v>2046</v>
      </c>
      <c r="M260" s="582"/>
    </row>
    <row r="261" spans="1:13" x14ac:dyDescent="0.25">
      <c r="A261" s="581" t="s">
        <v>5048</v>
      </c>
      <c r="B261" s="586" t="s">
        <v>221</v>
      </c>
      <c r="C261" s="581" t="s">
        <v>1864</v>
      </c>
      <c r="D261" s="582" t="s">
        <v>228</v>
      </c>
      <c r="E261" s="147"/>
      <c r="F261" s="147"/>
      <c r="G261" s="583" t="s">
        <v>5424</v>
      </c>
      <c r="H261" s="583" t="s">
        <v>5425</v>
      </c>
      <c r="I261" s="147"/>
      <c r="J261" s="147"/>
      <c r="K261" s="147"/>
      <c r="L261" s="582" t="s">
        <v>2046</v>
      </c>
      <c r="M261" s="582"/>
    </row>
    <row r="262" spans="1:13" x14ac:dyDescent="0.25">
      <c r="A262" s="581" t="s">
        <v>5048</v>
      </c>
      <c r="B262" s="586" t="s">
        <v>221</v>
      </c>
      <c r="C262" s="581" t="s">
        <v>1864</v>
      </c>
      <c r="D262" s="582" t="s">
        <v>229</v>
      </c>
      <c r="E262" s="147"/>
      <c r="F262" s="147"/>
      <c r="G262" s="583" t="s">
        <v>5426</v>
      </c>
      <c r="H262" s="583" t="s">
        <v>5427</v>
      </c>
      <c r="I262" s="147"/>
      <c r="J262" s="147"/>
      <c r="K262" s="147"/>
      <c r="L262" s="582" t="s">
        <v>2046</v>
      </c>
      <c r="M262" s="582"/>
    </row>
    <row r="263" spans="1:13" x14ac:dyDescent="0.25">
      <c r="A263" s="581" t="s">
        <v>5048</v>
      </c>
      <c r="B263" s="586" t="s">
        <v>221</v>
      </c>
      <c r="C263" s="581" t="s">
        <v>1864</v>
      </c>
      <c r="D263" s="582" t="s">
        <v>230</v>
      </c>
      <c r="E263" s="147"/>
      <c r="F263" s="147"/>
      <c r="G263" s="583" t="s">
        <v>5428</v>
      </c>
      <c r="H263" s="583" t="s">
        <v>5429</v>
      </c>
      <c r="I263" s="147"/>
      <c r="J263" s="147"/>
      <c r="K263" s="147"/>
      <c r="L263" s="582" t="s">
        <v>2211</v>
      </c>
      <c r="M263" s="582"/>
    </row>
    <row r="264" spans="1:13" x14ac:dyDescent="0.25">
      <c r="A264" s="581" t="s">
        <v>5048</v>
      </c>
      <c r="B264" s="586" t="s">
        <v>221</v>
      </c>
      <c r="C264" s="581" t="s">
        <v>1864</v>
      </c>
      <c r="D264" s="582" t="s">
        <v>231</v>
      </c>
      <c r="E264" s="147"/>
      <c r="F264" s="147"/>
      <c r="G264" s="583" t="s">
        <v>5430</v>
      </c>
      <c r="H264" s="583" t="s">
        <v>5431</v>
      </c>
      <c r="I264" s="147"/>
      <c r="J264" s="147"/>
      <c r="K264" s="147"/>
      <c r="L264" s="582" t="s">
        <v>2211</v>
      </c>
      <c r="M264" s="582"/>
    </row>
    <row r="265" spans="1:13" x14ac:dyDescent="0.25">
      <c r="A265" s="581" t="s">
        <v>5048</v>
      </c>
      <c r="B265" s="586" t="s">
        <v>221</v>
      </c>
      <c r="C265" s="581" t="s">
        <v>1864</v>
      </c>
      <c r="D265" s="582" t="s">
        <v>232</v>
      </c>
      <c r="E265" s="147"/>
      <c r="F265" s="147"/>
      <c r="G265" s="583" t="s">
        <v>5432</v>
      </c>
      <c r="H265" s="583" t="s">
        <v>5433</v>
      </c>
      <c r="I265" s="147"/>
      <c r="J265" s="147"/>
      <c r="K265" s="147"/>
      <c r="L265" s="582" t="s">
        <v>2211</v>
      </c>
      <c r="M265" s="582"/>
    </row>
    <row r="266" spans="1:13" x14ac:dyDescent="0.25">
      <c r="A266" s="581" t="s">
        <v>5048</v>
      </c>
      <c r="B266" s="586" t="s">
        <v>221</v>
      </c>
      <c r="C266" s="581" t="s">
        <v>1864</v>
      </c>
      <c r="D266" s="582" t="s">
        <v>233</v>
      </c>
      <c r="E266" s="147"/>
      <c r="F266" s="147"/>
      <c r="G266" s="583" t="s">
        <v>5116</v>
      </c>
      <c r="H266" s="583" t="s">
        <v>43</v>
      </c>
      <c r="I266" s="147"/>
      <c r="J266" s="147"/>
      <c r="K266" s="147"/>
      <c r="L266" s="582" t="s">
        <v>2211</v>
      </c>
      <c r="M266" s="582"/>
    </row>
    <row r="267" spans="1:13" x14ac:dyDescent="0.25">
      <c r="A267" s="581" t="s">
        <v>5048</v>
      </c>
      <c r="B267" s="586" t="s">
        <v>221</v>
      </c>
      <c r="C267" s="581" t="s">
        <v>1864</v>
      </c>
      <c r="D267" s="582" t="s">
        <v>234</v>
      </c>
      <c r="E267" s="147"/>
      <c r="F267" s="147"/>
      <c r="G267" s="583" t="s">
        <v>5434</v>
      </c>
      <c r="H267" s="583" t="s">
        <v>5435</v>
      </c>
      <c r="I267" s="147"/>
      <c r="J267" s="147"/>
      <c r="K267" s="147"/>
      <c r="L267" s="582" t="s">
        <v>2068</v>
      </c>
      <c r="M267" s="582"/>
    </row>
    <row r="268" spans="1:13" x14ac:dyDescent="0.25">
      <c r="A268" s="581" t="s">
        <v>5048</v>
      </c>
      <c r="B268" s="586" t="s">
        <v>221</v>
      </c>
      <c r="C268" s="581" t="s">
        <v>1864</v>
      </c>
      <c r="D268" s="582" t="s">
        <v>235</v>
      </c>
      <c r="E268" s="147"/>
      <c r="F268" s="147"/>
      <c r="G268" s="583" t="s">
        <v>5436</v>
      </c>
      <c r="H268" s="583" t="s">
        <v>5437</v>
      </c>
      <c r="I268" s="147"/>
      <c r="J268" s="147"/>
      <c r="K268" s="147"/>
      <c r="L268" s="582" t="s">
        <v>2068</v>
      </c>
      <c r="M268" s="582"/>
    </row>
    <row r="269" spans="1:13" x14ac:dyDescent="0.25">
      <c r="A269" s="581" t="s">
        <v>5048</v>
      </c>
      <c r="B269" s="586" t="s">
        <v>221</v>
      </c>
      <c r="C269" s="581" t="s">
        <v>1864</v>
      </c>
      <c r="D269" s="582" t="s">
        <v>236</v>
      </c>
      <c r="E269" s="147"/>
      <c r="F269" s="147"/>
      <c r="G269" s="583" t="s">
        <v>5438</v>
      </c>
      <c r="H269" s="583" t="s">
        <v>5439</v>
      </c>
      <c r="I269" s="147"/>
      <c r="J269" s="147"/>
      <c r="K269" s="147"/>
      <c r="L269" s="582" t="s">
        <v>2068</v>
      </c>
      <c r="M269" s="582"/>
    </row>
    <row r="270" spans="1:13" x14ac:dyDescent="0.25">
      <c r="A270" s="581" t="s">
        <v>5048</v>
      </c>
      <c r="B270" s="586" t="s">
        <v>221</v>
      </c>
      <c r="C270" s="581" t="s">
        <v>1864</v>
      </c>
      <c r="D270" s="582" t="s">
        <v>237</v>
      </c>
      <c r="E270" s="147"/>
      <c r="F270" s="147"/>
      <c r="G270" s="583" t="s">
        <v>5440</v>
      </c>
      <c r="H270" s="583" t="s">
        <v>5441</v>
      </c>
      <c r="I270" s="147"/>
      <c r="J270" s="147"/>
      <c r="K270" s="147"/>
      <c r="L270" s="582" t="s">
        <v>2068</v>
      </c>
      <c r="M270" s="582"/>
    </row>
    <row r="271" spans="1:13" x14ac:dyDescent="0.25">
      <c r="A271" s="581" t="s">
        <v>5048</v>
      </c>
      <c r="B271" s="586" t="s">
        <v>221</v>
      </c>
      <c r="C271" s="581" t="s">
        <v>1864</v>
      </c>
      <c r="D271" s="582" t="s">
        <v>238</v>
      </c>
      <c r="E271" s="147"/>
      <c r="F271" s="147"/>
      <c r="G271" s="583" t="s">
        <v>5442</v>
      </c>
      <c r="H271" s="583" t="s">
        <v>5443</v>
      </c>
      <c r="I271" s="147"/>
      <c r="J271" s="147"/>
      <c r="K271" s="147"/>
      <c r="L271" s="582" t="s">
        <v>2068</v>
      </c>
      <c r="M271" s="582"/>
    </row>
    <row r="272" spans="1:13" x14ac:dyDescent="0.25">
      <c r="A272" s="581" t="s">
        <v>5048</v>
      </c>
      <c r="B272" s="586" t="s">
        <v>221</v>
      </c>
      <c r="C272" s="581" t="s">
        <v>1864</v>
      </c>
      <c r="D272" s="582" t="s">
        <v>239</v>
      </c>
      <c r="E272" s="147"/>
      <c r="F272" s="147"/>
      <c r="G272" s="583" t="s">
        <v>5444</v>
      </c>
      <c r="H272" s="583" t="s">
        <v>5445</v>
      </c>
      <c r="I272" s="147"/>
      <c r="J272" s="147"/>
      <c r="K272" s="147"/>
      <c r="L272" s="582" t="s">
        <v>2068</v>
      </c>
      <c r="M272" s="582"/>
    </row>
    <row r="273" spans="1:13" x14ac:dyDescent="0.25">
      <c r="A273" s="581" t="s">
        <v>5048</v>
      </c>
      <c r="B273" s="586" t="s">
        <v>221</v>
      </c>
      <c r="C273" s="581" t="s">
        <v>1864</v>
      </c>
      <c r="D273" s="582" t="s">
        <v>240</v>
      </c>
      <c r="E273" s="147"/>
      <c r="F273" s="147"/>
      <c r="G273" s="583" t="s">
        <v>5446</v>
      </c>
      <c r="H273" s="583" t="s">
        <v>5447</v>
      </c>
      <c r="I273" s="147"/>
      <c r="J273" s="147"/>
      <c r="K273" s="147"/>
      <c r="L273" s="582" t="s">
        <v>2068</v>
      </c>
      <c r="M273" s="582"/>
    </row>
    <row r="274" spans="1:13" x14ac:dyDescent="0.25">
      <c r="A274" s="581" t="s">
        <v>5048</v>
      </c>
      <c r="B274" s="586" t="s">
        <v>221</v>
      </c>
      <c r="C274" s="581" t="s">
        <v>1864</v>
      </c>
      <c r="D274" s="582" t="s">
        <v>241</v>
      </c>
      <c r="E274" s="147"/>
      <c r="F274" s="147"/>
      <c r="G274" s="583" t="s">
        <v>5448</v>
      </c>
      <c r="H274" s="583" t="s">
        <v>5449</v>
      </c>
      <c r="I274" s="147"/>
      <c r="J274" s="147"/>
      <c r="K274" s="147"/>
      <c r="L274" s="582" t="s">
        <v>2069</v>
      </c>
      <c r="M274" s="582"/>
    </row>
    <row r="275" spans="1:13" x14ac:dyDescent="0.25">
      <c r="A275" s="581" t="s">
        <v>5048</v>
      </c>
      <c r="B275" s="586" t="s">
        <v>221</v>
      </c>
      <c r="C275" s="581" t="s">
        <v>1864</v>
      </c>
      <c r="D275" s="582" t="s">
        <v>242</v>
      </c>
      <c r="E275" s="147"/>
      <c r="F275" s="147"/>
      <c r="G275" s="583" t="s">
        <v>5450</v>
      </c>
      <c r="H275" s="583" t="s">
        <v>5451</v>
      </c>
      <c r="I275" s="147"/>
      <c r="J275" s="147"/>
      <c r="K275" s="147"/>
      <c r="L275" s="582" t="s">
        <v>2069</v>
      </c>
      <c r="M275" s="582"/>
    </row>
    <row r="276" spans="1:13" x14ac:dyDescent="0.25">
      <c r="A276" s="581" t="s">
        <v>5048</v>
      </c>
      <c r="B276" s="586" t="s">
        <v>221</v>
      </c>
      <c r="C276" s="581" t="s">
        <v>1864</v>
      </c>
      <c r="D276" s="582" t="s">
        <v>2086</v>
      </c>
      <c r="E276" s="147"/>
      <c r="F276" s="147"/>
      <c r="G276" s="583" t="s">
        <v>5452</v>
      </c>
      <c r="H276" s="583" t="s">
        <v>5453</v>
      </c>
      <c r="I276" s="147"/>
      <c r="J276" s="147"/>
      <c r="K276" s="147"/>
      <c r="L276" s="582" t="s">
        <v>2069</v>
      </c>
      <c r="M276" s="582"/>
    </row>
    <row r="277" spans="1:13" x14ac:dyDescent="0.25">
      <c r="A277" s="581" t="s">
        <v>5048</v>
      </c>
      <c r="B277" s="586" t="s">
        <v>221</v>
      </c>
      <c r="C277" s="581" t="s">
        <v>1865</v>
      </c>
      <c r="D277" s="582">
        <v>0</v>
      </c>
      <c r="E277" s="147"/>
      <c r="F277" s="147"/>
      <c r="G277" s="583" t="s">
        <v>5454</v>
      </c>
      <c r="H277" s="583" t="s">
        <v>5455</v>
      </c>
      <c r="I277" s="147"/>
      <c r="J277" s="147"/>
      <c r="K277" s="147"/>
      <c r="L277" s="582" t="s">
        <v>2069</v>
      </c>
      <c r="M277" s="582"/>
    </row>
    <row r="278" spans="1:13" x14ac:dyDescent="0.25">
      <c r="A278" s="581" t="s">
        <v>5048</v>
      </c>
      <c r="B278" s="586" t="s">
        <v>221</v>
      </c>
      <c r="C278" s="581" t="s">
        <v>1865</v>
      </c>
      <c r="D278" s="582">
        <v>1</v>
      </c>
      <c r="E278" s="147"/>
      <c r="F278" s="147"/>
      <c r="G278" s="583" t="s">
        <v>5456</v>
      </c>
      <c r="H278" s="583" t="s">
        <v>5457</v>
      </c>
      <c r="I278" s="147"/>
      <c r="J278" s="147"/>
      <c r="K278" s="147"/>
      <c r="L278" s="582" t="s">
        <v>2069</v>
      </c>
      <c r="M278" s="582"/>
    </row>
    <row r="279" spans="1:13" x14ac:dyDescent="0.25">
      <c r="A279" s="581" t="s">
        <v>5048</v>
      </c>
      <c r="B279" s="586" t="s">
        <v>221</v>
      </c>
      <c r="C279" s="581" t="s">
        <v>1865</v>
      </c>
      <c r="D279" s="582">
        <v>2</v>
      </c>
      <c r="E279" s="147"/>
      <c r="F279" s="147"/>
      <c r="G279" s="583" t="s">
        <v>5458</v>
      </c>
      <c r="H279" s="583" t="s">
        <v>5459</v>
      </c>
      <c r="I279" s="147"/>
      <c r="J279" s="147"/>
      <c r="K279" s="147"/>
      <c r="L279" s="582" t="s">
        <v>2069</v>
      </c>
      <c r="M279" s="582"/>
    </row>
    <row r="280" spans="1:13" x14ac:dyDescent="0.25">
      <c r="A280" s="581" t="s">
        <v>5048</v>
      </c>
      <c r="B280" s="586" t="s">
        <v>221</v>
      </c>
      <c r="C280" s="581" t="s">
        <v>1865</v>
      </c>
      <c r="D280" s="582">
        <v>3</v>
      </c>
      <c r="E280" s="147"/>
      <c r="F280" s="147"/>
      <c r="G280" s="583" t="s">
        <v>5460</v>
      </c>
      <c r="H280" s="583" t="s">
        <v>5461</v>
      </c>
      <c r="I280" s="147"/>
      <c r="J280" s="147"/>
      <c r="K280" s="147"/>
      <c r="L280" s="582" t="s">
        <v>2079</v>
      </c>
      <c r="M280" s="582"/>
    </row>
    <row r="281" spans="1:13" x14ac:dyDescent="0.25">
      <c r="A281" s="581" t="s">
        <v>5048</v>
      </c>
      <c r="B281" s="586" t="s">
        <v>221</v>
      </c>
      <c r="C281" s="581" t="s">
        <v>1865</v>
      </c>
      <c r="D281" s="582">
        <v>4</v>
      </c>
      <c r="E281" s="147"/>
      <c r="F281" s="147"/>
      <c r="G281" s="583" t="s">
        <v>5462</v>
      </c>
      <c r="H281" s="583" t="s">
        <v>5463</v>
      </c>
      <c r="I281" s="147"/>
      <c r="J281" s="147"/>
      <c r="K281" s="147"/>
      <c r="L281" s="582" t="s">
        <v>2079</v>
      </c>
      <c r="M281" s="582"/>
    </row>
    <row r="282" spans="1:13" x14ac:dyDescent="0.25">
      <c r="A282" s="581" t="s">
        <v>5048</v>
      </c>
      <c r="B282" s="586" t="s">
        <v>221</v>
      </c>
      <c r="C282" s="581" t="s">
        <v>1865</v>
      </c>
      <c r="D282" s="582">
        <v>5</v>
      </c>
      <c r="E282" s="147"/>
      <c r="F282" s="147"/>
      <c r="G282" s="583" t="s">
        <v>5464</v>
      </c>
      <c r="H282" s="583" t="s">
        <v>5465</v>
      </c>
      <c r="I282" s="147"/>
      <c r="J282" s="147"/>
      <c r="K282" s="147"/>
      <c r="L282" s="582" t="s">
        <v>2079</v>
      </c>
      <c r="M282" s="582"/>
    </row>
    <row r="283" spans="1:13" x14ac:dyDescent="0.25">
      <c r="A283" s="581" t="s">
        <v>5048</v>
      </c>
      <c r="B283" s="586" t="s">
        <v>221</v>
      </c>
      <c r="C283" s="581" t="s">
        <v>1865</v>
      </c>
      <c r="D283" s="582">
        <v>6</v>
      </c>
      <c r="E283" s="147"/>
      <c r="F283" s="147"/>
      <c r="G283" s="583" t="s">
        <v>5466</v>
      </c>
      <c r="H283" s="583" t="s">
        <v>5467</v>
      </c>
      <c r="I283" s="147"/>
      <c r="J283" s="147"/>
      <c r="K283" s="147"/>
      <c r="L283" s="582" t="s">
        <v>2079</v>
      </c>
      <c r="M283" s="582"/>
    </row>
    <row r="284" spans="1:13" x14ac:dyDescent="0.25">
      <c r="A284" s="581" t="s">
        <v>5048</v>
      </c>
      <c r="B284" s="586" t="s">
        <v>221</v>
      </c>
      <c r="C284" s="581" t="s">
        <v>1865</v>
      </c>
      <c r="D284" s="582">
        <v>7</v>
      </c>
      <c r="E284" s="147"/>
      <c r="F284" s="147"/>
      <c r="G284" s="583" t="s">
        <v>5468</v>
      </c>
      <c r="H284" s="583" t="s">
        <v>5469</v>
      </c>
      <c r="I284" s="147"/>
      <c r="J284" s="147"/>
      <c r="K284" s="147"/>
      <c r="L284" s="582" t="s">
        <v>2079</v>
      </c>
      <c r="M284" s="582"/>
    </row>
    <row r="285" spans="1:13" x14ac:dyDescent="0.25">
      <c r="A285" s="581" t="s">
        <v>5048</v>
      </c>
      <c r="B285" s="586" t="s">
        <v>221</v>
      </c>
      <c r="C285" s="581" t="s">
        <v>1865</v>
      </c>
      <c r="D285" s="582">
        <v>8</v>
      </c>
      <c r="E285" s="147"/>
      <c r="F285" s="147"/>
      <c r="G285" s="583" t="s">
        <v>5470</v>
      </c>
      <c r="H285" s="583" t="s">
        <v>5471</v>
      </c>
      <c r="I285" s="147"/>
      <c r="J285" s="147"/>
      <c r="K285" s="147"/>
      <c r="L285" s="582" t="s">
        <v>2079</v>
      </c>
      <c r="M285" s="582"/>
    </row>
    <row r="286" spans="1:13" x14ac:dyDescent="0.25">
      <c r="A286" s="581" t="s">
        <v>5048</v>
      </c>
      <c r="B286" s="586" t="s">
        <v>221</v>
      </c>
      <c r="C286" s="581" t="s">
        <v>1865</v>
      </c>
      <c r="D286" s="582">
        <v>9</v>
      </c>
      <c r="E286" s="147"/>
      <c r="F286" s="147"/>
      <c r="G286" s="583" t="s">
        <v>5472</v>
      </c>
      <c r="H286" s="583" t="s">
        <v>5473</v>
      </c>
      <c r="I286" s="147"/>
      <c r="J286" s="147"/>
      <c r="K286" s="147"/>
      <c r="L286" s="582" t="s">
        <v>2080</v>
      </c>
      <c r="M286" s="582"/>
    </row>
    <row r="287" spans="1:13" x14ac:dyDescent="0.25">
      <c r="A287" s="581" t="s">
        <v>5048</v>
      </c>
      <c r="B287" s="586" t="s">
        <v>221</v>
      </c>
      <c r="C287" s="581" t="s">
        <v>1865</v>
      </c>
      <c r="D287" s="582" t="s">
        <v>222</v>
      </c>
      <c r="E287" s="147"/>
      <c r="F287" s="147"/>
      <c r="G287" s="583" t="s">
        <v>5474</v>
      </c>
      <c r="H287" s="583" t="s">
        <v>5475</v>
      </c>
      <c r="I287" s="147"/>
      <c r="J287" s="147"/>
      <c r="K287" s="147"/>
      <c r="L287" s="582" t="s">
        <v>2080</v>
      </c>
      <c r="M287" s="582"/>
    </row>
    <row r="288" spans="1:13" x14ac:dyDescent="0.25">
      <c r="A288" s="581" t="s">
        <v>5048</v>
      </c>
      <c r="B288" s="586" t="s">
        <v>221</v>
      </c>
      <c r="C288" s="581" t="s">
        <v>1865</v>
      </c>
      <c r="D288" s="582" t="s">
        <v>223</v>
      </c>
      <c r="E288" s="147"/>
      <c r="F288" s="147"/>
      <c r="G288" s="583" t="s">
        <v>5476</v>
      </c>
      <c r="H288" s="583" t="s">
        <v>5477</v>
      </c>
      <c r="I288" s="147"/>
      <c r="J288" s="147"/>
      <c r="K288" s="147"/>
      <c r="L288" s="582" t="s">
        <v>2080</v>
      </c>
      <c r="M288" s="582"/>
    </row>
    <row r="289" spans="1:13" x14ac:dyDescent="0.25">
      <c r="A289" s="581" t="s">
        <v>5048</v>
      </c>
      <c r="B289" s="586" t="s">
        <v>221</v>
      </c>
      <c r="C289" s="581" t="s">
        <v>1865</v>
      </c>
      <c r="D289" s="582" t="s">
        <v>224</v>
      </c>
      <c r="E289" s="147"/>
      <c r="F289" s="147"/>
      <c r="G289" s="583" t="s">
        <v>5478</v>
      </c>
      <c r="H289" s="583" t="s">
        <v>5479</v>
      </c>
      <c r="I289" s="147"/>
      <c r="J289" s="147"/>
      <c r="K289" s="147"/>
      <c r="L289" s="582" t="s">
        <v>2080</v>
      </c>
      <c r="M289" s="582"/>
    </row>
    <row r="290" spans="1:13" x14ac:dyDescent="0.25">
      <c r="A290" s="581" t="s">
        <v>5048</v>
      </c>
      <c r="B290" s="586" t="s">
        <v>221</v>
      </c>
      <c r="C290" s="581" t="s">
        <v>1865</v>
      </c>
      <c r="D290" s="582" t="s">
        <v>225</v>
      </c>
      <c r="E290" s="147"/>
      <c r="F290" s="147"/>
      <c r="G290" s="583" t="s">
        <v>5480</v>
      </c>
      <c r="H290" s="583" t="s">
        <v>5481</v>
      </c>
      <c r="I290" s="147"/>
      <c r="J290" s="147"/>
      <c r="K290" s="147"/>
      <c r="L290" s="582" t="s">
        <v>2080</v>
      </c>
      <c r="M290" s="582"/>
    </row>
    <row r="291" spans="1:13" x14ac:dyDescent="0.25">
      <c r="A291" s="581" t="s">
        <v>5048</v>
      </c>
      <c r="B291" s="533" t="s">
        <v>221</v>
      </c>
      <c r="C291" s="581" t="s">
        <v>1865</v>
      </c>
      <c r="D291" s="585" t="s">
        <v>226</v>
      </c>
      <c r="E291" s="147"/>
      <c r="F291" s="147"/>
      <c r="G291" s="583" t="s">
        <v>5482</v>
      </c>
      <c r="H291" s="584" t="s">
        <v>5483</v>
      </c>
      <c r="I291" s="147"/>
      <c r="J291" s="147"/>
      <c r="K291" s="147"/>
      <c r="L291" s="582" t="s">
        <v>2080</v>
      </c>
      <c r="M291" s="582"/>
    </row>
    <row r="292" spans="1:13" x14ac:dyDescent="0.25">
      <c r="A292" s="581" t="s">
        <v>5048</v>
      </c>
      <c r="B292" s="533" t="s">
        <v>221</v>
      </c>
      <c r="C292" s="581" t="s">
        <v>1865</v>
      </c>
      <c r="D292" s="585" t="s">
        <v>227</v>
      </c>
      <c r="E292" s="147"/>
      <c r="F292" s="147"/>
      <c r="G292" s="583" t="s">
        <v>5484</v>
      </c>
      <c r="H292" s="538" t="s">
        <v>5485</v>
      </c>
      <c r="I292" s="147"/>
      <c r="J292" s="147"/>
      <c r="K292" s="147"/>
      <c r="L292" s="582" t="s">
        <v>2081</v>
      </c>
      <c r="M292" s="582"/>
    </row>
    <row r="293" spans="1:13" x14ac:dyDescent="0.25">
      <c r="A293" s="581" t="s">
        <v>5048</v>
      </c>
      <c r="B293" s="533" t="s">
        <v>221</v>
      </c>
      <c r="C293" s="581" t="s">
        <v>1865</v>
      </c>
      <c r="D293" s="585" t="s">
        <v>228</v>
      </c>
      <c r="E293" s="147"/>
      <c r="F293" s="147"/>
      <c r="G293" s="583" t="s">
        <v>5486</v>
      </c>
      <c r="H293" s="538" t="s">
        <v>5487</v>
      </c>
      <c r="I293" s="147"/>
      <c r="J293" s="147"/>
      <c r="K293" s="147"/>
      <c r="L293" s="582" t="s">
        <v>2081</v>
      </c>
      <c r="M293" s="582"/>
    </row>
    <row r="294" spans="1:13" x14ac:dyDescent="0.25">
      <c r="A294" s="581" t="s">
        <v>5048</v>
      </c>
      <c r="B294" s="586" t="s">
        <v>221</v>
      </c>
      <c r="C294" s="581" t="s">
        <v>1865</v>
      </c>
      <c r="D294" s="582" t="s">
        <v>229</v>
      </c>
      <c r="E294" s="147"/>
      <c r="F294" s="147"/>
      <c r="G294" s="583" t="s">
        <v>5488</v>
      </c>
      <c r="H294" s="583" t="s">
        <v>5489</v>
      </c>
      <c r="I294" s="147"/>
      <c r="J294" s="147"/>
      <c r="K294" s="147"/>
      <c r="L294" s="582" t="s">
        <v>2081</v>
      </c>
      <c r="M294" s="582"/>
    </row>
    <row r="295" spans="1:13" x14ac:dyDescent="0.25">
      <c r="A295" s="581" t="s">
        <v>5048</v>
      </c>
      <c r="B295" s="586" t="s">
        <v>221</v>
      </c>
      <c r="C295" s="581" t="s">
        <v>1865</v>
      </c>
      <c r="D295" s="582" t="s">
        <v>230</v>
      </c>
      <c r="E295" s="147"/>
      <c r="F295" s="147"/>
      <c r="G295" s="583" t="s">
        <v>5490</v>
      </c>
      <c r="H295" s="583" t="s">
        <v>5491</v>
      </c>
      <c r="I295" s="147"/>
      <c r="J295" s="147"/>
      <c r="K295" s="147"/>
      <c r="L295" s="582" t="s">
        <v>2081</v>
      </c>
      <c r="M295" s="582"/>
    </row>
    <row r="296" spans="1:13" x14ac:dyDescent="0.25">
      <c r="A296" s="581" t="s">
        <v>5048</v>
      </c>
      <c r="B296" s="586" t="s">
        <v>221</v>
      </c>
      <c r="C296" s="581" t="s">
        <v>1865</v>
      </c>
      <c r="D296" s="582" t="s">
        <v>231</v>
      </c>
      <c r="E296" s="147"/>
      <c r="F296" s="147"/>
      <c r="G296" s="583" t="s">
        <v>5492</v>
      </c>
      <c r="H296" s="583" t="s">
        <v>5493</v>
      </c>
      <c r="I296" s="147"/>
      <c r="J296" s="147"/>
      <c r="K296" s="147"/>
      <c r="L296" s="582" t="s">
        <v>2081</v>
      </c>
      <c r="M296" s="582"/>
    </row>
    <row r="297" spans="1:13" x14ac:dyDescent="0.25">
      <c r="A297" s="581" t="s">
        <v>5048</v>
      </c>
      <c r="B297" s="586" t="s">
        <v>221</v>
      </c>
      <c r="C297" s="581" t="s">
        <v>1865</v>
      </c>
      <c r="D297" s="582" t="s">
        <v>232</v>
      </c>
      <c r="E297" s="147"/>
      <c r="F297" s="147"/>
      <c r="G297" s="583" t="s">
        <v>5494</v>
      </c>
      <c r="H297" s="583" t="s">
        <v>5495</v>
      </c>
      <c r="I297" s="147"/>
      <c r="J297" s="147"/>
      <c r="K297" s="147"/>
      <c r="L297" s="582" t="s">
        <v>2081</v>
      </c>
      <c r="M297" s="582"/>
    </row>
    <row r="298" spans="1:13" x14ac:dyDescent="0.25">
      <c r="A298" s="581" t="s">
        <v>5048</v>
      </c>
      <c r="B298" s="586" t="s">
        <v>221</v>
      </c>
      <c r="C298" s="581" t="s">
        <v>1865</v>
      </c>
      <c r="D298" s="582" t="s">
        <v>233</v>
      </c>
      <c r="E298" s="147"/>
      <c r="F298" s="147"/>
      <c r="G298" s="583" t="s">
        <v>5116</v>
      </c>
      <c r="H298" s="583" t="s">
        <v>5496</v>
      </c>
      <c r="I298" s="147"/>
      <c r="J298" s="147"/>
      <c r="K298" s="147"/>
      <c r="L298" s="582" t="s">
        <v>2073</v>
      </c>
      <c r="M298" s="582"/>
    </row>
    <row r="299" spans="1:13" x14ac:dyDescent="0.25">
      <c r="A299" s="581" t="s">
        <v>5048</v>
      </c>
      <c r="B299" s="586" t="s">
        <v>221</v>
      </c>
      <c r="C299" s="581" t="s">
        <v>1865</v>
      </c>
      <c r="D299" s="582" t="s">
        <v>234</v>
      </c>
      <c r="E299" s="147"/>
      <c r="F299" s="147"/>
      <c r="G299" s="583" t="s">
        <v>5116</v>
      </c>
      <c r="H299" s="583" t="s">
        <v>5497</v>
      </c>
      <c r="I299" s="147"/>
      <c r="J299" s="147"/>
      <c r="K299" s="147"/>
      <c r="L299" s="582" t="s">
        <v>2073</v>
      </c>
      <c r="M299" s="582"/>
    </row>
    <row r="300" spans="1:13" x14ac:dyDescent="0.25">
      <c r="A300" s="581" t="s">
        <v>5048</v>
      </c>
      <c r="B300" s="586" t="s">
        <v>221</v>
      </c>
      <c r="C300" s="581" t="s">
        <v>1865</v>
      </c>
      <c r="D300" s="582" t="s">
        <v>235</v>
      </c>
      <c r="E300" s="147"/>
      <c r="F300" s="147"/>
      <c r="G300" s="583" t="s">
        <v>5116</v>
      </c>
      <c r="H300" s="583" t="s">
        <v>5498</v>
      </c>
      <c r="I300" s="147"/>
      <c r="J300" s="147"/>
      <c r="K300" s="147"/>
      <c r="L300" s="582" t="s">
        <v>2073</v>
      </c>
      <c r="M300" s="582"/>
    </row>
    <row r="301" spans="1:13" x14ac:dyDescent="0.25">
      <c r="A301" s="581" t="s">
        <v>5048</v>
      </c>
      <c r="B301" s="586" t="s">
        <v>221</v>
      </c>
      <c r="C301" s="581" t="s">
        <v>1865</v>
      </c>
      <c r="D301" s="582" t="s">
        <v>236</v>
      </c>
      <c r="E301" s="147"/>
      <c r="F301" s="147"/>
      <c r="G301" s="583" t="s">
        <v>5116</v>
      </c>
      <c r="H301" s="583" t="s">
        <v>5499</v>
      </c>
      <c r="I301" s="147"/>
      <c r="J301" s="147"/>
      <c r="K301" s="147"/>
      <c r="L301" s="582" t="s">
        <v>2073</v>
      </c>
      <c r="M301" s="582"/>
    </row>
    <row r="302" spans="1:13" x14ac:dyDescent="0.25">
      <c r="A302" s="581" t="s">
        <v>5048</v>
      </c>
      <c r="B302" s="586" t="s">
        <v>221</v>
      </c>
      <c r="C302" s="581" t="s">
        <v>1865</v>
      </c>
      <c r="D302" s="582" t="s">
        <v>237</v>
      </c>
      <c r="E302" s="147"/>
      <c r="F302" s="147"/>
      <c r="G302" s="583" t="s">
        <v>5116</v>
      </c>
      <c r="H302" s="583" t="s">
        <v>5500</v>
      </c>
      <c r="I302" s="147"/>
      <c r="J302" s="147"/>
      <c r="K302" s="147"/>
      <c r="L302" s="582" t="s">
        <v>2073</v>
      </c>
      <c r="M302" s="582"/>
    </row>
    <row r="303" spans="1:13" x14ac:dyDescent="0.25">
      <c r="A303" s="581" t="s">
        <v>5048</v>
      </c>
      <c r="B303" s="586" t="s">
        <v>221</v>
      </c>
      <c r="C303" s="581" t="s">
        <v>1865</v>
      </c>
      <c r="D303" s="582" t="s">
        <v>238</v>
      </c>
      <c r="E303" s="147"/>
      <c r="F303" s="147"/>
      <c r="G303" s="583" t="s">
        <v>5116</v>
      </c>
      <c r="H303" s="583" t="s">
        <v>5501</v>
      </c>
      <c r="I303" s="147"/>
      <c r="J303" s="147"/>
      <c r="K303" s="147"/>
      <c r="L303" s="582" t="s">
        <v>2073</v>
      </c>
      <c r="M303" s="582"/>
    </row>
    <row r="304" spans="1:13" x14ac:dyDescent="0.25">
      <c r="A304" s="581" t="s">
        <v>5048</v>
      </c>
      <c r="B304" s="586" t="s">
        <v>221</v>
      </c>
      <c r="C304" s="581" t="s">
        <v>1865</v>
      </c>
      <c r="D304" s="582" t="s">
        <v>239</v>
      </c>
      <c r="E304" s="147"/>
      <c r="F304" s="147"/>
      <c r="G304" s="583" t="s">
        <v>5502</v>
      </c>
      <c r="H304" s="583" t="s">
        <v>5503</v>
      </c>
      <c r="I304" s="147"/>
      <c r="J304" s="147"/>
      <c r="K304" s="147"/>
      <c r="L304" s="582" t="s">
        <v>2075</v>
      </c>
      <c r="M304" s="582"/>
    </row>
    <row r="305" spans="1:13" x14ac:dyDescent="0.25">
      <c r="A305" s="581" t="s">
        <v>5048</v>
      </c>
      <c r="B305" s="586" t="s">
        <v>221</v>
      </c>
      <c r="C305" s="581" t="s">
        <v>1865</v>
      </c>
      <c r="D305" s="582" t="s">
        <v>240</v>
      </c>
      <c r="E305" s="147"/>
      <c r="F305" s="147"/>
      <c r="G305" s="583" t="s">
        <v>5504</v>
      </c>
      <c r="H305" s="583" t="s">
        <v>5505</v>
      </c>
      <c r="I305" s="147"/>
      <c r="J305" s="147"/>
      <c r="K305" s="147"/>
      <c r="L305" s="582" t="s">
        <v>2075</v>
      </c>
      <c r="M305" s="582"/>
    </row>
    <row r="306" spans="1:13" x14ac:dyDescent="0.25">
      <c r="A306" s="581" t="s">
        <v>5048</v>
      </c>
      <c r="B306" s="586" t="s">
        <v>221</v>
      </c>
      <c r="C306" s="581" t="s">
        <v>1865</v>
      </c>
      <c r="D306" s="582" t="s">
        <v>241</v>
      </c>
      <c r="E306" s="147"/>
      <c r="F306" s="147"/>
      <c r="G306" s="583" t="s">
        <v>5506</v>
      </c>
      <c r="H306" s="583" t="s">
        <v>5507</v>
      </c>
      <c r="I306" s="147"/>
      <c r="J306" s="147"/>
      <c r="K306" s="147"/>
      <c r="L306" s="582" t="s">
        <v>2075</v>
      </c>
      <c r="M306" s="582"/>
    </row>
    <row r="307" spans="1:13" x14ac:dyDescent="0.25">
      <c r="A307" s="581" t="s">
        <v>5048</v>
      </c>
      <c r="B307" s="586" t="s">
        <v>221</v>
      </c>
      <c r="C307" s="581" t="s">
        <v>1865</v>
      </c>
      <c r="D307" s="582" t="s">
        <v>242</v>
      </c>
      <c r="E307" s="147"/>
      <c r="F307" s="147"/>
      <c r="G307" s="583" t="s">
        <v>5508</v>
      </c>
      <c r="H307" s="583" t="s">
        <v>5509</v>
      </c>
      <c r="I307" s="147"/>
      <c r="J307" s="147"/>
      <c r="K307" s="147"/>
      <c r="L307" s="582" t="s">
        <v>2075</v>
      </c>
      <c r="M307" s="582"/>
    </row>
    <row r="308" spans="1:13" x14ac:dyDescent="0.25">
      <c r="A308" s="581" t="s">
        <v>5048</v>
      </c>
      <c r="B308" s="586" t="s">
        <v>221</v>
      </c>
      <c r="C308" s="581" t="s">
        <v>1865</v>
      </c>
      <c r="D308" s="582" t="s">
        <v>2086</v>
      </c>
      <c r="E308" s="147"/>
      <c r="F308" s="147"/>
      <c r="G308" s="583" t="s">
        <v>5510</v>
      </c>
      <c r="H308" s="583" t="s">
        <v>5511</v>
      </c>
      <c r="I308" s="147"/>
      <c r="J308" s="147"/>
      <c r="K308" s="147"/>
      <c r="L308" s="582" t="s">
        <v>2075</v>
      </c>
      <c r="M308" s="582"/>
    </row>
    <row r="309" spans="1:13" x14ac:dyDescent="0.25">
      <c r="A309" s="581" t="s">
        <v>5048</v>
      </c>
      <c r="B309" s="586" t="s">
        <v>221</v>
      </c>
      <c r="C309" s="581" t="s">
        <v>1866</v>
      </c>
      <c r="D309" s="582">
        <v>0</v>
      </c>
      <c r="E309" s="147"/>
      <c r="F309" s="147"/>
      <c r="G309" s="583" t="s">
        <v>5512</v>
      </c>
      <c r="H309" s="583" t="s">
        <v>5513</v>
      </c>
      <c r="I309" s="147"/>
      <c r="J309" s="147"/>
      <c r="K309" s="147"/>
      <c r="L309" s="582" t="s">
        <v>2075</v>
      </c>
      <c r="M309" s="582"/>
    </row>
    <row r="310" spans="1:13" x14ac:dyDescent="0.25">
      <c r="A310" s="581" t="s">
        <v>5048</v>
      </c>
      <c r="B310" s="586" t="s">
        <v>221</v>
      </c>
      <c r="C310" s="581" t="s">
        <v>1866</v>
      </c>
      <c r="D310" s="582">
        <v>1</v>
      </c>
      <c r="E310" s="147"/>
      <c r="F310" s="147"/>
      <c r="G310" s="583" t="s">
        <v>5514</v>
      </c>
      <c r="H310" s="583" t="s">
        <v>5515</v>
      </c>
      <c r="I310" s="147"/>
      <c r="J310" s="147"/>
      <c r="K310" s="147"/>
      <c r="L310" s="582" t="s">
        <v>2084</v>
      </c>
      <c r="M310" s="582"/>
    </row>
    <row r="311" spans="1:13" x14ac:dyDescent="0.25">
      <c r="A311" s="581" t="s">
        <v>5048</v>
      </c>
      <c r="B311" s="586" t="s">
        <v>221</v>
      </c>
      <c r="C311" s="581" t="s">
        <v>1866</v>
      </c>
      <c r="D311" s="582">
        <v>2</v>
      </c>
      <c r="E311" s="147"/>
      <c r="F311" s="147"/>
      <c r="G311" s="583" t="s">
        <v>5516</v>
      </c>
      <c r="H311" s="583" t="s">
        <v>5517</v>
      </c>
      <c r="I311" s="147"/>
      <c r="J311" s="147"/>
      <c r="K311" s="147"/>
      <c r="L311" s="582" t="s">
        <v>2084</v>
      </c>
      <c r="M311" s="582"/>
    </row>
    <row r="312" spans="1:13" x14ac:dyDescent="0.25">
      <c r="A312" s="581" t="s">
        <v>5048</v>
      </c>
      <c r="B312" s="586" t="s">
        <v>221</v>
      </c>
      <c r="C312" s="581" t="s">
        <v>1866</v>
      </c>
      <c r="D312" s="582">
        <v>3</v>
      </c>
      <c r="E312" s="147"/>
      <c r="F312" s="147"/>
      <c r="G312" s="583" t="s">
        <v>5518</v>
      </c>
      <c r="H312" s="583" t="s">
        <v>5519</v>
      </c>
      <c r="I312" s="147"/>
      <c r="J312" s="147"/>
      <c r="K312" s="147"/>
      <c r="L312" s="582" t="s">
        <v>2084</v>
      </c>
      <c r="M312" s="582"/>
    </row>
    <row r="313" spans="1:13" x14ac:dyDescent="0.25">
      <c r="A313" s="581" t="s">
        <v>5048</v>
      </c>
      <c r="B313" s="586" t="s">
        <v>221</v>
      </c>
      <c r="C313" s="581" t="s">
        <v>1866</v>
      </c>
      <c r="D313" s="582">
        <v>4</v>
      </c>
      <c r="E313" s="147"/>
      <c r="F313" s="147"/>
      <c r="G313" s="583" t="s">
        <v>5520</v>
      </c>
      <c r="H313" s="583" t="s">
        <v>5521</v>
      </c>
      <c r="I313" s="147"/>
      <c r="J313" s="147"/>
      <c r="K313" s="147"/>
      <c r="L313" s="582" t="s">
        <v>2084</v>
      </c>
      <c r="M313" s="582"/>
    </row>
    <row r="314" spans="1:13" x14ac:dyDescent="0.25">
      <c r="A314" s="581" t="s">
        <v>5048</v>
      </c>
      <c r="B314" s="586" t="s">
        <v>221</v>
      </c>
      <c r="C314" s="581" t="s">
        <v>1866</v>
      </c>
      <c r="D314" s="582">
        <v>5</v>
      </c>
      <c r="E314" s="147"/>
      <c r="F314" s="147"/>
      <c r="G314" s="583" t="s">
        <v>5522</v>
      </c>
      <c r="H314" s="583" t="s">
        <v>5523</v>
      </c>
      <c r="I314" s="147"/>
      <c r="J314" s="147"/>
      <c r="K314" s="147"/>
      <c r="L314" s="582" t="s">
        <v>2084</v>
      </c>
      <c r="M314" s="582"/>
    </row>
    <row r="315" spans="1:13" x14ac:dyDescent="0.25">
      <c r="A315" s="581" t="s">
        <v>5048</v>
      </c>
      <c r="B315" s="586" t="s">
        <v>221</v>
      </c>
      <c r="C315" s="581" t="s">
        <v>1866</v>
      </c>
      <c r="D315" s="582">
        <v>6</v>
      </c>
      <c r="E315" s="147"/>
      <c r="F315" s="147"/>
      <c r="G315" s="583" t="s">
        <v>5524</v>
      </c>
      <c r="H315" s="583" t="s">
        <v>5525</v>
      </c>
      <c r="I315" s="147"/>
      <c r="J315" s="147"/>
      <c r="K315" s="147"/>
      <c r="L315" s="582" t="s">
        <v>2084</v>
      </c>
      <c r="M315" s="582"/>
    </row>
    <row r="316" spans="1:13" x14ac:dyDescent="0.25">
      <c r="A316" s="581" t="s">
        <v>5048</v>
      </c>
      <c r="B316" s="586" t="s">
        <v>221</v>
      </c>
      <c r="C316" s="581" t="s">
        <v>1866</v>
      </c>
      <c r="D316" s="582">
        <v>7</v>
      </c>
      <c r="E316" s="147"/>
      <c r="F316" s="147"/>
      <c r="G316" s="583" t="s">
        <v>5526</v>
      </c>
      <c r="H316" s="583" t="s">
        <v>5527</v>
      </c>
      <c r="I316" s="147"/>
      <c r="J316" s="147"/>
      <c r="K316" s="147"/>
      <c r="L316" s="582" t="s">
        <v>5528</v>
      </c>
      <c r="M316" s="582"/>
    </row>
    <row r="317" spans="1:13" x14ac:dyDescent="0.25">
      <c r="A317" s="581" t="s">
        <v>5048</v>
      </c>
      <c r="B317" s="586" t="s">
        <v>221</v>
      </c>
      <c r="C317" s="581" t="s">
        <v>1866</v>
      </c>
      <c r="D317" s="582">
        <v>8</v>
      </c>
      <c r="E317" s="147"/>
      <c r="F317" s="147"/>
      <c r="G317" s="583" t="s">
        <v>5529</v>
      </c>
      <c r="H317" s="583" t="s">
        <v>5530</v>
      </c>
      <c r="I317" s="147"/>
      <c r="J317" s="147"/>
      <c r="K317" s="147"/>
      <c r="L317" s="582" t="s">
        <v>5528</v>
      </c>
      <c r="M317" s="582"/>
    </row>
    <row r="318" spans="1:13" x14ac:dyDescent="0.25">
      <c r="A318" s="581" t="s">
        <v>5048</v>
      </c>
      <c r="B318" s="586" t="s">
        <v>221</v>
      </c>
      <c r="C318" s="581" t="s">
        <v>1866</v>
      </c>
      <c r="D318" s="582">
        <v>9</v>
      </c>
      <c r="E318" s="147"/>
      <c r="F318" s="147"/>
      <c r="G318" s="583" t="s">
        <v>5531</v>
      </c>
      <c r="H318" s="583" t="s">
        <v>5532</v>
      </c>
      <c r="I318" s="147"/>
      <c r="J318" s="147"/>
      <c r="K318" s="147"/>
      <c r="L318" s="582" t="s">
        <v>5528</v>
      </c>
      <c r="M318" s="582"/>
    </row>
    <row r="319" spans="1:13" x14ac:dyDescent="0.25">
      <c r="A319" s="581" t="s">
        <v>5048</v>
      </c>
      <c r="B319" s="586" t="s">
        <v>221</v>
      </c>
      <c r="C319" s="581" t="s">
        <v>1866</v>
      </c>
      <c r="D319" s="582" t="s">
        <v>222</v>
      </c>
      <c r="E319" s="147"/>
      <c r="F319" s="147"/>
      <c r="G319" s="583" t="s">
        <v>5533</v>
      </c>
      <c r="H319" s="583" t="s">
        <v>5534</v>
      </c>
      <c r="I319" s="147"/>
      <c r="J319" s="147"/>
      <c r="K319" s="147"/>
      <c r="L319" s="582" t="s">
        <v>5528</v>
      </c>
      <c r="M319" s="582"/>
    </row>
    <row r="320" spans="1:13" x14ac:dyDescent="0.25">
      <c r="A320" s="581" t="s">
        <v>5048</v>
      </c>
      <c r="B320" s="586" t="s">
        <v>221</v>
      </c>
      <c r="C320" s="581" t="s">
        <v>1866</v>
      </c>
      <c r="D320" s="582" t="s">
        <v>223</v>
      </c>
      <c r="E320" s="147"/>
      <c r="F320" s="147"/>
      <c r="G320" s="583" t="s">
        <v>5535</v>
      </c>
      <c r="H320" s="583" t="s">
        <v>5536</v>
      </c>
      <c r="I320" s="147"/>
      <c r="J320" s="147"/>
      <c r="K320" s="147"/>
      <c r="L320" s="582" t="s">
        <v>5528</v>
      </c>
      <c r="M320" s="582"/>
    </row>
    <row r="321" spans="1:13" x14ac:dyDescent="0.25">
      <c r="A321" s="581" t="s">
        <v>5048</v>
      </c>
      <c r="B321" s="586" t="s">
        <v>221</v>
      </c>
      <c r="C321" s="581" t="s">
        <v>1866</v>
      </c>
      <c r="D321" s="582" t="s">
        <v>224</v>
      </c>
      <c r="E321" s="147"/>
      <c r="F321" s="147"/>
      <c r="G321" s="583" t="s">
        <v>5537</v>
      </c>
      <c r="H321" s="583" t="s">
        <v>5538</v>
      </c>
      <c r="I321" s="147"/>
      <c r="J321" s="147"/>
      <c r="K321" s="147"/>
      <c r="L321" s="582" t="s">
        <v>5528</v>
      </c>
      <c r="M321" s="582"/>
    </row>
    <row r="322" spans="1:13" x14ac:dyDescent="0.25">
      <c r="A322" s="581" t="s">
        <v>5048</v>
      </c>
      <c r="B322" s="586" t="s">
        <v>221</v>
      </c>
      <c r="C322" s="581" t="s">
        <v>1866</v>
      </c>
      <c r="D322" s="582" t="s">
        <v>225</v>
      </c>
      <c r="E322" s="147"/>
      <c r="F322" s="147"/>
      <c r="G322" s="583" t="s">
        <v>5116</v>
      </c>
      <c r="H322" s="583" t="s">
        <v>5539</v>
      </c>
      <c r="I322" s="147"/>
      <c r="J322" s="147"/>
      <c r="K322" s="147"/>
      <c r="L322" s="582" t="s">
        <v>5540</v>
      </c>
      <c r="M322" s="582"/>
    </row>
    <row r="323" spans="1:13" x14ac:dyDescent="0.25">
      <c r="A323" s="581" t="s">
        <v>5048</v>
      </c>
      <c r="B323" s="586" t="s">
        <v>221</v>
      </c>
      <c r="C323" s="581" t="s">
        <v>1866</v>
      </c>
      <c r="D323" s="582" t="s">
        <v>226</v>
      </c>
      <c r="E323" s="147"/>
      <c r="F323" s="147"/>
      <c r="G323" s="583" t="s">
        <v>5116</v>
      </c>
      <c r="H323" s="583" t="s">
        <v>5541</v>
      </c>
      <c r="I323" s="147"/>
      <c r="J323" s="147"/>
      <c r="K323" s="147"/>
      <c r="L323" s="582" t="s">
        <v>5540</v>
      </c>
      <c r="M323" s="582"/>
    </row>
    <row r="324" spans="1:13" x14ac:dyDescent="0.25">
      <c r="A324" s="581" t="s">
        <v>5048</v>
      </c>
      <c r="B324" s="586" t="s">
        <v>221</v>
      </c>
      <c r="C324" s="581" t="s">
        <v>1866</v>
      </c>
      <c r="D324" s="582" t="s">
        <v>227</v>
      </c>
      <c r="E324" s="147"/>
      <c r="F324" s="147"/>
      <c r="G324" s="583" t="s">
        <v>5116</v>
      </c>
      <c r="H324" s="583" t="s">
        <v>5542</v>
      </c>
      <c r="I324" s="147"/>
      <c r="J324" s="147"/>
      <c r="K324" s="147"/>
      <c r="L324" s="582" t="s">
        <v>5540</v>
      </c>
      <c r="M324" s="582"/>
    </row>
    <row r="325" spans="1:13" x14ac:dyDescent="0.25">
      <c r="A325" s="581" t="s">
        <v>5048</v>
      </c>
      <c r="B325" s="586" t="s">
        <v>221</v>
      </c>
      <c r="C325" s="581" t="s">
        <v>1866</v>
      </c>
      <c r="D325" s="582" t="s">
        <v>228</v>
      </c>
      <c r="E325" s="147"/>
      <c r="F325" s="147"/>
      <c r="G325" s="583" t="s">
        <v>5116</v>
      </c>
      <c r="H325" s="583" t="s">
        <v>5543</v>
      </c>
      <c r="I325" s="147"/>
      <c r="J325" s="147"/>
      <c r="K325" s="147"/>
      <c r="L325" s="582" t="s">
        <v>5540</v>
      </c>
      <c r="M325" s="582"/>
    </row>
    <row r="326" spans="1:13" x14ac:dyDescent="0.25">
      <c r="A326" s="581" t="s">
        <v>5048</v>
      </c>
      <c r="B326" s="586" t="s">
        <v>221</v>
      </c>
      <c r="C326" s="581" t="s">
        <v>1866</v>
      </c>
      <c r="D326" s="582" t="s">
        <v>229</v>
      </c>
      <c r="E326" s="147"/>
      <c r="F326" s="147"/>
      <c r="G326" s="583" t="s">
        <v>5116</v>
      </c>
      <c r="H326" s="583" t="s">
        <v>5544</v>
      </c>
      <c r="I326" s="147"/>
      <c r="J326" s="147"/>
      <c r="K326" s="147"/>
      <c r="L326" s="582" t="s">
        <v>5540</v>
      </c>
      <c r="M326" s="582"/>
    </row>
    <row r="327" spans="1:13" x14ac:dyDescent="0.25">
      <c r="A327" s="581" t="s">
        <v>5048</v>
      </c>
      <c r="B327" s="586" t="s">
        <v>221</v>
      </c>
      <c r="C327" s="581" t="s">
        <v>1866</v>
      </c>
      <c r="D327" s="582" t="s">
        <v>230</v>
      </c>
      <c r="E327" s="147"/>
      <c r="F327" s="147"/>
      <c r="G327" s="583" t="s">
        <v>5116</v>
      </c>
      <c r="H327" s="583" t="s">
        <v>5545</v>
      </c>
      <c r="I327" s="147"/>
      <c r="J327" s="147"/>
      <c r="K327" s="147"/>
      <c r="L327" s="582" t="s">
        <v>5540</v>
      </c>
      <c r="M327" s="582"/>
    </row>
    <row r="328" spans="1:13" x14ac:dyDescent="0.25">
      <c r="A328" s="581" t="s">
        <v>5048</v>
      </c>
      <c r="B328" s="586" t="s">
        <v>221</v>
      </c>
      <c r="C328" s="581" t="s">
        <v>1866</v>
      </c>
      <c r="D328" s="582" t="s">
        <v>231</v>
      </c>
      <c r="E328" s="147"/>
      <c r="F328" s="147"/>
      <c r="G328" s="583" t="s">
        <v>5546</v>
      </c>
      <c r="H328" s="583" t="s">
        <v>5547</v>
      </c>
      <c r="I328" s="147"/>
      <c r="J328" s="147"/>
      <c r="K328" s="147"/>
      <c r="L328" s="582" t="s">
        <v>2384</v>
      </c>
      <c r="M328" s="582"/>
    </row>
    <row r="329" spans="1:13" x14ac:dyDescent="0.25">
      <c r="A329" s="581" t="s">
        <v>5048</v>
      </c>
      <c r="B329" s="586" t="s">
        <v>221</v>
      </c>
      <c r="C329" s="581" t="s">
        <v>1866</v>
      </c>
      <c r="D329" s="582" t="s">
        <v>232</v>
      </c>
      <c r="E329" s="147"/>
      <c r="F329" s="147"/>
      <c r="G329" s="583" t="s">
        <v>5548</v>
      </c>
      <c r="H329" s="583" t="s">
        <v>5549</v>
      </c>
      <c r="I329" s="147"/>
      <c r="J329" s="147"/>
      <c r="K329" s="147"/>
      <c r="L329" s="582" t="s">
        <v>2384</v>
      </c>
      <c r="M329" s="582"/>
    </row>
    <row r="330" spans="1:13" x14ac:dyDescent="0.25">
      <c r="A330" s="581" t="s">
        <v>5048</v>
      </c>
      <c r="B330" s="586" t="s">
        <v>221</v>
      </c>
      <c r="C330" s="581" t="s">
        <v>1866</v>
      </c>
      <c r="D330" s="582" t="s">
        <v>233</v>
      </c>
      <c r="E330" s="147"/>
      <c r="F330" s="147"/>
      <c r="G330" s="583" t="s">
        <v>5550</v>
      </c>
      <c r="H330" s="583" t="s">
        <v>5551</v>
      </c>
      <c r="I330" s="147"/>
      <c r="J330" s="147"/>
      <c r="K330" s="147"/>
      <c r="L330" s="582" t="s">
        <v>2384</v>
      </c>
      <c r="M330" s="582"/>
    </row>
    <row r="331" spans="1:13" x14ac:dyDescent="0.25">
      <c r="A331" s="581" t="s">
        <v>5048</v>
      </c>
      <c r="B331" s="586" t="s">
        <v>221</v>
      </c>
      <c r="C331" s="581" t="s">
        <v>1866</v>
      </c>
      <c r="D331" s="582" t="s">
        <v>234</v>
      </c>
      <c r="E331" s="147"/>
      <c r="F331" s="147"/>
      <c r="G331" s="583" t="s">
        <v>5552</v>
      </c>
      <c r="H331" s="583" t="s">
        <v>5553</v>
      </c>
      <c r="I331" s="147"/>
      <c r="J331" s="147"/>
      <c r="K331" s="147"/>
      <c r="L331" s="582" t="s">
        <v>2384</v>
      </c>
      <c r="M331" s="582"/>
    </row>
    <row r="332" spans="1:13" x14ac:dyDescent="0.25">
      <c r="A332" s="581" t="s">
        <v>5048</v>
      </c>
      <c r="B332" s="586" t="s">
        <v>221</v>
      </c>
      <c r="C332" s="581" t="s">
        <v>1866</v>
      </c>
      <c r="D332" s="582" t="s">
        <v>235</v>
      </c>
      <c r="E332" s="147"/>
      <c r="F332" s="147"/>
      <c r="G332" s="583" t="s">
        <v>5554</v>
      </c>
      <c r="H332" s="583" t="s">
        <v>5555</v>
      </c>
      <c r="I332" s="147"/>
      <c r="J332" s="147"/>
      <c r="K332" s="147"/>
      <c r="L332" s="582" t="s">
        <v>2384</v>
      </c>
      <c r="M332" s="582"/>
    </row>
    <row r="333" spans="1:13" x14ac:dyDescent="0.25">
      <c r="A333" s="581" t="s">
        <v>5048</v>
      </c>
      <c r="B333" s="586" t="s">
        <v>221</v>
      </c>
      <c r="C333" s="581" t="s">
        <v>1866</v>
      </c>
      <c r="D333" s="582" t="s">
        <v>236</v>
      </c>
      <c r="E333" s="147"/>
      <c r="F333" s="147"/>
      <c r="G333" s="583" t="s">
        <v>5556</v>
      </c>
      <c r="H333" s="583" t="s">
        <v>5557</v>
      </c>
      <c r="I333" s="147"/>
      <c r="J333" s="147"/>
      <c r="K333" s="147"/>
      <c r="L333" s="582" t="s">
        <v>2384</v>
      </c>
      <c r="M333" s="582"/>
    </row>
    <row r="334" spans="1:13" x14ac:dyDescent="0.25">
      <c r="A334" s="581" t="s">
        <v>5048</v>
      </c>
      <c r="B334" s="586" t="s">
        <v>221</v>
      </c>
      <c r="C334" s="581" t="s">
        <v>1866</v>
      </c>
      <c r="D334" s="582" t="s">
        <v>237</v>
      </c>
      <c r="E334" s="147"/>
      <c r="F334" s="147"/>
      <c r="G334" s="583" t="s">
        <v>5116</v>
      </c>
      <c r="H334" s="583" t="s">
        <v>43</v>
      </c>
      <c r="I334" s="147"/>
      <c r="J334" s="147"/>
      <c r="K334" s="147"/>
      <c r="L334" s="582" t="s">
        <v>2384</v>
      </c>
      <c r="M334" s="582"/>
    </row>
    <row r="335" spans="1:13" x14ac:dyDescent="0.25">
      <c r="A335" s="581" t="s">
        <v>5048</v>
      </c>
      <c r="B335" s="586" t="s">
        <v>221</v>
      </c>
      <c r="C335" s="581" t="s">
        <v>1866</v>
      </c>
      <c r="D335" s="582" t="s">
        <v>238</v>
      </c>
      <c r="E335" s="147"/>
      <c r="F335" s="147"/>
      <c r="G335" s="583" t="s">
        <v>5116</v>
      </c>
      <c r="H335" s="583" t="s">
        <v>43</v>
      </c>
      <c r="I335" s="147"/>
      <c r="J335" s="147"/>
      <c r="K335" s="147"/>
      <c r="L335" s="582" t="s">
        <v>2384</v>
      </c>
      <c r="M335" s="582"/>
    </row>
    <row r="336" spans="1:13" x14ac:dyDescent="0.25">
      <c r="A336" s="581" t="s">
        <v>5048</v>
      </c>
      <c r="B336" s="586" t="s">
        <v>221</v>
      </c>
      <c r="C336" s="581" t="s">
        <v>1866</v>
      </c>
      <c r="D336" s="582" t="s">
        <v>239</v>
      </c>
      <c r="E336" s="147"/>
      <c r="F336" s="147"/>
      <c r="G336" s="583" t="s">
        <v>5116</v>
      </c>
      <c r="H336" s="583" t="s">
        <v>5116</v>
      </c>
      <c r="I336" s="147"/>
      <c r="J336" s="147"/>
      <c r="K336" s="147"/>
      <c r="L336" s="582" t="s">
        <v>5116</v>
      </c>
      <c r="M336" s="582"/>
    </row>
    <row r="337" spans="1:13" x14ac:dyDescent="0.25">
      <c r="A337" s="581" t="s">
        <v>5048</v>
      </c>
      <c r="B337" s="586" t="s">
        <v>221</v>
      </c>
      <c r="C337" s="581" t="s">
        <v>1866</v>
      </c>
      <c r="D337" s="582" t="s">
        <v>240</v>
      </c>
      <c r="E337" s="147"/>
      <c r="F337" s="147"/>
      <c r="G337" s="583" t="s">
        <v>5116</v>
      </c>
      <c r="H337" s="583" t="s">
        <v>5116</v>
      </c>
      <c r="I337" s="147"/>
      <c r="J337" s="147"/>
      <c r="K337" s="147"/>
      <c r="L337" s="582" t="s">
        <v>5116</v>
      </c>
      <c r="M337" s="582"/>
    </row>
    <row r="338" spans="1:13" x14ac:dyDescent="0.25">
      <c r="A338" s="581" t="s">
        <v>5048</v>
      </c>
      <c r="B338" s="586" t="s">
        <v>221</v>
      </c>
      <c r="C338" s="581" t="s">
        <v>1866</v>
      </c>
      <c r="D338" s="582" t="s">
        <v>241</v>
      </c>
      <c r="E338" s="147"/>
      <c r="F338" s="147"/>
      <c r="G338" s="583" t="s">
        <v>5116</v>
      </c>
      <c r="H338" s="583" t="s">
        <v>5116</v>
      </c>
      <c r="I338" s="147"/>
      <c r="J338" s="147"/>
      <c r="K338" s="147"/>
      <c r="L338" s="582" t="s">
        <v>5116</v>
      </c>
      <c r="M338" s="582"/>
    </row>
    <row r="339" spans="1:13" x14ac:dyDescent="0.25">
      <c r="A339" s="581" t="s">
        <v>5048</v>
      </c>
      <c r="B339" s="586" t="s">
        <v>221</v>
      </c>
      <c r="C339" s="581" t="s">
        <v>1866</v>
      </c>
      <c r="D339" s="582" t="s">
        <v>242</v>
      </c>
      <c r="E339" s="147"/>
      <c r="F339" s="147"/>
      <c r="G339" s="583" t="s">
        <v>5116</v>
      </c>
      <c r="H339" s="583" t="s">
        <v>5116</v>
      </c>
      <c r="I339" s="147"/>
      <c r="J339" s="147"/>
      <c r="K339" s="147"/>
      <c r="L339" s="582" t="s">
        <v>5116</v>
      </c>
      <c r="M339" s="582"/>
    </row>
    <row r="340" spans="1:13" x14ac:dyDescent="0.25">
      <c r="A340" s="581" t="s">
        <v>5048</v>
      </c>
      <c r="B340" s="586" t="s">
        <v>221</v>
      </c>
      <c r="C340" s="581" t="s">
        <v>1866</v>
      </c>
      <c r="D340" s="582" t="s">
        <v>2086</v>
      </c>
      <c r="E340" s="147"/>
      <c r="F340" s="147"/>
      <c r="G340" s="583" t="s">
        <v>5116</v>
      </c>
      <c r="H340" s="583" t="s">
        <v>5116</v>
      </c>
      <c r="I340" s="147"/>
      <c r="J340" s="147"/>
      <c r="K340" s="147"/>
      <c r="L340" s="582" t="s">
        <v>5116</v>
      </c>
      <c r="M340" s="582"/>
    </row>
    <row r="341" spans="1:13" x14ac:dyDescent="0.25">
      <c r="A341" s="581" t="s">
        <v>5048</v>
      </c>
      <c r="B341" s="586" t="s">
        <v>1343</v>
      </c>
      <c r="C341" s="581" t="s">
        <v>1867</v>
      </c>
      <c r="D341" s="582">
        <v>0</v>
      </c>
      <c r="E341" s="147"/>
      <c r="F341" s="147"/>
      <c r="G341" s="583" t="s">
        <v>5558</v>
      </c>
      <c r="H341" s="583" t="s">
        <v>5559</v>
      </c>
      <c r="I341" s="147"/>
      <c r="J341" s="147"/>
      <c r="K341" s="147"/>
      <c r="L341" s="582" t="s">
        <v>2046</v>
      </c>
      <c r="M341" s="582"/>
    </row>
    <row r="342" spans="1:13" x14ac:dyDescent="0.25">
      <c r="A342" s="581" t="s">
        <v>5048</v>
      </c>
      <c r="B342" s="586" t="s">
        <v>1343</v>
      </c>
      <c r="C342" s="581" t="s">
        <v>1867</v>
      </c>
      <c r="D342" s="582">
        <v>1</v>
      </c>
      <c r="E342" s="147"/>
      <c r="F342" s="147"/>
      <c r="G342" s="583" t="s">
        <v>5560</v>
      </c>
      <c r="H342" s="583" t="s">
        <v>5561</v>
      </c>
      <c r="I342" s="147"/>
      <c r="J342" s="147"/>
      <c r="K342" s="147"/>
      <c r="L342" s="582" t="s">
        <v>2068</v>
      </c>
      <c r="M342" s="582"/>
    </row>
    <row r="343" spans="1:13" x14ac:dyDescent="0.25">
      <c r="A343" s="581" t="s">
        <v>5048</v>
      </c>
      <c r="B343" s="586" t="s">
        <v>1343</v>
      </c>
      <c r="C343" s="581" t="s">
        <v>1867</v>
      </c>
      <c r="D343" s="582">
        <v>2</v>
      </c>
      <c r="E343" s="147"/>
      <c r="F343" s="147"/>
      <c r="G343" s="583" t="s">
        <v>5562</v>
      </c>
      <c r="H343" s="583" t="s">
        <v>5563</v>
      </c>
      <c r="I343" s="147"/>
      <c r="J343" s="147"/>
      <c r="K343" s="147"/>
      <c r="L343" s="582" t="s">
        <v>2068</v>
      </c>
      <c r="M343" s="582"/>
    </row>
    <row r="344" spans="1:13" x14ac:dyDescent="0.25">
      <c r="A344" s="581" t="s">
        <v>5048</v>
      </c>
      <c r="B344" s="586" t="s">
        <v>1343</v>
      </c>
      <c r="C344" s="581" t="s">
        <v>1867</v>
      </c>
      <c r="D344" s="582">
        <v>3</v>
      </c>
      <c r="E344" s="147"/>
      <c r="F344" s="147"/>
      <c r="G344" s="583" t="s">
        <v>5564</v>
      </c>
      <c r="H344" s="583" t="s">
        <v>5565</v>
      </c>
      <c r="I344" s="147"/>
      <c r="J344" s="147"/>
      <c r="K344" s="147"/>
      <c r="L344" s="582" t="s">
        <v>2068</v>
      </c>
      <c r="M344" s="582"/>
    </row>
    <row r="345" spans="1:13" x14ac:dyDescent="0.25">
      <c r="A345" s="581" t="s">
        <v>5048</v>
      </c>
      <c r="B345" s="586" t="s">
        <v>1343</v>
      </c>
      <c r="C345" s="581" t="s">
        <v>1867</v>
      </c>
      <c r="D345" s="582">
        <v>4</v>
      </c>
      <c r="E345" s="147"/>
      <c r="F345" s="147"/>
      <c r="G345" s="583" t="s">
        <v>5566</v>
      </c>
      <c r="H345" s="583" t="s">
        <v>5567</v>
      </c>
      <c r="I345" s="147"/>
      <c r="J345" s="147"/>
      <c r="K345" s="147"/>
      <c r="L345" s="582" t="s">
        <v>2069</v>
      </c>
      <c r="M345" s="582"/>
    </row>
    <row r="346" spans="1:13" x14ac:dyDescent="0.25">
      <c r="A346" s="581" t="s">
        <v>5048</v>
      </c>
      <c r="B346" s="586" t="s">
        <v>1343</v>
      </c>
      <c r="C346" s="581" t="s">
        <v>1867</v>
      </c>
      <c r="D346" s="582">
        <v>5</v>
      </c>
      <c r="E346" s="147"/>
      <c r="F346" s="147"/>
      <c r="G346" s="583" t="s">
        <v>5568</v>
      </c>
      <c r="H346" s="583" t="s">
        <v>5569</v>
      </c>
      <c r="I346" s="147"/>
      <c r="J346" s="147"/>
      <c r="K346" s="147"/>
      <c r="L346" s="582" t="s">
        <v>2069</v>
      </c>
      <c r="M346" s="582"/>
    </row>
    <row r="347" spans="1:13" x14ac:dyDescent="0.25">
      <c r="A347" s="581" t="s">
        <v>5048</v>
      </c>
      <c r="B347" s="586" t="s">
        <v>1343</v>
      </c>
      <c r="C347" s="581" t="s">
        <v>1867</v>
      </c>
      <c r="D347" s="582">
        <v>6</v>
      </c>
      <c r="E347" s="147"/>
      <c r="F347" s="147"/>
      <c r="G347" s="583" t="s">
        <v>5570</v>
      </c>
      <c r="H347" s="583" t="s">
        <v>5571</v>
      </c>
      <c r="I347" s="147"/>
      <c r="J347" s="147"/>
      <c r="K347" s="147"/>
      <c r="L347" s="582" t="s">
        <v>2069</v>
      </c>
      <c r="M347" s="582"/>
    </row>
    <row r="348" spans="1:13" x14ac:dyDescent="0.25">
      <c r="A348" s="581" t="s">
        <v>5048</v>
      </c>
      <c r="B348" s="586" t="s">
        <v>1343</v>
      </c>
      <c r="C348" s="581" t="s">
        <v>1867</v>
      </c>
      <c r="D348" s="582">
        <v>7</v>
      </c>
      <c r="E348" s="147"/>
      <c r="F348" s="147"/>
      <c r="G348" s="583" t="s">
        <v>5572</v>
      </c>
      <c r="H348" s="583" t="s">
        <v>5573</v>
      </c>
      <c r="I348" s="147"/>
      <c r="J348" s="147"/>
      <c r="K348" s="147"/>
      <c r="L348" s="582" t="s">
        <v>2079</v>
      </c>
      <c r="M348" s="582"/>
    </row>
    <row r="349" spans="1:13" x14ac:dyDescent="0.25">
      <c r="A349" s="581" t="s">
        <v>5048</v>
      </c>
      <c r="B349" s="586" t="s">
        <v>1343</v>
      </c>
      <c r="C349" s="581" t="s">
        <v>1867</v>
      </c>
      <c r="D349" s="582">
        <v>8</v>
      </c>
      <c r="E349" s="147"/>
      <c r="F349" s="147"/>
      <c r="G349" s="583" t="s">
        <v>5574</v>
      </c>
      <c r="H349" s="583" t="s">
        <v>5575</v>
      </c>
      <c r="I349" s="147"/>
      <c r="J349" s="147"/>
      <c r="K349" s="147"/>
      <c r="L349" s="582" t="s">
        <v>2079</v>
      </c>
      <c r="M349" s="582"/>
    </row>
    <row r="350" spans="1:13" x14ac:dyDescent="0.25">
      <c r="A350" s="581" t="s">
        <v>5048</v>
      </c>
      <c r="B350" s="586" t="s">
        <v>1343</v>
      </c>
      <c r="C350" s="581" t="s">
        <v>1867</v>
      </c>
      <c r="D350" s="582">
        <v>9</v>
      </c>
      <c r="E350" s="147"/>
      <c r="F350" s="147"/>
      <c r="G350" s="583" t="s">
        <v>5576</v>
      </c>
      <c r="H350" s="583" t="s">
        <v>5577</v>
      </c>
      <c r="I350" s="147"/>
      <c r="J350" s="147"/>
      <c r="K350" s="147"/>
      <c r="L350" s="582" t="s">
        <v>2079</v>
      </c>
      <c r="M350" s="582"/>
    </row>
    <row r="351" spans="1:13" x14ac:dyDescent="0.25">
      <c r="A351" s="581" t="s">
        <v>5048</v>
      </c>
      <c r="B351" s="586" t="s">
        <v>1343</v>
      </c>
      <c r="C351" s="581" t="s">
        <v>1867</v>
      </c>
      <c r="D351" s="582" t="s">
        <v>222</v>
      </c>
      <c r="E351" s="147"/>
      <c r="F351" s="147"/>
      <c r="G351" s="583" t="s">
        <v>5578</v>
      </c>
      <c r="H351" s="583" t="s">
        <v>5579</v>
      </c>
      <c r="I351" s="147"/>
      <c r="J351" s="147"/>
      <c r="K351" s="147"/>
      <c r="L351" s="582" t="s">
        <v>2080</v>
      </c>
      <c r="M351" s="582"/>
    </row>
    <row r="352" spans="1:13" x14ac:dyDescent="0.25">
      <c r="A352" s="581" t="s">
        <v>5048</v>
      </c>
      <c r="B352" s="586" t="s">
        <v>1343</v>
      </c>
      <c r="C352" s="581" t="s">
        <v>1867</v>
      </c>
      <c r="D352" s="582" t="s">
        <v>223</v>
      </c>
      <c r="E352" s="147"/>
      <c r="F352" s="147"/>
      <c r="G352" s="583" t="s">
        <v>5580</v>
      </c>
      <c r="H352" s="583" t="s">
        <v>5581</v>
      </c>
      <c r="I352" s="147"/>
      <c r="J352" s="147"/>
      <c r="K352" s="147"/>
      <c r="L352" s="582" t="s">
        <v>2080</v>
      </c>
      <c r="M352" s="582"/>
    </row>
    <row r="353" spans="1:13" x14ac:dyDescent="0.25">
      <c r="A353" s="581" t="s">
        <v>5048</v>
      </c>
      <c r="B353" s="586" t="s">
        <v>1343</v>
      </c>
      <c r="C353" s="581" t="s">
        <v>1867</v>
      </c>
      <c r="D353" s="582" t="s">
        <v>224</v>
      </c>
      <c r="E353" s="147"/>
      <c r="F353" s="147"/>
      <c r="G353" s="583" t="s">
        <v>5582</v>
      </c>
      <c r="H353" s="583" t="s">
        <v>5583</v>
      </c>
      <c r="I353" s="147"/>
      <c r="J353" s="147"/>
      <c r="K353" s="147"/>
      <c r="L353" s="582" t="s">
        <v>2080</v>
      </c>
      <c r="M353" s="582"/>
    </row>
    <row r="354" spans="1:13" x14ac:dyDescent="0.25">
      <c r="A354" s="581" t="s">
        <v>5048</v>
      </c>
      <c r="B354" s="586" t="s">
        <v>1343</v>
      </c>
      <c r="C354" s="581" t="s">
        <v>1867</v>
      </c>
      <c r="D354" s="582" t="s">
        <v>225</v>
      </c>
      <c r="E354" s="147"/>
      <c r="F354" s="147"/>
      <c r="G354" s="583" t="s">
        <v>5584</v>
      </c>
      <c r="H354" s="583" t="s">
        <v>5585</v>
      </c>
      <c r="I354" s="147"/>
      <c r="J354" s="147"/>
      <c r="K354" s="147"/>
      <c r="L354" s="582" t="s">
        <v>2081</v>
      </c>
      <c r="M354" s="582"/>
    </row>
    <row r="355" spans="1:13" x14ac:dyDescent="0.25">
      <c r="A355" s="581" t="s">
        <v>5048</v>
      </c>
      <c r="B355" s="586" t="s">
        <v>1343</v>
      </c>
      <c r="C355" s="581" t="s">
        <v>1867</v>
      </c>
      <c r="D355" s="582" t="s">
        <v>226</v>
      </c>
      <c r="E355" s="147"/>
      <c r="F355" s="147"/>
      <c r="G355" s="583" t="s">
        <v>5586</v>
      </c>
      <c r="H355" s="583" t="s">
        <v>5587</v>
      </c>
      <c r="I355" s="147"/>
      <c r="J355" s="147"/>
      <c r="K355" s="147"/>
      <c r="L355" s="582" t="s">
        <v>2081</v>
      </c>
      <c r="M355" s="582"/>
    </row>
    <row r="356" spans="1:13" x14ac:dyDescent="0.25">
      <c r="A356" s="581" t="s">
        <v>5048</v>
      </c>
      <c r="B356" s="586" t="s">
        <v>1343</v>
      </c>
      <c r="C356" s="581" t="s">
        <v>1867</v>
      </c>
      <c r="D356" s="582" t="s">
        <v>227</v>
      </c>
      <c r="E356" s="147"/>
      <c r="F356" s="147"/>
      <c r="G356" s="583" t="s">
        <v>5588</v>
      </c>
      <c r="H356" s="583" t="s">
        <v>5589</v>
      </c>
      <c r="I356" s="147"/>
      <c r="J356" s="147"/>
      <c r="K356" s="147"/>
      <c r="L356" s="582" t="s">
        <v>2081</v>
      </c>
      <c r="M356" s="582"/>
    </row>
    <row r="357" spans="1:13" x14ac:dyDescent="0.25">
      <c r="A357" s="581" t="s">
        <v>5048</v>
      </c>
      <c r="B357" s="586" t="s">
        <v>1343</v>
      </c>
      <c r="C357" s="581" t="s">
        <v>1867</v>
      </c>
      <c r="D357" s="582" t="s">
        <v>228</v>
      </c>
      <c r="E357" s="147"/>
      <c r="F357" s="147"/>
      <c r="G357" s="583" t="s">
        <v>5116</v>
      </c>
      <c r="H357" s="583" t="s">
        <v>5590</v>
      </c>
      <c r="I357" s="147"/>
      <c r="J357" s="147"/>
      <c r="K357" s="147"/>
      <c r="L357" s="582" t="s">
        <v>2073</v>
      </c>
      <c r="M357" s="582"/>
    </row>
    <row r="358" spans="1:13" x14ac:dyDescent="0.25">
      <c r="A358" s="581" t="s">
        <v>5048</v>
      </c>
      <c r="B358" s="586" t="s">
        <v>1343</v>
      </c>
      <c r="C358" s="581" t="s">
        <v>1867</v>
      </c>
      <c r="D358" s="582" t="s">
        <v>229</v>
      </c>
      <c r="E358" s="147"/>
      <c r="F358" s="147"/>
      <c r="G358" s="583" t="s">
        <v>5116</v>
      </c>
      <c r="H358" s="583" t="s">
        <v>5591</v>
      </c>
      <c r="I358" s="147"/>
      <c r="J358" s="147"/>
      <c r="K358" s="147"/>
      <c r="L358" s="582" t="s">
        <v>2073</v>
      </c>
      <c r="M358" s="582"/>
    </row>
    <row r="359" spans="1:13" x14ac:dyDescent="0.25">
      <c r="A359" s="581" t="s">
        <v>5048</v>
      </c>
      <c r="B359" s="586" t="s">
        <v>1343</v>
      </c>
      <c r="C359" s="581" t="s">
        <v>1867</v>
      </c>
      <c r="D359" s="582" t="s">
        <v>230</v>
      </c>
      <c r="E359" s="147"/>
      <c r="F359" s="147"/>
      <c r="G359" s="583" t="s">
        <v>5116</v>
      </c>
      <c r="H359" s="583" t="s">
        <v>5592</v>
      </c>
      <c r="I359" s="147"/>
      <c r="J359" s="147"/>
      <c r="K359" s="147"/>
      <c r="L359" s="582" t="s">
        <v>2073</v>
      </c>
      <c r="M359" s="582"/>
    </row>
    <row r="360" spans="1:13" x14ac:dyDescent="0.25">
      <c r="A360" s="581" t="s">
        <v>5048</v>
      </c>
      <c r="B360" s="586" t="s">
        <v>1343</v>
      </c>
      <c r="C360" s="581" t="s">
        <v>1867</v>
      </c>
      <c r="D360" s="582" t="s">
        <v>231</v>
      </c>
      <c r="E360" s="147"/>
      <c r="F360" s="147"/>
      <c r="G360" s="583" t="s">
        <v>5593</v>
      </c>
      <c r="H360" s="583" t="s">
        <v>5594</v>
      </c>
      <c r="I360" s="147"/>
      <c r="J360" s="147"/>
      <c r="K360" s="147"/>
      <c r="L360" s="582" t="s">
        <v>2075</v>
      </c>
      <c r="M360" s="582"/>
    </row>
    <row r="361" spans="1:13" x14ac:dyDescent="0.25">
      <c r="A361" s="581" t="s">
        <v>5048</v>
      </c>
      <c r="B361" s="586" t="s">
        <v>1343</v>
      </c>
      <c r="C361" s="581" t="s">
        <v>1867</v>
      </c>
      <c r="D361" s="582" t="s">
        <v>232</v>
      </c>
      <c r="E361" s="147"/>
      <c r="F361" s="147"/>
      <c r="G361" s="583" t="s">
        <v>5595</v>
      </c>
      <c r="H361" s="583" t="s">
        <v>5596</v>
      </c>
      <c r="I361" s="147"/>
      <c r="J361" s="147"/>
      <c r="K361" s="147"/>
      <c r="L361" s="582" t="s">
        <v>2075</v>
      </c>
      <c r="M361" s="582"/>
    </row>
    <row r="362" spans="1:13" x14ac:dyDescent="0.25">
      <c r="A362" s="581" t="s">
        <v>5048</v>
      </c>
      <c r="B362" s="586" t="s">
        <v>1343</v>
      </c>
      <c r="C362" s="581" t="s">
        <v>1867</v>
      </c>
      <c r="D362" s="582" t="s">
        <v>233</v>
      </c>
      <c r="E362" s="147"/>
      <c r="F362" s="147"/>
      <c r="G362" s="583" t="s">
        <v>5597</v>
      </c>
      <c r="H362" s="583" t="s">
        <v>5598</v>
      </c>
      <c r="I362" s="147"/>
      <c r="J362" s="147"/>
      <c r="K362" s="147"/>
      <c r="L362" s="582" t="s">
        <v>2075</v>
      </c>
      <c r="M362" s="582"/>
    </row>
    <row r="363" spans="1:13" x14ac:dyDescent="0.25">
      <c r="A363" s="581" t="s">
        <v>5048</v>
      </c>
      <c r="B363" s="586" t="s">
        <v>1343</v>
      </c>
      <c r="C363" s="581" t="s">
        <v>1867</v>
      </c>
      <c r="D363" s="582" t="s">
        <v>234</v>
      </c>
      <c r="E363" s="147"/>
      <c r="F363" s="147"/>
      <c r="G363" s="583" t="s">
        <v>5599</v>
      </c>
      <c r="H363" s="583" t="s">
        <v>5600</v>
      </c>
      <c r="I363" s="147"/>
      <c r="J363" s="147"/>
      <c r="K363" s="147"/>
      <c r="L363" s="582" t="s">
        <v>2084</v>
      </c>
      <c r="M363" s="582"/>
    </row>
    <row r="364" spans="1:13" x14ac:dyDescent="0.25">
      <c r="A364" s="581" t="s">
        <v>5048</v>
      </c>
      <c r="B364" s="586" t="s">
        <v>1343</v>
      </c>
      <c r="C364" s="581" t="s">
        <v>1867</v>
      </c>
      <c r="D364" s="582" t="s">
        <v>235</v>
      </c>
      <c r="E364" s="147"/>
      <c r="F364" s="147"/>
      <c r="G364" s="583" t="s">
        <v>5601</v>
      </c>
      <c r="H364" s="583" t="s">
        <v>5602</v>
      </c>
      <c r="I364" s="147"/>
      <c r="J364" s="147"/>
      <c r="K364" s="147"/>
      <c r="L364" s="582" t="s">
        <v>2084</v>
      </c>
      <c r="M364" s="582"/>
    </row>
    <row r="365" spans="1:13" x14ac:dyDescent="0.25">
      <c r="A365" s="581" t="s">
        <v>5048</v>
      </c>
      <c r="B365" s="586" t="s">
        <v>1343</v>
      </c>
      <c r="C365" s="581" t="s">
        <v>1867</v>
      </c>
      <c r="D365" s="582" t="s">
        <v>236</v>
      </c>
      <c r="E365" s="147"/>
      <c r="F365" s="147"/>
      <c r="G365" s="583" t="s">
        <v>5603</v>
      </c>
      <c r="H365" s="583" t="s">
        <v>5604</v>
      </c>
      <c r="I365" s="147"/>
      <c r="J365" s="147"/>
      <c r="K365" s="147"/>
      <c r="L365" s="582" t="s">
        <v>2084</v>
      </c>
      <c r="M365" s="582"/>
    </row>
    <row r="366" spans="1:13" x14ac:dyDescent="0.25">
      <c r="A366" s="581" t="s">
        <v>5048</v>
      </c>
      <c r="B366" s="586" t="s">
        <v>1343</v>
      </c>
      <c r="C366" s="581" t="s">
        <v>1867</v>
      </c>
      <c r="D366" s="582" t="s">
        <v>237</v>
      </c>
      <c r="E366" s="147"/>
      <c r="F366" s="147"/>
      <c r="G366" s="583" t="s">
        <v>5605</v>
      </c>
      <c r="H366" s="583" t="s">
        <v>5606</v>
      </c>
      <c r="I366" s="147"/>
      <c r="J366" s="147"/>
      <c r="K366" s="147"/>
      <c r="L366" s="582" t="s">
        <v>5528</v>
      </c>
      <c r="M366" s="582"/>
    </row>
    <row r="367" spans="1:13" x14ac:dyDescent="0.25">
      <c r="A367" s="581" t="s">
        <v>5048</v>
      </c>
      <c r="B367" s="586" t="s">
        <v>1343</v>
      </c>
      <c r="C367" s="581" t="s">
        <v>1867</v>
      </c>
      <c r="D367" s="582" t="s">
        <v>238</v>
      </c>
      <c r="E367" s="147"/>
      <c r="F367" s="147"/>
      <c r="G367" s="583" t="s">
        <v>5607</v>
      </c>
      <c r="H367" s="583" t="s">
        <v>5608</v>
      </c>
      <c r="I367" s="147"/>
      <c r="J367" s="147"/>
      <c r="K367" s="147"/>
      <c r="L367" s="582" t="s">
        <v>5528</v>
      </c>
      <c r="M367" s="582"/>
    </row>
    <row r="368" spans="1:13" x14ac:dyDescent="0.25">
      <c r="A368" s="581" t="s">
        <v>5048</v>
      </c>
      <c r="B368" s="586" t="s">
        <v>1343</v>
      </c>
      <c r="C368" s="581" t="s">
        <v>1867</v>
      </c>
      <c r="D368" s="582" t="s">
        <v>239</v>
      </c>
      <c r="E368" s="147"/>
      <c r="F368" s="147"/>
      <c r="G368" s="583" t="s">
        <v>5609</v>
      </c>
      <c r="H368" s="583" t="s">
        <v>5610</v>
      </c>
      <c r="I368" s="147"/>
      <c r="J368" s="147"/>
      <c r="K368" s="147"/>
      <c r="L368" s="582" t="s">
        <v>5528</v>
      </c>
      <c r="M368" s="582"/>
    </row>
    <row r="369" spans="1:13" x14ac:dyDescent="0.25">
      <c r="A369" s="581" t="s">
        <v>5048</v>
      </c>
      <c r="B369" s="586" t="s">
        <v>1343</v>
      </c>
      <c r="C369" s="581" t="s">
        <v>1867</v>
      </c>
      <c r="D369" s="582" t="s">
        <v>240</v>
      </c>
      <c r="E369" s="147"/>
      <c r="F369" s="147"/>
      <c r="G369" s="583" t="s">
        <v>5116</v>
      </c>
      <c r="H369" s="583" t="s">
        <v>5611</v>
      </c>
      <c r="I369" s="147"/>
      <c r="J369" s="147"/>
      <c r="K369" s="147"/>
      <c r="L369" s="582" t="s">
        <v>5540</v>
      </c>
      <c r="M369" s="582"/>
    </row>
    <row r="370" spans="1:13" x14ac:dyDescent="0.25">
      <c r="A370" s="581" t="s">
        <v>5048</v>
      </c>
      <c r="B370" s="586" t="s">
        <v>1343</v>
      </c>
      <c r="C370" s="581" t="s">
        <v>1867</v>
      </c>
      <c r="D370" s="582" t="s">
        <v>241</v>
      </c>
      <c r="E370" s="147"/>
      <c r="F370" s="147"/>
      <c r="G370" s="583" t="s">
        <v>5116</v>
      </c>
      <c r="H370" s="583" t="s">
        <v>5612</v>
      </c>
      <c r="I370" s="147"/>
      <c r="J370" s="147"/>
      <c r="K370" s="147"/>
      <c r="L370" s="582" t="s">
        <v>5540</v>
      </c>
      <c r="M370" s="582"/>
    </row>
    <row r="371" spans="1:13" x14ac:dyDescent="0.25">
      <c r="A371" s="581" t="s">
        <v>5048</v>
      </c>
      <c r="B371" s="586" t="s">
        <v>1343</v>
      </c>
      <c r="C371" s="581" t="s">
        <v>1867</v>
      </c>
      <c r="D371" s="582" t="s">
        <v>242</v>
      </c>
      <c r="E371" s="147"/>
      <c r="F371" s="147"/>
      <c r="G371" s="583" t="s">
        <v>5116</v>
      </c>
      <c r="H371" s="583" t="s">
        <v>5613</v>
      </c>
      <c r="I371" s="147"/>
      <c r="J371" s="147"/>
      <c r="K371" s="147"/>
      <c r="L371" s="582" t="s">
        <v>5540</v>
      </c>
      <c r="M371" s="582"/>
    </row>
    <row r="372" spans="1:13" x14ac:dyDescent="0.25">
      <c r="A372" s="581" t="s">
        <v>5048</v>
      </c>
      <c r="B372" s="586" t="s">
        <v>1343</v>
      </c>
      <c r="C372" s="581" t="s">
        <v>1867</v>
      </c>
      <c r="D372" s="582" t="s">
        <v>2086</v>
      </c>
      <c r="E372" s="147"/>
      <c r="F372" s="147"/>
      <c r="G372" s="583" t="s">
        <v>5116</v>
      </c>
      <c r="H372" s="583" t="s">
        <v>5116</v>
      </c>
      <c r="I372" s="147"/>
      <c r="J372" s="147"/>
      <c r="K372" s="147"/>
      <c r="L372" s="582" t="s">
        <v>5116</v>
      </c>
      <c r="M372" s="582"/>
    </row>
    <row r="373" spans="1:13" x14ac:dyDescent="0.25">
      <c r="A373" s="581" t="s">
        <v>5048</v>
      </c>
      <c r="B373" s="586" t="s">
        <v>216</v>
      </c>
      <c r="C373" s="581" t="s">
        <v>1868</v>
      </c>
      <c r="D373" s="582">
        <v>0</v>
      </c>
      <c r="E373" s="147"/>
      <c r="F373" s="147"/>
      <c r="G373" s="583" t="s">
        <v>5614</v>
      </c>
      <c r="H373" s="583" t="s">
        <v>5615</v>
      </c>
      <c r="I373" s="147"/>
      <c r="J373" s="147"/>
      <c r="K373" s="147"/>
      <c r="L373" s="582" t="s">
        <v>5116</v>
      </c>
      <c r="M373" s="582"/>
    </row>
    <row r="374" spans="1:13" x14ac:dyDescent="0.25">
      <c r="A374" s="581" t="s">
        <v>5048</v>
      </c>
      <c r="B374" s="586" t="s">
        <v>216</v>
      </c>
      <c r="C374" s="581" t="s">
        <v>1868</v>
      </c>
      <c r="D374" s="582">
        <v>1</v>
      </c>
      <c r="E374" s="147"/>
      <c r="F374" s="147"/>
      <c r="G374" s="583" t="s">
        <v>5616</v>
      </c>
      <c r="H374" s="583" t="s">
        <v>5617</v>
      </c>
      <c r="I374" s="147"/>
      <c r="J374" s="147"/>
      <c r="K374" s="147"/>
      <c r="L374" s="582" t="s">
        <v>5618</v>
      </c>
      <c r="M374" s="582"/>
    </row>
    <row r="375" spans="1:13" x14ac:dyDescent="0.25">
      <c r="A375" s="581" t="s">
        <v>5048</v>
      </c>
      <c r="B375" s="586" t="s">
        <v>216</v>
      </c>
      <c r="C375" s="581" t="s">
        <v>1868</v>
      </c>
      <c r="D375" s="582">
        <v>2</v>
      </c>
      <c r="E375" s="147"/>
      <c r="F375" s="147"/>
      <c r="G375" s="583" t="s">
        <v>5619</v>
      </c>
      <c r="H375" s="583" t="s">
        <v>5620</v>
      </c>
      <c r="I375" s="147"/>
      <c r="J375" s="147"/>
      <c r="K375" s="147"/>
      <c r="L375" s="582" t="s">
        <v>5618</v>
      </c>
      <c r="M375" s="582"/>
    </row>
    <row r="376" spans="1:13" x14ac:dyDescent="0.25">
      <c r="A376" s="581" t="s">
        <v>5048</v>
      </c>
      <c r="B376" s="586" t="s">
        <v>216</v>
      </c>
      <c r="C376" s="581" t="s">
        <v>1868</v>
      </c>
      <c r="D376" s="582">
        <v>3</v>
      </c>
      <c r="E376" s="147"/>
      <c r="F376" s="147"/>
      <c r="G376" s="583" t="s">
        <v>5621</v>
      </c>
      <c r="H376" s="583" t="s">
        <v>5622</v>
      </c>
      <c r="I376" s="147"/>
      <c r="J376" s="147"/>
      <c r="K376" s="147"/>
      <c r="L376" s="582" t="s">
        <v>5618</v>
      </c>
      <c r="M376" s="582"/>
    </row>
    <row r="377" spans="1:13" x14ac:dyDescent="0.25">
      <c r="A377" s="581" t="s">
        <v>5048</v>
      </c>
      <c r="B377" s="586" t="s">
        <v>216</v>
      </c>
      <c r="C377" s="581" t="s">
        <v>1868</v>
      </c>
      <c r="D377" s="582">
        <v>4</v>
      </c>
      <c r="E377" s="147"/>
      <c r="F377" s="147"/>
      <c r="G377" s="583" t="s">
        <v>5116</v>
      </c>
      <c r="H377" s="583" t="s">
        <v>43</v>
      </c>
      <c r="I377" s="147"/>
      <c r="J377" s="147"/>
      <c r="K377" s="147"/>
      <c r="L377" s="582" t="s">
        <v>5618</v>
      </c>
      <c r="M377" s="582"/>
    </row>
    <row r="378" spans="1:13" x14ac:dyDescent="0.25">
      <c r="A378" s="581" t="s">
        <v>5048</v>
      </c>
      <c r="B378" s="586" t="s">
        <v>216</v>
      </c>
      <c r="C378" s="581" t="s">
        <v>1868</v>
      </c>
      <c r="D378" s="582">
        <v>5</v>
      </c>
      <c r="E378" s="147"/>
      <c r="F378" s="147"/>
      <c r="G378" s="583" t="s">
        <v>2380</v>
      </c>
      <c r="H378" s="583" t="s">
        <v>5623</v>
      </c>
      <c r="I378" s="147"/>
      <c r="J378" s="147"/>
      <c r="K378" s="147"/>
      <c r="L378" s="582" t="s">
        <v>2050</v>
      </c>
      <c r="M378" s="582"/>
    </row>
    <row r="379" spans="1:13" x14ac:dyDescent="0.25">
      <c r="A379" s="581" t="s">
        <v>5048</v>
      </c>
      <c r="B379" s="586" t="s">
        <v>216</v>
      </c>
      <c r="C379" s="581" t="s">
        <v>1868</v>
      </c>
      <c r="D379" s="582">
        <v>6</v>
      </c>
      <c r="E379" s="147"/>
      <c r="F379" s="147"/>
      <c r="G379" s="583" t="s">
        <v>5624</v>
      </c>
      <c r="H379" s="583" t="s">
        <v>5625</v>
      </c>
      <c r="I379" s="147"/>
      <c r="J379" s="147"/>
      <c r="K379" s="147"/>
      <c r="L379" s="582" t="s">
        <v>2050</v>
      </c>
      <c r="M379" s="582"/>
    </row>
    <row r="380" spans="1:13" x14ac:dyDescent="0.25">
      <c r="A380" s="581" t="s">
        <v>5048</v>
      </c>
      <c r="B380" s="586" t="s">
        <v>216</v>
      </c>
      <c r="C380" s="581" t="s">
        <v>1868</v>
      </c>
      <c r="D380" s="582">
        <v>7</v>
      </c>
      <c r="E380" s="147"/>
      <c r="F380" s="147"/>
      <c r="G380" s="583" t="s">
        <v>5626</v>
      </c>
      <c r="H380" s="583" t="s">
        <v>5627</v>
      </c>
      <c r="I380" s="147"/>
      <c r="J380" s="147"/>
      <c r="K380" s="147"/>
      <c r="L380" s="582" t="s">
        <v>2050</v>
      </c>
      <c r="M380" s="582"/>
    </row>
    <row r="381" spans="1:13" x14ac:dyDescent="0.25">
      <c r="A381" s="581" t="s">
        <v>5048</v>
      </c>
      <c r="B381" s="586" t="s">
        <v>216</v>
      </c>
      <c r="C381" s="581" t="s">
        <v>1869</v>
      </c>
      <c r="D381" s="582">
        <v>0</v>
      </c>
      <c r="E381" s="147"/>
      <c r="F381" s="147"/>
      <c r="G381" s="583" t="s">
        <v>5628</v>
      </c>
      <c r="H381" s="583" t="s">
        <v>5629</v>
      </c>
      <c r="I381" s="147"/>
      <c r="J381" s="147"/>
      <c r="K381" s="147"/>
      <c r="L381" s="582" t="s">
        <v>2050</v>
      </c>
      <c r="M381" s="582"/>
    </row>
    <row r="382" spans="1:13" x14ac:dyDescent="0.25">
      <c r="A382" s="581" t="s">
        <v>5048</v>
      </c>
      <c r="B382" s="533" t="s">
        <v>216</v>
      </c>
      <c r="C382" s="581" t="s">
        <v>1869</v>
      </c>
      <c r="D382" s="585">
        <v>1</v>
      </c>
      <c r="E382" s="147"/>
      <c r="F382" s="147"/>
      <c r="G382" s="583" t="s">
        <v>5630</v>
      </c>
      <c r="H382" s="584" t="s">
        <v>5631</v>
      </c>
      <c r="I382" s="147"/>
      <c r="J382" s="147"/>
      <c r="K382" s="147"/>
      <c r="L382" s="582" t="s">
        <v>2050</v>
      </c>
      <c r="M382" s="582"/>
    </row>
    <row r="383" spans="1:13" x14ac:dyDescent="0.25">
      <c r="A383" s="581" t="s">
        <v>5048</v>
      </c>
      <c r="B383" s="533" t="s">
        <v>216</v>
      </c>
      <c r="C383" s="581" t="s">
        <v>1869</v>
      </c>
      <c r="D383" s="585">
        <v>2</v>
      </c>
      <c r="E383" s="147"/>
      <c r="F383" s="147"/>
      <c r="G383" s="583" t="s">
        <v>5632</v>
      </c>
      <c r="H383" s="538" t="s">
        <v>5633</v>
      </c>
      <c r="I383" s="147"/>
      <c r="J383" s="147"/>
      <c r="K383" s="147"/>
      <c r="L383" s="582" t="s">
        <v>2050</v>
      </c>
      <c r="M383" s="582"/>
    </row>
    <row r="384" spans="1:13" x14ac:dyDescent="0.25">
      <c r="A384" s="581" t="s">
        <v>5048</v>
      </c>
      <c r="B384" s="533" t="s">
        <v>216</v>
      </c>
      <c r="C384" s="581" t="s">
        <v>1869</v>
      </c>
      <c r="D384" s="585">
        <v>3</v>
      </c>
      <c r="E384" s="147"/>
      <c r="F384" s="147"/>
      <c r="G384" s="583" t="s">
        <v>5116</v>
      </c>
      <c r="H384" s="538" t="s">
        <v>43</v>
      </c>
      <c r="I384" s="147"/>
      <c r="J384" s="147"/>
      <c r="K384" s="147"/>
      <c r="L384" s="582" t="s">
        <v>2050</v>
      </c>
      <c r="M384" s="582"/>
    </row>
    <row r="385" spans="1:13" x14ac:dyDescent="0.25">
      <c r="A385" s="581" t="s">
        <v>5048</v>
      </c>
      <c r="B385" s="586" t="s">
        <v>216</v>
      </c>
      <c r="C385" s="581" t="s">
        <v>1869</v>
      </c>
      <c r="D385" s="582">
        <v>4</v>
      </c>
      <c r="E385" s="147"/>
      <c r="F385" s="147"/>
      <c r="G385" s="583" t="s">
        <v>5116</v>
      </c>
      <c r="H385" s="583" t="s">
        <v>43</v>
      </c>
      <c r="I385" s="147"/>
      <c r="J385" s="147"/>
      <c r="K385" s="147"/>
      <c r="L385" s="582" t="s">
        <v>2050</v>
      </c>
      <c r="M385" s="582"/>
    </row>
    <row r="386" spans="1:13" x14ac:dyDescent="0.25">
      <c r="A386" s="581" t="s">
        <v>5048</v>
      </c>
      <c r="B386" s="586" t="s">
        <v>216</v>
      </c>
      <c r="C386" s="581" t="s">
        <v>1869</v>
      </c>
      <c r="D386" s="582">
        <v>5</v>
      </c>
      <c r="E386" s="147"/>
      <c r="F386" s="147"/>
      <c r="G386" s="583" t="s">
        <v>5116</v>
      </c>
      <c r="H386" s="583" t="s">
        <v>5116</v>
      </c>
      <c r="I386" s="147"/>
      <c r="J386" s="147"/>
      <c r="K386" s="147"/>
      <c r="L386" s="582" t="s">
        <v>5116</v>
      </c>
      <c r="M386" s="582"/>
    </row>
    <row r="387" spans="1:13" x14ac:dyDescent="0.25">
      <c r="A387" s="581" t="s">
        <v>5048</v>
      </c>
      <c r="B387" s="586" t="s">
        <v>216</v>
      </c>
      <c r="C387" s="581" t="s">
        <v>1869</v>
      </c>
      <c r="D387" s="582">
        <v>6</v>
      </c>
      <c r="E387" s="147"/>
      <c r="F387" s="147"/>
      <c r="G387" s="583" t="s">
        <v>5116</v>
      </c>
      <c r="H387" s="583" t="s">
        <v>5116</v>
      </c>
      <c r="I387" s="147"/>
      <c r="J387" s="147"/>
      <c r="K387" s="147"/>
      <c r="L387" s="582" t="s">
        <v>5116</v>
      </c>
      <c r="M387" s="582"/>
    </row>
    <row r="388" spans="1:13" x14ac:dyDescent="0.25">
      <c r="A388" s="581" t="s">
        <v>5048</v>
      </c>
      <c r="B388" s="586" t="s">
        <v>216</v>
      </c>
      <c r="C388" s="581" t="s">
        <v>1869</v>
      </c>
      <c r="D388" s="582">
        <v>7</v>
      </c>
      <c r="E388" s="147"/>
      <c r="F388" s="147"/>
      <c r="G388" s="583" t="s">
        <v>5116</v>
      </c>
      <c r="H388" s="583" t="s">
        <v>5116</v>
      </c>
      <c r="I388" s="147"/>
      <c r="J388" s="147"/>
      <c r="K388" s="147"/>
      <c r="L388" s="582" t="s">
        <v>5116</v>
      </c>
      <c r="M388" s="582"/>
    </row>
    <row r="389" spans="1:13" x14ac:dyDescent="0.25">
      <c r="A389" s="581" t="s">
        <v>5048</v>
      </c>
      <c r="B389" s="586" t="s">
        <v>1581</v>
      </c>
      <c r="C389" s="581" t="s">
        <v>1870</v>
      </c>
      <c r="D389" s="582">
        <v>0</v>
      </c>
      <c r="E389" s="147"/>
      <c r="F389" s="147"/>
      <c r="G389" s="583" t="s">
        <v>5116</v>
      </c>
      <c r="H389" s="583" t="s">
        <v>5634</v>
      </c>
      <c r="I389" s="147"/>
      <c r="J389" s="147"/>
      <c r="K389" s="147"/>
      <c r="L389" s="582" t="s">
        <v>2037</v>
      </c>
      <c r="M389" s="582"/>
    </row>
    <row r="390" spans="1:13" x14ac:dyDescent="0.25">
      <c r="A390" s="581" t="s">
        <v>5048</v>
      </c>
      <c r="B390" s="586" t="s">
        <v>1581</v>
      </c>
      <c r="C390" s="581" t="s">
        <v>1870</v>
      </c>
      <c r="D390" s="582">
        <v>1</v>
      </c>
      <c r="E390" s="147"/>
      <c r="F390" s="147"/>
      <c r="G390" s="583" t="s">
        <v>5116</v>
      </c>
      <c r="H390" s="583" t="s">
        <v>5635</v>
      </c>
      <c r="I390" s="147"/>
      <c r="J390" s="147"/>
      <c r="K390" s="147"/>
      <c r="L390" s="582" t="s">
        <v>2039</v>
      </c>
      <c r="M390" s="582"/>
    </row>
    <row r="391" spans="1:13" x14ac:dyDescent="0.25">
      <c r="A391" s="581" t="s">
        <v>5048</v>
      </c>
      <c r="B391" s="586" t="s">
        <v>1581</v>
      </c>
      <c r="C391" s="581" t="s">
        <v>1896</v>
      </c>
      <c r="D391" s="582">
        <v>0</v>
      </c>
      <c r="E391" s="147"/>
      <c r="F391" s="147"/>
      <c r="G391" s="583" t="s">
        <v>5116</v>
      </c>
      <c r="H391" s="583" t="s">
        <v>43</v>
      </c>
      <c r="I391" s="147"/>
      <c r="J391" s="147"/>
      <c r="K391" s="147"/>
      <c r="L391" s="582" t="s">
        <v>2041</v>
      </c>
      <c r="M391" s="582"/>
    </row>
    <row r="392" spans="1:13" x14ac:dyDescent="0.25">
      <c r="A392" s="581" t="s">
        <v>5048</v>
      </c>
      <c r="B392" s="586" t="s">
        <v>1581</v>
      </c>
      <c r="C392" s="581" t="s">
        <v>1896</v>
      </c>
      <c r="D392" s="582">
        <v>1</v>
      </c>
      <c r="E392" s="147"/>
      <c r="F392" s="147"/>
      <c r="G392" s="583" t="s">
        <v>5116</v>
      </c>
      <c r="H392" s="583" t="s">
        <v>43</v>
      </c>
      <c r="I392" s="147"/>
      <c r="J392" s="147"/>
      <c r="K392" s="147"/>
      <c r="L392" s="582" t="s">
        <v>2064</v>
      </c>
      <c r="M392" s="582"/>
    </row>
    <row r="393" spans="1:13" x14ac:dyDescent="0.25">
      <c r="A393" s="581" t="s">
        <v>5048</v>
      </c>
      <c r="B393" s="586" t="s">
        <v>221</v>
      </c>
      <c r="C393" s="581" t="s">
        <v>1879</v>
      </c>
      <c r="D393" s="582">
        <v>0</v>
      </c>
      <c r="E393" s="147"/>
      <c r="F393" s="147"/>
      <c r="G393" s="583" t="s">
        <v>5636</v>
      </c>
      <c r="H393" s="583" t="s">
        <v>5637</v>
      </c>
      <c r="I393" s="147"/>
      <c r="J393" s="147"/>
      <c r="K393" s="147"/>
      <c r="L393" s="582" t="s">
        <v>2042</v>
      </c>
      <c r="M393" s="582"/>
    </row>
    <row r="394" spans="1:13" x14ac:dyDescent="0.25">
      <c r="A394" s="581" t="s">
        <v>5048</v>
      </c>
      <c r="B394" s="586" t="s">
        <v>221</v>
      </c>
      <c r="C394" s="581" t="s">
        <v>1879</v>
      </c>
      <c r="D394" s="582">
        <v>1</v>
      </c>
      <c r="E394" s="147"/>
      <c r="F394" s="147"/>
      <c r="G394" s="583" t="s">
        <v>5638</v>
      </c>
      <c r="H394" s="583" t="s">
        <v>5639</v>
      </c>
      <c r="I394" s="147"/>
      <c r="J394" s="147"/>
      <c r="K394" s="147"/>
      <c r="L394" s="582" t="s">
        <v>2042</v>
      </c>
      <c r="M394" s="582"/>
    </row>
    <row r="395" spans="1:13" x14ac:dyDescent="0.25">
      <c r="A395" s="581" t="s">
        <v>5048</v>
      </c>
      <c r="B395" s="586" t="s">
        <v>221</v>
      </c>
      <c r="C395" s="581" t="s">
        <v>1879</v>
      </c>
      <c r="D395" s="582">
        <v>2</v>
      </c>
      <c r="E395" s="147"/>
      <c r="F395" s="147"/>
      <c r="G395" s="583" t="s">
        <v>5640</v>
      </c>
      <c r="H395" s="583" t="s">
        <v>5641</v>
      </c>
      <c r="I395" s="147"/>
      <c r="J395" s="147"/>
      <c r="K395" s="147"/>
      <c r="L395" s="582" t="s">
        <v>2042</v>
      </c>
      <c r="M395" s="582"/>
    </row>
    <row r="396" spans="1:13" x14ac:dyDescent="0.25">
      <c r="A396" s="581" t="s">
        <v>5048</v>
      </c>
      <c r="B396" s="586" t="s">
        <v>221</v>
      </c>
      <c r="C396" s="581" t="s">
        <v>1879</v>
      </c>
      <c r="D396" s="582">
        <v>3</v>
      </c>
      <c r="E396" s="147"/>
      <c r="F396" s="147"/>
      <c r="G396" s="583" t="s">
        <v>5642</v>
      </c>
      <c r="H396" s="583" t="s">
        <v>5643</v>
      </c>
      <c r="I396" s="147"/>
      <c r="J396" s="147"/>
      <c r="K396" s="147"/>
      <c r="L396" s="582" t="s">
        <v>2042</v>
      </c>
      <c r="M396" s="582"/>
    </row>
    <row r="397" spans="1:13" x14ac:dyDescent="0.25">
      <c r="A397" s="581" t="s">
        <v>5048</v>
      </c>
      <c r="B397" s="586" t="s">
        <v>221</v>
      </c>
      <c r="C397" s="581" t="s">
        <v>1879</v>
      </c>
      <c r="D397" s="582">
        <v>4</v>
      </c>
      <c r="E397" s="147"/>
      <c r="F397" s="147"/>
      <c r="G397" s="583" t="s">
        <v>5644</v>
      </c>
      <c r="H397" s="583" t="s">
        <v>5645</v>
      </c>
      <c r="I397" s="147"/>
      <c r="J397" s="147"/>
      <c r="K397" s="147"/>
      <c r="L397" s="582" t="s">
        <v>2042</v>
      </c>
      <c r="M397" s="582"/>
    </row>
    <row r="398" spans="1:13" x14ac:dyDescent="0.25">
      <c r="A398" s="581" t="s">
        <v>5048</v>
      </c>
      <c r="B398" s="586" t="s">
        <v>221</v>
      </c>
      <c r="C398" s="581" t="s">
        <v>1879</v>
      </c>
      <c r="D398" s="582">
        <v>5</v>
      </c>
      <c r="E398" s="147"/>
      <c r="F398" s="147"/>
      <c r="G398" s="583" t="s">
        <v>5646</v>
      </c>
      <c r="H398" s="583" t="s">
        <v>5647</v>
      </c>
      <c r="I398" s="147"/>
      <c r="J398" s="147"/>
      <c r="K398" s="147"/>
      <c r="L398" s="582" t="s">
        <v>2042</v>
      </c>
      <c r="M398" s="582"/>
    </row>
    <row r="399" spans="1:13" x14ac:dyDescent="0.25">
      <c r="A399" s="581" t="s">
        <v>5048</v>
      </c>
      <c r="B399" s="586" t="s">
        <v>221</v>
      </c>
      <c r="C399" s="581" t="s">
        <v>1879</v>
      </c>
      <c r="D399" s="582">
        <v>6</v>
      </c>
      <c r="E399" s="147"/>
      <c r="F399" s="147"/>
      <c r="G399" s="583" t="s">
        <v>5648</v>
      </c>
      <c r="H399" s="583" t="s">
        <v>5649</v>
      </c>
      <c r="I399" s="147"/>
      <c r="J399" s="147"/>
      <c r="K399" s="147"/>
      <c r="L399" s="582" t="s">
        <v>2044</v>
      </c>
      <c r="M399" s="582"/>
    </row>
    <row r="400" spans="1:13" x14ac:dyDescent="0.25">
      <c r="A400" s="581" t="s">
        <v>5048</v>
      </c>
      <c r="B400" s="586" t="s">
        <v>221</v>
      </c>
      <c r="C400" s="581" t="s">
        <v>1879</v>
      </c>
      <c r="D400" s="582">
        <v>7</v>
      </c>
      <c r="E400" s="147"/>
      <c r="F400" s="147"/>
      <c r="G400" s="583" t="s">
        <v>5650</v>
      </c>
      <c r="H400" s="583" t="s">
        <v>5651</v>
      </c>
      <c r="I400" s="147"/>
      <c r="J400" s="147"/>
      <c r="K400" s="147"/>
      <c r="L400" s="582" t="s">
        <v>2044</v>
      </c>
      <c r="M400" s="582"/>
    </row>
    <row r="401" spans="1:13" x14ac:dyDescent="0.25">
      <c r="A401" s="581" t="s">
        <v>5048</v>
      </c>
      <c r="B401" s="586" t="s">
        <v>221</v>
      </c>
      <c r="C401" s="581" t="s">
        <v>1879</v>
      </c>
      <c r="D401" s="582">
        <v>8</v>
      </c>
      <c r="E401" s="147"/>
      <c r="F401" s="147"/>
      <c r="G401" s="583" t="s">
        <v>5652</v>
      </c>
      <c r="H401" s="583" t="s">
        <v>5653</v>
      </c>
      <c r="I401" s="147"/>
      <c r="J401" s="147"/>
      <c r="K401" s="147"/>
      <c r="L401" s="582" t="s">
        <v>2054</v>
      </c>
      <c r="M401" s="582"/>
    </row>
    <row r="402" spans="1:13" x14ac:dyDescent="0.25">
      <c r="A402" s="581" t="s">
        <v>5048</v>
      </c>
      <c r="B402" s="586" t="s">
        <v>221</v>
      </c>
      <c r="C402" s="581" t="s">
        <v>1879</v>
      </c>
      <c r="D402" s="582">
        <v>9</v>
      </c>
      <c r="E402" s="147"/>
      <c r="F402" s="147"/>
      <c r="G402" s="583" t="s">
        <v>5654</v>
      </c>
      <c r="H402" s="583" t="s">
        <v>5655</v>
      </c>
      <c r="I402" s="147"/>
      <c r="J402" s="147"/>
      <c r="K402" s="147"/>
      <c r="L402" s="582" t="s">
        <v>2054</v>
      </c>
      <c r="M402" s="582"/>
    </row>
    <row r="403" spans="1:13" x14ac:dyDescent="0.25">
      <c r="A403" s="581" t="s">
        <v>5048</v>
      </c>
      <c r="B403" s="586" t="s">
        <v>221</v>
      </c>
      <c r="C403" s="581" t="s">
        <v>1879</v>
      </c>
      <c r="D403" s="582" t="s">
        <v>222</v>
      </c>
      <c r="E403" s="147"/>
      <c r="F403" s="147"/>
      <c r="G403" s="583" t="s">
        <v>5656</v>
      </c>
      <c r="H403" s="583" t="s">
        <v>5657</v>
      </c>
      <c r="I403" s="147"/>
      <c r="J403" s="147"/>
      <c r="K403" s="147"/>
      <c r="L403" s="582" t="s">
        <v>2054</v>
      </c>
      <c r="M403" s="582"/>
    </row>
    <row r="404" spans="1:13" x14ac:dyDescent="0.25">
      <c r="A404" s="581" t="s">
        <v>5048</v>
      </c>
      <c r="B404" s="586" t="s">
        <v>221</v>
      </c>
      <c r="C404" s="581" t="s">
        <v>1879</v>
      </c>
      <c r="D404" s="582" t="s">
        <v>223</v>
      </c>
      <c r="E404" s="147"/>
      <c r="F404" s="147"/>
      <c r="G404" s="583" t="s">
        <v>5658</v>
      </c>
      <c r="H404" s="583" t="s">
        <v>5659</v>
      </c>
      <c r="I404" s="147"/>
      <c r="J404" s="147"/>
      <c r="K404" s="147"/>
      <c r="L404" s="582" t="s">
        <v>2054</v>
      </c>
      <c r="M404" s="582"/>
    </row>
    <row r="405" spans="1:13" x14ac:dyDescent="0.25">
      <c r="A405" s="581" t="s">
        <v>5048</v>
      </c>
      <c r="B405" s="586" t="s">
        <v>221</v>
      </c>
      <c r="C405" s="581" t="s">
        <v>1879</v>
      </c>
      <c r="D405" s="582" t="s">
        <v>224</v>
      </c>
      <c r="E405" s="147"/>
      <c r="F405" s="147"/>
      <c r="G405" s="583" t="s">
        <v>5116</v>
      </c>
      <c r="H405" s="583" t="s">
        <v>5660</v>
      </c>
      <c r="I405" s="147"/>
      <c r="J405" s="147"/>
      <c r="K405" s="147"/>
      <c r="L405" s="582" t="s">
        <v>2066</v>
      </c>
      <c r="M405" s="582"/>
    </row>
    <row r="406" spans="1:13" x14ac:dyDescent="0.25">
      <c r="A406" s="581" t="s">
        <v>5048</v>
      </c>
      <c r="B406" s="586" t="s">
        <v>221</v>
      </c>
      <c r="C406" s="581" t="s">
        <v>1879</v>
      </c>
      <c r="D406" s="582" t="s">
        <v>225</v>
      </c>
      <c r="E406" s="147"/>
      <c r="F406" s="147"/>
      <c r="G406" s="583" t="s">
        <v>5116</v>
      </c>
      <c r="H406" s="583" t="s">
        <v>5661</v>
      </c>
      <c r="I406" s="147"/>
      <c r="J406" s="147"/>
      <c r="K406" s="147"/>
      <c r="L406" s="582" t="s">
        <v>2066</v>
      </c>
      <c r="M406" s="582"/>
    </row>
    <row r="407" spans="1:13" x14ac:dyDescent="0.25">
      <c r="A407" s="581" t="s">
        <v>5048</v>
      </c>
      <c r="B407" s="586" t="s">
        <v>221</v>
      </c>
      <c r="C407" s="581" t="s">
        <v>1879</v>
      </c>
      <c r="D407" s="582" t="s">
        <v>226</v>
      </c>
      <c r="E407" s="147"/>
      <c r="F407" s="147"/>
      <c r="G407" s="583" t="s">
        <v>5116</v>
      </c>
      <c r="H407" s="583" t="s">
        <v>5662</v>
      </c>
      <c r="I407" s="147"/>
      <c r="J407" s="147"/>
      <c r="K407" s="147"/>
      <c r="L407" s="582" t="s">
        <v>2066</v>
      </c>
      <c r="M407" s="582"/>
    </row>
    <row r="408" spans="1:13" x14ac:dyDescent="0.25">
      <c r="A408" s="581" t="s">
        <v>5048</v>
      </c>
      <c r="B408" s="586" t="s">
        <v>221</v>
      </c>
      <c r="C408" s="581" t="s">
        <v>1879</v>
      </c>
      <c r="D408" s="582" t="s">
        <v>227</v>
      </c>
      <c r="E408" s="147"/>
      <c r="F408" s="147"/>
      <c r="G408" s="583" t="s">
        <v>5116</v>
      </c>
      <c r="H408" s="583" t="s">
        <v>5663</v>
      </c>
      <c r="I408" s="147"/>
      <c r="J408" s="147"/>
      <c r="K408" s="147"/>
      <c r="L408" s="582" t="s">
        <v>2066</v>
      </c>
      <c r="M408" s="582"/>
    </row>
    <row r="409" spans="1:13" x14ac:dyDescent="0.25">
      <c r="A409" s="581" t="s">
        <v>5048</v>
      </c>
      <c r="B409" s="586" t="s">
        <v>221</v>
      </c>
      <c r="C409" s="581" t="s">
        <v>1879</v>
      </c>
      <c r="D409" s="582" t="s">
        <v>228</v>
      </c>
      <c r="E409" s="147"/>
      <c r="F409" s="147"/>
      <c r="G409" s="583" t="s">
        <v>5116</v>
      </c>
      <c r="H409" s="583" t="s">
        <v>5664</v>
      </c>
      <c r="I409" s="147"/>
      <c r="J409" s="147"/>
      <c r="K409" s="147"/>
      <c r="L409" s="582" t="s">
        <v>2066</v>
      </c>
      <c r="M409" s="582"/>
    </row>
    <row r="410" spans="1:13" x14ac:dyDescent="0.25">
      <c r="A410" s="581" t="s">
        <v>5048</v>
      </c>
      <c r="B410" s="586" t="s">
        <v>221</v>
      </c>
      <c r="C410" s="581" t="s">
        <v>1879</v>
      </c>
      <c r="D410" s="582" t="s">
        <v>229</v>
      </c>
      <c r="E410" s="147"/>
      <c r="F410" s="147"/>
      <c r="G410" s="583" t="s">
        <v>5116</v>
      </c>
      <c r="H410" s="583" t="s">
        <v>5665</v>
      </c>
      <c r="I410" s="147"/>
      <c r="J410" s="147"/>
      <c r="K410" s="147"/>
      <c r="L410" s="582" t="s">
        <v>2066</v>
      </c>
      <c r="M410" s="582"/>
    </row>
    <row r="411" spans="1:13" x14ac:dyDescent="0.25">
      <c r="A411" s="581" t="s">
        <v>5048</v>
      </c>
      <c r="B411" s="586" t="s">
        <v>221</v>
      </c>
      <c r="C411" s="581" t="s">
        <v>1879</v>
      </c>
      <c r="D411" s="582" t="s">
        <v>230</v>
      </c>
      <c r="E411" s="147"/>
      <c r="F411" s="147"/>
      <c r="G411" s="583" t="s">
        <v>5116</v>
      </c>
      <c r="H411" s="583" t="s">
        <v>5666</v>
      </c>
      <c r="I411" s="147"/>
      <c r="J411" s="147"/>
      <c r="K411" s="147"/>
      <c r="L411" s="582" t="s">
        <v>2066</v>
      </c>
      <c r="M411" s="582"/>
    </row>
    <row r="412" spans="1:13" x14ac:dyDescent="0.25">
      <c r="A412" s="581" t="s">
        <v>5048</v>
      </c>
      <c r="B412" s="586" t="s">
        <v>221</v>
      </c>
      <c r="C412" s="581" t="s">
        <v>1879</v>
      </c>
      <c r="D412" s="582" t="s">
        <v>231</v>
      </c>
      <c r="E412" s="147"/>
      <c r="F412" s="147"/>
      <c r="G412" s="583" t="s">
        <v>5667</v>
      </c>
      <c r="H412" s="583" t="s">
        <v>5668</v>
      </c>
      <c r="I412" s="147"/>
      <c r="J412" s="147"/>
      <c r="K412" s="147"/>
      <c r="L412" s="582" t="s">
        <v>2070</v>
      </c>
      <c r="M412" s="582"/>
    </row>
    <row r="413" spans="1:13" x14ac:dyDescent="0.25">
      <c r="A413" s="581" t="s">
        <v>5048</v>
      </c>
      <c r="B413" s="586" t="s">
        <v>221</v>
      </c>
      <c r="C413" s="581" t="s">
        <v>1879</v>
      </c>
      <c r="D413" s="582" t="s">
        <v>232</v>
      </c>
      <c r="E413" s="147"/>
      <c r="F413" s="147"/>
      <c r="G413" s="583" t="s">
        <v>5669</v>
      </c>
      <c r="H413" s="583" t="s">
        <v>5670</v>
      </c>
      <c r="I413" s="147"/>
      <c r="J413" s="147"/>
      <c r="K413" s="147"/>
      <c r="L413" s="582" t="s">
        <v>2070</v>
      </c>
      <c r="M413" s="582"/>
    </row>
    <row r="414" spans="1:13" x14ac:dyDescent="0.25">
      <c r="A414" s="581" t="s">
        <v>5048</v>
      </c>
      <c r="B414" s="586" t="s">
        <v>221</v>
      </c>
      <c r="C414" s="581" t="s">
        <v>1879</v>
      </c>
      <c r="D414" s="582" t="s">
        <v>233</v>
      </c>
      <c r="E414" s="147"/>
      <c r="F414" s="147"/>
      <c r="G414" s="583" t="s">
        <v>5671</v>
      </c>
      <c r="H414" s="583" t="s">
        <v>5672</v>
      </c>
      <c r="I414" s="147"/>
      <c r="J414" s="147"/>
      <c r="K414" s="147"/>
      <c r="L414" s="582" t="s">
        <v>2070</v>
      </c>
      <c r="M414" s="582"/>
    </row>
    <row r="415" spans="1:13" x14ac:dyDescent="0.25">
      <c r="A415" s="581" t="s">
        <v>5048</v>
      </c>
      <c r="B415" s="586" t="s">
        <v>221</v>
      </c>
      <c r="C415" s="581" t="s">
        <v>1879</v>
      </c>
      <c r="D415" s="582" t="s">
        <v>234</v>
      </c>
      <c r="E415" s="147"/>
      <c r="F415" s="147"/>
      <c r="G415" s="583" t="s">
        <v>5673</v>
      </c>
      <c r="H415" s="583" t="s">
        <v>5674</v>
      </c>
      <c r="I415" s="147"/>
      <c r="J415" s="147"/>
      <c r="K415" s="147"/>
      <c r="L415" s="582" t="s">
        <v>2070</v>
      </c>
      <c r="M415" s="582"/>
    </row>
    <row r="416" spans="1:13" x14ac:dyDescent="0.25">
      <c r="A416" s="581" t="s">
        <v>5048</v>
      </c>
      <c r="B416" s="586" t="s">
        <v>221</v>
      </c>
      <c r="C416" s="581" t="s">
        <v>1879</v>
      </c>
      <c r="D416" s="582" t="s">
        <v>235</v>
      </c>
      <c r="E416" s="147"/>
      <c r="F416" s="147"/>
      <c r="G416" s="583" t="s">
        <v>5675</v>
      </c>
      <c r="H416" s="583" t="s">
        <v>5676</v>
      </c>
      <c r="I416" s="147"/>
      <c r="J416" s="147"/>
      <c r="K416" s="147"/>
      <c r="L416" s="582" t="s">
        <v>2070</v>
      </c>
      <c r="M416" s="582"/>
    </row>
    <row r="417" spans="1:13" x14ac:dyDescent="0.25">
      <c r="A417" s="581" t="s">
        <v>5048</v>
      </c>
      <c r="B417" s="586" t="s">
        <v>221</v>
      </c>
      <c r="C417" s="581" t="s">
        <v>1879</v>
      </c>
      <c r="D417" s="582" t="s">
        <v>236</v>
      </c>
      <c r="E417" s="147"/>
      <c r="F417" s="147"/>
      <c r="G417" s="583" t="s">
        <v>5677</v>
      </c>
      <c r="H417" s="583" t="s">
        <v>5678</v>
      </c>
      <c r="I417" s="147"/>
      <c r="J417" s="147"/>
      <c r="K417" s="147"/>
      <c r="L417" s="582" t="s">
        <v>2070</v>
      </c>
      <c r="M417" s="582"/>
    </row>
    <row r="418" spans="1:13" x14ac:dyDescent="0.25">
      <c r="A418" s="581" t="s">
        <v>5048</v>
      </c>
      <c r="B418" s="586" t="s">
        <v>221</v>
      </c>
      <c r="C418" s="581" t="s">
        <v>1879</v>
      </c>
      <c r="D418" s="582" t="s">
        <v>237</v>
      </c>
      <c r="E418" s="147"/>
      <c r="F418" s="147"/>
      <c r="G418" s="583" t="s">
        <v>1899</v>
      </c>
      <c r="H418" s="583" t="s">
        <v>5679</v>
      </c>
      <c r="I418" s="147"/>
      <c r="J418" s="147"/>
      <c r="K418" s="147"/>
      <c r="L418" s="582" t="s">
        <v>2076</v>
      </c>
      <c r="M418" s="582"/>
    </row>
    <row r="419" spans="1:13" x14ac:dyDescent="0.25">
      <c r="A419" s="581" t="s">
        <v>5048</v>
      </c>
      <c r="B419" s="586" t="s">
        <v>221</v>
      </c>
      <c r="C419" s="581" t="s">
        <v>1879</v>
      </c>
      <c r="D419" s="582" t="s">
        <v>238</v>
      </c>
      <c r="E419" s="147"/>
      <c r="F419" s="147"/>
      <c r="G419" s="583" t="s">
        <v>1898</v>
      </c>
      <c r="H419" s="583" t="s">
        <v>5680</v>
      </c>
      <c r="I419" s="147"/>
      <c r="J419" s="147"/>
      <c r="K419" s="147"/>
      <c r="L419" s="582" t="s">
        <v>2076</v>
      </c>
      <c r="M419" s="582"/>
    </row>
    <row r="420" spans="1:13" x14ac:dyDescent="0.25">
      <c r="A420" s="581" t="s">
        <v>5048</v>
      </c>
      <c r="B420" s="586" t="s">
        <v>221</v>
      </c>
      <c r="C420" s="581" t="s">
        <v>1879</v>
      </c>
      <c r="D420" s="582" t="s">
        <v>239</v>
      </c>
      <c r="E420" s="147"/>
      <c r="F420" s="147"/>
      <c r="G420" s="583" t="s">
        <v>5116</v>
      </c>
      <c r="H420" s="583" t="s">
        <v>5681</v>
      </c>
      <c r="I420" s="147"/>
      <c r="J420" s="147"/>
      <c r="K420" s="147"/>
      <c r="L420" s="582" t="s">
        <v>2077</v>
      </c>
      <c r="M420" s="582"/>
    </row>
    <row r="421" spans="1:13" x14ac:dyDescent="0.25">
      <c r="A421" s="581" t="s">
        <v>5048</v>
      </c>
      <c r="B421" s="586" t="s">
        <v>221</v>
      </c>
      <c r="C421" s="581" t="s">
        <v>1879</v>
      </c>
      <c r="D421" s="582" t="s">
        <v>240</v>
      </c>
      <c r="E421" s="147"/>
      <c r="F421" s="147"/>
      <c r="G421" s="583" t="s">
        <v>5116</v>
      </c>
      <c r="H421" s="583" t="s">
        <v>5682</v>
      </c>
      <c r="I421" s="147"/>
      <c r="J421" s="147"/>
      <c r="K421" s="147"/>
      <c r="L421" s="582" t="s">
        <v>2077</v>
      </c>
      <c r="M421" s="582"/>
    </row>
    <row r="422" spans="1:13" x14ac:dyDescent="0.25">
      <c r="A422" s="581" t="s">
        <v>5048</v>
      </c>
      <c r="B422" s="586" t="s">
        <v>221</v>
      </c>
      <c r="C422" s="581" t="s">
        <v>1879</v>
      </c>
      <c r="D422" s="582" t="s">
        <v>241</v>
      </c>
      <c r="E422" s="147"/>
      <c r="F422" s="147"/>
      <c r="G422" s="583" t="s">
        <v>5116</v>
      </c>
      <c r="H422" s="583" t="s">
        <v>5116</v>
      </c>
      <c r="I422" s="147"/>
      <c r="J422" s="147"/>
      <c r="K422" s="147"/>
      <c r="L422" s="582" t="s">
        <v>5116</v>
      </c>
      <c r="M422" s="582"/>
    </row>
    <row r="423" spans="1:13" x14ac:dyDescent="0.25">
      <c r="A423" s="581" t="s">
        <v>5048</v>
      </c>
      <c r="B423" s="586" t="s">
        <v>221</v>
      </c>
      <c r="C423" s="581" t="s">
        <v>1879</v>
      </c>
      <c r="D423" s="582" t="s">
        <v>242</v>
      </c>
      <c r="E423" s="147"/>
      <c r="F423" s="147"/>
      <c r="G423" s="583" t="s">
        <v>5116</v>
      </c>
      <c r="H423" s="583" t="s">
        <v>5116</v>
      </c>
      <c r="I423" s="147"/>
      <c r="J423" s="147"/>
      <c r="K423" s="147"/>
      <c r="L423" s="582" t="s">
        <v>5116</v>
      </c>
      <c r="M423" s="582"/>
    </row>
    <row r="424" spans="1:13" x14ac:dyDescent="0.25">
      <c r="A424" s="581" t="s">
        <v>5048</v>
      </c>
      <c r="B424" s="586" t="s">
        <v>221</v>
      </c>
      <c r="C424" s="581" t="s">
        <v>1879</v>
      </c>
      <c r="D424" s="582" t="s">
        <v>2086</v>
      </c>
      <c r="E424" s="147"/>
      <c r="F424" s="147"/>
      <c r="G424" s="583" t="s">
        <v>5116</v>
      </c>
      <c r="H424" s="583" t="s">
        <v>5116</v>
      </c>
      <c r="I424" s="147"/>
      <c r="J424" s="147"/>
      <c r="K424" s="147"/>
      <c r="L424" s="582" t="s">
        <v>5116</v>
      </c>
      <c r="M424" s="582"/>
    </row>
    <row r="425" spans="1:13" x14ac:dyDescent="0.25">
      <c r="A425" s="581" t="s">
        <v>5048</v>
      </c>
      <c r="B425" s="586" t="s">
        <v>1343</v>
      </c>
      <c r="C425" s="581" t="s">
        <v>1880</v>
      </c>
      <c r="D425" s="582">
        <v>0</v>
      </c>
      <c r="E425" s="147"/>
      <c r="F425" s="147"/>
      <c r="G425" s="583" t="s">
        <v>5683</v>
      </c>
      <c r="H425" s="583" t="s">
        <v>5684</v>
      </c>
      <c r="I425" s="147"/>
      <c r="J425" s="147"/>
      <c r="K425" s="147"/>
      <c r="L425" s="582" t="s">
        <v>2042</v>
      </c>
      <c r="M425" s="582"/>
    </row>
    <row r="426" spans="1:13" x14ac:dyDescent="0.25">
      <c r="A426" s="581" t="s">
        <v>5048</v>
      </c>
      <c r="B426" s="586" t="s">
        <v>1343</v>
      </c>
      <c r="C426" s="581" t="s">
        <v>1880</v>
      </c>
      <c r="D426" s="582">
        <v>1</v>
      </c>
      <c r="E426" s="147"/>
      <c r="F426" s="147"/>
      <c r="G426" s="583" t="s">
        <v>5685</v>
      </c>
      <c r="H426" s="583" t="s">
        <v>5686</v>
      </c>
      <c r="I426" s="147"/>
      <c r="J426" s="147"/>
      <c r="K426" s="147"/>
      <c r="L426" s="582" t="s">
        <v>2042</v>
      </c>
      <c r="M426" s="582"/>
    </row>
    <row r="427" spans="1:13" x14ac:dyDescent="0.25">
      <c r="A427" s="581" t="s">
        <v>5048</v>
      </c>
      <c r="B427" s="586" t="s">
        <v>1343</v>
      </c>
      <c r="C427" s="581" t="s">
        <v>1880</v>
      </c>
      <c r="D427" s="582">
        <v>2</v>
      </c>
      <c r="E427" s="147"/>
      <c r="F427" s="147"/>
      <c r="G427" s="583" t="s">
        <v>5687</v>
      </c>
      <c r="H427" s="583" t="s">
        <v>5688</v>
      </c>
      <c r="I427" s="147"/>
      <c r="J427" s="147"/>
      <c r="K427" s="147"/>
      <c r="L427" s="582" t="s">
        <v>2042</v>
      </c>
      <c r="M427" s="582"/>
    </row>
    <row r="428" spans="1:13" x14ac:dyDescent="0.25">
      <c r="A428" s="581" t="s">
        <v>5048</v>
      </c>
      <c r="B428" s="586" t="s">
        <v>1343</v>
      </c>
      <c r="C428" s="581" t="s">
        <v>1880</v>
      </c>
      <c r="D428" s="582">
        <v>3</v>
      </c>
      <c r="E428" s="147"/>
      <c r="F428" s="147"/>
      <c r="G428" s="583" t="s">
        <v>5689</v>
      </c>
      <c r="H428" s="583" t="s">
        <v>5690</v>
      </c>
      <c r="I428" s="147"/>
      <c r="J428" s="147"/>
      <c r="K428" s="147"/>
      <c r="L428" s="582" t="s">
        <v>2042</v>
      </c>
      <c r="M428" s="582"/>
    </row>
    <row r="429" spans="1:13" x14ac:dyDescent="0.25">
      <c r="A429" s="581" t="s">
        <v>5048</v>
      </c>
      <c r="B429" s="586" t="s">
        <v>1343</v>
      </c>
      <c r="C429" s="581" t="s">
        <v>1880</v>
      </c>
      <c r="D429" s="582">
        <v>4</v>
      </c>
      <c r="E429" s="147"/>
      <c r="F429" s="147"/>
      <c r="G429" s="583" t="s">
        <v>5691</v>
      </c>
      <c r="H429" s="583" t="s">
        <v>5692</v>
      </c>
      <c r="I429" s="147"/>
      <c r="J429" s="147"/>
      <c r="K429" s="147"/>
      <c r="L429" s="582" t="s">
        <v>2054</v>
      </c>
      <c r="M429" s="582"/>
    </row>
    <row r="430" spans="1:13" x14ac:dyDescent="0.25">
      <c r="A430" s="581" t="s">
        <v>5048</v>
      </c>
      <c r="B430" s="586" t="s">
        <v>1343</v>
      </c>
      <c r="C430" s="581" t="s">
        <v>1880</v>
      </c>
      <c r="D430" s="582">
        <v>5</v>
      </c>
      <c r="E430" s="147"/>
      <c r="F430" s="147"/>
      <c r="G430" s="583" t="s">
        <v>5116</v>
      </c>
      <c r="H430" s="583" t="s">
        <v>5693</v>
      </c>
      <c r="I430" s="147"/>
      <c r="J430" s="147"/>
      <c r="K430" s="147"/>
      <c r="L430" s="582" t="s">
        <v>2066</v>
      </c>
      <c r="M430" s="582"/>
    </row>
    <row r="431" spans="1:13" x14ac:dyDescent="0.25">
      <c r="A431" s="581" t="s">
        <v>5048</v>
      </c>
      <c r="B431" s="586" t="s">
        <v>1343</v>
      </c>
      <c r="C431" s="581" t="s">
        <v>1880</v>
      </c>
      <c r="D431" s="582">
        <v>6</v>
      </c>
      <c r="E431" s="147"/>
      <c r="F431" s="147"/>
      <c r="G431" s="583" t="s">
        <v>5116</v>
      </c>
      <c r="H431" s="583" t="s">
        <v>5694</v>
      </c>
      <c r="I431" s="147"/>
      <c r="J431" s="147"/>
      <c r="K431" s="147"/>
      <c r="L431" s="582" t="s">
        <v>2066</v>
      </c>
      <c r="M431" s="582"/>
    </row>
    <row r="432" spans="1:13" x14ac:dyDescent="0.25">
      <c r="A432" s="581" t="s">
        <v>5048</v>
      </c>
      <c r="B432" s="586" t="s">
        <v>1343</v>
      </c>
      <c r="C432" s="581" t="s">
        <v>1880</v>
      </c>
      <c r="D432" s="582">
        <v>7</v>
      </c>
      <c r="E432" s="147"/>
      <c r="F432" s="147"/>
      <c r="G432" s="583" t="s">
        <v>5116</v>
      </c>
      <c r="H432" s="583" t="s">
        <v>5695</v>
      </c>
      <c r="I432" s="147"/>
      <c r="J432" s="147"/>
      <c r="K432" s="147"/>
      <c r="L432" s="582" t="s">
        <v>2066</v>
      </c>
      <c r="M432" s="582"/>
    </row>
    <row r="433" spans="1:13" x14ac:dyDescent="0.25">
      <c r="A433" s="581" t="s">
        <v>5048</v>
      </c>
      <c r="B433" s="586" t="s">
        <v>1343</v>
      </c>
      <c r="C433" s="581" t="s">
        <v>1880</v>
      </c>
      <c r="D433" s="582">
        <v>8</v>
      </c>
      <c r="E433" s="147"/>
      <c r="F433" s="147"/>
      <c r="G433" s="583" t="s">
        <v>5696</v>
      </c>
      <c r="H433" s="583" t="s">
        <v>5697</v>
      </c>
      <c r="I433" s="147"/>
      <c r="J433" s="147"/>
      <c r="K433" s="147"/>
      <c r="L433" s="582" t="s">
        <v>2070</v>
      </c>
      <c r="M433" s="582"/>
    </row>
    <row r="434" spans="1:13" x14ac:dyDescent="0.25">
      <c r="A434" s="581" t="s">
        <v>5048</v>
      </c>
      <c r="B434" s="586" t="s">
        <v>1343</v>
      </c>
      <c r="C434" s="581" t="s">
        <v>1880</v>
      </c>
      <c r="D434" s="582">
        <v>9</v>
      </c>
      <c r="E434" s="147"/>
      <c r="F434" s="147"/>
      <c r="G434" s="583" t="s">
        <v>5698</v>
      </c>
      <c r="H434" s="583" t="s">
        <v>5699</v>
      </c>
      <c r="I434" s="147"/>
      <c r="J434" s="147"/>
      <c r="K434" s="147"/>
      <c r="L434" s="582" t="s">
        <v>2070</v>
      </c>
      <c r="M434" s="582"/>
    </row>
    <row r="435" spans="1:13" x14ac:dyDescent="0.25">
      <c r="A435" s="581" t="s">
        <v>5048</v>
      </c>
      <c r="B435" s="586" t="s">
        <v>1343</v>
      </c>
      <c r="C435" s="581" t="s">
        <v>1880</v>
      </c>
      <c r="D435" s="582" t="s">
        <v>222</v>
      </c>
      <c r="E435" s="147"/>
      <c r="F435" s="147"/>
      <c r="G435" s="583" t="s">
        <v>5700</v>
      </c>
      <c r="H435" s="583" t="s">
        <v>5701</v>
      </c>
      <c r="I435" s="147"/>
      <c r="J435" s="147"/>
      <c r="K435" s="147"/>
      <c r="L435" s="582" t="s">
        <v>2070</v>
      </c>
      <c r="M435" s="582"/>
    </row>
    <row r="436" spans="1:13" x14ac:dyDescent="0.25">
      <c r="A436" s="581" t="s">
        <v>5048</v>
      </c>
      <c r="B436" s="586" t="s">
        <v>1343</v>
      </c>
      <c r="C436" s="581" t="s">
        <v>1880</v>
      </c>
      <c r="D436" s="582" t="s">
        <v>223</v>
      </c>
      <c r="E436" s="147"/>
      <c r="F436" s="147"/>
      <c r="G436" s="583" t="s">
        <v>1900</v>
      </c>
      <c r="H436" s="583" t="s">
        <v>5702</v>
      </c>
      <c r="I436" s="147"/>
      <c r="J436" s="147"/>
      <c r="K436" s="147"/>
      <c r="L436" s="582" t="s">
        <v>2076</v>
      </c>
      <c r="M436" s="582"/>
    </row>
    <row r="437" spans="1:13" x14ac:dyDescent="0.25">
      <c r="A437" s="581" t="s">
        <v>5048</v>
      </c>
      <c r="B437" s="586" t="s">
        <v>1343</v>
      </c>
      <c r="C437" s="581" t="s">
        <v>1880</v>
      </c>
      <c r="D437" s="582" t="s">
        <v>224</v>
      </c>
      <c r="E437" s="147"/>
      <c r="F437" s="147"/>
      <c r="G437" s="583" t="s">
        <v>1901</v>
      </c>
      <c r="H437" s="583" t="s">
        <v>5703</v>
      </c>
      <c r="I437" s="147"/>
      <c r="J437" s="147"/>
      <c r="K437" s="147"/>
      <c r="L437" s="582" t="s">
        <v>2076</v>
      </c>
      <c r="M437" s="582"/>
    </row>
    <row r="438" spans="1:13" x14ac:dyDescent="0.25">
      <c r="A438" s="581" t="s">
        <v>5048</v>
      </c>
      <c r="B438" s="586" t="s">
        <v>1343</v>
      </c>
      <c r="C438" s="581" t="s">
        <v>1880</v>
      </c>
      <c r="D438" s="582" t="s">
        <v>225</v>
      </c>
      <c r="E438" s="147"/>
      <c r="F438" s="147"/>
      <c r="G438" s="583" t="s">
        <v>5116</v>
      </c>
      <c r="H438" s="583" t="s">
        <v>5704</v>
      </c>
      <c r="I438" s="147"/>
      <c r="J438" s="147"/>
      <c r="K438" s="147"/>
      <c r="L438" s="582" t="s">
        <v>2077</v>
      </c>
      <c r="M438" s="582"/>
    </row>
    <row r="439" spans="1:13" x14ac:dyDescent="0.25">
      <c r="A439" s="581" t="s">
        <v>5048</v>
      </c>
      <c r="B439" s="586" t="s">
        <v>1343</v>
      </c>
      <c r="C439" s="581" t="s">
        <v>1880</v>
      </c>
      <c r="D439" s="582" t="s">
        <v>226</v>
      </c>
      <c r="E439" s="147"/>
      <c r="F439" s="147"/>
      <c r="G439" s="583" t="s">
        <v>5116</v>
      </c>
      <c r="H439" s="583" t="s">
        <v>5705</v>
      </c>
      <c r="I439" s="147"/>
      <c r="J439" s="147"/>
      <c r="K439" s="147"/>
      <c r="L439" s="582" t="s">
        <v>2077</v>
      </c>
      <c r="M439" s="582"/>
    </row>
    <row r="440" spans="1:13" x14ac:dyDescent="0.25">
      <c r="A440" s="581" t="s">
        <v>5048</v>
      </c>
      <c r="B440" s="586" t="s">
        <v>1343</v>
      </c>
      <c r="C440" s="581" t="s">
        <v>1880</v>
      </c>
      <c r="D440" s="582" t="s">
        <v>227</v>
      </c>
      <c r="E440" s="147"/>
      <c r="F440" s="147"/>
      <c r="G440" s="583" t="s">
        <v>5116</v>
      </c>
      <c r="H440" s="583" t="s">
        <v>5116</v>
      </c>
      <c r="I440" s="147"/>
      <c r="J440" s="147"/>
      <c r="K440" s="147"/>
      <c r="L440" s="582" t="s">
        <v>5116</v>
      </c>
      <c r="M440" s="582"/>
    </row>
    <row r="441" spans="1:13" x14ac:dyDescent="0.25">
      <c r="A441" s="581" t="s">
        <v>5048</v>
      </c>
      <c r="B441" s="586" t="s">
        <v>1343</v>
      </c>
      <c r="C441" s="581" t="s">
        <v>1880</v>
      </c>
      <c r="D441" s="582" t="s">
        <v>228</v>
      </c>
      <c r="E441" s="147"/>
      <c r="F441" s="147"/>
      <c r="G441" s="583" t="s">
        <v>5116</v>
      </c>
      <c r="H441" s="583" t="s">
        <v>5116</v>
      </c>
      <c r="I441" s="147"/>
      <c r="J441" s="147"/>
      <c r="K441" s="147"/>
      <c r="L441" s="582" t="s">
        <v>5116</v>
      </c>
      <c r="M441" s="582"/>
    </row>
    <row r="442" spans="1:13" x14ac:dyDescent="0.25">
      <c r="A442" s="581" t="s">
        <v>5048</v>
      </c>
      <c r="B442" s="586" t="s">
        <v>1343</v>
      </c>
      <c r="C442" s="581" t="s">
        <v>1880</v>
      </c>
      <c r="D442" s="582" t="s">
        <v>229</v>
      </c>
      <c r="E442" s="147"/>
      <c r="F442" s="147"/>
      <c r="G442" s="583" t="s">
        <v>5116</v>
      </c>
      <c r="H442" s="583" t="s">
        <v>5116</v>
      </c>
      <c r="I442" s="147"/>
      <c r="J442" s="147"/>
      <c r="K442" s="147"/>
      <c r="L442" s="582" t="s">
        <v>5116</v>
      </c>
      <c r="M442" s="582"/>
    </row>
    <row r="443" spans="1:13" x14ac:dyDescent="0.25">
      <c r="A443" s="581" t="s">
        <v>5048</v>
      </c>
      <c r="B443" s="586" t="s">
        <v>1343</v>
      </c>
      <c r="C443" s="581" t="s">
        <v>1880</v>
      </c>
      <c r="D443" s="582" t="s">
        <v>230</v>
      </c>
      <c r="E443" s="147"/>
      <c r="F443" s="147"/>
      <c r="G443" s="583" t="s">
        <v>5116</v>
      </c>
      <c r="H443" s="583" t="s">
        <v>5116</v>
      </c>
      <c r="I443" s="147"/>
      <c r="J443" s="147"/>
      <c r="K443" s="147"/>
      <c r="L443" s="582" t="s">
        <v>5116</v>
      </c>
      <c r="M443" s="582"/>
    </row>
    <row r="444" spans="1:13" x14ac:dyDescent="0.25">
      <c r="A444" s="581" t="s">
        <v>5048</v>
      </c>
      <c r="B444" s="586" t="s">
        <v>1343</v>
      </c>
      <c r="C444" s="581" t="s">
        <v>1880</v>
      </c>
      <c r="D444" s="582" t="s">
        <v>231</v>
      </c>
      <c r="E444" s="147"/>
      <c r="F444" s="147"/>
      <c r="G444" s="583" t="s">
        <v>5116</v>
      </c>
      <c r="H444" s="583" t="s">
        <v>5116</v>
      </c>
      <c r="I444" s="147"/>
      <c r="J444" s="147"/>
      <c r="K444" s="147"/>
      <c r="L444" s="582" t="s">
        <v>5116</v>
      </c>
      <c r="M444" s="582"/>
    </row>
    <row r="445" spans="1:13" x14ac:dyDescent="0.25">
      <c r="A445" s="581" t="s">
        <v>5048</v>
      </c>
      <c r="B445" s="586" t="s">
        <v>1343</v>
      </c>
      <c r="C445" s="581" t="s">
        <v>1880</v>
      </c>
      <c r="D445" s="582" t="s">
        <v>232</v>
      </c>
      <c r="E445" s="147"/>
      <c r="F445" s="147"/>
      <c r="G445" s="583" t="s">
        <v>5116</v>
      </c>
      <c r="H445" s="583" t="s">
        <v>5116</v>
      </c>
      <c r="I445" s="147"/>
      <c r="J445" s="147"/>
      <c r="K445" s="147"/>
      <c r="L445" s="582" t="s">
        <v>5116</v>
      </c>
      <c r="M445" s="582"/>
    </row>
    <row r="446" spans="1:13" x14ac:dyDescent="0.25">
      <c r="A446" s="581" t="s">
        <v>5048</v>
      </c>
      <c r="B446" s="586" t="s">
        <v>1343</v>
      </c>
      <c r="C446" s="581" t="s">
        <v>1880</v>
      </c>
      <c r="D446" s="582" t="s">
        <v>233</v>
      </c>
      <c r="E446" s="147"/>
      <c r="F446" s="147"/>
      <c r="G446" s="583" t="s">
        <v>5116</v>
      </c>
      <c r="H446" s="583" t="s">
        <v>5116</v>
      </c>
      <c r="I446" s="147"/>
      <c r="J446" s="147"/>
      <c r="K446" s="147"/>
      <c r="L446" s="582" t="s">
        <v>5116</v>
      </c>
      <c r="M446" s="582"/>
    </row>
    <row r="447" spans="1:13" x14ac:dyDescent="0.25">
      <c r="A447" s="581" t="s">
        <v>5048</v>
      </c>
      <c r="B447" s="586" t="s">
        <v>1343</v>
      </c>
      <c r="C447" s="581" t="s">
        <v>1880</v>
      </c>
      <c r="D447" s="582" t="s">
        <v>234</v>
      </c>
      <c r="E447" s="147"/>
      <c r="F447" s="147"/>
      <c r="G447" s="583" t="s">
        <v>5116</v>
      </c>
      <c r="H447" s="583" t="s">
        <v>5116</v>
      </c>
      <c r="I447" s="147"/>
      <c r="J447" s="147"/>
      <c r="K447" s="147"/>
      <c r="L447" s="582" t="s">
        <v>5116</v>
      </c>
      <c r="M447" s="582"/>
    </row>
    <row r="448" spans="1:13" x14ac:dyDescent="0.25">
      <c r="A448" s="581" t="s">
        <v>5048</v>
      </c>
      <c r="B448" s="586" t="s">
        <v>1343</v>
      </c>
      <c r="C448" s="581" t="s">
        <v>1880</v>
      </c>
      <c r="D448" s="582" t="s">
        <v>235</v>
      </c>
      <c r="E448" s="147"/>
      <c r="F448" s="147"/>
      <c r="G448" s="583" t="s">
        <v>5116</v>
      </c>
      <c r="H448" s="583" t="s">
        <v>5116</v>
      </c>
      <c r="I448" s="147"/>
      <c r="J448" s="147"/>
      <c r="K448" s="147"/>
      <c r="L448" s="582" t="s">
        <v>5116</v>
      </c>
      <c r="M448" s="582"/>
    </row>
    <row r="449" spans="1:13" x14ac:dyDescent="0.25">
      <c r="A449" s="581" t="s">
        <v>5048</v>
      </c>
      <c r="B449" s="586" t="s">
        <v>1343</v>
      </c>
      <c r="C449" s="581" t="s">
        <v>1880</v>
      </c>
      <c r="D449" s="582" t="s">
        <v>236</v>
      </c>
      <c r="E449" s="147"/>
      <c r="F449" s="147"/>
      <c r="G449" s="583" t="s">
        <v>5116</v>
      </c>
      <c r="H449" s="583" t="s">
        <v>5116</v>
      </c>
      <c r="I449" s="147"/>
      <c r="J449" s="147"/>
      <c r="K449" s="147"/>
      <c r="L449" s="582" t="s">
        <v>5116</v>
      </c>
      <c r="M449" s="582"/>
    </row>
    <row r="450" spans="1:13" x14ac:dyDescent="0.25">
      <c r="A450" s="581" t="s">
        <v>5048</v>
      </c>
      <c r="B450" s="586" t="s">
        <v>1343</v>
      </c>
      <c r="C450" s="581" t="s">
        <v>1880</v>
      </c>
      <c r="D450" s="582" t="s">
        <v>237</v>
      </c>
      <c r="E450" s="147"/>
      <c r="F450" s="147"/>
      <c r="G450" s="583" t="s">
        <v>5116</v>
      </c>
      <c r="H450" s="583" t="s">
        <v>5116</v>
      </c>
      <c r="I450" s="147"/>
      <c r="J450" s="147"/>
      <c r="K450" s="147"/>
      <c r="L450" s="582" t="s">
        <v>5116</v>
      </c>
      <c r="M450" s="582"/>
    </row>
    <row r="451" spans="1:13" x14ac:dyDescent="0.25">
      <c r="A451" s="581" t="s">
        <v>5048</v>
      </c>
      <c r="B451" s="586" t="s">
        <v>1343</v>
      </c>
      <c r="C451" s="581" t="s">
        <v>1880</v>
      </c>
      <c r="D451" s="582" t="s">
        <v>238</v>
      </c>
      <c r="E451" s="147"/>
      <c r="F451" s="147"/>
      <c r="G451" s="583" t="s">
        <v>5116</v>
      </c>
      <c r="H451" s="583" t="s">
        <v>5116</v>
      </c>
      <c r="I451" s="147"/>
      <c r="J451" s="147"/>
      <c r="K451" s="147"/>
      <c r="L451" s="582" t="s">
        <v>5116</v>
      </c>
      <c r="M451" s="582"/>
    </row>
    <row r="452" spans="1:13" x14ac:dyDescent="0.25">
      <c r="A452" s="581" t="s">
        <v>5048</v>
      </c>
      <c r="B452" s="586" t="s">
        <v>1343</v>
      </c>
      <c r="C452" s="581" t="s">
        <v>1880</v>
      </c>
      <c r="D452" s="582" t="s">
        <v>239</v>
      </c>
      <c r="E452" s="147"/>
      <c r="F452" s="147"/>
      <c r="G452" s="583" t="s">
        <v>5116</v>
      </c>
      <c r="H452" s="583" t="s">
        <v>5116</v>
      </c>
      <c r="I452" s="147"/>
      <c r="J452" s="147"/>
      <c r="K452" s="147"/>
      <c r="L452" s="582" t="s">
        <v>5116</v>
      </c>
      <c r="M452" s="582"/>
    </row>
    <row r="453" spans="1:13" x14ac:dyDescent="0.25">
      <c r="A453" s="581" t="s">
        <v>5048</v>
      </c>
      <c r="B453" s="586" t="s">
        <v>1343</v>
      </c>
      <c r="C453" s="581" t="s">
        <v>1880</v>
      </c>
      <c r="D453" s="582" t="s">
        <v>240</v>
      </c>
      <c r="E453" s="147"/>
      <c r="F453" s="147"/>
      <c r="G453" s="583" t="s">
        <v>5116</v>
      </c>
      <c r="H453" s="583" t="s">
        <v>5116</v>
      </c>
      <c r="I453" s="147"/>
      <c r="J453" s="147"/>
      <c r="K453" s="147"/>
      <c r="L453" s="582" t="s">
        <v>5116</v>
      </c>
      <c r="M453" s="582"/>
    </row>
    <row r="454" spans="1:13" x14ac:dyDescent="0.25">
      <c r="A454" s="581" t="s">
        <v>5048</v>
      </c>
      <c r="B454" s="586" t="s">
        <v>1343</v>
      </c>
      <c r="C454" s="581" t="s">
        <v>1880</v>
      </c>
      <c r="D454" s="582" t="s">
        <v>241</v>
      </c>
      <c r="E454" s="147"/>
      <c r="F454" s="147"/>
      <c r="G454" s="583" t="s">
        <v>5116</v>
      </c>
      <c r="H454" s="583" t="s">
        <v>5116</v>
      </c>
      <c r="I454" s="147"/>
      <c r="J454" s="147"/>
      <c r="K454" s="147"/>
      <c r="L454" s="582" t="s">
        <v>5116</v>
      </c>
      <c r="M454" s="582"/>
    </row>
    <row r="455" spans="1:13" x14ac:dyDescent="0.25">
      <c r="A455" s="581" t="s">
        <v>5048</v>
      </c>
      <c r="B455" s="586" t="s">
        <v>1343</v>
      </c>
      <c r="C455" s="581" t="s">
        <v>1880</v>
      </c>
      <c r="D455" s="582" t="s">
        <v>242</v>
      </c>
      <c r="E455" s="147"/>
      <c r="F455" s="147"/>
      <c r="G455" s="583" t="s">
        <v>5116</v>
      </c>
      <c r="H455" s="583" t="s">
        <v>5116</v>
      </c>
      <c r="I455" s="147"/>
      <c r="J455" s="147"/>
      <c r="K455" s="147"/>
      <c r="L455" s="582" t="s">
        <v>5116</v>
      </c>
      <c r="M455" s="582"/>
    </row>
    <row r="456" spans="1:13" x14ac:dyDescent="0.25">
      <c r="A456" s="581" t="s">
        <v>5048</v>
      </c>
      <c r="B456" s="586" t="s">
        <v>1343</v>
      </c>
      <c r="C456" s="581" t="s">
        <v>1880</v>
      </c>
      <c r="D456" s="582" t="s">
        <v>2086</v>
      </c>
      <c r="E456" s="147"/>
      <c r="F456" s="147"/>
      <c r="G456" s="583" t="s">
        <v>5116</v>
      </c>
      <c r="H456" s="583" t="s">
        <v>5116</v>
      </c>
      <c r="I456" s="147"/>
      <c r="J456" s="147"/>
      <c r="K456" s="147"/>
      <c r="L456" s="582" t="s">
        <v>5116</v>
      </c>
      <c r="M456" s="582"/>
    </row>
    <row r="457" spans="1:13" x14ac:dyDescent="0.25">
      <c r="A457" s="581" t="s">
        <v>5048</v>
      </c>
      <c r="B457" s="586" t="s">
        <v>216</v>
      </c>
      <c r="C457" s="581" t="s">
        <v>1881</v>
      </c>
      <c r="D457" s="582">
        <v>0</v>
      </c>
      <c r="E457" s="147"/>
      <c r="F457" s="147"/>
      <c r="G457" s="583" t="s">
        <v>5706</v>
      </c>
      <c r="H457" s="583" t="s">
        <v>5707</v>
      </c>
      <c r="I457" s="147"/>
      <c r="J457" s="147"/>
      <c r="K457" s="147"/>
      <c r="L457" s="582" t="s">
        <v>5708</v>
      </c>
      <c r="M457" s="582"/>
    </row>
    <row r="458" spans="1:13" x14ac:dyDescent="0.25">
      <c r="A458" s="581" t="s">
        <v>5048</v>
      </c>
      <c r="B458" s="586" t="s">
        <v>216</v>
      </c>
      <c r="C458" s="581" t="s">
        <v>1881</v>
      </c>
      <c r="D458" s="582">
        <v>1</v>
      </c>
      <c r="E458" s="147"/>
      <c r="F458" s="147"/>
      <c r="G458" s="583" t="s">
        <v>5709</v>
      </c>
      <c r="H458" s="583" t="s">
        <v>5710</v>
      </c>
      <c r="I458" s="147"/>
      <c r="J458" s="147"/>
      <c r="K458" s="147"/>
      <c r="L458" s="582" t="s">
        <v>5708</v>
      </c>
      <c r="M458" s="582"/>
    </row>
    <row r="459" spans="1:13" x14ac:dyDescent="0.25">
      <c r="A459" s="581" t="s">
        <v>5048</v>
      </c>
      <c r="B459" s="586" t="s">
        <v>216</v>
      </c>
      <c r="C459" s="581" t="s">
        <v>1881</v>
      </c>
      <c r="D459" s="582">
        <v>2</v>
      </c>
      <c r="E459" s="147"/>
      <c r="F459" s="147"/>
      <c r="G459" s="583" t="s">
        <v>5116</v>
      </c>
      <c r="H459" s="583" t="s">
        <v>43</v>
      </c>
      <c r="I459" s="147"/>
      <c r="J459" s="147"/>
      <c r="K459" s="147"/>
      <c r="L459" s="582" t="s">
        <v>5708</v>
      </c>
      <c r="M459" s="582"/>
    </row>
    <row r="460" spans="1:13" x14ac:dyDescent="0.25">
      <c r="A460" s="581" t="s">
        <v>5048</v>
      </c>
      <c r="B460" s="586" t="s">
        <v>216</v>
      </c>
      <c r="C460" s="581" t="s">
        <v>1881</v>
      </c>
      <c r="D460" s="582">
        <v>3</v>
      </c>
      <c r="E460" s="147"/>
      <c r="F460" s="147"/>
      <c r="G460" s="583" t="s">
        <v>5116</v>
      </c>
      <c r="H460" s="583" t="s">
        <v>43</v>
      </c>
      <c r="I460" s="147"/>
      <c r="J460" s="147"/>
      <c r="K460" s="147"/>
      <c r="L460" s="582" t="s">
        <v>5708</v>
      </c>
      <c r="M460" s="582"/>
    </row>
    <row r="461" spans="1:13" x14ac:dyDescent="0.25">
      <c r="A461" s="581" t="s">
        <v>5048</v>
      </c>
      <c r="B461" s="586" t="s">
        <v>216</v>
      </c>
      <c r="C461" s="581" t="s">
        <v>1881</v>
      </c>
      <c r="D461" s="582">
        <v>4</v>
      </c>
      <c r="E461" s="147"/>
      <c r="F461" s="147"/>
      <c r="G461" s="583" t="s">
        <v>5711</v>
      </c>
      <c r="H461" s="583" t="s">
        <v>5712</v>
      </c>
      <c r="I461" s="147"/>
      <c r="J461" s="147"/>
      <c r="K461" s="147"/>
      <c r="L461" s="582" t="s">
        <v>2048</v>
      </c>
      <c r="M461" s="582"/>
    </row>
    <row r="462" spans="1:13" x14ac:dyDescent="0.25">
      <c r="A462" s="581" t="s">
        <v>5048</v>
      </c>
      <c r="B462" s="586" t="s">
        <v>216</v>
      </c>
      <c r="C462" s="581" t="s">
        <v>1881</v>
      </c>
      <c r="D462" s="582">
        <v>5</v>
      </c>
      <c r="E462" s="147"/>
      <c r="F462" s="147"/>
      <c r="G462" s="583" t="s">
        <v>5116</v>
      </c>
      <c r="H462" s="583" t="s">
        <v>43</v>
      </c>
      <c r="I462" s="147"/>
      <c r="J462" s="147"/>
      <c r="K462" s="147"/>
      <c r="L462" s="582" t="s">
        <v>2048</v>
      </c>
      <c r="M462" s="582"/>
    </row>
    <row r="463" spans="1:13" ht="25.5" x14ac:dyDescent="0.25">
      <c r="A463" s="581" t="s">
        <v>5048</v>
      </c>
      <c r="B463" s="586" t="s">
        <v>216</v>
      </c>
      <c r="C463" s="581" t="s">
        <v>1881</v>
      </c>
      <c r="D463" s="582">
        <v>6</v>
      </c>
      <c r="E463" s="147"/>
      <c r="F463" s="147"/>
      <c r="G463" s="583" t="s">
        <v>5713</v>
      </c>
      <c r="H463" s="583" t="s">
        <v>5714</v>
      </c>
      <c r="I463" s="147"/>
      <c r="J463" s="147"/>
      <c r="K463" s="147"/>
      <c r="L463" s="582" t="s">
        <v>2056</v>
      </c>
      <c r="M463" s="582"/>
    </row>
    <row r="464" spans="1:13" x14ac:dyDescent="0.25">
      <c r="A464" s="581" t="s">
        <v>5048</v>
      </c>
      <c r="B464" s="586" t="s">
        <v>216</v>
      </c>
      <c r="C464" s="581" t="s">
        <v>1881</v>
      </c>
      <c r="D464" s="582">
        <v>7</v>
      </c>
      <c r="E464" s="147"/>
      <c r="F464" s="147"/>
      <c r="G464" s="583" t="s">
        <v>5715</v>
      </c>
      <c r="H464" s="583" t="s">
        <v>5716</v>
      </c>
      <c r="I464" s="147"/>
      <c r="J464" s="147"/>
      <c r="K464" s="147"/>
      <c r="L464" s="582" t="s">
        <v>2056</v>
      </c>
      <c r="M464" s="582"/>
    </row>
    <row r="465" spans="1:13" x14ac:dyDescent="0.25">
      <c r="A465" s="581" t="s">
        <v>5048</v>
      </c>
      <c r="B465" s="586" t="s">
        <v>216</v>
      </c>
      <c r="C465" s="581" t="s">
        <v>1882</v>
      </c>
      <c r="D465" s="582">
        <v>0</v>
      </c>
      <c r="E465" s="147"/>
      <c r="F465" s="147"/>
      <c r="G465" s="583" t="s">
        <v>5717</v>
      </c>
      <c r="H465" s="583" t="s">
        <v>5718</v>
      </c>
      <c r="I465" s="147"/>
      <c r="J465" s="147"/>
      <c r="K465" s="147"/>
      <c r="L465" s="582" t="s">
        <v>2056</v>
      </c>
      <c r="M465" s="582"/>
    </row>
    <row r="466" spans="1:13" x14ac:dyDescent="0.25">
      <c r="A466" s="581" t="s">
        <v>5048</v>
      </c>
      <c r="B466" s="586" t="s">
        <v>216</v>
      </c>
      <c r="C466" s="581" t="s">
        <v>1882</v>
      </c>
      <c r="D466" s="582">
        <v>1</v>
      </c>
      <c r="E466" s="147"/>
      <c r="F466" s="147"/>
      <c r="G466" s="583" t="s">
        <v>5719</v>
      </c>
      <c r="H466" s="583" t="s">
        <v>5720</v>
      </c>
      <c r="I466" s="147"/>
      <c r="J466" s="147"/>
      <c r="K466" s="147"/>
      <c r="L466" s="582" t="s">
        <v>2056</v>
      </c>
      <c r="M466" s="582"/>
    </row>
    <row r="467" spans="1:13" x14ac:dyDescent="0.25">
      <c r="A467" s="581" t="s">
        <v>5048</v>
      </c>
      <c r="B467" s="586" t="s">
        <v>216</v>
      </c>
      <c r="C467" s="581" t="s">
        <v>1882</v>
      </c>
      <c r="D467" s="582">
        <v>2</v>
      </c>
      <c r="E467" s="147"/>
      <c r="F467" s="147"/>
      <c r="G467" s="583" t="s">
        <v>5116</v>
      </c>
      <c r="H467" s="583" t="s">
        <v>43</v>
      </c>
      <c r="I467" s="147"/>
      <c r="J467" s="147"/>
      <c r="K467" s="147"/>
      <c r="L467" s="582" t="s">
        <v>2056</v>
      </c>
      <c r="M467" s="582"/>
    </row>
    <row r="468" spans="1:13" x14ac:dyDescent="0.25">
      <c r="A468" s="581" t="s">
        <v>5048</v>
      </c>
      <c r="B468" s="586" t="s">
        <v>216</v>
      </c>
      <c r="C468" s="581" t="s">
        <v>1882</v>
      </c>
      <c r="D468" s="582">
        <v>3</v>
      </c>
      <c r="E468" s="147"/>
      <c r="F468" s="147"/>
      <c r="G468" s="583" t="s">
        <v>5116</v>
      </c>
      <c r="H468" s="583" t="s">
        <v>43</v>
      </c>
      <c r="I468" s="147"/>
      <c r="J468" s="147"/>
      <c r="K468" s="147"/>
      <c r="L468" s="582" t="s">
        <v>2056</v>
      </c>
      <c r="M468" s="582"/>
    </row>
    <row r="469" spans="1:13" x14ac:dyDescent="0.25">
      <c r="A469" s="581" t="s">
        <v>5048</v>
      </c>
      <c r="B469" s="586" t="s">
        <v>216</v>
      </c>
      <c r="C469" s="581" t="s">
        <v>1882</v>
      </c>
      <c r="D469" s="582">
        <v>4</v>
      </c>
      <c r="E469" s="147"/>
      <c r="F469" s="147"/>
      <c r="G469" s="583" t="s">
        <v>5116</v>
      </c>
      <c r="H469" s="583" t="s">
        <v>5116</v>
      </c>
      <c r="I469" s="147"/>
      <c r="J469" s="147"/>
      <c r="K469" s="147"/>
      <c r="L469" s="582" t="s">
        <v>5116</v>
      </c>
      <c r="M469" s="582"/>
    </row>
    <row r="470" spans="1:13" x14ac:dyDescent="0.25">
      <c r="A470" s="581" t="s">
        <v>5048</v>
      </c>
      <c r="B470" s="586" t="s">
        <v>216</v>
      </c>
      <c r="C470" s="581" t="s">
        <v>1882</v>
      </c>
      <c r="D470" s="582">
        <v>5</v>
      </c>
      <c r="E470" s="147"/>
      <c r="F470" s="147"/>
      <c r="G470" s="583" t="s">
        <v>5116</v>
      </c>
      <c r="H470" s="583" t="s">
        <v>5116</v>
      </c>
      <c r="I470" s="147"/>
      <c r="J470" s="147"/>
      <c r="K470" s="147"/>
      <c r="L470" s="582" t="s">
        <v>5116</v>
      </c>
      <c r="M470" s="582"/>
    </row>
    <row r="471" spans="1:13" x14ac:dyDescent="0.25">
      <c r="A471" s="581" t="s">
        <v>5048</v>
      </c>
      <c r="B471" s="586" t="s">
        <v>216</v>
      </c>
      <c r="C471" s="581" t="s">
        <v>1882</v>
      </c>
      <c r="D471" s="582">
        <v>6</v>
      </c>
      <c r="E471" s="147"/>
      <c r="F471" s="147"/>
      <c r="G471" s="583" t="s">
        <v>5116</v>
      </c>
      <c r="H471" s="583" t="s">
        <v>5116</v>
      </c>
      <c r="I471" s="147"/>
      <c r="J471" s="147"/>
      <c r="K471" s="147"/>
      <c r="L471" s="582" t="s">
        <v>5116</v>
      </c>
      <c r="M471" s="582"/>
    </row>
    <row r="472" spans="1:13" x14ac:dyDescent="0.25">
      <c r="A472" s="581" t="s">
        <v>5048</v>
      </c>
      <c r="B472" s="586" t="s">
        <v>216</v>
      </c>
      <c r="C472" s="581" t="s">
        <v>1882</v>
      </c>
      <c r="D472" s="582">
        <v>7</v>
      </c>
      <c r="E472" s="147"/>
      <c r="F472" s="147"/>
      <c r="G472" s="583" t="s">
        <v>5116</v>
      </c>
      <c r="H472" s="583" t="s">
        <v>5116</v>
      </c>
      <c r="I472" s="147"/>
      <c r="J472" s="147"/>
      <c r="K472" s="147"/>
      <c r="L472" s="582" t="s">
        <v>5116</v>
      </c>
      <c r="M472" s="582"/>
    </row>
    <row r="473" spans="1:13" x14ac:dyDescent="0.25">
      <c r="A473" s="581" t="s">
        <v>5048</v>
      </c>
      <c r="B473" s="586" t="s">
        <v>2031</v>
      </c>
      <c r="C473" s="581" t="s">
        <v>1883</v>
      </c>
      <c r="D473" s="582">
        <v>0</v>
      </c>
      <c r="E473" s="147"/>
      <c r="F473" s="147"/>
      <c r="G473" s="583" t="s">
        <v>5721</v>
      </c>
      <c r="H473" s="583" t="s">
        <v>5722</v>
      </c>
      <c r="I473" s="147"/>
      <c r="J473" s="147"/>
      <c r="K473" s="147"/>
      <c r="L473" s="582" t="s">
        <v>2063</v>
      </c>
      <c r="M473" s="582"/>
    </row>
    <row r="474" spans="1:13" x14ac:dyDescent="0.25">
      <c r="A474" s="581" t="s">
        <v>5048</v>
      </c>
      <c r="B474" s="586" t="s">
        <v>2031</v>
      </c>
      <c r="C474" s="581" t="s">
        <v>1883</v>
      </c>
      <c r="D474" s="582">
        <v>1</v>
      </c>
      <c r="E474" s="147"/>
      <c r="F474" s="147"/>
      <c r="G474" s="583" t="s">
        <v>5116</v>
      </c>
      <c r="H474" s="583" t="s">
        <v>43</v>
      </c>
      <c r="I474" s="147"/>
      <c r="J474" s="147"/>
      <c r="K474" s="147"/>
      <c r="L474" s="582" t="s">
        <v>2063</v>
      </c>
      <c r="M474" s="582"/>
    </row>
    <row r="475" spans="1:13" x14ac:dyDescent="0.25">
      <c r="A475" s="581" t="s">
        <v>5048</v>
      </c>
      <c r="B475" s="586" t="s">
        <v>2031</v>
      </c>
      <c r="C475" s="581" t="s">
        <v>1883</v>
      </c>
      <c r="D475" s="582">
        <v>2</v>
      </c>
      <c r="E475" s="147"/>
      <c r="F475" s="147"/>
      <c r="G475" s="583" t="s">
        <v>5116</v>
      </c>
      <c r="H475" s="583" t="s">
        <v>5116</v>
      </c>
      <c r="I475" s="147"/>
      <c r="J475" s="147"/>
      <c r="K475" s="147"/>
      <c r="L475" s="582" t="s">
        <v>5116</v>
      </c>
      <c r="M475" s="582"/>
    </row>
    <row r="476" spans="1:13" x14ac:dyDescent="0.25">
      <c r="A476" s="581" t="s">
        <v>5048</v>
      </c>
      <c r="B476" s="586" t="s">
        <v>2031</v>
      </c>
      <c r="C476" s="581" t="s">
        <v>1883</v>
      </c>
      <c r="D476" s="582">
        <v>3</v>
      </c>
      <c r="E476" s="147"/>
      <c r="F476" s="147"/>
      <c r="G476" s="583" t="s">
        <v>5116</v>
      </c>
      <c r="H476" s="583" t="s">
        <v>5116</v>
      </c>
      <c r="I476" s="147"/>
      <c r="J476" s="147"/>
      <c r="K476" s="147"/>
      <c r="L476" s="582" t="s">
        <v>5116</v>
      </c>
      <c r="M476" s="582"/>
    </row>
    <row r="477" spans="1:13" x14ac:dyDescent="0.25">
      <c r="A477" s="581" t="s">
        <v>5048</v>
      </c>
      <c r="B477" s="586" t="s">
        <v>1581</v>
      </c>
      <c r="C477" s="581" t="s">
        <v>1884</v>
      </c>
      <c r="D477" s="582">
        <v>0</v>
      </c>
      <c r="E477" s="147"/>
      <c r="F477" s="147"/>
      <c r="G477" s="583" t="s">
        <v>5116</v>
      </c>
      <c r="H477" s="583" t="s">
        <v>5723</v>
      </c>
      <c r="I477" s="147"/>
      <c r="J477" s="147"/>
      <c r="K477" s="147"/>
      <c r="L477" s="582" t="s">
        <v>2033</v>
      </c>
      <c r="M477" s="582"/>
    </row>
    <row r="478" spans="1:13" ht="25.5" x14ac:dyDescent="0.25">
      <c r="A478" s="581" t="s">
        <v>5048</v>
      </c>
      <c r="B478" s="586" t="s">
        <v>1581</v>
      </c>
      <c r="C478" s="581" t="s">
        <v>1884</v>
      </c>
      <c r="D478" s="582">
        <v>1</v>
      </c>
      <c r="E478" s="147"/>
      <c r="F478" s="147"/>
      <c r="G478" s="583" t="s">
        <v>5116</v>
      </c>
      <c r="H478" s="583" t="s">
        <v>5724</v>
      </c>
      <c r="I478" s="147"/>
      <c r="J478" s="147"/>
      <c r="K478" s="147"/>
      <c r="L478" s="582" t="s">
        <v>2035</v>
      </c>
      <c r="M478" s="582"/>
    </row>
    <row r="479" spans="1:13" x14ac:dyDescent="0.25">
      <c r="A479" s="581" t="s">
        <v>5048</v>
      </c>
      <c r="B479" s="586" t="s">
        <v>221</v>
      </c>
      <c r="C479" s="581" t="s">
        <v>2375</v>
      </c>
      <c r="D479" s="582">
        <v>0</v>
      </c>
      <c r="E479" s="147"/>
      <c r="F479" s="147"/>
      <c r="G479" s="583" t="s">
        <v>5725</v>
      </c>
      <c r="H479" s="583" t="s">
        <v>5726</v>
      </c>
      <c r="I479" s="147"/>
      <c r="J479" s="147"/>
      <c r="K479" s="147"/>
      <c r="L479" s="582" t="s">
        <v>2061</v>
      </c>
      <c r="M479" s="582"/>
    </row>
    <row r="480" spans="1:13" x14ac:dyDescent="0.25">
      <c r="A480" s="581" t="s">
        <v>5048</v>
      </c>
      <c r="B480" s="586" t="s">
        <v>221</v>
      </c>
      <c r="C480" s="581" t="s">
        <v>2375</v>
      </c>
      <c r="D480" s="582">
        <v>1</v>
      </c>
      <c r="E480" s="147"/>
      <c r="F480" s="147"/>
      <c r="G480" s="583" t="s">
        <v>5727</v>
      </c>
      <c r="H480" s="583" t="s">
        <v>5728</v>
      </c>
      <c r="I480" s="147"/>
      <c r="J480" s="147"/>
      <c r="K480" s="147"/>
      <c r="L480" s="582" t="s">
        <v>2061</v>
      </c>
      <c r="M480" s="582"/>
    </row>
    <row r="481" spans="1:13" x14ac:dyDescent="0.25">
      <c r="A481" s="581" t="s">
        <v>5048</v>
      </c>
      <c r="B481" s="586" t="s">
        <v>221</v>
      </c>
      <c r="C481" s="581" t="s">
        <v>2375</v>
      </c>
      <c r="D481" s="582">
        <v>2</v>
      </c>
      <c r="E481" s="147"/>
      <c r="F481" s="147"/>
      <c r="G481" s="583" t="s">
        <v>5729</v>
      </c>
      <c r="H481" s="583" t="s">
        <v>5730</v>
      </c>
      <c r="I481" s="147"/>
      <c r="J481" s="147"/>
      <c r="K481" s="147"/>
      <c r="L481" s="582" t="s">
        <v>2061</v>
      </c>
      <c r="M481" s="582"/>
    </row>
    <row r="482" spans="1:13" x14ac:dyDescent="0.25">
      <c r="A482" s="581" t="s">
        <v>5048</v>
      </c>
      <c r="B482" s="586" t="s">
        <v>221</v>
      </c>
      <c r="C482" s="581" t="s">
        <v>2375</v>
      </c>
      <c r="D482" s="582">
        <v>3</v>
      </c>
      <c r="E482" s="147"/>
      <c r="F482" s="147"/>
      <c r="G482" s="583" t="s">
        <v>5731</v>
      </c>
      <c r="H482" s="583" t="s">
        <v>5732</v>
      </c>
      <c r="I482" s="147"/>
      <c r="J482" s="147"/>
      <c r="K482" s="147"/>
      <c r="L482" s="582" t="s">
        <v>2061</v>
      </c>
      <c r="M482" s="582"/>
    </row>
    <row r="483" spans="1:13" x14ac:dyDescent="0.25">
      <c r="A483" s="581" t="s">
        <v>5048</v>
      </c>
      <c r="B483" s="586" t="s">
        <v>221</v>
      </c>
      <c r="C483" s="581" t="s">
        <v>2375</v>
      </c>
      <c r="D483" s="582">
        <v>4</v>
      </c>
      <c r="E483" s="147"/>
      <c r="F483" s="147"/>
      <c r="G483" s="583" t="s">
        <v>5733</v>
      </c>
      <c r="H483" s="583" t="s">
        <v>5734</v>
      </c>
      <c r="I483" s="147"/>
      <c r="J483" s="147"/>
      <c r="K483" s="147"/>
      <c r="L483" s="582" t="s">
        <v>2061</v>
      </c>
      <c r="M483" s="582"/>
    </row>
    <row r="484" spans="1:13" x14ac:dyDescent="0.25">
      <c r="A484" s="581" t="s">
        <v>5048</v>
      </c>
      <c r="B484" s="586" t="s">
        <v>221</v>
      </c>
      <c r="C484" s="581" t="s">
        <v>2375</v>
      </c>
      <c r="D484" s="582">
        <v>5</v>
      </c>
      <c r="E484" s="147"/>
      <c r="F484" s="147"/>
      <c r="G484" s="583" t="s">
        <v>5116</v>
      </c>
      <c r="H484" s="583" t="s">
        <v>43</v>
      </c>
      <c r="I484" s="147"/>
      <c r="J484" s="147"/>
      <c r="K484" s="147"/>
      <c r="L484" s="582" t="s">
        <v>2061</v>
      </c>
      <c r="M484" s="582"/>
    </row>
    <row r="485" spans="1:13" x14ac:dyDescent="0.25">
      <c r="A485" s="581" t="s">
        <v>5048</v>
      </c>
      <c r="B485" s="586" t="s">
        <v>221</v>
      </c>
      <c r="C485" s="581" t="s">
        <v>2375</v>
      </c>
      <c r="D485" s="582">
        <v>6</v>
      </c>
      <c r="E485" s="147"/>
      <c r="F485" s="147"/>
      <c r="G485" s="583" t="s">
        <v>5116</v>
      </c>
      <c r="H485" s="583" t="s">
        <v>43</v>
      </c>
      <c r="I485" s="147"/>
      <c r="J485" s="147"/>
      <c r="K485" s="147"/>
      <c r="L485" s="582" t="s">
        <v>2047</v>
      </c>
      <c r="M485" s="582"/>
    </row>
    <row r="486" spans="1:13" x14ac:dyDescent="0.25">
      <c r="A486" s="581" t="s">
        <v>5048</v>
      </c>
      <c r="B486" s="586" t="s">
        <v>221</v>
      </c>
      <c r="C486" s="581" t="s">
        <v>2375</v>
      </c>
      <c r="D486" s="582">
        <v>7</v>
      </c>
      <c r="E486" s="147"/>
      <c r="F486" s="147"/>
      <c r="G486" s="583" t="s">
        <v>5116</v>
      </c>
      <c r="H486" s="583" t="s">
        <v>43</v>
      </c>
      <c r="I486" s="147"/>
      <c r="J486" s="147"/>
      <c r="K486" s="147"/>
      <c r="L486" s="582" t="s">
        <v>2047</v>
      </c>
      <c r="M486" s="582"/>
    </row>
    <row r="487" spans="1:13" x14ac:dyDescent="0.25">
      <c r="A487" s="581" t="s">
        <v>5048</v>
      </c>
      <c r="B487" s="586" t="s">
        <v>221</v>
      </c>
      <c r="C487" s="581" t="s">
        <v>2375</v>
      </c>
      <c r="D487" s="582">
        <v>8</v>
      </c>
      <c r="E487" s="147"/>
      <c r="F487" s="147"/>
      <c r="G487" s="583" t="s">
        <v>5116</v>
      </c>
      <c r="H487" s="583" t="s">
        <v>43</v>
      </c>
      <c r="I487" s="147"/>
      <c r="J487" s="147"/>
      <c r="K487" s="147"/>
      <c r="L487" s="582" t="s">
        <v>2047</v>
      </c>
      <c r="M487" s="582"/>
    </row>
    <row r="488" spans="1:13" x14ac:dyDescent="0.25">
      <c r="A488" s="581" t="s">
        <v>5048</v>
      </c>
      <c r="B488" s="586" t="s">
        <v>221</v>
      </c>
      <c r="C488" s="581" t="s">
        <v>2375</v>
      </c>
      <c r="D488" s="582">
        <v>9</v>
      </c>
      <c r="E488" s="147"/>
      <c r="F488" s="147"/>
      <c r="G488" s="583" t="s">
        <v>5116</v>
      </c>
      <c r="H488" s="583" t="s">
        <v>43</v>
      </c>
      <c r="I488" s="147"/>
      <c r="J488" s="147"/>
      <c r="K488" s="147"/>
      <c r="L488" s="582" t="s">
        <v>2047</v>
      </c>
      <c r="M488" s="582"/>
    </row>
    <row r="489" spans="1:13" x14ac:dyDescent="0.25">
      <c r="A489" s="581" t="s">
        <v>5048</v>
      </c>
      <c r="B489" s="586" t="s">
        <v>221</v>
      </c>
      <c r="C489" s="581" t="s">
        <v>2375</v>
      </c>
      <c r="D489" s="582" t="s">
        <v>222</v>
      </c>
      <c r="E489" s="147"/>
      <c r="F489" s="147"/>
      <c r="G489" s="583" t="s">
        <v>5735</v>
      </c>
      <c r="H489" s="583" t="s">
        <v>5736</v>
      </c>
      <c r="I489" s="147"/>
      <c r="J489" s="147"/>
      <c r="K489" s="147"/>
      <c r="L489" s="582" t="s">
        <v>2045</v>
      </c>
      <c r="M489" s="582"/>
    </row>
    <row r="490" spans="1:13" x14ac:dyDescent="0.25">
      <c r="A490" s="581" t="s">
        <v>5048</v>
      </c>
      <c r="B490" s="586" t="s">
        <v>221</v>
      </c>
      <c r="C490" s="581" t="s">
        <v>2375</v>
      </c>
      <c r="D490" s="582" t="s">
        <v>223</v>
      </c>
      <c r="E490" s="147"/>
      <c r="F490" s="147"/>
      <c r="G490" s="583" t="s">
        <v>5737</v>
      </c>
      <c r="H490" s="583" t="s">
        <v>5738</v>
      </c>
      <c r="I490" s="147"/>
      <c r="J490" s="147"/>
      <c r="K490" s="147"/>
      <c r="L490" s="582" t="s">
        <v>2045</v>
      </c>
      <c r="M490" s="582"/>
    </row>
    <row r="491" spans="1:13" x14ac:dyDescent="0.25">
      <c r="A491" s="581" t="s">
        <v>5048</v>
      </c>
      <c r="B491" s="586" t="s">
        <v>221</v>
      </c>
      <c r="C491" s="581" t="s">
        <v>2375</v>
      </c>
      <c r="D491" s="582" t="s">
        <v>224</v>
      </c>
      <c r="E491" s="147"/>
      <c r="F491" s="147"/>
      <c r="G491" s="583" t="s">
        <v>5116</v>
      </c>
      <c r="H491" s="583" t="s">
        <v>43</v>
      </c>
      <c r="I491" s="147"/>
      <c r="J491" s="147"/>
      <c r="K491" s="147"/>
      <c r="L491" s="582" t="s">
        <v>2051</v>
      </c>
      <c r="M491" s="582"/>
    </row>
    <row r="492" spans="1:13" x14ac:dyDescent="0.25">
      <c r="A492" s="581" t="s">
        <v>5048</v>
      </c>
      <c r="B492" s="586" t="s">
        <v>221</v>
      </c>
      <c r="C492" s="581" t="s">
        <v>2375</v>
      </c>
      <c r="D492" s="582" t="s">
        <v>225</v>
      </c>
      <c r="E492" s="147"/>
      <c r="F492" s="147"/>
      <c r="G492" s="583" t="s">
        <v>5116</v>
      </c>
      <c r="H492" s="583" t="s">
        <v>43</v>
      </c>
      <c r="I492" s="147"/>
      <c r="J492" s="147"/>
      <c r="K492" s="147"/>
      <c r="L492" s="582" t="s">
        <v>2051</v>
      </c>
      <c r="M492" s="582"/>
    </row>
    <row r="493" spans="1:13" x14ac:dyDescent="0.25">
      <c r="A493" s="581" t="s">
        <v>5048</v>
      </c>
      <c r="B493" s="586" t="s">
        <v>221</v>
      </c>
      <c r="C493" s="581" t="s">
        <v>2375</v>
      </c>
      <c r="D493" s="582" t="s">
        <v>226</v>
      </c>
      <c r="E493" s="147"/>
      <c r="F493" s="147"/>
      <c r="G493" s="583" t="s">
        <v>5739</v>
      </c>
      <c r="H493" s="583" t="s">
        <v>5740</v>
      </c>
      <c r="I493" s="147"/>
      <c r="J493" s="147"/>
      <c r="K493" s="147"/>
      <c r="L493" s="582" t="s">
        <v>2060</v>
      </c>
      <c r="M493" s="582"/>
    </row>
    <row r="494" spans="1:13" x14ac:dyDescent="0.25">
      <c r="A494" s="581" t="s">
        <v>5048</v>
      </c>
      <c r="B494" s="586" t="s">
        <v>221</v>
      </c>
      <c r="C494" s="581" t="s">
        <v>2375</v>
      </c>
      <c r="D494" s="582" t="s">
        <v>227</v>
      </c>
      <c r="E494" s="147"/>
      <c r="F494" s="147"/>
      <c r="G494" s="583" t="s">
        <v>5741</v>
      </c>
      <c r="H494" s="583" t="s">
        <v>5742</v>
      </c>
      <c r="I494" s="147"/>
      <c r="J494" s="147"/>
      <c r="K494" s="147"/>
      <c r="L494" s="582" t="s">
        <v>2060</v>
      </c>
      <c r="M494" s="582"/>
    </row>
    <row r="495" spans="1:13" x14ac:dyDescent="0.25">
      <c r="A495" s="581" t="s">
        <v>5048</v>
      </c>
      <c r="B495" s="586" t="s">
        <v>221</v>
      </c>
      <c r="C495" s="581" t="s">
        <v>2375</v>
      </c>
      <c r="D495" s="582" t="s">
        <v>228</v>
      </c>
      <c r="E495" s="147"/>
      <c r="F495" s="147"/>
      <c r="G495" s="583" t="s">
        <v>5743</v>
      </c>
      <c r="H495" s="583" t="s">
        <v>5744</v>
      </c>
      <c r="I495" s="147"/>
      <c r="J495" s="147"/>
      <c r="K495" s="147"/>
      <c r="L495" s="582" t="s">
        <v>2060</v>
      </c>
      <c r="M495" s="582"/>
    </row>
    <row r="496" spans="1:13" x14ac:dyDescent="0.25">
      <c r="A496" s="581" t="s">
        <v>5048</v>
      </c>
      <c r="B496" s="586" t="s">
        <v>221</v>
      </c>
      <c r="C496" s="581" t="s">
        <v>2375</v>
      </c>
      <c r="D496" s="582" t="s">
        <v>229</v>
      </c>
      <c r="E496" s="147"/>
      <c r="F496" s="147"/>
      <c r="G496" s="583" t="s">
        <v>5745</v>
      </c>
      <c r="H496" s="583" t="s">
        <v>5746</v>
      </c>
      <c r="I496" s="147"/>
      <c r="J496" s="147"/>
      <c r="K496" s="147"/>
      <c r="L496" s="582" t="s">
        <v>2060</v>
      </c>
      <c r="M496" s="582"/>
    </row>
    <row r="497" spans="1:13" x14ac:dyDescent="0.25">
      <c r="A497" s="581" t="s">
        <v>5048</v>
      </c>
      <c r="B497" s="586" t="s">
        <v>221</v>
      </c>
      <c r="C497" s="581" t="s">
        <v>2375</v>
      </c>
      <c r="D497" s="582" t="s">
        <v>230</v>
      </c>
      <c r="E497" s="147"/>
      <c r="F497" s="147"/>
      <c r="G497" s="583" t="s">
        <v>5116</v>
      </c>
      <c r="H497" s="583" t="s">
        <v>43</v>
      </c>
      <c r="I497" s="147"/>
      <c r="J497" s="147"/>
      <c r="K497" s="147"/>
      <c r="L497" s="582" t="s">
        <v>2212</v>
      </c>
      <c r="M497" s="582"/>
    </row>
    <row r="498" spans="1:13" x14ac:dyDescent="0.25">
      <c r="A498" s="581" t="s">
        <v>5048</v>
      </c>
      <c r="B498" s="586" t="s">
        <v>221</v>
      </c>
      <c r="C498" s="581" t="s">
        <v>2375</v>
      </c>
      <c r="D498" s="582" t="s">
        <v>231</v>
      </c>
      <c r="E498" s="147"/>
      <c r="F498" s="147"/>
      <c r="G498" s="583" t="s">
        <v>5116</v>
      </c>
      <c r="H498" s="583" t="s">
        <v>43</v>
      </c>
      <c r="I498" s="147"/>
      <c r="J498" s="147"/>
      <c r="K498" s="147"/>
      <c r="L498" s="582" t="s">
        <v>2212</v>
      </c>
      <c r="M498" s="582"/>
    </row>
    <row r="499" spans="1:13" x14ac:dyDescent="0.25">
      <c r="A499" s="581" t="s">
        <v>5048</v>
      </c>
      <c r="B499" s="586" t="s">
        <v>221</v>
      </c>
      <c r="C499" s="581" t="s">
        <v>2375</v>
      </c>
      <c r="D499" s="582" t="s">
        <v>232</v>
      </c>
      <c r="E499" s="147"/>
      <c r="F499" s="147"/>
      <c r="G499" s="583" t="s">
        <v>5116</v>
      </c>
      <c r="H499" s="583" t="s">
        <v>43</v>
      </c>
      <c r="I499" s="147"/>
      <c r="J499" s="147"/>
      <c r="K499" s="147"/>
      <c r="L499" s="582" t="s">
        <v>2212</v>
      </c>
      <c r="M499" s="582"/>
    </row>
    <row r="500" spans="1:13" x14ac:dyDescent="0.25">
      <c r="A500" s="581" t="s">
        <v>5048</v>
      </c>
      <c r="B500" s="586" t="s">
        <v>221</v>
      </c>
      <c r="C500" s="581" t="s">
        <v>2375</v>
      </c>
      <c r="D500" s="582" t="s">
        <v>233</v>
      </c>
      <c r="E500" s="147"/>
      <c r="F500" s="147"/>
      <c r="G500" s="583" t="s">
        <v>1903</v>
      </c>
      <c r="H500" s="583" t="s">
        <v>5747</v>
      </c>
      <c r="I500" s="147"/>
      <c r="J500" s="147"/>
      <c r="K500" s="147"/>
      <c r="L500" s="582" t="s">
        <v>2085</v>
      </c>
      <c r="M500" s="582"/>
    </row>
    <row r="501" spans="1:13" x14ac:dyDescent="0.25">
      <c r="A501" s="581" t="s">
        <v>5048</v>
      </c>
      <c r="B501" s="586" t="s">
        <v>221</v>
      </c>
      <c r="C501" s="581" t="s">
        <v>2375</v>
      </c>
      <c r="D501" s="582" t="s">
        <v>234</v>
      </c>
      <c r="E501" s="147"/>
      <c r="F501" s="147"/>
      <c r="G501" s="583" t="s">
        <v>1902</v>
      </c>
      <c r="H501" s="583" t="s">
        <v>5748</v>
      </c>
      <c r="I501" s="147"/>
      <c r="J501" s="147"/>
      <c r="K501" s="147"/>
      <c r="L501" s="582" t="s">
        <v>2085</v>
      </c>
      <c r="M501" s="582"/>
    </row>
    <row r="502" spans="1:13" x14ac:dyDescent="0.25">
      <c r="A502" s="581" t="s">
        <v>5048</v>
      </c>
      <c r="B502" s="586" t="s">
        <v>221</v>
      </c>
      <c r="C502" s="581" t="s">
        <v>2375</v>
      </c>
      <c r="D502" s="582" t="s">
        <v>235</v>
      </c>
      <c r="E502" s="147"/>
      <c r="F502" s="147"/>
      <c r="G502" s="583" t="s">
        <v>5116</v>
      </c>
      <c r="H502" s="583" t="s">
        <v>5116</v>
      </c>
      <c r="I502" s="147"/>
      <c r="J502" s="147"/>
      <c r="K502" s="147"/>
      <c r="L502" s="582" t="s">
        <v>5116</v>
      </c>
      <c r="M502" s="582"/>
    </row>
    <row r="503" spans="1:13" x14ac:dyDescent="0.25">
      <c r="A503" s="581" t="s">
        <v>5048</v>
      </c>
      <c r="B503" s="586" t="s">
        <v>221</v>
      </c>
      <c r="C503" s="581" t="s">
        <v>2375</v>
      </c>
      <c r="D503" s="582" t="s">
        <v>236</v>
      </c>
      <c r="E503" s="147"/>
      <c r="F503" s="147"/>
      <c r="G503" s="583" t="s">
        <v>5116</v>
      </c>
      <c r="H503" s="583" t="s">
        <v>5116</v>
      </c>
      <c r="I503" s="147"/>
      <c r="J503" s="147"/>
      <c r="K503" s="147"/>
      <c r="L503" s="582" t="s">
        <v>5116</v>
      </c>
      <c r="M503" s="582"/>
    </row>
    <row r="504" spans="1:13" x14ac:dyDescent="0.25">
      <c r="A504" s="581" t="s">
        <v>5048</v>
      </c>
      <c r="B504" s="586" t="s">
        <v>221</v>
      </c>
      <c r="C504" s="581" t="s">
        <v>2375</v>
      </c>
      <c r="D504" s="582" t="s">
        <v>237</v>
      </c>
      <c r="E504" s="147"/>
      <c r="F504" s="147"/>
      <c r="G504" s="583" t="s">
        <v>5116</v>
      </c>
      <c r="H504" s="583" t="s">
        <v>5116</v>
      </c>
      <c r="I504" s="147"/>
      <c r="J504" s="147"/>
      <c r="K504" s="147"/>
      <c r="L504" s="582" t="s">
        <v>5116</v>
      </c>
      <c r="M504" s="582"/>
    </row>
    <row r="505" spans="1:13" x14ac:dyDescent="0.25">
      <c r="A505" s="581" t="s">
        <v>5048</v>
      </c>
      <c r="B505" s="586" t="s">
        <v>221</v>
      </c>
      <c r="C505" s="581" t="s">
        <v>2375</v>
      </c>
      <c r="D505" s="582" t="s">
        <v>238</v>
      </c>
      <c r="E505" s="147"/>
      <c r="F505" s="147"/>
      <c r="G505" s="583" t="s">
        <v>5116</v>
      </c>
      <c r="H505" s="583" t="s">
        <v>5116</v>
      </c>
      <c r="I505" s="147"/>
      <c r="J505" s="147"/>
      <c r="K505" s="147"/>
      <c r="L505" s="582" t="s">
        <v>5116</v>
      </c>
      <c r="M505" s="582"/>
    </row>
    <row r="506" spans="1:13" x14ac:dyDescent="0.25">
      <c r="A506" s="581" t="s">
        <v>5048</v>
      </c>
      <c r="B506" s="586" t="s">
        <v>221</v>
      </c>
      <c r="C506" s="581" t="s">
        <v>2375</v>
      </c>
      <c r="D506" s="582" t="s">
        <v>239</v>
      </c>
      <c r="E506" s="147"/>
      <c r="F506" s="147"/>
      <c r="G506" s="583" t="s">
        <v>5116</v>
      </c>
      <c r="H506" s="583" t="s">
        <v>5116</v>
      </c>
      <c r="I506" s="147"/>
      <c r="J506" s="147"/>
      <c r="K506" s="147"/>
      <c r="L506" s="582" t="s">
        <v>5116</v>
      </c>
      <c r="M506" s="582"/>
    </row>
    <row r="507" spans="1:13" x14ac:dyDescent="0.25">
      <c r="A507" s="581" t="s">
        <v>5048</v>
      </c>
      <c r="B507" s="586" t="s">
        <v>221</v>
      </c>
      <c r="C507" s="581" t="s">
        <v>2375</v>
      </c>
      <c r="D507" s="582" t="s">
        <v>240</v>
      </c>
      <c r="E507" s="147"/>
      <c r="F507" s="147"/>
      <c r="G507" s="583" t="s">
        <v>5116</v>
      </c>
      <c r="H507" s="583" t="s">
        <v>5116</v>
      </c>
      <c r="I507" s="147"/>
      <c r="J507" s="147"/>
      <c r="K507" s="147"/>
      <c r="L507" s="582" t="s">
        <v>5116</v>
      </c>
      <c r="M507" s="582"/>
    </row>
    <row r="508" spans="1:13" x14ac:dyDescent="0.25">
      <c r="A508" s="581" t="s">
        <v>5048</v>
      </c>
      <c r="B508" s="586" t="s">
        <v>221</v>
      </c>
      <c r="C508" s="581" t="s">
        <v>2375</v>
      </c>
      <c r="D508" s="582" t="s">
        <v>241</v>
      </c>
      <c r="E508" s="147"/>
      <c r="F508" s="147"/>
      <c r="G508" s="583" t="s">
        <v>5116</v>
      </c>
      <c r="H508" s="583" t="s">
        <v>5116</v>
      </c>
      <c r="I508" s="147"/>
      <c r="J508" s="147"/>
      <c r="K508" s="147"/>
      <c r="L508" s="582" t="s">
        <v>5116</v>
      </c>
      <c r="M508" s="582"/>
    </row>
    <row r="509" spans="1:13" x14ac:dyDescent="0.25">
      <c r="A509" s="581" t="s">
        <v>5048</v>
      </c>
      <c r="B509" s="586" t="s">
        <v>221</v>
      </c>
      <c r="C509" s="581" t="s">
        <v>2375</v>
      </c>
      <c r="D509" s="582" t="s">
        <v>242</v>
      </c>
      <c r="E509" s="147"/>
      <c r="F509" s="147"/>
      <c r="G509" s="583" t="s">
        <v>5116</v>
      </c>
      <c r="H509" s="583" t="s">
        <v>5116</v>
      </c>
      <c r="I509" s="147"/>
      <c r="J509" s="147"/>
      <c r="K509" s="147"/>
      <c r="L509" s="582" t="s">
        <v>5116</v>
      </c>
      <c r="M509" s="582"/>
    </row>
    <row r="510" spans="1:13" x14ac:dyDescent="0.25">
      <c r="A510" s="581" t="s">
        <v>5048</v>
      </c>
      <c r="B510" s="586" t="s">
        <v>221</v>
      </c>
      <c r="C510" s="581" t="s">
        <v>2375</v>
      </c>
      <c r="D510" s="582" t="s">
        <v>2086</v>
      </c>
      <c r="E510" s="147"/>
      <c r="F510" s="147"/>
      <c r="G510" s="583" t="s">
        <v>5116</v>
      </c>
      <c r="H510" s="583" t="s">
        <v>5116</v>
      </c>
      <c r="I510" s="147"/>
      <c r="J510" s="147"/>
      <c r="K510" s="147"/>
      <c r="L510" s="582" t="s">
        <v>5116</v>
      </c>
      <c r="M510" s="582"/>
    </row>
    <row r="511" spans="1:13" x14ac:dyDescent="0.25">
      <c r="A511" s="581" t="s">
        <v>5048</v>
      </c>
      <c r="B511" s="586" t="s">
        <v>1343</v>
      </c>
      <c r="C511" s="581" t="s">
        <v>1887</v>
      </c>
      <c r="D511" s="582">
        <v>0</v>
      </c>
      <c r="E511" s="147"/>
      <c r="F511" s="147"/>
      <c r="G511" s="583" t="s">
        <v>5749</v>
      </c>
      <c r="H511" s="583" t="s">
        <v>5750</v>
      </c>
      <c r="I511" s="147"/>
      <c r="J511" s="147"/>
      <c r="K511" s="147"/>
      <c r="L511" s="582" t="s">
        <v>2052</v>
      </c>
      <c r="M511" s="582"/>
    </row>
    <row r="512" spans="1:13" x14ac:dyDescent="0.25">
      <c r="A512" s="581" t="s">
        <v>5048</v>
      </c>
      <c r="B512" s="586" t="s">
        <v>1343</v>
      </c>
      <c r="C512" s="581" t="s">
        <v>1887</v>
      </c>
      <c r="D512" s="582">
        <v>1</v>
      </c>
      <c r="E512" s="147"/>
      <c r="F512" s="147"/>
      <c r="G512" s="583" t="s">
        <v>5116</v>
      </c>
      <c r="H512" s="583" t="s">
        <v>43</v>
      </c>
      <c r="I512" s="147"/>
      <c r="J512" s="147"/>
      <c r="K512" s="147"/>
      <c r="L512" s="582" t="s">
        <v>2052</v>
      </c>
      <c r="M512" s="582"/>
    </row>
    <row r="513" spans="1:13" x14ac:dyDescent="0.25">
      <c r="A513" s="581" t="s">
        <v>5048</v>
      </c>
      <c r="B513" s="586" t="s">
        <v>1343</v>
      </c>
      <c r="C513" s="581" t="s">
        <v>1887</v>
      </c>
      <c r="D513" s="582">
        <v>2</v>
      </c>
      <c r="E513" s="147"/>
      <c r="F513" s="147"/>
      <c r="G513" s="583" t="s">
        <v>5116</v>
      </c>
      <c r="H513" s="583" t="s">
        <v>43</v>
      </c>
      <c r="I513" s="147"/>
      <c r="J513" s="147"/>
      <c r="K513" s="147"/>
      <c r="L513" s="582" t="s">
        <v>2052</v>
      </c>
      <c r="M513" s="582"/>
    </row>
    <row r="514" spans="1:13" x14ac:dyDescent="0.25">
      <c r="A514" s="581" t="s">
        <v>5048</v>
      </c>
      <c r="B514" s="586" t="s">
        <v>1343</v>
      </c>
      <c r="C514" s="581" t="s">
        <v>1887</v>
      </c>
      <c r="D514" s="582">
        <v>3</v>
      </c>
      <c r="E514" s="147"/>
      <c r="F514" s="147"/>
      <c r="G514" s="583" t="s">
        <v>5116</v>
      </c>
      <c r="H514" s="583" t="s">
        <v>43</v>
      </c>
      <c r="I514" s="147"/>
      <c r="J514" s="147"/>
      <c r="K514" s="147"/>
      <c r="L514" s="582" t="s">
        <v>2052</v>
      </c>
      <c r="M514" s="582"/>
    </row>
    <row r="515" spans="1:13" x14ac:dyDescent="0.25">
      <c r="A515" s="581" t="s">
        <v>5048</v>
      </c>
      <c r="B515" s="586" t="s">
        <v>1343</v>
      </c>
      <c r="C515" s="581" t="s">
        <v>1887</v>
      </c>
      <c r="D515" s="582">
        <v>4</v>
      </c>
      <c r="E515" s="147"/>
      <c r="F515" s="147"/>
      <c r="G515" s="583" t="s">
        <v>5751</v>
      </c>
      <c r="H515" s="583" t="s">
        <v>5752</v>
      </c>
      <c r="I515" s="147"/>
      <c r="J515" s="147"/>
      <c r="K515" s="147"/>
      <c r="L515" s="582" t="s">
        <v>2053</v>
      </c>
      <c r="M515" s="582"/>
    </row>
    <row r="516" spans="1:13" x14ac:dyDescent="0.25">
      <c r="A516" s="581" t="s">
        <v>5048</v>
      </c>
      <c r="B516" s="586" t="s">
        <v>1343</v>
      </c>
      <c r="C516" s="581" t="s">
        <v>1887</v>
      </c>
      <c r="D516" s="582">
        <v>5</v>
      </c>
      <c r="E516" s="147"/>
      <c r="F516" s="147"/>
      <c r="G516" s="583" t="s">
        <v>5116</v>
      </c>
      <c r="H516" s="583" t="s">
        <v>43</v>
      </c>
      <c r="I516" s="147"/>
      <c r="J516" s="147"/>
      <c r="K516" s="147"/>
      <c r="L516" s="582" t="s">
        <v>2053</v>
      </c>
      <c r="M516" s="582"/>
    </row>
    <row r="517" spans="1:13" x14ac:dyDescent="0.25">
      <c r="A517" s="581" t="s">
        <v>5048</v>
      </c>
      <c r="B517" s="586" t="s">
        <v>1343</v>
      </c>
      <c r="C517" s="581" t="s">
        <v>1887</v>
      </c>
      <c r="D517" s="582">
        <v>6</v>
      </c>
      <c r="E517" s="147"/>
      <c r="F517" s="147"/>
      <c r="G517" s="583" t="s">
        <v>5753</v>
      </c>
      <c r="H517" s="583" t="s">
        <v>5754</v>
      </c>
      <c r="I517" s="147"/>
      <c r="J517" s="147"/>
      <c r="K517" s="147"/>
      <c r="L517" s="582" t="s">
        <v>2060</v>
      </c>
      <c r="M517" s="582"/>
    </row>
    <row r="518" spans="1:13" x14ac:dyDescent="0.25">
      <c r="A518" s="581" t="s">
        <v>5048</v>
      </c>
      <c r="B518" s="586" t="s">
        <v>1343</v>
      </c>
      <c r="C518" s="581" t="s">
        <v>1887</v>
      </c>
      <c r="D518" s="582">
        <v>7</v>
      </c>
      <c r="E518" s="147"/>
      <c r="F518" s="147"/>
      <c r="G518" s="583" t="s">
        <v>5116</v>
      </c>
      <c r="H518" s="583" t="s">
        <v>43</v>
      </c>
      <c r="I518" s="147"/>
      <c r="J518" s="147"/>
      <c r="K518" s="147"/>
      <c r="L518" s="582" t="s">
        <v>2212</v>
      </c>
      <c r="M518" s="582"/>
    </row>
    <row r="519" spans="1:13" x14ac:dyDescent="0.25">
      <c r="A519" s="581" t="s">
        <v>5048</v>
      </c>
      <c r="B519" s="586" t="s">
        <v>1343</v>
      </c>
      <c r="C519" s="581" t="s">
        <v>1887</v>
      </c>
      <c r="D519" s="582">
        <v>8</v>
      </c>
      <c r="E519" s="147"/>
      <c r="F519" s="147"/>
      <c r="G519" s="583" t="s">
        <v>1904</v>
      </c>
      <c r="H519" s="583" t="s">
        <v>5755</v>
      </c>
      <c r="I519" s="147"/>
      <c r="J519" s="147"/>
      <c r="K519" s="147"/>
      <c r="L519" s="582" t="s">
        <v>2085</v>
      </c>
      <c r="M519" s="582"/>
    </row>
    <row r="520" spans="1:13" x14ac:dyDescent="0.25">
      <c r="A520" s="581" t="s">
        <v>5048</v>
      </c>
      <c r="B520" s="586" t="s">
        <v>1343</v>
      </c>
      <c r="C520" s="581" t="s">
        <v>1887</v>
      </c>
      <c r="D520" s="582">
        <v>9</v>
      </c>
      <c r="E520" s="147"/>
      <c r="F520" s="147"/>
      <c r="G520" s="583" t="s">
        <v>1905</v>
      </c>
      <c r="H520" s="583" t="s">
        <v>5756</v>
      </c>
      <c r="I520" s="147"/>
      <c r="J520" s="147"/>
      <c r="K520" s="147"/>
      <c r="L520" s="582" t="s">
        <v>2085</v>
      </c>
      <c r="M520" s="582"/>
    </row>
    <row r="521" spans="1:13" x14ac:dyDescent="0.25">
      <c r="A521" s="581" t="s">
        <v>5048</v>
      </c>
      <c r="B521" s="533" t="s">
        <v>1343</v>
      </c>
      <c r="C521" s="581" t="s">
        <v>1887</v>
      </c>
      <c r="D521" s="585" t="s">
        <v>222</v>
      </c>
      <c r="E521" s="147"/>
      <c r="F521" s="147"/>
      <c r="G521" s="583" t="s">
        <v>5116</v>
      </c>
      <c r="H521" s="584" t="s">
        <v>5116</v>
      </c>
      <c r="I521" s="147"/>
      <c r="J521" s="147"/>
      <c r="K521" s="147"/>
      <c r="L521" s="582" t="s">
        <v>5116</v>
      </c>
      <c r="M521" s="582"/>
    </row>
    <row r="522" spans="1:13" x14ac:dyDescent="0.25">
      <c r="A522" s="581" t="s">
        <v>5048</v>
      </c>
      <c r="B522" s="533" t="s">
        <v>1343</v>
      </c>
      <c r="C522" s="581" t="s">
        <v>1887</v>
      </c>
      <c r="D522" s="585" t="s">
        <v>223</v>
      </c>
      <c r="E522" s="147"/>
      <c r="F522" s="147"/>
      <c r="G522" s="583" t="s">
        <v>5116</v>
      </c>
      <c r="H522" s="538" t="s">
        <v>5116</v>
      </c>
      <c r="I522" s="147"/>
      <c r="J522" s="147"/>
      <c r="K522" s="147"/>
      <c r="L522" s="582" t="s">
        <v>5116</v>
      </c>
      <c r="M522" s="582"/>
    </row>
    <row r="523" spans="1:13" x14ac:dyDescent="0.25">
      <c r="A523" s="581" t="s">
        <v>5048</v>
      </c>
      <c r="B523" s="533" t="s">
        <v>1343</v>
      </c>
      <c r="C523" s="581" t="s">
        <v>1887</v>
      </c>
      <c r="D523" s="585" t="s">
        <v>224</v>
      </c>
      <c r="E523" s="147"/>
      <c r="F523" s="147"/>
      <c r="G523" s="583" t="s">
        <v>5116</v>
      </c>
      <c r="H523" s="538" t="s">
        <v>5116</v>
      </c>
      <c r="I523" s="147"/>
      <c r="J523" s="147"/>
      <c r="K523" s="147"/>
      <c r="L523" s="582" t="s">
        <v>5116</v>
      </c>
      <c r="M523" s="582"/>
    </row>
    <row r="524" spans="1:13" x14ac:dyDescent="0.25">
      <c r="A524" s="581" t="s">
        <v>5048</v>
      </c>
      <c r="B524" s="586" t="s">
        <v>1343</v>
      </c>
      <c r="C524" s="581" t="s">
        <v>1887</v>
      </c>
      <c r="D524" s="582" t="s">
        <v>225</v>
      </c>
      <c r="E524" s="147"/>
      <c r="F524" s="147"/>
      <c r="G524" s="583" t="s">
        <v>5116</v>
      </c>
      <c r="H524" s="583" t="s">
        <v>5116</v>
      </c>
      <c r="I524" s="147"/>
      <c r="J524" s="147"/>
      <c r="K524" s="147"/>
      <c r="L524" s="582" t="s">
        <v>5116</v>
      </c>
      <c r="M524" s="582"/>
    </row>
    <row r="525" spans="1:13" x14ac:dyDescent="0.25">
      <c r="A525" s="581" t="s">
        <v>5048</v>
      </c>
      <c r="B525" s="586" t="s">
        <v>1343</v>
      </c>
      <c r="C525" s="581" t="s">
        <v>1887</v>
      </c>
      <c r="D525" s="582" t="s">
        <v>226</v>
      </c>
      <c r="E525" s="147"/>
      <c r="F525" s="147"/>
      <c r="G525" s="583" t="s">
        <v>5116</v>
      </c>
      <c r="H525" s="583" t="s">
        <v>5116</v>
      </c>
      <c r="I525" s="147"/>
      <c r="J525" s="147"/>
      <c r="K525" s="147"/>
      <c r="L525" s="582" t="s">
        <v>5116</v>
      </c>
      <c r="M525" s="582"/>
    </row>
    <row r="526" spans="1:13" x14ac:dyDescent="0.25">
      <c r="A526" s="581" t="s">
        <v>5048</v>
      </c>
      <c r="B526" s="586" t="s">
        <v>1343</v>
      </c>
      <c r="C526" s="581" t="s">
        <v>1887</v>
      </c>
      <c r="D526" s="582" t="s">
        <v>227</v>
      </c>
      <c r="E526" s="147"/>
      <c r="F526" s="147"/>
      <c r="G526" s="583" t="s">
        <v>5116</v>
      </c>
      <c r="H526" s="583" t="s">
        <v>5116</v>
      </c>
      <c r="I526" s="147"/>
      <c r="J526" s="147"/>
      <c r="K526" s="147"/>
      <c r="L526" s="582" t="s">
        <v>5116</v>
      </c>
      <c r="M526" s="582"/>
    </row>
    <row r="527" spans="1:13" x14ac:dyDescent="0.25">
      <c r="A527" s="581" t="s">
        <v>5048</v>
      </c>
      <c r="B527" s="586" t="s">
        <v>1343</v>
      </c>
      <c r="C527" s="581" t="s">
        <v>1887</v>
      </c>
      <c r="D527" s="582" t="s">
        <v>228</v>
      </c>
      <c r="E527" s="147"/>
      <c r="F527" s="147"/>
      <c r="G527" s="583" t="s">
        <v>5116</v>
      </c>
      <c r="H527" s="583" t="s">
        <v>5116</v>
      </c>
      <c r="I527" s="147"/>
      <c r="J527" s="147"/>
      <c r="K527" s="147"/>
      <c r="L527" s="582" t="s">
        <v>5116</v>
      </c>
      <c r="M527" s="582"/>
    </row>
    <row r="528" spans="1:13" x14ac:dyDescent="0.25">
      <c r="A528" s="581" t="s">
        <v>5048</v>
      </c>
      <c r="B528" s="586" t="s">
        <v>1343</v>
      </c>
      <c r="C528" s="581" t="s">
        <v>1887</v>
      </c>
      <c r="D528" s="582" t="s">
        <v>229</v>
      </c>
      <c r="E528" s="147"/>
      <c r="F528" s="147"/>
      <c r="G528" s="583" t="s">
        <v>5116</v>
      </c>
      <c r="H528" s="583" t="s">
        <v>5116</v>
      </c>
      <c r="I528" s="147"/>
      <c r="J528" s="147"/>
      <c r="K528" s="147"/>
      <c r="L528" s="582" t="s">
        <v>5116</v>
      </c>
      <c r="M528" s="582"/>
    </row>
    <row r="529" spans="1:13" x14ac:dyDescent="0.25">
      <c r="A529" s="581" t="s">
        <v>5048</v>
      </c>
      <c r="B529" s="586" t="s">
        <v>1343</v>
      </c>
      <c r="C529" s="581" t="s">
        <v>1887</v>
      </c>
      <c r="D529" s="582" t="s">
        <v>230</v>
      </c>
      <c r="E529" s="147"/>
      <c r="F529" s="147"/>
      <c r="G529" s="583" t="s">
        <v>5116</v>
      </c>
      <c r="H529" s="583" t="s">
        <v>5116</v>
      </c>
      <c r="I529" s="147"/>
      <c r="J529" s="147"/>
      <c r="K529" s="147"/>
      <c r="L529" s="582" t="s">
        <v>5116</v>
      </c>
      <c r="M529" s="582"/>
    </row>
    <row r="530" spans="1:13" x14ac:dyDescent="0.25">
      <c r="A530" s="581" t="s">
        <v>5048</v>
      </c>
      <c r="B530" s="586" t="s">
        <v>1343</v>
      </c>
      <c r="C530" s="581" t="s">
        <v>1887</v>
      </c>
      <c r="D530" s="582" t="s">
        <v>231</v>
      </c>
      <c r="E530" s="147"/>
      <c r="F530" s="147"/>
      <c r="G530" s="583" t="s">
        <v>5116</v>
      </c>
      <c r="H530" s="583" t="s">
        <v>5116</v>
      </c>
      <c r="I530" s="147"/>
      <c r="J530" s="147"/>
      <c r="K530" s="147"/>
      <c r="L530" s="582" t="s">
        <v>5116</v>
      </c>
      <c r="M530" s="582"/>
    </row>
    <row r="531" spans="1:13" x14ac:dyDescent="0.25">
      <c r="A531" s="581" t="s">
        <v>5048</v>
      </c>
      <c r="B531" s="586" t="s">
        <v>1343</v>
      </c>
      <c r="C531" s="581" t="s">
        <v>1887</v>
      </c>
      <c r="D531" s="582" t="s">
        <v>232</v>
      </c>
      <c r="E531" s="147"/>
      <c r="F531" s="147"/>
      <c r="G531" s="583" t="s">
        <v>5116</v>
      </c>
      <c r="H531" s="583" t="s">
        <v>5116</v>
      </c>
      <c r="I531" s="147"/>
      <c r="J531" s="147"/>
      <c r="K531" s="147"/>
      <c r="L531" s="582" t="s">
        <v>5116</v>
      </c>
      <c r="M531" s="582"/>
    </row>
    <row r="532" spans="1:13" x14ac:dyDescent="0.25">
      <c r="A532" s="581" t="s">
        <v>5048</v>
      </c>
      <c r="B532" s="586" t="s">
        <v>1343</v>
      </c>
      <c r="C532" s="581" t="s">
        <v>1887</v>
      </c>
      <c r="D532" s="582" t="s">
        <v>233</v>
      </c>
      <c r="E532" s="147"/>
      <c r="F532" s="147"/>
      <c r="G532" s="583" t="s">
        <v>5116</v>
      </c>
      <c r="H532" s="583" t="s">
        <v>5116</v>
      </c>
      <c r="I532" s="147"/>
      <c r="J532" s="147"/>
      <c r="K532" s="147"/>
      <c r="L532" s="582" t="s">
        <v>5116</v>
      </c>
      <c r="M532" s="582"/>
    </row>
    <row r="533" spans="1:13" x14ac:dyDescent="0.25">
      <c r="A533" s="581" t="s">
        <v>5048</v>
      </c>
      <c r="B533" s="586" t="s">
        <v>1343</v>
      </c>
      <c r="C533" s="581" t="s">
        <v>1887</v>
      </c>
      <c r="D533" s="582" t="s">
        <v>234</v>
      </c>
      <c r="E533" s="147"/>
      <c r="F533" s="147"/>
      <c r="G533" s="583" t="s">
        <v>5116</v>
      </c>
      <c r="H533" s="583" t="s">
        <v>5116</v>
      </c>
      <c r="I533" s="147"/>
      <c r="J533" s="147"/>
      <c r="K533" s="147"/>
      <c r="L533" s="582" t="s">
        <v>5116</v>
      </c>
      <c r="M533" s="582"/>
    </row>
    <row r="534" spans="1:13" x14ac:dyDescent="0.25">
      <c r="A534" s="581" t="s">
        <v>5048</v>
      </c>
      <c r="B534" s="586" t="s">
        <v>1343</v>
      </c>
      <c r="C534" s="581" t="s">
        <v>1887</v>
      </c>
      <c r="D534" s="582" t="s">
        <v>235</v>
      </c>
      <c r="E534" s="147"/>
      <c r="F534" s="147"/>
      <c r="G534" s="583" t="s">
        <v>5116</v>
      </c>
      <c r="H534" s="583" t="s">
        <v>5116</v>
      </c>
      <c r="I534" s="147"/>
      <c r="J534" s="147"/>
      <c r="K534" s="147"/>
      <c r="L534" s="582" t="s">
        <v>5116</v>
      </c>
      <c r="M534" s="582"/>
    </row>
    <row r="535" spans="1:13" x14ac:dyDescent="0.25">
      <c r="A535" s="581" t="s">
        <v>5048</v>
      </c>
      <c r="B535" s="586" t="s">
        <v>1343</v>
      </c>
      <c r="C535" s="581" t="s">
        <v>1887</v>
      </c>
      <c r="D535" s="582" t="s">
        <v>236</v>
      </c>
      <c r="E535" s="147"/>
      <c r="F535" s="147"/>
      <c r="G535" s="583" t="s">
        <v>5116</v>
      </c>
      <c r="H535" s="583" t="s">
        <v>5116</v>
      </c>
      <c r="I535" s="147"/>
      <c r="J535" s="147"/>
      <c r="K535" s="147"/>
      <c r="L535" s="582" t="s">
        <v>5116</v>
      </c>
      <c r="M535" s="582"/>
    </row>
    <row r="536" spans="1:13" x14ac:dyDescent="0.25">
      <c r="A536" s="581" t="s">
        <v>5048</v>
      </c>
      <c r="B536" s="586" t="s">
        <v>1343</v>
      </c>
      <c r="C536" s="581" t="s">
        <v>1887</v>
      </c>
      <c r="D536" s="582" t="s">
        <v>237</v>
      </c>
      <c r="E536" s="147"/>
      <c r="F536" s="147"/>
      <c r="G536" s="583" t="s">
        <v>5116</v>
      </c>
      <c r="H536" s="583" t="s">
        <v>5116</v>
      </c>
      <c r="I536" s="147"/>
      <c r="J536" s="147"/>
      <c r="K536" s="147"/>
      <c r="L536" s="582" t="s">
        <v>5116</v>
      </c>
      <c r="M536" s="582"/>
    </row>
    <row r="537" spans="1:13" x14ac:dyDescent="0.25">
      <c r="A537" s="581" t="s">
        <v>5048</v>
      </c>
      <c r="B537" s="586" t="s">
        <v>1343</v>
      </c>
      <c r="C537" s="581" t="s">
        <v>1887</v>
      </c>
      <c r="D537" s="582" t="s">
        <v>238</v>
      </c>
      <c r="E537" s="147"/>
      <c r="F537" s="147"/>
      <c r="G537" s="583" t="s">
        <v>5116</v>
      </c>
      <c r="H537" s="583" t="s">
        <v>5116</v>
      </c>
      <c r="I537" s="147"/>
      <c r="J537" s="147"/>
      <c r="K537" s="147"/>
      <c r="L537" s="582" t="s">
        <v>5116</v>
      </c>
      <c r="M537" s="582"/>
    </row>
    <row r="538" spans="1:13" x14ac:dyDescent="0.25">
      <c r="A538" s="581" t="s">
        <v>5048</v>
      </c>
      <c r="B538" s="586" t="s">
        <v>1343</v>
      </c>
      <c r="C538" s="581" t="s">
        <v>1887</v>
      </c>
      <c r="D538" s="582" t="s">
        <v>239</v>
      </c>
      <c r="E538" s="147"/>
      <c r="F538" s="147"/>
      <c r="G538" s="583" t="s">
        <v>5116</v>
      </c>
      <c r="H538" s="583" t="s">
        <v>5116</v>
      </c>
      <c r="I538" s="147"/>
      <c r="J538" s="147"/>
      <c r="K538" s="147"/>
      <c r="L538" s="582" t="s">
        <v>5116</v>
      </c>
      <c r="M538" s="582"/>
    </row>
    <row r="539" spans="1:13" x14ac:dyDescent="0.25">
      <c r="A539" s="581" t="s">
        <v>5048</v>
      </c>
      <c r="B539" s="586" t="s">
        <v>1343</v>
      </c>
      <c r="C539" s="581" t="s">
        <v>1887</v>
      </c>
      <c r="D539" s="582" t="s">
        <v>240</v>
      </c>
      <c r="E539" s="147"/>
      <c r="F539" s="147"/>
      <c r="G539" s="583" t="s">
        <v>5116</v>
      </c>
      <c r="H539" s="583" t="s">
        <v>5116</v>
      </c>
      <c r="I539" s="147"/>
      <c r="J539" s="147"/>
      <c r="K539" s="147"/>
      <c r="L539" s="582" t="s">
        <v>5116</v>
      </c>
      <c r="M539" s="582"/>
    </row>
    <row r="540" spans="1:13" x14ac:dyDescent="0.25">
      <c r="A540" s="581" t="s">
        <v>5048</v>
      </c>
      <c r="B540" s="586" t="s">
        <v>1343</v>
      </c>
      <c r="C540" s="581" t="s">
        <v>1887</v>
      </c>
      <c r="D540" s="582" t="s">
        <v>241</v>
      </c>
      <c r="E540" s="147"/>
      <c r="F540" s="147"/>
      <c r="G540" s="583" t="s">
        <v>5116</v>
      </c>
      <c r="H540" s="583" t="s">
        <v>5116</v>
      </c>
      <c r="I540" s="147"/>
      <c r="J540" s="147"/>
      <c r="K540" s="147"/>
      <c r="L540" s="582" t="s">
        <v>5116</v>
      </c>
      <c r="M540" s="582"/>
    </row>
    <row r="541" spans="1:13" x14ac:dyDescent="0.25">
      <c r="A541" s="581" t="s">
        <v>5048</v>
      </c>
      <c r="B541" s="586" t="s">
        <v>1343</v>
      </c>
      <c r="C541" s="581" t="s">
        <v>1887</v>
      </c>
      <c r="D541" s="582" t="s">
        <v>242</v>
      </c>
      <c r="E541" s="147"/>
      <c r="F541" s="147"/>
      <c r="G541" s="583" t="s">
        <v>5116</v>
      </c>
      <c r="H541" s="583" t="s">
        <v>5116</v>
      </c>
      <c r="I541" s="147"/>
      <c r="J541" s="147"/>
      <c r="K541" s="147"/>
      <c r="L541" s="582" t="s">
        <v>5116</v>
      </c>
      <c r="M541" s="582"/>
    </row>
    <row r="542" spans="1:13" x14ac:dyDescent="0.25">
      <c r="A542" s="581" t="s">
        <v>5048</v>
      </c>
      <c r="B542" s="586" t="s">
        <v>1343</v>
      </c>
      <c r="C542" s="581" t="s">
        <v>1887</v>
      </c>
      <c r="D542" s="582" t="s">
        <v>2086</v>
      </c>
      <c r="E542" s="147"/>
      <c r="F542" s="147"/>
      <c r="G542" s="583" t="s">
        <v>5116</v>
      </c>
      <c r="H542" s="583" t="s">
        <v>5116</v>
      </c>
      <c r="I542" s="147"/>
      <c r="J542" s="147"/>
      <c r="K542" s="147"/>
      <c r="L542" s="582" t="s">
        <v>5116</v>
      </c>
      <c r="M542" s="582"/>
    </row>
    <row r="543" spans="1:13" x14ac:dyDescent="0.25">
      <c r="A543" s="581" t="s">
        <v>5048</v>
      </c>
      <c r="B543" s="586" t="s">
        <v>216</v>
      </c>
      <c r="C543" s="581" t="s">
        <v>1888</v>
      </c>
      <c r="D543" s="582">
        <v>0</v>
      </c>
      <c r="E543" s="147"/>
      <c r="F543" s="147"/>
      <c r="G543" s="583" t="s">
        <v>5757</v>
      </c>
      <c r="H543" s="583" t="s">
        <v>5758</v>
      </c>
      <c r="I543" s="147"/>
      <c r="J543" s="147"/>
      <c r="K543" s="147"/>
      <c r="L543" s="582" t="s">
        <v>2057</v>
      </c>
      <c r="M543" s="582"/>
    </row>
    <row r="544" spans="1:13" x14ac:dyDescent="0.25">
      <c r="A544" s="581" t="s">
        <v>5048</v>
      </c>
      <c r="B544" s="586" t="s">
        <v>216</v>
      </c>
      <c r="C544" s="581" t="s">
        <v>1888</v>
      </c>
      <c r="D544" s="582">
        <v>1</v>
      </c>
      <c r="E544" s="147"/>
      <c r="F544" s="147"/>
      <c r="G544" s="583" t="s">
        <v>5759</v>
      </c>
      <c r="H544" s="583" t="s">
        <v>5760</v>
      </c>
      <c r="I544" s="147"/>
      <c r="J544" s="147"/>
      <c r="K544" s="147"/>
      <c r="L544" s="582" t="s">
        <v>2057</v>
      </c>
      <c r="M544" s="582"/>
    </row>
    <row r="545" spans="1:13" x14ac:dyDescent="0.25">
      <c r="A545" s="581" t="s">
        <v>5048</v>
      </c>
      <c r="B545" s="586" t="s">
        <v>216</v>
      </c>
      <c r="C545" s="581" t="s">
        <v>1888</v>
      </c>
      <c r="D545" s="582">
        <v>2</v>
      </c>
      <c r="E545" s="147"/>
      <c r="F545" s="147"/>
      <c r="G545" s="583" t="s">
        <v>5761</v>
      </c>
      <c r="H545" s="583" t="s">
        <v>5762</v>
      </c>
      <c r="I545" s="147"/>
      <c r="J545" s="147"/>
      <c r="K545" s="147"/>
      <c r="L545" s="582" t="s">
        <v>2057</v>
      </c>
      <c r="M545" s="582"/>
    </row>
    <row r="546" spans="1:13" x14ac:dyDescent="0.25">
      <c r="A546" s="581" t="s">
        <v>5048</v>
      </c>
      <c r="B546" s="586" t="s">
        <v>216</v>
      </c>
      <c r="C546" s="581" t="s">
        <v>1888</v>
      </c>
      <c r="D546" s="582">
        <v>3</v>
      </c>
      <c r="E546" s="147"/>
      <c r="F546" s="147"/>
      <c r="G546" s="583" t="s">
        <v>5116</v>
      </c>
      <c r="H546" s="583" t="s">
        <v>43</v>
      </c>
      <c r="I546" s="147"/>
      <c r="J546" s="147"/>
      <c r="K546" s="147"/>
      <c r="L546" s="582" t="s">
        <v>2057</v>
      </c>
      <c r="M546" s="582"/>
    </row>
    <row r="547" spans="1:13" x14ac:dyDescent="0.25">
      <c r="A547" s="581" t="s">
        <v>5048</v>
      </c>
      <c r="B547" s="586" t="s">
        <v>216</v>
      </c>
      <c r="C547" s="581" t="s">
        <v>1888</v>
      </c>
      <c r="D547" s="582">
        <v>4</v>
      </c>
      <c r="E547" s="147"/>
      <c r="F547" s="147"/>
      <c r="G547" s="583" t="s">
        <v>5763</v>
      </c>
      <c r="H547" s="583" t="s">
        <v>5764</v>
      </c>
      <c r="I547" s="147"/>
      <c r="J547" s="147"/>
      <c r="K547" s="147"/>
      <c r="L547" s="582" t="s">
        <v>2057</v>
      </c>
      <c r="M547" s="582"/>
    </row>
    <row r="548" spans="1:13" x14ac:dyDescent="0.25">
      <c r="A548" s="581" t="s">
        <v>5048</v>
      </c>
      <c r="B548" s="586" t="s">
        <v>216</v>
      </c>
      <c r="C548" s="581" t="s">
        <v>1888</v>
      </c>
      <c r="D548" s="582">
        <v>5</v>
      </c>
      <c r="E548" s="147"/>
      <c r="F548" s="147"/>
      <c r="G548" s="583" t="s">
        <v>5116</v>
      </c>
      <c r="H548" s="583" t="s">
        <v>43</v>
      </c>
      <c r="I548" s="147"/>
      <c r="J548" s="147"/>
      <c r="K548" s="147"/>
      <c r="L548" s="582" t="s">
        <v>2057</v>
      </c>
      <c r="M548" s="582"/>
    </row>
    <row r="549" spans="1:13" x14ac:dyDescent="0.25">
      <c r="A549" s="581" t="s">
        <v>5048</v>
      </c>
      <c r="B549" s="586" t="s">
        <v>216</v>
      </c>
      <c r="C549" s="581" t="s">
        <v>1888</v>
      </c>
      <c r="D549" s="582">
        <v>6</v>
      </c>
      <c r="E549" s="147"/>
      <c r="F549" s="147"/>
      <c r="G549" s="583" t="s">
        <v>5116</v>
      </c>
      <c r="H549" s="583" t="s">
        <v>5116</v>
      </c>
      <c r="I549" s="147"/>
      <c r="J549" s="147"/>
      <c r="K549" s="147"/>
      <c r="L549" s="582" t="s">
        <v>5116</v>
      </c>
      <c r="M549" s="582"/>
    </row>
    <row r="550" spans="1:13" x14ac:dyDescent="0.25">
      <c r="A550" s="581" t="s">
        <v>5048</v>
      </c>
      <c r="B550" s="586" t="s">
        <v>216</v>
      </c>
      <c r="C550" s="581" t="s">
        <v>1888</v>
      </c>
      <c r="D550" s="582">
        <v>7</v>
      </c>
      <c r="E550" s="147"/>
      <c r="F550" s="147"/>
      <c r="G550" s="583" t="s">
        <v>5116</v>
      </c>
      <c r="H550" s="583" t="s">
        <v>5116</v>
      </c>
      <c r="I550" s="147"/>
      <c r="J550" s="147"/>
      <c r="K550" s="147"/>
      <c r="L550" s="582" t="s">
        <v>5116</v>
      </c>
      <c r="M550" s="582"/>
    </row>
    <row r="551" spans="1:13" x14ac:dyDescent="0.25">
      <c r="A551" s="581" t="s">
        <v>5048</v>
      </c>
      <c r="B551" s="586" t="s">
        <v>1581</v>
      </c>
      <c r="C551" s="581" t="s">
        <v>1889</v>
      </c>
      <c r="D551" s="582">
        <v>0</v>
      </c>
      <c r="E551" s="147"/>
      <c r="F551" s="147"/>
      <c r="G551" s="583" t="s">
        <v>5116</v>
      </c>
      <c r="H551" s="583" t="s">
        <v>5765</v>
      </c>
      <c r="I551" s="147"/>
      <c r="J551" s="147"/>
      <c r="K551" s="147"/>
      <c r="L551" s="582" t="s">
        <v>2038</v>
      </c>
      <c r="M551" s="582"/>
    </row>
    <row r="552" spans="1:13" ht="25.5" x14ac:dyDescent="0.25">
      <c r="A552" s="581" t="s">
        <v>5048</v>
      </c>
      <c r="B552" s="586" t="s">
        <v>1581</v>
      </c>
      <c r="C552" s="581" t="s">
        <v>1889</v>
      </c>
      <c r="D552" s="582">
        <v>1</v>
      </c>
      <c r="E552" s="147"/>
      <c r="F552" s="147"/>
      <c r="G552" s="583" t="s">
        <v>5116</v>
      </c>
      <c r="H552" s="583" t="s">
        <v>5766</v>
      </c>
      <c r="I552" s="147"/>
      <c r="J552" s="147"/>
      <c r="K552" s="147"/>
      <c r="L552" s="582" t="s">
        <v>2040</v>
      </c>
      <c r="M552" s="582"/>
    </row>
    <row r="553" spans="1:13" x14ac:dyDescent="0.25">
      <c r="A553" s="581" t="s">
        <v>5050</v>
      </c>
      <c r="B553" s="586" t="s">
        <v>221</v>
      </c>
      <c r="C553" s="581" t="s">
        <v>1854</v>
      </c>
      <c r="D553" s="582">
        <v>0</v>
      </c>
      <c r="E553" s="147"/>
      <c r="F553" s="147"/>
      <c r="G553" s="583" t="s">
        <v>5767</v>
      </c>
      <c r="H553" s="583" t="s">
        <v>5768</v>
      </c>
      <c r="I553" s="147"/>
      <c r="J553" s="147"/>
      <c r="K553" s="147"/>
      <c r="L553" s="582" t="s">
        <v>5116</v>
      </c>
      <c r="M553" s="582"/>
    </row>
    <row r="554" spans="1:13" x14ac:dyDescent="0.25">
      <c r="A554" s="581" t="s">
        <v>5050</v>
      </c>
      <c r="B554" s="586" t="s">
        <v>221</v>
      </c>
      <c r="C554" s="581" t="s">
        <v>1854</v>
      </c>
      <c r="D554" s="582">
        <v>1</v>
      </c>
      <c r="E554" s="147"/>
      <c r="F554" s="147"/>
      <c r="G554" s="583" t="s">
        <v>5769</v>
      </c>
      <c r="H554" s="583" t="s">
        <v>5770</v>
      </c>
      <c r="I554" s="147"/>
      <c r="J554" s="147"/>
      <c r="K554" s="147"/>
      <c r="L554" s="582" t="s">
        <v>5116</v>
      </c>
      <c r="M554" s="582"/>
    </row>
    <row r="555" spans="1:13" x14ac:dyDescent="0.25">
      <c r="A555" s="581" t="s">
        <v>5050</v>
      </c>
      <c r="B555" s="586" t="s">
        <v>221</v>
      </c>
      <c r="C555" s="581" t="s">
        <v>1854</v>
      </c>
      <c r="D555" s="582">
        <v>2</v>
      </c>
      <c r="E555" s="147"/>
      <c r="F555" s="147"/>
      <c r="G555" s="583" t="s">
        <v>5771</v>
      </c>
      <c r="H555" s="583" t="s">
        <v>5772</v>
      </c>
      <c r="I555" s="147"/>
      <c r="J555" s="147"/>
      <c r="K555" s="147"/>
      <c r="L555" s="582" t="s">
        <v>5116</v>
      </c>
      <c r="M555" s="582"/>
    </row>
    <row r="556" spans="1:13" x14ac:dyDescent="0.25">
      <c r="A556" s="581" t="s">
        <v>5050</v>
      </c>
      <c r="B556" s="586" t="s">
        <v>221</v>
      </c>
      <c r="C556" s="581" t="s">
        <v>1854</v>
      </c>
      <c r="D556" s="582">
        <v>3</v>
      </c>
      <c r="E556" s="147"/>
      <c r="F556" s="147"/>
      <c r="G556" s="583" t="s">
        <v>5773</v>
      </c>
      <c r="H556" s="583" t="s">
        <v>5774</v>
      </c>
      <c r="I556" s="147"/>
      <c r="J556" s="147"/>
      <c r="K556" s="147"/>
      <c r="L556" s="582" t="s">
        <v>5116</v>
      </c>
      <c r="M556" s="582"/>
    </row>
    <row r="557" spans="1:13" x14ac:dyDescent="0.25">
      <c r="A557" s="581" t="s">
        <v>5050</v>
      </c>
      <c r="B557" s="586" t="s">
        <v>221</v>
      </c>
      <c r="C557" s="581" t="s">
        <v>1854</v>
      </c>
      <c r="D557" s="582">
        <v>4</v>
      </c>
      <c r="E557" s="147"/>
      <c r="F557" s="147"/>
      <c r="G557" s="583" t="s">
        <v>5775</v>
      </c>
      <c r="H557" s="583" t="s">
        <v>5776</v>
      </c>
      <c r="I557" s="147"/>
      <c r="J557" s="147"/>
      <c r="K557" s="147"/>
      <c r="L557" s="582" t="s">
        <v>5116</v>
      </c>
      <c r="M557" s="582"/>
    </row>
    <row r="558" spans="1:13" x14ac:dyDescent="0.25">
      <c r="A558" s="581" t="s">
        <v>5050</v>
      </c>
      <c r="B558" s="586" t="s">
        <v>221</v>
      </c>
      <c r="C558" s="581" t="s">
        <v>1854</v>
      </c>
      <c r="D558" s="582">
        <v>5</v>
      </c>
      <c r="E558" s="147"/>
      <c r="F558" s="147"/>
      <c r="G558" s="583" t="s">
        <v>5777</v>
      </c>
      <c r="H558" s="583" t="s">
        <v>5778</v>
      </c>
      <c r="I558" s="147"/>
      <c r="J558" s="147"/>
      <c r="K558" s="147"/>
      <c r="L558" s="582" t="s">
        <v>5116</v>
      </c>
      <c r="M558" s="582"/>
    </row>
    <row r="559" spans="1:13" x14ac:dyDescent="0.25">
      <c r="A559" s="581" t="s">
        <v>5050</v>
      </c>
      <c r="B559" s="586" t="s">
        <v>221</v>
      </c>
      <c r="C559" s="581" t="s">
        <v>1854</v>
      </c>
      <c r="D559" s="582">
        <v>6</v>
      </c>
      <c r="E559" s="147"/>
      <c r="F559" s="147"/>
      <c r="G559" s="583" t="s">
        <v>5779</v>
      </c>
      <c r="H559" s="583" t="s">
        <v>5780</v>
      </c>
      <c r="I559" s="147"/>
      <c r="J559" s="147"/>
      <c r="K559" s="147"/>
      <c r="L559" s="582" t="s">
        <v>5781</v>
      </c>
      <c r="M559" s="582"/>
    </row>
    <row r="560" spans="1:13" x14ac:dyDescent="0.25">
      <c r="A560" s="581" t="s">
        <v>5050</v>
      </c>
      <c r="B560" s="586" t="s">
        <v>221</v>
      </c>
      <c r="C560" s="581" t="s">
        <v>1854</v>
      </c>
      <c r="D560" s="582">
        <v>7</v>
      </c>
      <c r="E560" s="147"/>
      <c r="F560" s="147"/>
      <c r="G560" s="583" t="s">
        <v>5782</v>
      </c>
      <c r="H560" s="583" t="s">
        <v>5783</v>
      </c>
      <c r="I560" s="147"/>
      <c r="J560" s="147"/>
      <c r="K560" s="147"/>
      <c r="L560" s="582" t="s">
        <v>5781</v>
      </c>
      <c r="M560" s="582"/>
    </row>
    <row r="561" spans="1:13" x14ac:dyDescent="0.25">
      <c r="A561" s="581" t="s">
        <v>5050</v>
      </c>
      <c r="B561" s="586" t="s">
        <v>221</v>
      </c>
      <c r="C561" s="581" t="s">
        <v>1854</v>
      </c>
      <c r="D561" s="582">
        <v>8</v>
      </c>
      <c r="E561" s="147"/>
      <c r="F561" s="147"/>
      <c r="G561" s="583" t="s">
        <v>5784</v>
      </c>
      <c r="H561" s="583" t="s">
        <v>5785</v>
      </c>
      <c r="I561" s="147"/>
      <c r="J561" s="147"/>
      <c r="K561" s="147"/>
      <c r="L561" s="582" t="s">
        <v>5781</v>
      </c>
      <c r="M561" s="582"/>
    </row>
    <row r="562" spans="1:13" x14ac:dyDescent="0.25">
      <c r="A562" s="581" t="s">
        <v>5050</v>
      </c>
      <c r="B562" s="586" t="s">
        <v>221</v>
      </c>
      <c r="C562" s="581" t="s">
        <v>1854</v>
      </c>
      <c r="D562" s="582">
        <v>9</v>
      </c>
      <c r="E562" s="147"/>
      <c r="F562" s="147"/>
      <c r="G562" s="583" t="s">
        <v>5786</v>
      </c>
      <c r="H562" s="583" t="s">
        <v>5787</v>
      </c>
      <c r="I562" s="147"/>
      <c r="J562" s="147"/>
      <c r="K562" s="147"/>
      <c r="L562" s="582" t="s">
        <v>5781</v>
      </c>
      <c r="M562" s="582"/>
    </row>
    <row r="563" spans="1:13" x14ac:dyDescent="0.25">
      <c r="A563" s="581" t="s">
        <v>5050</v>
      </c>
      <c r="B563" s="586" t="s">
        <v>221</v>
      </c>
      <c r="C563" s="581" t="s">
        <v>1854</v>
      </c>
      <c r="D563" s="582" t="s">
        <v>222</v>
      </c>
      <c r="E563" s="147"/>
      <c r="F563" s="147"/>
      <c r="G563" s="583" t="s">
        <v>5788</v>
      </c>
      <c r="H563" s="583" t="s">
        <v>5789</v>
      </c>
      <c r="I563" s="147"/>
      <c r="J563" s="147"/>
      <c r="K563" s="147"/>
      <c r="L563" s="582" t="s">
        <v>5781</v>
      </c>
      <c r="M563" s="582"/>
    </row>
    <row r="564" spans="1:13" x14ac:dyDescent="0.25">
      <c r="A564" s="581" t="s">
        <v>5050</v>
      </c>
      <c r="B564" s="586" t="s">
        <v>221</v>
      </c>
      <c r="C564" s="581" t="s">
        <v>1854</v>
      </c>
      <c r="D564" s="582" t="s">
        <v>223</v>
      </c>
      <c r="E564" s="147"/>
      <c r="F564" s="147"/>
      <c r="G564" s="583" t="s">
        <v>5790</v>
      </c>
      <c r="H564" s="583" t="s">
        <v>5791</v>
      </c>
      <c r="I564" s="147"/>
      <c r="J564" s="147"/>
      <c r="K564" s="147"/>
      <c r="L564" s="582" t="s">
        <v>5781</v>
      </c>
      <c r="M564" s="582"/>
    </row>
    <row r="565" spans="1:13" x14ac:dyDescent="0.25">
      <c r="A565" s="581" t="s">
        <v>5050</v>
      </c>
      <c r="B565" s="586" t="s">
        <v>221</v>
      </c>
      <c r="C565" s="581" t="s">
        <v>1854</v>
      </c>
      <c r="D565" s="582" t="s">
        <v>224</v>
      </c>
      <c r="E565" s="147"/>
      <c r="F565" s="147"/>
      <c r="G565" s="583" t="s">
        <v>5792</v>
      </c>
      <c r="H565" s="583" t="s">
        <v>5793</v>
      </c>
      <c r="I565" s="147"/>
      <c r="J565" s="147"/>
      <c r="K565" s="147"/>
      <c r="L565" s="582" t="s">
        <v>2065</v>
      </c>
      <c r="M565" s="582"/>
    </row>
    <row r="566" spans="1:13" x14ac:dyDescent="0.25">
      <c r="A566" s="581" t="s">
        <v>5050</v>
      </c>
      <c r="B566" s="586" t="s">
        <v>221</v>
      </c>
      <c r="C566" s="581" t="s">
        <v>1854</v>
      </c>
      <c r="D566" s="582" t="s">
        <v>225</v>
      </c>
      <c r="E566" s="147"/>
      <c r="F566" s="147"/>
      <c r="G566" s="583" t="s">
        <v>5794</v>
      </c>
      <c r="H566" s="583" t="s">
        <v>5795</v>
      </c>
      <c r="I566" s="147"/>
      <c r="J566" s="147"/>
      <c r="K566" s="147"/>
      <c r="L566" s="582" t="s">
        <v>2065</v>
      </c>
      <c r="M566" s="582"/>
    </row>
    <row r="567" spans="1:13" x14ac:dyDescent="0.25">
      <c r="A567" s="581" t="s">
        <v>5050</v>
      </c>
      <c r="B567" s="586" t="s">
        <v>221</v>
      </c>
      <c r="C567" s="581" t="s">
        <v>1854</v>
      </c>
      <c r="D567" s="582" t="s">
        <v>226</v>
      </c>
      <c r="E567" s="147"/>
      <c r="F567" s="147"/>
      <c r="G567" s="583" t="s">
        <v>5796</v>
      </c>
      <c r="H567" s="583" t="s">
        <v>5797</v>
      </c>
      <c r="I567" s="147"/>
      <c r="J567" s="147"/>
      <c r="K567" s="147"/>
      <c r="L567" s="582" t="s">
        <v>2065</v>
      </c>
      <c r="M567" s="582"/>
    </row>
    <row r="568" spans="1:13" x14ac:dyDescent="0.25">
      <c r="A568" s="581" t="s">
        <v>5050</v>
      </c>
      <c r="B568" s="586" t="s">
        <v>221</v>
      </c>
      <c r="C568" s="581" t="s">
        <v>1854</v>
      </c>
      <c r="D568" s="582" t="s">
        <v>227</v>
      </c>
      <c r="E568" s="147"/>
      <c r="F568" s="147"/>
      <c r="G568" s="583" t="s">
        <v>5798</v>
      </c>
      <c r="H568" s="583" t="s">
        <v>5799</v>
      </c>
      <c r="I568" s="147"/>
      <c r="J568" s="147"/>
      <c r="K568" s="147"/>
      <c r="L568" s="582" t="s">
        <v>2065</v>
      </c>
      <c r="M568" s="582"/>
    </row>
    <row r="569" spans="1:13" x14ac:dyDescent="0.25">
      <c r="A569" s="581" t="s">
        <v>5050</v>
      </c>
      <c r="B569" s="586" t="s">
        <v>221</v>
      </c>
      <c r="C569" s="581" t="s">
        <v>1854</v>
      </c>
      <c r="D569" s="582" t="s">
        <v>228</v>
      </c>
      <c r="E569" s="147"/>
      <c r="F569" s="147"/>
      <c r="G569" s="583" t="s">
        <v>5800</v>
      </c>
      <c r="H569" s="583" t="s">
        <v>5801</v>
      </c>
      <c r="I569" s="147"/>
      <c r="J569" s="147"/>
      <c r="K569" s="147"/>
      <c r="L569" s="582" t="s">
        <v>2065</v>
      </c>
      <c r="M569" s="582"/>
    </row>
    <row r="570" spans="1:13" x14ac:dyDescent="0.25">
      <c r="A570" s="581" t="s">
        <v>5050</v>
      </c>
      <c r="B570" s="586" t="s">
        <v>221</v>
      </c>
      <c r="C570" s="581" t="s">
        <v>1854</v>
      </c>
      <c r="D570" s="582" t="s">
        <v>229</v>
      </c>
      <c r="E570" s="147"/>
      <c r="F570" s="147"/>
      <c r="G570" s="583" t="s">
        <v>5802</v>
      </c>
      <c r="H570" s="583" t="s">
        <v>5803</v>
      </c>
      <c r="I570" s="147"/>
      <c r="J570" s="147"/>
      <c r="K570" s="147"/>
      <c r="L570" s="582" t="s">
        <v>2065</v>
      </c>
      <c r="M570" s="582"/>
    </row>
    <row r="571" spans="1:13" x14ac:dyDescent="0.25">
      <c r="A571" s="581" t="s">
        <v>5050</v>
      </c>
      <c r="B571" s="586" t="s">
        <v>221</v>
      </c>
      <c r="C571" s="581" t="s">
        <v>1854</v>
      </c>
      <c r="D571" s="582" t="s">
        <v>230</v>
      </c>
      <c r="E571" s="147"/>
      <c r="F571" s="147"/>
      <c r="G571" s="583" t="s">
        <v>5804</v>
      </c>
      <c r="H571" s="583" t="s">
        <v>5805</v>
      </c>
      <c r="I571" s="147"/>
      <c r="J571" s="147"/>
      <c r="K571" s="147"/>
      <c r="L571" s="582" t="s">
        <v>2068</v>
      </c>
      <c r="M571" s="582"/>
    </row>
    <row r="572" spans="1:13" x14ac:dyDescent="0.25">
      <c r="A572" s="581" t="s">
        <v>5050</v>
      </c>
      <c r="B572" s="586" t="s">
        <v>221</v>
      </c>
      <c r="C572" s="581" t="s">
        <v>1854</v>
      </c>
      <c r="D572" s="582" t="s">
        <v>231</v>
      </c>
      <c r="E572" s="147"/>
      <c r="F572" s="147"/>
      <c r="G572" s="583" t="s">
        <v>5806</v>
      </c>
      <c r="H572" s="583" t="s">
        <v>5807</v>
      </c>
      <c r="I572" s="147"/>
      <c r="J572" s="147"/>
      <c r="K572" s="147"/>
      <c r="L572" s="582" t="s">
        <v>2068</v>
      </c>
      <c r="M572" s="582"/>
    </row>
    <row r="573" spans="1:13" x14ac:dyDescent="0.25">
      <c r="A573" s="581" t="s">
        <v>5050</v>
      </c>
      <c r="B573" s="586" t="s">
        <v>221</v>
      </c>
      <c r="C573" s="581" t="s">
        <v>1854</v>
      </c>
      <c r="D573" s="582" t="s">
        <v>232</v>
      </c>
      <c r="E573" s="147"/>
      <c r="F573" s="147"/>
      <c r="G573" s="583" t="s">
        <v>5808</v>
      </c>
      <c r="H573" s="583" t="s">
        <v>5809</v>
      </c>
      <c r="I573" s="147"/>
      <c r="J573" s="147"/>
      <c r="K573" s="147"/>
      <c r="L573" s="582" t="s">
        <v>2068</v>
      </c>
      <c r="M573" s="582"/>
    </row>
    <row r="574" spans="1:13" x14ac:dyDescent="0.25">
      <c r="A574" s="581" t="s">
        <v>5050</v>
      </c>
      <c r="B574" s="586" t="s">
        <v>221</v>
      </c>
      <c r="C574" s="581" t="s">
        <v>1854</v>
      </c>
      <c r="D574" s="582" t="s">
        <v>233</v>
      </c>
      <c r="E574" s="147"/>
      <c r="F574" s="147"/>
      <c r="G574" s="583" t="s">
        <v>5810</v>
      </c>
      <c r="H574" s="583" t="s">
        <v>5811</v>
      </c>
      <c r="I574" s="147"/>
      <c r="J574" s="147"/>
      <c r="K574" s="147"/>
      <c r="L574" s="582" t="s">
        <v>2068</v>
      </c>
      <c r="M574" s="582"/>
    </row>
    <row r="575" spans="1:13" x14ac:dyDescent="0.25">
      <c r="A575" s="581" t="s">
        <v>5050</v>
      </c>
      <c r="B575" s="586" t="s">
        <v>221</v>
      </c>
      <c r="C575" s="581" t="s">
        <v>1854</v>
      </c>
      <c r="D575" s="582" t="s">
        <v>234</v>
      </c>
      <c r="E575" s="147"/>
      <c r="F575" s="147"/>
      <c r="G575" s="583" t="s">
        <v>5812</v>
      </c>
      <c r="H575" s="583" t="s">
        <v>5813</v>
      </c>
      <c r="I575" s="147"/>
      <c r="J575" s="147"/>
      <c r="K575" s="147"/>
      <c r="L575" s="582" t="s">
        <v>2068</v>
      </c>
      <c r="M575" s="582"/>
    </row>
    <row r="576" spans="1:13" x14ac:dyDescent="0.25">
      <c r="A576" s="581" t="s">
        <v>5050</v>
      </c>
      <c r="B576" s="586" t="s">
        <v>221</v>
      </c>
      <c r="C576" s="581" t="s">
        <v>1854</v>
      </c>
      <c r="D576" s="582" t="s">
        <v>235</v>
      </c>
      <c r="E576" s="147"/>
      <c r="F576" s="147"/>
      <c r="G576" s="583" t="s">
        <v>5814</v>
      </c>
      <c r="H576" s="583" t="s">
        <v>5815</v>
      </c>
      <c r="I576" s="147"/>
      <c r="J576" s="147"/>
      <c r="K576" s="147"/>
      <c r="L576" s="582" t="s">
        <v>2068</v>
      </c>
      <c r="M576" s="582"/>
    </row>
    <row r="577" spans="1:13" x14ac:dyDescent="0.25">
      <c r="A577" s="581" t="s">
        <v>5050</v>
      </c>
      <c r="B577" s="586" t="s">
        <v>221</v>
      </c>
      <c r="C577" s="581" t="s">
        <v>1854</v>
      </c>
      <c r="D577" s="582" t="s">
        <v>236</v>
      </c>
      <c r="E577" s="147"/>
      <c r="F577" s="147"/>
      <c r="G577" s="583" t="s">
        <v>5116</v>
      </c>
      <c r="H577" s="583" t="s">
        <v>5816</v>
      </c>
      <c r="I577" s="147"/>
      <c r="J577" s="147"/>
      <c r="K577" s="147"/>
      <c r="L577" s="582" t="s">
        <v>2069</v>
      </c>
      <c r="M577" s="582"/>
    </row>
    <row r="578" spans="1:13" x14ac:dyDescent="0.25">
      <c r="A578" s="581" t="s">
        <v>5050</v>
      </c>
      <c r="B578" s="586" t="s">
        <v>221</v>
      </c>
      <c r="C578" s="581" t="s">
        <v>1854</v>
      </c>
      <c r="D578" s="582" t="s">
        <v>237</v>
      </c>
      <c r="E578" s="147"/>
      <c r="F578" s="147"/>
      <c r="G578" s="583" t="s">
        <v>5116</v>
      </c>
      <c r="H578" s="583" t="s">
        <v>5817</v>
      </c>
      <c r="I578" s="147"/>
      <c r="J578" s="147"/>
      <c r="K578" s="147"/>
      <c r="L578" s="582" t="s">
        <v>2069</v>
      </c>
      <c r="M578" s="582"/>
    </row>
    <row r="579" spans="1:13" x14ac:dyDescent="0.25">
      <c r="A579" s="581" t="s">
        <v>5050</v>
      </c>
      <c r="B579" s="586" t="s">
        <v>221</v>
      </c>
      <c r="C579" s="581" t="s">
        <v>1854</v>
      </c>
      <c r="D579" s="582" t="s">
        <v>238</v>
      </c>
      <c r="E579" s="147"/>
      <c r="F579" s="147"/>
      <c r="G579" s="583" t="s">
        <v>5116</v>
      </c>
      <c r="H579" s="583" t="s">
        <v>5818</v>
      </c>
      <c r="I579" s="147"/>
      <c r="J579" s="147"/>
      <c r="K579" s="147"/>
      <c r="L579" s="582" t="s">
        <v>2069</v>
      </c>
      <c r="M579" s="582"/>
    </row>
    <row r="580" spans="1:13" x14ac:dyDescent="0.25">
      <c r="A580" s="581" t="s">
        <v>5050</v>
      </c>
      <c r="B580" s="586" t="s">
        <v>221</v>
      </c>
      <c r="C580" s="581" t="s">
        <v>1854</v>
      </c>
      <c r="D580" s="582" t="s">
        <v>239</v>
      </c>
      <c r="E580" s="147"/>
      <c r="F580" s="147"/>
      <c r="G580" s="583" t="s">
        <v>5116</v>
      </c>
      <c r="H580" s="583" t="s">
        <v>5819</v>
      </c>
      <c r="I580" s="147"/>
      <c r="J580" s="147"/>
      <c r="K580" s="147"/>
      <c r="L580" s="582" t="s">
        <v>2069</v>
      </c>
      <c r="M580" s="582"/>
    </row>
    <row r="581" spans="1:13" x14ac:dyDescent="0.25">
      <c r="A581" s="581" t="s">
        <v>5050</v>
      </c>
      <c r="B581" s="586" t="s">
        <v>221</v>
      </c>
      <c r="C581" s="581" t="s">
        <v>1854</v>
      </c>
      <c r="D581" s="582" t="s">
        <v>240</v>
      </c>
      <c r="E581" s="147"/>
      <c r="F581" s="147"/>
      <c r="G581" s="583" t="s">
        <v>5116</v>
      </c>
      <c r="H581" s="583" t="s">
        <v>5820</v>
      </c>
      <c r="I581" s="147"/>
      <c r="J581" s="147"/>
      <c r="K581" s="147"/>
      <c r="L581" s="582" t="s">
        <v>2069</v>
      </c>
      <c r="M581" s="582"/>
    </row>
    <row r="582" spans="1:13" x14ac:dyDescent="0.25">
      <c r="A582" s="581" t="s">
        <v>5050</v>
      </c>
      <c r="B582" s="586" t="s">
        <v>221</v>
      </c>
      <c r="C582" s="581" t="s">
        <v>1854</v>
      </c>
      <c r="D582" s="582" t="s">
        <v>241</v>
      </c>
      <c r="E582" s="147"/>
      <c r="F582" s="147"/>
      <c r="G582" s="583" t="s">
        <v>5116</v>
      </c>
      <c r="H582" s="583" t="s">
        <v>5821</v>
      </c>
      <c r="I582" s="147"/>
      <c r="J582" s="147"/>
      <c r="K582" s="147"/>
      <c r="L582" s="582" t="s">
        <v>2069</v>
      </c>
      <c r="M582" s="582"/>
    </row>
    <row r="583" spans="1:13" x14ac:dyDescent="0.25">
      <c r="A583" s="581" t="s">
        <v>5050</v>
      </c>
      <c r="B583" s="586" t="s">
        <v>221</v>
      </c>
      <c r="C583" s="581" t="s">
        <v>1854</v>
      </c>
      <c r="D583" s="582" t="s">
        <v>242</v>
      </c>
      <c r="E583" s="147"/>
      <c r="F583" s="147"/>
      <c r="G583" s="583" t="s">
        <v>5116</v>
      </c>
      <c r="H583" s="583" t="s">
        <v>5116</v>
      </c>
      <c r="I583" s="147"/>
      <c r="J583" s="147"/>
      <c r="K583" s="147"/>
      <c r="L583" s="582" t="s">
        <v>5116</v>
      </c>
      <c r="M583" s="582"/>
    </row>
    <row r="584" spans="1:13" x14ac:dyDescent="0.25">
      <c r="A584" s="581" t="s">
        <v>5050</v>
      </c>
      <c r="B584" s="586" t="s">
        <v>221</v>
      </c>
      <c r="C584" s="581" t="s">
        <v>1854</v>
      </c>
      <c r="D584" s="582" t="s">
        <v>2086</v>
      </c>
      <c r="E584" s="147"/>
      <c r="F584" s="147"/>
      <c r="G584" s="583" t="s">
        <v>5116</v>
      </c>
      <c r="H584" s="583" t="s">
        <v>5116</v>
      </c>
      <c r="I584" s="147"/>
      <c r="J584" s="147"/>
      <c r="K584" s="147"/>
      <c r="L584" s="582" t="s">
        <v>5116</v>
      </c>
      <c r="M584" s="582"/>
    </row>
    <row r="585" spans="1:13" x14ac:dyDescent="0.25">
      <c r="A585" s="581" t="s">
        <v>5050</v>
      </c>
      <c r="B585" s="586" t="s">
        <v>1343</v>
      </c>
      <c r="C585" s="581" t="s">
        <v>1857</v>
      </c>
      <c r="D585" s="582">
        <v>0</v>
      </c>
      <c r="E585" s="147"/>
      <c r="F585" s="147"/>
      <c r="G585" s="587" t="s">
        <v>5822</v>
      </c>
      <c r="H585" s="583" t="s">
        <v>5823</v>
      </c>
      <c r="I585" s="147"/>
      <c r="J585" s="147"/>
      <c r="K585" s="147"/>
      <c r="L585" s="582" t="s">
        <v>5824</v>
      </c>
      <c r="M585" s="582"/>
    </row>
    <row r="586" spans="1:13" x14ac:dyDescent="0.25">
      <c r="A586" s="581" t="s">
        <v>5050</v>
      </c>
      <c r="B586" s="586" t="s">
        <v>1343</v>
      </c>
      <c r="C586" s="581" t="s">
        <v>1857</v>
      </c>
      <c r="D586" s="582">
        <v>1</v>
      </c>
      <c r="E586" s="147"/>
      <c r="F586" s="147"/>
      <c r="G586" s="587" t="s">
        <v>5825</v>
      </c>
      <c r="H586" s="583" t="s">
        <v>5826</v>
      </c>
      <c r="I586" s="147"/>
      <c r="J586" s="147"/>
      <c r="K586" s="147"/>
      <c r="L586" s="582" t="s">
        <v>5824</v>
      </c>
      <c r="M586" s="582"/>
    </row>
    <row r="587" spans="1:13" x14ac:dyDescent="0.25">
      <c r="A587" s="581" t="s">
        <v>5050</v>
      </c>
      <c r="B587" s="586" t="s">
        <v>1343</v>
      </c>
      <c r="C587" s="581" t="s">
        <v>1857</v>
      </c>
      <c r="D587" s="582">
        <v>2</v>
      </c>
      <c r="E587" s="147"/>
      <c r="F587" s="147"/>
      <c r="G587" s="587" t="s">
        <v>5827</v>
      </c>
      <c r="H587" s="583" t="s">
        <v>5828</v>
      </c>
      <c r="I587" s="147"/>
      <c r="J587" s="147"/>
      <c r="K587" s="147"/>
      <c r="L587" s="582" t="s">
        <v>5824</v>
      </c>
      <c r="M587" s="582"/>
    </row>
    <row r="588" spans="1:13" x14ac:dyDescent="0.25">
      <c r="A588" s="581" t="s">
        <v>5050</v>
      </c>
      <c r="B588" s="586" t="s">
        <v>1343</v>
      </c>
      <c r="C588" s="581" t="s">
        <v>1857</v>
      </c>
      <c r="D588" s="582">
        <v>3</v>
      </c>
      <c r="E588" s="147"/>
      <c r="F588" s="147"/>
      <c r="G588" s="587" t="s">
        <v>5116</v>
      </c>
      <c r="H588" s="583" t="s">
        <v>43</v>
      </c>
      <c r="I588" s="147"/>
      <c r="J588" s="147"/>
      <c r="K588" s="147"/>
      <c r="L588" s="582" t="s">
        <v>5824</v>
      </c>
      <c r="M588" s="582"/>
    </row>
    <row r="589" spans="1:13" x14ac:dyDescent="0.25">
      <c r="A589" s="581" t="s">
        <v>5050</v>
      </c>
      <c r="B589" s="586" t="s">
        <v>1343</v>
      </c>
      <c r="C589" s="581" t="s">
        <v>1857</v>
      </c>
      <c r="D589" s="582">
        <v>4</v>
      </c>
      <c r="E589" s="147"/>
      <c r="F589" s="147"/>
      <c r="G589" s="587" t="s">
        <v>5829</v>
      </c>
      <c r="H589" s="583" t="s">
        <v>5830</v>
      </c>
      <c r="I589" s="147"/>
      <c r="J589" s="147"/>
      <c r="K589" s="147"/>
      <c r="L589" s="582" t="s">
        <v>5781</v>
      </c>
      <c r="M589" s="582"/>
    </row>
    <row r="590" spans="1:13" x14ac:dyDescent="0.25">
      <c r="A590" s="581" t="s">
        <v>5050</v>
      </c>
      <c r="B590" s="586" t="s">
        <v>1343</v>
      </c>
      <c r="C590" s="581" t="s">
        <v>1857</v>
      </c>
      <c r="D590" s="582">
        <v>5</v>
      </c>
      <c r="E590" s="147"/>
      <c r="F590" s="147"/>
      <c r="G590" s="587" t="s">
        <v>5831</v>
      </c>
      <c r="H590" s="583" t="s">
        <v>5832</v>
      </c>
      <c r="I590" s="147"/>
      <c r="J590" s="147"/>
      <c r="K590" s="147"/>
      <c r="L590" s="582" t="s">
        <v>5781</v>
      </c>
      <c r="M590" s="582"/>
    </row>
    <row r="591" spans="1:13" x14ac:dyDescent="0.25">
      <c r="A591" s="581" t="s">
        <v>5050</v>
      </c>
      <c r="B591" s="586" t="s">
        <v>1343</v>
      </c>
      <c r="C591" s="581" t="s">
        <v>1857</v>
      </c>
      <c r="D591" s="582">
        <v>6</v>
      </c>
      <c r="E591" s="147"/>
      <c r="F591" s="147"/>
      <c r="G591" s="583" t="s">
        <v>5833</v>
      </c>
      <c r="H591" s="583" t="s">
        <v>5834</v>
      </c>
      <c r="I591" s="147"/>
      <c r="J591" s="147"/>
      <c r="K591" s="147"/>
      <c r="L591" s="582" t="s">
        <v>2065</v>
      </c>
      <c r="M591" s="582"/>
    </row>
    <row r="592" spans="1:13" x14ac:dyDescent="0.25">
      <c r="A592" s="581" t="s">
        <v>5050</v>
      </c>
      <c r="B592" s="586" t="s">
        <v>1343</v>
      </c>
      <c r="C592" s="581" t="s">
        <v>1857</v>
      </c>
      <c r="D592" s="582">
        <v>7</v>
      </c>
      <c r="E592" s="147"/>
      <c r="F592" s="147"/>
      <c r="G592" s="583" t="s">
        <v>5835</v>
      </c>
      <c r="H592" s="583" t="s">
        <v>5836</v>
      </c>
      <c r="I592" s="147"/>
      <c r="J592" s="147"/>
      <c r="K592" s="147"/>
      <c r="L592" s="582" t="s">
        <v>2065</v>
      </c>
      <c r="M592" s="582"/>
    </row>
    <row r="593" spans="1:13" x14ac:dyDescent="0.25">
      <c r="A593" s="581" t="s">
        <v>5050</v>
      </c>
      <c r="B593" s="586" t="s">
        <v>1343</v>
      </c>
      <c r="C593" s="581" t="s">
        <v>1857</v>
      </c>
      <c r="D593" s="582">
        <v>8</v>
      </c>
      <c r="E593" s="147"/>
      <c r="F593" s="147"/>
      <c r="G593" s="583" t="s">
        <v>5837</v>
      </c>
      <c r="H593" s="583" t="s">
        <v>5838</v>
      </c>
      <c r="I593" s="147"/>
      <c r="J593" s="147"/>
      <c r="K593" s="147"/>
      <c r="L593" s="582" t="s">
        <v>2065</v>
      </c>
      <c r="M593" s="582"/>
    </row>
    <row r="594" spans="1:13" x14ac:dyDescent="0.25">
      <c r="A594" s="581" t="s">
        <v>5050</v>
      </c>
      <c r="B594" s="586" t="s">
        <v>1343</v>
      </c>
      <c r="C594" s="581" t="s">
        <v>1857</v>
      </c>
      <c r="D594" s="582">
        <v>9</v>
      </c>
      <c r="E594" s="147"/>
      <c r="F594" s="147"/>
      <c r="G594" s="583" t="s">
        <v>5839</v>
      </c>
      <c r="H594" s="583" t="s">
        <v>5840</v>
      </c>
      <c r="I594" s="147"/>
      <c r="J594" s="147"/>
      <c r="K594" s="147"/>
      <c r="L594" s="582" t="s">
        <v>2065</v>
      </c>
      <c r="M594" s="582"/>
    </row>
    <row r="595" spans="1:13" x14ac:dyDescent="0.25">
      <c r="A595" s="581" t="s">
        <v>5050</v>
      </c>
      <c r="B595" s="586" t="s">
        <v>1343</v>
      </c>
      <c r="C595" s="581" t="s">
        <v>1857</v>
      </c>
      <c r="D595" s="582" t="s">
        <v>222</v>
      </c>
      <c r="E595" s="147"/>
      <c r="F595" s="147"/>
      <c r="G595" s="583" t="s">
        <v>5841</v>
      </c>
      <c r="H595" s="583" t="s">
        <v>5842</v>
      </c>
      <c r="I595" s="147"/>
      <c r="J595" s="147"/>
      <c r="K595" s="147"/>
      <c r="L595" s="582" t="s">
        <v>2068</v>
      </c>
      <c r="M595" s="582"/>
    </row>
    <row r="596" spans="1:13" x14ac:dyDescent="0.25">
      <c r="A596" s="581" t="s">
        <v>5050</v>
      </c>
      <c r="B596" s="586" t="s">
        <v>1343</v>
      </c>
      <c r="C596" s="581" t="s">
        <v>1857</v>
      </c>
      <c r="D596" s="582" t="s">
        <v>223</v>
      </c>
      <c r="E596" s="147"/>
      <c r="F596" s="147"/>
      <c r="G596" s="583" t="s">
        <v>5843</v>
      </c>
      <c r="H596" s="583" t="s">
        <v>5844</v>
      </c>
      <c r="I596" s="147"/>
      <c r="J596" s="147"/>
      <c r="K596" s="147"/>
      <c r="L596" s="582" t="s">
        <v>2068</v>
      </c>
      <c r="M596" s="582"/>
    </row>
    <row r="597" spans="1:13" x14ac:dyDescent="0.25">
      <c r="A597" s="581" t="s">
        <v>5050</v>
      </c>
      <c r="B597" s="586" t="s">
        <v>1343</v>
      </c>
      <c r="C597" s="581" t="s">
        <v>1857</v>
      </c>
      <c r="D597" s="582" t="s">
        <v>224</v>
      </c>
      <c r="E597" s="147"/>
      <c r="F597" s="147"/>
      <c r="G597" s="583" t="s">
        <v>5845</v>
      </c>
      <c r="H597" s="583" t="s">
        <v>5846</v>
      </c>
      <c r="I597" s="147"/>
      <c r="J597" s="147"/>
      <c r="K597" s="147"/>
      <c r="L597" s="582" t="s">
        <v>2068</v>
      </c>
      <c r="M597" s="582"/>
    </row>
    <row r="598" spans="1:13" x14ac:dyDescent="0.25">
      <c r="A598" s="581" t="s">
        <v>5050</v>
      </c>
      <c r="B598" s="586" t="s">
        <v>1343</v>
      </c>
      <c r="C598" s="581" t="s">
        <v>1857</v>
      </c>
      <c r="D598" s="582" t="s">
        <v>225</v>
      </c>
      <c r="E598" s="147"/>
      <c r="F598" s="147"/>
      <c r="G598" s="583" t="s">
        <v>5847</v>
      </c>
      <c r="H598" s="583" t="s">
        <v>5848</v>
      </c>
      <c r="I598" s="147"/>
      <c r="J598" s="147"/>
      <c r="K598" s="147"/>
      <c r="L598" s="582" t="s">
        <v>2068</v>
      </c>
      <c r="M598" s="582"/>
    </row>
    <row r="599" spans="1:13" x14ac:dyDescent="0.25">
      <c r="A599" s="581" t="s">
        <v>5050</v>
      </c>
      <c r="B599" s="586" t="s">
        <v>1343</v>
      </c>
      <c r="C599" s="581" t="s">
        <v>1857</v>
      </c>
      <c r="D599" s="582" t="s">
        <v>226</v>
      </c>
      <c r="E599" s="147"/>
      <c r="F599" s="147"/>
      <c r="G599" s="583" t="s">
        <v>5116</v>
      </c>
      <c r="H599" s="583" t="s">
        <v>5849</v>
      </c>
      <c r="I599" s="147"/>
      <c r="J599" s="147"/>
      <c r="K599" s="147"/>
      <c r="L599" s="582" t="s">
        <v>2069</v>
      </c>
      <c r="M599" s="582"/>
    </row>
    <row r="600" spans="1:13" x14ac:dyDescent="0.25">
      <c r="A600" s="581" t="s">
        <v>5050</v>
      </c>
      <c r="B600" s="586" t="s">
        <v>1343</v>
      </c>
      <c r="C600" s="581" t="s">
        <v>1857</v>
      </c>
      <c r="D600" s="582" t="s">
        <v>227</v>
      </c>
      <c r="E600" s="147"/>
      <c r="F600" s="147"/>
      <c r="G600" s="583" t="s">
        <v>5116</v>
      </c>
      <c r="H600" s="583" t="s">
        <v>5850</v>
      </c>
      <c r="I600" s="147"/>
      <c r="J600" s="147"/>
      <c r="K600" s="147"/>
      <c r="L600" s="582" t="s">
        <v>2069</v>
      </c>
      <c r="M600" s="582"/>
    </row>
    <row r="601" spans="1:13" x14ac:dyDescent="0.25">
      <c r="A601" s="581" t="s">
        <v>5050</v>
      </c>
      <c r="B601" s="586" t="s">
        <v>1343</v>
      </c>
      <c r="C601" s="581" t="s">
        <v>1857</v>
      </c>
      <c r="D601" s="582" t="s">
        <v>228</v>
      </c>
      <c r="E601" s="147"/>
      <c r="F601" s="147"/>
      <c r="G601" s="583" t="s">
        <v>5116</v>
      </c>
      <c r="H601" s="583" t="s">
        <v>5851</v>
      </c>
      <c r="I601" s="147"/>
      <c r="J601" s="147"/>
      <c r="K601" s="147"/>
      <c r="L601" s="582" t="s">
        <v>2069</v>
      </c>
      <c r="M601" s="582"/>
    </row>
    <row r="602" spans="1:13" x14ac:dyDescent="0.25">
      <c r="A602" s="581" t="s">
        <v>5050</v>
      </c>
      <c r="B602" s="586" t="s">
        <v>1343</v>
      </c>
      <c r="C602" s="581" t="s">
        <v>1857</v>
      </c>
      <c r="D602" s="582" t="s">
        <v>229</v>
      </c>
      <c r="E602" s="147"/>
      <c r="F602" s="147"/>
      <c r="G602" s="583" t="s">
        <v>5116</v>
      </c>
      <c r="H602" s="583" t="s">
        <v>5852</v>
      </c>
      <c r="I602" s="147"/>
      <c r="J602" s="147"/>
      <c r="K602" s="147"/>
      <c r="L602" s="582" t="s">
        <v>2069</v>
      </c>
      <c r="M602" s="582"/>
    </row>
    <row r="603" spans="1:13" x14ac:dyDescent="0.25">
      <c r="A603" s="581" t="s">
        <v>5050</v>
      </c>
      <c r="B603" s="586" t="s">
        <v>1343</v>
      </c>
      <c r="C603" s="581" t="s">
        <v>1857</v>
      </c>
      <c r="D603" s="582" t="s">
        <v>230</v>
      </c>
      <c r="E603" s="147"/>
      <c r="F603" s="147"/>
      <c r="G603" s="583" t="s">
        <v>5116</v>
      </c>
      <c r="H603" s="583" t="s">
        <v>5116</v>
      </c>
      <c r="I603" s="147"/>
      <c r="J603" s="147"/>
      <c r="K603" s="147"/>
      <c r="L603" s="582" t="s">
        <v>5116</v>
      </c>
      <c r="M603" s="582"/>
    </row>
    <row r="604" spans="1:13" x14ac:dyDescent="0.25">
      <c r="A604" s="581" t="s">
        <v>5050</v>
      </c>
      <c r="B604" s="586" t="s">
        <v>1343</v>
      </c>
      <c r="C604" s="581" t="s">
        <v>1857</v>
      </c>
      <c r="D604" s="582" t="s">
        <v>231</v>
      </c>
      <c r="E604" s="147"/>
      <c r="F604" s="147"/>
      <c r="G604" s="583" t="s">
        <v>5116</v>
      </c>
      <c r="H604" s="583" t="s">
        <v>5116</v>
      </c>
      <c r="I604" s="147"/>
      <c r="J604" s="147"/>
      <c r="K604" s="147"/>
      <c r="L604" s="582" t="s">
        <v>5116</v>
      </c>
      <c r="M604" s="582"/>
    </row>
    <row r="605" spans="1:13" x14ac:dyDescent="0.25">
      <c r="A605" s="581" t="s">
        <v>5050</v>
      </c>
      <c r="B605" s="586" t="s">
        <v>1343</v>
      </c>
      <c r="C605" s="581" t="s">
        <v>1857</v>
      </c>
      <c r="D605" s="582" t="s">
        <v>232</v>
      </c>
      <c r="E605" s="147"/>
      <c r="F605" s="147"/>
      <c r="G605" s="583" t="s">
        <v>5116</v>
      </c>
      <c r="H605" s="583" t="s">
        <v>5116</v>
      </c>
      <c r="I605" s="147"/>
      <c r="J605" s="147"/>
      <c r="K605" s="147"/>
      <c r="L605" s="582" t="s">
        <v>5116</v>
      </c>
      <c r="M605" s="582"/>
    </row>
    <row r="606" spans="1:13" x14ac:dyDescent="0.25">
      <c r="A606" s="581" t="s">
        <v>5050</v>
      </c>
      <c r="B606" s="586" t="s">
        <v>1343</v>
      </c>
      <c r="C606" s="581" t="s">
        <v>1857</v>
      </c>
      <c r="D606" s="582" t="s">
        <v>233</v>
      </c>
      <c r="E606" s="147"/>
      <c r="F606" s="147"/>
      <c r="G606" s="587" t="s">
        <v>5116</v>
      </c>
      <c r="H606" s="583" t="s">
        <v>5116</v>
      </c>
      <c r="I606" s="147"/>
      <c r="J606" s="147"/>
      <c r="K606" s="147"/>
      <c r="L606" s="582" t="s">
        <v>5116</v>
      </c>
      <c r="M606" s="582"/>
    </row>
    <row r="607" spans="1:13" x14ac:dyDescent="0.25">
      <c r="A607" s="581" t="s">
        <v>5050</v>
      </c>
      <c r="B607" s="586" t="s">
        <v>1343</v>
      </c>
      <c r="C607" s="581" t="s">
        <v>1857</v>
      </c>
      <c r="D607" s="582" t="s">
        <v>234</v>
      </c>
      <c r="E607" s="147"/>
      <c r="F607" s="147"/>
      <c r="G607" s="587" t="s">
        <v>5116</v>
      </c>
      <c r="H607" s="583" t="s">
        <v>5116</v>
      </c>
      <c r="I607" s="147"/>
      <c r="J607" s="147"/>
      <c r="K607" s="147"/>
      <c r="L607" s="582" t="s">
        <v>5116</v>
      </c>
      <c r="M607" s="582"/>
    </row>
    <row r="608" spans="1:13" x14ac:dyDescent="0.25">
      <c r="A608" s="581" t="s">
        <v>5050</v>
      </c>
      <c r="B608" s="586" t="s">
        <v>1343</v>
      </c>
      <c r="C608" s="581" t="s">
        <v>1857</v>
      </c>
      <c r="D608" s="582" t="s">
        <v>235</v>
      </c>
      <c r="E608" s="147"/>
      <c r="F608" s="147"/>
      <c r="G608" s="587" t="s">
        <v>5116</v>
      </c>
      <c r="H608" s="583" t="s">
        <v>5116</v>
      </c>
      <c r="I608" s="147"/>
      <c r="J608" s="147"/>
      <c r="K608" s="147"/>
      <c r="L608" s="582" t="s">
        <v>5116</v>
      </c>
      <c r="M608" s="582"/>
    </row>
    <row r="609" spans="1:13" x14ac:dyDescent="0.25">
      <c r="A609" s="581" t="s">
        <v>5050</v>
      </c>
      <c r="B609" s="586" t="s">
        <v>1343</v>
      </c>
      <c r="C609" s="581" t="s">
        <v>1857</v>
      </c>
      <c r="D609" s="582" t="s">
        <v>236</v>
      </c>
      <c r="E609" s="147"/>
      <c r="F609" s="147"/>
      <c r="G609" s="587" t="s">
        <v>5116</v>
      </c>
      <c r="H609" s="583" t="s">
        <v>5116</v>
      </c>
      <c r="I609" s="147"/>
      <c r="J609" s="147"/>
      <c r="K609" s="147"/>
      <c r="L609" s="582" t="s">
        <v>5116</v>
      </c>
      <c r="M609" s="582"/>
    </row>
    <row r="610" spans="1:13" x14ac:dyDescent="0.25">
      <c r="A610" s="581" t="s">
        <v>5050</v>
      </c>
      <c r="B610" s="586" t="s">
        <v>1343</v>
      </c>
      <c r="C610" s="581" t="s">
        <v>1857</v>
      </c>
      <c r="D610" s="582" t="s">
        <v>237</v>
      </c>
      <c r="E610" s="147"/>
      <c r="F610" s="147"/>
      <c r="G610" s="583" t="s">
        <v>5116</v>
      </c>
      <c r="H610" s="583" t="s">
        <v>5116</v>
      </c>
      <c r="I610" s="147"/>
      <c r="J610" s="147"/>
      <c r="K610" s="147"/>
      <c r="L610" s="582" t="s">
        <v>5116</v>
      </c>
      <c r="M610" s="582"/>
    </row>
    <row r="611" spans="1:13" x14ac:dyDescent="0.25">
      <c r="A611" s="581" t="s">
        <v>5050</v>
      </c>
      <c r="B611" s="586" t="s">
        <v>1343</v>
      </c>
      <c r="C611" s="581" t="s">
        <v>1857</v>
      </c>
      <c r="D611" s="582" t="s">
        <v>238</v>
      </c>
      <c r="E611" s="147"/>
      <c r="F611" s="147"/>
      <c r="G611" s="583" t="s">
        <v>5116</v>
      </c>
      <c r="H611" s="583" t="s">
        <v>5116</v>
      </c>
      <c r="I611" s="147"/>
      <c r="J611" s="147"/>
      <c r="K611" s="147"/>
      <c r="L611" s="582" t="s">
        <v>5116</v>
      </c>
      <c r="M611" s="582"/>
    </row>
    <row r="612" spans="1:13" x14ac:dyDescent="0.25">
      <c r="A612" s="581" t="s">
        <v>5050</v>
      </c>
      <c r="B612" s="533" t="s">
        <v>1343</v>
      </c>
      <c r="C612" s="581" t="s">
        <v>1857</v>
      </c>
      <c r="D612" s="585" t="s">
        <v>239</v>
      </c>
      <c r="E612" s="147"/>
      <c r="F612" s="147"/>
      <c r="G612" s="583" t="s">
        <v>5116</v>
      </c>
      <c r="H612" s="584" t="s">
        <v>5116</v>
      </c>
      <c r="I612" s="147"/>
      <c r="J612" s="147"/>
      <c r="K612" s="147"/>
      <c r="L612" s="582" t="s">
        <v>5116</v>
      </c>
      <c r="M612" s="582"/>
    </row>
    <row r="613" spans="1:13" x14ac:dyDescent="0.25">
      <c r="A613" s="581" t="s">
        <v>5050</v>
      </c>
      <c r="B613" s="533" t="s">
        <v>1343</v>
      </c>
      <c r="C613" s="581" t="s">
        <v>1857</v>
      </c>
      <c r="D613" s="585" t="s">
        <v>240</v>
      </c>
      <c r="E613" s="147"/>
      <c r="F613" s="147"/>
      <c r="G613" s="583" t="s">
        <v>5116</v>
      </c>
      <c r="H613" s="538" t="s">
        <v>5116</v>
      </c>
      <c r="I613" s="147"/>
      <c r="J613" s="147"/>
      <c r="K613" s="147"/>
      <c r="L613" s="582" t="s">
        <v>5116</v>
      </c>
      <c r="M613" s="582"/>
    </row>
    <row r="614" spans="1:13" x14ac:dyDescent="0.25">
      <c r="A614" s="581" t="s">
        <v>5050</v>
      </c>
      <c r="B614" s="533" t="s">
        <v>1343</v>
      </c>
      <c r="C614" s="581" t="s">
        <v>1857</v>
      </c>
      <c r="D614" s="585" t="s">
        <v>241</v>
      </c>
      <c r="E614" s="147"/>
      <c r="F614" s="147"/>
      <c r="G614" s="583" t="s">
        <v>5116</v>
      </c>
      <c r="H614" s="538" t="s">
        <v>5116</v>
      </c>
      <c r="I614" s="147"/>
      <c r="J614" s="147"/>
      <c r="K614" s="147"/>
      <c r="L614" s="582" t="s">
        <v>5116</v>
      </c>
      <c r="M614" s="582"/>
    </row>
    <row r="615" spans="1:13" x14ac:dyDescent="0.25">
      <c r="A615" s="581" t="s">
        <v>5050</v>
      </c>
      <c r="B615" s="586" t="s">
        <v>1343</v>
      </c>
      <c r="C615" s="581" t="s">
        <v>1857</v>
      </c>
      <c r="D615" s="582" t="s">
        <v>242</v>
      </c>
      <c r="E615" s="147"/>
      <c r="F615" s="147"/>
      <c r="G615" s="583" t="s">
        <v>5116</v>
      </c>
      <c r="H615" s="583" t="s">
        <v>5116</v>
      </c>
      <c r="I615" s="147"/>
      <c r="J615" s="147"/>
      <c r="K615" s="147"/>
      <c r="L615" s="582" t="s">
        <v>5116</v>
      </c>
      <c r="M615" s="582"/>
    </row>
    <row r="616" spans="1:13" x14ac:dyDescent="0.25">
      <c r="A616" s="581" t="s">
        <v>5050</v>
      </c>
      <c r="B616" s="586" t="s">
        <v>1343</v>
      </c>
      <c r="C616" s="581" t="s">
        <v>1857</v>
      </c>
      <c r="D616" s="582" t="s">
        <v>2086</v>
      </c>
      <c r="E616" s="147"/>
      <c r="F616" s="147"/>
      <c r="G616" s="583" t="s">
        <v>5116</v>
      </c>
      <c r="H616" s="583" t="s">
        <v>5116</v>
      </c>
      <c r="I616" s="147"/>
      <c r="J616" s="147"/>
      <c r="K616" s="147"/>
      <c r="L616" s="582" t="s">
        <v>5116</v>
      </c>
      <c r="M616" s="582"/>
    </row>
    <row r="617" spans="1:13" x14ac:dyDescent="0.25">
      <c r="A617" s="581" t="s">
        <v>5050</v>
      </c>
      <c r="B617" s="586" t="s">
        <v>216</v>
      </c>
      <c r="C617" s="581" t="s">
        <v>1858</v>
      </c>
      <c r="D617" s="582">
        <v>0</v>
      </c>
      <c r="E617" s="147"/>
      <c r="F617" s="147"/>
      <c r="G617" s="583" t="s">
        <v>5853</v>
      </c>
      <c r="H617" s="583" t="s">
        <v>5854</v>
      </c>
      <c r="I617" s="147"/>
      <c r="J617" s="147"/>
      <c r="K617" s="147"/>
      <c r="L617" s="582" t="s">
        <v>5116</v>
      </c>
      <c r="M617" s="582"/>
    </row>
    <row r="618" spans="1:13" x14ac:dyDescent="0.25">
      <c r="A618" s="581" t="s">
        <v>5050</v>
      </c>
      <c r="B618" s="586" t="s">
        <v>216</v>
      </c>
      <c r="C618" s="581" t="s">
        <v>1858</v>
      </c>
      <c r="D618" s="582">
        <v>1</v>
      </c>
      <c r="E618" s="147"/>
      <c r="F618" s="147"/>
      <c r="G618" s="583" t="s">
        <v>5855</v>
      </c>
      <c r="H618" s="583" t="s">
        <v>5856</v>
      </c>
      <c r="I618" s="147"/>
      <c r="J618" s="147"/>
      <c r="K618" s="147"/>
      <c r="L618" s="582" t="s">
        <v>5373</v>
      </c>
      <c r="M618" s="582"/>
    </row>
    <row r="619" spans="1:13" x14ac:dyDescent="0.25">
      <c r="A619" s="581" t="s">
        <v>5050</v>
      </c>
      <c r="B619" s="586" t="s">
        <v>216</v>
      </c>
      <c r="C619" s="581" t="s">
        <v>1858</v>
      </c>
      <c r="D619" s="582">
        <v>2</v>
      </c>
      <c r="E619" s="147"/>
      <c r="F619" s="147"/>
      <c r="G619" s="583" t="s">
        <v>5857</v>
      </c>
      <c r="H619" s="583" t="s">
        <v>5858</v>
      </c>
      <c r="I619" s="147"/>
      <c r="J619" s="147"/>
      <c r="K619" s="147"/>
      <c r="L619" s="582" t="s">
        <v>5373</v>
      </c>
      <c r="M619" s="582"/>
    </row>
    <row r="620" spans="1:13" x14ac:dyDescent="0.25">
      <c r="A620" s="581" t="s">
        <v>5050</v>
      </c>
      <c r="B620" s="586" t="s">
        <v>216</v>
      </c>
      <c r="C620" s="581" t="s">
        <v>1858</v>
      </c>
      <c r="D620" s="582">
        <v>3</v>
      </c>
      <c r="E620" s="147"/>
      <c r="F620" s="147"/>
      <c r="G620" s="583" t="s">
        <v>5859</v>
      </c>
      <c r="H620" s="583" t="s">
        <v>5860</v>
      </c>
      <c r="I620" s="147"/>
      <c r="J620" s="147"/>
      <c r="K620" s="147"/>
      <c r="L620" s="582" t="s">
        <v>5373</v>
      </c>
      <c r="M620" s="582"/>
    </row>
    <row r="621" spans="1:13" x14ac:dyDescent="0.25">
      <c r="A621" s="581" t="s">
        <v>5050</v>
      </c>
      <c r="B621" s="586" t="s">
        <v>216</v>
      </c>
      <c r="C621" s="581" t="s">
        <v>1858</v>
      </c>
      <c r="D621" s="582">
        <v>4</v>
      </c>
      <c r="E621" s="147"/>
      <c r="F621" s="147"/>
      <c r="G621" s="583" t="s">
        <v>5861</v>
      </c>
      <c r="H621" s="583" t="s">
        <v>5862</v>
      </c>
      <c r="I621" s="147"/>
      <c r="J621" s="147"/>
      <c r="K621" s="147"/>
      <c r="L621" s="582" t="s">
        <v>5373</v>
      </c>
      <c r="M621" s="582"/>
    </row>
    <row r="622" spans="1:13" x14ac:dyDescent="0.25">
      <c r="A622" s="581" t="s">
        <v>5050</v>
      </c>
      <c r="B622" s="586" t="s">
        <v>216</v>
      </c>
      <c r="C622" s="581" t="s">
        <v>1858</v>
      </c>
      <c r="D622" s="582">
        <v>5</v>
      </c>
      <c r="E622" s="147"/>
      <c r="F622" s="147"/>
      <c r="G622" s="583" t="s">
        <v>5863</v>
      </c>
      <c r="H622" s="583" t="s">
        <v>5864</v>
      </c>
      <c r="I622" s="147"/>
      <c r="J622" s="147"/>
      <c r="K622" s="147"/>
      <c r="L622" s="582" t="s">
        <v>5373</v>
      </c>
      <c r="M622" s="582"/>
    </row>
    <row r="623" spans="1:13" x14ac:dyDescent="0.25">
      <c r="A623" s="581" t="s">
        <v>5050</v>
      </c>
      <c r="B623" s="586" t="s">
        <v>216</v>
      </c>
      <c r="C623" s="581" t="s">
        <v>1858</v>
      </c>
      <c r="D623" s="582">
        <v>6</v>
      </c>
      <c r="E623" s="147"/>
      <c r="F623" s="147"/>
      <c r="G623" s="583" t="s">
        <v>5865</v>
      </c>
      <c r="H623" s="583" t="s">
        <v>5866</v>
      </c>
      <c r="I623" s="147"/>
      <c r="J623" s="147"/>
      <c r="K623" s="147"/>
      <c r="L623" s="582" t="s">
        <v>5373</v>
      </c>
      <c r="M623" s="582"/>
    </row>
    <row r="624" spans="1:13" x14ac:dyDescent="0.25">
      <c r="A624" s="581" t="s">
        <v>5050</v>
      </c>
      <c r="B624" s="586" t="s">
        <v>216</v>
      </c>
      <c r="C624" s="581" t="s">
        <v>1858</v>
      </c>
      <c r="D624" s="582">
        <v>7</v>
      </c>
      <c r="E624" s="147"/>
      <c r="F624" s="147"/>
      <c r="G624" s="583" t="s">
        <v>5116</v>
      </c>
      <c r="H624" s="583" t="s">
        <v>43</v>
      </c>
      <c r="I624" s="147"/>
      <c r="J624" s="147"/>
      <c r="K624" s="147"/>
      <c r="L624" s="582" t="s">
        <v>5373</v>
      </c>
      <c r="M624" s="582"/>
    </row>
    <row r="625" spans="1:13" x14ac:dyDescent="0.25">
      <c r="A625" s="581" t="s">
        <v>5050</v>
      </c>
      <c r="B625" s="586" t="s">
        <v>216</v>
      </c>
      <c r="C625" s="581" t="s">
        <v>1859</v>
      </c>
      <c r="D625" s="582">
        <v>0</v>
      </c>
      <c r="E625" s="147"/>
      <c r="F625" s="147"/>
      <c r="G625" s="583" t="s">
        <v>5867</v>
      </c>
      <c r="H625" s="583" t="s">
        <v>5868</v>
      </c>
      <c r="I625" s="147"/>
      <c r="J625" s="147"/>
      <c r="K625" s="147"/>
      <c r="L625" s="582" t="s">
        <v>5618</v>
      </c>
      <c r="M625" s="582"/>
    </row>
    <row r="626" spans="1:13" x14ac:dyDescent="0.25">
      <c r="A626" s="581" t="s">
        <v>5050</v>
      </c>
      <c r="B626" s="586" t="s">
        <v>216</v>
      </c>
      <c r="C626" s="581" t="s">
        <v>1859</v>
      </c>
      <c r="D626" s="582">
        <v>1</v>
      </c>
      <c r="E626" s="147"/>
      <c r="F626" s="147"/>
      <c r="G626" s="583" t="s">
        <v>5869</v>
      </c>
      <c r="H626" s="583" t="s">
        <v>5870</v>
      </c>
      <c r="I626" s="147"/>
      <c r="J626" s="147"/>
      <c r="K626" s="147"/>
      <c r="L626" s="582" t="s">
        <v>5618</v>
      </c>
      <c r="M626" s="582"/>
    </row>
    <row r="627" spans="1:13" x14ac:dyDescent="0.25">
      <c r="A627" s="581" t="s">
        <v>5050</v>
      </c>
      <c r="B627" s="586" t="s">
        <v>216</v>
      </c>
      <c r="C627" s="581" t="s">
        <v>1859</v>
      </c>
      <c r="D627" s="582">
        <v>2</v>
      </c>
      <c r="E627" s="147"/>
      <c r="F627" s="147"/>
      <c r="G627" s="583" t="s">
        <v>5871</v>
      </c>
      <c r="H627" s="583" t="s">
        <v>5872</v>
      </c>
      <c r="I627" s="147"/>
      <c r="J627" s="147"/>
      <c r="K627" s="147"/>
      <c r="L627" s="582" t="s">
        <v>5618</v>
      </c>
      <c r="M627" s="582"/>
    </row>
    <row r="628" spans="1:13" x14ac:dyDescent="0.25">
      <c r="A628" s="581" t="s">
        <v>5050</v>
      </c>
      <c r="B628" s="586" t="s">
        <v>216</v>
      </c>
      <c r="C628" s="581" t="s">
        <v>1859</v>
      </c>
      <c r="D628" s="582">
        <v>3</v>
      </c>
      <c r="E628" s="147"/>
      <c r="F628" s="147"/>
      <c r="G628" s="583" t="s">
        <v>5116</v>
      </c>
      <c r="H628" s="583" t="s">
        <v>43</v>
      </c>
      <c r="I628" s="147"/>
      <c r="J628" s="147"/>
      <c r="K628" s="147"/>
      <c r="L628" s="582" t="s">
        <v>5618</v>
      </c>
      <c r="M628" s="582"/>
    </row>
    <row r="629" spans="1:13" x14ac:dyDescent="0.25">
      <c r="A629" s="581" t="s">
        <v>5050</v>
      </c>
      <c r="B629" s="586" t="s">
        <v>216</v>
      </c>
      <c r="C629" s="581" t="s">
        <v>1859</v>
      </c>
      <c r="D629" s="582">
        <v>4</v>
      </c>
      <c r="E629" s="147"/>
      <c r="F629" s="147"/>
      <c r="G629" s="583" t="s">
        <v>5873</v>
      </c>
      <c r="H629" s="583" t="s">
        <v>5874</v>
      </c>
      <c r="I629" s="147"/>
      <c r="J629" s="147"/>
      <c r="K629" s="147"/>
      <c r="L629" s="582" t="s">
        <v>5708</v>
      </c>
      <c r="M629" s="582"/>
    </row>
    <row r="630" spans="1:13" x14ac:dyDescent="0.25">
      <c r="A630" s="581" t="s">
        <v>5050</v>
      </c>
      <c r="B630" s="586" t="s">
        <v>216</v>
      </c>
      <c r="C630" s="581" t="s">
        <v>1859</v>
      </c>
      <c r="D630" s="582">
        <v>5</v>
      </c>
      <c r="E630" s="147"/>
      <c r="F630" s="147"/>
      <c r="G630" s="583" t="s">
        <v>5116</v>
      </c>
      <c r="H630" s="583" t="s">
        <v>43</v>
      </c>
      <c r="I630" s="147"/>
      <c r="J630" s="147"/>
      <c r="K630" s="147"/>
      <c r="L630" s="582" t="s">
        <v>5708</v>
      </c>
      <c r="M630" s="582"/>
    </row>
    <row r="631" spans="1:13" x14ac:dyDescent="0.25">
      <c r="A631" s="581" t="s">
        <v>5050</v>
      </c>
      <c r="B631" s="586" t="s">
        <v>216</v>
      </c>
      <c r="C631" s="581" t="s">
        <v>1859</v>
      </c>
      <c r="D631" s="582">
        <v>6</v>
      </c>
      <c r="E631" s="147"/>
      <c r="F631" s="147"/>
      <c r="G631" s="583" t="s">
        <v>5875</v>
      </c>
      <c r="H631" s="583" t="s">
        <v>5876</v>
      </c>
      <c r="I631" s="147"/>
      <c r="J631" s="147"/>
      <c r="K631" s="147"/>
      <c r="L631" s="582" t="s">
        <v>5877</v>
      </c>
      <c r="M631" s="582"/>
    </row>
    <row r="632" spans="1:13" x14ac:dyDescent="0.25">
      <c r="A632" s="581" t="s">
        <v>5050</v>
      </c>
      <c r="B632" s="586" t="s">
        <v>216</v>
      </c>
      <c r="C632" s="581" t="s">
        <v>1859</v>
      </c>
      <c r="D632" s="582">
        <v>7</v>
      </c>
      <c r="E632" s="147"/>
      <c r="F632" s="147"/>
      <c r="G632" s="583" t="s">
        <v>5878</v>
      </c>
      <c r="H632" s="583" t="s">
        <v>5879</v>
      </c>
      <c r="I632" s="147"/>
      <c r="J632" s="147"/>
      <c r="K632" s="147"/>
      <c r="L632" s="582" t="s">
        <v>5877</v>
      </c>
      <c r="M632" s="582"/>
    </row>
    <row r="633" spans="1:13" x14ac:dyDescent="0.25">
      <c r="A633" s="581" t="s">
        <v>5050</v>
      </c>
      <c r="B633" s="586" t="s">
        <v>216</v>
      </c>
      <c r="C633" s="581" t="s">
        <v>1860</v>
      </c>
      <c r="D633" s="582">
        <v>0</v>
      </c>
      <c r="E633" s="147"/>
      <c r="F633" s="147"/>
      <c r="G633" s="583" t="s">
        <v>5880</v>
      </c>
      <c r="H633" s="583" t="s">
        <v>5881</v>
      </c>
      <c r="I633" s="147"/>
      <c r="J633" s="147"/>
      <c r="K633" s="147"/>
      <c r="L633" s="582" t="s">
        <v>5877</v>
      </c>
      <c r="M633" s="582"/>
    </row>
    <row r="634" spans="1:13" x14ac:dyDescent="0.25">
      <c r="A634" s="581" t="s">
        <v>5050</v>
      </c>
      <c r="B634" s="586" t="s">
        <v>216</v>
      </c>
      <c r="C634" s="581" t="s">
        <v>1860</v>
      </c>
      <c r="D634" s="582">
        <v>1</v>
      </c>
      <c r="E634" s="147"/>
      <c r="F634" s="147"/>
      <c r="G634" s="583" t="s">
        <v>5116</v>
      </c>
      <c r="H634" s="583" t="s">
        <v>43</v>
      </c>
      <c r="I634" s="147"/>
      <c r="J634" s="147"/>
      <c r="K634" s="147"/>
      <c r="L634" s="582" t="s">
        <v>5877</v>
      </c>
      <c r="M634" s="582"/>
    </row>
    <row r="635" spans="1:13" x14ac:dyDescent="0.25">
      <c r="A635" s="581" t="s">
        <v>5050</v>
      </c>
      <c r="B635" s="586" t="s">
        <v>216</v>
      </c>
      <c r="C635" s="581" t="s">
        <v>1860</v>
      </c>
      <c r="D635" s="582">
        <v>2</v>
      </c>
      <c r="E635" s="147"/>
      <c r="F635" s="147"/>
      <c r="G635" s="583" t="s">
        <v>5882</v>
      </c>
      <c r="H635" s="583" t="s">
        <v>5883</v>
      </c>
      <c r="I635" s="147"/>
      <c r="J635" s="147"/>
      <c r="K635" s="147"/>
      <c r="L635" s="582" t="s">
        <v>5884</v>
      </c>
      <c r="M635" s="582"/>
    </row>
    <row r="636" spans="1:13" x14ac:dyDescent="0.25">
      <c r="A636" s="581" t="s">
        <v>5050</v>
      </c>
      <c r="B636" s="586" t="s">
        <v>216</v>
      </c>
      <c r="C636" s="581" t="s">
        <v>1860</v>
      </c>
      <c r="D636" s="582">
        <v>3</v>
      </c>
      <c r="E636" s="147"/>
      <c r="F636" s="147"/>
      <c r="G636" s="583" t="s">
        <v>5116</v>
      </c>
      <c r="H636" s="583" t="s">
        <v>43</v>
      </c>
      <c r="I636" s="147"/>
      <c r="J636" s="147"/>
      <c r="K636" s="147"/>
      <c r="L636" s="582" t="s">
        <v>5884</v>
      </c>
      <c r="M636" s="582"/>
    </row>
    <row r="637" spans="1:13" x14ac:dyDescent="0.25">
      <c r="A637" s="581" t="s">
        <v>5050</v>
      </c>
      <c r="B637" s="586" t="s">
        <v>216</v>
      </c>
      <c r="C637" s="581" t="s">
        <v>1860</v>
      </c>
      <c r="D637" s="582">
        <v>4</v>
      </c>
      <c r="E637" s="147"/>
      <c r="F637" s="147"/>
      <c r="G637" s="583" t="s">
        <v>5885</v>
      </c>
      <c r="H637" s="583" t="s">
        <v>5886</v>
      </c>
      <c r="I637" s="147"/>
      <c r="J637" s="147"/>
      <c r="K637" s="147"/>
      <c r="L637" s="582" t="s">
        <v>5887</v>
      </c>
      <c r="M637" s="582"/>
    </row>
    <row r="638" spans="1:13" x14ac:dyDescent="0.25">
      <c r="A638" s="581" t="s">
        <v>5050</v>
      </c>
      <c r="B638" s="586" t="s">
        <v>216</v>
      </c>
      <c r="C638" s="581" t="s">
        <v>1860</v>
      </c>
      <c r="D638" s="582">
        <v>5</v>
      </c>
      <c r="E638" s="147"/>
      <c r="F638" s="147"/>
      <c r="G638" s="583" t="s">
        <v>5116</v>
      </c>
      <c r="H638" s="583" t="s">
        <v>43</v>
      </c>
      <c r="I638" s="147"/>
      <c r="J638" s="147"/>
      <c r="K638" s="147"/>
      <c r="L638" s="582" t="s">
        <v>5887</v>
      </c>
      <c r="M638" s="582"/>
    </row>
    <row r="639" spans="1:13" x14ac:dyDescent="0.25">
      <c r="A639" s="581" t="s">
        <v>5050</v>
      </c>
      <c r="B639" s="586" t="s">
        <v>216</v>
      </c>
      <c r="C639" s="581" t="s">
        <v>1860</v>
      </c>
      <c r="D639" s="582">
        <v>6</v>
      </c>
      <c r="E639" s="147"/>
      <c r="F639" s="147"/>
      <c r="G639" s="583" t="s">
        <v>5116</v>
      </c>
      <c r="H639" s="583" t="s">
        <v>5116</v>
      </c>
      <c r="I639" s="147"/>
      <c r="J639" s="147"/>
      <c r="K639" s="147"/>
      <c r="L639" s="582" t="s">
        <v>5116</v>
      </c>
      <c r="M639" s="582"/>
    </row>
    <row r="640" spans="1:13" x14ac:dyDescent="0.25">
      <c r="A640" s="581" t="s">
        <v>5050</v>
      </c>
      <c r="B640" s="586" t="s">
        <v>216</v>
      </c>
      <c r="C640" s="581" t="s">
        <v>1860</v>
      </c>
      <c r="D640" s="582">
        <v>7</v>
      </c>
      <c r="E640" s="147"/>
      <c r="F640" s="147"/>
      <c r="G640" s="583" t="s">
        <v>5116</v>
      </c>
      <c r="H640" s="583" t="s">
        <v>5116</v>
      </c>
      <c r="I640" s="147"/>
      <c r="J640" s="147"/>
      <c r="K640" s="147"/>
      <c r="L640" s="582" t="s">
        <v>5116</v>
      </c>
      <c r="M640" s="582"/>
    </row>
    <row r="641" spans="1:13" x14ac:dyDescent="0.25">
      <c r="A641" s="581" t="s">
        <v>5050</v>
      </c>
      <c r="B641" s="586" t="s">
        <v>2031</v>
      </c>
      <c r="C641" s="581" t="s">
        <v>1861</v>
      </c>
      <c r="D641" s="582">
        <v>0</v>
      </c>
      <c r="E641" s="147"/>
      <c r="F641" s="147"/>
      <c r="G641" s="583" t="s">
        <v>5888</v>
      </c>
      <c r="H641" s="583" t="s">
        <v>5889</v>
      </c>
      <c r="I641" s="147"/>
      <c r="J641" s="147"/>
      <c r="K641" s="147"/>
      <c r="L641" s="582" t="s">
        <v>5890</v>
      </c>
      <c r="M641" s="582"/>
    </row>
    <row r="642" spans="1:13" x14ac:dyDescent="0.25">
      <c r="A642" s="581" t="s">
        <v>5050</v>
      </c>
      <c r="B642" s="586" t="s">
        <v>2031</v>
      </c>
      <c r="C642" s="581" t="s">
        <v>1861</v>
      </c>
      <c r="D642" s="582">
        <v>1</v>
      </c>
      <c r="E642" s="147"/>
      <c r="F642" s="147"/>
      <c r="G642" s="583" t="s">
        <v>5116</v>
      </c>
      <c r="H642" s="583" t="s">
        <v>43</v>
      </c>
      <c r="I642" s="147"/>
      <c r="J642" s="147"/>
      <c r="K642" s="147"/>
      <c r="L642" s="582" t="s">
        <v>5890</v>
      </c>
      <c r="M642" s="582"/>
    </row>
    <row r="643" spans="1:13" x14ac:dyDescent="0.25">
      <c r="A643" s="581" t="s">
        <v>5050</v>
      </c>
      <c r="B643" s="586" t="s">
        <v>2031</v>
      </c>
      <c r="C643" s="581" t="s">
        <v>1861</v>
      </c>
      <c r="D643" s="582">
        <v>2</v>
      </c>
      <c r="E643" s="147"/>
      <c r="F643" s="147"/>
      <c r="G643" s="583" t="s">
        <v>5116</v>
      </c>
      <c r="H643" s="583" t="s">
        <v>5116</v>
      </c>
      <c r="I643" s="147"/>
      <c r="J643" s="147"/>
      <c r="K643" s="147"/>
      <c r="L643" s="582" t="s">
        <v>5116</v>
      </c>
      <c r="M643" s="582"/>
    </row>
    <row r="644" spans="1:13" x14ac:dyDescent="0.25">
      <c r="A644" s="581" t="s">
        <v>5050</v>
      </c>
      <c r="B644" s="586" t="s">
        <v>2031</v>
      </c>
      <c r="C644" s="581" t="s">
        <v>1861</v>
      </c>
      <c r="D644" s="582">
        <v>3</v>
      </c>
      <c r="E644" s="147"/>
      <c r="F644" s="147"/>
      <c r="G644" s="583" t="s">
        <v>5116</v>
      </c>
      <c r="H644" s="583" t="s">
        <v>5116</v>
      </c>
      <c r="I644" s="147"/>
      <c r="J644" s="147"/>
      <c r="K644" s="147"/>
      <c r="L644" s="582" t="s">
        <v>5116</v>
      </c>
      <c r="M644" s="582"/>
    </row>
    <row r="645" spans="1:13" x14ac:dyDescent="0.25">
      <c r="A645" s="581" t="s">
        <v>5050</v>
      </c>
      <c r="B645" s="586" t="s">
        <v>1581</v>
      </c>
      <c r="C645" s="581" t="s">
        <v>1862</v>
      </c>
      <c r="D645" s="582">
        <v>0</v>
      </c>
      <c r="E645" s="147"/>
      <c r="F645" s="147"/>
      <c r="G645" s="583" t="s">
        <v>5116</v>
      </c>
      <c r="H645" s="583" t="s">
        <v>5891</v>
      </c>
      <c r="I645" s="147"/>
      <c r="J645" s="147"/>
      <c r="K645" s="147"/>
      <c r="L645" s="582" t="s">
        <v>2032</v>
      </c>
      <c r="M645" s="582"/>
    </row>
    <row r="646" spans="1:13" x14ac:dyDescent="0.25">
      <c r="A646" s="581" t="s">
        <v>5050</v>
      </c>
      <c r="B646" s="586" t="s">
        <v>1581</v>
      </c>
      <c r="C646" s="581" t="s">
        <v>1862</v>
      </c>
      <c r="D646" s="582">
        <v>1</v>
      </c>
      <c r="E646" s="147"/>
      <c r="F646" s="147"/>
      <c r="G646" s="583" t="s">
        <v>5116</v>
      </c>
      <c r="H646" s="583" t="s">
        <v>5892</v>
      </c>
      <c r="I646" s="147"/>
      <c r="J646" s="147"/>
      <c r="K646" s="147"/>
      <c r="L646" s="582" t="s">
        <v>2033</v>
      </c>
      <c r="M646" s="582"/>
    </row>
    <row r="647" spans="1:13" x14ac:dyDescent="0.25">
      <c r="A647" s="581" t="s">
        <v>5050</v>
      </c>
      <c r="B647" s="586" t="s">
        <v>1581</v>
      </c>
      <c r="C647" s="581" t="s">
        <v>1895</v>
      </c>
      <c r="D647" s="582">
        <v>0</v>
      </c>
      <c r="E647" s="147"/>
      <c r="F647" s="147"/>
      <c r="G647" s="583" t="s">
        <v>5116</v>
      </c>
      <c r="H647" s="583" t="s">
        <v>43</v>
      </c>
      <c r="I647" s="147"/>
      <c r="J647" s="147"/>
      <c r="K647" s="147"/>
      <c r="L647" s="582" t="s">
        <v>2034</v>
      </c>
      <c r="M647" s="582"/>
    </row>
    <row r="648" spans="1:13" x14ac:dyDescent="0.25">
      <c r="A648" s="581" t="s">
        <v>5050</v>
      </c>
      <c r="B648" s="586" t="s">
        <v>1581</v>
      </c>
      <c r="C648" s="581" t="s">
        <v>1895</v>
      </c>
      <c r="D648" s="582">
        <v>1</v>
      </c>
      <c r="E648" s="147"/>
      <c r="F648" s="147"/>
      <c r="G648" s="583" t="s">
        <v>5116</v>
      </c>
      <c r="H648" s="583" t="s">
        <v>43</v>
      </c>
      <c r="I648" s="147"/>
      <c r="J648" s="147"/>
      <c r="K648" s="147"/>
      <c r="L648" s="582" t="s">
        <v>2039</v>
      </c>
      <c r="M648" s="582"/>
    </row>
    <row r="649" spans="1:13" x14ac:dyDescent="0.25">
      <c r="A649" s="581" t="s">
        <v>5050</v>
      </c>
      <c r="B649" s="586" t="s">
        <v>221</v>
      </c>
      <c r="C649" s="581" t="s">
        <v>1864</v>
      </c>
      <c r="D649" s="582">
        <v>0</v>
      </c>
      <c r="E649" s="147"/>
      <c r="F649" s="147"/>
      <c r="G649" s="583" t="s">
        <v>5893</v>
      </c>
      <c r="H649" s="583" t="s">
        <v>5894</v>
      </c>
      <c r="I649" s="147"/>
      <c r="J649" s="147"/>
      <c r="K649" s="147"/>
      <c r="L649" s="582" t="s">
        <v>5116</v>
      </c>
      <c r="M649" s="582"/>
    </row>
    <row r="650" spans="1:13" x14ac:dyDescent="0.25">
      <c r="A650" s="581" t="s">
        <v>5050</v>
      </c>
      <c r="B650" s="586" t="s">
        <v>221</v>
      </c>
      <c r="C650" s="581" t="s">
        <v>1864</v>
      </c>
      <c r="D650" s="582">
        <v>1</v>
      </c>
      <c r="E650" s="147"/>
      <c r="F650" s="147"/>
      <c r="G650" s="583" t="s">
        <v>5895</v>
      </c>
      <c r="H650" s="583" t="s">
        <v>5896</v>
      </c>
      <c r="I650" s="147"/>
      <c r="J650" s="147"/>
      <c r="K650" s="147"/>
      <c r="L650" s="582" t="s">
        <v>5116</v>
      </c>
      <c r="M650" s="582"/>
    </row>
    <row r="651" spans="1:13" x14ac:dyDescent="0.25">
      <c r="A651" s="581" t="s">
        <v>5050</v>
      </c>
      <c r="B651" s="586" t="s">
        <v>221</v>
      </c>
      <c r="C651" s="581" t="s">
        <v>1864</v>
      </c>
      <c r="D651" s="582">
        <v>2</v>
      </c>
      <c r="E651" s="147"/>
      <c r="F651" s="147"/>
      <c r="G651" s="583" t="s">
        <v>5897</v>
      </c>
      <c r="H651" s="583" t="s">
        <v>5898</v>
      </c>
      <c r="I651" s="147"/>
      <c r="J651" s="147"/>
      <c r="K651" s="147"/>
      <c r="L651" s="582" t="s">
        <v>5116</v>
      </c>
      <c r="M651" s="582"/>
    </row>
    <row r="652" spans="1:13" x14ac:dyDescent="0.25">
      <c r="A652" s="581" t="s">
        <v>5050</v>
      </c>
      <c r="B652" s="586" t="s">
        <v>221</v>
      </c>
      <c r="C652" s="581" t="s">
        <v>1864</v>
      </c>
      <c r="D652" s="582">
        <v>3</v>
      </c>
      <c r="E652" s="147"/>
      <c r="F652" s="147"/>
      <c r="G652" s="583" t="s">
        <v>5899</v>
      </c>
      <c r="H652" s="583" t="s">
        <v>5900</v>
      </c>
      <c r="I652" s="147"/>
      <c r="J652" s="147"/>
      <c r="K652" s="147"/>
      <c r="L652" s="582" t="s">
        <v>5116</v>
      </c>
      <c r="M652" s="582"/>
    </row>
    <row r="653" spans="1:13" x14ac:dyDescent="0.25">
      <c r="A653" s="581" t="s">
        <v>5050</v>
      </c>
      <c r="B653" s="586" t="s">
        <v>221</v>
      </c>
      <c r="C653" s="581" t="s">
        <v>1864</v>
      </c>
      <c r="D653" s="582">
        <v>4</v>
      </c>
      <c r="E653" s="147"/>
      <c r="F653" s="147"/>
      <c r="G653" s="583" t="s">
        <v>5901</v>
      </c>
      <c r="H653" s="583" t="s">
        <v>5902</v>
      </c>
      <c r="I653" s="147"/>
      <c r="J653" s="147"/>
      <c r="K653" s="147"/>
      <c r="L653" s="582" t="s">
        <v>5116</v>
      </c>
      <c r="M653" s="582"/>
    </row>
    <row r="654" spans="1:13" x14ac:dyDescent="0.25">
      <c r="A654" s="581" t="s">
        <v>5050</v>
      </c>
      <c r="B654" s="586" t="s">
        <v>221</v>
      </c>
      <c r="C654" s="581" t="s">
        <v>1864</v>
      </c>
      <c r="D654" s="582">
        <v>5</v>
      </c>
      <c r="E654" s="147"/>
      <c r="F654" s="147"/>
      <c r="G654" s="583" t="s">
        <v>5903</v>
      </c>
      <c r="H654" s="583" t="s">
        <v>5904</v>
      </c>
      <c r="I654" s="147"/>
      <c r="J654" s="147"/>
      <c r="K654" s="147"/>
      <c r="L654" s="582" t="s">
        <v>5116</v>
      </c>
      <c r="M654" s="582"/>
    </row>
    <row r="655" spans="1:13" x14ac:dyDescent="0.25">
      <c r="A655" s="581" t="s">
        <v>5050</v>
      </c>
      <c r="B655" s="586" t="s">
        <v>221</v>
      </c>
      <c r="C655" s="581" t="s">
        <v>1864</v>
      </c>
      <c r="D655" s="582">
        <v>6</v>
      </c>
      <c r="E655" s="147"/>
      <c r="F655" s="147"/>
      <c r="G655" s="583" t="s">
        <v>5905</v>
      </c>
      <c r="H655" s="583" t="s">
        <v>5906</v>
      </c>
      <c r="I655" s="147"/>
      <c r="J655" s="147"/>
      <c r="K655" s="147"/>
      <c r="L655" s="582" t="s">
        <v>5116</v>
      </c>
      <c r="M655" s="582"/>
    </row>
    <row r="656" spans="1:13" x14ac:dyDescent="0.25">
      <c r="A656" s="581" t="s">
        <v>5050</v>
      </c>
      <c r="B656" s="586" t="s">
        <v>221</v>
      </c>
      <c r="C656" s="581" t="s">
        <v>1864</v>
      </c>
      <c r="D656" s="582">
        <v>7</v>
      </c>
      <c r="E656" s="147"/>
      <c r="F656" s="147"/>
      <c r="G656" s="583" t="s">
        <v>5907</v>
      </c>
      <c r="H656" s="583" t="s">
        <v>5908</v>
      </c>
      <c r="I656" s="147"/>
      <c r="J656" s="147"/>
      <c r="K656" s="147"/>
      <c r="L656" s="582" t="s">
        <v>5909</v>
      </c>
      <c r="M656" s="582"/>
    </row>
    <row r="657" spans="1:13" x14ac:dyDescent="0.25">
      <c r="A657" s="581" t="s">
        <v>5050</v>
      </c>
      <c r="B657" s="586" t="s">
        <v>221</v>
      </c>
      <c r="C657" s="581" t="s">
        <v>1864</v>
      </c>
      <c r="D657" s="582">
        <v>8</v>
      </c>
      <c r="E657" s="147"/>
      <c r="F657" s="147"/>
      <c r="G657" s="583" t="s">
        <v>5910</v>
      </c>
      <c r="H657" s="583" t="s">
        <v>5911</v>
      </c>
      <c r="I657" s="147"/>
      <c r="J657" s="147"/>
      <c r="K657" s="147"/>
      <c r="L657" s="582" t="s">
        <v>5909</v>
      </c>
      <c r="M657" s="582"/>
    </row>
    <row r="658" spans="1:13" x14ac:dyDescent="0.25">
      <c r="A658" s="581" t="s">
        <v>5050</v>
      </c>
      <c r="B658" s="586" t="s">
        <v>221</v>
      </c>
      <c r="C658" s="581" t="s">
        <v>1864</v>
      </c>
      <c r="D658" s="582">
        <v>9</v>
      </c>
      <c r="E658" s="147"/>
      <c r="F658" s="147"/>
      <c r="G658" s="583" t="s">
        <v>5912</v>
      </c>
      <c r="H658" s="583" t="s">
        <v>5913</v>
      </c>
      <c r="I658" s="147"/>
      <c r="J658" s="147"/>
      <c r="K658" s="147"/>
      <c r="L658" s="582" t="s">
        <v>5909</v>
      </c>
      <c r="M658" s="582"/>
    </row>
    <row r="659" spans="1:13" x14ac:dyDescent="0.25">
      <c r="A659" s="581" t="s">
        <v>5050</v>
      </c>
      <c r="B659" s="586" t="s">
        <v>221</v>
      </c>
      <c r="C659" s="581" t="s">
        <v>1864</v>
      </c>
      <c r="D659" s="582" t="s">
        <v>222</v>
      </c>
      <c r="E659" s="147"/>
      <c r="F659" s="147"/>
      <c r="G659" s="583" t="s">
        <v>5914</v>
      </c>
      <c r="H659" s="583" t="s">
        <v>5915</v>
      </c>
      <c r="I659" s="147"/>
      <c r="J659" s="147"/>
      <c r="K659" s="147"/>
      <c r="L659" s="582" t="s">
        <v>5909</v>
      </c>
      <c r="M659" s="582"/>
    </row>
    <row r="660" spans="1:13" x14ac:dyDescent="0.25">
      <c r="A660" s="581" t="s">
        <v>5050</v>
      </c>
      <c r="B660" s="586" t="s">
        <v>221</v>
      </c>
      <c r="C660" s="581" t="s">
        <v>1864</v>
      </c>
      <c r="D660" s="582" t="s">
        <v>223</v>
      </c>
      <c r="E660" s="147"/>
      <c r="F660" s="147"/>
      <c r="G660" s="583" t="s">
        <v>5916</v>
      </c>
      <c r="H660" s="583" t="s">
        <v>5917</v>
      </c>
      <c r="I660" s="147"/>
      <c r="J660" s="147"/>
      <c r="K660" s="147"/>
      <c r="L660" s="582" t="s">
        <v>5909</v>
      </c>
      <c r="M660" s="582"/>
    </row>
    <row r="661" spans="1:13" x14ac:dyDescent="0.25">
      <c r="A661" s="581" t="s">
        <v>5050</v>
      </c>
      <c r="B661" s="586" t="s">
        <v>221</v>
      </c>
      <c r="C661" s="581" t="s">
        <v>1864</v>
      </c>
      <c r="D661" s="582" t="s">
        <v>224</v>
      </c>
      <c r="E661" s="147"/>
      <c r="F661" s="147"/>
      <c r="G661" s="583" t="s">
        <v>5918</v>
      </c>
      <c r="H661" s="583" t="s">
        <v>5919</v>
      </c>
      <c r="I661" s="147"/>
      <c r="J661" s="147"/>
      <c r="K661" s="147"/>
      <c r="L661" s="582" t="s">
        <v>5909</v>
      </c>
      <c r="M661" s="582"/>
    </row>
    <row r="662" spans="1:13" x14ac:dyDescent="0.25">
      <c r="A662" s="581" t="s">
        <v>5050</v>
      </c>
      <c r="B662" s="586" t="s">
        <v>221</v>
      </c>
      <c r="C662" s="581" t="s">
        <v>1864</v>
      </c>
      <c r="D662" s="582" t="s">
        <v>225</v>
      </c>
      <c r="E662" s="147"/>
      <c r="F662" s="147"/>
      <c r="G662" s="583" t="s">
        <v>5116</v>
      </c>
      <c r="H662" s="583" t="s">
        <v>43</v>
      </c>
      <c r="I662" s="147"/>
      <c r="J662" s="147"/>
      <c r="K662" s="147"/>
      <c r="L662" s="582" t="s">
        <v>5920</v>
      </c>
      <c r="M662" s="582"/>
    </row>
    <row r="663" spans="1:13" x14ac:dyDescent="0.25">
      <c r="A663" s="581" t="s">
        <v>5050</v>
      </c>
      <c r="B663" s="586" t="s">
        <v>221</v>
      </c>
      <c r="C663" s="581" t="s">
        <v>1864</v>
      </c>
      <c r="D663" s="582" t="s">
        <v>226</v>
      </c>
      <c r="E663" s="147"/>
      <c r="F663" s="147"/>
      <c r="G663" s="583" t="s">
        <v>5116</v>
      </c>
      <c r="H663" s="583" t="s">
        <v>43</v>
      </c>
      <c r="I663" s="147"/>
      <c r="J663" s="147"/>
      <c r="K663" s="147"/>
      <c r="L663" s="582" t="s">
        <v>5920</v>
      </c>
      <c r="M663" s="582"/>
    </row>
    <row r="664" spans="1:13" x14ac:dyDescent="0.25">
      <c r="A664" s="581" t="s">
        <v>5050</v>
      </c>
      <c r="B664" s="586" t="s">
        <v>221</v>
      </c>
      <c r="C664" s="581" t="s">
        <v>1864</v>
      </c>
      <c r="D664" s="582" t="s">
        <v>227</v>
      </c>
      <c r="E664" s="147"/>
      <c r="F664" s="147"/>
      <c r="G664" s="583" t="s">
        <v>5921</v>
      </c>
      <c r="H664" s="583" t="s">
        <v>5922</v>
      </c>
      <c r="I664" s="147"/>
      <c r="J664" s="147"/>
      <c r="K664" s="147"/>
      <c r="L664" s="582" t="s">
        <v>2066</v>
      </c>
      <c r="M664" s="582"/>
    </row>
    <row r="665" spans="1:13" x14ac:dyDescent="0.25">
      <c r="A665" s="581" t="s">
        <v>5050</v>
      </c>
      <c r="B665" s="586" t="s">
        <v>221</v>
      </c>
      <c r="C665" s="581" t="s">
        <v>1864</v>
      </c>
      <c r="D665" s="582" t="s">
        <v>228</v>
      </c>
      <c r="E665" s="147"/>
      <c r="F665" s="147"/>
      <c r="G665" s="583" t="s">
        <v>5923</v>
      </c>
      <c r="H665" s="583" t="s">
        <v>5924</v>
      </c>
      <c r="I665" s="147"/>
      <c r="J665" s="147"/>
      <c r="K665" s="147"/>
      <c r="L665" s="582" t="s">
        <v>2066</v>
      </c>
      <c r="M665" s="582"/>
    </row>
    <row r="666" spans="1:13" x14ac:dyDescent="0.25">
      <c r="A666" s="581" t="s">
        <v>5050</v>
      </c>
      <c r="B666" s="586" t="s">
        <v>221</v>
      </c>
      <c r="C666" s="581" t="s">
        <v>1864</v>
      </c>
      <c r="D666" s="582" t="s">
        <v>229</v>
      </c>
      <c r="E666" s="147"/>
      <c r="F666" s="147"/>
      <c r="G666" s="583" t="s">
        <v>5925</v>
      </c>
      <c r="H666" s="583" t="s">
        <v>5926</v>
      </c>
      <c r="I666" s="147"/>
      <c r="J666" s="147"/>
      <c r="K666" s="147"/>
      <c r="L666" s="582" t="s">
        <v>2066</v>
      </c>
      <c r="M666" s="582"/>
    </row>
    <row r="667" spans="1:13" x14ac:dyDescent="0.25">
      <c r="A667" s="581" t="s">
        <v>5050</v>
      </c>
      <c r="B667" s="586" t="s">
        <v>221</v>
      </c>
      <c r="C667" s="581" t="s">
        <v>1864</v>
      </c>
      <c r="D667" s="582" t="s">
        <v>230</v>
      </c>
      <c r="E667" s="147"/>
      <c r="F667" s="147"/>
      <c r="G667" s="583" t="s">
        <v>5927</v>
      </c>
      <c r="H667" s="583" t="s">
        <v>5928</v>
      </c>
      <c r="I667" s="147"/>
      <c r="J667" s="147"/>
      <c r="K667" s="147"/>
      <c r="L667" s="582" t="s">
        <v>2066</v>
      </c>
      <c r="M667" s="582"/>
    </row>
    <row r="668" spans="1:13" x14ac:dyDescent="0.25">
      <c r="A668" s="581" t="s">
        <v>5050</v>
      </c>
      <c r="B668" s="586" t="s">
        <v>221</v>
      </c>
      <c r="C668" s="581" t="s">
        <v>1864</v>
      </c>
      <c r="D668" s="582" t="s">
        <v>231</v>
      </c>
      <c r="E668" s="147"/>
      <c r="F668" s="147"/>
      <c r="G668" s="583" t="s">
        <v>5929</v>
      </c>
      <c r="H668" s="583" t="s">
        <v>5930</v>
      </c>
      <c r="I668" s="147"/>
      <c r="J668" s="147"/>
      <c r="K668" s="147"/>
      <c r="L668" s="582" t="s">
        <v>2066</v>
      </c>
      <c r="M668" s="582"/>
    </row>
    <row r="669" spans="1:13" x14ac:dyDescent="0.25">
      <c r="A669" s="581" t="s">
        <v>5050</v>
      </c>
      <c r="B669" s="586" t="s">
        <v>221</v>
      </c>
      <c r="C669" s="581" t="s">
        <v>1864</v>
      </c>
      <c r="D669" s="582" t="s">
        <v>232</v>
      </c>
      <c r="E669" s="147"/>
      <c r="F669" s="147"/>
      <c r="G669" s="583" t="s">
        <v>5931</v>
      </c>
      <c r="H669" s="583" t="s">
        <v>5932</v>
      </c>
      <c r="I669" s="147"/>
      <c r="J669" s="147"/>
      <c r="K669" s="147"/>
      <c r="L669" s="582" t="s">
        <v>2066</v>
      </c>
      <c r="M669" s="582"/>
    </row>
    <row r="670" spans="1:13" x14ac:dyDescent="0.25">
      <c r="A670" s="581" t="s">
        <v>5050</v>
      </c>
      <c r="B670" s="586" t="s">
        <v>221</v>
      </c>
      <c r="C670" s="581" t="s">
        <v>1864</v>
      </c>
      <c r="D670" s="582" t="s">
        <v>233</v>
      </c>
      <c r="E670" s="147"/>
      <c r="F670" s="147"/>
      <c r="G670" s="583" t="s">
        <v>5933</v>
      </c>
      <c r="H670" s="583" t="s">
        <v>5934</v>
      </c>
      <c r="I670" s="147"/>
      <c r="J670" s="147"/>
      <c r="K670" s="147"/>
      <c r="L670" s="582" t="s">
        <v>2067</v>
      </c>
      <c r="M670" s="582"/>
    </row>
    <row r="671" spans="1:13" x14ac:dyDescent="0.25">
      <c r="A671" s="581" t="s">
        <v>5050</v>
      </c>
      <c r="B671" s="586" t="s">
        <v>221</v>
      </c>
      <c r="C671" s="581" t="s">
        <v>1864</v>
      </c>
      <c r="D671" s="582" t="s">
        <v>234</v>
      </c>
      <c r="E671" s="147"/>
      <c r="F671" s="147"/>
      <c r="G671" s="583" t="s">
        <v>5935</v>
      </c>
      <c r="H671" s="583" t="s">
        <v>5936</v>
      </c>
      <c r="I671" s="147"/>
      <c r="J671" s="147"/>
      <c r="K671" s="147"/>
      <c r="L671" s="582" t="s">
        <v>2067</v>
      </c>
      <c r="M671" s="582"/>
    </row>
    <row r="672" spans="1:13" x14ac:dyDescent="0.25">
      <c r="A672" s="581" t="s">
        <v>5050</v>
      </c>
      <c r="B672" s="586" t="s">
        <v>221</v>
      </c>
      <c r="C672" s="581" t="s">
        <v>1864</v>
      </c>
      <c r="D672" s="582" t="s">
        <v>235</v>
      </c>
      <c r="E672" s="147"/>
      <c r="F672" s="147"/>
      <c r="G672" s="583" t="s">
        <v>5937</v>
      </c>
      <c r="H672" s="583" t="s">
        <v>5938</v>
      </c>
      <c r="I672" s="147"/>
      <c r="J672" s="147"/>
      <c r="K672" s="147"/>
      <c r="L672" s="582" t="s">
        <v>2067</v>
      </c>
      <c r="M672" s="582"/>
    </row>
    <row r="673" spans="1:13" x14ac:dyDescent="0.25">
      <c r="A673" s="581" t="s">
        <v>5050</v>
      </c>
      <c r="B673" s="586" t="s">
        <v>221</v>
      </c>
      <c r="C673" s="581" t="s">
        <v>1864</v>
      </c>
      <c r="D673" s="582" t="s">
        <v>236</v>
      </c>
      <c r="E673" s="147"/>
      <c r="F673" s="147"/>
      <c r="G673" s="583" t="s">
        <v>5939</v>
      </c>
      <c r="H673" s="583" t="s">
        <v>5940</v>
      </c>
      <c r="I673" s="147"/>
      <c r="J673" s="147"/>
      <c r="K673" s="147"/>
      <c r="L673" s="582" t="s">
        <v>2067</v>
      </c>
      <c r="M673" s="582"/>
    </row>
    <row r="674" spans="1:13" x14ac:dyDescent="0.25">
      <c r="A674" s="581" t="s">
        <v>5050</v>
      </c>
      <c r="B674" s="586" t="s">
        <v>221</v>
      </c>
      <c r="C674" s="581" t="s">
        <v>1864</v>
      </c>
      <c r="D674" s="582" t="s">
        <v>237</v>
      </c>
      <c r="E674" s="147"/>
      <c r="F674" s="147"/>
      <c r="G674" s="583" t="s">
        <v>5941</v>
      </c>
      <c r="H674" s="583" t="s">
        <v>5942</v>
      </c>
      <c r="I674" s="147"/>
      <c r="J674" s="147"/>
      <c r="K674" s="147"/>
      <c r="L674" s="582" t="s">
        <v>2067</v>
      </c>
      <c r="M674" s="582"/>
    </row>
    <row r="675" spans="1:13" x14ac:dyDescent="0.25">
      <c r="A675" s="581" t="s">
        <v>5050</v>
      </c>
      <c r="B675" s="586" t="s">
        <v>221</v>
      </c>
      <c r="C675" s="581" t="s">
        <v>1864</v>
      </c>
      <c r="D675" s="582" t="s">
        <v>238</v>
      </c>
      <c r="E675" s="147"/>
      <c r="F675" s="147"/>
      <c r="G675" s="583" t="s">
        <v>5943</v>
      </c>
      <c r="H675" s="583" t="s">
        <v>5944</v>
      </c>
      <c r="I675" s="147"/>
      <c r="J675" s="147"/>
      <c r="K675" s="147"/>
      <c r="L675" s="582" t="s">
        <v>2067</v>
      </c>
      <c r="M675" s="582"/>
    </row>
    <row r="676" spans="1:13" x14ac:dyDescent="0.25">
      <c r="A676" s="581" t="s">
        <v>5050</v>
      </c>
      <c r="B676" s="586" t="s">
        <v>221</v>
      </c>
      <c r="C676" s="581" t="s">
        <v>1864</v>
      </c>
      <c r="D676" s="582" t="s">
        <v>239</v>
      </c>
      <c r="E676" s="147"/>
      <c r="F676" s="147"/>
      <c r="G676" s="583" t="s">
        <v>5116</v>
      </c>
      <c r="H676" s="583" t="s">
        <v>43</v>
      </c>
      <c r="I676" s="147"/>
      <c r="J676" s="147"/>
      <c r="K676" s="147"/>
      <c r="L676" s="582" t="s">
        <v>5920</v>
      </c>
      <c r="M676" s="582"/>
    </row>
    <row r="677" spans="1:13" x14ac:dyDescent="0.25">
      <c r="A677" s="581" t="s">
        <v>5050</v>
      </c>
      <c r="B677" s="586" t="s">
        <v>221</v>
      </c>
      <c r="C677" s="581" t="s">
        <v>1864</v>
      </c>
      <c r="D677" s="582" t="s">
        <v>240</v>
      </c>
      <c r="E677" s="147"/>
      <c r="F677" s="147"/>
      <c r="G677" s="583" t="s">
        <v>5116</v>
      </c>
      <c r="H677" s="583" t="s">
        <v>43</v>
      </c>
      <c r="I677" s="147"/>
      <c r="J677" s="147"/>
      <c r="K677" s="147"/>
      <c r="L677" s="582" t="s">
        <v>5920</v>
      </c>
      <c r="M677" s="582"/>
    </row>
    <row r="678" spans="1:13" x14ac:dyDescent="0.25">
      <c r="A678" s="581" t="s">
        <v>5050</v>
      </c>
      <c r="B678" s="586" t="s">
        <v>221</v>
      </c>
      <c r="C678" s="581" t="s">
        <v>1864</v>
      </c>
      <c r="D678" s="582" t="s">
        <v>241</v>
      </c>
      <c r="E678" s="147"/>
      <c r="F678" s="147"/>
      <c r="G678" s="583" t="s">
        <v>5116</v>
      </c>
      <c r="H678" s="583" t="s">
        <v>5116</v>
      </c>
      <c r="I678" s="147"/>
      <c r="J678" s="147"/>
      <c r="K678" s="147"/>
      <c r="L678" s="582" t="s">
        <v>5116</v>
      </c>
      <c r="M678" s="582"/>
    </row>
    <row r="679" spans="1:13" x14ac:dyDescent="0.25">
      <c r="A679" s="581" t="s">
        <v>5050</v>
      </c>
      <c r="B679" s="586" t="s">
        <v>221</v>
      </c>
      <c r="C679" s="581" t="s">
        <v>1864</v>
      </c>
      <c r="D679" s="582" t="s">
        <v>242</v>
      </c>
      <c r="E679" s="147"/>
      <c r="F679" s="147"/>
      <c r="G679" s="583" t="s">
        <v>5116</v>
      </c>
      <c r="H679" s="583" t="s">
        <v>5116</v>
      </c>
      <c r="I679" s="147"/>
      <c r="J679" s="147"/>
      <c r="K679" s="147"/>
      <c r="L679" s="582" t="s">
        <v>5116</v>
      </c>
      <c r="M679" s="582"/>
    </row>
    <row r="680" spans="1:13" x14ac:dyDescent="0.25">
      <c r="A680" s="581" t="s">
        <v>5050</v>
      </c>
      <c r="B680" s="586" t="s">
        <v>221</v>
      </c>
      <c r="C680" s="581" t="s">
        <v>1864</v>
      </c>
      <c r="D680" s="582" t="s">
        <v>2086</v>
      </c>
      <c r="E680" s="147"/>
      <c r="F680" s="147"/>
      <c r="G680" s="583" t="s">
        <v>5116</v>
      </c>
      <c r="H680" s="583" t="s">
        <v>5116</v>
      </c>
      <c r="I680" s="147"/>
      <c r="J680" s="147"/>
      <c r="K680" s="147"/>
      <c r="L680" s="582" t="s">
        <v>5116</v>
      </c>
      <c r="M680" s="582"/>
    </row>
    <row r="681" spans="1:13" x14ac:dyDescent="0.25">
      <c r="A681" s="581" t="s">
        <v>5050</v>
      </c>
      <c r="B681" s="586" t="s">
        <v>1343</v>
      </c>
      <c r="C681" s="581" t="s">
        <v>1865</v>
      </c>
      <c r="D681" s="582">
        <v>0</v>
      </c>
      <c r="E681" s="147"/>
      <c r="F681" s="147"/>
      <c r="G681" s="583" t="s">
        <v>5945</v>
      </c>
      <c r="H681" s="583" t="s">
        <v>5946</v>
      </c>
      <c r="I681" s="147"/>
      <c r="J681" s="147"/>
      <c r="K681" s="147"/>
      <c r="L681" s="582" t="s">
        <v>5947</v>
      </c>
      <c r="M681" s="582"/>
    </row>
    <row r="682" spans="1:13" x14ac:dyDescent="0.25">
      <c r="A682" s="581" t="s">
        <v>5050</v>
      </c>
      <c r="B682" s="586" t="s">
        <v>1343</v>
      </c>
      <c r="C682" s="581" t="s">
        <v>1865</v>
      </c>
      <c r="D682" s="582">
        <v>1</v>
      </c>
      <c r="E682" s="147"/>
      <c r="F682" s="147"/>
      <c r="G682" s="583" t="s">
        <v>5948</v>
      </c>
      <c r="H682" s="583" t="s">
        <v>5949</v>
      </c>
      <c r="I682" s="147"/>
      <c r="J682" s="147"/>
      <c r="K682" s="147"/>
      <c r="L682" s="582" t="s">
        <v>5947</v>
      </c>
      <c r="M682" s="582"/>
    </row>
    <row r="683" spans="1:13" x14ac:dyDescent="0.25">
      <c r="A683" s="581" t="s">
        <v>5050</v>
      </c>
      <c r="B683" s="586" t="s">
        <v>1343</v>
      </c>
      <c r="C683" s="581" t="s">
        <v>1865</v>
      </c>
      <c r="D683" s="582">
        <v>2</v>
      </c>
      <c r="E683" s="147"/>
      <c r="F683" s="147"/>
      <c r="G683" s="583" t="s">
        <v>5950</v>
      </c>
      <c r="H683" s="583" t="s">
        <v>5951</v>
      </c>
      <c r="I683" s="147"/>
      <c r="J683" s="147"/>
      <c r="K683" s="147"/>
      <c r="L683" s="582" t="s">
        <v>5947</v>
      </c>
      <c r="M683" s="582"/>
    </row>
    <row r="684" spans="1:13" x14ac:dyDescent="0.25">
      <c r="A684" s="581" t="s">
        <v>5050</v>
      </c>
      <c r="B684" s="586" t="s">
        <v>1343</v>
      </c>
      <c r="C684" s="581" t="s">
        <v>1865</v>
      </c>
      <c r="D684" s="582">
        <v>3</v>
      </c>
      <c r="E684" s="147"/>
      <c r="F684" s="147"/>
      <c r="G684" s="583" t="s">
        <v>5116</v>
      </c>
      <c r="H684" s="583" t="s">
        <v>43</v>
      </c>
      <c r="I684" s="147"/>
      <c r="J684" s="147"/>
      <c r="K684" s="147"/>
      <c r="L684" s="582" t="s">
        <v>5947</v>
      </c>
      <c r="M684" s="582"/>
    </row>
    <row r="685" spans="1:13" x14ac:dyDescent="0.25">
      <c r="A685" s="581" t="s">
        <v>5050</v>
      </c>
      <c r="B685" s="586" t="s">
        <v>1343</v>
      </c>
      <c r="C685" s="581" t="s">
        <v>1865</v>
      </c>
      <c r="D685" s="582">
        <v>4</v>
      </c>
      <c r="E685" s="147"/>
      <c r="F685" s="147"/>
      <c r="G685" s="583" t="s">
        <v>5952</v>
      </c>
      <c r="H685" s="583" t="s">
        <v>5953</v>
      </c>
      <c r="I685" s="147"/>
      <c r="J685" s="147"/>
      <c r="K685" s="147"/>
      <c r="L685" s="582" t="s">
        <v>5909</v>
      </c>
      <c r="M685" s="582"/>
    </row>
    <row r="686" spans="1:13" x14ac:dyDescent="0.25">
      <c r="A686" s="581" t="s">
        <v>5050</v>
      </c>
      <c r="B686" s="586" t="s">
        <v>1343</v>
      </c>
      <c r="C686" s="581" t="s">
        <v>1865</v>
      </c>
      <c r="D686" s="582">
        <v>5</v>
      </c>
      <c r="E686" s="147"/>
      <c r="F686" s="147"/>
      <c r="G686" s="583" t="s">
        <v>5954</v>
      </c>
      <c r="H686" s="583" t="s">
        <v>5955</v>
      </c>
      <c r="I686" s="147"/>
      <c r="J686" s="147"/>
      <c r="K686" s="147"/>
      <c r="L686" s="582" t="s">
        <v>5909</v>
      </c>
      <c r="M686" s="582"/>
    </row>
    <row r="687" spans="1:13" x14ac:dyDescent="0.25">
      <c r="A687" s="581" t="s">
        <v>5050</v>
      </c>
      <c r="B687" s="586" t="s">
        <v>1343</v>
      </c>
      <c r="C687" s="581" t="s">
        <v>1865</v>
      </c>
      <c r="D687" s="582">
        <v>6</v>
      </c>
      <c r="E687" s="147"/>
      <c r="F687" s="147"/>
      <c r="G687" s="583" t="s">
        <v>5116</v>
      </c>
      <c r="H687" s="583" t="s">
        <v>43</v>
      </c>
      <c r="I687" s="147"/>
      <c r="J687" s="147"/>
      <c r="K687" s="147"/>
      <c r="L687" s="582" t="s">
        <v>5920</v>
      </c>
      <c r="M687" s="582"/>
    </row>
    <row r="688" spans="1:13" x14ac:dyDescent="0.25">
      <c r="A688" s="581" t="s">
        <v>5050</v>
      </c>
      <c r="B688" s="586" t="s">
        <v>1343</v>
      </c>
      <c r="C688" s="581" t="s">
        <v>1865</v>
      </c>
      <c r="D688" s="582">
        <v>7</v>
      </c>
      <c r="E688" s="147"/>
      <c r="F688" s="147"/>
      <c r="G688" s="583" t="s">
        <v>5116</v>
      </c>
      <c r="H688" s="583" t="s">
        <v>43</v>
      </c>
      <c r="I688" s="147"/>
      <c r="J688" s="147"/>
      <c r="K688" s="147"/>
      <c r="L688" s="582" t="s">
        <v>5920</v>
      </c>
      <c r="M688" s="582"/>
    </row>
    <row r="689" spans="1:13" x14ac:dyDescent="0.25">
      <c r="A689" s="581" t="s">
        <v>5050</v>
      </c>
      <c r="B689" s="586" t="s">
        <v>1343</v>
      </c>
      <c r="C689" s="581" t="s">
        <v>1865</v>
      </c>
      <c r="D689" s="582">
        <v>8</v>
      </c>
      <c r="E689" s="147"/>
      <c r="F689" s="147"/>
      <c r="G689" s="583" t="s">
        <v>5956</v>
      </c>
      <c r="H689" s="583" t="s">
        <v>5957</v>
      </c>
      <c r="I689" s="147"/>
      <c r="J689" s="147"/>
      <c r="K689" s="147"/>
      <c r="L689" s="582" t="s">
        <v>2066</v>
      </c>
      <c r="M689" s="582"/>
    </row>
    <row r="690" spans="1:13" x14ac:dyDescent="0.25">
      <c r="A690" s="581" t="s">
        <v>5050</v>
      </c>
      <c r="B690" s="586" t="s">
        <v>1343</v>
      </c>
      <c r="C690" s="581" t="s">
        <v>1865</v>
      </c>
      <c r="D690" s="582">
        <v>9</v>
      </c>
      <c r="E690" s="147"/>
      <c r="F690" s="147"/>
      <c r="G690" s="583" t="s">
        <v>5958</v>
      </c>
      <c r="H690" s="583" t="s">
        <v>5959</v>
      </c>
      <c r="I690" s="147"/>
      <c r="J690" s="147"/>
      <c r="K690" s="147"/>
      <c r="L690" s="582" t="s">
        <v>2066</v>
      </c>
      <c r="M690" s="582"/>
    </row>
    <row r="691" spans="1:13" x14ac:dyDescent="0.25">
      <c r="A691" s="581" t="s">
        <v>5050</v>
      </c>
      <c r="B691" s="586" t="s">
        <v>1343</v>
      </c>
      <c r="C691" s="581" t="s">
        <v>1865</v>
      </c>
      <c r="D691" s="582" t="s">
        <v>222</v>
      </c>
      <c r="E691" s="147"/>
      <c r="F691" s="147"/>
      <c r="G691" s="583" t="s">
        <v>5960</v>
      </c>
      <c r="H691" s="583" t="s">
        <v>5961</v>
      </c>
      <c r="I691" s="147"/>
      <c r="J691" s="147"/>
      <c r="K691" s="147"/>
      <c r="L691" s="582" t="s">
        <v>2066</v>
      </c>
      <c r="M691" s="582"/>
    </row>
    <row r="692" spans="1:13" x14ac:dyDescent="0.25">
      <c r="A692" s="581" t="s">
        <v>5050</v>
      </c>
      <c r="B692" s="586" t="s">
        <v>1343</v>
      </c>
      <c r="C692" s="581" t="s">
        <v>1865</v>
      </c>
      <c r="D692" s="582" t="s">
        <v>223</v>
      </c>
      <c r="E692" s="147"/>
      <c r="F692" s="147"/>
      <c r="G692" s="583" t="s">
        <v>5962</v>
      </c>
      <c r="H692" s="583" t="s">
        <v>5963</v>
      </c>
      <c r="I692" s="147"/>
      <c r="J692" s="147"/>
      <c r="K692" s="147"/>
      <c r="L692" s="582" t="s">
        <v>2066</v>
      </c>
      <c r="M692" s="582"/>
    </row>
    <row r="693" spans="1:13" x14ac:dyDescent="0.25">
      <c r="A693" s="581" t="s">
        <v>5050</v>
      </c>
      <c r="B693" s="586" t="s">
        <v>1343</v>
      </c>
      <c r="C693" s="581" t="s">
        <v>1865</v>
      </c>
      <c r="D693" s="582" t="s">
        <v>224</v>
      </c>
      <c r="E693" s="147"/>
      <c r="F693" s="147"/>
      <c r="G693" s="583" t="s">
        <v>5964</v>
      </c>
      <c r="H693" s="583" t="s">
        <v>5965</v>
      </c>
      <c r="I693" s="147"/>
      <c r="J693" s="147"/>
      <c r="K693" s="147"/>
      <c r="L693" s="582" t="s">
        <v>2067</v>
      </c>
      <c r="M693" s="582"/>
    </row>
    <row r="694" spans="1:13" x14ac:dyDescent="0.25">
      <c r="A694" s="581" t="s">
        <v>5050</v>
      </c>
      <c r="B694" s="586" t="s">
        <v>1343</v>
      </c>
      <c r="C694" s="581" t="s">
        <v>1865</v>
      </c>
      <c r="D694" s="582" t="s">
        <v>225</v>
      </c>
      <c r="E694" s="147"/>
      <c r="F694" s="147"/>
      <c r="G694" s="583" t="s">
        <v>5966</v>
      </c>
      <c r="H694" s="583" t="s">
        <v>5967</v>
      </c>
      <c r="I694" s="147"/>
      <c r="J694" s="147"/>
      <c r="K694" s="147"/>
      <c r="L694" s="582" t="s">
        <v>2067</v>
      </c>
      <c r="M694" s="582"/>
    </row>
    <row r="695" spans="1:13" x14ac:dyDescent="0.25">
      <c r="A695" s="581" t="s">
        <v>5050</v>
      </c>
      <c r="B695" s="586" t="s">
        <v>1343</v>
      </c>
      <c r="C695" s="581" t="s">
        <v>1865</v>
      </c>
      <c r="D695" s="582" t="s">
        <v>226</v>
      </c>
      <c r="E695" s="147"/>
      <c r="F695" s="147"/>
      <c r="G695" s="583" t="s">
        <v>5968</v>
      </c>
      <c r="H695" s="583" t="s">
        <v>5969</v>
      </c>
      <c r="I695" s="147"/>
      <c r="J695" s="147"/>
      <c r="K695" s="147"/>
      <c r="L695" s="582" t="s">
        <v>2067</v>
      </c>
      <c r="M695" s="582"/>
    </row>
    <row r="696" spans="1:13" x14ac:dyDescent="0.25">
      <c r="A696" s="581" t="s">
        <v>5050</v>
      </c>
      <c r="B696" s="586" t="s">
        <v>1343</v>
      </c>
      <c r="C696" s="581" t="s">
        <v>1865</v>
      </c>
      <c r="D696" s="582" t="s">
        <v>227</v>
      </c>
      <c r="E696" s="147"/>
      <c r="F696" s="147"/>
      <c r="G696" s="583" t="s">
        <v>5970</v>
      </c>
      <c r="H696" s="583" t="s">
        <v>5971</v>
      </c>
      <c r="I696" s="147"/>
      <c r="J696" s="147"/>
      <c r="K696" s="147"/>
      <c r="L696" s="582" t="s">
        <v>2067</v>
      </c>
      <c r="M696" s="582"/>
    </row>
    <row r="697" spans="1:13" x14ac:dyDescent="0.25">
      <c r="A697" s="581" t="s">
        <v>5050</v>
      </c>
      <c r="B697" s="586" t="s">
        <v>1343</v>
      </c>
      <c r="C697" s="581" t="s">
        <v>1865</v>
      </c>
      <c r="D697" s="582" t="s">
        <v>228</v>
      </c>
      <c r="E697" s="147"/>
      <c r="F697" s="147"/>
      <c r="G697" s="583" t="s">
        <v>5116</v>
      </c>
      <c r="H697" s="583" t="s">
        <v>5116</v>
      </c>
      <c r="I697" s="147"/>
      <c r="J697" s="147"/>
      <c r="K697" s="147"/>
      <c r="L697" s="582" t="s">
        <v>5116</v>
      </c>
      <c r="M697" s="582"/>
    </row>
    <row r="698" spans="1:13" x14ac:dyDescent="0.25">
      <c r="A698" s="581" t="s">
        <v>5050</v>
      </c>
      <c r="B698" s="586" t="s">
        <v>1343</v>
      </c>
      <c r="C698" s="581" t="s">
        <v>1865</v>
      </c>
      <c r="D698" s="582" t="s">
        <v>229</v>
      </c>
      <c r="E698" s="147"/>
      <c r="F698" s="147"/>
      <c r="G698" s="583" t="s">
        <v>5116</v>
      </c>
      <c r="H698" s="583" t="s">
        <v>5116</v>
      </c>
      <c r="I698" s="147"/>
      <c r="J698" s="147"/>
      <c r="K698" s="147"/>
      <c r="L698" s="582" t="s">
        <v>5116</v>
      </c>
      <c r="M698" s="582"/>
    </row>
    <row r="699" spans="1:13" x14ac:dyDescent="0.25">
      <c r="A699" s="581" t="s">
        <v>5050</v>
      </c>
      <c r="B699" s="586" t="s">
        <v>1343</v>
      </c>
      <c r="C699" s="581" t="s">
        <v>1865</v>
      </c>
      <c r="D699" s="582" t="s">
        <v>230</v>
      </c>
      <c r="E699" s="147"/>
      <c r="F699" s="147"/>
      <c r="G699" s="583" t="s">
        <v>5116</v>
      </c>
      <c r="H699" s="583" t="s">
        <v>5116</v>
      </c>
      <c r="I699" s="147"/>
      <c r="J699" s="147"/>
      <c r="K699" s="147"/>
      <c r="L699" s="582" t="s">
        <v>5116</v>
      </c>
      <c r="M699" s="582"/>
    </row>
    <row r="700" spans="1:13" x14ac:dyDescent="0.25">
      <c r="A700" s="581" t="s">
        <v>5050</v>
      </c>
      <c r="B700" s="586" t="s">
        <v>1343</v>
      </c>
      <c r="C700" s="581" t="s">
        <v>1865</v>
      </c>
      <c r="D700" s="582" t="s">
        <v>231</v>
      </c>
      <c r="E700" s="147"/>
      <c r="F700" s="147"/>
      <c r="G700" s="583" t="s">
        <v>5116</v>
      </c>
      <c r="H700" s="583" t="s">
        <v>5116</v>
      </c>
      <c r="I700" s="147"/>
      <c r="J700" s="147"/>
      <c r="K700" s="147"/>
      <c r="L700" s="582" t="s">
        <v>5116</v>
      </c>
      <c r="M700" s="582"/>
    </row>
    <row r="701" spans="1:13" x14ac:dyDescent="0.25">
      <c r="A701" s="581" t="s">
        <v>5050</v>
      </c>
      <c r="B701" s="586" t="s">
        <v>1343</v>
      </c>
      <c r="C701" s="581" t="s">
        <v>1865</v>
      </c>
      <c r="D701" s="582" t="s">
        <v>232</v>
      </c>
      <c r="E701" s="147"/>
      <c r="F701" s="147"/>
      <c r="G701" s="583" t="s">
        <v>5116</v>
      </c>
      <c r="H701" s="583" t="s">
        <v>5116</v>
      </c>
      <c r="I701" s="147"/>
      <c r="J701" s="147"/>
      <c r="K701" s="147"/>
      <c r="L701" s="582" t="s">
        <v>5116</v>
      </c>
      <c r="M701" s="582"/>
    </row>
    <row r="702" spans="1:13" x14ac:dyDescent="0.25">
      <c r="A702" s="581" t="s">
        <v>5050</v>
      </c>
      <c r="B702" s="586" t="s">
        <v>1343</v>
      </c>
      <c r="C702" s="581" t="s">
        <v>1865</v>
      </c>
      <c r="D702" s="582" t="s">
        <v>233</v>
      </c>
      <c r="E702" s="147"/>
      <c r="F702" s="147"/>
      <c r="G702" s="583" t="s">
        <v>5116</v>
      </c>
      <c r="H702" s="583" t="s">
        <v>5116</v>
      </c>
      <c r="I702" s="147"/>
      <c r="J702" s="147"/>
      <c r="K702" s="147"/>
      <c r="L702" s="582" t="s">
        <v>5116</v>
      </c>
      <c r="M702" s="582"/>
    </row>
    <row r="703" spans="1:13" x14ac:dyDescent="0.25">
      <c r="A703" s="581" t="s">
        <v>5050</v>
      </c>
      <c r="B703" s="586" t="s">
        <v>1343</v>
      </c>
      <c r="C703" s="581" t="s">
        <v>1865</v>
      </c>
      <c r="D703" s="582" t="s">
        <v>234</v>
      </c>
      <c r="E703" s="147"/>
      <c r="F703" s="147"/>
      <c r="G703" s="583" t="s">
        <v>5116</v>
      </c>
      <c r="H703" s="583" t="s">
        <v>5116</v>
      </c>
      <c r="I703" s="147"/>
      <c r="J703" s="147"/>
      <c r="K703" s="147"/>
      <c r="L703" s="582" t="s">
        <v>5116</v>
      </c>
      <c r="M703" s="582"/>
    </row>
    <row r="704" spans="1:13" x14ac:dyDescent="0.25">
      <c r="A704" s="581" t="s">
        <v>5050</v>
      </c>
      <c r="B704" s="586" t="s">
        <v>1343</v>
      </c>
      <c r="C704" s="581" t="s">
        <v>1865</v>
      </c>
      <c r="D704" s="582" t="s">
        <v>235</v>
      </c>
      <c r="E704" s="147"/>
      <c r="F704" s="147"/>
      <c r="G704" s="583" t="s">
        <v>5116</v>
      </c>
      <c r="H704" s="583" t="s">
        <v>5116</v>
      </c>
      <c r="I704" s="147"/>
      <c r="J704" s="147"/>
      <c r="K704" s="147"/>
      <c r="L704" s="582" t="s">
        <v>5116</v>
      </c>
      <c r="M704" s="582"/>
    </row>
    <row r="705" spans="1:13" x14ac:dyDescent="0.25">
      <c r="A705" s="581" t="s">
        <v>5050</v>
      </c>
      <c r="B705" s="586" t="s">
        <v>1343</v>
      </c>
      <c r="C705" s="581" t="s">
        <v>1865</v>
      </c>
      <c r="D705" s="582" t="s">
        <v>236</v>
      </c>
      <c r="E705" s="147"/>
      <c r="F705" s="147"/>
      <c r="G705" s="583" t="s">
        <v>5116</v>
      </c>
      <c r="H705" s="583" t="s">
        <v>5116</v>
      </c>
      <c r="I705" s="147"/>
      <c r="J705" s="147"/>
      <c r="K705" s="147"/>
      <c r="L705" s="582" t="s">
        <v>5116</v>
      </c>
      <c r="M705" s="582"/>
    </row>
    <row r="706" spans="1:13" x14ac:dyDescent="0.25">
      <c r="A706" s="581" t="s">
        <v>5050</v>
      </c>
      <c r="B706" s="586" t="s">
        <v>1343</v>
      </c>
      <c r="C706" s="581" t="s">
        <v>1865</v>
      </c>
      <c r="D706" s="582" t="s">
        <v>237</v>
      </c>
      <c r="E706" s="147"/>
      <c r="F706" s="147"/>
      <c r="G706" s="583" t="s">
        <v>5116</v>
      </c>
      <c r="H706" s="583" t="s">
        <v>5116</v>
      </c>
      <c r="I706" s="147"/>
      <c r="J706" s="147"/>
      <c r="K706" s="147"/>
      <c r="L706" s="582" t="s">
        <v>5116</v>
      </c>
      <c r="M706" s="582"/>
    </row>
    <row r="707" spans="1:13" x14ac:dyDescent="0.25">
      <c r="A707" s="581" t="s">
        <v>5050</v>
      </c>
      <c r="B707" s="586" t="s">
        <v>1343</v>
      </c>
      <c r="C707" s="581" t="s">
        <v>1865</v>
      </c>
      <c r="D707" s="582" t="s">
        <v>238</v>
      </c>
      <c r="E707" s="147"/>
      <c r="F707" s="147"/>
      <c r="G707" s="583" t="s">
        <v>5116</v>
      </c>
      <c r="H707" s="583" t="s">
        <v>5116</v>
      </c>
      <c r="I707" s="147"/>
      <c r="J707" s="147"/>
      <c r="K707" s="147"/>
      <c r="L707" s="582" t="s">
        <v>5116</v>
      </c>
      <c r="M707" s="582"/>
    </row>
    <row r="708" spans="1:13" x14ac:dyDescent="0.25">
      <c r="A708" s="581" t="s">
        <v>5050</v>
      </c>
      <c r="B708" s="586" t="s">
        <v>1343</v>
      </c>
      <c r="C708" s="581" t="s">
        <v>1865</v>
      </c>
      <c r="D708" s="582" t="s">
        <v>239</v>
      </c>
      <c r="E708" s="147"/>
      <c r="F708" s="147"/>
      <c r="G708" s="583" t="s">
        <v>5116</v>
      </c>
      <c r="H708" s="583" t="s">
        <v>5116</v>
      </c>
      <c r="I708" s="147"/>
      <c r="J708" s="147"/>
      <c r="K708" s="147"/>
      <c r="L708" s="582" t="s">
        <v>5116</v>
      </c>
      <c r="M708" s="582"/>
    </row>
    <row r="709" spans="1:13" x14ac:dyDescent="0.25">
      <c r="A709" s="581" t="s">
        <v>5050</v>
      </c>
      <c r="B709" s="586" t="s">
        <v>1343</v>
      </c>
      <c r="C709" s="581" t="s">
        <v>1865</v>
      </c>
      <c r="D709" s="582" t="s">
        <v>240</v>
      </c>
      <c r="E709" s="147"/>
      <c r="F709" s="147"/>
      <c r="G709" s="583" t="s">
        <v>5116</v>
      </c>
      <c r="H709" s="583" t="s">
        <v>5116</v>
      </c>
      <c r="I709" s="147"/>
      <c r="J709" s="147"/>
      <c r="K709" s="147"/>
      <c r="L709" s="582" t="s">
        <v>5116</v>
      </c>
      <c r="M709" s="582"/>
    </row>
    <row r="710" spans="1:13" x14ac:dyDescent="0.25">
      <c r="A710" s="581" t="s">
        <v>5050</v>
      </c>
      <c r="B710" s="586" t="s">
        <v>1343</v>
      </c>
      <c r="C710" s="581" t="s">
        <v>1865</v>
      </c>
      <c r="D710" s="582" t="s">
        <v>241</v>
      </c>
      <c r="E710" s="147"/>
      <c r="F710" s="147"/>
      <c r="G710" s="583" t="s">
        <v>5116</v>
      </c>
      <c r="H710" s="583" t="s">
        <v>5116</v>
      </c>
      <c r="I710" s="147"/>
      <c r="J710" s="147"/>
      <c r="K710" s="147"/>
      <c r="L710" s="582" t="s">
        <v>5116</v>
      </c>
      <c r="M710" s="582"/>
    </row>
    <row r="711" spans="1:13" x14ac:dyDescent="0.25">
      <c r="A711" s="581" t="s">
        <v>5050</v>
      </c>
      <c r="B711" s="533" t="s">
        <v>1343</v>
      </c>
      <c r="C711" s="581" t="s">
        <v>1865</v>
      </c>
      <c r="D711" s="585" t="s">
        <v>242</v>
      </c>
      <c r="E711" s="147"/>
      <c r="F711" s="147"/>
      <c r="G711" s="583" t="s">
        <v>5116</v>
      </c>
      <c r="H711" s="584" t="s">
        <v>5116</v>
      </c>
      <c r="I711" s="147"/>
      <c r="J711" s="147"/>
      <c r="K711" s="147"/>
      <c r="L711" s="582" t="s">
        <v>5116</v>
      </c>
      <c r="M711" s="582"/>
    </row>
    <row r="712" spans="1:13" x14ac:dyDescent="0.25">
      <c r="A712" s="581" t="s">
        <v>5050</v>
      </c>
      <c r="B712" s="533" t="s">
        <v>1343</v>
      </c>
      <c r="C712" s="581" t="s">
        <v>1865</v>
      </c>
      <c r="D712" s="585" t="s">
        <v>2086</v>
      </c>
      <c r="E712" s="147"/>
      <c r="F712" s="147"/>
      <c r="G712" s="583" t="s">
        <v>5116</v>
      </c>
      <c r="H712" s="538" t="s">
        <v>5116</v>
      </c>
      <c r="I712" s="147"/>
      <c r="J712" s="147"/>
      <c r="K712" s="147"/>
      <c r="L712" s="582" t="s">
        <v>5116</v>
      </c>
      <c r="M712" s="582"/>
    </row>
    <row r="713" spans="1:13" x14ac:dyDescent="0.25">
      <c r="A713" s="581" t="s">
        <v>5050</v>
      </c>
      <c r="B713" s="533" t="s">
        <v>216</v>
      </c>
      <c r="C713" s="581" t="s">
        <v>1866</v>
      </c>
      <c r="D713" s="585">
        <v>0</v>
      </c>
      <c r="E713" s="147"/>
      <c r="F713" s="147"/>
      <c r="G713" s="583" t="s">
        <v>5972</v>
      </c>
      <c r="H713" s="538" t="s">
        <v>5973</v>
      </c>
      <c r="I713" s="147"/>
      <c r="J713" s="147"/>
      <c r="K713" s="147"/>
      <c r="L713" s="582" t="s">
        <v>5974</v>
      </c>
      <c r="M713" s="582"/>
    </row>
    <row r="714" spans="1:13" x14ac:dyDescent="0.25">
      <c r="A714" s="581" t="s">
        <v>5050</v>
      </c>
      <c r="B714" s="586" t="s">
        <v>216</v>
      </c>
      <c r="C714" s="581" t="s">
        <v>1866</v>
      </c>
      <c r="D714" s="582">
        <v>1</v>
      </c>
      <c r="E714" s="147"/>
      <c r="F714" s="147"/>
      <c r="G714" s="583" t="s">
        <v>5975</v>
      </c>
      <c r="H714" s="583" t="s">
        <v>5976</v>
      </c>
      <c r="I714" s="147"/>
      <c r="J714" s="147"/>
      <c r="K714" s="147"/>
      <c r="L714" s="582" t="s">
        <v>5974</v>
      </c>
      <c r="M714" s="582"/>
    </row>
    <row r="715" spans="1:13" x14ac:dyDescent="0.25">
      <c r="A715" s="581" t="s">
        <v>5050</v>
      </c>
      <c r="B715" s="586" t="s">
        <v>216</v>
      </c>
      <c r="C715" s="581" t="s">
        <v>1866</v>
      </c>
      <c r="D715" s="582">
        <v>2</v>
      </c>
      <c r="E715" s="147"/>
      <c r="F715" s="147"/>
      <c r="G715" s="583" t="s">
        <v>5977</v>
      </c>
      <c r="H715" s="583" t="s">
        <v>5978</v>
      </c>
      <c r="I715" s="147"/>
      <c r="J715" s="147"/>
      <c r="K715" s="147"/>
      <c r="L715" s="582" t="s">
        <v>5974</v>
      </c>
      <c r="M715" s="582"/>
    </row>
    <row r="716" spans="1:13" x14ac:dyDescent="0.25">
      <c r="A716" s="581" t="s">
        <v>5050</v>
      </c>
      <c r="B716" s="586" t="s">
        <v>216</v>
      </c>
      <c r="C716" s="581" t="s">
        <v>1866</v>
      </c>
      <c r="D716" s="582">
        <v>3</v>
      </c>
      <c r="E716" s="147"/>
      <c r="F716" s="147"/>
      <c r="G716" s="583" t="s">
        <v>5979</v>
      </c>
      <c r="H716" s="583" t="s">
        <v>5980</v>
      </c>
      <c r="I716" s="147"/>
      <c r="J716" s="147"/>
      <c r="K716" s="147"/>
      <c r="L716" s="582" t="s">
        <v>5974</v>
      </c>
      <c r="M716" s="582"/>
    </row>
    <row r="717" spans="1:13" x14ac:dyDescent="0.25">
      <c r="A717" s="581" t="s">
        <v>5050</v>
      </c>
      <c r="B717" s="586" t="s">
        <v>216</v>
      </c>
      <c r="C717" s="581" t="s">
        <v>1866</v>
      </c>
      <c r="D717" s="582">
        <v>4</v>
      </c>
      <c r="E717" s="147"/>
      <c r="F717" s="147"/>
      <c r="G717" s="583" t="s">
        <v>5981</v>
      </c>
      <c r="H717" s="583" t="s">
        <v>5982</v>
      </c>
      <c r="I717" s="147"/>
      <c r="J717" s="147"/>
      <c r="K717" s="147"/>
      <c r="L717" s="582" t="s">
        <v>5974</v>
      </c>
      <c r="M717" s="582"/>
    </row>
    <row r="718" spans="1:13" x14ac:dyDescent="0.25">
      <c r="A718" s="581" t="s">
        <v>5050</v>
      </c>
      <c r="B718" s="586" t="s">
        <v>216</v>
      </c>
      <c r="C718" s="581" t="s">
        <v>1866</v>
      </c>
      <c r="D718" s="582">
        <v>5</v>
      </c>
      <c r="E718" s="147"/>
      <c r="F718" s="147"/>
      <c r="G718" s="583" t="s">
        <v>5983</v>
      </c>
      <c r="H718" s="583" t="s">
        <v>5984</v>
      </c>
      <c r="I718" s="147"/>
      <c r="J718" s="147"/>
      <c r="K718" s="147"/>
      <c r="L718" s="582" t="s">
        <v>5974</v>
      </c>
      <c r="M718" s="582"/>
    </row>
    <row r="719" spans="1:13" x14ac:dyDescent="0.25">
      <c r="A719" s="581" t="s">
        <v>5050</v>
      </c>
      <c r="B719" s="586" t="s">
        <v>216</v>
      </c>
      <c r="C719" s="581" t="s">
        <v>1866</v>
      </c>
      <c r="D719" s="582">
        <v>6</v>
      </c>
      <c r="E719" s="147"/>
      <c r="F719" s="147"/>
      <c r="G719" s="583" t="s">
        <v>5116</v>
      </c>
      <c r="H719" s="583" t="s">
        <v>43</v>
      </c>
      <c r="I719" s="147"/>
      <c r="J719" s="147"/>
      <c r="K719" s="147"/>
      <c r="L719" s="582" t="s">
        <v>5974</v>
      </c>
      <c r="M719" s="582"/>
    </row>
    <row r="720" spans="1:13" x14ac:dyDescent="0.25">
      <c r="A720" s="581" t="s">
        <v>5050</v>
      </c>
      <c r="B720" s="586" t="s">
        <v>216</v>
      </c>
      <c r="C720" s="581" t="s">
        <v>1866</v>
      </c>
      <c r="D720" s="582">
        <v>7</v>
      </c>
      <c r="E720" s="147"/>
      <c r="F720" s="147"/>
      <c r="G720" s="583" t="s">
        <v>5985</v>
      </c>
      <c r="H720" s="583" t="s">
        <v>5986</v>
      </c>
      <c r="I720" s="147"/>
      <c r="J720" s="147"/>
      <c r="K720" s="147"/>
      <c r="L720" s="582" t="s">
        <v>5987</v>
      </c>
      <c r="M720" s="582"/>
    </row>
    <row r="721" spans="1:13" x14ac:dyDescent="0.25">
      <c r="A721" s="581" t="s">
        <v>5050</v>
      </c>
      <c r="B721" s="586" t="s">
        <v>216</v>
      </c>
      <c r="C721" s="581" t="s">
        <v>1867</v>
      </c>
      <c r="D721" s="582">
        <v>0</v>
      </c>
      <c r="E721" s="147"/>
      <c r="F721" s="147"/>
      <c r="G721" s="583" t="s">
        <v>5988</v>
      </c>
      <c r="H721" s="583" t="s">
        <v>5989</v>
      </c>
      <c r="I721" s="147"/>
      <c r="J721" s="147"/>
      <c r="K721" s="147"/>
      <c r="L721" s="582" t="s">
        <v>5987</v>
      </c>
      <c r="M721" s="582"/>
    </row>
    <row r="722" spans="1:13" x14ac:dyDescent="0.25">
      <c r="A722" s="581" t="s">
        <v>5050</v>
      </c>
      <c r="B722" s="586" t="s">
        <v>216</v>
      </c>
      <c r="C722" s="581" t="s">
        <v>1867</v>
      </c>
      <c r="D722" s="582">
        <v>1</v>
      </c>
      <c r="E722" s="147"/>
      <c r="F722" s="147"/>
      <c r="G722" s="583" t="s">
        <v>5990</v>
      </c>
      <c r="H722" s="583" t="s">
        <v>5991</v>
      </c>
      <c r="I722" s="147"/>
      <c r="J722" s="147"/>
      <c r="K722" s="147"/>
      <c r="L722" s="582" t="s">
        <v>5987</v>
      </c>
      <c r="M722" s="582"/>
    </row>
    <row r="723" spans="1:13" x14ac:dyDescent="0.25">
      <c r="A723" s="581" t="s">
        <v>5050</v>
      </c>
      <c r="B723" s="586" t="s">
        <v>216</v>
      </c>
      <c r="C723" s="581" t="s">
        <v>1867</v>
      </c>
      <c r="D723" s="582">
        <v>2</v>
      </c>
      <c r="E723" s="147"/>
      <c r="F723" s="147"/>
      <c r="G723" s="583" t="s">
        <v>5116</v>
      </c>
      <c r="H723" s="583" t="s">
        <v>43</v>
      </c>
      <c r="I723" s="147"/>
      <c r="J723" s="147"/>
      <c r="K723" s="147"/>
      <c r="L723" s="582" t="s">
        <v>5987</v>
      </c>
      <c r="M723" s="582"/>
    </row>
    <row r="724" spans="1:13" x14ac:dyDescent="0.25">
      <c r="A724" s="581" t="s">
        <v>5050</v>
      </c>
      <c r="B724" s="586" t="s">
        <v>216</v>
      </c>
      <c r="C724" s="581" t="s">
        <v>1867</v>
      </c>
      <c r="D724" s="582">
        <v>3</v>
      </c>
      <c r="E724" s="147"/>
      <c r="F724" s="147"/>
      <c r="G724" s="583" t="s">
        <v>5992</v>
      </c>
      <c r="H724" s="583" t="s">
        <v>5993</v>
      </c>
      <c r="I724" s="147"/>
      <c r="J724" s="147"/>
      <c r="K724" s="147"/>
      <c r="L724" s="582" t="s">
        <v>5994</v>
      </c>
      <c r="M724" s="582"/>
    </row>
    <row r="725" spans="1:13" x14ac:dyDescent="0.25">
      <c r="A725" s="581" t="s">
        <v>5050</v>
      </c>
      <c r="B725" s="586" t="s">
        <v>216</v>
      </c>
      <c r="C725" s="581" t="s">
        <v>1867</v>
      </c>
      <c r="D725" s="582">
        <v>4</v>
      </c>
      <c r="E725" s="147"/>
      <c r="F725" s="147"/>
      <c r="G725" s="583" t="s">
        <v>5116</v>
      </c>
      <c r="H725" s="583" t="s">
        <v>43</v>
      </c>
      <c r="I725" s="147"/>
      <c r="J725" s="147"/>
      <c r="K725" s="147"/>
      <c r="L725" s="582" t="s">
        <v>5994</v>
      </c>
      <c r="M725" s="582"/>
    </row>
    <row r="726" spans="1:13" x14ac:dyDescent="0.25">
      <c r="A726" s="581" t="s">
        <v>5050</v>
      </c>
      <c r="B726" s="586" t="s">
        <v>216</v>
      </c>
      <c r="C726" s="581" t="s">
        <v>1867</v>
      </c>
      <c r="D726" s="582">
        <v>5</v>
      </c>
      <c r="E726" s="147"/>
      <c r="F726" s="147"/>
      <c r="G726" s="583" t="s">
        <v>5995</v>
      </c>
      <c r="H726" s="583" t="s">
        <v>5996</v>
      </c>
      <c r="I726" s="147"/>
      <c r="J726" s="147"/>
      <c r="K726" s="147"/>
      <c r="L726" s="582" t="s">
        <v>5997</v>
      </c>
      <c r="M726" s="582"/>
    </row>
    <row r="727" spans="1:13" x14ac:dyDescent="0.25">
      <c r="A727" s="581" t="s">
        <v>5050</v>
      </c>
      <c r="B727" s="586" t="s">
        <v>216</v>
      </c>
      <c r="C727" s="581" t="s">
        <v>1867</v>
      </c>
      <c r="D727" s="582">
        <v>6</v>
      </c>
      <c r="E727" s="147"/>
      <c r="F727" s="147"/>
      <c r="G727" s="583" t="s">
        <v>5998</v>
      </c>
      <c r="H727" s="583" t="s">
        <v>5999</v>
      </c>
      <c r="I727" s="147"/>
      <c r="J727" s="147"/>
      <c r="K727" s="147"/>
      <c r="L727" s="582" t="s">
        <v>5997</v>
      </c>
      <c r="M727" s="582"/>
    </row>
    <row r="728" spans="1:13" x14ac:dyDescent="0.25">
      <c r="A728" s="581" t="s">
        <v>5050</v>
      </c>
      <c r="B728" s="586" t="s">
        <v>216</v>
      </c>
      <c r="C728" s="581" t="s">
        <v>1867</v>
      </c>
      <c r="D728" s="582">
        <v>7</v>
      </c>
      <c r="E728" s="147"/>
      <c r="F728" s="147"/>
      <c r="G728" s="583" t="s">
        <v>6000</v>
      </c>
      <c r="H728" s="583" t="s">
        <v>6001</v>
      </c>
      <c r="I728" s="147"/>
      <c r="J728" s="147"/>
      <c r="K728" s="147"/>
      <c r="L728" s="582" t="s">
        <v>5997</v>
      </c>
      <c r="M728" s="582"/>
    </row>
    <row r="729" spans="1:13" x14ac:dyDescent="0.25">
      <c r="A729" s="581" t="s">
        <v>5050</v>
      </c>
      <c r="B729" s="586" t="s">
        <v>216</v>
      </c>
      <c r="C729" s="581" t="s">
        <v>1868</v>
      </c>
      <c r="D729" s="582">
        <v>0</v>
      </c>
      <c r="E729" s="147"/>
      <c r="F729" s="147"/>
      <c r="G729" s="583" t="s">
        <v>5116</v>
      </c>
      <c r="H729" s="583" t="s">
        <v>43</v>
      </c>
      <c r="I729" s="147"/>
      <c r="J729" s="147"/>
      <c r="K729" s="147"/>
      <c r="L729" s="582" t="s">
        <v>5997</v>
      </c>
      <c r="M729" s="582"/>
    </row>
    <row r="730" spans="1:13" x14ac:dyDescent="0.25">
      <c r="A730" s="581" t="s">
        <v>5050</v>
      </c>
      <c r="B730" s="586" t="s">
        <v>216</v>
      </c>
      <c r="C730" s="581" t="s">
        <v>1868</v>
      </c>
      <c r="D730" s="582">
        <v>1</v>
      </c>
      <c r="E730" s="147"/>
      <c r="F730" s="147"/>
      <c r="G730" s="583" t="s">
        <v>6002</v>
      </c>
      <c r="H730" s="583" t="s">
        <v>6003</v>
      </c>
      <c r="I730" s="147"/>
      <c r="J730" s="147"/>
      <c r="K730" s="147"/>
      <c r="L730" s="582" t="s">
        <v>6004</v>
      </c>
      <c r="M730" s="582"/>
    </row>
    <row r="731" spans="1:13" x14ac:dyDescent="0.25">
      <c r="A731" s="581" t="s">
        <v>5050</v>
      </c>
      <c r="B731" s="586" t="s">
        <v>216</v>
      </c>
      <c r="C731" s="581" t="s">
        <v>1868</v>
      </c>
      <c r="D731" s="582">
        <v>2</v>
      </c>
      <c r="E731" s="147"/>
      <c r="F731" s="147"/>
      <c r="G731" s="583" t="s">
        <v>5116</v>
      </c>
      <c r="H731" s="583" t="s">
        <v>43</v>
      </c>
      <c r="I731" s="147"/>
      <c r="J731" s="147"/>
      <c r="K731" s="147"/>
      <c r="L731" s="582" t="s">
        <v>6004</v>
      </c>
      <c r="M731" s="582"/>
    </row>
    <row r="732" spans="1:13" x14ac:dyDescent="0.25">
      <c r="A732" s="581" t="s">
        <v>5050</v>
      </c>
      <c r="B732" s="586" t="s">
        <v>216</v>
      </c>
      <c r="C732" s="581" t="s">
        <v>1868</v>
      </c>
      <c r="D732" s="582">
        <v>3</v>
      </c>
      <c r="E732" s="147"/>
      <c r="F732" s="147"/>
      <c r="G732" s="583" t="s">
        <v>6005</v>
      </c>
      <c r="H732" s="583" t="s">
        <v>6006</v>
      </c>
      <c r="I732" s="147"/>
      <c r="J732" s="147"/>
      <c r="K732" s="147"/>
      <c r="L732" s="582" t="s">
        <v>6007</v>
      </c>
      <c r="M732" s="582"/>
    </row>
    <row r="733" spans="1:13" x14ac:dyDescent="0.25">
      <c r="A733" s="581" t="s">
        <v>5050</v>
      </c>
      <c r="B733" s="586" t="s">
        <v>216</v>
      </c>
      <c r="C733" s="581" t="s">
        <v>1868</v>
      </c>
      <c r="D733" s="582">
        <v>4</v>
      </c>
      <c r="E733" s="147"/>
      <c r="F733" s="147"/>
      <c r="G733" s="583" t="s">
        <v>5116</v>
      </c>
      <c r="H733" s="583" t="s">
        <v>43</v>
      </c>
      <c r="I733" s="147"/>
      <c r="J733" s="147"/>
      <c r="K733" s="147"/>
      <c r="L733" s="582" t="s">
        <v>6007</v>
      </c>
      <c r="M733" s="582"/>
    </row>
    <row r="734" spans="1:13" x14ac:dyDescent="0.25">
      <c r="A734" s="581" t="s">
        <v>5050</v>
      </c>
      <c r="B734" s="586" t="s">
        <v>216</v>
      </c>
      <c r="C734" s="581" t="s">
        <v>1868</v>
      </c>
      <c r="D734" s="582">
        <v>5</v>
      </c>
      <c r="E734" s="147"/>
      <c r="F734" s="147"/>
      <c r="G734" s="583" t="s">
        <v>5116</v>
      </c>
      <c r="H734" s="583" t="s">
        <v>5116</v>
      </c>
      <c r="I734" s="147"/>
      <c r="J734" s="147"/>
      <c r="K734" s="147"/>
      <c r="L734" s="582" t="s">
        <v>5116</v>
      </c>
      <c r="M734" s="582"/>
    </row>
    <row r="735" spans="1:13" x14ac:dyDescent="0.25">
      <c r="A735" s="581" t="s">
        <v>5050</v>
      </c>
      <c r="B735" s="586" t="s">
        <v>216</v>
      </c>
      <c r="C735" s="581" t="s">
        <v>1868</v>
      </c>
      <c r="D735" s="582">
        <v>6</v>
      </c>
      <c r="E735" s="147"/>
      <c r="F735" s="147"/>
      <c r="G735" s="583" t="s">
        <v>5116</v>
      </c>
      <c r="H735" s="583" t="s">
        <v>5116</v>
      </c>
      <c r="I735" s="147"/>
      <c r="J735" s="147"/>
      <c r="K735" s="147"/>
      <c r="L735" s="582" t="s">
        <v>5116</v>
      </c>
      <c r="M735" s="582"/>
    </row>
    <row r="736" spans="1:13" x14ac:dyDescent="0.25">
      <c r="A736" s="581" t="s">
        <v>5050</v>
      </c>
      <c r="B736" s="586" t="s">
        <v>216</v>
      </c>
      <c r="C736" s="581" t="s">
        <v>1868</v>
      </c>
      <c r="D736" s="582">
        <v>7</v>
      </c>
      <c r="E736" s="147"/>
      <c r="F736" s="147"/>
      <c r="G736" s="583" t="s">
        <v>5116</v>
      </c>
      <c r="H736" s="583" t="s">
        <v>5116</v>
      </c>
      <c r="I736" s="147"/>
      <c r="J736" s="147"/>
      <c r="K736" s="147"/>
      <c r="L736" s="582" t="s">
        <v>5116</v>
      </c>
      <c r="M736" s="582"/>
    </row>
    <row r="737" spans="1:13" x14ac:dyDescent="0.25">
      <c r="A737" s="581" t="s">
        <v>5050</v>
      </c>
      <c r="B737" s="586" t="s">
        <v>2031</v>
      </c>
      <c r="C737" s="581" t="s">
        <v>1869</v>
      </c>
      <c r="D737" s="582">
        <v>0</v>
      </c>
      <c r="E737" s="147"/>
      <c r="F737" s="147"/>
      <c r="G737" s="583" t="s">
        <v>6008</v>
      </c>
      <c r="H737" s="583" t="s">
        <v>6009</v>
      </c>
      <c r="I737" s="147"/>
      <c r="J737" s="147"/>
      <c r="K737" s="147"/>
      <c r="L737" s="582" t="s">
        <v>6010</v>
      </c>
      <c r="M737" s="582"/>
    </row>
    <row r="738" spans="1:13" x14ac:dyDescent="0.25">
      <c r="A738" s="581" t="s">
        <v>5050</v>
      </c>
      <c r="B738" s="586" t="s">
        <v>2031</v>
      </c>
      <c r="C738" s="581" t="s">
        <v>1869</v>
      </c>
      <c r="D738" s="582">
        <v>1</v>
      </c>
      <c r="E738" s="147"/>
      <c r="F738" s="147"/>
      <c r="G738" s="583" t="s">
        <v>5116</v>
      </c>
      <c r="H738" s="583" t="s">
        <v>43</v>
      </c>
      <c r="I738" s="147"/>
      <c r="J738" s="147"/>
      <c r="K738" s="147"/>
      <c r="L738" s="582" t="s">
        <v>6010</v>
      </c>
      <c r="M738" s="582"/>
    </row>
    <row r="739" spans="1:13" x14ac:dyDescent="0.25">
      <c r="A739" s="581" t="s">
        <v>5050</v>
      </c>
      <c r="B739" s="586" t="s">
        <v>2031</v>
      </c>
      <c r="C739" s="581" t="s">
        <v>1869</v>
      </c>
      <c r="D739" s="582">
        <v>2</v>
      </c>
      <c r="E739" s="147"/>
      <c r="F739" s="147"/>
      <c r="G739" s="583" t="s">
        <v>5116</v>
      </c>
      <c r="H739" s="583" t="s">
        <v>5116</v>
      </c>
      <c r="I739" s="147"/>
      <c r="J739" s="147"/>
      <c r="K739" s="147"/>
      <c r="L739" s="582" t="s">
        <v>5116</v>
      </c>
      <c r="M739" s="582"/>
    </row>
    <row r="740" spans="1:13" x14ac:dyDescent="0.25">
      <c r="A740" s="581" t="s">
        <v>5050</v>
      </c>
      <c r="B740" s="586" t="s">
        <v>2031</v>
      </c>
      <c r="C740" s="581" t="s">
        <v>1869</v>
      </c>
      <c r="D740" s="582">
        <v>3</v>
      </c>
      <c r="E740" s="147"/>
      <c r="F740" s="147"/>
      <c r="G740" s="583" t="s">
        <v>5116</v>
      </c>
      <c r="H740" s="583" t="s">
        <v>5116</v>
      </c>
      <c r="I740" s="147"/>
      <c r="J740" s="147"/>
      <c r="K740" s="147"/>
      <c r="L740" s="582" t="s">
        <v>5116</v>
      </c>
      <c r="M740" s="582"/>
    </row>
    <row r="741" spans="1:13" x14ac:dyDescent="0.25">
      <c r="A741" s="581" t="s">
        <v>5050</v>
      </c>
      <c r="B741" s="586" t="s">
        <v>1581</v>
      </c>
      <c r="C741" s="581" t="s">
        <v>1870</v>
      </c>
      <c r="D741" s="582">
        <v>0</v>
      </c>
      <c r="E741" s="147"/>
      <c r="F741" s="147"/>
      <c r="G741" s="583" t="s">
        <v>5116</v>
      </c>
      <c r="H741" s="583" t="s">
        <v>6011</v>
      </c>
      <c r="I741" s="147"/>
      <c r="J741" s="147"/>
      <c r="K741" s="147"/>
      <c r="L741" s="582" t="s">
        <v>2037</v>
      </c>
      <c r="M741" s="582"/>
    </row>
    <row r="742" spans="1:13" x14ac:dyDescent="0.25">
      <c r="A742" s="581" t="s">
        <v>5050</v>
      </c>
      <c r="B742" s="586" t="s">
        <v>1581</v>
      </c>
      <c r="C742" s="581" t="s">
        <v>1870</v>
      </c>
      <c r="D742" s="582">
        <v>1</v>
      </c>
      <c r="E742" s="147"/>
      <c r="F742" s="147"/>
      <c r="G742" s="583" t="s">
        <v>5116</v>
      </c>
      <c r="H742" s="583" t="s">
        <v>6012</v>
      </c>
      <c r="I742" s="147"/>
      <c r="J742" s="147"/>
      <c r="K742" s="147"/>
      <c r="L742" s="582" t="s">
        <v>2038</v>
      </c>
      <c r="M742" s="582"/>
    </row>
    <row r="743" spans="1:13" x14ac:dyDescent="0.25">
      <c r="A743" s="581" t="s">
        <v>5052</v>
      </c>
      <c r="B743" s="586" t="s">
        <v>221</v>
      </c>
      <c r="C743" s="581" t="s">
        <v>1854</v>
      </c>
      <c r="D743" s="582">
        <v>0</v>
      </c>
      <c r="E743" s="147"/>
      <c r="F743" s="147"/>
      <c r="G743" s="583" t="s">
        <v>6013</v>
      </c>
      <c r="H743" s="583" t="s">
        <v>6014</v>
      </c>
      <c r="I743" s="147"/>
      <c r="J743" s="147"/>
      <c r="K743" s="147"/>
      <c r="L743" s="582" t="s">
        <v>5116</v>
      </c>
      <c r="M743" s="582"/>
    </row>
    <row r="744" spans="1:13" x14ac:dyDescent="0.25">
      <c r="A744" s="581" t="s">
        <v>5052</v>
      </c>
      <c r="B744" s="586" t="s">
        <v>221</v>
      </c>
      <c r="C744" s="581" t="s">
        <v>1854</v>
      </c>
      <c r="D744" s="582">
        <v>1</v>
      </c>
      <c r="E744" s="147"/>
      <c r="F744" s="147"/>
      <c r="G744" s="583" t="s">
        <v>6015</v>
      </c>
      <c r="H744" s="583" t="s">
        <v>6016</v>
      </c>
      <c r="I744" s="147"/>
      <c r="J744" s="147"/>
      <c r="K744" s="147"/>
      <c r="L744" s="582" t="s">
        <v>5116</v>
      </c>
      <c r="M744" s="582"/>
    </row>
    <row r="745" spans="1:13" x14ac:dyDescent="0.25">
      <c r="A745" s="581" t="s">
        <v>5052</v>
      </c>
      <c r="B745" s="586" t="s">
        <v>221</v>
      </c>
      <c r="C745" s="581" t="s">
        <v>1854</v>
      </c>
      <c r="D745" s="582">
        <v>2</v>
      </c>
      <c r="E745" s="147"/>
      <c r="F745" s="147"/>
      <c r="G745" s="583" t="s">
        <v>6017</v>
      </c>
      <c r="H745" s="583" t="s">
        <v>6018</v>
      </c>
      <c r="I745" s="147"/>
      <c r="J745" s="147"/>
      <c r="K745" s="147"/>
      <c r="L745" s="582" t="s">
        <v>5116</v>
      </c>
      <c r="M745" s="582"/>
    </row>
    <row r="746" spans="1:13" x14ac:dyDescent="0.25">
      <c r="A746" s="581" t="s">
        <v>5052</v>
      </c>
      <c r="B746" s="586" t="s">
        <v>221</v>
      </c>
      <c r="C746" s="581" t="s">
        <v>1854</v>
      </c>
      <c r="D746" s="582">
        <v>3</v>
      </c>
      <c r="E746" s="147"/>
      <c r="F746" s="147"/>
      <c r="G746" s="587" t="s">
        <v>6019</v>
      </c>
      <c r="H746" s="583" t="s">
        <v>6020</v>
      </c>
      <c r="I746" s="147"/>
      <c r="J746" s="147"/>
      <c r="K746" s="147"/>
      <c r="L746" s="582" t="s">
        <v>5116</v>
      </c>
      <c r="M746" s="582"/>
    </row>
    <row r="747" spans="1:13" x14ac:dyDescent="0.25">
      <c r="A747" s="581" t="s">
        <v>5052</v>
      </c>
      <c r="B747" s="586" t="s">
        <v>221</v>
      </c>
      <c r="C747" s="581" t="s">
        <v>1854</v>
      </c>
      <c r="D747" s="582">
        <v>4</v>
      </c>
      <c r="E747" s="147"/>
      <c r="F747" s="147"/>
      <c r="G747" s="583" t="s">
        <v>6021</v>
      </c>
      <c r="H747" s="583" t="s">
        <v>6022</v>
      </c>
      <c r="I747" s="147"/>
      <c r="J747" s="147"/>
      <c r="K747" s="147"/>
      <c r="L747" s="582" t="s">
        <v>5116</v>
      </c>
      <c r="M747" s="582"/>
    </row>
    <row r="748" spans="1:13" x14ac:dyDescent="0.25">
      <c r="A748" s="581" t="s">
        <v>5052</v>
      </c>
      <c r="B748" s="586" t="s">
        <v>221</v>
      </c>
      <c r="C748" s="581" t="s">
        <v>1854</v>
      </c>
      <c r="D748" s="582">
        <v>5</v>
      </c>
      <c r="E748" s="147"/>
      <c r="F748" s="147"/>
      <c r="G748" s="583" t="s">
        <v>6023</v>
      </c>
      <c r="H748" s="583" t="s">
        <v>6024</v>
      </c>
      <c r="I748" s="147"/>
      <c r="J748" s="147"/>
      <c r="K748" s="147"/>
      <c r="L748" s="582" t="s">
        <v>5116</v>
      </c>
      <c r="M748" s="582"/>
    </row>
    <row r="749" spans="1:13" x14ac:dyDescent="0.25">
      <c r="A749" s="581" t="s">
        <v>5052</v>
      </c>
      <c r="B749" s="586" t="s">
        <v>221</v>
      </c>
      <c r="C749" s="581" t="s">
        <v>1854</v>
      </c>
      <c r="D749" s="582">
        <v>6</v>
      </c>
      <c r="E749" s="147"/>
      <c r="F749" s="147"/>
      <c r="G749" s="583" t="s">
        <v>6025</v>
      </c>
      <c r="H749" s="583" t="s">
        <v>6026</v>
      </c>
      <c r="I749" s="147"/>
      <c r="J749" s="147"/>
      <c r="K749" s="147"/>
      <c r="L749" s="582" t="s">
        <v>5781</v>
      </c>
      <c r="M749" s="582"/>
    </row>
    <row r="750" spans="1:13" x14ac:dyDescent="0.25">
      <c r="A750" s="581" t="s">
        <v>5052</v>
      </c>
      <c r="B750" s="586" t="s">
        <v>221</v>
      </c>
      <c r="C750" s="581" t="s">
        <v>1854</v>
      </c>
      <c r="D750" s="582">
        <v>7</v>
      </c>
      <c r="E750" s="147"/>
      <c r="F750" s="147"/>
      <c r="G750" s="583" t="s">
        <v>6027</v>
      </c>
      <c r="H750" s="583" t="s">
        <v>6028</v>
      </c>
      <c r="I750" s="147"/>
      <c r="J750" s="147"/>
      <c r="K750" s="147"/>
      <c r="L750" s="582" t="s">
        <v>5781</v>
      </c>
      <c r="M750" s="582"/>
    </row>
    <row r="751" spans="1:13" x14ac:dyDescent="0.25">
      <c r="A751" s="581" t="s">
        <v>5052</v>
      </c>
      <c r="B751" s="586" t="s">
        <v>221</v>
      </c>
      <c r="C751" s="581" t="s">
        <v>1854</v>
      </c>
      <c r="D751" s="582">
        <v>8</v>
      </c>
      <c r="E751" s="147"/>
      <c r="F751" s="147"/>
      <c r="G751" s="583" t="s">
        <v>6029</v>
      </c>
      <c r="H751" s="583" t="s">
        <v>6030</v>
      </c>
      <c r="I751" s="147"/>
      <c r="J751" s="147"/>
      <c r="K751" s="147"/>
      <c r="L751" s="582" t="s">
        <v>5781</v>
      </c>
      <c r="M751" s="582"/>
    </row>
    <row r="752" spans="1:13" x14ac:dyDescent="0.25">
      <c r="A752" s="581" t="s">
        <v>5052</v>
      </c>
      <c r="B752" s="586" t="s">
        <v>221</v>
      </c>
      <c r="C752" s="581" t="s">
        <v>1854</v>
      </c>
      <c r="D752" s="582">
        <v>9</v>
      </c>
      <c r="E752" s="147"/>
      <c r="F752" s="147"/>
      <c r="G752" s="583" t="s">
        <v>6031</v>
      </c>
      <c r="H752" s="583" t="s">
        <v>6032</v>
      </c>
      <c r="I752" s="147"/>
      <c r="J752" s="147"/>
      <c r="K752" s="147"/>
      <c r="L752" s="582" t="s">
        <v>5781</v>
      </c>
      <c r="M752" s="582"/>
    </row>
    <row r="753" spans="1:13" x14ac:dyDescent="0.25">
      <c r="A753" s="581" t="s">
        <v>5052</v>
      </c>
      <c r="B753" s="586" t="s">
        <v>221</v>
      </c>
      <c r="C753" s="581" t="s">
        <v>1854</v>
      </c>
      <c r="D753" s="582" t="s">
        <v>222</v>
      </c>
      <c r="E753" s="147"/>
      <c r="F753" s="147"/>
      <c r="G753" s="583" t="s">
        <v>6033</v>
      </c>
      <c r="H753" s="583" t="s">
        <v>6034</v>
      </c>
      <c r="I753" s="147"/>
      <c r="J753" s="147"/>
      <c r="K753" s="147"/>
      <c r="L753" s="582" t="s">
        <v>5781</v>
      </c>
      <c r="M753" s="582"/>
    </row>
    <row r="754" spans="1:13" x14ac:dyDescent="0.25">
      <c r="A754" s="581" t="s">
        <v>5052</v>
      </c>
      <c r="B754" s="586" t="s">
        <v>221</v>
      </c>
      <c r="C754" s="581" t="s">
        <v>1854</v>
      </c>
      <c r="D754" s="582" t="s">
        <v>223</v>
      </c>
      <c r="E754" s="147"/>
      <c r="F754" s="147"/>
      <c r="G754" s="583" t="s">
        <v>6035</v>
      </c>
      <c r="H754" s="583" t="s">
        <v>6036</v>
      </c>
      <c r="I754" s="147"/>
      <c r="J754" s="147"/>
      <c r="K754" s="147"/>
      <c r="L754" s="582" t="s">
        <v>5781</v>
      </c>
      <c r="M754" s="582"/>
    </row>
    <row r="755" spans="1:13" x14ac:dyDescent="0.25">
      <c r="A755" s="581" t="s">
        <v>5052</v>
      </c>
      <c r="B755" s="586" t="s">
        <v>221</v>
      </c>
      <c r="C755" s="581" t="s">
        <v>1854</v>
      </c>
      <c r="D755" s="582" t="s">
        <v>224</v>
      </c>
      <c r="E755" s="147"/>
      <c r="F755" s="147"/>
      <c r="G755" s="583" t="s">
        <v>6037</v>
      </c>
      <c r="H755" s="583" t="s">
        <v>6038</v>
      </c>
      <c r="I755" s="147"/>
      <c r="J755" s="147"/>
      <c r="K755" s="147"/>
      <c r="L755" s="582" t="s">
        <v>2065</v>
      </c>
      <c r="M755" s="582"/>
    </row>
    <row r="756" spans="1:13" x14ac:dyDescent="0.25">
      <c r="A756" s="581" t="s">
        <v>5052</v>
      </c>
      <c r="B756" s="586" t="s">
        <v>221</v>
      </c>
      <c r="C756" s="581" t="s">
        <v>1854</v>
      </c>
      <c r="D756" s="582" t="s">
        <v>225</v>
      </c>
      <c r="E756" s="147"/>
      <c r="F756" s="147"/>
      <c r="G756" s="583" t="s">
        <v>6039</v>
      </c>
      <c r="H756" s="583" t="s">
        <v>6040</v>
      </c>
      <c r="I756" s="147"/>
      <c r="J756" s="147"/>
      <c r="K756" s="147"/>
      <c r="L756" s="582" t="s">
        <v>2065</v>
      </c>
      <c r="M756" s="582"/>
    </row>
    <row r="757" spans="1:13" x14ac:dyDescent="0.25">
      <c r="A757" s="581" t="s">
        <v>5052</v>
      </c>
      <c r="B757" s="586" t="s">
        <v>221</v>
      </c>
      <c r="C757" s="581" t="s">
        <v>1854</v>
      </c>
      <c r="D757" s="582" t="s">
        <v>226</v>
      </c>
      <c r="E757" s="147"/>
      <c r="F757" s="147"/>
      <c r="G757" s="583" t="s">
        <v>6041</v>
      </c>
      <c r="H757" s="583" t="s">
        <v>6042</v>
      </c>
      <c r="I757" s="147"/>
      <c r="J757" s="147"/>
      <c r="K757" s="147"/>
      <c r="L757" s="582" t="s">
        <v>2065</v>
      </c>
      <c r="M757" s="582"/>
    </row>
    <row r="758" spans="1:13" x14ac:dyDescent="0.25">
      <c r="A758" s="581" t="s">
        <v>5052</v>
      </c>
      <c r="B758" s="586" t="s">
        <v>221</v>
      </c>
      <c r="C758" s="581" t="s">
        <v>1854</v>
      </c>
      <c r="D758" s="582" t="s">
        <v>227</v>
      </c>
      <c r="E758" s="147"/>
      <c r="F758" s="147"/>
      <c r="G758" s="583" t="s">
        <v>6043</v>
      </c>
      <c r="H758" s="583" t="s">
        <v>6044</v>
      </c>
      <c r="I758" s="147"/>
      <c r="J758" s="147"/>
      <c r="K758" s="147"/>
      <c r="L758" s="582" t="s">
        <v>2065</v>
      </c>
      <c r="M758" s="582"/>
    </row>
    <row r="759" spans="1:13" x14ac:dyDescent="0.25">
      <c r="A759" s="581" t="s">
        <v>5052</v>
      </c>
      <c r="B759" s="586" t="s">
        <v>221</v>
      </c>
      <c r="C759" s="581" t="s">
        <v>1854</v>
      </c>
      <c r="D759" s="582" t="s">
        <v>228</v>
      </c>
      <c r="E759" s="147"/>
      <c r="F759" s="147"/>
      <c r="G759" s="583" t="s">
        <v>6045</v>
      </c>
      <c r="H759" s="583" t="s">
        <v>6046</v>
      </c>
      <c r="I759" s="147"/>
      <c r="J759" s="147"/>
      <c r="K759" s="147"/>
      <c r="L759" s="582" t="s">
        <v>2065</v>
      </c>
      <c r="M759" s="582"/>
    </row>
    <row r="760" spans="1:13" x14ac:dyDescent="0.25">
      <c r="A760" s="581" t="s">
        <v>5052</v>
      </c>
      <c r="B760" s="586" t="s">
        <v>221</v>
      </c>
      <c r="C760" s="581" t="s">
        <v>1854</v>
      </c>
      <c r="D760" s="582" t="s">
        <v>229</v>
      </c>
      <c r="E760" s="147"/>
      <c r="F760" s="147"/>
      <c r="G760" s="583" t="s">
        <v>6047</v>
      </c>
      <c r="H760" s="583" t="s">
        <v>6048</v>
      </c>
      <c r="I760" s="147"/>
      <c r="J760" s="147"/>
      <c r="K760" s="147"/>
      <c r="L760" s="582" t="s">
        <v>2065</v>
      </c>
      <c r="M760" s="582"/>
    </row>
    <row r="761" spans="1:13" x14ac:dyDescent="0.25">
      <c r="A761" s="581" t="s">
        <v>5052</v>
      </c>
      <c r="B761" s="586" t="s">
        <v>221</v>
      </c>
      <c r="C761" s="581" t="s">
        <v>1854</v>
      </c>
      <c r="D761" s="582" t="s">
        <v>230</v>
      </c>
      <c r="E761" s="147"/>
      <c r="F761" s="147"/>
      <c r="G761" s="583" t="s">
        <v>6049</v>
      </c>
      <c r="H761" s="583" t="s">
        <v>6050</v>
      </c>
      <c r="I761" s="147"/>
      <c r="J761" s="147"/>
      <c r="K761" s="147"/>
      <c r="L761" s="582" t="s">
        <v>2068</v>
      </c>
      <c r="M761" s="582"/>
    </row>
    <row r="762" spans="1:13" x14ac:dyDescent="0.25">
      <c r="A762" s="581" t="s">
        <v>5052</v>
      </c>
      <c r="B762" s="586" t="s">
        <v>221</v>
      </c>
      <c r="C762" s="581" t="s">
        <v>1854</v>
      </c>
      <c r="D762" s="582" t="s">
        <v>231</v>
      </c>
      <c r="E762" s="147"/>
      <c r="F762" s="147"/>
      <c r="G762" s="583" t="s">
        <v>6051</v>
      </c>
      <c r="H762" s="583" t="s">
        <v>6052</v>
      </c>
      <c r="I762" s="147"/>
      <c r="J762" s="147"/>
      <c r="K762" s="147"/>
      <c r="L762" s="582" t="s">
        <v>2068</v>
      </c>
      <c r="M762" s="582"/>
    </row>
    <row r="763" spans="1:13" x14ac:dyDescent="0.25">
      <c r="A763" s="581" t="s">
        <v>5052</v>
      </c>
      <c r="B763" s="586" t="s">
        <v>221</v>
      </c>
      <c r="C763" s="581" t="s">
        <v>1854</v>
      </c>
      <c r="D763" s="582" t="s">
        <v>232</v>
      </c>
      <c r="E763" s="147"/>
      <c r="F763" s="147"/>
      <c r="G763" s="583" t="s">
        <v>6053</v>
      </c>
      <c r="H763" s="583" t="s">
        <v>6054</v>
      </c>
      <c r="I763" s="147"/>
      <c r="J763" s="147"/>
      <c r="K763" s="147"/>
      <c r="L763" s="582" t="s">
        <v>2068</v>
      </c>
      <c r="M763" s="582"/>
    </row>
    <row r="764" spans="1:13" x14ac:dyDescent="0.25">
      <c r="A764" s="581" t="s">
        <v>5052</v>
      </c>
      <c r="B764" s="586" t="s">
        <v>221</v>
      </c>
      <c r="C764" s="581" t="s">
        <v>1854</v>
      </c>
      <c r="D764" s="582" t="s">
        <v>233</v>
      </c>
      <c r="E764" s="147"/>
      <c r="F764" s="147"/>
      <c r="G764" s="583" t="s">
        <v>6055</v>
      </c>
      <c r="H764" s="583" t="s">
        <v>6056</v>
      </c>
      <c r="I764" s="147"/>
      <c r="J764" s="147"/>
      <c r="K764" s="147"/>
      <c r="L764" s="582" t="s">
        <v>2068</v>
      </c>
      <c r="M764" s="582"/>
    </row>
    <row r="765" spans="1:13" x14ac:dyDescent="0.25">
      <c r="A765" s="581" t="s">
        <v>5052</v>
      </c>
      <c r="B765" s="586" t="s">
        <v>221</v>
      </c>
      <c r="C765" s="581" t="s">
        <v>1854</v>
      </c>
      <c r="D765" s="582" t="s">
        <v>234</v>
      </c>
      <c r="E765" s="147"/>
      <c r="F765" s="147"/>
      <c r="G765" s="583" t="s">
        <v>6057</v>
      </c>
      <c r="H765" s="583" t="s">
        <v>6058</v>
      </c>
      <c r="I765" s="147"/>
      <c r="J765" s="147"/>
      <c r="K765" s="147"/>
      <c r="L765" s="582" t="s">
        <v>2068</v>
      </c>
      <c r="M765" s="582"/>
    </row>
    <row r="766" spans="1:13" x14ac:dyDescent="0.25">
      <c r="A766" s="581" t="s">
        <v>5052</v>
      </c>
      <c r="B766" s="586" t="s">
        <v>221</v>
      </c>
      <c r="C766" s="581" t="s">
        <v>1854</v>
      </c>
      <c r="D766" s="582" t="s">
        <v>235</v>
      </c>
      <c r="E766" s="147"/>
      <c r="F766" s="147"/>
      <c r="G766" s="583" t="s">
        <v>6059</v>
      </c>
      <c r="H766" s="583" t="s">
        <v>6060</v>
      </c>
      <c r="I766" s="147"/>
      <c r="J766" s="147"/>
      <c r="K766" s="147"/>
      <c r="L766" s="582" t="s">
        <v>2068</v>
      </c>
      <c r="M766" s="582"/>
    </row>
    <row r="767" spans="1:13" x14ac:dyDescent="0.25">
      <c r="A767" s="581" t="s">
        <v>5052</v>
      </c>
      <c r="B767" s="586" t="s">
        <v>221</v>
      </c>
      <c r="C767" s="581" t="s">
        <v>1854</v>
      </c>
      <c r="D767" s="582" t="s">
        <v>236</v>
      </c>
      <c r="E767" s="147"/>
      <c r="F767" s="147"/>
      <c r="G767" s="583" t="s">
        <v>5116</v>
      </c>
      <c r="H767" s="583" t="s">
        <v>5816</v>
      </c>
      <c r="I767" s="147"/>
      <c r="J767" s="147"/>
      <c r="K767" s="147"/>
      <c r="L767" s="582" t="s">
        <v>2069</v>
      </c>
      <c r="M767" s="582"/>
    </row>
    <row r="768" spans="1:13" x14ac:dyDescent="0.25">
      <c r="A768" s="581" t="s">
        <v>5052</v>
      </c>
      <c r="B768" s="586" t="s">
        <v>221</v>
      </c>
      <c r="C768" s="581" t="s">
        <v>1854</v>
      </c>
      <c r="D768" s="582" t="s">
        <v>237</v>
      </c>
      <c r="E768" s="147"/>
      <c r="F768" s="147"/>
      <c r="G768" s="583" t="s">
        <v>5116</v>
      </c>
      <c r="H768" s="583" t="s">
        <v>5817</v>
      </c>
      <c r="I768" s="147"/>
      <c r="J768" s="147"/>
      <c r="K768" s="147"/>
      <c r="L768" s="582" t="s">
        <v>2069</v>
      </c>
      <c r="M768" s="582"/>
    </row>
    <row r="769" spans="1:13" x14ac:dyDescent="0.25">
      <c r="A769" s="581" t="s">
        <v>5052</v>
      </c>
      <c r="B769" s="586" t="s">
        <v>221</v>
      </c>
      <c r="C769" s="581" t="s">
        <v>1854</v>
      </c>
      <c r="D769" s="582" t="s">
        <v>238</v>
      </c>
      <c r="E769" s="147"/>
      <c r="F769" s="147"/>
      <c r="G769" s="583" t="s">
        <v>5116</v>
      </c>
      <c r="H769" s="583" t="s">
        <v>5818</v>
      </c>
      <c r="I769" s="147"/>
      <c r="J769" s="147"/>
      <c r="K769" s="147"/>
      <c r="L769" s="582" t="s">
        <v>2069</v>
      </c>
      <c r="M769" s="582"/>
    </row>
    <row r="770" spans="1:13" x14ac:dyDescent="0.25">
      <c r="A770" s="581" t="s">
        <v>5052</v>
      </c>
      <c r="B770" s="586" t="s">
        <v>221</v>
      </c>
      <c r="C770" s="581" t="s">
        <v>1854</v>
      </c>
      <c r="D770" s="582" t="s">
        <v>239</v>
      </c>
      <c r="E770" s="147"/>
      <c r="F770" s="147"/>
      <c r="G770" s="583" t="s">
        <v>5116</v>
      </c>
      <c r="H770" s="583" t="s">
        <v>5819</v>
      </c>
      <c r="I770" s="147"/>
      <c r="J770" s="147"/>
      <c r="K770" s="147"/>
      <c r="L770" s="582" t="s">
        <v>2069</v>
      </c>
      <c r="M770" s="582"/>
    </row>
    <row r="771" spans="1:13" x14ac:dyDescent="0.25">
      <c r="A771" s="581" t="s">
        <v>5052</v>
      </c>
      <c r="B771" s="586" t="s">
        <v>221</v>
      </c>
      <c r="C771" s="581" t="s">
        <v>1854</v>
      </c>
      <c r="D771" s="582" t="s">
        <v>240</v>
      </c>
      <c r="E771" s="147"/>
      <c r="F771" s="147"/>
      <c r="G771" s="587" t="s">
        <v>5116</v>
      </c>
      <c r="H771" s="583" t="s">
        <v>5820</v>
      </c>
      <c r="I771" s="147"/>
      <c r="J771" s="147"/>
      <c r="K771" s="147"/>
      <c r="L771" s="582" t="s">
        <v>2069</v>
      </c>
      <c r="M771" s="582"/>
    </row>
    <row r="772" spans="1:13" x14ac:dyDescent="0.25">
      <c r="A772" s="581" t="s">
        <v>5052</v>
      </c>
      <c r="B772" s="586" t="s">
        <v>221</v>
      </c>
      <c r="C772" s="581" t="s">
        <v>1854</v>
      </c>
      <c r="D772" s="582" t="s">
        <v>241</v>
      </c>
      <c r="E772" s="147"/>
      <c r="F772" s="147"/>
      <c r="G772" s="587" t="s">
        <v>5116</v>
      </c>
      <c r="H772" s="583" t="s">
        <v>5821</v>
      </c>
      <c r="I772" s="147"/>
      <c r="J772" s="147"/>
      <c r="K772" s="147"/>
      <c r="L772" s="582" t="s">
        <v>2069</v>
      </c>
      <c r="M772" s="582"/>
    </row>
    <row r="773" spans="1:13" x14ac:dyDescent="0.25">
      <c r="A773" s="581" t="s">
        <v>5052</v>
      </c>
      <c r="B773" s="586" t="s">
        <v>221</v>
      </c>
      <c r="C773" s="581" t="s">
        <v>1854</v>
      </c>
      <c r="D773" s="582" t="s">
        <v>242</v>
      </c>
      <c r="E773" s="147"/>
      <c r="F773" s="147"/>
      <c r="G773" s="587" t="s">
        <v>5116</v>
      </c>
      <c r="H773" s="583" t="s">
        <v>5116</v>
      </c>
      <c r="I773" s="147"/>
      <c r="J773" s="147"/>
      <c r="K773" s="147"/>
      <c r="L773" s="582" t="s">
        <v>5116</v>
      </c>
      <c r="M773" s="582"/>
    </row>
    <row r="774" spans="1:13" x14ac:dyDescent="0.25">
      <c r="A774" s="581" t="s">
        <v>5052</v>
      </c>
      <c r="B774" s="586" t="s">
        <v>221</v>
      </c>
      <c r="C774" s="581" t="s">
        <v>1854</v>
      </c>
      <c r="D774" s="582" t="s">
        <v>2086</v>
      </c>
      <c r="E774" s="147"/>
      <c r="F774" s="147"/>
      <c r="G774" s="587" t="s">
        <v>5116</v>
      </c>
      <c r="H774" s="583" t="s">
        <v>5116</v>
      </c>
      <c r="I774" s="147"/>
      <c r="J774" s="147"/>
      <c r="K774" s="147"/>
      <c r="L774" s="582" t="s">
        <v>5116</v>
      </c>
      <c r="M774" s="582"/>
    </row>
    <row r="775" spans="1:13" x14ac:dyDescent="0.25">
      <c r="A775" s="581" t="s">
        <v>5052</v>
      </c>
      <c r="B775" s="586" t="s">
        <v>1343</v>
      </c>
      <c r="C775" s="581" t="s">
        <v>1857</v>
      </c>
      <c r="D775" s="582">
        <v>0</v>
      </c>
      <c r="E775" s="147"/>
      <c r="F775" s="147"/>
      <c r="G775" s="587" t="s">
        <v>6061</v>
      </c>
      <c r="H775" s="583" t="s">
        <v>6062</v>
      </c>
      <c r="I775" s="147"/>
      <c r="J775" s="147"/>
      <c r="K775" s="147"/>
      <c r="L775" s="582" t="s">
        <v>5824</v>
      </c>
      <c r="M775" s="582"/>
    </row>
    <row r="776" spans="1:13" x14ac:dyDescent="0.25">
      <c r="A776" s="581" t="s">
        <v>5052</v>
      </c>
      <c r="B776" s="586" t="s">
        <v>1343</v>
      </c>
      <c r="C776" s="581" t="s">
        <v>1857</v>
      </c>
      <c r="D776" s="582">
        <v>1</v>
      </c>
      <c r="E776" s="147"/>
      <c r="F776" s="147"/>
      <c r="G776" s="587" t="s">
        <v>6063</v>
      </c>
      <c r="H776" s="583" t="s">
        <v>6064</v>
      </c>
      <c r="I776" s="147"/>
      <c r="J776" s="147"/>
      <c r="K776" s="147"/>
      <c r="L776" s="582" t="s">
        <v>5824</v>
      </c>
      <c r="M776" s="582"/>
    </row>
    <row r="777" spans="1:13" x14ac:dyDescent="0.25">
      <c r="A777" s="581" t="s">
        <v>5052</v>
      </c>
      <c r="B777" s="586" t="s">
        <v>1343</v>
      </c>
      <c r="C777" s="581" t="s">
        <v>1857</v>
      </c>
      <c r="D777" s="582">
        <v>2</v>
      </c>
      <c r="E777" s="147"/>
      <c r="F777" s="147"/>
      <c r="G777" s="583" t="s">
        <v>6065</v>
      </c>
      <c r="H777" s="583" t="s">
        <v>6066</v>
      </c>
      <c r="I777" s="147"/>
      <c r="J777" s="147"/>
      <c r="K777" s="147"/>
      <c r="L777" s="582" t="s">
        <v>5824</v>
      </c>
      <c r="M777" s="582"/>
    </row>
    <row r="778" spans="1:13" x14ac:dyDescent="0.25">
      <c r="A778" s="581" t="s">
        <v>5052</v>
      </c>
      <c r="B778" s="586" t="s">
        <v>1343</v>
      </c>
      <c r="C778" s="581" t="s">
        <v>1857</v>
      </c>
      <c r="D778" s="582">
        <v>3</v>
      </c>
      <c r="E778" s="147"/>
      <c r="F778" s="147"/>
      <c r="G778" s="583" t="s">
        <v>5116</v>
      </c>
      <c r="H778" s="583" t="s">
        <v>43</v>
      </c>
      <c r="I778" s="147"/>
      <c r="J778" s="147"/>
      <c r="K778" s="147"/>
      <c r="L778" s="582" t="s">
        <v>5824</v>
      </c>
      <c r="M778" s="582"/>
    </row>
    <row r="779" spans="1:13" x14ac:dyDescent="0.25">
      <c r="A779" s="581" t="s">
        <v>5052</v>
      </c>
      <c r="B779" s="586" t="s">
        <v>1343</v>
      </c>
      <c r="C779" s="581" t="s">
        <v>1857</v>
      </c>
      <c r="D779" s="582">
        <v>4</v>
      </c>
      <c r="E779" s="147"/>
      <c r="F779" s="147"/>
      <c r="G779" s="583" t="s">
        <v>6067</v>
      </c>
      <c r="H779" s="583" t="s">
        <v>6068</v>
      </c>
      <c r="I779" s="147"/>
      <c r="J779" s="147"/>
      <c r="K779" s="147"/>
      <c r="L779" s="582" t="s">
        <v>5781</v>
      </c>
      <c r="M779" s="582"/>
    </row>
    <row r="780" spans="1:13" x14ac:dyDescent="0.25">
      <c r="A780" s="581" t="s">
        <v>5052</v>
      </c>
      <c r="B780" s="586" t="s">
        <v>1343</v>
      </c>
      <c r="C780" s="581" t="s">
        <v>1857</v>
      </c>
      <c r="D780" s="582">
        <v>5</v>
      </c>
      <c r="E780" s="147"/>
      <c r="F780" s="147"/>
      <c r="G780" s="583" t="s">
        <v>6069</v>
      </c>
      <c r="H780" s="583" t="s">
        <v>6070</v>
      </c>
      <c r="I780" s="147"/>
      <c r="J780" s="147"/>
      <c r="K780" s="147"/>
      <c r="L780" s="582" t="s">
        <v>5781</v>
      </c>
      <c r="M780" s="582"/>
    </row>
    <row r="781" spans="1:13" x14ac:dyDescent="0.25">
      <c r="A781" s="581" t="s">
        <v>5052</v>
      </c>
      <c r="B781" s="586" t="s">
        <v>1343</v>
      </c>
      <c r="C781" s="581" t="s">
        <v>1857</v>
      </c>
      <c r="D781" s="582">
        <v>6</v>
      </c>
      <c r="E781" s="147"/>
      <c r="F781" s="147"/>
      <c r="G781" s="583" t="s">
        <v>6071</v>
      </c>
      <c r="H781" s="583" t="s">
        <v>6072</v>
      </c>
      <c r="I781" s="147"/>
      <c r="J781" s="147"/>
      <c r="K781" s="147"/>
      <c r="L781" s="582" t="s">
        <v>2065</v>
      </c>
      <c r="M781" s="582"/>
    </row>
    <row r="782" spans="1:13" x14ac:dyDescent="0.25">
      <c r="A782" s="581" t="s">
        <v>5052</v>
      </c>
      <c r="B782" s="586" t="s">
        <v>1343</v>
      </c>
      <c r="C782" s="581" t="s">
        <v>1857</v>
      </c>
      <c r="D782" s="582">
        <v>7</v>
      </c>
      <c r="E782" s="147"/>
      <c r="F782" s="147"/>
      <c r="G782" s="583" t="s">
        <v>6073</v>
      </c>
      <c r="H782" s="583" t="s">
        <v>6074</v>
      </c>
      <c r="I782" s="147"/>
      <c r="J782" s="147"/>
      <c r="K782" s="147"/>
      <c r="L782" s="582" t="s">
        <v>2065</v>
      </c>
      <c r="M782" s="582"/>
    </row>
    <row r="783" spans="1:13" x14ac:dyDescent="0.25">
      <c r="A783" s="581" t="s">
        <v>5052</v>
      </c>
      <c r="B783" s="586" t="s">
        <v>1343</v>
      </c>
      <c r="C783" s="581" t="s">
        <v>1857</v>
      </c>
      <c r="D783" s="582">
        <v>8</v>
      </c>
      <c r="E783" s="147"/>
      <c r="F783" s="147"/>
      <c r="G783" s="583" t="s">
        <v>6075</v>
      </c>
      <c r="H783" s="583" t="s">
        <v>6076</v>
      </c>
      <c r="I783" s="147"/>
      <c r="J783" s="147"/>
      <c r="K783" s="147"/>
      <c r="L783" s="582" t="s">
        <v>2065</v>
      </c>
      <c r="M783" s="582"/>
    </row>
    <row r="784" spans="1:13" x14ac:dyDescent="0.25">
      <c r="A784" s="581" t="s">
        <v>5052</v>
      </c>
      <c r="B784" s="586" t="s">
        <v>1343</v>
      </c>
      <c r="C784" s="581" t="s">
        <v>1857</v>
      </c>
      <c r="D784" s="582">
        <v>9</v>
      </c>
      <c r="E784" s="147"/>
      <c r="F784" s="147"/>
      <c r="G784" s="583" t="s">
        <v>6077</v>
      </c>
      <c r="H784" s="583" t="s">
        <v>6078</v>
      </c>
      <c r="I784" s="147"/>
      <c r="J784" s="147"/>
      <c r="K784" s="147"/>
      <c r="L784" s="582" t="s">
        <v>2065</v>
      </c>
      <c r="M784" s="582"/>
    </row>
    <row r="785" spans="1:13" x14ac:dyDescent="0.25">
      <c r="A785" s="581" t="s">
        <v>5052</v>
      </c>
      <c r="B785" s="586" t="s">
        <v>1343</v>
      </c>
      <c r="C785" s="581" t="s">
        <v>1857</v>
      </c>
      <c r="D785" s="582" t="s">
        <v>222</v>
      </c>
      <c r="E785" s="147"/>
      <c r="F785" s="147"/>
      <c r="G785" s="583" t="s">
        <v>6079</v>
      </c>
      <c r="H785" s="583" t="s">
        <v>6080</v>
      </c>
      <c r="I785" s="147"/>
      <c r="J785" s="147"/>
      <c r="K785" s="147"/>
      <c r="L785" s="582" t="s">
        <v>2068</v>
      </c>
      <c r="M785" s="582"/>
    </row>
    <row r="786" spans="1:13" x14ac:dyDescent="0.25">
      <c r="A786" s="581" t="s">
        <v>5052</v>
      </c>
      <c r="B786" s="586" t="s">
        <v>1343</v>
      </c>
      <c r="C786" s="581" t="s">
        <v>1857</v>
      </c>
      <c r="D786" s="582" t="s">
        <v>223</v>
      </c>
      <c r="E786" s="147"/>
      <c r="F786" s="147"/>
      <c r="G786" s="583" t="s">
        <v>6081</v>
      </c>
      <c r="H786" s="583" t="s">
        <v>6082</v>
      </c>
      <c r="I786" s="147"/>
      <c r="J786" s="147"/>
      <c r="K786" s="147"/>
      <c r="L786" s="582" t="s">
        <v>2068</v>
      </c>
      <c r="M786" s="582"/>
    </row>
    <row r="787" spans="1:13" x14ac:dyDescent="0.25">
      <c r="A787" s="581" t="s">
        <v>5052</v>
      </c>
      <c r="B787" s="586" t="s">
        <v>1343</v>
      </c>
      <c r="C787" s="581" t="s">
        <v>1857</v>
      </c>
      <c r="D787" s="582" t="s">
        <v>224</v>
      </c>
      <c r="E787" s="147"/>
      <c r="F787" s="147"/>
      <c r="G787" s="583" t="s">
        <v>6083</v>
      </c>
      <c r="H787" s="583" t="s">
        <v>6084</v>
      </c>
      <c r="I787" s="147"/>
      <c r="J787" s="147"/>
      <c r="K787" s="147"/>
      <c r="L787" s="582" t="s">
        <v>2068</v>
      </c>
      <c r="M787" s="582"/>
    </row>
    <row r="788" spans="1:13" x14ac:dyDescent="0.25">
      <c r="A788" s="581" t="s">
        <v>5052</v>
      </c>
      <c r="B788" s="586" t="s">
        <v>1343</v>
      </c>
      <c r="C788" s="581" t="s">
        <v>1857</v>
      </c>
      <c r="D788" s="582" t="s">
        <v>225</v>
      </c>
      <c r="E788" s="147"/>
      <c r="F788" s="147"/>
      <c r="G788" s="583" t="s">
        <v>6085</v>
      </c>
      <c r="H788" s="583" t="s">
        <v>6086</v>
      </c>
      <c r="I788" s="147"/>
      <c r="J788" s="147"/>
      <c r="K788" s="147"/>
      <c r="L788" s="582" t="s">
        <v>2068</v>
      </c>
      <c r="M788" s="582"/>
    </row>
    <row r="789" spans="1:13" x14ac:dyDescent="0.25">
      <c r="A789" s="581" t="s">
        <v>5052</v>
      </c>
      <c r="B789" s="586" t="s">
        <v>1343</v>
      </c>
      <c r="C789" s="581" t="s">
        <v>1857</v>
      </c>
      <c r="D789" s="582" t="s">
        <v>226</v>
      </c>
      <c r="E789" s="147"/>
      <c r="F789" s="147"/>
      <c r="G789" s="583" t="s">
        <v>5116</v>
      </c>
      <c r="H789" s="583" t="s">
        <v>5849</v>
      </c>
      <c r="I789" s="147"/>
      <c r="J789" s="147"/>
      <c r="K789" s="147"/>
      <c r="L789" s="582" t="s">
        <v>2069</v>
      </c>
      <c r="M789" s="582"/>
    </row>
    <row r="790" spans="1:13" x14ac:dyDescent="0.25">
      <c r="A790" s="581" t="s">
        <v>5052</v>
      </c>
      <c r="B790" s="586" t="s">
        <v>1343</v>
      </c>
      <c r="C790" s="581" t="s">
        <v>1857</v>
      </c>
      <c r="D790" s="582" t="s">
        <v>227</v>
      </c>
      <c r="E790" s="147"/>
      <c r="F790" s="147"/>
      <c r="G790" s="583" t="s">
        <v>5116</v>
      </c>
      <c r="H790" s="583" t="s">
        <v>5850</v>
      </c>
      <c r="I790" s="147"/>
      <c r="J790" s="147"/>
      <c r="K790" s="147"/>
      <c r="L790" s="582" t="s">
        <v>2069</v>
      </c>
      <c r="M790" s="582"/>
    </row>
    <row r="791" spans="1:13" x14ac:dyDescent="0.25">
      <c r="A791" s="581" t="s">
        <v>5052</v>
      </c>
      <c r="B791" s="586" t="s">
        <v>1343</v>
      </c>
      <c r="C791" s="581" t="s">
        <v>1857</v>
      </c>
      <c r="D791" s="582" t="s">
        <v>228</v>
      </c>
      <c r="E791" s="147"/>
      <c r="F791" s="147"/>
      <c r="G791" s="587" t="s">
        <v>5116</v>
      </c>
      <c r="H791" s="583" t="s">
        <v>5851</v>
      </c>
      <c r="I791" s="147"/>
      <c r="J791" s="147"/>
      <c r="K791" s="147"/>
      <c r="L791" s="582" t="s">
        <v>2069</v>
      </c>
      <c r="M791" s="582"/>
    </row>
    <row r="792" spans="1:13" x14ac:dyDescent="0.25">
      <c r="A792" s="581" t="s">
        <v>5052</v>
      </c>
      <c r="B792" s="586" t="s">
        <v>1343</v>
      </c>
      <c r="C792" s="581" t="s">
        <v>1857</v>
      </c>
      <c r="D792" s="582" t="s">
        <v>229</v>
      </c>
      <c r="E792" s="147"/>
      <c r="F792" s="147"/>
      <c r="G792" s="587" t="s">
        <v>5116</v>
      </c>
      <c r="H792" s="583" t="s">
        <v>5852</v>
      </c>
      <c r="I792" s="147"/>
      <c r="J792" s="147"/>
      <c r="K792" s="147"/>
      <c r="L792" s="582" t="s">
        <v>2069</v>
      </c>
      <c r="M792" s="582"/>
    </row>
    <row r="793" spans="1:13" x14ac:dyDescent="0.25">
      <c r="A793" s="581" t="s">
        <v>5052</v>
      </c>
      <c r="B793" s="586" t="s">
        <v>1343</v>
      </c>
      <c r="C793" s="581" t="s">
        <v>1857</v>
      </c>
      <c r="D793" s="582" t="s">
        <v>230</v>
      </c>
      <c r="E793" s="147"/>
      <c r="F793" s="147"/>
      <c r="G793" s="583" t="s">
        <v>5116</v>
      </c>
      <c r="H793" s="583" t="s">
        <v>5116</v>
      </c>
      <c r="I793" s="147"/>
      <c r="J793" s="147"/>
      <c r="K793" s="147"/>
      <c r="L793" s="582" t="s">
        <v>5116</v>
      </c>
      <c r="M793" s="582"/>
    </row>
    <row r="794" spans="1:13" x14ac:dyDescent="0.25">
      <c r="A794" s="581" t="s">
        <v>5052</v>
      </c>
      <c r="B794" s="586" t="s">
        <v>1343</v>
      </c>
      <c r="C794" s="581" t="s">
        <v>1857</v>
      </c>
      <c r="D794" s="582" t="s">
        <v>231</v>
      </c>
      <c r="E794" s="147"/>
      <c r="F794" s="147"/>
      <c r="G794" s="583" t="s">
        <v>5116</v>
      </c>
      <c r="H794" s="583" t="s">
        <v>5116</v>
      </c>
      <c r="I794" s="147"/>
      <c r="J794" s="147"/>
      <c r="K794" s="147"/>
      <c r="L794" s="582" t="s">
        <v>5116</v>
      </c>
      <c r="M794" s="582"/>
    </row>
    <row r="795" spans="1:13" x14ac:dyDescent="0.25">
      <c r="A795" s="581" t="s">
        <v>5052</v>
      </c>
      <c r="B795" s="586" t="s">
        <v>1343</v>
      </c>
      <c r="C795" s="581" t="s">
        <v>1857</v>
      </c>
      <c r="D795" s="582" t="s">
        <v>232</v>
      </c>
      <c r="E795" s="147"/>
      <c r="F795" s="147"/>
      <c r="G795" s="583" t="s">
        <v>5116</v>
      </c>
      <c r="H795" s="583" t="s">
        <v>5116</v>
      </c>
      <c r="I795" s="147"/>
      <c r="J795" s="147"/>
      <c r="K795" s="147"/>
      <c r="L795" s="582" t="s">
        <v>5116</v>
      </c>
      <c r="M795" s="582"/>
    </row>
    <row r="796" spans="1:13" x14ac:dyDescent="0.25">
      <c r="A796" s="581" t="s">
        <v>5052</v>
      </c>
      <c r="B796" s="586" t="s">
        <v>1343</v>
      </c>
      <c r="C796" s="581" t="s">
        <v>1857</v>
      </c>
      <c r="D796" s="582" t="s">
        <v>233</v>
      </c>
      <c r="E796" s="147"/>
      <c r="F796" s="147"/>
      <c r="G796" s="583" t="s">
        <v>5116</v>
      </c>
      <c r="H796" s="583" t="s">
        <v>5116</v>
      </c>
      <c r="I796" s="147"/>
      <c r="J796" s="147"/>
      <c r="K796" s="147"/>
      <c r="L796" s="582" t="s">
        <v>5116</v>
      </c>
      <c r="M796" s="582"/>
    </row>
    <row r="797" spans="1:13" x14ac:dyDescent="0.25">
      <c r="A797" s="581" t="s">
        <v>5052</v>
      </c>
      <c r="B797" s="586" t="s">
        <v>1343</v>
      </c>
      <c r="C797" s="581" t="s">
        <v>1857</v>
      </c>
      <c r="D797" s="582" t="s">
        <v>234</v>
      </c>
      <c r="E797" s="147"/>
      <c r="F797" s="147"/>
      <c r="G797" s="583" t="s">
        <v>5116</v>
      </c>
      <c r="H797" s="583" t="s">
        <v>5116</v>
      </c>
      <c r="I797" s="147"/>
      <c r="J797" s="147"/>
      <c r="K797" s="147"/>
      <c r="L797" s="582" t="s">
        <v>5116</v>
      </c>
      <c r="M797" s="582"/>
    </row>
    <row r="798" spans="1:13" x14ac:dyDescent="0.25">
      <c r="A798" s="581" t="s">
        <v>5052</v>
      </c>
      <c r="B798" s="586" t="s">
        <v>1343</v>
      </c>
      <c r="C798" s="581" t="s">
        <v>1857</v>
      </c>
      <c r="D798" s="582" t="s">
        <v>235</v>
      </c>
      <c r="E798" s="147"/>
      <c r="F798" s="147"/>
      <c r="G798" s="583" t="s">
        <v>5116</v>
      </c>
      <c r="H798" s="583" t="s">
        <v>5116</v>
      </c>
      <c r="I798" s="147"/>
      <c r="J798" s="147"/>
      <c r="K798" s="147"/>
      <c r="L798" s="582" t="s">
        <v>5116</v>
      </c>
      <c r="M798" s="582"/>
    </row>
    <row r="799" spans="1:13" x14ac:dyDescent="0.25">
      <c r="A799" s="581" t="s">
        <v>5052</v>
      </c>
      <c r="B799" s="586" t="s">
        <v>1343</v>
      </c>
      <c r="C799" s="581" t="s">
        <v>1857</v>
      </c>
      <c r="D799" s="582" t="s">
        <v>236</v>
      </c>
      <c r="E799" s="147"/>
      <c r="F799" s="147"/>
      <c r="G799" s="583" t="s">
        <v>5116</v>
      </c>
      <c r="H799" s="583" t="s">
        <v>5116</v>
      </c>
      <c r="I799" s="147"/>
      <c r="J799" s="147"/>
      <c r="K799" s="147"/>
      <c r="L799" s="582" t="s">
        <v>5116</v>
      </c>
      <c r="M799" s="582"/>
    </row>
    <row r="800" spans="1:13" x14ac:dyDescent="0.25">
      <c r="A800" s="581" t="s">
        <v>5052</v>
      </c>
      <c r="B800" s="586" t="s">
        <v>1343</v>
      </c>
      <c r="C800" s="581" t="s">
        <v>1857</v>
      </c>
      <c r="D800" s="582" t="s">
        <v>237</v>
      </c>
      <c r="E800" s="147"/>
      <c r="F800" s="147"/>
      <c r="G800" s="583" t="s">
        <v>5116</v>
      </c>
      <c r="H800" s="583" t="s">
        <v>5116</v>
      </c>
      <c r="I800" s="147"/>
      <c r="J800" s="147"/>
      <c r="K800" s="147"/>
      <c r="L800" s="582" t="s">
        <v>5116</v>
      </c>
      <c r="M800" s="582"/>
    </row>
    <row r="801" spans="1:13" x14ac:dyDescent="0.25">
      <c r="A801" s="581" t="s">
        <v>5052</v>
      </c>
      <c r="B801" s="586" t="s">
        <v>1343</v>
      </c>
      <c r="C801" s="581" t="s">
        <v>1857</v>
      </c>
      <c r="D801" s="582" t="s">
        <v>238</v>
      </c>
      <c r="E801" s="147"/>
      <c r="F801" s="147"/>
      <c r="G801" s="583" t="s">
        <v>5116</v>
      </c>
      <c r="H801" s="583" t="s">
        <v>5116</v>
      </c>
      <c r="I801" s="147"/>
      <c r="J801" s="147"/>
      <c r="K801" s="147"/>
      <c r="L801" s="582" t="s">
        <v>5116</v>
      </c>
      <c r="M801" s="582"/>
    </row>
    <row r="802" spans="1:13" x14ac:dyDescent="0.25">
      <c r="A802" s="581" t="s">
        <v>5052</v>
      </c>
      <c r="B802" s="533" t="s">
        <v>1343</v>
      </c>
      <c r="C802" s="581" t="s">
        <v>1857</v>
      </c>
      <c r="D802" s="585" t="s">
        <v>239</v>
      </c>
      <c r="E802" s="147"/>
      <c r="F802" s="147"/>
      <c r="G802" s="583" t="s">
        <v>5116</v>
      </c>
      <c r="H802" s="584" t="s">
        <v>5116</v>
      </c>
      <c r="I802" s="147"/>
      <c r="J802" s="147"/>
      <c r="K802" s="147"/>
      <c r="L802" s="582" t="s">
        <v>5116</v>
      </c>
      <c r="M802" s="582"/>
    </row>
    <row r="803" spans="1:13" x14ac:dyDescent="0.25">
      <c r="A803" s="581" t="s">
        <v>5052</v>
      </c>
      <c r="B803" s="533" t="s">
        <v>1343</v>
      </c>
      <c r="C803" s="581" t="s">
        <v>1857</v>
      </c>
      <c r="D803" s="585" t="s">
        <v>240</v>
      </c>
      <c r="E803" s="147"/>
      <c r="F803" s="147"/>
      <c r="G803" s="583" t="s">
        <v>5116</v>
      </c>
      <c r="H803" s="538" t="s">
        <v>5116</v>
      </c>
      <c r="I803" s="147"/>
      <c r="J803" s="147"/>
      <c r="K803" s="147"/>
      <c r="L803" s="582" t="s">
        <v>5116</v>
      </c>
      <c r="M803" s="582"/>
    </row>
    <row r="804" spans="1:13" x14ac:dyDescent="0.25">
      <c r="A804" s="581" t="s">
        <v>5052</v>
      </c>
      <c r="B804" s="533" t="s">
        <v>1343</v>
      </c>
      <c r="C804" s="581" t="s">
        <v>1857</v>
      </c>
      <c r="D804" s="585" t="s">
        <v>241</v>
      </c>
      <c r="E804" s="147"/>
      <c r="F804" s="147"/>
      <c r="G804" s="583" t="s">
        <v>5116</v>
      </c>
      <c r="H804" s="538" t="s">
        <v>5116</v>
      </c>
      <c r="I804" s="147"/>
      <c r="J804" s="147"/>
      <c r="K804" s="147"/>
      <c r="L804" s="582" t="s">
        <v>5116</v>
      </c>
      <c r="M804" s="582"/>
    </row>
    <row r="805" spans="1:13" x14ac:dyDescent="0.25">
      <c r="A805" s="581" t="s">
        <v>5052</v>
      </c>
      <c r="B805" s="586" t="s">
        <v>1343</v>
      </c>
      <c r="C805" s="581" t="s">
        <v>1857</v>
      </c>
      <c r="D805" s="582" t="s">
        <v>242</v>
      </c>
      <c r="E805" s="147"/>
      <c r="F805" s="147"/>
      <c r="G805" s="583" t="s">
        <v>5116</v>
      </c>
      <c r="H805" s="583" t="s">
        <v>5116</v>
      </c>
      <c r="I805" s="147"/>
      <c r="J805" s="147"/>
      <c r="K805" s="147"/>
      <c r="L805" s="582" t="s">
        <v>5116</v>
      </c>
      <c r="M805" s="582"/>
    </row>
    <row r="806" spans="1:13" x14ac:dyDescent="0.25">
      <c r="A806" s="581" t="s">
        <v>5052</v>
      </c>
      <c r="B806" s="586" t="s">
        <v>1343</v>
      </c>
      <c r="C806" s="581" t="s">
        <v>1857</v>
      </c>
      <c r="D806" s="582" t="s">
        <v>2086</v>
      </c>
      <c r="E806" s="147"/>
      <c r="F806" s="147"/>
      <c r="G806" s="583" t="s">
        <v>5116</v>
      </c>
      <c r="H806" s="583" t="s">
        <v>5116</v>
      </c>
      <c r="I806" s="147"/>
      <c r="J806" s="147"/>
      <c r="K806" s="147"/>
      <c r="L806" s="582" t="s">
        <v>5116</v>
      </c>
      <c r="M806" s="582"/>
    </row>
    <row r="807" spans="1:13" x14ac:dyDescent="0.25">
      <c r="A807" s="581" t="s">
        <v>5052</v>
      </c>
      <c r="B807" s="586" t="s">
        <v>216</v>
      </c>
      <c r="C807" s="581" t="s">
        <v>1858</v>
      </c>
      <c r="D807" s="582">
        <v>0</v>
      </c>
      <c r="E807" s="147"/>
      <c r="F807" s="147"/>
      <c r="G807" s="583" t="s">
        <v>6087</v>
      </c>
      <c r="H807" s="583" t="s">
        <v>6088</v>
      </c>
      <c r="I807" s="147"/>
      <c r="J807" s="147"/>
      <c r="K807" s="147"/>
      <c r="L807" s="582" t="s">
        <v>5116</v>
      </c>
      <c r="M807" s="582"/>
    </row>
    <row r="808" spans="1:13" x14ac:dyDescent="0.25">
      <c r="A808" s="581" t="s">
        <v>5052</v>
      </c>
      <c r="B808" s="586" t="s">
        <v>216</v>
      </c>
      <c r="C808" s="581" t="s">
        <v>1858</v>
      </c>
      <c r="D808" s="582">
        <v>1</v>
      </c>
      <c r="E808" s="147"/>
      <c r="F808" s="147"/>
      <c r="G808" s="583" t="s">
        <v>6089</v>
      </c>
      <c r="H808" s="583" t="s">
        <v>6090</v>
      </c>
      <c r="I808" s="147"/>
      <c r="J808" s="147"/>
      <c r="K808" s="147"/>
      <c r="L808" s="582" t="s">
        <v>5373</v>
      </c>
      <c r="M808" s="582"/>
    </row>
    <row r="809" spans="1:13" x14ac:dyDescent="0.25">
      <c r="A809" s="581" t="s">
        <v>5052</v>
      </c>
      <c r="B809" s="586" t="s">
        <v>216</v>
      </c>
      <c r="C809" s="581" t="s">
        <v>1858</v>
      </c>
      <c r="D809" s="582">
        <v>2</v>
      </c>
      <c r="E809" s="147"/>
      <c r="F809" s="147"/>
      <c r="G809" s="583" t="s">
        <v>6091</v>
      </c>
      <c r="H809" s="583" t="s">
        <v>6092</v>
      </c>
      <c r="I809" s="147"/>
      <c r="J809" s="147"/>
      <c r="K809" s="147"/>
      <c r="L809" s="582" t="s">
        <v>5373</v>
      </c>
      <c r="M809" s="582"/>
    </row>
    <row r="810" spans="1:13" x14ac:dyDescent="0.25">
      <c r="A810" s="581" t="s">
        <v>5052</v>
      </c>
      <c r="B810" s="586" t="s">
        <v>216</v>
      </c>
      <c r="C810" s="581" t="s">
        <v>1858</v>
      </c>
      <c r="D810" s="582">
        <v>3</v>
      </c>
      <c r="E810" s="147"/>
      <c r="F810" s="147"/>
      <c r="G810" s="583" t="s">
        <v>6093</v>
      </c>
      <c r="H810" s="583" t="s">
        <v>6094</v>
      </c>
      <c r="I810" s="147"/>
      <c r="J810" s="147"/>
      <c r="K810" s="147"/>
      <c r="L810" s="582" t="s">
        <v>5373</v>
      </c>
      <c r="M810" s="582"/>
    </row>
    <row r="811" spans="1:13" x14ac:dyDescent="0.25">
      <c r="A811" s="581" t="s">
        <v>5052</v>
      </c>
      <c r="B811" s="586" t="s">
        <v>216</v>
      </c>
      <c r="C811" s="581" t="s">
        <v>1858</v>
      </c>
      <c r="D811" s="582">
        <v>4</v>
      </c>
      <c r="E811" s="147"/>
      <c r="F811" s="147"/>
      <c r="G811" s="583" t="s">
        <v>6095</v>
      </c>
      <c r="H811" s="583" t="s">
        <v>6096</v>
      </c>
      <c r="I811" s="147"/>
      <c r="J811" s="147"/>
      <c r="K811" s="147"/>
      <c r="L811" s="582" t="s">
        <v>5373</v>
      </c>
      <c r="M811" s="582"/>
    </row>
    <row r="812" spans="1:13" x14ac:dyDescent="0.25">
      <c r="A812" s="581" t="s">
        <v>5052</v>
      </c>
      <c r="B812" s="586" t="s">
        <v>216</v>
      </c>
      <c r="C812" s="581" t="s">
        <v>1858</v>
      </c>
      <c r="D812" s="582">
        <v>5</v>
      </c>
      <c r="E812" s="147"/>
      <c r="F812" s="147"/>
      <c r="G812" s="583" t="s">
        <v>6097</v>
      </c>
      <c r="H812" s="583" t="s">
        <v>6098</v>
      </c>
      <c r="I812" s="147"/>
      <c r="J812" s="147"/>
      <c r="K812" s="147"/>
      <c r="L812" s="582" t="s">
        <v>5373</v>
      </c>
      <c r="M812" s="582"/>
    </row>
    <row r="813" spans="1:13" x14ac:dyDescent="0.25">
      <c r="A813" s="581" t="s">
        <v>5052</v>
      </c>
      <c r="B813" s="586" t="s">
        <v>216</v>
      </c>
      <c r="C813" s="581" t="s">
        <v>1858</v>
      </c>
      <c r="D813" s="582">
        <v>6</v>
      </c>
      <c r="E813" s="147"/>
      <c r="F813" s="147"/>
      <c r="G813" s="583" t="s">
        <v>6099</v>
      </c>
      <c r="H813" s="583" t="s">
        <v>6100</v>
      </c>
      <c r="I813" s="147"/>
      <c r="J813" s="147"/>
      <c r="K813" s="147"/>
      <c r="L813" s="582" t="s">
        <v>5373</v>
      </c>
      <c r="M813" s="582"/>
    </row>
    <row r="814" spans="1:13" x14ac:dyDescent="0.25">
      <c r="A814" s="581" t="s">
        <v>5052</v>
      </c>
      <c r="B814" s="586" t="s">
        <v>216</v>
      </c>
      <c r="C814" s="581" t="s">
        <v>1858</v>
      </c>
      <c r="D814" s="582">
        <v>7</v>
      </c>
      <c r="E814" s="147"/>
      <c r="F814" s="147"/>
      <c r="G814" s="583" t="s">
        <v>5116</v>
      </c>
      <c r="H814" s="583" t="s">
        <v>43</v>
      </c>
      <c r="I814" s="147"/>
      <c r="J814" s="147"/>
      <c r="K814" s="147"/>
      <c r="L814" s="582" t="s">
        <v>5373</v>
      </c>
      <c r="M814" s="582"/>
    </row>
    <row r="815" spans="1:13" x14ac:dyDescent="0.25">
      <c r="A815" s="581" t="s">
        <v>5052</v>
      </c>
      <c r="B815" s="586" t="s">
        <v>216</v>
      </c>
      <c r="C815" s="581" t="s">
        <v>1859</v>
      </c>
      <c r="D815" s="582">
        <v>0</v>
      </c>
      <c r="E815" s="147"/>
      <c r="F815" s="147"/>
      <c r="G815" s="583" t="s">
        <v>6101</v>
      </c>
      <c r="H815" s="583" t="s">
        <v>6102</v>
      </c>
      <c r="I815" s="147"/>
      <c r="J815" s="147"/>
      <c r="K815" s="147"/>
      <c r="L815" s="582" t="s">
        <v>5618</v>
      </c>
      <c r="M815" s="582"/>
    </row>
    <row r="816" spans="1:13" x14ac:dyDescent="0.25">
      <c r="A816" s="581" t="s">
        <v>5052</v>
      </c>
      <c r="B816" s="586" t="s">
        <v>216</v>
      </c>
      <c r="C816" s="581" t="s">
        <v>1859</v>
      </c>
      <c r="D816" s="582">
        <v>1</v>
      </c>
      <c r="E816" s="147"/>
      <c r="F816" s="147"/>
      <c r="G816" s="583" t="s">
        <v>6103</v>
      </c>
      <c r="H816" s="583" t="s">
        <v>6104</v>
      </c>
      <c r="I816" s="147"/>
      <c r="J816" s="147"/>
      <c r="K816" s="147"/>
      <c r="L816" s="582" t="s">
        <v>5618</v>
      </c>
      <c r="M816" s="582"/>
    </row>
    <row r="817" spans="1:13" x14ac:dyDescent="0.25">
      <c r="A817" s="581" t="s">
        <v>5052</v>
      </c>
      <c r="B817" s="586" t="s">
        <v>216</v>
      </c>
      <c r="C817" s="581" t="s">
        <v>1859</v>
      </c>
      <c r="D817" s="582">
        <v>2</v>
      </c>
      <c r="E817" s="147"/>
      <c r="F817" s="147"/>
      <c r="G817" s="583" t="s">
        <v>6105</v>
      </c>
      <c r="H817" s="583" t="s">
        <v>6106</v>
      </c>
      <c r="I817" s="147"/>
      <c r="J817" s="147"/>
      <c r="K817" s="147"/>
      <c r="L817" s="582" t="s">
        <v>5618</v>
      </c>
      <c r="M817" s="582"/>
    </row>
    <row r="818" spans="1:13" x14ac:dyDescent="0.25">
      <c r="A818" s="581" t="s">
        <v>5052</v>
      </c>
      <c r="B818" s="586" t="s">
        <v>216</v>
      </c>
      <c r="C818" s="581" t="s">
        <v>1859</v>
      </c>
      <c r="D818" s="582">
        <v>3</v>
      </c>
      <c r="E818" s="147"/>
      <c r="F818" s="147"/>
      <c r="G818" s="583" t="s">
        <v>5116</v>
      </c>
      <c r="H818" s="583" t="s">
        <v>43</v>
      </c>
      <c r="I818" s="147"/>
      <c r="J818" s="147"/>
      <c r="K818" s="147"/>
      <c r="L818" s="582" t="s">
        <v>5618</v>
      </c>
      <c r="M818" s="582"/>
    </row>
    <row r="819" spans="1:13" x14ac:dyDescent="0.25">
      <c r="A819" s="581" t="s">
        <v>5052</v>
      </c>
      <c r="B819" s="586" t="s">
        <v>216</v>
      </c>
      <c r="C819" s="581" t="s">
        <v>1859</v>
      </c>
      <c r="D819" s="582">
        <v>4</v>
      </c>
      <c r="E819" s="147"/>
      <c r="F819" s="147"/>
      <c r="G819" s="583" t="s">
        <v>6107</v>
      </c>
      <c r="H819" s="583" t="s">
        <v>6108</v>
      </c>
      <c r="I819" s="147"/>
      <c r="J819" s="147"/>
      <c r="K819" s="147"/>
      <c r="L819" s="582" t="s">
        <v>5708</v>
      </c>
      <c r="M819" s="582"/>
    </row>
    <row r="820" spans="1:13" x14ac:dyDescent="0.25">
      <c r="A820" s="581" t="s">
        <v>5052</v>
      </c>
      <c r="B820" s="586" t="s">
        <v>216</v>
      </c>
      <c r="C820" s="581" t="s">
        <v>1859</v>
      </c>
      <c r="D820" s="582">
        <v>5</v>
      </c>
      <c r="E820" s="147"/>
      <c r="F820" s="147"/>
      <c r="G820" s="583" t="s">
        <v>5116</v>
      </c>
      <c r="H820" s="583" t="s">
        <v>43</v>
      </c>
      <c r="I820" s="147"/>
      <c r="J820" s="147"/>
      <c r="K820" s="147"/>
      <c r="L820" s="582" t="s">
        <v>5708</v>
      </c>
      <c r="M820" s="582"/>
    </row>
    <row r="821" spans="1:13" x14ac:dyDescent="0.25">
      <c r="A821" s="581" t="s">
        <v>5052</v>
      </c>
      <c r="B821" s="586" t="s">
        <v>216</v>
      </c>
      <c r="C821" s="581" t="s">
        <v>1859</v>
      </c>
      <c r="D821" s="582">
        <v>6</v>
      </c>
      <c r="E821" s="147"/>
      <c r="F821" s="147"/>
      <c r="G821" s="583" t="s">
        <v>6109</v>
      </c>
      <c r="H821" s="583" t="s">
        <v>6110</v>
      </c>
      <c r="I821" s="147"/>
      <c r="J821" s="147"/>
      <c r="K821" s="147"/>
      <c r="L821" s="582" t="s">
        <v>5877</v>
      </c>
      <c r="M821" s="582"/>
    </row>
    <row r="822" spans="1:13" x14ac:dyDescent="0.25">
      <c r="A822" s="581" t="s">
        <v>5052</v>
      </c>
      <c r="B822" s="586" t="s">
        <v>216</v>
      </c>
      <c r="C822" s="581" t="s">
        <v>1859</v>
      </c>
      <c r="D822" s="582">
        <v>7</v>
      </c>
      <c r="E822" s="147"/>
      <c r="F822" s="147"/>
      <c r="G822" s="583" t="s">
        <v>6111</v>
      </c>
      <c r="H822" s="583" t="s">
        <v>6112</v>
      </c>
      <c r="I822" s="147"/>
      <c r="J822" s="147"/>
      <c r="K822" s="147"/>
      <c r="L822" s="582" t="s">
        <v>5877</v>
      </c>
      <c r="M822" s="582"/>
    </row>
    <row r="823" spans="1:13" x14ac:dyDescent="0.25">
      <c r="A823" s="581" t="s">
        <v>5052</v>
      </c>
      <c r="B823" s="586" t="s">
        <v>216</v>
      </c>
      <c r="C823" s="581" t="s">
        <v>1860</v>
      </c>
      <c r="D823" s="582">
        <v>0</v>
      </c>
      <c r="E823" s="147"/>
      <c r="F823" s="147"/>
      <c r="G823" s="583" t="s">
        <v>6113</v>
      </c>
      <c r="H823" s="583" t="s">
        <v>6114</v>
      </c>
      <c r="I823" s="147"/>
      <c r="J823" s="147"/>
      <c r="K823" s="147"/>
      <c r="L823" s="582" t="s">
        <v>5877</v>
      </c>
      <c r="M823" s="582"/>
    </row>
    <row r="824" spans="1:13" x14ac:dyDescent="0.25">
      <c r="A824" s="581" t="s">
        <v>5052</v>
      </c>
      <c r="B824" s="586" t="s">
        <v>216</v>
      </c>
      <c r="C824" s="581" t="s">
        <v>1860</v>
      </c>
      <c r="D824" s="582">
        <v>1</v>
      </c>
      <c r="E824" s="147"/>
      <c r="F824" s="147"/>
      <c r="G824" s="583" t="s">
        <v>5116</v>
      </c>
      <c r="H824" s="583" t="s">
        <v>43</v>
      </c>
      <c r="I824" s="147"/>
      <c r="J824" s="147"/>
      <c r="K824" s="147"/>
      <c r="L824" s="582" t="s">
        <v>5877</v>
      </c>
      <c r="M824" s="582"/>
    </row>
    <row r="825" spans="1:13" x14ac:dyDescent="0.25">
      <c r="A825" s="581" t="s">
        <v>5052</v>
      </c>
      <c r="B825" s="586" t="s">
        <v>216</v>
      </c>
      <c r="C825" s="581" t="s">
        <v>1860</v>
      </c>
      <c r="D825" s="582">
        <v>2</v>
      </c>
      <c r="E825" s="147"/>
      <c r="F825" s="147"/>
      <c r="G825" s="583" t="s">
        <v>6115</v>
      </c>
      <c r="H825" s="583" t="s">
        <v>6116</v>
      </c>
      <c r="I825" s="147"/>
      <c r="J825" s="147"/>
      <c r="K825" s="147"/>
      <c r="L825" s="582" t="s">
        <v>5884</v>
      </c>
      <c r="M825" s="582"/>
    </row>
    <row r="826" spans="1:13" x14ac:dyDescent="0.25">
      <c r="A826" s="581" t="s">
        <v>5052</v>
      </c>
      <c r="B826" s="586" t="s">
        <v>216</v>
      </c>
      <c r="C826" s="581" t="s">
        <v>1860</v>
      </c>
      <c r="D826" s="582">
        <v>3</v>
      </c>
      <c r="E826" s="147"/>
      <c r="F826" s="147"/>
      <c r="G826" s="583" t="s">
        <v>5116</v>
      </c>
      <c r="H826" s="583" t="s">
        <v>43</v>
      </c>
      <c r="I826" s="147"/>
      <c r="J826" s="147"/>
      <c r="K826" s="147"/>
      <c r="L826" s="582" t="s">
        <v>5884</v>
      </c>
      <c r="M826" s="582"/>
    </row>
    <row r="827" spans="1:13" x14ac:dyDescent="0.25">
      <c r="A827" s="581" t="s">
        <v>5052</v>
      </c>
      <c r="B827" s="586" t="s">
        <v>216</v>
      </c>
      <c r="C827" s="581" t="s">
        <v>1860</v>
      </c>
      <c r="D827" s="582">
        <v>4</v>
      </c>
      <c r="E827" s="147"/>
      <c r="F827" s="147"/>
      <c r="G827" s="583" t="s">
        <v>6117</v>
      </c>
      <c r="H827" s="583" t="s">
        <v>6118</v>
      </c>
      <c r="I827" s="147"/>
      <c r="J827" s="147"/>
      <c r="K827" s="147"/>
      <c r="L827" s="582" t="s">
        <v>5887</v>
      </c>
      <c r="M827" s="582"/>
    </row>
    <row r="828" spans="1:13" x14ac:dyDescent="0.25">
      <c r="A828" s="581" t="s">
        <v>5052</v>
      </c>
      <c r="B828" s="586" t="s">
        <v>216</v>
      </c>
      <c r="C828" s="581" t="s">
        <v>1860</v>
      </c>
      <c r="D828" s="582">
        <v>5</v>
      </c>
      <c r="E828" s="147"/>
      <c r="F828" s="147"/>
      <c r="G828" s="583" t="s">
        <v>5116</v>
      </c>
      <c r="H828" s="583" t="s">
        <v>43</v>
      </c>
      <c r="I828" s="147"/>
      <c r="J828" s="147"/>
      <c r="K828" s="147"/>
      <c r="L828" s="582" t="s">
        <v>5887</v>
      </c>
      <c r="M828" s="582"/>
    </row>
    <row r="829" spans="1:13" x14ac:dyDescent="0.25">
      <c r="A829" s="581" t="s">
        <v>5052</v>
      </c>
      <c r="B829" s="586" t="s">
        <v>216</v>
      </c>
      <c r="C829" s="581" t="s">
        <v>1860</v>
      </c>
      <c r="D829" s="582">
        <v>6</v>
      </c>
      <c r="E829" s="147"/>
      <c r="F829" s="147"/>
      <c r="G829" s="583" t="s">
        <v>5116</v>
      </c>
      <c r="H829" s="583" t="s">
        <v>5116</v>
      </c>
      <c r="I829" s="147"/>
      <c r="J829" s="147"/>
      <c r="K829" s="147"/>
      <c r="L829" s="582" t="s">
        <v>5116</v>
      </c>
      <c r="M829" s="582"/>
    </row>
    <row r="830" spans="1:13" x14ac:dyDescent="0.25">
      <c r="A830" s="581" t="s">
        <v>5052</v>
      </c>
      <c r="B830" s="586" t="s">
        <v>216</v>
      </c>
      <c r="C830" s="581" t="s">
        <v>1860</v>
      </c>
      <c r="D830" s="582">
        <v>7</v>
      </c>
      <c r="E830" s="147"/>
      <c r="F830" s="147"/>
      <c r="G830" s="583" t="s">
        <v>5116</v>
      </c>
      <c r="H830" s="583" t="s">
        <v>5116</v>
      </c>
      <c r="I830" s="147"/>
      <c r="J830" s="147"/>
      <c r="K830" s="147"/>
      <c r="L830" s="582" t="s">
        <v>5116</v>
      </c>
      <c r="M830" s="582"/>
    </row>
    <row r="831" spans="1:13" x14ac:dyDescent="0.25">
      <c r="A831" s="581" t="s">
        <v>5052</v>
      </c>
      <c r="B831" s="586" t="s">
        <v>2031</v>
      </c>
      <c r="C831" s="581" t="s">
        <v>1861</v>
      </c>
      <c r="D831" s="582">
        <v>0</v>
      </c>
      <c r="E831" s="147"/>
      <c r="F831" s="147"/>
      <c r="G831" s="587" t="s">
        <v>6119</v>
      </c>
      <c r="H831" s="583" t="s">
        <v>6120</v>
      </c>
      <c r="I831" s="147"/>
      <c r="J831" s="147"/>
      <c r="K831" s="147"/>
      <c r="L831" s="582" t="s">
        <v>5890</v>
      </c>
      <c r="M831" s="582"/>
    </row>
    <row r="832" spans="1:13" x14ac:dyDescent="0.25">
      <c r="A832" s="581" t="s">
        <v>5052</v>
      </c>
      <c r="B832" s="586" t="s">
        <v>2031</v>
      </c>
      <c r="C832" s="581" t="s">
        <v>1861</v>
      </c>
      <c r="D832" s="582">
        <v>1</v>
      </c>
      <c r="E832" s="147"/>
      <c r="F832" s="147"/>
      <c r="G832" s="583" t="s">
        <v>5116</v>
      </c>
      <c r="H832" s="583" t="s">
        <v>43</v>
      </c>
      <c r="I832" s="147"/>
      <c r="J832" s="147"/>
      <c r="K832" s="147"/>
      <c r="L832" s="582" t="s">
        <v>5890</v>
      </c>
      <c r="M832" s="582"/>
    </row>
    <row r="833" spans="1:13" x14ac:dyDescent="0.25">
      <c r="A833" s="581" t="s">
        <v>5052</v>
      </c>
      <c r="B833" s="586" t="s">
        <v>2031</v>
      </c>
      <c r="C833" s="581" t="s">
        <v>1861</v>
      </c>
      <c r="D833" s="582">
        <v>2</v>
      </c>
      <c r="E833" s="147"/>
      <c r="F833" s="147"/>
      <c r="G833" s="583" t="s">
        <v>5116</v>
      </c>
      <c r="H833" s="583" t="s">
        <v>5116</v>
      </c>
      <c r="I833" s="147"/>
      <c r="J833" s="147"/>
      <c r="K833" s="147"/>
      <c r="L833" s="582" t="s">
        <v>5116</v>
      </c>
      <c r="M833" s="582"/>
    </row>
    <row r="834" spans="1:13" x14ac:dyDescent="0.25">
      <c r="A834" s="581" t="s">
        <v>5052</v>
      </c>
      <c r="B834" s="586" t="s">
        <v>2031</v>
      </c>
      <c r="C834" s="581" t="s">
        <v>1861</v>
      </c>
      <c r="D834" s="582">
        <v>3</v>
      </c>
      <c r="E834" s="147"/>
      <c r="F834" s="147"/>
      <c r="G834" s="583" t="s">
        <v>5116</v>
      </c>
      <c r="H834" s="583" t="s">
        <v>5116</v>
      </c>
      <c r="I834" s="147"/>
      <c r="J834" s="147"/>
      <c r="K834" s="147"/>
      <c r="L834" s="582" t="s">
        <v>5116</v>
      </c>
      <c r="M834" s="582"/>
    </row>
    <row r="835" spans="1:13" x14ac:dyDescent="0.25">
      <c r="A835" s="581" t="s">
        <v>5052</v>
      </c>
      <c r="B835" s="586" t="s">
        <v>1581</v>
      </c>
      <c r="C835" s="581" t="s">
        <v>1862</v>
      </c>
      <c r="D835" s="582">
        <v>0</v>
      </c>
      <c r="E835" s="147"/>
      <c r="F835" s="147"/>
      <c r="G835" s="583" t="s">
        <v>5116</v>
      </c>
      <c r="H835" s="583" t="s">
        <v>6121</v>
      </c>
      <c r="I835" s="147"/>
      <c r="J835" s="147"/>
      <c r="K835" s="147"/>
      <c r="L835" s="582" t="s">
        <v>2032</v>
      </c>
      <c r="M835" s="582"/>
    </row>
    <row r="836" spans="1:13" x14ac:dyDescent="0.25">
      <c r="A836" s="581" t="s">
        <v>5052</v>
      </c>
      <c r="B836" s="586" t="s">
        <v>1581</v>
      </c>
      <c r="C836" s="581" t="s">
        <v>1862</v>
      </c>
      <c r="D836" s="582">
        <v>1</v>
      </c>
      <c r="E836" s="147"/>
      <c r="F836" s="147"/>
      <c r="G836" s="583" t="s">
        <v>5116</v>
      </c>
      <c r="H836" s="583" t="s">
        <v>6122</v>
      </c>
      <c r="I836" s="147"/>
      <c r="J836" s="147"/>
      <c r="K836" s="147"/>
      <c r="L836" s="582" t="s">
        <v>2033</v>
      </c>
      <c r="M836" s="582"/>
    </row>
    <row r="837" spans="1:13" x14ac:dyDescent="0.25">
      <c r="A837" s="581" t="s">
        <v>5052</v>
      </c>
      <c r="B837" s="586" t="s">
        <v>1581</v>
      </c>
      <c r="C837" s="581" t="s">
        <v>1895</v>
      </c>
      <c r="D837" s="582">
        <v>0</v>
      </c>
      <c r="E837" s="147"/>
      <c r="F837" s="147"/>
      <c r="G837" s="583" t="s">
        <v>5116</v>
      </c>
      <c r="H837" s="583" t="s">
        <v>43</v>
      </c>
      <c r="I837" s="147"/>
      <c r="J837" s="147"/>
      <c r="K837" s="147"/>
      <c r="L837" s="582" t="s">
        <v>2034</v>
      </c>
      <c r="M837" s="582"/>
    </row>
    <row r="838" spans="1:13" x14ac:dyDescent="0.25">
      <c r="A838" s="581" t="s">
        <v>5052</v>
      </c>
      <c r="B838" s="586" t="s">
        <v>1581</v>
      </c>
      <c r="C838" s="581" t="s">
        <v>1895</v>
      </c>
      <c r="D838" s="582">
        <v>1</v>
      </c>
      <c r="E838" s="147"/>
      <c r="F838" s="147"/>
      <c r="G838" s="583" t="s">
        <v>5116</v>
      </c>
      <c r="H838" s="583" t="s">
        <v>43</v>
      </c>
      <c r="I838" s="147"/>
      <c r="J838" s="147"/>
      <c r="K838" s="147"/>
      <c r="L838" s="582" t="s">
        <v>2039</v>
      </c>
      <c r="M838" s="582"/>
    </row>
    <row r="839" spans="1:13" x14ac:dyDescent="0.25">
      <c r="A839" s="581" t="s">
        <v>5052</v>
      </c>
      <c r="B839" s="586" t="s">
        <v>221</v>
      </c>
      <c r="C839" s="581" t="s">
        <v>1864</v>
      </c>
      <c r="D839" s="582">
        <v>0</v>
      </c>
      <c r="E839" s="147"/>
      <c r="F839" s="147"/>
      <c r="G839" s="583" t="s">
        <v>6123</v>
      </c>
      <c r="H839" s="583" t="s">
        <v>6124</v>
      </c>
      <c r="I839" s="147"/>
      <c r="J839" s="147"/>
      <c r="K839" s="147"/>
      <c r="L839" s="582" t="s">
        <v>5116</v>
      </c>
      <c r="M839" s="582"/>
    </row>
    <row r="840" spans="1:13" x14ac:dyDescent="0.25">
      <c r="A840" s="581" t="s">
        <v>5052</v>
      </c>
      <c r="B840" s="586" t="s">
        <v>221</v>
      </c>
      <c r="C840" s="581" t="s">
        <v>1864</v>
      </c>
      <c r="D840" s="582">
        <v>1</v>
      </c>
      <c r="E840" s="147"/>
      <c r="F840" s="147"/>
      <c r="G840" s="583" t="s">
        <v>6125</v>
      </c>
      <c r="H840" s="583" t="s">
        <v>6126</v>
      </c>
      <c r="I840" s="147"/>
      <c r="J840" s="147"/>
      <c r="K840" s="147"/>
      <c r="L840" s="582" t="s">
        <v>5116</v>
      </c>
      <c r="M840" s="582"/>
    </row>
    <row r="841" spans="1:13" x14ac:dyDescent="0.25">
      <c r="A841" s="581" t="s">
        <v>5052</v>
      </c>
      <c r="B841" s="586" t="s">
        <v>221</v>
      </c>
      <c r="C841" s="581" t="s">
        <v>1864</v>
      </c>
      <c r="D841" s="582">
        <v>2</v>
      </c>
      <c r="E841" s="147"/>
      <c r="F841" s="147"/>
      <c r="G841" s="583" t="s">
        <v>6127</v>
      </c>
      <c r="H841" s="583" t="s">
        <v>6128</v>
      </c>
      <c r="I841" s="147"/>
      <c r="J841" s="147"/>
      <c r="K841" s="147"/>
      <c r="L841" s="582" t="s">
        <v>5116</v>
      </c>
      <c r="M841" s="582"/>
    </row>
    <row r="842" spans="1:13" x14ac:dyDescent="0.25">
      <c r="A842" s="581" t="s">
        <v>5052</v>
      </c>
      <c r="B842" s="586" t="s">
        <v>221</v>
      </c>
      <c r="C842" s="581" t="s">
        <v>1864</v>
      </c>
      <c r="D842" s="582">
        <v>3</v>
      </c>
      <c r="E842" s="147"/>
      <c r="F842" s="147"/>
      <c r="G842" s="583" t="s">
        <v>6129</v>
      </c>
      <c r="H842" s="583" t="s">
        <v>6130</v>
      </c>
      <c r="I842" s="147"/>
      <c r="J842" s="147"/>
      <c r="K842" s="147"/>
      <c r="L842" s="582" t="s">
        <v>5116</v>
      </c>
      <c r="M842" s="582"/>
    </row>
    <row r="843" spans="1:13" x14ac:dyDescent="0.25">
      <c r="A843" s="581" t="s">
        <v>5052</v>
      </c>
      <c r="B843" s="586" t="s">
        <v>221</v>
      </c>
      <c r="C843" s="581" t="s">
        <v>1864</v>
      </c>
      <c r="D843" s="582">
        <v>4</v>
      </c>
      <c r="E843" s="147"/>
      <c r="F843" s="147"/>
      <c r="G843" s="583" t="s">
        <v>6131</v>
      </c>
      <c r="H843" s="583" t="s">
        <v>6132</v>
      </c>
      <c r="I843" s="147"/>
      <c r="J843" s="147"/>
      <c r="K843" s="147"/>
      <c r="L843" s="582" t="s">
        <v>5116</v>
      </c>
      <c r="M843" s="582"/>
    </row>
    <row r="844" spans="1:13" x14ac:dyDescent="0.25">
      <c r="A844" s="581" t="s">
        <v>5052</v>
      </c>
      <c r="B844" s="586" t="s">
        <v>221</v>
      </c>
      <c r="C844" s="581" t="s">
        <v>1864</v>
      </c>
      <c r="D844" s="582">
        <v>5</v>
      </c>
      <c r="E844" s="147"/>
      <c r="F844" s="147"/>
      <c r="G844" s="583" t="s">
        <v>6133</v>
      </c>
      <c r="H844" s="583" t="s">
        <v>6134</v>
      </c>
      <c r="I844" s="147"/>
      <c r="J844" s="147"/>
      <c r="K844" s="147"/>
      <c r="L844" s="582" t="s">
        <v>5116</v>
      </c>
      <c r="M844" s="582"/>
    </row>
    <row r="845" spans="1:13" x14ac:dyDescent="0.25">
      <c r="A845" s="581" t="s">
        <v>5052</v>
      </c>
      <c r="B845" s="586" t="s">
        <v>221</v>
      </c>
      <c r="C845" s="581" t="s">
        <v>1864</v>
      </c>
      <c r="D845" s="582">
        <v>6</v>
      </c>
      <c r="E845" s="147"/>
      <c r="F845" s="147"/>
      <c r="G845" s="583" t="s">
        <v>6135</v>
      </c>
      <c r="H845" s="583" t="s">
        <v>6136</v>
      </c>
      <c r="I845" s="147"/>
      <c r="J845" s="147"/>
      <c r="K845" s="147"/>
      <c r="L845" s="582" t="s">
        <v>5116</v>
      </c>
      <c r="M845" s="582"/>
    </row>
    <row r="846" spans="1:13" x14ac:dyDescent="0.25">
      <c r="A846" s="581" t="s">
        <v>5052</v>
      </c>
      <c r="B846" s="586" t="s">
        <v>221</v>
      </c>
      <c r="C846" s="581" t="s">
        <v>1864</v>
      </c>
      <c r="D846" s="582">
        <v>7</v>
      </c>
      <c r="E846" s="147"/>
      <c r="F846" s="147"/>
      <c r="G846" s="583" t="s">
        <v>6137</v>
      </c>
      <c r="H846" s="583" t="s">
        <v>6138</v>
      </c>
      <c r="I846" s="147"/>
      <c r="J846" s="147"/>
      <c r="K846" s="147"/>
      <c r="L846" s="582" t="s">
        <v>5909</v>
      </c>
      <c r="M846" s="582"/>
    </row>
    <row r="847" spans="1:13" x14ac:dyDescent="0.25">
      <c r="A847" s="581" t="s">
        <v>5052</v>
      </c>
      <c r="B847" s="586" t="s">
        <v>221</v>
      </c>
      <c r="C847" s="581" t="s">
        <v>1864</v>
      </c>
      <c r="D847" s="582">
        <v>8</v>
      </c>
      <c r="E847" s="147"/>
      <c r="F847" s="147"/>
      <c r="G847" s="583" t="s">
        <v>6139</v>
      </c>
      <c r="H847" s="583" t="s">
        <v>6140</v>
      </c>
      <c r="I847" s="147"/>
      <c r="J847" s="147"/>
      <c r="K847" s="147"/>
      <c r="L847" s="582" t="s">
        <v>5909</v>
      </c>
      <c r="M847" s="582"/>
    </row>
    <row r="848" spans="1:13" x14ac:dyDescent="0.25">
      <c r="A848" s="581" t="s">
        <v>5052</v>
      </c>
      <c r="B848" s="586" t="s">
        <v>221</v>
      </c>
      <c r="C848" s="581" t="s">
        <v>1864</v>
      </c>
      <c r="D848" s="582">
        <v>9</v>
      </c>
      <c r="E848" s="147"/>
      <c r="F848" s="147"/>
      <c r="G848" s="583" t="s">
        <v>6141</v>
      </c>
      <c r="H848" s="583" t="s">
        <v>6142</v>
      </c>
      <c r="I848" s="147"/>
      <c r="J848" s="147"/>
      <c r="K848" s="147"/>
      <c r="L848" s="582" t="s">
        <v>5909</v>
      </c>
      <c r="M848" s="582"/>
    </row>
    <row r="849" spans="1:13" x14ac:dyDescent="0.25">
      <c r="A849" s="581" t="s">
        <v>5052</v>
      </c>
      <c r="B849" s="586" t="s">
        <v>221</v>
      </c>
      <c r="C849" s="581" t="s">
        <v>1864</v>
      </c>
      <c r="D849" s="582" t="s">
        <v>222</v>
      </c>
      <c r="E849" s="147"/>
      <c r="F849" s="147"/>
      <c r="G849" s="583" t="s">
        <v>6143</v>
      </c>
      <c r="H849" s="583" t="s">
        <v>6144</v>
      </c>
      <c r="I849" s="147"/>
      <c r="J849" s="147"/>
      <c r="K849" s="147"/>
      <c r="L849" s="582" t="s">
        <v>5909</v>
      </c>
      <c r="M849" s="582"/>
    </row>
    <row r="850" spans="1:13" x14ac:dyDescent="0.25">
      <c r="A850" s="581" t="s">
        <v>5052</v>
      </c>
      <c r="B850" s="586" t="s">
        <v>221</v>
      </c>
      <c r="C850" s="581" t="s">
        <v>1864</v>
      </c>
      <c r="D850" s="582" t="s">
        <v>223</v>
      </c>
      <c r="E850" s="147"/>
      <c r="F850" s="147"/>
      <c r="G850" s="583" t="s">
        <v>6145</v>
      </c>
      <c r="H850" s="583" t="s">
        <v>6146</v>
      </c>
      <c r="I850" s="147"/>
      <c r="J850" s="147"/>
      <c r="K850" s="147"/>
      <c r="L850" s="582" t="s">
        <v>5909</v>
      </c>
      <c r="M850" s="582"/>
    </row>
    <row r="851" spans="1:13" x14ac:dyDescent="0.25">
      <c r="A851" s="581" t="s">
        <v>5052</v>
      </c>
      <c r="B851" s="586" t="s">
        <v>221</v>
      </c>
      <c r="C851" s="581" t="s">
        <v>1864</v>
      </c>
      <c r="D851" s="582" t="s">
        <v>224</v>
      </c>
      <c r="E851" s="147"/>
      <c r="F851" s="147"/>
      <c r="G851" s="583" t="s">
        <v>6147</v>
      </c>
      <c r="H851" s="583" t="s">
        <v>6148</v>
      </c>
      <c r="I851" s="147"/>
      <c r="J851" s="147"/>
      <c r="K851" s="147"/>
      <c r="L851" s="582" t="s">
        <v>5909</v>
      </c>
      <c r="M851" s="582"/>
    </row>
    <row r="852" spans="1:13" x14ac:dyDescent="0.25">
      <c r="A852" s="581" t="s">
        <v>5052</v>
      </c>
      <c r="B852" s="586" t="s">
        <v>221</v>
      </c>
      <c r="C852" s="581" t="s">
        <v>1864</v>
      </c>
      <c r="D852" s="582" t="s">
        <v>225</v>
      </c>
      <c r="E852" s="147"/>
      <c r="F852" s="147"/>
      <c r="G852" s="583" t="s">
        <v>5116</v>
      </c>
      <c r="H852" s="583" t="s">
        <v>43</v>
      </c>
      <c r="I852" s="147"/>
      <c r="J852" s="147"/>
      <c r="K852" s="147"/>
      <c r="L852" s="582" t="s">
        <v>5920</v>
      </c>
      <c r="M852" s="582"/>
    </row>
    <row r="853" spans="1:13" x14ac:dyDescent="0.25">
      <c r="A853" s="581" t="s">
        <v>5052</v>
      </c>
      <c r="B853" s="586" t="s">
        <v>221</v>
      </c>
      <c r="C853" s="581" t="s">
        <v>1864</v>
      </c>
      <c r="D853" s="582" t="s">
        <v>226</v>
      </c>
      <c r="E853" s="147"/>
      <c r="F853" s="147"/>
      <c r="G853" s="583" t="s">
        <v>5116</v>
      </c>
      <c r="H853" s="583" t="s">
        <v>43</v>
      </c>
      <c r="I853" s="147"/>
      <c r="J853" s="147"/>
      <c r="K853" s="147"/>
      <c r="L853" s="582" t="s">
        <v>5920</v>
      </c>
      <c r="M853" s="582"/>
    </row>
    <row r="854" spans="1:13" x14ac:dyDescent="0.25">
      <c r="A854" s="581" t="s">
        <v>5052</v>
      </c>
      <c r="B854" s="586" t="s">
        <v>221</v>
      </c>
      <c r="C854" s="581" t="s">
        <v>1864</v>
      </c>
      <c r="D854" s="582" t="s">
        <v>227</v>
      </c>
      <c r="E854" s="147"/>
      <c r="F854" s="147"/>
      <c r="G854" s="583" t="s">
        <v>6149</v>
      </c>
      <c r="H854" s="583" t="s">
        <v>6150</v>
      </c>
      <c r="I854" s="147"/>
      <c r="J854" s="147"/>
      <c r="K854" s="147"/>
      <c r="L854" s="582" t="s">
        <v>2066</v>
      </c>
      <c r="M854" s="582"/>
    </row>
    <row r="855" spans="1:13" x14ac:dyDescent="0.25">
      <c r="A855" s="581" t="s">
        <v>5052</v>
      </c>
      <c r="B855" s="586" t="s">
        <v>221</v>
      </c>
      <c r="C855" s="581" t="s">
        <v>1864</v>
      </c>
      <c r="D855" s="582" t="s">
        <v>228</v>
      </c>
      <c r="E855" s="147"/>
      <c r="F855" s="147"/>
      <c r="G855" s="583" t="s">
        <v>6151</v>
      </c>
      <c r="H855" s="583" t="s">
        <v>6152</v>
      </c>
      <c r="I855" s="147"/>
      <c r="J855" s="147"/>
      <c r="K855" s="147"/>
      <c r="L855" s="582" t="s">
        <v>2066</v>
      </c>
      <c r="M855" s="582"/>
    </row>
    <row r="856" spans="1:13" x14ac:dyDescent="0.25">
      <c r="A856" s="581" t="s">
        <v>5052</v>
      </c>
      <c r="B856" s="586" t="s">
        <v>221</v>
      </c>
      <c r="C856" s="581" t="s">
        <v>1864</v>
      </c>
      <c r="D856" s="582" t="s">
        <v>229</v>
      </c>
      <c r="E856" s="147"/>
      <c r="F856" s="147"/>
      <c r="G856" s="583" t="s">
        <v>6153</v>
      </c>
      <c r="H856" s="583" t="s">
        <v>6154</v>
      </c>
      <c r="I856" s="147"/>
      <c r="J856" s="147"/>
      <c r="K856" s="147"/>
      <c r="L856" s="582" t="s">
        <v>2066</v>
      </c>
      <c r="M856" s="582"/>
    </row>
    <row r="857" spans="1:13" x14ac:dyDescent="0.25">
      <c r="A857" s="581" t="s">
        <v>5052</v>
      </c>
      <c r="B857" s="586" t="s">
        <v>221</v>
      </c>
      <c r="C857" s="581" t="s">
        <v>1864</v>
      </c>
      <c r="D857" s="582" t="s">
        <v>230</v>
      </c>
      <c r="E857" s="147"/>
      <c r="F857" s="147"/>
      <c r="G857" s="583" t="s">
        <v>6155</v>
      </c>
      <c r="H857" s="583" t="s">
        <v>6156</v>
      </c>
      <c r="I857" s="147"/>
      <c r="J857" s="147"/>
      <c r="K857" s="147"/>
      <c r="L857" s="582" t="s">
        <v>2066</v>
      </c>
      <c r="M857" s="582"/>
    </row>
    <row r="858" spans="1:13" x14ac:dyDescent="0.25">
      <c r="A858" s="581" t="s">
        <v>5052</v>
      </c>
      <c r="B858" s="586" t="s">
        <v>221</v>
      </c>
      <c r="C858" s="581" t="s">
        <v>1864</v>
      </c>
      <c r="D858" s="582" t="s">
        <v>231</v>
      </c>
      <c r="E858" s="147"/>
      <c r="F858" s="147"/>
      <c r="G858" s="583" t="s">
        <v>6157</v>
      </c>
      <c r="H858" s="583" t="s">
        <v>6158</v>
      </c>
      <c r="I858" s="147"/>
      <c r="J858" s="147"/>
      <c r="K858" s="147"/>
      <c r="L858" s="582" t="s">
        <v>2066</v>
      </c>
      <c r="M858" s="582"/>
    </row>
    <row r="859" spans="1:13" x14ac:dyDescent="0.25">
      <c r="A859" s="581" t="s">
        <v>5052</v>
      </c>
      <c r="B859" s="586" t="s">
        <v>221</v>
      </c>
      <c r="C859" s="581" t="s">
        <v>1864</v>
      </c>
      <c r="D859" s="582" t="s">
        <v>232</v>
      </c>
      <c r="E859" s="147"/>
      <c r="F859" s="147"/>
      <c r="G859" s="583" t="s">
        <v>6159</v>
      </c>
      <c r="H859" s="583" t="s">
        <v>6160</v>
      </c>
      <c r="I859" s="147"/>
      <c r="J859" s="147"/>
      <c r="K859" s="147"/>
      <c r="L859" s="582" t="s">
        <v>2066</v>
      </c>
      <c r="M859" s="582"/>
    </row>
    <row r="860" spans="1:13" x14ac:dyDescent="0.25">
      <c r="A860" s="581" t="s">
        <v>5052</v>
      </c>
      <c r="B860" s="586" t="s">
        <v>221</v>
      </c>
      <c r="C860" s="581" t="s">
        <v>1864</v>
      </c>
      <c r="D860" s="582" t="s">
        <v>233</v>
      </c>
      <c r="E860" s="147"/>
      <c r="F860" s="147"/>
      <c r="G860" s="583" t="s">
        <v>6161</v>
      </c>
      <c r="H860" s="583" t="s">
        <v>6162</v>
      </c>
      <c r="I860" s="147"/>
      <c r="J860" s="147"/>
      <c r="K860" s="147"/>
      <c r="L860" s="582" t="s">
        <v>2067</v>
      </c>
      <c r="M860" s="582"/>
    </row>
    <row r="861" spans="1:13" x14ac:dyDescent="0.25">
      <c r="A861" s="581" t="s">
        <v>5052</v>
      </c>
      <c r="B861" s="586" t="s">
        <v>221</v>
      </c>
      <c r="C861" s="581" t="s">
        <v>1864</v>
      </c>
      <c r="D861" s="582" t="s">
        <v>234</v>
      </c>
      <c r="E861" s="147"/>
      <c r="F861" s="147"/>
      <c r="G861" s="583" t="s">
        <v>6163</v>
      </c>
      <c r="H861" s="583" t="s">
        <v>6164</v>
      </c>
      <c r="I861" s="147"/>
      <c r="J861" s="147"/>
      <c r="K861" s="147"/>
      <c r="L861" s="582" t="s">
        <v>2067</v>
      </c>
      <c r="M861" s="582"/>
    </row>
    <row r="862" spans="1:13" x14ac:dyDescent="0.25">
      <c r="A862" s="581" t="s">
        <v>5052</v>
      </c>
      <c r="B862" s="586" t="s">
        <v>221</v>
      </c>
      <c r="C862" s="581" t="s">
        <v>1864</v>
      </c>
      <c r="D862" s="582" t="s">
        <v>235</v>
      </c>
      <c r="E862" s="147"/>
      <c r="F862" s="147"/>
      <c r="G862" s="587" t="s">
        <v>6165</v>
      </c>
      <c r="H862" s="583" t="s">
        <v>6166</v>
      </c>
      <c r="I862" s="147"/>
      <c r="J862" s="147"/>
      <c r="K862" s="147"/>
      <c r="L862" s="582" t="s">
        <v>2067</v>
      </c>
      <c r="M862" s="582"/>
    </row>
    <row r="863" spans="1:13" x14ac:dyDescent="0.25">
      <c r="A863" s="581" t="s">
        <v>5052</v>
      </c>
      <c r="B863" s="586" t="s">
        <v>221</v>
      </c>
      <c r="C863" s="581" t="s">
        <v>1864</v>
      </c>
      <c r="D863" s="582" t="s">
        <v>236</v>
      </c>
      <c r="E863" s="147"/>
      <c r="F863" s="147"/>
      <c r="G863" s="587" t="s">
        <v>6167</v>
      </c>
      <c r="H863" s="583" t="s">
        <v>6168</v>
      </c>
      <c r="I863" s="147"/>
      <c r="J863" s="147"/>
      <c r="K863" s="147"/>
      <c r="L863" s="582" t="s">
        <v>2067</v>
      </c>
      <c r="M863" s="582"/>
    </row>
    <row r="864" spans="1:13" x14ac:dyDescent="0.25">
      <c r="A864" s="581" t="s">
        <v>5052</v>
      </c>
      <c r="B864" s="586" t="s">
        <v>221</v>
      </c>
      <c r="C864" s="581" t="s">
        <v>1864</v>
      </c>
      <c r="D864" s="582" t="s">
        <v>237</v>
      </c>
      <c r="E864" s="147"/>
      <c r="F864" s="147"/>
      <c r="G864" s="587" t="s">
        <v>6169</v>
      </c>
      <c r="H864" s="583" t="s">
        <v>6170</v>
      </c>
      <c r="I864" s="147"/>
      <c r="J864" s="147"/>
      <c r="K864" s="147"/>
      <c r="L864" s="582" t="s">
        <v>2067</v>
      </c>
      <c r="M864" s="582"/>
    </row>
    <row r="865" spans="1:13" x14ac:dyDescent="0.25">
      <c r="A865" s="581" t="s">
        <v>5052</v>
      </c>
      <c r="B865" s="586" t="s">
        <v>221</v>
      </c>
      <c r="C865" s="581" t="s">
        <v>1864</v>
      </c>
      <c r="D865" s="582" t="s">
        <v>238</v>
      </c>
      <c r="E865" s="147"/>
      <c r="F865" s="147"/>
      <c r="G865" s="587" t="s">
        <v>6171</v>
      </c>
      <c r="H865" s="583" t="s">
        <v>6172</v>
      </c>
      <c r="I865" s="147"/>
      <c r="J865" s="147"/>
      <c r="K865" s="147"/>
      <c r="L865" s="582" t="s">
        <v>2067</v>
      </c>
      <c r="M865" s="582"/>
    </row>
    <row r="866" spans="1:13" x14ac:dyDescent="0.25">
      <c r="A866" s="581" t="s">
        <v>5052</v>
      </c>
      <c r="B866" s="586" t="s">
        <v>221</v>
      </c>
      <c r="C866" s="581" t="s">
        <v>1864</v>
      </c>
      <c r="D866" s="582" t="s">
        <v>239</v>
      </c>
      <c r="E866" s="147"/>
      <c r="F866" s="147"/>
      <c r="G866" s="583" t="s">
        <v>5116</v>
      </c>
      <c r="H866" s="583" t="s">
        <v>43</v>
      </c>
      <c r="I866" s="147"/>
      <c r="J866" s="147"/>
      <c r="K866" s="147"/>
      <c r="L866" s="582" t="s">
        <v>5920</v>
      </c>
      <c r="M866" s="582"/>
    </row>
    <row r="867" spans="1:13" x14ac:dyDescent="0.25">
      <c r="A867" s="581" t="s">
        <v>5052</v>
      </c>
      <c r="B867" s="586" t="s">
        <v>221</v>
      </c>
      <c r="C867" s="581" t="s">
        <v>1864</v>
      </c>
      <c r="D867" s="582" t="s">
        <v>240</v>
      </c>
      <c r="E867" s="147"/>
      <c r="F867" s="147"/>
      <c r="G867" s="583" t="s">
        <v>5116</v>
      </c>
      <c r="H867" s="583" t="s">
        <v>43</v>
      </c>
      <c r="I867" s="147"/>
      <c r="J867" s="147"/>
      <c r="K867" s="147"/>
      <c r="L867" s="582" t="s">
        <v>5920</v>
      </c>
      <c r="M867" s="582"/>
    </row>
    <row r="868" spans="1:13" x14ac:dyDescent="0.25">
      <c r="A868" s="581" t="s">
        <v>5052</v>
      </c>
      <c r="B868" s="586" t="s">
        <v>221</v>
      </c>
      <c r="C868" s="581" t="s">
        <v>1864</v>
      </c>
      <c r="D868" s="582" t="s">
        <v>241</v>
      </c>
      <c r="E868" s="147"/>
      <c r="F868" s="147"/>
      <c r="G868" s="583" t="s">
        <v>5116</v>
      </c>
      <c r="H868" s="583" t="s">
        <v>5116</v>
      </c>
      <c r="I868" s="147"/>
      <c r="J868" s="147"/>
      <c r="K868" s="147"/>
      <c r="L868" s="582" t="s">
        <v>5116</v>
      </c>
      <c r="M868" s="582"/>
    </row>
    <row r="869" spans="1:13" x14ac:dyDescent="0.25">
      <c r="A869" s="581" t="s">
        <v>5052</v>
      </c>
      <c r="B869" s="586" t="s">
        <v>221</v>
      </c>
      <c r="C869" s="581" t="s">
        <v>1864</v>
      </c>
      <c r="D869" s="582" t="s">
        <v>242</v>
      </c>
      <c r="E869" s="147"/>
      <c r="F869" s="147"/>
      <c r="G869" s="583" t="s">
        <v>5116</v>
      </c>
      <c r="H869" s="583" t="s">
        <v>5116</v>
      </c>
      <c r="I869" s="147"/>
      <c r="J869" s="147"/>
      <c r="K869" s="147"/>
      <c r="L869" s="582" t="s">
        <v>5116</v>
      </c>
      <c r="M869" s="582"/>
    </row>
    <row r="870" spans="1:13" x14ac:dyDescent="0.25">
      <c r="A870" s="581" t="s">
        <v>5052</v>
      </c>
      <c r="B870" s="586" t="s">
        <v>221</v>
      </c>
      <c r="C870" s="581" t="s">
        <v>1864</v>
      </c>
      <c r="D870" s="582" t="s">
        <v>2086</v>
      </c>
      <c r="E870" s="147"/>
      <c r="F870" s="147"/>
      <c r="G870" s="583" t="s">
        <v>5116</v>
      </c>
      <c r="H870" s="583" t="s">
        <v>5116</v>
      </c>
      <c r="I870" s="147"/>
      <c r="J870" s="147"/>
      <c r="K870" s="147"/>
      <c r="L870" s="582" t="s">
        <v>5116</v>
      </c>
      <c r="M870" s="582"/>
    </row>
    <row r="871" spans="1:13" x14ac:dyDescent="0.25">
      <c r="A871" s="581" t="s">
        <v>5052</v>
      </c>
      <c r="B871" s="586" t="s">
        <v>1343</v>
      </c>
      <c r="C871" s="581" t="s">
        <v>1865</v>
      </c>
      <c r="D871" s="582">
        <v>0</v>
      </c>
      <c r="E871" s="147"/>
      <c r="F871" s="147"/>
      <c r="G871" s="583" t="s">
        <v>6173</v>
      </c>
      <c r="H871" s="583" t="s">
        <v>6174</v>
      </c>
      <c r="I871" s="147"/>
      <c r="J871" s="147"/>
      <c r="K871" s="147"/>
      <c r="L871" s="582" t="s">
        <v>5947</v>
      </c>
      <c r="M871" s="582"/>
    </row>
    <row r="872" spans="1:13" x14ac:dyDescent="0.25">
      <c r="A872" s="581" t="s">
        <v>5052</v>
      </c>
      <c r="B872" s="586" t="s">
        <v>1343</v>
      </c>
      <c r="C872" s="581" t="s">
        <v>1865</v>
      </c>
      <c r="D872" s="582">
        <v>1</v>
      </c>
      <c r="E872" s="147"/>
      <c r="F872" s="147"/>
      <c r="G872" s="583" t="s">
        <v>6175</v>
      </c>
      <c r="H872" s="583" t="s">
        <v>6176</v>
      </c>
      <c r="I872" s="147"/>
      <c r="J872" s="147"/>
      <c r="K872" s="147"/>
      <c r="L872" s="582" t="s">
        <v>5947</v>
      </c>
      <c r="M872" s="582"/>
    </row>
    <row r="873" spans="1:13" x14ac:dyDescent="0.25">
      <c r="A873" s="581" t="s">
        <v>5052</v>
      </c>
      <c r="B873" s="586" t="s">
        <v>1343</v>
      </c>
      <c r="C873" s="581" t="s">
        <v>1865</v>
      </c>
      <c r="D873" s="582">
        <v>2</v>
      </c>
      <c r="E873" s="147"/>
      <c r="F873" s="147"/>
      <c r="G873" s="583" t="s">
        <v>6177</v>
      </c>
      <c r="H873" s="583" t="s">
        <v>6178</v>
      </c>
      <c r="I873" s="147"/>
      <c r="J873" s="147"/>
      <c r="K873" s="147"/>
      <c r="L873" s="582" t="s">
        <v>5947</v>
      </c>
      <c r="M873" s="582"/>
    </row>
    <row r="874" spans="1:13" x14ac:dyDescent="0.25">
      <c r="A874" s="581" t="s">
        <v>5052</v>
      </c>
      <c r="B874" s="586" t="s">
        <v>1343</v>
      </c>
      <c r="C874" s="581" t="s">
        <v>1865</v>
      </c>
      <c r="D874" s="582">
        <v>3</v>
      </c>
      <c r="E874" s="147"/>
      <c r="F874" s="147"/>
      <c r="G874" s="583" t="s">
        <v>5116</v>
      </c>
      <c r="H874" s="583" t="s">
        <v>43</v>
      </c>
      <c r="I874" s="147"/>
      <c r="J874" s="147"/>
      <c r="K874" s="147"/>
      <c r="L874" s="582" t="s">
        <v>5947</v>
      </c>
      <c r="M874" s="582"/>
    </row>
    <row r="875" spans="1:13" x14ac:dyDescent="0.25">
      <c r="A875" s="581" t="s">
        <v>5052</v>
      </c>
      <c r="B875" s="586" t="s">
        <v>1343</v>
      </c>
      <c r="C875" s="581" t="s">
        <v>1865</v>
      </c>
      <c r="D875" s="582">
        <v>4</v>
      </c>
      <c r="E875" s="147"/>
      <c r="F875" s="147"/>
      <c r="G875" s="583" t="s">
        <v>6179</v>
      </c>
      <c r="H875" s="583" t="s">
        <v>6180</v>
      </c>
      <c r="I875" s="147"/>
      <c r="J875" s="147"/>
      <c r="K875" s="147"/>
      <c r="L875" s="582" t="s">
        <v>5909</v>
      </c>
      <c r="M875" s="582"/>
    </row>
    <row r="876" spans="1:13" x14ac:dyDescent="0.25">
      <c r="A876" s="581" t="s">
        <v>5052</v>
      </c>
      <c r="B876" s="586" t="s">
        <v>1343</v>
      </c>
      <c r="C876" s="581" t="s">
        <v>1865</v>
      </c>
      <c r="D876" s="582">
        <v>5</v>
      </c>
      <c r="E876" s="147"/>
      <c r="F876" s="147"/>
      <c r="G876" s="583" t="s">
        <v>6181</v>
      </c>
      <c r="H876" s="583" t="s">
        <v>6182</v>
      </c>
      <c r="I876" s="147"/>
      <c r="J876" s="147"/>
      <c r="K876" s="147"/>
      <c r="L876" s="582" t="s">
        <v>5909</v>
      </c>
      <c r="M876" s="582"/>
    </row>
    <row r="877" spans="1:13" x14ac:dyDescent="0.25">
      <c r="A877" s="581" t="s">
        <v>5052</v>
      </c>
      <c r="B877" s="586" t="s">
        <v>1343</v>
      </c>
      <c r="C877" s="581" t="s">
        <v>1865</v>
      </c>
      <c r="D877" s="582">
        <v>6</v>
      </c>
      <c r="E877" s="147"/>
      <c r="F877" s="147"/>
      <c r="G877" s="583" t="s">
        <v>5116</v>
      </c>
      <c r="H877" s="583" t="s">
        <v>43</v>
      </c>
      <c r="I877" s="147"/>
      <c r="J877" s="147"/>
      <c r="K877" s="147"/>
      <c r="L877" s="582" t="s">
        <v>5920</v>
      </c>
      <c r="M877" s="582"/>
    </row>
    <row r="878" spans="1:13" x14ac:dyDescent="0.25">
      <c r="A878" s="581" t="s">
        <v>5052</v>
      </c>
      <c r="B878" s="586" t="s">
        <v>1343</v>
      </c>
      <c r="C878" s="581" t="s">
        <v>1865</v>
      </c>
      <c r="D878" s="582">
        <v>7</v>
      </c>
      <c r="E878" s="147"/>
      <c r="F878" s="147"/>
      <c r="G878" s="583" t="s">
        <v>5116</v>
      </c>
      <c r="H878" s="583" t="s">
        <v>43</v>
      </c>
      <c r="I878" s="147"/>
      <c r="J878" s="147"/>
      <c r="K878" s="147"/>
      <c r="L878" s="582" t="s">
        <v>5920</v>
      </c>
      <c r="M878" s="582"/>
    </row>
    <row r="879" spans="1:13" x14ac:dyDescent="0.25">
      <c r="A879" s="581" t="s">
        <v>5052</v>
      </c>
      <c r="B879" s="586" t="s">
        <v>1343</v>
      </c>
      <c r="C879" s="581" t="s">
        <v>1865</v>
      </c>
      <c r="D879" s="582">
        <v>8</v>
      </c>
      <c r="E879" s="147"/>
      <c r="F879" s="147"/>
      <c r="G879" s="583" t="s">
        <v>6183</v>
      </c>
      <c r="H879" s="583" t="s">
        <v>6184</v>
      </c>
      <c r="I879" s="147"/>
      <c r="J879" s="147"/>
      <c r="K879" s="147"/>
      <c r="L879" s="582" t="s">
        <v>2066</v>
      </c>
      <c r="M879" s="582"/>
    </row>
    <row r="880" spans="1:13" x14ac:dyDescent="0.25">
      <c r="A880" s="581" t="s">
        <v>5052</v>
      </c>
      <c r="B880" s="586" t="s">
        <v>1343</v>
      </c>
      <c r="C880" s="581" t="s">
        <v>1865</v>
      </c>
      <c r="D880" s="582">
        <v>9</v>
      </c>
      <c r="E880" s="147"/>
      <c r="F880" s="147"/>
      <c r="G880" s="583" t="s">
        <v>6185</v>
      </c>
      <c r="H880" s="583" t="s">
        <v>6186</v>
      </c>
      <c r="I880" s="147"/>
      <c r="J880" s="147"/>
      <c r="K880" s="147"/>
      <c r="L880" s="582" t="s">
        <v>2066</v>
      </c>
      <c r="M880" s="582"/>
    </row>
    <row r="881" spans="1:13" x14ac:dyDescent="0.25">
      <c r="A881" s="581" t="s">
        <v>5052</v>
      </c>
      <c r="B881" s="586" t="s">
        <v>1343</v>
      </c>
      <c r="C881" s="581" t="s">
        <v>1865</v>
      </c>
      <c r="D881" s="582" t="s">
        <v>222</v>
      </c>
      <c r="E881" s="147"/>
      <c r="F881" s="147"/>
      <c r="G881" s="583" t="s">
        <v>6187</v>
      </c>
      <c r="H881" s="583" t="s">
        <v>6188</v>
      </c>
      <c r="I881" s="147"/>
      <c r="J881" s="147"/>
      <c r="K881" s="147"/>
      <c r="L881" s="582" t="s">
        <v>2066</v>
      </c>
      <c r="M881" s="582"/>
    </row>
    <row r="882" spans="1:13" x14ac:dyDescent="0.25">
      <c r="A882" s="581" t="s">
        <v>5052</v>
      </c>
      <c r="B882" s="586" t="s">
        <v>1343</v>
      </c>
      <c r="C882" s="581" t="s">
        <v>1865</v>
      </c>
      <c r="D882" s="582" t="s">
        <v>223</v>
      </c>
      <c r="E882" s="147"/>
      <c r="F882" s="147"/>
      <c r="G882" s="583" t="s">
        <v>6189</v>
      </c>
      <c r="H882" s="583" t="s">
        <v>6190</v>
      </c>
      <c r="I882" s="147"/>
      <c r="J882" s="147"/>
      <c r="K882" s="147"/>
      <c r="L882" s="582" t="s">
        <v>2066</v>
      </c>
      <c r="M882" s="582"/>
    </row>
    <row r="883" spans="1:13" x14ac:dyDescent="0.25">
      <c r="A883" s="581" t="s">
        <v>5052</v>
      </c>
      <c r="B883" s="586" t="s">
        <v>1343</v>
      </c>
      <c r="C883" s="581" t="s">
        <v>1865</v>
      </c>
      <c r="D883" s="582" t="s">
        <v>224</v>
      </c>
      <c r="E883" s="147"/>
      <c r="F883" s="147"/>
      <c r="G883" s="587" t="s">
        <v>6191</v>
      </c>
      <c r="H883" s="583" t="s">
        <v>6192</v>
      </c>
      <c r="I883" s="147"/>
      <c r="J883" s="147"/>
      <c r="K883" s="147"/>
      <c r="L883" s="582" t="s">
        <v>2067</v>
      </c>
      <c r="M883" s="582"/>
    </row>
    <row r="884" spans="1:13" x14ac:dyDescent="0.25">
      <c r="A884" s="581" t="s">
        <v>5052</v>
      </c>
      <c r="B884" s="586" t="s">
        <v>1343</v>
      </c>
      <c r="C884" s="581" t="s">
        <v>1865</v>
      </c>
      <c r="D884" s="582" t="s">
        <v>225</v>
      </c>
      <c r="E884" s="147"/>
      <c r="F884" s="147"/>
      <c r="G884" s="587" t="s">
        <v>6193</v>
      </c>
      <c r="H884" s="583" t="s">
        <v>6194</v>
      </c>
      <c r="I884" s="147"/>
      <c r="J884" s="147"/>
      <c r="K884" s="147"/>
      <c r="L884" s="582" t="s">
        <v>2067</v>
      </c>
      <c r="M884" s="582"/>
    </row>
    <row r="885" spans="1:13" x14ac:dyDescent="0.25">
      <c r="A885" s="581" t="s">
        <v>5052</v>
      </c>
      <c r="B885" s="586" t="s">
        <v>1343</v>
      </c>
      <c r="C885" s="581" t="s">
        <v>1865</v>
      </c>
      <c r="D885" s="582" t="s">
        <v>226</v>
      </c>
      <c r="E885" s="147"/>
      <c r="F885" s="147"/>
      <c r="G885" s="587" t="s">
        <v>6195</v>
      </c>
      <c r="H885" s="583" t="s">
        <v>6196</v>
      </c>
      <c r="I885" s="147"/>
      <c r="J885" s="147"/>
      <c r="K885" s="147"/>
      <c r="L885" s="582" t="s">
        <v>2067</v>
      </c>
      <c r="M885" s="582"/>
    </row>
    <row r="886" spans="1:13" x14ac:dyDescent="0.25">
      <c r="A886" s="581" t="s">
        <v>5052</v>
      </c>
      <c r="B886" s="586" t="s">
        <v>1343</v>
      </c>
      <c r="C886" s="581" t="s">
        <v>1865</v>
      </c>
      <c r="D886" s="582" t="s">
        <v>227</v>
      </c>
      <c r="E886" s="147"/>
      <c r="F886" s="147"/>
      <c r="G886" s="583" t="s">
        <v>6197</v>
      </c>
      <c r="H886" s="583" t="s">
        <v>6198</v>
      </c>
      <c r="I886" s="147"/>
      <c r="J886" s="147"/>
      <c r="K886" s="147"/>
      <c r="L886" s="582" t="s">
        <v>2067</v>
      </c>
      <c r="M886" s="582"/>
    </row>
    <row r="887" spans="1:13" x14ac:dyDescent="0.25">
      <c r="A887" s="581" t="s">
        <v>5052</v>
      </c>
      <c r="B887" s="586" t="s">
        <v>1343</v>
      </c>
      <c r="C887" s="581" t="s">
        <v>1865</v>
      </c>
      <c r="D887" s="582" t="s">
        <v>228</v>
      </c>
      <c r="E887" s="147"/>
      <c r="F887" s="147"/>
      <c r="G887" s="583" t="s">
        <v>5116</v>
      </c>
      <c r="H887" s="583" t="s">
        <v>5116</v>
      </c>
      <c r="I887" s="147"/>
      <c r="J887" s="147"/>
      <c r="K887" s="147"/>
      <c r="L887" s="582" t="s">
        <v>5116</v>
      </c>
      <c r="M887" s="582"/>
    </row>
    <row r="888" spans="1:13" x14ac:dyDescent="0.25">
      <c r="A888" s="581" t="s">
        <v>5052</v>
      </c>
      <c r="B888" s="586" t="s">
        <v>1343</v>
      </c>
      <c r="C888" s="581" t="s">
        <v>1865</v>
      </c>
      <c r="D888" s="582" t="s">
        <v>229</v>
      </c>
      <c r="E888" s="147"/>
      <c r="F888" s="147"/>
      <c r="G888" s="583" t="s">
        <v>5116</v>
      </c>
      <c r="H888" s="583" t="s">
        <v>5116</v>
      </c>
      <c r="I888" s="147"/>
      <c r="J888" s="147"/>
      <c r="K888" s="147"/>
      <c r="L888" s="582" t="s">
        <v>5116</v>
      </c>
      <c r="M888" s="582"/>
    </row>
    <row r="889" spans="1:13" x14ac:dyDescent="0.25">
      <c r="A889" s="581" t="s">
        <v>5052</v>
      </c>
      <c r="B889" s="586" t="s">
        <v>1343</v>
      </c>
      <c r="C889" s="581" t="s">
        <v>1865</v>
      </c>
      <c r="D889" s="582" t="s">
        <v>230</v>
      </c>
      <c r="E889" s="147"/>
      <c r="F889" s="147"/>
      <c r="G889" s="583" t="s">
        <v>5116</v>
      </c>
      <c r="H889" s="583" t="s">
        <v>5116</v>
      </c>
      <c r="I889" s="147"/>
      <c r="J889" s="147"/>
      <c r="K889" s="147"/>
      <c r="L889" s="582" t="s">
        <v>5116</v>
      </c>
      <c r="M889" s="582"/>
    </row>
    <row r="890" spans="1:13" x14ac:dyDescent="0.25">
      <c r="A890" s="581" t="s">
        <v>5052</v>
      </c>
      <c r="B890" s="586" t="s">
        <v>1343</v>
      </c>
      <c r="C890" s="581" t="s">
        <v>1865</v>
      </c>
      <c r="D890" s="582" t="s">
        <v>231</v>
      </c>
      <c r="E890" s="147"/>
      <c r="F890" s="147"/>
      <c r="G890" s="583" t="s">
        <v>5116</v>
      </c>
      <c r="H890" s="583" t="s">
        <v>5116</v>
      </c>
      <c r="I890" s="147"/>
      <c r="J890" s="147"/>
      <c r="K890" s="147"/>
      <c r="L890" s="582" t="s">
        <v>5116</v>
      </c>
      <c r="M890" s="582"/>
    </row>
    <row r="891" spans="1:13" x14ac:dyDescent="0.25">
      <c r="A891" s="581" t="s">
        <v>5052</v>
      </c>
      <c r="B891" s="586" t="s">
        <v>1343</v>
      </c>
      <c r="C891" s="581" t="s">
        <v>1865</v>
      </c>
      <c r="D891" s="582" t="s">
        <v>232</v>
      </c>
      <c r="E891" s="147"/>
      <c r="F891" s="147"/>
      <c r="G891" s="583" t="s">
        <v>5116</v>
      </c>
      <c r="H891" s="583" t="s">
        <v>5116</v>
      </c>
      <c r="I891" s="147"/>
      <c r="J891" s="147"/>
      <c r="K891" s="147"/>
      <c r="L891" s="582" t="s">
        <v>5116</v>
      </c>
      <c r="M891" s="582"/>
    </row>
    <row r="892" spans="1:13" x14ac:dyDescent="0.25">
      <c r="A892" s="581" t="s">
        <v>5052</v>
      </c>
      <c r="B892" s="586" t="s">
        <v>1343</v>
      </c>
      <c r="C892" s="581" t="s">
        <v>1865</v>
      </c>
      <c r="D892" s="582" t="s">
        <v>233</v>
      </c>
      <c r="E892" s="147"/>
      <c r="F892" s="147"/>
      <c r="G892" s="583" t="s">
        <v>5116</v>
      </c>
      <c r="H892" s="583" t="s">
        <v>5116</v>
      </c>
      <c r="I892" s="147"/>
      <c r="J892" s="147"/>
      <c r="K892" s="147"/>
      <c r="L892" s="582" t="s">
        <v>5116</v>
      </c>
      <c r="M892" s="582"/>
    </row>
    <row r="893" spans="1:13" x14ac:dyDescent="0.25">
      <c r="A893" s="581" t="s">
        <v>5052</v>
      </c>
      <c r="B893" s="533" t="s">
        <v>1343</v>
      </c>
      <c r="C893" s="581" t="s">
        <v>1865</v>
      </c>
      <c r="D893" s="585" t="s">
        <v>234</v>
      </c>
      <c r="E893" s="147"/>
      <c r="F893" s="147"/>
      <c r="G893" s="583" t="s">
        <v>5116</v>
      </c>
      <c r="H893" s="584" t="s">
        <v>5116</v>
      </c>
      <c r="I893" s="147"/>
      <c r="J893" s="147"/>
      <c r="K893" s="147"/>
      <c r="L893" s="582" t="s">
        <v>5116</v>
      </c>
      <c r="M893" s="582"/>
    </row>
    <row r="894" spans="1:13" x14ac:dyDescent="0.25">
      <c r="A894" s="581" t="s">
        <v>5052</v>
      </c>
      <c r="B894" s="533" t="s">
        <v>1343</v>
      </c>
      <c r="C894" s="581" t="s">
        <v>1865</v>
      </c>
      <c r="D894" s="585" t="s">
        <v>235</v>
      </c>
      <c r="E894" s="147"/>
      <c r="F894" s="147"/>
      <c r="G894" s="583" t="s">
        <v>5116</v>
      </c>
      <c r="H894" s="538" t="s">
        <v>5116</v>
      </c>
      <c r="I894" s="147"/>
      <c r="J894" s="147"/>
      <c r="K894" s="147"/>
      <c r="L894" s="582" t="s">
        <v>5116</v>
      </c>
      <c r="M894" s="582"/>
    </row>
    <row r="895" spans="1:13" x14ac:dyDescent="0.25">
      <c r="A895" s="581" t="s">
        <v>5052</v>
      </c>
      <c r="B895" s="533" t="s">
        <v>1343</v>
      </c>
      <c r="C895" s="581" t="s">
        <v>1865</v>
      </c>
      <c r="D895" s="585" t="s">
        <v>236</v>
      </c>
      <c r="E895" s="147"/>
      <c r="F895" s="147"/>
      <c r="G895" s="583" t="s">
        <v>5116</v>
      </c>
      <c r="H895" s="538" t="s">
        <v>5116</v>
      </c>
      <c r="I895" s="147"/>
      <c r="J895" s="147"/>
      <c r="K895" s="147"/>
      <c r="L895" s="582" t="s">
        <v>5116</v>
      </c>
      <c r="M895" s="582"/>
    </row>
    <row r="896" spans="1:13" x14ac:dyDescent="0.25">
      <c r="A896" s="581" t="s">
        <v>5052</v>
      </c>
      <c r="B896" s="586" t="s">
        <v>1343</v>
      </c>
      <c r="C896" s="581" t="s">
        <v>1865</v>
      </c>
      <c r="D896" s="582" t="s">
        <v>237</v>
      </c>
      <c r="E896" s="147"/>
      <c r="F896" s="147"/>
      <c r="G896" s="583" t="s">
        <v>5116</v>
      </c>
      <c r="H896" s="583" t="s">
        <v>5116</v>
      </c>
      <c r="I896" s="147"/>
      <c r="J896" s="147"/>
      <c r="K896" s="147"/>
      <c r="L896" s="582" t="s">
        <v>5116</v>
      </c>
      <c r="M896" s="582"/>
    </row>
    <row r="897" spans="1:13" x14ac:dyDescent="0.25">
      <c r="A897" s="581" t="s">
        <v>5052</v>
      </c>
      <c r="B897" s="586" t="s">
        <v>1343</v>
      </c>
      <c r="C897" s="581" t="s">
        <v>1865</v>
      </c>
      <c r="D897" s="582" t="s">
        <v>238</v>
      </c>
      <c r="E897" s="147"/>
      <c r="F897" s="147"/>
      <c r="G897" s="583" t="s">
        <v>5116</v>
      </c>
      <c r="H897" s="583" t="s">
        <v>5116</v>
      </c>
      <c r="I897" s="147"/>
      <c r="J897" s="147"/>
      <c r="K897" s="147"/>
      <c r="L897" s="582" t="s">
        <v>5116</v>
      </c>
      <c r="M897" s="582"/>
    </row>
    <row r="898" spans="1:13" x14ac:dyDescent="0.25">
      <c r="A898" s="581" t="s">
        <v>5052</v>
      </c>
      <c r="B898" s="586" t="s">
        <v>1343</v>
      </c>
      <c r="C898" s="581" t="s">
        <v>1865</v>
      </c>
      <c r="D898" s="582" t="s">
        <v>239</v>
      </c>
      <c r="E898" s="147"/>
      <c r="F898" s="147"/>
      <c r="G898" s="583" t="s">
        <v>5116</v>
      </c>
      <c r="H898" s="583" t="s">
        <v>5116</v>
      </c>
      <c r="I898" s="147"/>
      <c r="J898" s="147"/>
      <c r="K898" s="147"/>
      <c r="L898" s="582" t="s">
        <v>5116</v>
      </c>
      <c r="M898" s="582"/>
    </row>
    <row r="899" spans="1:13" x14ac:dyDescent="0.25">
      <c r="A899" s="581" t="s">
        <v>5052</v>
      </c>
      <c r="B899" s="586" t="s">
        <v>1343</v>
      </c>
      <c r="C899" s="581" t="s">
        <v>1865</v>
      </c>
      <c r="D899" s="582" t="s">
        <v>240</v>
      </c>
      <c r="E899" s="147"/>
      <c r="F899" s="147"/>
      <c r="G899" s="583" t="s">
        <v>5116</v>
      </c>
      <c r="H899" s="583" t="s">
        <v>5116</v>
      </c>
      <c r="I899" s="147"/>
      <c r="J899" s="147"/>
      <c r="K899" s="147"/>
      <c r="L899" s="582" t="s">
        <v>5116</v>
      </c>
      <c r="M899" s="582"/>
    </row>
    <row r="900" spans="1:13" x14ac:dyDescent="0.25">
      <c r="A900" s="581" t="s">
        <v>5052</v>
      </c>
      <c r="B900" s="586" t="s">
        <v>1343</v>
      </c>
      <c r="C900" s="581" t="s">
        <v>1865</v>
      </c>
      <c r="D900" s="582" t="s">
        <v>241</v>
      </c>
      <c r="E900" s="147"/>
      <c r="F900" s="147"/>
      <c r="G900" s="583" t="s">
        <v>5116</v>
      </c>
      <c r="H900" s="583" t="s">
        <v>5116</v>
      </c>
      <c r="I900" s="147"/>
      <c r="J900" s="147"/>
      <c r="K900" s="147"/>
      <c r="L900" s="582" t="s">
        <v>5116</v>
      </c>
      <c r="M900" s="582"/>
    </row>
    <row r="901" spans="1:13" x14ac:dyDescent="0.25">
      <c r="A901" s="581" t="s">
        <v>5052</v>
      </c>
      <c r="B901" s="586" t="s">
        <v>1343</v>
      </c>
      <c r="C901" s="581" t="s">
        <v>1865</v>
      </c>
      <c r="D901" s="582" t="s">
        <v>242</v>
      </c>
      <c r="E901" s="147"/>
      <c r="F901" s="147"/>
      <c r="G901" s="583" t="s">
        <v>5116</v>
      </c>
      <c r="H901" s="583" t="s">
        <v>5116</v>
      </c>
      <c r="I901" s="147"/>
      <c r="J901" s="147"/>
      <c r="K901" s="147"/>
      <c r="L901" s="582" t="s">
        <v>5116</v>
      </c>
      <c r="M901" s="582"/>
    </row>
    <row r="902" spans="1:13" x14ac:dyDescent="0.25">
      <c r="A902" s="581" t="s">
        <v>5052</v>
      </c>
      <c r="B902" s="586" t="s">
        <v>1343</v>
      </c>
      <c r="C902" s="581" t="s">
        <v>1865</v>
      </c>
      <c r="D902" s="582" t="s">
        <v>2086</v>
      </c>
      <c r="E902" s="147"/>
      <c r="F902" s="147"/>
      <c r="G902" s="583" t="s">
        <v>5116</v>
      </c>
      <c r="H902" s="583" t="s">
        <v>5116</v>
      </c>
      <c r="I902" s="147"/>
      <c r="J902" s="147"/>
      <c r="K902" s="147"/>
      <c r="L902" s="582" t="s">
        <v>5116</v>
      </c>
      <c r="M902" s="582"/>
    </row>
    <row r="903" spans="1:13" x14ac:dyDescent="0.25">
      <c r="A903" s="581" t="s">
        <v>5052</v>
      </c>
      <c r="B903" s="586" t="s">
        <v>216</v>
      </c>
      <c r="C903" s="581" t="s">
        <v>1866</v>
      </c>
      <c r="D903" s="582">
        <v>0</v>
      </c>
      <c r="E903" s="147"/>
      <c r="F903" s="147"/>
      <c r="G903" s="583" t="s">
        <v>6199</v>
      </c>
      <c r="H903" s="583" t="s">
        <v>6200</v>
      </c>
      <c r="I903" s="147"/>
      <c r="J903" s="147"/>
      <c r="K903" s="147"/>
      <c r="L903" s="582" t="s">
        <v>5974</v>
      </c>
      <c r="M903" s="582"/>
    </row>
    <row r="904" spans="1:13" x14ac:dyDescent="0.25">
      <c r="A904" s="581" t="s">
        <v>5052</v>
      </c>
      <c r="B904" s="586" t="s">
        <v>216</v>
      </c>
      <c r="C904" s="581" t="s">
        <v>1866</v>
      </c>
      <c r="D904" s="582">
        <v>1</v>
      </c>
      <c r="E904" s="147"/>
      <c r="F904" s="147"/>
      <c r="G904" s="583" t="s">
        <v>6201</v>
      </c>
      <c r="H904" s="583" t="s">
        <v>6202</v>
      </c>
      <c r="I904" s="147"/>
      <c r="J904" s="147"/>
      <c r="K904" s="147"/>
      <c r="L904" s="582" t="s">
        <v>5974</v>
      </c>
      <c r="M904" s="582"/>
    </row>
    <row r="905" spans="1:13" x14ac:dyDescent="0.25">
      <c r="A905" s="581" t="s">
        <v>5052</v>
      </c>
      <c r="B905" s="586" t="s">
        <v>216</v>
      </c>
      <c r="C905" s="581" t="s">
        <v>1866</v>
      </c>
      <c r="D905" s="582">
        <v>2</v>
      </c>
      <c r="E905" s="147"/>
      <c r="F905" s="147"/>
      <c r="G905" s="583" t="s">
        <v>6203</v>
      </c>
      <c r="H905" s="583" t="s">
        <v>6204</v>
      </c>
      <c r="I905" s="147"/>
      <c r="J905" s="147"/>
      <c r="K905" s="147"/>
      <c r="L905" s="582" t="s">
        <v>5974</v>
      </c>
      <c r="M905" s="582"/>
    </row>
    <row r="906" spans="1:13" x14ac:dyDescent="0.25">
      <c r="A906" s="581" t="s">
        <v>5052</v>
      </c>
      <c r="B906" s="586" t="s">
        <v>216</v>
      </c>
      <c r="C906" s="581" t="s">
        <v>1866</v>
      </c>
      <c r="D906" s="582">
        <v>3</v>
      </c>
      <c r="E906" s="147"/>
      <c r="F906" s="147"/>
      <c r="G906" s="583" t="s">
        <v>6205</v>
      </c>
      <c r="H906" s="583" t="s">
        <v>6206</v>
      </c>
      <c r="I906" s="147"/>
      <c r="J906" s="147"/>
      <c r="K906" s="147"/>
      <c r="L906" s="582" t="s">
        <v>5974</v>
      </c>
      <c r="M906" s="582"/>
    </row>
    <row r="907" spans="1:13" x14ac:dyDescent="0.25">
      <c r="A907" s="581" t="s">
        <v>5052</v>
      </c>
      <c r="B907" s="586" t="s">
        <v>216</v>
      </c>
      <c r="C907" s="581" t="s">
        <v>1866</v>
      </c>
      <c r="D907" s="582">
        <v>4</v>
      </c>
      <c r="E907" s="147"/>
      <c r="F907" s="147"/>
      <c r="G907" s="583" t="s">
        <v>6207</v>
      </c>
      <c r="H907" s="583" t="s">
        <v>6208</v>
      </c>
      <c r="I907" s="147"/>
      <c r="J907" s="147"/>
      <c r="K907" s="147"/>
      <c r="L907" s="582" t="s">
        <v>5974</v>
      </c>
      <c r="M907" s="582"/>
    </row>
    <row r="908" spans="1:13" x14ac:dyDescent="0.25">
      <c r="A908" s="581" t="s">
        <v>5052</v>
      </c>
      <c r="B908" s="586" t="s">
        <v>216</v>
      </c>
      <c r="C908" s="581" t="s">
        <v>1866</v>
      </c>
      <c r="D908" s="582">
        <v>5</v>
      </c>
      <c r="E908" s="147"/>
      <c r="F908" s="147"/>
      <c r="G908" s="583" t="s">
        <v>6209</v>
      </c>
      <c r="H908" s="583" t="s">
        <v>6210</v>
      </c>
      <c r="I908" s="147"/>
      <c r="J908" s="147"/>
      <c r="K908" s="147"/>
      <c r="L908" s="582" t="s">
        <v>5974</v>
      </c>
      <c r="M908" s="582"/>
    </row>
    <row r="909" spans="1:13" x14ac:dyDescent="0.25">
      <c r="A909" s="581" t="s">
        <v>5052</v>
      </c>
      <c r="B909" s="586" t="s">
        <v>216</v>
      </c>
      <c r="C909" s="581" t="s">
        <v>1866</v>
      </c>
      <c r="D909" s="582">
        <v>6</v>
      </c>
      <c r="E909" s="147"/>
      <c r="F909" s="147"/>
      <c r="G909" s="583" t="s">
        <v>5116</v>
      </c>
      <c r="H909" s="583" t="s">
        <v>43</v>
      </c>
      <c r="I909" s="147"/>
      <c r="J909" s="147"/>
      <c r="K909" s="147"/>
      <c r="L909" s="582" t="s">
        <v>5974</v>
      </c>
      <c r="M909" s="582"/>
    </row>
    <row r="910" spans="1:13" x14ac:dyDescent="0.25">
      <c r="A910" s="581" t="s">
        <v>5052</v>
      </c>
      <c r="B910" s="586" t="s">
        <v>216</v>
      </c>
      <c r="C910" s="581" t="s">
        <v>1866</v>
      </c>
      <c r="D910" s="582">
        <v>7</v>
      </c>
      <c r="E910" s="147"/>
      <c r="F910" s="147"/>
      <c r="G910" s="583" t="s">
        <v>6211</v>
      </c>
      <c r="H910" s="583" t="s">
        <v>6212</v>
      </c>
      <c r="I910" s="147"/>
      <c r="J910" s="147"/>
      <c r="K910" s="147"/>
      <c r="L910" s="582" t="s">
        <v>5987</v>
      </c>
      <c r="M910" s="582"/>
    </row>
    <row r="911" spans="1:13" x14ac:dyDescent="0.25">
      <c r="A911" s="581" t="s">
        <v>5052</v>
      </c>
      <c r="B911" s="586" t="s">
        <v>216</v>
      </c>
      <c r="C911" s="581" t="s">
        <v>1867</v>
      </c>
      <c r="D911" s="582">
        <v>0</v>
      </c>
      <c r="E911" s="147"/>
      <c r="F911" s="147"/>
      <c r="G911" s="583" t="s">
        <v>6213</v>
      </c>
      <c r="H911" s="583" t="s">
        <v>6214</v>
      </c>
      <c r="I911" s="147"/>
      <c r="J911" s="147"/>
      <c r="K911" s="147"/>
      <c r="L911" s="582" t="s">
        <v>5987</v>
      </c>
      <c r="M911" s="582"/>
    </row>
    <row r="912" spans="1:13" x14ac:dyDescent="0.25">
      <c r="A912" s="581" t="s">
        <v>5052</v>
      </c>
      <c r="B912" s="586" t="s">
        <v>216</v>
      </c>
      <c r="C912" s="581" t="s">
        <v>1867</v>
      </c>
      <c r="D912" s="582">
        <v>1</v>
      </c>
      <c r="E912" s="147"/>
      <c r="F912" s="147"/>
      <c r="G912" s="583" t="s">
        <v>6215</v>
      </c>
      <c r="H912" s="583" t="s">
        <v>6216</v>
      </c>
      <c r="I912" s="147"/>
      <c r="J912" s="147"/>
      <c r="K912" s="147"/>
      <c r="L912" s="582" t="s">
        <v>5987</v>
      </c>
      <c r="M912" s="582"/>
    </row>
    <row r="913" spans="1:13" x14ac:dyDescent="0.25">
      <c r="A913" s="581" t="s">
        <v>5052</v>
      </c>
      <c r="B913" s="586" t="s">
        <v>216</v>
      </c>
      <c r="C913" s="581" t="s">
        <v>1867</v>
      </c>
      <c r="D913" s="582">
        <v>2</v>
      </c>
      <c r="E913" s="147"/>
      <c r="F913" s="147"/>
      <c r="G913" s="583" t="s">
        <v>5116</v>
      </c>
      <c r="H913" s="583" t="s">
        <v>43</v>
      </c>
      <c r="I913" s="147"/>
      <c r="J913" s="147"/>
      <c r="K913" s="147"/>
      <c r="L913" s="582" t="s">
        <v>5987</v>
      </c>
      <c r="M913" s="582"/>
    </row>
    <row r="914" spans="1:13" x14ac:dyDescent="0.25">
      <c r="A914" s="581" t="s">
        <v>5052</v>
      </c>
      <c r="B914" s="586" t="s">
        <v>216</v>
      </c>
      <c r="C914" s="581" t="s">
        <v>1867</v>
      </c>
      <c r="D914" s="582">
        <v>3</v>
      </c>
      <c r="E914" s="147"/>
      <c r="F914" s="147"/>
      <c r="G914" s="583" t="s">
        <v>6217</v>
      </c>
      <c r="H914" s="583" t="s">
        <v>6218</v>
      </c>
      <c r="I914" s="147"/>
      <c r="J914" s="147"/>
      <c r="K914" s="147"/>
      <c r="L914" s="582" t="s">
        <v>5994</v>
      </c>
      <c r="M914" s="582"/>
    </row>
    <row r="915" spans="1:13" x14ac:dyDescent="0.25">
      <c r="A915" s="581" t="s">
        <v>5052</v>
      </c>
      <c r="B915" s="586" t="s">
        <v>216</v>
      </c>
      <c r="C915" s="581" t="s">
        <v>1867</v>
      </c>
      <c r="D915" s="582">
        <v>4</v>
      </c>
      <c r="E915" s="147"/>
      <c r="F915" s="147"/>
      <c r="G915" s="583" t="s">
        <v>5116</v>
      </c>
      <c r="H915" s="583" t="s">
        <v>43</v>
      </c>
      <c r="I915" s="147"/>
      <c r="J915" s="147"/>
      <c r="K915" s="147"/>
      <c r="L915" s="582" t="s">
        <v>5994</v>
      </c>
      <c r="M915" s="582"/>
    </row>
    <row r="916" spans="1:13" x14ac:dyDescent="0.25">
      <c r="A916" s="581" t="s">
        <v>5052</v>
      </c>
      <c r="B916" s="586" t="s">
        <v>216</v>
      </c>
      <c r="C916" s="581" t="s">
        <v>1867</v>
      </c>
      <c r="D916" s="582">
        <v>5</v>
      </c>
      <c r="E916" s="147"/>
      <c r="F916" s="147"/>
      <c r="G916" s="583" t="s">
        <v>6219</v>
      </c>
      <c r="H916" s="583" t="s">
        <v>6220</v>
      </c>
      <c r="I916" s="147"/>
      <c r="J916" s="147"/>
      <c r="K916" s="147"/>
      <c r="L916" s="582" t="s">
        <v>5997</v>
      </c>
      <c r="M916" s="582"/>
    </row>
    <row r="917" spans="1:13" x14ac:dyDescent="0.25">
      <c r="A917" s="581" t="s">
        <v>5052</v>
      </c>
      <c r="B917" s="586" t="s">
        <v>216</v>
      </c>
      <c r="C917" s="581" t="s">
        <v>1867</v>
      </c>
      <c r="D917" s="582">
        <v>6</v>
      </c>
      <c r="E917" s="147"/>
      <c r="F917" s="147"/>
      <c r="G917" s="583" t="s">
        <v>6221</v>
      </c>
      <c r="H917" s="583" t="s">
        <v>6222</v>
      </c>
      <c r="I917" s="147"/>
      <c r="J917" s="147"/>
      <c r="K917" s="147"/>
      <c r="L917" s="582" t="s">
        <v>5997</v>
      </c>
      <c r="M917" s="582"/>
    </row>
    <row r="918" spans="1:13" x14ac:dyDescent="0.25">
      <c r="A918" s="581" t="s">
        <v>5052</v>
      </c>
      <c r="B918" s="586" t="s">
        <v>216</v>
      </c>
      <c r="C918" s="581" t="s">
        <v>1867</v>
      </c>
      <c r="D918" s="582">
        <v>7</v>
      </c>
      <c r="E918" s="147"/>
      <c r="F918" s="147"/>
      <c r="G918" s="583" t="s">
        <v>6223</v>
      </c>
      <c r="H918" s="583" t="s">
        <v>6224</v>
      </c>
      <c r="I918" s="147"/>
      <c r="J918" s="147"/>
      <c r="K918" s="147"/>
      <c r="L918" s="582" t="s">
        <v>5997</v>
      </c>
      <c r="M918" s="582"/>
    </row>
    <row r="919" spans="1:13" x14ac:dyDescent="0.25">
      <c r="A919" s="581" t="s">
        <v>5052</v>
      </c>
      <c r="B919" s="586" t="s">
        <v>216</v>
      </c>
      <c r="C919" s="581" t="s">
        <v>1868</v>
      </c>
      <c r="D919" s="582">
        <v>0</v>
      </c>
      <c r="E919" s="147"/>
      <c r="F919" s="147"/>
      <c r="G919" s="583" t="s">
        <v>5116</v>
      </c>
      <c r="H919" s="583" t="s">
        <v>43</v>
      </c>
      <c r="I919" s="147"/>
      <c r="J919" s="147"/>
      <c r="K919" s="147"/>
      <c r="L919" s="582" t="s">
        <v>5997</v>
      </c>
      <c r="M919" s="582"/>
    </row>
    <row r="920" spans="1:13" x14ac:dyDescent="0.25">
      <c r="A920" s="581" t="s">
        <v>5052</v>
      </c>
      <c r="B920" s="586" t="s">
        <v>216</v>
      </c>
      <c r="C920" s="581" t="s">
        <v>1868</v>
      </c>
      <c r="D920" s="582">
        <v>1</v>
      </c>
      <c r="E920" s="147"/>
      <c r="F920" s="147"/>
      <c r="G920" s="583" t="s">
        <v>6225</v>
      </c>
      <c r="H920" s="583" t="s">
        <v>6226</v>
      </c>
      <c r="I920" s="147"/>
      <c r="J920" s="147"/>
      <c r="K920" s="147"/>
      <c r="L920" s="582" t="s">
        <v>6004</v>
      </c>
      <c r="M920" s="582"/>
    </row>
    <row r="921" spans="1:13" x14ac:dyDescent="0.25">
      <c r="A921" s="581" t="s">
        <v>5052</v>
      </c>
      <c r="B921" s="586" t="s">
        <v>216</v>
      </c>
      <c r="C921" s="581" t="s">
        <v>1868</v>
      </c>
      <c r="D921" s="582">
        <v>2</v>
      </c>
      <c r="E921" s="147"/>
      <c r="F921" s="147"/>
      <c r="G921" s="583" t="s">
        <v>5116</v>
      </c>
      <c r="H921" s="583" t="s">
        <v>43</v>
      </c>
      <c r="I921" s="147"/>
      <c r="J921" s="147"/>
      <c r="K921" s="147"/>
      <c r="L921" s="582" t="s">
        <v>6004</v>
      </c>
      <c r="M921" s="582"/>
    </row>
    <row r="922" spans="1:13" x14ac:dyDescent="0.25">
      <c r="A922" s="581" t="s">
        <v>5052</v>
      </c>
      <c r="B922" s="586" t="s">
        <v>216</v>
      </c>
      <c r="C922" s="581" t="s">
        <v>1868</v>
      </c>
      <c r="D922" s="582">
        <v>3</v>
      </c>
      <c r="E922" s="147"/>
      <c r="F922" s="147"/>
      <c r="G922" s="587" t="s">
        <v>6227</v>
      </c>
      <c r="H922" s="583" t="s">
        <v>6228</v>
      </c>
      <c r="I922" s="147"/>
      <c r="J922" s="147"/>
      <c r="K922" s="147"/>
      <c r="L922" s="582" t="s">
        <v>6007</v>
      </c>
      <c r="M922" s="582"/>
    </row>
    <row r="923" spans="1:13" x14ac:dyDescent="0.25">
      <c r="A923" s="581" t="s">
        <v>5052</v>
      </c>
      <c r="B923" s="586" t="s">
        <v>216</v>
      </c>
      <c r="C923" s="581" t="s">
        <v>1868</v>
      </c>
      <c r="D923" s="582">
        <v>4</v>
      </c>
      <c r="E923" s="147"/>
      <c r="F923" s="147"/>
      <c r="G923" s="583" t="s">
        <v>5116</v>
      </c>
      <c r="H923" s="583" t="s">
        <v>43</v>
      </c>
      <c r="I923" s="147"/>
      <c r="J923" s="147"/>
      <c r="K923" s="147"/>
      <c r="L923" s="582" t="s">
        <v>6007</v>
      </c>
      <c r="M923" s="582"/>
    </row>
    <row r="924" spans="1:13" x14ac:dyDescent="0.25">
      <c r="A924" s="581" t="s">
        <v>5052</v>
      </c>
      <c r="B924" s="586" t="s">
        <v>216</v>
      </c>
      <c r="C924" s="581" t="s">
        <v>1868</v>
      </c>
      <c r="D924" s="582">
        <v>5</v>
      </c>
      <c r="E924" s="147"/>
      <c r="F924" s="147"/>
      <c r="G924" s="583" t="s">
        <v>5116</v>
      </c>
      <c r="H924" s="583" t="s">
        <v>5116</v>
      </c>
      <c r="I924" s="147"/>
      <c r="J924" s="147"/>
      <c r="K924" s="147"/>
      <c r="L924" s="582" t="s">
        <v>5116</v>
      </c>
      <c r="M924" s="582"/>
    </row>
    <row r="925" spans="1:13" x14ac:dyDescent="0.25">
      <c r="A925" s="581" t="s">
        <v>5052</v>
      </c>
      <c r="B925" s="586" t="s">
        <v>216</v>
      </c>
      <c r="C925" s="581" t="s">
        <v>1868</v>
      </c>
      <c r="D925" s="582">
        <v>6</v>
      </c>
      <c r="E925" s="147"/>
      <c r="F925" s="147"/>
      <c r="G925" s="583" t="s">
        <v>5116</v>
      </c>
      <c r="H925" s="583" t="s">
        <v>5116</v>
      </c>
      <c r="I925" s="147"/>
      <c r="J925" s="147"/>
      <c r="K925" s="147"/>
      <c r="L925" s="582" t="s">
        <v>5116</v>
      </c>
      <c r="M925" s="582"/>
    </row>
    <row r="926" spans="1:13" x14ac:dyDescent="0.25">
      <c r="A926" s="581" t="s">
        <v>5052</v>
      </c>
      <c r="B926" s="586" t="s">
        <v>216</v>
      </c>
      <c r="C926" s="581" t="s">
        <v>1868</v>
      </c>
      <c r="D926" s="582">
        <v>7</v>
      </c>
      <c r="E926" s="147"/>
      <c r="F926" s="147"/>
      <c r="G926" s="583" t="s">
        <v>5116</v>
      </c>
      <c r="H926" s="583" t="s">
        <v>5116</v>
      </c>
      <c r="I926" s="147"/>
      <c r="J926" s="147"/>
      <c r="K926" s="147"/>
      <c r="L926" s="582" t="s">
        <v>5116</v>
      </c>
      <c r="M926" s="582"/>
    </row>
    <row r="927" spans="1:13" x14ac:dyDescent="0.25">
      <c r="A927" s="581" t="s">
        <v>5052</v>
      </c>
      <c r="B927" s="586" t="s">
        <v>2031</v>
      </c>
      <c r="C927" s="581" t="s">
        <v>1869</v>
      </c>
      <c r="D927" s="582">
        <v>0</v>
      </c>
      <c r="E927" s="147"/>
      <c r="F927" s="147"/>
      <c r="G927" s="583" t="s">
        <v>6229</v>
      </c>
      <c r="H927" s="583" t="s">
        <v>6230</v>
      </c>
      <c r="I927" s="147"/>
      <c r="J927" s="147"/>
      <c r="K927" s="147"/>
      <c r="L927" s="582" t="s">
        <v>6010</v>
      </c>
      <c r="M927" s="582"/>
    </row>
    <row r="928" spans="1:13" x14ac:dyDescent="0.25">
      <c r="A928" s="581" t="s">
        <v>5052</v>
      </c>
      <c r="B928" s="586" t="s">
        <v>2031</v>
      </c>
      <c r="C928" s="581" t="s">
        <v>1869</v>
      </c>
      <c r="D928" s="582">
        <v>1</v>
      </c>
      <c r="E928" s="147"/>
      <c r="F928" s="147"/>
      <c r="G928" s="583" t="s">
        <v>5116</v>
      </c>
      <c r="H928" s="583" t="s">
        <v>43</v>
      </c>
      <c r="I928" s="147"/>
      <c r="J928" s="147"/>
      <c r="K928" s="147"/>
      <c r="L928" s="582" t="s">
        <v>6010</v>
      </c>
      <c r="M928" s="582"/>
    </row>
    <row r="929" spans="1:13" x14ac:dyDescent="0.25">
      <c r="A929" s="581" t="s">
        <v>5052</v>
      </c>
      <c r="B929" s="586" t="s">
        <v>2031</v>
      </c>
      <c r="C929" s="581" t="s">
        <v>1869</v>
      </c>
      <c r="D929" s="582">
        <v>2</v>
      </c>
      <c r="E929" s="147"/>
      <c r="F929" s="147"/>
      <c r="G929" s="583" t="s">
        <v>5116</v>
      </c>
      <c r="H929" s="583" t="s">
        <v>5116</v>
      </c>
      <c r="I929" s="147"/>
      <c r="J929" s="147"/>
      <c r="K929" s="147"/>
      <c r="L929" s="582" t="s">
        <v>5116</v>
      </c>
      <c r="M929" s="582"/>
    </row>
    <row r="930" spans="1:13" x14ac:dyDescent="0.25">
      <c r="A930" s="581" t="s">
        <v>5052</v>
      </c>
      <c r="B930" s="586" t="s">
        <v>2031</v>
      </c>
      <c r="C930" s="581" t="s">
        <v>1869</v>
      </c>
      <c r="D930" s="582">
        <v>3</v>
      </c>
      <c r="E930" s="147"/>
      <c r="F930" s="147"/>
      <c r="G930" s="583" t="s">
        <v>5116</v>
      </c>
      <c r="H930" s="583" t="s">
        <v>5116</v>
      </c>
      <c r="I930" s="147"/>
      <c r="J930" s="147"/>
      <c r="K930" s="147"/>
      <c r="L930" s="582" t="s">
        <v>5116</v>
      </c>
      <c r="M930" s="582"/>
    </row>
    <row r="931" spans="1:13" x14ac:dyDescent="0.25">
      <c r="A931" s="581" t="s">
        <v>5052</v>
      </c>
      <c r="B931" s="586" t="s">
        <v>1581</v>
      </c>
      <c r="C931" s="581" t="s">
        <v>1870</v>
      </c>
      <c r="D931" s="582">
        <v>0</v>
      </c>
      <c r="E931" s="147"/>
      <c r="F931" s="147"/>
      <c r="G931" s="583" t="s">
        <v>5116</v>
      </c>
      <c r="H931" s="583" t="s">
        <v>6231</v>
      </c>
      <c r="I931" s="147"/>
      <c r="J931" s="147"/>
      <c r="K931" s="147"/>
      <c r="L931" s="582" t="s">
        <v>2037</v>
      </c>
      <c r="M931" s="582"/>
    </row>
    <row r="932" spans="1:13" x14ac:dyDescent="0.25">
      <c r="A932" s="581" t="s">
        <v>5052</v>
      </c>
      <c r="B932" s="586" t="s">
        <v>1581</v>
      </c>
      <c r="C932" s="581" t="s">
        <v>1870</v>
      </c>
      <c r="D932" s="582">
        <v>1</v>
      </c>
      <c r="E932" s="147"/>
      <c r="F932" s="147"/>
      <c r="G932" s="583" t="s">
        <v>5116</v>
      </c>
      <c r="H932" s="583" t="s">
        <v>6232</v>
      </c>
      <c r="I932" s="147"/>
      <c r="J932" s="147"/>
      <c r="K932" s="147"/>
      <c r="L932" s="582" t="s">
        <v>2038</v>
      </c>
      <c r="M932" s="582"/>
    </row>
    <row r="933" spans="1:13" x14ac:dyDescent="0.25">
      <c r="A933" s="581" t="s">
        <v>5054</v>
      </c>
      <c r="B933" s="586" t="s">
        <v>1581</v>
      </c>
      <c r="C933" s="581" t="s">
        <v>1879</v>
      </c>
      <c r="D933" s="582">
        <v>0</v>
      </c>
      <c r="E933" s="147"/>
      <c r="F933" s="147"/>
      <c r="G933" s="583" t="s">
        <v>5116</v>
      </c>
      <c r="H933" s="583" t="s">
        <v>6233</v>
      </c>
      <c r="I933" s="147"/>
      <c r="J933" s="147"/>
      <c r="K933" s="147"/>
      <c r="L933" s="582" t="s">
        <v>2033</v>
      </c>
      <c r="M933" s="582"/>
    </row>
    <row r="934" spans="1:13" x14ac:dyDescent="0.25">
      <c r="A934" s="581" t="s">
        <v>5054</v>
      </c>
      <c r="B934" s="586" t="s">
        <v>1581</v>
      </c>
      <c r="C934" s="581" t="s">
        <v>1879</v>
      </c>
      <c r="D934" s="582">
        <v>1</v>
      </c>
      <c r="E934" s="147"/>
      <c r="F934" s="147"/>
      <c r="G934" s="583" t="s">
        <v>5116</v>
      </c>
      <c r="H934" s="583" t="s">
        <v>43</v>
      </c>
      <c r="I934" s="147"/>
      <c r="J934" s="147"/>
      <c r="K934" s="147"/>
      <c r="L934" s="582" t="s">
        <v>2035</v>
      </c>
      <c r="M934" s="582"/>
    </row>
    <row r="935" spans="1:13" x14ac:dyDescent="0.25">
      <c r="A935" s="581" t="s">
        <v>5054</v>
      </c>
      <c r="B935" s="586" t="s">
        <v>1581</v>
      </c>
      <c r="C935" s="581" t="s">
        <v>2375</v>
      </c>
      <c r="D935" s="582">
        <v>0</v>
      </c>
      <c r="E935" s="147"/>
      <c r="F935" s="147"/>
      <c r="G935" s="583" t="s">
        <v>5116</v>
      </c>
      <c r="H935" s="583" t="s">
        <v>6234</v>
      </c>
      <c r="I935" s="147"/>
      <c r="J935" s="147"/>
      <c r="K935" s="147"/>
      <c r="L935" s="582" t="s">
        <v>2038</v>
      </c>
      <c r="M935" s="582"/>
    </row>
    <row r="936" spans="1:13" x14ac:dyDescent="0.25">
      <c r="A936" s="581" t="s">
        <v>5054</v>
      </c>
      <c r="B936" s="586" t="s">
        <v>1581</v>
      </c>
      <c r="C936" s="581" t="s">
        <v>2375</v>
      </c>
      <c r="D936" s="582">
        <v>1</v>
      </c>
      <c r="E936" s="147"/>
      <c r="F936" s="147"/>
      <c r="G936" s="583" t="s">
        <v>5116</v>
      </c>
      <c r="H936" s="583" t="s">
        <v>43</v>
      </c>
      <c r="I936" s="147"/>
      <c r="J936" s="147"/>
      <c r="K936" s="147"/>
      <c r="L936" s="582" t="s">
        <v>2040</v>
      </c>
      <c r="M936" s="582"/>
    </row>
    <row r="937" spans="1:13" x14ac:dyDescent="0.25">
      <c r="A937" s="581" t="s">
        <v>5054</v>
      </c>
      <c r="B937" s="586" t="s">
        <v>221</v>
      </c>
      <c r="C937" s="581" t="s">
        <v>2376</v>
      </c>
      <c r="D937" s="582">
        <v>0</v>
      </c>
      <c r="E937" s="147"/>
      <c r="F937" s="147"/>
      <c r="G937" s="583" t="s">
        <v>6235</v>
      </c>
      <c r="H937" s="583" t="s">
        <v>6236</v>
      </c>
      <c r="I937" s="147"/>
      <c r="J937" s="147"/>
      <c r="K937" s="147"/>
      <c r="L937" s="582" t="s">
        <v>5116</v>
      </c>
      <c r="M937" s="582"/>
    </row>
    <row r="938" spans="1:13" x14ac:dyDescent="0.25">
      <c r="A938" s="581" t="s">
        <v>5054</v>
      </c>
      <c r="B938" s="586" t="s">
        <v>221</v>
      </c>
      <c r="C938" s="581" t="s">
        <v>2376</v>
      </c>
      <c r="D938" s="582">
        <v>1</v>
      </c>
      <c r="E938" s="147"/>
      <c r="F938" s="147"/>
      <c r="G938" s="583" t="s">
        <v>6237</v>
      </c>
      <c r="H938" s="583" t="s">
        <v>6238</v>
      </c>
      <c r="I938" s="147"/>
      <c r="J938" s="147"/>
      <c r="K938" s="147"/>
      <c r="L938" s="582" t="s">
        <v>5116</v>
      </c>
      <c r="M938" s="582"/>
    </row>
    <row r="939" spans="1:13" x14ac:dyDescent="0.25">
      <c r="A939" s="581" t="s">
        <v>5054</v>
      </c>
      <c r="B939" s="586" t="s">
        <v>221</v>
      </c>
      <c r="C939" s="581" t="s">
        <v>2376</v>
      </c>
      <c r="D939" s="582">
        <v>2</v>
      </c>
      <c r="E939" s="147"/>
      <c r="F939" s="147"/>
      <c r="G939" s="583" t="s">
        <v>6239</v>
      </c>
      <c r="H939" s="583" t="s">
        <v>6240</v>
      </c>
      <c r="I939" s="147"/>
      <c r="J939" s="147"/>
      <c r="K939" s="147"/>
      <c r="L939" s="582" t="s">
        <v>5116</v>
      </c>
      <c r="M939" s="582"/>
    </row>
    <row r="940" spans="1:13" x14ac:dyDescent="0.25">
      <c r="A940" s="581" t="s">
        <v>5054</v>
      </c>
      <c r="B940" s="586" t="s">
        <v>221</v>
      </c>
      <c r="C940" s="581" t="s">
        <v>2376</v>
      </c>
      <c r="D940" s="582">
        <v>3</v>
      </c>
      <c r="E940" s="147"/>
      <c r="F940" s="147"/>
      <c r="G940" s="583" t="s">
        <v>6241</v>
      </c>
      <c r="H940" s="583" t="s">
        <v>6242</v>
      </c>
      <c r="I940" s="147"/>
      <c r="J940" s="147"/>
      <c r="K940" s="147"/>
      <c r="L940" s="582" t="s">
        <v>5116</v>
      </c>
      <c r="M940" s="582"/>
    </row>
    <row r="941" spans="1:13" x14ac:dyDescent="0.25">
      <c r="A941" s="581" t="s">
        <v>5054</v>
      </c>
      <c r="B941" s="586" t="s">
        <v>221</v>
      </c>
      <c r="C941" s="581" t="s">
        <v>2376</v>
      </c>
      <c r="D941" s="582">
        <v>4</v>
      </c>
      <c r="E941" s="147"/>
      <c r="F941" s="147"/>
      <c r="G941" s="583" t="s">
        <v>6243</v>
      </c>
      <c r="H941" s="583" t="s">
        <v>6244</v>
      </c>
      <c r="I941" s="147"/>
      <c r="J941" s="147"/>
      <c r="K941" s="147"/>
      <c r="L941" s="582" t="s">
        <v>5116</v>
      </c>
      <c r="M941" s="582"/>
    </row>
    <row r="942" spans="1:13" x14ac:dyDescent="0.25">
      <c r="A942" s="581" t="s">
        <v>5054</v>
      </c>
      <c r="B942" s="586" t="s">
        <v>221</v>
      </c>
      <c r="C942" s="581" t="s">
        <v>2376</v>
      </c>
      <c r="D942" s="582">
        <v>5</v>
      </c>
      <c r="E942" s="147"/>
      <c r="F942" s="147"/>
      <c r="G942" s="583" t="s">
        <v>6245</v>
      </c>
      <c r="H942" s="583" t="s">
        <v>6246</v>
      </c>
      <c r="I942" s="147"/>
      <c r="J942" s="147"/>
      <c r="K942" s="147"/>
      <c r="L942" s="582" t="s">
        <v>5116</v>
      </c>
      <c r="M942" s="582"/>
    </row>
    <row r="943" spans="1:13" x14ac:dyDescent="0.25">
      <c r="A943" s="581" t="s">
        <v>5054</v>
      </c>
      <c r="B943" s="586" t="s">
        <v>221</v>
      </c>
      <c r="C943" s="581" t="s">
        <v>2376</v>
      </c>
      <c r="D943" s="582">
        <v>6</v>
      </c>
      <c r="E943" s="147"/>
      <c r="F943" s="147"/>
      <c r="G943" s="583" t="s">
        <v>6247</v>
      </c>
      <c r="H943" s="583" t="s">
        <v>6248</v>
      </c>
      <c r="I943" s="147"/>
      <c r="J943" s="147"/>
      <c r="K943" s="147"/>
      <c r="L943" s="582" t="s">
        <v>5116</v>
      </c>
      <c r="M943" s="582"/>
    </row>
    <row r="944" spans="1:13" x14ac:dyDescent="0.25">
      <c r="A944" s="581" t="s">
        <v>5054</v>
      </c>
      <c r="B944" s="586" t="s">
        <v>221</v>
      </c>
      <c r="C944" s="581" t="s">
        <v>2376</v>
      </c>
      <c r="D944" s="582">
        <v>7</v>
      </c>
      <c r="E944" s="147"/>
      <c r="F944" s="147"/>
      <c r="G944" s="583" t="s">
        <v>2419</v>
      </c>
      <c r="H944" s="583" t="s">
        <v>6249</v>
      </c>
      <c r="I944" s="147"/>
      <c r="J944" s="147"/>
      <c r="K944" s="147"/>
      <c r="L944" s="582" t="s">
        <v>5116</v>
      </c>
      <c r="M944" s="582"/>
    </row>
    <row r="945" spans="1:13" x14ac:dyDescent="0.25">
      <c r="A945" s="581" t="s">
        <v>5054</v>
      </c>
      <c r="B945" s="586" t="s">
        <v>221</v>
      </c>
      <c r="C945" s="581" t="s">
        <v>2376</v>
      </c>
      <c r="D945" s="582">
        <v>8</v>
      </c>
      <c r="E945" s="147"/>
      <c r="F945" s="147"/>
      <c r="G945" s="583" t="s">
        <v>2420</v>
      </c>
      <c r="H945" s="583" t="s">
        <v>6250</v>
      </c>
      <c r="I945" s="147"/>
      <c r="J945" s="147"/>
      <c r="K945" s="147"/>
      <c r="L945" s="582" t="s">
        <v>5116</v>
      </c>
      <c r="M945" s="582"/>
    </row>
    <row r="946" spans="1:13" x14ac:dyDescent="0.25">
      <c r="A946" s="581" t="s">
        <v>5054</v>
      </c>
      <c r="B946" s="586" t="s">
        <v>221</v>
      </c>
      <c r="C946" s="581" t="s">
        <v>2376</v>
      </c>
      <c r="D946" s="582">
        <v>9</v>
      </c>
      <c r="E946" s="147"/>
      <c r="F946" s="147"/>
      <c r="G946" s="583" t="s">
        <v>2412</v>
      </c>
      <c r="H946" s="583" t="s">
        <v>6251</v>
      </c>
      <c r="I946" s="147"/>
      <c r="J946" s="147"/>
      <c r="K946" s="147"/>
      <c r="L946" s="582" t="s">
        <v>2042</v>
      </c>
      <c r="M946" s="582"/>
    </row>
    <row r="947" spans="1:13" x14ac:dyDescent="0.25">
      <c r="A947" s="581" t="s">
        <v>5054</v>
      </c>
      <c r="B947" s="586" t="s">
        <v>221</v>
      </c>
      <c r="C947" s="581" t="s">
        <v>2376</v>
      </c>
      <c r="D947" s="582" t="s">
        <v>222</v>
      </c>
      <c r="E947" s="147"/>
      <c r="F947" s="147"/>
      <c r="G947" s="583" t="s">
        <v>2413</v>
      </c>
      <c r="H947" s="583" t="s">
        <v>6252</v>
      </c>
      <c r="I947" s="147"/>
      <c r="J947" s="147"/>
      <c r="K947" s="147"/>
      <c r="L947" s="582" t="s">
        <v>2042</v>
      </c>
      <c r="M947" s="582"/>
    </row>
    <row r="948" spans="1:13" x14ac:dyDescent="0.25">
      <c r="A948" s="581" t="s">
        <v>5054</v>
      </c>
      <c r="B948" s="586" t="s">
        <v>221</v>
      </c>
      <c r="C948" s="581" t="s">
        <v>2376</v>
      </c>
      <c r="D948" s="582" t="s">
        <v>223</v>
      </c>
      <c r="E948" s="147"/>
      <c r="F948" s="147"/>
      <c r="G948" s="583" t="s">
        <v>2414</v>
      </c>
      <c r="H948" s="583" t="s">
        <v>6253</v>
      </c>
      <c r="I948" s="147"/>
      <c r="J948" s="147"/>
      <c r="K948" s="147"/>
      <c r="L948" s="582" t="s">
        <v>2042</v>
      </c>
      <c r="M948" s="582"/>
    </row>
    <row r="949" spans="1:13" x14ac:dyDescent="0.25">
      <c r="A949" s="581" t="s">
        <v>5054</v>
      </c>
      <c r="B949" s="586" t="s">
        <v>221</v>
      </c>
      <c r="C949" s="581" t="s">
        <v>2376</v>
      </c>
      <c r="D949" s="582" t="s">
        <v>224</v>
      </c>
      <c r="E949" s="147"/>
      <c r="F949" s="147"/>
      <c r="G949" s="583" t="s">
        <v>2415</v>
      </c>
      <c r="H949" s="583" t="s">
        <v>6254</v>
      </c>
      <c r="I949" s="147"/>
      <c r="J949" s="147"/>
      <c r="K949" s="147"/>
      <c r="L949" s="582" t="s">
        <v>2042</v>
      </c>
      <c r="M949" s="582"/>
    </row>
    <row r="950" spans="1:13" x14ac:dyDescent="0.25">
      <c r="A950" s="581" t="s">
        <v>5054</v>
      </c>
      <c r="B950" s="586" t="s">
        <v>221</v>
      </c>
      <c r="C950" s="581" t="s">
        <v>2376</v>
      </c>
      <c r="D950" s="582" t="s">
        <v>225</v>
      </c>
      <c r="E950" s="147"/>
      <c r="F950" s="147"/>
      <c r="G950" s="583" t="s">
        <v>2416</v>
      </c>
      <c r="H950" s="583" t="s">
        <v>6255</v>
      </c>
      <c r="I950" s="147"/>
      <c r="J950" s="147"/>
      <c r="K950" s="147"/>
      <c r="L950" s="582" t="s">
        <v>2042</v>
      </c>
      <c r="M950" s="582"/>
    </row>
    <row r="951" spans="1:13" x14ac:dyDescent="0.25">
      <c r="A951" s="581" t="s">
        <v>5054</v>
      </c>
      <c r="B951" s="586" t="s">
        <v>221</v>
      </c>
      <c r="C951" s="581" t="s">
        <v>2376</v>
      </c>
      <c r="D951" s="582" t="s">
        <v>226</v>
      </c>
      <c r="E951" s="147"/>
      <c r="F951" s="147"/>
      <c r="G951" s="583" t="s">
        <v>2417</v>
      </c>
      <c r="H951" s="583" t="s">
        <v>6256</v>
      </c>
      <c r="I951" s="147"/>
      <c r="J951" s="147"/>
      <c r="K951" s="147"/>
      <c r="L951" s="582" t="s">
        <v>5116</v>
      </c>
      <c r="M951" s="582"/>
    </row>
    <row r="952" spans="1:13" x14ac:dyDescent="0.25">
      <c r="A952" s="581" t="s">
        <v>5054</v>
      </c>
      <c r="B952" s="533" t="s">
        <v>221</v>
      </c>
      <c r="C952" s="581" t="s">
        <v>2376</v>
      </c>
      <c r="D952" s="585" t="s">
        <v>227</v>
      </c>
      <c r="E952" s="147"/>
      <c r="F952" s="147"/>
      <c r="G952" s="583" t="s">
        <v>2418</v>
      </c>
      <c r="H952" s="584" t="s">
        <v>6257</v>
      </c>
      <c r="I952" s="147"/>
      <c r="J952" s="147"/>
      <c r="K952" s="147"/>
      <c r="L952" s="582" t="s">
        <v>5116</v>
      </c>
      <c r="M952" s="582"/>
    </row>
    <row r="953" spans="1:13" x14ac:dyDescent="0.25">
      <c r="A953" s="581" t="s">
        <v>5054</v>
      </c>
      <c r="B953" s="533" t="s">
        <v>221</v>
      </c>
      <c r="C953" s="581" t="s">
        <v>2376</v>
      </c>
      <c r="D953" s="585" t="s">
        <v>228</v>
      </c>
      <c r="E953" s="147"/>
      <c r="F953" s="147"/>
      <c r="G953" s="583" t="s">
        <v>2421</v>
      </c>
      <c r="H953" s="538" t="s">
        <v>6258</v>
      </c>
      <c r="I953" s="147"/>
      <c r="J953" s="147"/>
      <c r="K953" s="147"/>
      <c r="L953" s="582" t="s">
        <v>2059</v>
      </c>
      <c r="M953" s="582"/>
    </row>
    <row r="954" spans="1:13" x14ac:dyDescent="0.25">
      <c r="A954" s="581" t="s">
        <v>5054</v>
      </c>
      <c r="B954" s="533" t="s">
        <v>221</v>
      </c>
      <c r="C954" s="581" t="s">
        <v>2376</v>
      </c>
      <c r="D954" s="585" t="s">
        <v>229</v>
      </c>
      <c r="E954" s="147"/>
      <c r="F954" s="147"/>
      <c r="G954" s="583" t="s">
        <v>6259</v>
      </c>
      <c r="H954" s="538" t="s">
        <v>6260</v>
      </c>
      <c r="I954" s="147"/>
      <c r="J954" s="147"/>
      <c r="K954" s="147"/>
      <c r="L954" s="582" t="s">
        <v>2059</v>
      </c>
      <c r="M954" s="582"/>
    </row>
    <row r="955" spans="1:13" x14ac:dyDescent="0.25">
      <c r="A955" s="581" t="s">
        <v>5054</v>
      </c>
      <c r="B955" s="586" t="s">
        <v>221</v>
      </c>
      <c r="C955" s="581" t="s">
        <v>2376</v>
      </c>
      <c r="D955" s="582" t="s">
        <v>230</v>
      </c>
      <c r="E955" s="147"/>
      <c r="F955" s="147"/>
      <c r="G955" s="583" t="s">
        <v>6261</v>
      </c>
      <c r="H955" s="583" t="s">
        <v>6262</v>
      </c>
      <c r="I955" s="147"/>
      <c r="J955" s="147"/>
      <c r="K955" s="147"/>
      <c r="L955" s="582" t="s">
        <v>2059</v>
      </c>
      <c r="M955" s="582"/>
    </row>
    <row r="956" spans="1:13" x14ac:dyDescent="0.25">
      <c r="A956" s="581" t="s">
        <v>5054</v>
      </c>
      <c r="B956" s="586" t="s">
        <v>221</v>
      </c>
      <c r="C956" s="581" t="s">
        <v>2376</v>
      </c>
      <c r="D956" s="582" t="s">
        <v>231</v>
      </c>
      <c r="E956" s="147"/>
      <c r="F956" s="147"/>
      <c r="G956" s="583" t="s">
        <v>5116</v>
      </c>
      <c r="H956" s="583" t="s">
        <v>43</v>
      </c>
      <c r="I956" s="147"/>
      <c r="J956" s="147"/>
      <c r="K956" s="147"/>
      <c r="L956" s="582" t="s">
        <v>2059</v>
      </c>
      <c r="M956" s="582"/>
    </row>
    <row r="957" spans="1:13" x14ac:dyDescent="0.25">
      <c r="A957" s="581" t="s">
        <v>5054</v>
      </c>
      <c r="B957" s="586" t="s">
        <v>221</v>
      </c>
      <c r="C957" s="581" t="s">
        <v>2376</v>
      </c>
      <c r="D957" s="582" t="s">
        <v>232</v>
      </c>
      <c r="E957" s="147"/>
      <c r="F957" s="147"/>
      <c r="G957" s="583" t="s">
        <v>5116</v>
      </c>
      <c r="H957" s="583" t="s">
        <v>5116</v>
      </c>
      <c r="I957" s="147"/>
      <c r="J957" s="147"/>
      <c r="K957" s="147"/>
      <c r="L957" s="582" t="s">
        <v>5116</v>
      </c>
      <c r="M957" s="582"/>
    </row>
    <row r="958" spans="1:13" x14ac:dyDescent="0.25">
      <c r="A958" s="581" t="s">
        <v>5054</v>
      </c>
      <c r="B958" s="586" t="s">
        <v>221</v>
      </c>
      <c r="C958" s="581" t="s">
        <v>2376</v>
      </c>
      <c r="D958" s="582" t="s">
        <v>233</v>
      </c>
      <c r="E958" s="147"/>
      <c r="F958" s="147"/>
      <c r="G958" s="583" t="s">
        <v>5116</v>
      </c>
      <c r="H958" s="583" t="s">
        <v>5116</v>
      </c>
      <c r="I958" s="147"/>
      <c r="J958" s="147"/>
      <c r="K958" s="147"/>
      <c r="L958" s="582" t="s">
        <v>5116</v>
      </c>
      <c r="M958" s="582"/>
    </row>
    <row r="959" spans="1:13" x14ac:dyDescent="0.25">
      <c r="A959" s="581" t="s">
        <v>5054</v>
      </c>
      <c r="B959" s="586" t="s">
        <v>221</v>
      </c>
      <c r="C959" s="581" t="s">
        <v>2376</v>
      </c>
      <c r="D959" s="582" t="s">
        <v>234</v>
      </c>
      <c r="E959" s="147"/>
      <c r="F959" s="147"/>
      <c r="G959" s="583" t="s">
        <v>5116</v>
      </c>
      <c r="H959" s="583" t="s">
        <v>5116</v>
      </c>
      <c r="I959" s="147"/>
      <c r="J959" s="147"/>
      <c r="K959" s="147"/>
      <c r="L959" s="582" t="s">
        <v>5116</v>
      </c>
      <c r="M959" s="582"/>
    </row>
    <row r="960" spans="1:13" x14ac:dyDescent="0.25">
      <c r="A960" s="581" t="s">
        <v>5054</v>
      </c>
      <c r="B960" s="586" t="s">
        <v>221</v>
      </c>
      <c r="C960" s="581" t="s">
        <v>2376</v>
      </c>
      <c r="D960" s="582" t="s">
        <v>235</v>
      </c>
      <c r="E960" s="147"/>
      <c r="F960" s="147"/>
      <c r="G960" s="583" t="s">
        <v>5116</v>
      </c>
      <c r="H960" s="583" t="s">
        <v>5116</v>
      </c>
      <c r="I960" s="147"/>
      <c r="J960" s="147"/>
      <c r="K960" s="147"/>
      <c r="L960" s="582" t="s">
        <v>5116</v>
      </c>
      <c r="M960" s="582"/>
    </row>
    <row r="961" spans="1:13" x14ac:dyDescent="0.25">
      <c r="A961" s="581" t="s">
        <v>5054</v>
      </c>
      <c r="B961" s="586" t="s">
        <v>221</v>
      </c>
      <c r="C961" s="581" t="s">
        <v>2376</v>
      </c>
      <c r="D961" s="582" t="s">
        <v>236</v>
      </c>
      <c r="E961" s="147"/>
      <c r="F961" s="147"/>
      <c r="G961" s="583" t="s">
        <v>5116</v>
      </c>
      <c r="H961" s="583" t="s">
        <v>5116</v>
      </c>
      <c r="I961" s="147"/>
      <c r="J961" s="147"/>
      <c r="K961" s="147"/>
      <c r="L961" s="582" t="s">
        <v>5116</v>
      </c>
      <c r="M961" s="582"/>
    </row>
    <row r="962" spans="1:13" x14ac:dyDescent="0.25">
      <c r="A962" s="581" t="s">
        <v>5054</v>
      </c>
      <c r="B962" s="586" t="s">
        <v>221</v>
      </c>
      <c r="C962" s="581" t="s">
        <v>2376</v>
      </c>
      <c r="D962" s="582" t="s">
        <v>237</v>
      </c>
      <c r="E962" s="147"/>
      <c r="F962" s="147"/>
      <c r="G962" s="583" t="s">
        <v>5116</v>
      </c>
      <c r="H962" s="583" t="s">
        <v>5116</v>
      </c>
      <c r="I962" s="147"/>
      <c r="J962" s="147"/>
      <c r="K962" s="147"/>
      <c r="L962" s="582" t="s">
        <v>5116</v>
      </c>
      <c r="M962" s="582"/>
    </row>
    <row r="963" spans="1:13" x14ac:dyDescent="0.25">
      <c r="A963" s="581" t="s">
        <v>5054</v>
      </c>
      <c r="B963" s="586" t="s">
        <v>221</v>
      </c>
      <c r="C963" s="581" t="s">
        <v>2376</v>
      </c>
      <c r="D963" s="582" t="s">
        <v>238</v>
      </c>
      <c r="E963" s="147"/>
      <c r="F963" s="147"/>
      <c r="G963" s="583" t="s">
        <v>5116</v>
      </c>
      <c r="H963" s="583" t="s">
        <v>5116</v>
      </c>
      <c r="I963" s="147"/>
      <c r="J963" s="147"/>
      <c r="K963" s="147"/>
      <c r="L963" s="582" t="s">
        <v>5116</v>
      </c>
      <c r="M963" s="582"/>
    </row>
    <row r="964" spans="1:13" x14ac:dyDescent="0.25">
      <c r="A964" s="581" t="s">
        <v>5054</v>
      </c>
      <c r="B964" s="586" t="s">
        <v>221</v>
      </c>
      <c r="C964" s="581" t="s">
        <v>2376</v>
      </c>
      <c r="D964" s="582" t="s">
        <v>239</v>
      </c>
      <c r="E964" s="147"/>
      <c r="F964" s="147"/>
      <c r="G964" s="583" t="s">
        <v>5116</v>
      </c>
      <c r="H964" s="583" t="s">
        <v>5116</v>
      </c>
      <c r="I964" s="147"/>
      <c r="J964" s="147"/>
      <c r="K964" s="147"/>
      <c r="L964" s="582" t="s">
        <v>5116</v>
      </c>
      <c r="M964" s="582"/>
    </row>
    <row r="965" spans="1:13" x14ac:dyDescent="0.25">
      <c r="A965" s="581" t="s">
        <v>5054</v>
      </c>
      <c r="B965" s="586" t="s">
        <v>221</v>
      </c>
      <c r="C965" s="581" t="s">
        <v>2376</v>
      </c>
      <c r="D965" s="582" t="s">
        <v>240</v>
      </c>
      <c r="E965" s="147"/>
      <c r="F965" s="147"/>
      <c r="G965" s="583" t="s">
        <v>5116</v>
      </c>
      <c r="H965" s="583" t="s">
        <v>5116</v>
      </c>
      <c r="I965" s="147"/>
      <c r="J965" s="147"/>
      <c r="K965" s="147"/>
      <c r="L965" s="582" t="s">
        <v>5116</v>
      </c>
      <c r="M965" s="582"/>
    </row>
    <row r="966" spans="1:13" x14ac:dyDescent="0.25">
      <c r="A966" s="581" t="s">
        <v>5054</v>
      </c>
      <c r="B966" s="586" t="s">
        <v>221</v>
      </c>
      <c r="C966" s="581" t="s">
        <v>2376</v>
      </c>
      <c r="D966" s="582" t="s">
        <v>241</v>
      </c>
      <c r="E966" s="147"/>
      <c r="F966" s="147"/>
      <c r="G966" s="583" t="s">
        <v>5116</v>
      </c>
      <c r="H966" s="583" t="s">
        <v>5116</v>
      </c>
      <c r="I966" s="147"/>
      <c r="J966" s="147"/>
      <c r="K966" s="147"/>
      <c r="L966" s="582" t="s">
        <v>5116</v>
      </c>
      <c r="M966" s="582"/>
    </row>
    <row r="967" spans="1:13" x14ac:dyDescent="0.25">
      <c r="A967" s="581" t="s">
        <v>5054</v>
      </c>
      <c r="B967" s="586" t="s">
        <v>221</v>
      </c>
      <c r="C967" s="581" t="s">
        <v>2376</v>
      </c>
      <c r="D967" s="582" t="s">
        <v>242</v>
      </c>
      <c r="E967" s="147"/>
      <c r="F967" s="147"/>
      <c r="G967" s="583" t="s">
        <v>5116</v>
      </c>
      <c r="H967" s="583" t="s">
        <v>5116</v>
      </c>
      <c r="I967" s="147"/>
      <c r="J967" s="147"/>
      <c r="K967" s="147"/>
      <c r="L967" s="582" t="s">
        <v>5116</v>
      </c>
      <c r="M967" s="582"/>
    </row>
    <row r="968" spans="1:13" x14ac:dyDescent="0.25">
      <c r="A968" s="581" t="s">
        <v>5054</v>
      </c>
      <c r="B968" s="586" t="s">
        <v>221</v>
      </c>
      <c r="C968" s="581" t="s">
        <v>2376</v>
      </c>
      <c r="D968" s="582" t="s">
        <v>2086</v>
      </c>
      <c r="E968" s="147"/>
      <c r="F968" s="147"/>
      <c r="G968" s="583" t="s">
        <v>5116</v>
      </c>
      <c r="H968" s="583" t="s">
        <v>5116</v>
      </c>
      <c r="I968" s="147"/>
      <c r="J968" s="147"/>
      <c r="K968" s="147"/>
      <c r="L968" s="582" t="s">
        <v>5116</v>
      </c>
      <c r="M968" s="582"/>
    </row>
    <row r="969" spans="1:13" x14ac:dyDescent="0.25">
      <c r="A969" s="581" t="s">
        <v>5054</v>
      </c>
      <c r="B969" s="586" t="s">
        <v>1343</v>
      </c>
      <c r="C969" s="581" t="s">
        <v>1850</v>
      </c>
      <c r="D969" s="582">
        <v>0</v>
      </c>
      <c r="E969" s="147"/>
      <c r="F969" s="147"/>
      <c r="G969" s="583" t="s">
        <v>2422</v>
      </c>
      <c r="H969" s="583" t="s">
        <v>6263</v>
      </c>
      <c r="I969" s="147"/>
      <c r="J969" s="147"/>
      <c r="K969" s="147"/>
      <c r="L969" s="582" t="s">
        <v>2042</v>
      </c>
      <c r="M969" s="582"/>
    </row>
    <row r="970" spans="1:13" x14ac:dyDescent="0.25">
      <c r="A970" s="581" t="s">
        <v>5054</v>
      </c>
      <c r="B970" s="586" t="s">
        <v>1343</v>
      </c>
      <c r="C970" s="581" t="s">
        <v>1850</v>
      </c>
      <c r="D970" s="582">
        <v>1</v>
      </c>
      <c r="E970" s="147"/>
      <c r="F970" s="147"/>
      <c r="G970" s="583" t="s">
        <v>2423</v>
      </c>
      <c r="H970" s="583" t="s">
        <v>6264</v>
      </c>
      <c r="I970" s="147"/>
      <c r="J970" s="147"/>
      <c r="K970" s="147"/>
      <c r="L970" s="582" t="s">
        <v>2042</v>
      </c>
      <c r="M970" s="582"/>
    </row>
    <row r="971" spans="1:13" x14ac:dyDescent="0.25">
      <c r="A971" s="581" t="s">
        <v>5054</v>
      </c>
      <c r="B971" s="586" t="s">
        <v>1343</v>
      </c>
      <c r="C971" s="581" t="s">
        <v>1850</v>
      </c>
      <c r="D971" s="582">
        <v>2</v>
      </c>
      <c r="E971" s="147"/>
      <c r="F971" s="147"/>
      <c r="G971" s="583" t="s">
        <v>2424</v>
      </c>
      <c r="H971" s="583" t="s">
        <v>6265</v>
      </c>
      <c r="I971" s="147"/>
      <c r="J971" s="147"/>
      <c r="K971" s="147"/>
      <c r="L971" s="582" t="s">
        <v>2042</v>
      </c>
      <c r="M971" s="582"/>
    </row>
    <row r="972" spans="1:13" x14ac:dyDescent="0.25">
      <c r="A972" s="581" t="s">
        <v>5054</v>
      </c>
      <c r="B972" s="586" t="s">
        <v>1343</v>
      </c>
      <c r="C972" s="581" t="s">
        <v>1850</v>
      </c>
      <c r="D972" s="582">
        <v>3</v>
      </c>
      <c r="E972" s="147"/>
      <c r="F972" s="147"/>
      <c r="G972" s="583" t="s">
        <v>2425</v>
      </c>
      <c r="H972" s="583" t="s">
        <v>6266</v>
      </c>
      <c r="I972" s="147"/>
      <c r="J972" s="147"/>
      <c r="K972" s="147"/>
      <c r="L972" s="582" t="s">
        <v>2042</v>
      </c>
      <c r="M972" s="582"/>
    </row>
    <row r="973" spans="1:13" x14ac:dyDescent="0.25">
      <c r="A973" s="581" t="s">
        <v>5054</v>
      </c>
      <c r="B973" s="586" t="s">
        <v>1343</v>
      </c>
      <c r="C973" s="581" t="s">
        <v>1850</v>
      </c>
      <c r="D973" s="582">
        <v>4</v>
      </c>
      <c r="E973" s="147"/>
      <c r="F973" s="147"/>
      <c r="G973" s="583" t="s">
        <v>5116</v>
      </c>
      <c r="H973" s="583" t="s">
        <v>5116</v>
      </c>
      <c r="I973" s="147"/>
      <c r="J973" s="147"/>
      <c r="K973" s="147"/>
      <c r="L973" s="582" t="s">
        <v>5116</v>
      </c>
      <c r="M973" s="582"/>
    </row>
    <row r="974" spans="1:13" x14ac:dyDescent="0.25">
      <c r="A974" s="581" t="s">
        <v>5054</v>
      </c>
      <c r="B974" s="586" t="s">
        <v>1343</v>
      </c>
      <c r="C974" s="581" t="s">
        <v>1850</v>
      </c>
      <c r="D974" s="582">
        <v>5</v>
      </c>
      <c r="E974" s="147"/>
      <c r="F974" s="147"/>
      <c r="G974" s="583" t="s">
        <v>5116</v>
      </c>
      <c r="H974" s="583" t="s">
        <v>5116</v>
      </c>
      <c r="I974" s="147"/>
      <c r="J974" s="147"/>
      <c r="K974" s="147"/>
      <c r="L974" s="582" t="s">
        <v>5116</v>
      </c>
      <c r="M974" s="582"/>
    </row>
    <row r="975" spans="1:13" x14ac:dyDescent="0.25">
      <c r="A975" s="581" t="s">
        <v>5054</v>
      </c>
      <c r="B975" s="586" t="s">
        <v>1343</v>
      </c>
      <c r="C975" s="581" t="s">
        <v>1850</v>
      </c>
      <c r="D975" s="582">
        <v>6</v>
      </c>
      <c r="E975" s="147"/>
      <c r="F975" s="147"/>
      <c r="G975" s="583" t="s">
        <v>5116</v>
      </c>
      <c r="H975" s="583" t="s">
        <v>5116</v>
      </c>
      <c r="I975" s="147"/>
      <c r="J975" s="147"/>
      <c r="K975" s="147"/>
      <c r="L975" s="582" t="s">
        <v>5116</v>
      </c>
      <c r="M975" s="582"/>
    </row>
    <row r="976" spans="1:13" x14ac:dyDescent="0.25">
      <c r="A976" s="581" t="s">
        <v>5054</v>
      </c>
      <c r="B976" s="586" t="s">
        <v>1343</v>
      </c>
      <c r="C976" s="581" t="s">
        <v>1850</v>
      </c>
      <c r="D976" s="582">
        <v>7</v>
      </c>
      <c r="E976" s="147"/>
      <c r="F976" s="147"/>
      <c r="G976" s="583" t="s">
        <v>5116</v>
      </c>
      <c r="H976" s="583" t="s">
        <v>5116</v>
      </c>
      <c r="I976" s="147"/>
      <c r="J976" s="147"/>
      <c r="K976" s="147"/>
      <c r="L976" s="582" t="s">
        <v>5116</v>
      </c>
      <c r="M976" s="582"/>
    </row>
    <row r="977" spans="1:13" x14ac:dyDescent="0.25">
      <c r="A977" s="581" t="s">
        <v>5054</v>
      </c>
      <c r="B977" s="586" t="s">
        <v>1343</v>
      </c>
      <c r="C977" s="581" t="s">
        <v>1850</v>
      </c>
      <c r="D977" s="582">
        <v>8</v>
      </c>
      <c r="E977" s="147"/>
      <c r="F977" s="147"/>
      <c r="G977" s="583" t="s">
        <v>5116</v>
      </c>
      <c r="H977" s="583" t="s">
        <v>5116</v>
      </c>
      <c r="I977" s="147"/>
      <c r="J977" s="147"/>
      <c r="K977" s="147"/>
      <c r="L977" s="582" t="s">
        <v>5116</v>
      </c>
      <c r="M977" s="582"/>
    </row>
    <row r="978" spans="1:13" x14ac:dyDescent="0.25">
      <c r="A978" s="581" t="s">
        <v>5054</v>
      </c>
      <c r="B978" s="586" t="s">
        <v>1343</v>
      </c>
      <c r="C978" s="581" t="s">
        <v>1850</v>
      </c>
      <c r="D978" s="582">
        <v>9</v>
      </c>
      <c r="E978" s="147"/>
      <c r="F978" s="147"/>
      <c r="G978" s="583" t="s">
        <v>5116</v>
      </c>
      <c r="H978" s="583" t="s">
        <v>5116</v>
      </c>
      <c r="I978" s="147"/>
      <c r="J978" s="147"/>
      <c r="K978" s="147"/>
      <c r="L978" s="582" t="s">
        <v>5116</v>
      </c>
      <c r="M978" s="582"/>
    </row>
    <row r="979" spans="1:13" x14ac:dyDescent="0.25">
      <c r="A979" s="581" t="s">
        <v>5054</v>
      </c>
      <c r="B979" s="586" t="s">
        <v>1343</v>
      </c>
      <c r="C979" s="581" t="s">
        <v>1850</v>
      </c>
      <c r="D979" s="582" t="s">
        <v>222</v>
      </c>
      <c r="E979" s="147"/>
      <c r="F979" s="147"/>
      <c r="G979" s="583" t="s">
        <v>5116</v>
      </c>
      <c r="H979" s="583" t="s">
        <v>5116</v>
      </c>
      <c r="I979" s="147"/>
      <c r="J979" s="147"/>
      <c r="K979" s="147"/>
      <c r="L979" s="582" t="s">
        <v>5116</v>
      </c>
      <c r="M979" s="582"/>
    </row>
    <row r="980" spans="1:13" x14ac:dyDescent="0.25">
      <c r="A980" s="581" t="s">
        <v>5054</v>
      </c>
      <c r="B980" s="586" t="s">
        <v>1343</v>
      </c>
      <c r="C980" s="581" t="s">
        <v>1850</v>
      </c>
      <c r="D980" s="582" t="s">
        <v>223</v>
      </c>
      <c r="E980" s="147"/>
      <c r="F980" s="147"/>
      <c r="G980" s="583" t="s">
        <v>5116</v>
      </c>
      <c r="H980" s="583" t="s">
        <v>5116</v>
      </c>
      <c r="I980" s="147"/>
      <c r="J980" s="147"/>
      <c r="K980" s="147"/>
      <c r="L980" s="582" t="s">
        <v>5116</v>
      </c>
      <c r="M980" s="582"/>
    </row>
    <row r="981" spans="1:13" x14ac:dyDescent="0.25">
      <c r="A981" s="581" t="s">
        <v>5054</v>
      </c>
      <c r="B981" s="586" t="s">
        <v>1343</v>
      </c>
      <c r="C981" s="581" t="s">
        <v>1850</v>
      </c>
      <c r="D981" s="582" t="s">
        <v>224</v>
      </c>
      <c r="E981" s="147"/>
      <c r="F981" s="147"/>
      <c r="G981" s="583" t="s">
        <v>5116</v>
      </c>
      <c r="H981" s="583" t="s">
        <v>5116</v>
      </c>
      <c r="I981" s="147"/>
      <c r="J981" s="147"/>
      <c r="K981" s="147"/>
      <c r="L981" s="582" t="s">
        <v>5116</v>
      </c>
      <c r="M981" s="582"/>
    </row>
    <row r="982" spans="1:13" x14ac:dyDescent="0.25">
      <c r="A982" s="581" t="s">
        <v>5054</v>
      </c>
      <c r="B982" s="586" t="s">
        <v>1343</v>
      </c>
      <c r="C982" s="581" t="s">
        <v>1850</v>
      </c>
      <c r="D982" s="582" t="s">
        <v>225</v>
      </c>
      <c r="E982" s="147"/>
      <c r="F982" s="147"/>
      <c r="G982" s="583" t="s">
        <v>5116</v>
      </c>
      <c r="H982" s="583" t="s">
        <v>5116</v>
      </c>
      <c r="I982" s="147"/>
      <c r="J982" s="147"/>
      <c r="K982" s="147"/>
      <c r="L982" s="582" t="s">
        <v>5116</v>
      </c>
      <c r="M982" s="582"/>
    </row>
    <row r="983" spans="1:13" x14ac:dyDescent="0.25">
      <c r="A983" s="581" t="s">
        <v>5054</v>
      </c>
      <c r="B983" s="586" t="s">
        <v>1343</v>
      </c>
      <c r="C983" s="581" t="s">
        <v>1850</v>
      </c>
      <c r="D983" s="582" t="s">
        <v>226</v>
      </c>
      <c r="E983" s="147"/>
      <c r="F983" s="147"/>
      <c r="G983" s="583" t="s">
        <v>5116</v>
      </c>
      <c r="H983" s="583" t="s">
        <v>5116</v>
      </c>
      <c r="I983" s="147"/>
      <c r="J983" s="147"/>
      <c r="K983" s="147"/>
      <c r="L983" s="582" t="s">
        <v>5116</v>
      </c>
      <c r="M983" s="582"/>
    </row>
    <row r="984" spans="1:13" x14ac:dyDescent="0.25">
      <c r="A984" s="581" t="s">
        <v>5054</v>
      </c>
      <c r="B984" s="586" t="s">
        <v>1343</v>
      </c>
      <c r="C984" s="581" t="s">
        <v>1850</v>
      </c>
      <c r="D984" s="582" t="s">
        <v>227</v>
      </c>
      <c r="E984" s="147"/>
      <c r="F984" s="147"/>
      <c r="G984" s="583" t="s">
        <v>5116</v>
      </c>
      <c r="H984" s="583" t="s">
        <v>5116</v>
      </c>
      <c r="I984" s="147"/>
      <c r="J984" s="147"/>
      <c r="K984" s="147"/>
      <c r="L984" s="582" t="s">
        <v>5116</v>
      </c>
      <c r="M984" s="582"/>
    </row>
    <row r="985" spans="1:13" x14ac:dyDescent="0.25">
      <c r="A985" s="581" t="s">
        <v>5054</v>
      </c>
      <c r="B985" s="586" t="s">
        <v>1343</v>
      </c>
      <c r="C985" s="581" t="s">
        <v>1850</v>
      </c>
      <c r="D985" s="582" t="s">
        <v>228</v>
      </c>
      <c r="E985" s="147"/>
      <c r="F985" s="147"/>
      <c r="G985" s="587" t="s">
        <v>6267</v>
      </c>
      <c r="H985" s="583" t="s">
        <v>6268</v>
      </c>
      <c r="I985" s="147"/>
      <c r="J985" s="147"/>
      <c r="K985" s="147"/>
      <c r="L985" s="582" t="s">
        <v>5116</v>
      </c>
      <c r="M985" s="582"/>
    </row>
    <row r="986" spans="1:13" x14ac:dyDescent="0.25">
      <c r="A986" s="581" t="s">
        <v>5054</v>
      </c>
      <c r="B986" s="586" t="s">
        <v>1343</v>
      </c>
      <c r="C986" s="581" t="s">
        <v>1850</v>
      </c>
      <c r="D986" s="582" t="s">
        <v>229</v>
      </c>
      <c r="E986" s="147"/>
      <c r="F986" s="147"/>
      <c r="G986" s="583" t="s">
        <v>5116</v>
      </c>
      <c r="H986" s="583" t="s">
        <v>5116</v>
      </c>
      <c r="I986" s="147"/>
      <c r="J986" s="147"/>
      <c r="K986" s="147"/>
      <c r="L986" s="582" t="s">
        <v>5116</v>
      </c>
      <c r="M986" s="582"/>
    </row>
    <row r="987" spans="1:13" x14ac:dyDescent="0.25">
      <c r="A987" s="581" t="s">
        <v>5054</v>
      </c>
      <c r="B987" s="586" t="s">
        <v>1343</v>
      </c>
      <c r="C987" s="581" t="s">
        <v>1850</v>
      </c>
      <c r="D987" s="582" t="s">
        <v>230</v>
      </c>
      <c r="E987" s="147"/>
      <c r="F987" s="147"/>
      <c r="G987" s="583" t="s">
        <v>5116</v>
      </c>
      <c r="H987" s="583" t="s">
        <v>5116</v>
      </c>
      <c r="I987" s="147"/>
      <c r="J987" s="147"/>
      <c r="K987" s="147"/>
      <c r="L987" s="582" t="s">
        <v>5116</v>
      </c>
      <c r="M987" s="582"/>
    </row>
    <row r="988" spans="1:13" x14ac:dyDescent="0.25">
      <c r="A988" s="581" t="s">
        <v>5054</v>
      </c>
      <c r="B988" s="586" t="s">
        <v>1343</v>
      </c>
      <c r="C988" s="581" t="s">
        <v>1850</v>
      </c>
      <c r="D988" s="582" t="s">
        <v>231</v>
      </c>
      <c r="E988" s="147"/>
      <c r="F988" s="147"/>
      <c r="G988" s="583" t="s">
        <v>5116</v>
      </c>
      <c r="H988" s="583" t="s">
        <v>5116</v>
      </c>
      <c r="I988" s="147"/>
      <c r="J988" s="147"/>
      <c r="K988" s="147"/>
      <c r="L988" s="582" t="s">
        <v>5116</v>
      </c>
      <c r="M988" s="582"/>
    </row>
    <row r="989" spans="1:13" x14ac:dyDescent="0.25">
      <c r="A989" s="581" t="s">
        <v>5054</v>
      </c>
      <c r="B989" s="586" t="s">
        <v>1343</v>
      </c>
      <c r="C989" s="581" t="s">
        <v>1850</v>
      </c>
      <c r="D989" s="582" t="s">
        <v>232</v>
      </c>
      <c r="E989" s="147"/>
      <c r="F989" s="147"/>
      <c r="G989" s="583" t="s">
        <v>5116</v>
      </c>
      <c r="H989" s="583" t="s">
        <v>5116</v>
      </c>
      <c r="I989" s="147"/>
      <c r="J989" s="147"/>
      <c r="K989" s="147"/>
      <c r="L989" s="582" t="s">
        <v>5116</v>
      </c>
      <c r="M989" s="582"/>
    </row>
    <row r="990" spans="1:13" x14ac:dyDescent="0.25">
      <c r="A990" s="581" t="s">
        <v>5054</v>
      </c>
      <c r="B990" s="586" t="s">
        <v>1343</v>
      </c>
      <c r="C990" s="581" t="s">
        <v>1850</v>
      </c>
      <c r="D990" s="582" t="s">
        <v>233</v>
      </c>
      <c r="E990" s="147"/>
      <c r="F990" s="147"/>
      <c r="G990" s="583" t="s">
        <v>5116</v>
      </c>
      <c r="H990" s="583" t="s">
        <v>5116</v>
      </c>
      <c r="I990" s="147"/>
      <c r="J990" s="147"/>
      <c r="K990" s="147"/>
      <c r="L990" s="582" t="s">
        <v>5116</v>
      </c>
      <c r="M990" s="582"/>
    </row>
    <row r="991" spans="1:13" x14ac:dyDescent="0.25">
      <c r="A991" s="581" t="s">
        <v>5054</v>
      </c>
      <c r="B991" s="586" t="s">
        <v>1343</v>
      </c>
      <c r="C991" s="581" t="s">
        <v>1850</v>
      </c>
      <c r="D991" s="582" t="s">
        <v>234</v>
      </c>
      <c r="E991" s="147"/>
      <c r="F991" s="147"/>
      <c r="G991" s="583" t="s">
        <v>5116</v>
      </c>
      <c r="H991" s="583" t="s">
        <v>5116</v>
      </c>
      <c r="I991" s="147"/>
      <c r="J991" s="147"/>
      <c r="K991" s="147"/>
      <c r="L991" s="582" t="s">
        <v>5116</v>
      </c>
      <c r="M991" s="582"/>
    </row>
    <row r="992" spans="1:13" x14ac:dyDescent="0.25">
      <c r="A992" s="581" t="s">
        <v>5054</v>
      </c>
      <c r="B992" s="586" t="s">
        <v>1343</v>
      </c>
      <c r="C992" s="581" t="s">
        <v>1850</v>
      </c>
      <c r="D992" s="582" t="s">
        <v>235</v>
      </c>
      <c r="E992" s="147"/>
      <c r="F992" s="147"/>
      <c r="G992" s="583" t="s">
        <v>5116</v>
      </c>
      <c r="H992" s="583" t="s">
        <v>5116</v>
      </c>
      <c r="I992" s="147"/>
      <c r="J992" s="147"/>
      <c r="K992" s="147"/>
      <c r="L992" s="582" t="s">
        <v>5116</v>
      </c>
      <c r="M992" s="582"/>
    </row>
    <row r="993" spans="1:13" x14ac:dyDescent="0.25">
      <c r="A993" s="581" t="s">
        <v>5054</v>
      </c>
      <c r="B993" s="586" t="s">
        <v>1343</v>
      </c>
      <c r="C993" s="581" t="s">
        <v>1850</v>
      </c>
      <c r="D993" s="582" t="s">
        <v>236</v>
      </c>
      <c r="E993" s="147"/>
      <c r="F993" s="147"/>
      <c r="G993" s="583" t="s">
        <v>5116</v>
      </c>
      <c r="H993" s="583" t="s">
        <v>5116</v>
      </c>
      <c r="I993" s="147"/>
      <c r="J993" s="147"/>
      <c r="K993" s="147"/>
      <c r="L993" s="582" t="s">
        <v>5116</v>
      </c>
      <c r="M993" s="582"/>
    </row>
    <row r="994" spans="1:13" x14ac:dyDescent="0.25">
      <c r="A994" s="581" t="s">
        <v>5054</v>
      </c>
      <c r="B994" s="586" t="s">
        <v>1343</v>
      </c>
      <c r="C994" s="581" t="s">
        <v>1850</v>
      </c>
      <c r="D994" s="582" t="s">
        <v>237</v>
      </c>
      <c r="E994" s="147"/>
      <c r="F994" s="147"/>
      <c r="G994" s="583" t="s">
        <v>5116</v>
      </c>
      <c r="H994" s="583" t="s">
        <v>5116</v>
      </c>
      <c r="I994" s="147"/>
      <c r="J994" s="147"/>
      <c r="K994" s="147"/>
      <c r="L994" s="582" t="s">
        <v>5116</v>
      </c>
      <c r="M994" s="582"/>
    </row>
    <row r="995" spans="1:13" x14ac:dyDescent="0.25">
      <c r="A995" s="581" t="s">
        <v>5054</v>
      </c>
      <c r="B995" s="586" t="s">
        <v>1343</v>
      </c>
      <c r="C995" s="581" t="s">
        <v>1850</v>
      </c>
      <c r="D995" s="582" t="s">
        <v>238</v>
      </c>
      <c r="E995" s="147"/>
      <c r="F995" s="147"/>
      <c r="G995" s="583" t="s">
        <v>5116</v>
      </c>
      <c r="H995" s="583" t="s">
        <v>5116</v>
      </c>
      <c r="I995" s="147"/>
      <c r="J995" s="147"/>
      <c r="K995" s="147"/>
      <c r="L995" s="582" t="s">
        <v>5116</v>
      </c>
      <c r="M995" s="582"/>
    </row>
    <row r="996" spans="1:13" x14ac:dyDescent="0.25">
      <c r="A996" s="581" t="s">
        <v>5054</v>
      </c>
      <c r="B996" s="586" t="s">
        <v>1343</v>
      </c>
      <c r="C996" s="581" t="s">
        <v>1850</v>
      </c>
      <c r="D996" s="582" t="s">
        <v>239</v>
      </c>
      <c r="E996" s="147"/>
      <c r="F996" s="147"/>
      <c r="G996" s="583" t="s">
        <v>5116</v>
      </c>
      <c r="H996" s="583" t="s">
        <v>5116</v>
      </c>
      <c r="I996" s="147"/>
      <c r="J996" s="147"/>
      <c r="K996" s="147"/>
      <c r="L996" s="582" t="s">
        <v>5116</v>
      </c>
      <c r="M996" s="582"/>
    </row>
    <row r="997" spans="1:13" x14ac:dyDescent="0.25">
      <c r="A997" s="581" t="s">
        <v>5054</v>
      </c>
      <c r="B997" s="586" t="s">
        <v>1343</v>
      </c>
      <c r="C997" s="581" t="s">
        <v>1850</v>
      </c>
      <c r="D997" s="582" t="s">
        <v>240</v>
      </c>
      <c r="E997" s="147"/>
      <c r="F997" s="147"/>
      <c r="G997" s="583" t="s">
        <v>5116</v>
      </c>
      <c r="H997" s="583" t="s">
        <v>5116</v>
      </c>
      <c r="I997" s="147"/>
      <c r="J997" s="147"/>
      <c r="K997" s="147"/>
      <c r="L997" s="582" t="s">
        <v>5116</v>
      </c>
      <c r="M997" s="582"/>
    </row>
    <row r="998" spans="1:13" x14ac:dyDescent="0.25">
      <c r="A998" s="581" t="s">
        <v>5054</v>
      </c>
      <c r="B998" s="586" t="s">
        <v>1343</v>
      </c>
      <c r="C998" s="581" t="s">
        <v>1850</v>
      </c>
      <c r="D998" s="582" t="s">
        <v>241</v>
      </c>
      <c r="E998" s="147"/>
      <c r="F998" s="147"/>
      <c r="G998" s="583" t="s">
        <v>5116</v>
      </c>
      <c r="H998" s="583" t="s">
        <v>5116</v>
      </c>
      <c r="I998" s="147"/>
      <c r="J998" s="147"/>
      <c r="K998" s="147"/>
      <c r="L998" s="582" t="s">
        <v>5116</v>
      </c>
      <c r="M998" s="582"/>
    </row>
    <row r="999" spans="1:13" x14ac:dyDescent="0.25">
      <c r="A999" s="581" t="s">
        <v>5054</v>
      </c>
      <c r="B999" s="586" t="s">
        <v>1343</v>
      </c>
      <c r="C999" s="581" t="s">
        <v>1850</v>
      </c>
      <c r="D999" s="582" t="s">
        <v>242</v>
      </c>
      <c r="E999" s="147"/>
      <c r="F999" s="147"/>
      <c r="G999" s="583" t="s">
        <v>5116</v>
      </c>
      <c r="H999" s="583" t="s">
        <v>5116</v>
      </c>
      <c r="I999" s="147"/>
      <c r="J999" s="147"/>
      <c r="K999" s="147"/>
      <c r="L999" s="582" t="s">
        <v>5116</v>
      </c>
      <c r="M999" s="582"/>
    </row>
    <row r="1000" spans="1:13" x14ac:dyDescent="0.25">
      <c r="A1000" s="581" t="s">
        <v>5054</v>
      </c>
      <c r="B1000" s="586" t="s">
        <v>1343</v>
      </c>
      <c r="C1000" s="581" t="s">
        <v>1850</v>
      </c>
      <c r="D1000" s="582" t="s">
        <v>2086</v>
      </c>
      <c r="E1000" s="147"/>
      <c r="F1000" s="147"/>
      <c r="G1000" s="583" t="s">
        <v>5116</v>
      </c>
      <c r="H1000" s="583" t="s">
        <v>5116</v>
      </c>
      <c r="I1000" s="147"/>
      <c r="J1000" s="147"/>
      <c r="K1000" s="147"/>
      <c r="L1000" s="582" t="s">
        <v>5116</v>
      </c>
      <c r="M1000" s="582"/>
    </row>
    <row r="1001" spans="1:13" x14ac:dyDescent="0.25">
      <c r="A1001" s="581" t="s">
        <v>5054</v>
      </c>
      <c r="B1001" s="586" t="s">
        <v>216</v>
      </c>
      <c r="C1001" s="581" t="s">
        <v>1851</v>
      </c>
      <c r="D1001" s="582">
        <v>0</v>
      </c>
      <c r="E1001" s="147"/>
      <c r="F1001" s="147"/>
      <c r="G1001" s="583" t="s">
        <v>2411</v>
      </c>
      <c r="H1001" s="583" t="s">
        <v>6269</v>
      </c>
      <c r="I1001" s="147"/>
      <c r="J1001" s="147"/>
      <c r="K1001" s="147"/>
      <c r="L1001" s="582" t="s">
        <v>2048</v>
      </c>
      <c r="M1001" s="582"/>
    </row>
    <row r="1002" spans="1:13" x14ac:dyDescent="0.25">
      <c r="A1002" s="581" t="s">
        <v>5054</v>
      </c>
      <c r="B1002" s="586" t="s">
        <v>216</v>
      </c>
      <c r="C1002" s="581" t="s">
        <v>1851</v>
      </c>
      <c r="D1002" s="582">
        <v>1</v>
      </c>
      <c r="E1002" s="147"/>
      <c r="F1002" s="147"/>
      <c r="G1002" s="583" t="s">
        <v>5116</v>
      </c>
      <c r="H1002" s="583" t="s">
        <v>43</v>
      </c>
      <c r="I1002" s="147"/>
      <c r="J1002" s="147"/>
      <c r="K1002" s="147"/>
      <c r="L1002" s="582" t="s">
        <v>2048</v>
      </c>
      <c r="M1002" s="582"/>
    </row>
    <row r="1003" spans="1:13" x14ac:dyDescent="0.25">
      <c r="A1003" s="581" t="s">
        <v>5054</v>
      </c>
      <c r="B1003" s="586" t="s">
        <v>216</v>
      </c>
      <c r="C1003" s="581" t="s">
        <v>1851</v>
      </c>
      <c r="D1003" s="582">
        <v>2</v>
      </c>
      <c r="E1003" s="147"/>
      <c r="F1003" s="147"/>
      <c r="G1003" s="583" t="s">
        <v>6270</v>
      </c>
      <c r="H1003" s="583" t="s">
        <v>6271</v>
      </c>
      <c r="I1003" s="147"/>
      <c r="J1003" s="147"/>
      <c r="K1003" s="147"/>
      <c r="L1003" s="582" t="s">
        <v>2057</v>
      </c>
      <c r="M1003" s="582"/>
    </row>
    <row r="1004" spans="1:13" x14ac:dyDescent="0.25">
      <c r="A1004" s="581" t="s">
        <v>5054</v>
      </c>
      <c r="B1004" s="586" t="s">
        <v>216</v>
      </c>
      <c r="C1004" s="581" t="s">
        <v>1851</v>
      </c>
      <c r="D1004" s="582">
        <v>3</v>
      </c>
      <c r="E1004" s="147"/>
      <c r="F1004" s="147"/>
      <c r="G1004" s="583" t="s">
        <v>5116</v>
      </c>
      <c r="H1004" s="583" t="s">
        <v>43</v>
      </c>
      <c r="I1004" s="147"/>
      <c r="J1004" s="147"/>
      <c r="K1004" s="147"/>
      <c r="L1004" s="582" t="s">
        <v>2057</v>
      </c>
      <c r="M1004" s="582"/>
    </row>
    <row r="1005" spans="1:13" x14ac:dyDescent="0.25">
      <c r="A1005" s="581" t="s">
        <v>5054</v>
      </c>
      <c r="B1005" s="586" t="s">
        <v>216</v>
      </c>
      <c r="C1005" s="581" t="s">
        <v>1851</v>
      </c>
      <c r="D1005" s="582">
        <v>4</v>
      </c>
      <c r="E1005" s="147"/>
      <c r="F1005" s="147"/>
      <c r="G1005" s="583" t="s">
        <v>5116</v>
      </c>
      <c r="H1005" s="583" t="s">
        <v>5116</v>
      </c>
      <c r="I1005" s="147"/>
      <c r="J1005" s="147"/>
      <c r="K1005" s="147"/>
      <c r="L1005" s="582" t="s">
        <v>5116</v>
      </c>
      <c r="M1005" s="582"/>
    </row>
    <row r="1006" spans="1:13" x14ac:dyDescent="0.25">
      <c r="A1006" s="581" t="s">
        <v>5054</v>
      </c>
      <c r="B1006" s="586" t="s">
        <v>216</v>
      </c>
      <c r="C1006" s="581" t="s">
        <v>1851</v>
      </c>
      <c r="D1006" s="582">
        <v>5</v>
      </c>
      <c r="E1006" s="147"/>
      <c r="F1006" s="147"/>
      <c r="G1006" s="583" t="s">
        <v>5116</v>
      </c>
      <c r="H1006" s="583" t="s">
        <v>5116</v>
      </c>
      <c r="I1006" s="147"/>
      <c r="J1006" s="147"/>
      <c r="K1006" s="147"/>
      <c r="L1006" s="582" t="s">
        <v>5116</v>
      </c>
      <c r="M1006" s="582"/>
    </row>
    <row r="1007" spans="1:13" x14ac:dyDescent="0.25">
      <c r="A1007" s="581" t="s">
        <v>5054</v>
      </c>
      <c r="B1007" s="586" t="s">
        <v>216</v>
      </c>
      <c r="C1007" s="581" t="s">
        <v>1851</v>
      </c>
      <c r="D1007" s="582">
        <v>6</v>
      </c>
      <c r="E1007" s="147"/>
      <c r="F1007" s="147"/>
      <c r="G1007" s="583" t="s">
        <v>5116</v>
      </c>
      <c r="H1007" s="583" t="s">
        <v>5116</v>
      </c>
      <c r="I1007" s="147"/>
      <c r="J1007" s="147"/>
      <c r="K1007" s="147"/>
      <c r="L1007" s="582" t="s">
        <v>5116</v>
      </c>
      <c r="M1007" s="582"/>
    </row>
    <row r="1008" spans="1:13" x14ac:dyDescent="0.25">
      <c r="A1008" s="581" t="s">
        <v>5054</v>
      </c>
      <c r="B1008" s="586" t="s">
        <v>216</v>
      </c>
      <c r="C1008" s="581" t="s">
        <v>1851</v>
      </c>
      <c r="D1008" s="582">
        <v>7</v>
      </c>
      <c r="E1008" s="147"/>
      <c r="F1008" s="147"/>
      <c r="G1008" s="583" t="s">
        <v>5116</v>
      </c>
      <c r="H1008" s="583" t="s">
        <v>5116</v>
      </c>
      <c r="I1008" s="147"/>
      <c r="J1008" s="147"/>
      <c r="K1008" s="147"/>
      <c r="L1008" s="582" t="s">
        <v>5116</v>
      </c>
      <c r="M1008" s="582"/>
    </row>
    <row r="1009" spans="1:13" x14ac:dyDescent="0.25">
      <c r="A1009" s="581" t="s">
        <v>5054</v>
      </c>
      <c r="B1009" s="586" t="s">
        <v>2031</v>
      </c>
      <c r="C1009" s="581" t="s">
        <v>1847</v>
      </c>
      <c r="D1009" s="582">
        <v>0</v>
      </c>
      <c r="E1009" s="147"/>
      <c r="F1009" s="147"/>
      <c r="G1009" s="583" t="s">
        <v>2410</v>
      </c>
      <c r="H1009" s="583" t="s">
        <v>6272</v>
      </c>
      <c r="I1009" s="147"/>
      <c r="J1009" s="147"/>
      <c r="K1009" s="147"/>
      <c r="L1009" s="582" t="s">
        <v>2049</v>
      </c>
      <c r="M1009" s="582"/>
    </row>
    <row r="1010" spans="1:13" x14ac:dyDescent="0.25">
      <c r="A1010" s="581" t="s">
        <v>5054</v>
      </c>
      <c r="B1010" s="586" t="s">
        <v>2031</v>
      </c>
      <c r="C1010" s="581" t="s">
        <v>1847</v>
      </c>
      <c r="D1010" s="582">
        <v>1</v>
      </c>
      <c r="E1010" s="147"/>
      <c r="F1010" s="147"/>
      <c r="G1010" s="583" t="s">
        <v>5116</v>
      </c>
      <c r="H1010" s="583" t="s">
        <v>43</v>
      </c>
      <c r="I1010" s="147"/>
      <c r="J1010" s="147"/>
      <c r="K1010" s="147"/>
      <c r="L1010" s="582" t="s">
        <v>2049</v>
      </c>
      <c r="M1010" s="582"/>
    </row>
    <row r="1011" spans="1:13" x14ac:dyDescent="0.25">
      <c r="A1011" s="581" t="s">
        <v>5054</v>
      </c>
      <c r="B1011" s="586" t="s">
        <v>2031</v>
      </c>
      <c r="C1011" s="581" t="s">
        <v>1847</v>
      </c>
      <c r="D1011" s="582">
        <v>2</v>
      </c>
      <c r="E1011" s="147"/>
      <c r="F1011" s="147"/>
      <c r="G1011" s="583" t="s">
        <v>6273</v>
      </c>
      <c r="H1011" s="583" t="s">
        <v>6274</v>
      </c>
      <c r="I1011" s="147"/>
      <c r="J1011" s="147"/>
      <c r="K1011" s="147"/>
      <c r="L1011" s="582" t="s">
        <v>2063</v>
      </c>
      <c r="M1011" s="582"/>
    </row>
    <row r="1012" spans="1:13" x14ac:dyDescent="0.25">
      <c r="A1012" s="581" t="s">
        <v>5054</v>
      </c>
      <c r="B1012" s="586" t="s">
        <v>2031</v>
      </c>
      <c r="C1012" s="581" t="s">
        <v>1847</v>
      </c>
      <c r="D1012" s="582">
        <v>3</v>
      </c>
      <c r="E1012" s="147"/>
      <c r="F1012" s="147"/>
      <c r="G1012" s="583" t="s">
        <v>6275</v>
      </c>
      <c r="H1012" s="583" t="s">
        <v>6276</v>
      </c>
      <c r="I1012" s="147"/>
      <c r="J1012" s="147"/>
      <c r="K1012" s="147"/>
      <c r="L1012" s="582" t="s">
        <v>2063</v>
      </c>
      <c r="M1012" s="582"/>
    </row>
    <row r="1013" spans="1:13" x14ac:dyDescent="0.25">
      <c r="A1013" s="581" t="s">
        <v>5054</v>
      </c>
      <c r="B1013" s="586" t="s">
        <v>1581</v>
      </c>
      <c r="C1013" s="581" t="s">
        <v>1846</v>
      </c>
      <c r="D1013" s="582">
        <v>0</v>
      </c>
      <c r="E1013" s="147"/>
      <c r="F1013" s="147"/>
      <c r="G1013" s="583" t="s">
        <v>5116</v>
      </c>
      <c r="H1013" s="583" t="s">
        <v>6277</v>
      </c>
      <c r="I1013" s="147"/>
      <c r="J1013" s="147"/>
      <c r="K1013" s="147"/>
      <c r="L1013" s="582" t="s">
        <v>2032</v>
      </c>
      <c r="M1013" s="582"/>
    </row>
    <row r="1014" spans="1:13" x14ac:dyDescent="0.25">
      <c r="A1014" s="581" t="s">
        <v>5054</v>
      </c>
      <c r="B1014" s="586" t="s">
        <v>1581</v>
      </c>
      <c r="C1014" s="581" t="s">
        <v>1846</v>
      </c>
      <c r="D1014" s="582">
        <v>1</v>
      </c>
      <c r="E1014" s="147"/>
      <c r="F1014" s="147"/>
      <c r="G1014" s="583" t="s">
        <v>5116</v>
      </c>
      <c r="H1014" s="583" t="s">
        <v>6278</v>
      </c>
      <c r="I1014" s="147"/>
      <c r="J1014" s="147"/>
      <c r="K1014" s="147"/>
      <c r="L1014" s="582" t="s">
        <v>2034</v>
      </c>
      <c r="M1014" s="582"/>
    </row>
    <row r="1015" spans="1:13" x14ac:dyDescent="0.25">
      <c r="A1015" s="581" t="s">
        <v>5054</v>
      </c>
      <c r="B1015" s="586" t="s">
        <v>221</v>
      </c>
      <c r="C1015" s="581" t="s">
        <v>2377</v>
      </c>
      <c r="D1015" s="582">
        <v>0</v>
      </c>
      <c r="E1015" s="147"/>
      <c r="F1015" s="147"/>
      <c r="G1015" s="583" t="s">
        <v>6279</v>
      </c>
      <c r="H1015" s="583" t="s">
        <v>6280</v>
      </c>
      <c r="I1015" s="147"/>
      <c r="J1015" s="147"/>
      <c r="K1015" s="147"/>
      <c r="L1015" s="582" t="s">
        <v>5116</v>
      </c>
      <c r="M1015" s="582"/>
    </row>
    <row r="1016" spans="1:13" x14ac:dyDescent="0.25">
      <c r="A1016" s="581" t="s">
        <v>5054</v>
      </c>
      <c r="B1016" s="586" t="s">
        <v>221</v>
      </c>
      <c r="C1016" s="581" t="s">
        <v>2377</v>
      </c>
      <c r="D1016" s="582">
        <v>1</v>
      </c>
      <c r="E1016" s="147"/>
      <c r="F1016" s="147"/>
      <c r="G1016" s="583" t="s">
        <v>6281</v>
      </c>
      <c r="H1016" s="583" t="s">
        <v>6282</v>
      </c>
      <c r="I1016" s="147"/>
      <c r="J1016" s="147"/>
      <c r="K1016" s="147"/>
      <c r="L1016" s="582" t="s">
        <v>5116</v>
      </c>
      <c r="M1016" s="582"/>
    </row>
    <row r="1017" spans="1:13" x14ac:dyDescent="0.25">
      <c r="A1017" s="581" t="s">
        <v>5054</v>
      </c>
      <c r="B1017" s="586" t="s">
        <v>221</v>
      </c>
      <c r="C1017" s="581" t="s">
        <v>2377</v>
      </c>
      <c r="D1017" s="582">
        <v>2</v>
      </c>
      <c r="E1017" s="147"/>
      <c r="F1017" s="147"/>
      <c r="G1017" s="583" t="s">
        <v>6283</v>
      </c>
      <c r="H1017" s="583" t="s">
        <v>6284</v>
      </c>
      <c r="I1017" s="147"/>
      <c r="J1017" s="147"/>
      <c r="K1017" s="147"/>
      <c r="L1017" s="582" t="s">
        <v>5116</v>
      </c>
      <c r="M1017" s="582"/>
    </row>
    <row r="1018" spans="1:13" x14ac:dyDescent="0.25">
      <c r="A1018" s="581" t="s">
        <v>5054</v>
      </c>
      <c r="B1018" s="586" t="s">
        <v>221</v>
      </c>
      <c r="C1018" s="581" t="s">
        <v>2377</v>
      </c>
      <c r="D1018" s="582">
        <v>3</v>
      </c>
      <c r="E1018" s="147"/>
      <c r="F1018" s="147"/>
      <c r="G1018" s="583" t="s">
        <v>6285</v>
      </c>
      <c r="H1018" s="583" t="s">
        <v>6286</v>
      </c>
      <c r="I1018" s="147"/>
      <c r="J1018" s="147"/>
      <c r="K1018" s="147"/>
      <c r="L1018" s="582" t="s">
        <v>5116</v>
      </c>
      <c r="M1018" s="582"/>
    </row>
    <row r="1019" spans="1:13" x14ac:dyDescent="0.25">
      <c r="A1019" s="581" t="s">
        <v>5054</v>
      </c>
      <c r="B1019" s="586" t="s">
        <v>221</v>
      </c>
      <c r="C1019" s="581" t="s">
        <v>2377</v>
      </c>
      <c r="D1019" s="582">
        <v>4</v>
      </c>
      <c r="E1019" s="147"/>
      <c r="F1019" s="147"/>
      <c r="G1019" s="583" t="s">
        <v>6287</v>
      </c>
      <c r="H1019" s="583" t="s">
        <v>6288</v>
      </c>
      <c r="I1019" s="147"/>
      <c r="J1019" s="147"/>
      <c r="K1019" s="147"/>
      <c r="L1019" s="582" t="s">
        <v>5116</v>
      </c>
      <c r="M1019" s="582"/>
    </row>
    <row r="1020" spans="1:13" x14ac:dyDescent="0.25">
      <c r="A1020" s="581" t="s">
        <v>5054</v>
      </c>
      <c r="B1020" s="586" t="s">
        <v>221</v>
      </c>
      <c r="C1020" s="581" t="s">
        <v>2377</v>
      </c>
      <c r="D1020" s="582">
        <v>5</v>
      </c>
      <c r="E1020" s="147"/>
      <c r="F1020" s="147"/>
      <c r="G1020" s="583" t="s">
        <v>6289</v>
      </c>
      <c r="H1020" s="583" t="s">
        <v>6290</v>
      </c>
      <c r="I1020" s="147"/>
      <c r="J1020" s="147"/>
      <c r="K1020" s="147"/>
      <c r="L1020" s="582" t="s">
        <v>5116</v>
      </c>
      <c r="M1020" s="582"/>
    </row>
    <row r="1021" spans="1:13" x14ac:dyDescent="0.25">
      <c r="A1021" s="581" t="s">
        <v>5054</v>
      </c>
      <c r="B1021" s="586" t="s">
        <v>221</v>
      </c>
      <c r="C1021" s="581" t="s">
        <v>2377</v>
      </c>
      <c r="D1021" s="582">
        <v>6</v>
      </c>
      <c r="E1021" s="147"/>
      <c r="F1021" s="147"/>
      <c r="G1021" s="583" t="s">
        <v>6291</v>
      </c>
      <c r="H1021" s="583" t="s">
        <v>6292</v>
      </c>
      <c r="I1021" s="147"/>
      <c r="J1021" s="147"/>
      <c r="K1021" s="147"/>
      <c r="L1021" s="582" t="s">
        <v>5116</v>
      </c>
      <c r="M1021" s="582"/>
    </row>
    <row r="1022" spans="1:13" x14ac:dyDescent="0.25">
      <c r="A1022" s="581" t="s">
        <v>5054</v>
      </c>
      <c r="B1022" s="586" t="s">
        <v>221</v>
      </c>
      <c r="C1022" s="581" t="s">
        <v>2377</v>
      </c>
      <c r="D1022" s="582">
        <v>7</v>
      </c>
      <c r="E1022" s="147"/>
      <c r="F1022" s="147"/>
      <c r="G1022" s="583" t="s">
        <v>6293</v>
      </c>
      <c r="H1022" s="583" t="s">
        <v>6294</v>
      </c>
      <c r="I1022" s="147"/>
      <c r="J1022" s="147"/>
      <c r="K1022" s="147"/>
      <c r="L1022" s="582" t="s">
        <v>5116</v>
      </c>
      <c r="M1022" s="582"/>
    </row>
    <row r="1023" spans="1:13" x14ac:dyDescent="0.25">
      <c r="A1023" s="581" t="s">
        <v>5054</v>
      </c>
      <c r="B1023" s="586" t="s">
        <v>221</v>
      </c>
      <c r="C1023" s="581" t="s">
        <v>2377</v>
      </c>
      <c r="D1023" s="582">
        <v>8</v>
      </c>
      <c r="E1023" s="147"/>
      <c r="F1023" s="147"/>
      <c r="G1023" s="583" t="s">
        <v>2428</v>
      </c>
      <c r="H1023" s="583" t="s">
        <v>6295</v>
      </c>
      <c r="I1023" s="147"/>
      <c r="J1023" s="147"/>
      <c r="K1023" s="147"/>
      <c r="L1023" s="582" t="s">
        <v>2061</v>
      </c>
      <c r="M1023" s="582"/>
    </row>
    <row r="1024" spans="1:13" x14ac:dyDescent="0.25">
      <c r="A1024" s="581" t="s">
        <v>5054</v>
      </c>
      <c r="B1024" s="586" t="s">
        <v>221</v>
      </c>
      <c r="C1024" s="581" t="s">
        <v>2377</v>
      </c>
      <c r="D1024" s="582">
        <v>9</v>
      </c>
      <c r="E1024" s="147"/>
      <c r="F1024" s="147"/>
      <c r="G1024" s="583" t="s">
        <v>2429</v>
      </c>
      <c r="H1024" s="583" t="s">
        <v>6296</v>
      </c>
      <c r="I1024" s="147"/>
      <c r="J1024" s="147"/>
      <c r="K1024" s="147"/>
      <c r="L1024" s="582" t="s">
        <v>2061</v>
      </c>
      <c r="M1024" s="582"/>
    </row>
    <row r="1025" spans="1:13" x14ac:dyDescent="0.25">
      <c r="A1025" s="581" t="s">
        <v>5054</v>
      </c>
      <c r="B1025" s="586" t="s">
        <v>221</v>
      </c>
      <c r="C1025" s="581" t="s">
        <v>2377</v>
      </c>
      <c r="D1025" s="582" t="s">
        <v>222</v>
      </c>
      <c r="E1025" s="147"/>
      <c r="F1025" s="147"/>
      <c r="G1025" s="583" t="s">
        <v>2430</v>
      </c>
      <c r="H1025" s="583" t="s">
        <v>6297</v>
      </c>
      <c r="I1025" s="147"/>
      <c r="J1025" s="147"/>
      <c r="K1025" s="147"/>
      <c r="L1025" s="582" t="s">
        <v>2061</v>
      </c>
      <c r="M1025" s="582"/>
    </row>
    <row r="1026" spans="1:13" x14ac:dyDescent="0.25">
      <c r="A1026" s="581" t="s">
        <v>5054</v>
      </c>
      <c r="B1026" s="586" t="s">
        <v>221</v>
      </c>
      <c r="C1026" s="581" t="s">
        <v>2377</v>
      </c>
      <c r="D1026" s="582" t="s">
        <v>223</v>
      </c>
      <c r="E1026" s="147"/>
      <c r="F1026" s="147"/>
      <c r="G1026" s="583" t="s">
        <v>2431</v>
      </c>
      <c r="H1026" s="583" t="s">
        <v>6298</v>
      </c>
      <c r="I1026" s="147"/>
      <c r="J1026" s="147"/>
      <c r="K1026" s="147"/>
      <c r="L1026" s="582" t="s">
        <v>2061</v>
      </c>
      <c r="M1026" s="582"/>
    </row>
    <row r="1027" spans="1:13" x14ac:dyDescent="0.25">
      <c r="A1027" s="581" t="s">
        <v>5054</v>
      </c>
      <c r="B1027" s="586" t="s">
        <v>221</v>
      </c>
      <c r="C1027" s="581" t="s">
        <v>2377</v>
      </c>
      <c r="D1027" s="582" t="s">
        <v>224</v>
      </c>
      <c r="E1027" s="147"/>
      <c r="F1027" s="147"/>
      <c r="G1027" s="583" t="s">
        <v>2432</v>
      </c>
      <c r="H1027" s="583" t="s">
        <v>6299</v>
      </c>
      <c r="I1027" s="147"/>
      <c r="J1027" s="147"/>
      <c r="K1027" s="147"/>
      <c r="L1027" s="582" t="s">
        <v>2061</v>
      </c>
      <c r="M1027" s="582"/>
    </row>
    <row r="1028" spans="1:13" x14ac:dyDescent="0.25">
      <c r="A1028" s="581" t="s">
        <v>5054</v>
      </c>
      <c r="B1028" s="586" t="s">
        <v>221</v>
      </c>
      <c r="C1028" s="581" t="s">
        <v>2377</v>
      </c>
      <c r="D1028" s="582" t="s">
        <v>225</v>
      </c>
      <c r="E1028" s="147"/>
      <c r="F1028" s="147"/>
      <c r="G1028" s="583" t="s">
        <v>2433</v>
      </c>
      <c r="H1028" s="583" t="s">
        <v>6300</v>
      </c>
      <c r="I1028" s="147"/>
      <c r="J1028" s="147"/>
      <c r="K1028" s="147"/>
      <c r="L1028" s="582" t="s">
        <v>5116</v>
      </c>
      <c r="M1028" s="582"/>
    </row>
    <row r="1029" spans="1:13" x14ac:dyDescent="0.25">
      <c r="A1029" s="581" t="s">
        <v>5054</v>
      </c>
      <c r="B1029" s="586" t="s">
        <v>221</v>
      </c>
      <c r="C1029" s="581" t="s">
        <v>2377</v>
      </c>
      <c r="D1029" s="582" t="s">
        <v>226</v>
      </c>
      <c r="E1029" s="147"/>
      <c r="F1029" s="147"/>
      <c r="G1029" s="583" t="s">
        <v>2434</v>
      </c>
      <c r="H1029" s="583" t="s">
        <v>6301</v>
      </c>
      <c r="I1029" s="147"/>
      <c r="J1029" s="147"/>
      <c r="K1029" s="147"/>
      <c r="L1029" s="582" t="s">
        <v>5116</v>
      </c>
      <c r="M1029" s="582"/>
    </row>
    <row r="1030" spans="1:13" x14ac:dyDescent="0.25">
      <c r="A1030" s="581" t="s">
        <v>5054</v>
      </c>
      <c r="B1030" s="586" t="s">
        <v>221</v>
      </c>
      <c r="C1030" s="581" t="s">
        <v>2377</v>
      </c>
      <c r="D1030" s="582" t="s">
        <v>227</v>
      </c>
      <c r="E1030" s="147"/>
      <c r="F1030" s="147"/>
      <c r="G1030" s="583" t="s">
        <v>5116</v>
      </c>
      <c r="H1030" s="583" t="s">
        <v>43</v>
      </c>
      <c r="I1030" s="147"/>
      <c r="J1030" s="147"/>
      <c r="K1030" s="147"/>
      <c r="L1030" s="582" t="s">
        <v>2047</v>
      </c>
      <c r="M1030" s="582"/>
    </row>
    <row r="1031" spans="1:13" x14ac:dyDescent="0.25">
      <c r="A1031" s="581" t="s">
        <v>5054</v>
      </c>
      <c r="B1031" s="586" t="s">
        <v>221</v>
      </c>
      <c r="C1031" s="581" t="s">
        <v>2377</v>
      </c>
      <c r="D1031" s="582" t="s">
        <v>228</v>
      </c>
      <c r="E1031" s="147"/>
      <c r="F1031" s="147"/>
      <c r="G1031" s="583" t="s">
        <v>5116</v>
      </c>
      <c r="H1031" s="583" t="s">
        <v>43</v>
      </c>
      <c r="I1031" s="147"/>
      <c r="J1031" s="147"/>
      <c r="K1031" s="147"/>
      <c r="L1031" s="582" t="s">
        <v>2047</v>
      </c>
      <c r="M1031" s="582"/>
    </row>
    <row r="1032" spans="1:13" x14ac:dyDescent="0.25">
      <c r="A1032" s="581" t="s">
        <v>5054</v>
      </c>
      <c r="B1032" s="586" t="s">
        <v>221</v>
      </c>
      <c r="C1032" s="581" t="s">
        <v>2377</v>
      </c>
      <c r="D1032" s="582" t="s">
        <v>229</v>
      </c>
      <c r="E1032" s="147"/>
      <c r="F1032" s="147"/>
      <c r="G1032" s="583" t="s">
        <v>5116</v>
      </c>
      <c r="H1032" s="583" t="s">
        <v>43</v>
      </c>
      <c r="I1032" s="147"/>
      <c r="J1032" s="147"/>
      <c r="K1032" s="147"/>
      <c r="L1032" s="582" t="s">
        <v>2047</v>
      </c>
      <c r="M1032" s="582"/>
    </row>
    <row r="1033" spans="1:13" x14ac:dyDescent="0.25">
      <c r="A1033" s="581" t="s">
        <v>5054</v>
      </c>
      <c r="B1033" s="586" t="s">
        <v>221</v>
      </c>
      <c r="C1033" s="581" t="s">
        <v>2377</v>
      </c>
      <c r="D1033" s="582" t="s">
        <v>230</v>
      </c>
      <c r="E1033" s="147"/>
      <c r="F1033" s="147"/>
      <c r="G1033" s="583" t="s">
        <v>5116</v>
      </c>
      <c r="H1033" s="583" t="s">
        <v>43</v>
      </c>
      <c r="I1033" s="147"/>
      <c r="J1033" s="147"/>
      <c r="K1033" s="147"/>
      <c r="L1033" s="582" t="s">
        <v>2047</v>
      </c>
      <c r="M1033" s="582"/>
    </row>
    <row r="1034" spans="1:13" x14ac:dyDescent="0.25">
      <c r="A1034" s="581" t="s">
        <v>5054</v>
      </c>
      <c r="B1034" s="586" t="s">
        <v>221</v>
      </c>
      <c r="C1034" s="581" t="s">
        <v>2377</v>
      </c>
      <c r="D1034" s="582" t="s">
        <v>231</v>
      </c>
      <c r="E1034" s="147"/>
      <c r="F1034" s="147"/>
      <c r="G1034" s="583" t="s">
        <v>2435</v>
      </c>
      <c r="H1034" s="583" t="s">
        <v>6302</v>
      </c>
      <c r="I1034" s="147"/>
      <c r="J1034" s="147"/>
      <c r="K1034" s="147"/>
      <c r="L1034" s="582" t="s">
        <v>2046</v>
      </c>
      <c r="M1034" s="582"/>
    </row>
    <row r="1035" spans="1:13" x14ac:dyDescent="0.25">
      <c r="A1035" s="581" t="s">
        <v>5054</v>
      </c>
      <c r="B1035" s="586" t="s">
        <v>221</v>
      </c>
      <c r="C1035" s="581" t="s">
        <v>2377</v>
      </c>
      <c r="D1035" s="582" t="s">
        <v>232</v>
      </c>
      <c r="E1035" s="147"/>
      <c r="F1035" s="147"/>
      <c r="G1035" s="583" t="s">
        <v>6303</v>
      </c>
      <c r="H1035" s="583" t="s">
        <v>6304</v>
      </c>
      <c r="I1035" s="147"/>
      <c r="J1035" s="147"/>
      <c r="K1035" s="147"/>
      <c r="L1035" s="582" t="s">
        <v>2046</v>
      </c>
      <c r="M1035" s="582"/>
    </row>
    <row r="1036" spans="1:13" x14ac:dyDescent="0.25">
      <c r="A1036" s="581" t="s">
        <v>5054</v>
      </c>
      <c r="B1036" s="586" t="s">
        <v>221</v>
      </c>
      <c r="C1036" s="581" t="s">
        <v>2377</v>
      </c>
      <c r="D1036" s="582" t="s">
        <v>233</v>
      </c>
      <c r="E1036" s="147"/>
      <c r="F1036" s="147"/>
      <c r="G1036" s="583" t="s">
        <v>6305</v>
      </c>
      <c r="H1036" s="583" t="s">
        <v>6306</v>
      </c>
      <c r="I1036" s="147"/>
      <c r="J1036" s="147"/>
      <c r="K1036" s="147"/>
      <c r="L1036" s="582" t="s">
        <v>2046</v>
      </c>
      <c r="M1036" s="582"/>
    </row>
    <row r="1037" spans="1:13" x14ac:dyDescent="0.25">
      <c r="A1037" s="581" t="s">
        <v>5054</v>
      </c>
      <c r="B1037" s="586" t="s">
        <v>221</v>
      </c>
      <c r="C1037" s="581" t="s">
        <v>2377</v>
      </c>
      <c r="D1037" s="582" t="s">
        <v>234</v>
      </c>
      <c r="E1037" s="147"/>
      <c r="F1037" s="147"/>
      <c r="G1037" s="583" t="s">
        <v>5116</v>
      </c>
      <c r="H1037" s="583" t="s">
        <v>43</v>
      </c>
      <c r="I1037" s="147"/>
      <c r="J1037" s="147"/>
      <c r="K1037" s="147"/>
      <c r="L1037" s="582" t="s">
        <v>2046</v>
      </c>
      <c r="M1037" s="582"/>
    </row>
    <row r="1038" spans="1:13" x14ac:dyDescent="0.25">
      <c r="A1038" s="581" t="s">
        <v>5054</v>
      </c>
      <c r="B1038" s="586" t="s">
        <v>221</v>
      </c>
      <c r="C1038" s="581" t="s">
        <v>2377</v>
      </c>
      <c r="D1038" s="582" t="s">
        <v>235</v>
      </c>
      <c r="E1038" s="147"/>
      <c r="F1038" s="147"/>
      <c r="G1038" s="583" t="s">
        <v>5116</v>
      </c>
      <c r="H1038" s="583" t="s">
        <v>5116</v>
      </c>
      <c r="I1038" s="147"/>
      <c r="J1038" s="147"/>
      <c r="K1038" s="147"/>
      <c r="L1038" s="582" t="s">
        <v>5116</v>
      </c>
      <c r="M1038" s="582"/>
    </row>
    <row r="1039" spans="1:13" x14ac:dyDescent="0.25">
      <c r="A1039" s="581" t="s">
        <v>5054</v>
      </c>
      <c r="B1039" s="586" t="s">
        <v>221</v>
      </c>
      <c r="C1039" s="581" t="s">
        <v>2377</v>
      </c>
      <c r="D1039" s="582" t="s">
        <v>236</v>
      </c>
      <c r="E1039" s="147"/>
      <c r="F1039" s="147"/>
      <c r="G1039" s="583" t="s">
        <v>5116</v>
      </c>
      <c r="H1039" s="583" t="s">
        <v>5116</v>
      </c>
      <c r="I1039" s="147"/>
      <c r="J1039" s="147"/>
      <c r="K1039" s="147"/>
      <c r="L1039" s="582" t="s">
        <v>5116</v>
      </c>
      <c r="M1039" s="582"/>
    </row>
    <row r="1040" spans="1:13" x14ac:dyDescent="0.25">
      <c r="A1040" s="581" t="s">
        <v>5054</v>
      </c>
      <c r="B1040" s="586" t="s">
        <v>221</v>
      </c>
      <c r="C1040" s="581" t="s">
        <v>2377</v>
      </c>
      <c r="D1040" s="582" t="s">
        <v>237</v>
      </c>
      <c r="E1040" s="147"/>
      <c r="F1040" s="147"/>
      <c r="G1040" s="583" t="s">
        <v>5116</v>
      </c>
      <c r="H1040" s="583" t="s">
        <v>5116</v>
      </c>
      <c r="I1040" s="147"/>
      <c r="J1040" s="147"/>
      <c r="K1040" s="147"/>
      <c r="L1040" s="582" t="s">
        <v>5116</v>
      </c>
      <c r="M1040" s="582"/>
    </row>
    <row r="1041" spans="1:13" x14ac:dyDescent="0.25">
      <c r="A1041" s="581" t="s">
        <v>5054</v>
      </c>
      <c r="B1041" s="586" t="s">
        <v>221</v>
      </c>
      <c r="C1041" s="581" t="s">
        <v>2377</v>
      </c>
      <c r="D1041" s="582" t="s">
        <v>238</v>
      </c>
      <c r="E1041" s="147"/>
      <c r="F1041" s="147"/>
      <c r="G1041" s="583" t="s">
        <v>5116</v>
      </c>
      <c r="H1041" s="583" t="s">
        <v>5116</v>
      </c>
      <c r="I1041" s="147"/>
      <c r="J1041" s="147"/>
      <c r="K1041" s="147"/>
      <c r="L1041" s="582" t="s">
        <v>5116</v>
      </c>
      <c r="M1041" s="582"/>
    </row>
    <row r="1042" spans="1:13" x14ac:dyDescent="0.25">
      <c r="A1042" s="581" t="s">
        <v>5054</v>
      </c>
      <c r="B1042" s="586" t="s">
        <v>221</v>
      </c>
      <c r="C1042" s="581" t="s">
        <v>2377</v>
      </c>
      <c r="D1042" s="582" t="s">
        <v>239</v>
      </c>
      <c r="E1042" s="147"/>
      <c r="F1042" s="147"/>
      <c r="G1042" s="583" t="s">
        <v>5116</v>
      </c>
      <c r="H1042" s="583" t="s">
        <v>5116</v>
      </c>
      <c r="I1042" s="147"/>
      <c r="J1042" s="147"/>
      <c r="K1042" s="147"/>
      <c r="L1042" s="582" t="s">
        <v>5116</v>
      </c>
      <c r="M1042" s="582"/>
    </row>
    <row r="1043" spans="1:13" x14ac:dyDescent="0.25">
      <c r="A1043" s="581" t="s">
        <v>5054</v>
      </c>
      <c r="B1043" s="533" t="s">
        <v>221</v>
      </c>
      <c r="C1043" s="581" t="s">
        <v>2377</v>
      </c>
      <c r="D1043" s="585" t="s">
        <v>240</v>
      </c>
      <c r="E1043" s="147"/>
      <c r="F1043" s="147"/>
      <c r="G1043" s="583" t="s">
        <v>5116</v>
      </c>
      <c r="H1043" s="584" t="s">
        <v>5116</v>
      </c>
      <c r="I1043" s="147"/>
      <c r="J1043" s="147"/>
      <c r="K1043" s="147"/>
      <c r="L1043" s="582" t="s">
        <v>5116</v>
      </c>
      <c r="M1043" s="582"/>
    </row>
    <row r="1044" spans="1:13" x14ac:dyDescent="0.25">
      <c r="A1044" s="581" t="s">
        <v>5054</v>
      </c>
      <c r="B1044" s="533" t="s">
        <v>221</v>
      </c>
      <c r="C1044" s="581" t="s">
        <v>2377</v>
      </c>
      <c r="D1044" s="585" t="s">
        <v>241</v>
      </c>
      <c r="E1044" s="147"/>
      <c r="F1044" s="147"/>
      <c r="G1044" s="583" t="s">
        <v>5116</v>
      </c>
      <c r="H1044" s="538" t="s">
        <v>5116</v>
      </c>
      <c r="I1044" s="147"/>
      <c r="J1044" s="147"/>
      <c r="K1044" s="147"/>
      <c r="L1044" s="582" t="s">
        <v>5116</v>
      </c>
      <c r="M1044" s="582"/>
    </row>
    <row r="1045" spans="1:13" x14ac:dyDescent="0.25">
      <c r="A1045" s="581" t="s">
        <v>5054</v>
      </c>
      <c r="B1045" s="533" t="s">
        <v>221</v>
      </c>
      <c r="C1045" s="581" t="s">
        <v>2377</v>
      </c>
      <c r="D1045" s="585" t="s">
        <v>242</v>
      </c>
      <c r="E1045" s="147"/>
      <c r="F1045" s="147"/>
      <c r="G1045" s="583" t="s">
        <v>5116</v>
      </c>
      <c r="H1045" s="538" t="s">
        <v>5116</v>
      </c>
      <c r="I1045" s="147"/>
      <c r="J1045" s="147"/>
      <c r="K1045" s="147"/>
      <c r="L1045" s="582" t="s">
        <v>5116</v>
      </c>
      <c r="M1045" s="582"/>
    </row>
    <row r="1046" spans="1:13" x14ac:dyDescent="0.25">
      <c r="A1046" s="581" t="s">
        <v>5054</v>
      </c>
      <c r="B1046" s="586" t="s">
        <v>221</v>
      </c>
      <c r="C1046" s="581" t="s">
        <v>2377</v>
      </c>
      <c r="D1046" s="582" t="s">
        <v>2086</v>
      </c>
      <c r="E1046" s="147"/>
      <c r="F1046" s="147"/>
      <c r="G1046" s="583" t="s">
        <v>5116</v>
      </c>
      <c r="H1046" s="583" t="s">
        <v>5116</v>
      </c>
      <c r="I1046" s="147"/>
      <c r="J1046" s="147"/>
      <c r="K1046" s="147"/>
      <c r="L1046" s="582" t="s">
        <v>5116</v>
      </c>
      <c r="M1046" s="582"/>
    </row>
    <row r="1047" spans="1:13" x14ac:dyDescent="0.25">
      <c r="A1047" s="581" t="s">
        <v>5054</v>
      </c>
      <c r="B1047" s="586" t="s">
        <v>1343</v>
      </c>
      <c r="C1047" s="581" t="s">
        <v>1852</v>
      </c>
      <c r="D1047" s="582">
        <v>0</v>
      </c>
      <c r="E1047" s="147"/>
      <c r="F1047" s="147"/>
      <c r="G1047" s="583" t="s">
        <v>2436</v>
      </c>
      <c r="H1047" s="583" t="s">
        <v>6307</v>
      </c>
      <c r="I1047" s="147"/>
      <c r="J1047" s="147"/>
      <c r="K1047" s="147"/>
      <c r="L1047" s="582" t="s">
        <v>2061</v>
      </c>
      <c r="M1047" s="582"/>
    </row>
    <row r="1048" spans="1:13" x14ac:dyDescent="0.25">
      <c r="A1048" s="581" t="s">
        <v>5054</v>
      </c>
      <c r="B1048" s="586" t="s">
        <v>1343</v>
      </c>
      <c r="C1048" s="581" t="s">
        <v>1852</v>
      </c>
      <c r="D1048" s="582">
        <v>1</v>
      </c>
      <c r="E1048" s="147"/>
      <c r="F1048" s="147"/>
      <c r="G1048" s="583" t="s">
        <v>2437</v>
      </c>
      <c r="H1048" s="583" t="s">
        <v>6308</v>
      </c>
      <c r="I1048" s="147"/>
      <c r="J1048" s="147"/>
      <c r="K1048" s="147"/>
      <c r="L1048" s="582" t="s">
        <v>2061</v>
      </c>
      <c r="M1048" s="582"/>
    </row>
    <row r="1049" spans="1:13" x14ac:dyDescent="0.25">
      <c r="A1049" s="581" t="s">
        <v>5054</v>
      </c>
      <c r="B1049" s="586" t="s">
        <v>1343</v>
      </c>
      <c r="C1049" s="581" t="s">
        <v>1852</v>
      </c>
      <c r="D1049" s="582">
        <v>2</v>
      </c>
      <c r="E1049" s="147"/>
      <c r="F1049" s="147"/>
      <c r="G1049" s="583" t="s">
        <v>2438</v>
      </c>
      <c r="H1049" s="583" t="s">
        <v>6309</v>
      </c>
      <c r="I1049" s="147"/>
      <c r="J1049" s="147"/>
      <c r="K1049" s="147"/>
      <c r="L1049" s="582" t="s">
        <v>2061</v>
      </c>
      <c r="M1049" s="582"/>
    </row>
    <row r="1050" spans="1:13" x14ac:dyDescent="0.25">
      <c r="A1050" s="581" t="s">
        <v>5054</v>
      </c>
      <c r="B1050" s="586" t="s">
        <v>1343</v>
      </c>
      <c r="C1050" s="581" t="s">
        <v>1852</v>
      </c>
      <c r="D1050" s="582">
        <v>3</v>
      </c>
      <c r="E1050" s="147"/>
      <c r="F1050" s="147"/>
      <c r="G1050" s="583" t="s">
        <v>2439</v>
      </c>
      <c r="H1050" s="583" t="s">
        <v>6310</v>
      </c>
      <c r="I1050" s="147"/>
      <c r="J1050" s="147"/>
      <c r="K1050" s="147"/>
      <c r="L1050" s="582" t="s">
        <v>2061</v>
      </c>
      <c r="M1050" s="582"/>
    </row>
    <row r="1051" spans="1:13" x14ac:dyDescent="0.25">
      <c r="A1051" s="581" t="s">
        <v>5054</v>
      </c>
      <c r="B1051" s="586" t="s">
        <v>1343</v>
      </c>
      <c r="C1051" s="581" t="s">
        <v>1852</v>
      </c>
      <c r="D1051" s="582">
        <v>4</v>
      </c>
      <c r="E1051" s="147"/>
      <c r="F1051" s="147"/>
      <c r="G1051" s="583" t="s">
        <v>5116</v>
      </c>
      <c r="H1051" s="583" t="s">
        <v>5116</v>
      </c>
      <c r="I1051" s="147"/>
      <c r="J1051" s="147"/>
      <c r="K1051" s="147"/>
      <c r="L1051" s="582" t="s">
        <v>5116</v>
      </c>
      <c r="M1051" s="582"/>
    </row>
    <row r="1052" spans="1:13" x14ac:dyDescent="0.25">
      <c r="A1052" s="581" t="s">
        <v>5054</v>
      </c>
      <c r="B1052" s="586" t="s">
        <v>1343</v>
      </c>
      <c r="C1052" s="581" t="s">
        <v>1852</v>
      </c>
      <c r="D1052" s="582">
        <v>5</v>
      </c>
      <c r="E1052" s="147"/>
      <c r="F1052" s="147"/>
      <c r="G1052" s="583" t="s">
        <v>5116</v>
      </c>
      <c r="H1052" s="583" t="s">
        <v>5116</v>
      </c>
      <c r="I1052" s="147"/>
      <c r="J1052" s="147"/>
      <c r="K1052" s="147"/>
      <c r="L1052" s="582" t="s">
        <v>5116</v>
      </c>
      <c r="M1052" s="582"/>
    </row>
    <row r="1053" spans="1:13" x14ac:dyDescent="0.25">
      <c r="A1053" s="581" t="s">
        <v>5054</v>
      </c>
      <c r="B1053" s="586" t="s">
        <v>1343</v>
      </c>
      <c r="C1053" s="581" t="s">
        <v>1852</v>
      </c>
      <c r="D1053" s="582">
        <v>6</v>
      </c>
      <c r="E1053" s="147"/>
      <c r="F1053" s="147"/>
      <c r="G1053" s="583" t="s">
        <v>5116</v>
      </c>
      <c r="H1053" s="583" t="s">
        <v>5116</v>
      </c>
      <c r="I1053" s="147"/>
      <c r="J1053" s="147"/>
      <c r="K1053" s="147"/>
      <c r="L1053" s="582" t="s">
        <v>5116</v>
      </c>
      <c r="M1053" s="582"/>
    </row>
    <row r="1054" spans="1:13" x14ac:dyDescent="0.25">
      <c r="A1054" s="581" t="s">
        <v>5054</v>
      </c>
      <c r="B1054" s="586" t="s">
        <v>1343</v>
      </c>
      <c r="C1054" s="581" t="s">
        <v>1852</v>
      </c>
      <c r="D1054" s="582">
        <v>7</v>
      </c>
      <c r="E1054" s="147"/>
      <c r="F1054" s="147"/>
      <c r="G1054" s="583" t="s">
        <v>5116</v>
      </c>
      <c r="H1054" s="583" t="s">
        <v>5116</v>
      </c>
      <c r="I1054" s="147"/>
      <c r="J1054" s="147"/>
      <c r="K1054" s="147"/>
      <c r="L1054" s="582" t="s">
        <v>5116</v>
      </c>
      <c r="M1054" s="582"/>
    </row>
    <row r="1055" spans="1:13" x14ac:dyDescent="0.25">
      <c r="A1055" s="581" t="s">
        <v>5054</v>
      </c>
      <c r="B1055" s="586" t="s">
        <v>1343</v>
      </c>
      <c r="C1055" s="581" t="s">
        <v>1852</v>
      </c>
      <c r="D1055" s="582">
        <v>8</v>
      </c>
      <c r="E1055" s="147"/>
      <c r="F1055" s="147"/>
      <c r="G1055" s="583" t="s">
        <v>5116</v>
      </c>
      <c r="H1055" s="583" t="s">
        <v>5116</v>
      </c>
      <c r="I1055" s="147"/>
      <c r="J1055" s="147"/>
      <c r="K1055" s="147"/>
      <c r="L1055" s="582" t="s">
        <v>5116</v>
      </c>
      <c r="M1055" s="582"/>
    </row>
    <row r="1056" spans="1:13" x14ac:dyDescent="0.25">
      <c r="A1056" s="581" t="s">
        <v>5054</v>
      </c>
      <c r="B1056" s="586" t="s">
        <v>1343</v>
      </c>
      <c r="C1056" s="581" t="s">
        <v>1852</v>
      </c>
      <c r="D1056" s="582">
        <v>9</v>
      </c>
      <c r="E1056" s="147"/>
      <c r="F1056" s="147"/>
      <c r="G1056" s="583" t="s">
        <v>5116</v>
      </c>
      <c r="H1056" s="583" t="s">
        <v>5116</v>
      </c>
      <c r="I1056" s="147"/>
      <c r="J1056" s="147"/>
      <c r="K1056" s="147"/>
      <c r="L1056" s="582" t="s">
        <v>5116</v>
      </c>
      <c r="M1056" s="582"/>
    </row>
    <row r="1057" spans="1:13" x14ac:dyDescent="0.25">
      <c r="A1057" s="581" t="s">
        <v>5054</v>
      </c>
      <c r="B1057" s="586" t="s">
        <v>1343</v>
      </c>
      <c r="C1057" s="581" t="s">
        <v>1852</v>
      </c>
      <c r="D1057" s="582" t="s">
        <v>222</v>
      </c>
      <c r="E1057" s="147"/>
      <c r="F1057" s="147"/>
      <c r="G1057" s="583" t="s">
        <v>5116</v>
      </c>
      <c r="H1057" s="583" t="s">
        <v>5116</v>
      </c>
      <c r="I1057" s="147"/>
      <c r="J1057" s="147"/>
      <c r="K1057" s="147"/>
      <c r="L1057" s="582" t="s">
        <v>5116</v>
      </c>
      <c r="M1057" s="582"/>
    </row>
    <row r="1058" spans="1:13" x14ac:dyDescent="0.25">
      <c r="A1058" s="581" t="s">
        <v>5054</v>
      </c>
      <c r="B1058" s="586" t="s">
        <v>1343</v>
      </c>
      <c r="C1058" s="581" t="s">
        <v>1852</v>
      </c>
      <c r="D1058" s="582" t="s">
        <v>223</v>
      </c>
      <c r="E1058" s="147"/>
      <c r="F1058" s="147"/>
      <c r="G1058" s="583" t="s">
        <v>5116</v>
      </c>
      <c r="H1058" s="583" t="s">
        <v>5116</v>
      </c>
      <c r="I1058" s="147"/>
      <c r="J1058" s="147"/>
      <c r="K1058" s="147"/>
      <c r="L1058" s="582" t="s">
        <v>5116</v>
      </c>
      <c r="M1058" s="582"/>
    </row>
    <row r="1059" spans="1:13" x14ac:dyDescent="0.25">
      <c r="A1059" s="581" t="s">
        <v>5054</v>
      </c>
      <c r="B1059" s="586" t="s">
        <v>1343</v>
      </c>
      <c r="C1059" s="581" t="s">
        <v>1852</v>
      </c>
      <c r="D1059" s="582" t="s">
        <v>224</v>
      </c>
      <c r="E1059" s="147"/>
      <c r="F1059" s="147"/>
      <c r="G1059" s="583" t="s">
        <v>5116</v>
      </c>
      <c r="H1059" s="583" t="s">
        <v>5116</v>
      </c>
      <c r="I1059" s="147"/>
      <c r="J1059" s="147"/>
      <c r="K1059" s="147"/>
      <c r="L1059" s="582" t="s">
        <v>5116</v>
      </c>
      <c r="M1059" s="582"/>
    </row>
    <row r="1060" spans="1:13" x14ac:dyDescent="0.25">
      <c r="A1060" s="581" t="s">
        <v>5054</v>
      </c>
      <c r="B1060" s="586" t="s">
        <v>1343</v>
      </c>
      <c r="C1060" s="581" t="s">
        <v>1852</v>
      </c>
      <c r="D1060" s="582" t="s">
        <v>225</v>
      </c>
      <c r="E1060" s="147"/>
      <c r="F1060" s="147"/>
      <c r="G1060" s="583" t="s">
        <v>5116</v>
      </c>
      <c r="H1060" s="583" t="s">
        <v>5116</v>
      </c>
      <c r="I1060" s="147"/>
      <c r="J1060" s="147"/>
      <c r="K1060" s="147"/>
      <c r="L1060" s="582" t="s">
        <v>5116</v>
      </c>
      <c r="M1060" s="582"/>
    </row>
    <row r="1061" spans="1:13" x14ac:dyDescent="0.25">
      <c r="A1061" s="581" t="s">
        <v>5054</v>
      </c>
      <c r="B1061" s="586" t="s">
        <v>1343</v>
      </c>
      <c r="C1061" s="581" t="s">
        <v>1852</v>
      </c>
      <c r="D1061" s="582" t="s">
        <v>226</v>
      </c>
      <c r="E1061" s="147"/>
      <c r="F1061" s="147"/>
      <c r="G1061" s="583" t="s">
        <v>5116</v>
      </c>
      <c r="H1061" s="583" t="s">
        <v>5116</v>
      </c>
      <c r="I1061" s="147"/>
      <c r="J1061" s="147"/>
      <c r="K1061" s="147"/>
      <c r="L1061" s="582" t="s">
        <v>5116</v>
      </c>
      <c r="M1061" s="582"/>
    </row>
    <row r="1062" spans="1:13" x14ac:dyDescent="0.25">
      <c r="A1062" s="581" t="s">
        <v>5054</v>
      </c>
      <c r="B1062" s="586" t="s">
        <v>1343</v>
      </c>
      <c r="C1062" s="581" t="s">
        <v>1852</v>
      </c>
      <c r="D1062" s="582" t="s">
        <v>227</v>
      </c>
      <c r="E1062" s="147"/>
      <c r="F1062" s="147"/>
      <c r="G1062" s="583" t="s">
        <v>5116</v>
      </c>
      <c r="H1062" s="583" t="s">
        <v>5116</v>
      </c>
      <c r="I1062" s="147"/>
      <c r="J1062" s="147"/>
      <c r="K1062" s="147"/>
      <c r="L1062" s="582" t="s">
        <v>5116</v>
      </c>
      <c r="M1062" s="582"/>
    </row>
    <row r="1063" spans="1:13" x14ac:dyDescent="0.25">
      <c r="A1063" s="581" t="s">
        <v>5054</v>
      </c>
      <c r="B1063" s="586" t="s">
        <v>1343</v>
      </c>
      <c r="C1063" s="581" t="s">
        <v>1852</v>
      </c>
      <c r="D1063" s="582" t="s">
        <v>228</v>
      </c>
      <c r="E1063" s="147"/>
      <c r="F1063" s="147"/>
      <c r="G1063" s="583" t="s">
        <v>5116</v>
      </c>
      <c r="H1063" s="583" t="s">
        <v>43</v>
      </c>
      <c r="I1063" s="147"/>
      <c r="J1063" s="147"/>
      <c r="K1063" s="147"/>
      <c r="L1063" s="582" t="s">
        <v>2055</v>
      </c>
      <c r="M1063" s="582"/>
    </row>
    <row r="1064" spans="1:13" x14ac:dyDescent="0.25">
      <c r="A1064" s="581" t="s">
        <v>5054</v>
      </c>
      <c r="B1064" s="586" t="s">
        <v>1343</v>
      </c>
      <c r="C1064" s="581" t="s">
        <v>1852</v>
      </c>
      <c r="D1064" s="582" t="s">
        <v>229</v>
      </c>
      <c r="E1064" s="147"/>
      <c r="F1064" s="147"/>
      <c r="G1064" s="583" t="s">
        <v>5116</v>
      </c>
      <c r="H1064" s="583" t="s">
        <v>43</v>
      </c>
      <c r="I1064" s="147"/>
      <c r="J1064" s="147"/>
      <c r="K1064" s="147"/>
      <c r="L1064" s="582" t="s">
        <v>2055</v>
      </c>
      <c r="M1064" s="582"/>
    </row>
    <row r="1065" spans="1:13" x14ac:dyDescent="0.25">
      <c r="A1065" s="581" t="s">
        <v>5054</v>
      </c>
      <c r="B1065" s="586" t="s">
        <v>1343</v>
      </c>
      <c r="C1065" s="581" t="s">
        <v>1852</v>
      </c>
      <c r="D1065" s="582" t="s">
        <v>230</v>
      </c>
      <c r="E1065" s="147"/>
      <c r="F1065" s="147"/>
      <c r="G1065" s="583" t="s">
        <v>5116</v>
      </c>
      <c r="H1065" s="583" t="s">
        <v>43</v>
      </c>
      <c r="I1065" s="147"/>
      <c r="J1065" s="147"/>
      <c r="K1065" s="147"/>
      <c r="L1065" s="582" t="s">
        <v>2055</v>
      </c>
      <c r="M1065" s="582"/>
    </row>
    <row r="1066" spans="1:13" x14ac:dyDescent="0.25">
      <c r="A1066" s="581" t="s">
        <v>5054</v>
      </c>
      <c r="B1066" s="586" t="s">
        <v>1343</v>
      </c>
      <c r="C1066" s="581" t="s">
        <v>1852</v>
      </c>
      <c r="D1066" s="582" t="s">
        <v>231</v>
      </c>
      <c r="E1066" s="147"/>
      <c r="F1066" s="147"/>
      <c r="G1066" s="583" t="s">
        <v>5116</v>
      </c>
      <c r="H1066" s="583" t="s">
        <v>43</v>
      </c>
      <c r="I1066" s="147"/>
      <c r="J1066" s="147"/>
      <c r="K1066" s="147"/>
      <c r="L1066" s="582" t="s">
        <v>2055</v>
      </c>
      <c r="M1066" s="582"/>
    </row>
    <row r="1067" spans="1:13" x14ac:dyDescent="0.25">
      <c r="A1067" s="581" t="s">
        <v>5054</v>
      </c>
      <c r="B1067" s="586" t="s">
        <v>1343</v>
      </c>
      <c r="C1067" s="581" t="s">
        <v>1852</v>
      </c>
      <c r="D1067" s="582" t="s">
        <v>232</v>
      </c>
      <c r="E1067" s="147"/>
      <c r="F1067" s="147"/>
      <c r="G1067" s="583" t="s">
        <v>5116</v>
      </c>
      <c r="H1067" s="583" t="s">
        <v>5116</v>
      </c>
      <c r="I1067" s="147"/>
      <c r="J1067" s="147"/>
      <c r="K1067" s="147"/>
      <c r="L1067" s="582" t="s">
        <v>5116</v>
      </c>
      <c r="M1067" s="582"/>
    </row>
    <row r="1068" spans="1:13" x14ac:dyDescent="0.25">
      <c r="A1068" s="581" t="s">
        <v>5054</v>
      </c>
      <c r="B1068" s="586" t="s">
        <v>1343</v>
      </c>
      <c r="C1068" s="581" t="s">
        <v>1852</v>
      </c>
      <c r="D1068" s="582" t="s">
        <v>233</v>
      </c>
      <c r="E1068" s="147"/>
      <c r="F1068" s="147"/>
      <c r="G1068" s="583" t="s">
        <v>5116</v>
      </c>
      <c r="H1068" s="583" t="s">
        <v>5116</v>
      </c>
      <c r="I1068" s="147"/>
      <c r="J1068" s="147"/>
      <c r="K1068" s="147"/>
      <c r="L1068" s="582" t="s">
        <v>5116</v>
      </c>
      <c r="M1068" s="582"/>
    </row>
    <row r="1069" spans="1:13" x14ac:dyDescent="0.25">
      <c r="A1069" s="581" t="s">
        <v>5054</v>
      </c>
      <c r="B1069" s="586" t="s">
        <v>1343</v>
      </c>
      <c r="C1069" s="581" t="s">
        <v>1852</v>
      </c>
      <c r="D1069" s="582" t="s">
        <v>234</v>
      </c>
      <c r="E1069" s="147"/>
      <c r="F1069" s="147"/>
      <c r="G1069" s="583" t="s">
        <v>5116</v>
      </c>
      <c r="H1069" s="583" t="s">
        <v>5116</v>
      </c>
      <c r="I1069" s="147"/>
      <c r="J1069" s="147"/>
      <c r="K1069" s="147"/>
      <c r="L1069" s="582" t="s">
        <v>5116</v>
      </c>
      <c r="M1069" s="582"/>
    </row>
    <row r="1070" spans="1:13" x14ac:dyDescent="0.25">
      <c r="A1070" s="581" t="s">
        <v>5054</v>
      </c>
      <c r="B1070" s="586" t="s">
        <v>1343</v>
      </c>
      <c r="C1070" s="581" t="s">
        <v>1852</v>
      </c>
      <c r="D1070" s="582" t="s">
        <v>235</v>
      </c>
      <c r="E1070" s="147"/>
      <c r="F1070" s="147"/>
      <c r="G1070" s="583" t="s">
        <v>5116</v>
      </c>
      <c r="H1070" s="583" t="s">
        <v>5116</v>
      </c>
      <c r="I1070" s="147"/>
      <c r="J1070" s="147"/>
      <c r="K1070" s="147"/>
      <c r="L1070" s="582" t="s">
        <v>5116</v>
      </c>
      <c r="M1070" s="582"/>
    </row>
    <row r="1071" spans="1:13" x14ac:dyDescent="0.25">
      <c r="A1071" s="581" t="s">
        <v>5054</v>
      </c>
      <c r="B1071" s="586" t="s">
        <v>1343</v>
      </c>
      <c r="C1071" s="581" t="s">
        <v>1852</v>
      </c>
      <c r="D1071" s="582" t="s">
        <v>236</v>
      </c>
      <c r="E1071" s="147"/>
      <c r="F1071" s="147"/>
      <c r="G1071" s="583" t="s">
        <v>5116</v>
      </c>
      <c r="H1071" s="583" t="s">
        <v>5116</v>
      </c>
      <c r="I1071" s="147"/>
      <c r="J1071" s="147"/>
      <c r="K1071" s="147"/>
      <c r="L1071" s="582" t="s">
        <v>5116</v>
      </c>
      <c r="M1071" s="582"/>
    </row>
    <row r="1072" spans="1:13" x14ac:dyDescent="0.25">
      <c r="A1072" s="581" t="s">
        <v>5054</v>
      </c>
      <c r="B1072" s="586" t="s">
        <v>1343</v>
      </c>
      <c r="C1072" s="581" t="s">
        <v>1852</v>
      </c>
      <c r="D1072" s="582" t="s">
        <v>237</v>
      </c>
      <c r="E1072" s="147"/>
      <c r="F1072" s="147"/>
      <c r="G1072" s="583" t="s">
        <v>5116</v>
      </c>
      <c r="H1072" s="583" t="s">
        <v>5116</v>
      </c>
      <c r="I1072" s="147"/>
      <c r="J1072" s="147"/>
      <c r="K1072" s="147"/>
      <c r="L1072" s="582" t="s">
        <v>5116</v>
      </c>
      <c r="M1072" s="582"/>
    </row>
    <row r="1073" spans="1:13" x14ac:dyDescent="0.25">
      <c r="A1073" s="581" t="s">
        <v>5054</v>
      </c>
      <c r="B1073" s="586" t="s">
        <v>1343</v>
      </c>
      <c r="C1073" s="581" t="s">
        <v>1852</v>
      </c>
      <c r="D1073" s="582" t="s">
        <v>238</v>
      </c>
      <c r="E1073" s="147"/>
      <c r="F1073" s="147"/>
      <c r="G1073" s="583" t="s">
        <v>5116</v>
      </c>
      <c r="H1073" s="583" t="s">
        <v>5116</v>
      </c>
      <c r="I1073" s="147"/>
      <c r="J1073" s="147"/>
      <c r="K1073" s="147"/>
      <c r="L1073" s="582" t="s">
        <v>5116</v>
      </c>
      <c r="M1073" s="582"/>
    </row>
    <row r="1074" spans="1:13" x14ac:dyDescent="0.25">
      <c r="A1074" s="581" t="s">
        <v>5054</v>
      </c>
      <c r="B1074" s="586" t="s">
        <v>1343</v>
      </c>
      <c r="C1074" s="581" t="s">
        <v>1852</v>
      </c>
      <c r="D1074" s="582" t="s">
        <v>239</v>
      </c>
      <c r="E1074" s="147"/>
      <c r="F1074" s="147"/>
      <c r="G1074" s="583" t="s">
        <v>5116</v>
      </c>
      <c r="H1074" s="583" t="s">
        <v>5116</v>
      </c>
      <c r="I1074" s="147"/>
      <c r="J1074" s="147"/>
      <c r="K1074" s="147"/>
      <c r="L1074" s="582" t="s">
        <v>5116</v>
      </c>
      <c r="M1074" s="582"/>
    </row>
    <row r="1075" spans="1:13" x14ac:dyDescent="0.25">
      <c r="A1075" s="581" t="s">
        <v>5054</v>
      </c>
      <c r="B1075" s="586" t="s">
        <v>1343</v>
      </c>
      <c r="C1075" s="581" t="s">
        <v>1852</v>
      </c>
      <c r="D1075" s="582" t="s">
        <v>240</v>
      </c>
      <c r="E1075" s="147"/>
      <c r="F1075" s="147"/>
      <c r="G1075" s="583" t="s">
        <v>5116</v>
      </c>
      <c r="H1075" s="583" t="s">
        <v>5116</v>
      </c>
      <c r="I1075" s="147"/>
      <c r="J1075" s="147"/>
      <c r="K1075" s="147"/>
      <c r="L1075" s="582" t="s">
        <v>5116</v>
      </c>
      <c r="M1075" s="582"/>
    </row>
    <row r="1076" spans="1:13" x14ac:dyDescent="0.25">
      <c r="A1076" s="581" t="s">
        <v>5054</v>
      </c>
      <c r="B1076" s="586" t="s">
        <v>1343</v>
      </c>
      <c r="C1076" s="581" t="s">
        <v>1852</v>
      </c>
      <c r="D1076" s="582" t="s">
        <v>241</v>
      </c>
      <c r="E1076" s="147"/>
      <c r="F1076" s="147"/>
      <c r="G1076" s="583" t="s">
        <v>5116</v>
      </c>
      <c r="H1076" s="583" t="s">
        <v>5116</v>
      </c>
      <c r="I1076" s="147"/>
      <c r="J1076" s="147"/>
      <c r="K1076" s="147"/>
      <c r="L1076" s="582" t="s">
        <v>5116</v>
      </c>
      <c r="M1076" s="582"/>
    </row>
    <row r="1077" spans="1:13" x14ac:dyDescent="0.25">
      <c r="A1077" s="581" t="s">
        <v>5054</v>
      </c>
      <c r="B1077" s="586" t="s">
        <v>1343</v>
      </c>
      <c r="C1077" s="581" t="s">
        <v>1852</v>
      </c>
      <c r="D1077" s="582" t="s">
        <v>242</v>
      </c>
      <c r="E1077" s="147"/>
      <c r="F1077" s="147"/>
      <c r="G1077" s="583" t="s">
        <v>5116</v>
      </c>
      <c r="H1077" s="583" t="s">
        <v>5116</v>
      </c>
      <c r="I1077" s="147"/>
      <c r="J1077" s="147"/>
      <c r="K1077" s="147"/>
      <c r="L1077" s="582" t="s">
        <v>5116</v>
      </c>
      <c r="M1077" s="582"/>
    </row>
    <row r="1078" spans="1:13" x14ac:dyDescent="0.25">
      <c r="A1078" s="581" t="s">
        <v>5054</v>
      </c>
      <c r="B1078" s="586" t="s">
        <v>1343</v>
      </c>
      <c r="C1078" s="581" t="s">
        <v>1852</v>
      </c>
      <c r="D1078" s="582" t="s">
        <v>2086</v>
      </c>
      <c r="E1078" s="147"/>
      <c r="F1078" s="147"/>
      <c r="G1078" s="583" t="s">
        <v>5116</v>
      </c>
      <c r="H1078" s="583" t="s">
        <v>5116</v>
      </c>
      <c r="I1078" s="147"/>
      <c r="J1078" s="147"/>
      <c r="K1078" s="147"/>
      <c r="L1078" s="582" t="s">
        <v>5116</v>
      </c>
      <c r="M1078" s="582"/>
    </row>
    <row r="1079" spans="1:13" x14ac:dyDescent="0.25">
      <c r="A1079" s="581" t="s">
        <v>5054</v>
      </c>
      <c r="B1079" s="586" t="s">
        <v>216</v>
      </c>
      <c r="C1079" s="581" t="s">
        <v>1849</v>
      </c>
      <c r="D1079" s="582">
        <v>0</v>
      </c>
      <c r="E1079" s="147"/>
      <c r="F1079" s="147"/>
      <c r="G1079" s="583" t="s">
        <v>6311</v>
      </c>
      <c r="H1079" s="583" t="s">
        <v>6312</v>
      </c>
      <c r="I1079" s="147"/>
      <c r="J1079" s="147"/>
      <c r="K1079" s="147"/>
      <c r="L1079" s="582" t="s">
        <v>5116</v>
      </c>
      <c r="M1079" s="582"/>
    </row>
    <row r="1080" spans="1:13" x14ac:dyDescent="0.25">
      <c r="A1080" s="581" t="s">
        <v>5054</v>
      </c>
      <c r="B1080" s="586" t="s">
        <v>216</v>
      </c>
      <c r="C1080" s="581" t="s">
        <v>1849</v>
      </c>
      <c r="D1080" s="582">
        <v>1</v>
      </c>
      <c r="E1080" s="147"/>
      <c r="F1080" s="147"/>
      <c r="G1080" s="583" t="s">
        <v>2427</v>
      </c>
      <c r="H1080" s="583" t="s">
        <v>6313</v>
      </c>
      <c r="I1080" s="147"/>
      <c r="J1080" s="147"/>
      <c r="K1080" s="147"/>
      <c r="L1080" s="582" t="s">
        <v>2050</v>
      </c>
      <c r="M1080" s="582"/>
    </row>
    <row r="1081" spans="1:13" x14ac:dyDescent="0.25">
      <c r="A1081" s="581" t="s">
        <v>5054</v>
      </c>
      <c r="B1081" s="586" t="s">
        <v>216</v>
      </c>
      <c r="C1081" s="581" t="s">
        <v>1849</v>
      </c>
      <c r="D1081" s="582">
        <v>2</v>
      </c>
      <c r="E1081" s="147"/>
      <c r="F1081" s="147"/>
      <c r="G1081" s="583" t="s">
        <v>5116</v>
      </c>
      <c r="H1081" s="583" t="s">
        <v>43</v>
      </c>
      <c r="I1081" s="147"/>
      <c r="J1081" s="147"/>
      <c r="K1081" s="147"/>
      <c r="L1081" s="582" t="s">
        <v>2050</v>
      </c>
      <c r="M1081" s="582"/>
    </row>
    <row r="1082" spans="1:13" x14ac:dyDescent="0.25">
      <c r="A1082" s="581" t="s">
        <v>5054</v>
      </c>
      <c r="B1082" s="586" t="s">
        <v>216</v>
      </c>
      <c r="C1082" s="581" t="s">
        <v>1849</v>
      </c>
      <c r="D1082" s="582">
        <v>3</v>
      </c>
      <c r="E1082" s="147"/>
      <c r="F1082" s="147"/>
      <c r="G1082" s="583" t="s">
        <v>5116</v>
      </c>
      <c r="H1082" s="583" t="s">
        <v>5116</v>
      </c>
      <c r="I1082" s="147"/>
      <c r="J1082" s="147"/>
      <c r="K1082" s="147"/>
      <c r="L1082" s="582" t="s">
        <v>5116</v>
      </c>
      <c r="M1082" s="582"/>
    </row>
    <row r="1083" spans="1:13" x14ac:dyDescent="0.25">
      <c r="A1083" s="581" t="s">
        <v>5054</v>
      </c>
      <c r="B1083" s="586" t="s">
        <v>216</v>
      </c>
      <c r="C1083" s="581" t="s">
        <v>1849</v>
      </c>
      <c r="D1083" s="582">
        <v>4</v>
      </c>
      <c r="E1083" s="147"/>
      <c r="F1083" s="147"/>
      <c r="G1083" s="583" t="s">
        <v>5116</v>
      </c>
      <c r="H1083" s="583" t="s">
        <v>5116</v>
      </c>
      <c r="I1083" s="147"/>
      <c r="J1083" s="147"/>
      <c r="K1083" s="147"/>
      <c r="L1083" s="582" t="s">
        <v>5116</v>
      </c>
      <c r="M1083" s="582"/>
    </row>
    <row r="1084" spans="1:13" x14ac:dyDescent="0.25">
      <c r="A1084" s="581" t="s">
        <v>5054</v>
      </c>
      <c r="B1084" s="586" t="s">
        <v>216</v>
      </c>
      <c r="C1084" s="581" t="s">
        <v>1849</v>
      </c>
      <c r="D1084" s="582">
        <v>5</v>
      </c>
      <c r="E1084" s="147"/>
      <c r="F1084" s="147"/>
      <c r="G1084" s="583" t="s">
        <v>5116</v>
      </c>
      <c r="H1084" s="583" t="s">
        <v>5116</v>
      </c>
      <c r="I1084" s="147"/>
      <c r="J1084" s="147"/>
      <c r="K1084" s="147"/>
      <c r="L1084" s="582" t="s">
        <v>5116</v>
      </c>
      <c r="M1084" s="582"/>
    </row>
    <row r="1085" spans="1:13" x14ac:dyDescent="0.25">
      <c r="A1085" s="581" t="s">
        <v>5054</v>
      </c>
      <c r="B1085" s="586" t="s">
        <v>216</v>
      </c>
      <c r="C1085" s="581" t="s">
        <v>1849</v>
      </c>
      <c r="D1085" s="582">
        <v>6</v>
      </c>
      <c r="E1085" s="147"/>
      <c r="F1085" s="147"/>
      <c r="G1085" s="583" t="s">
        <v>5116</v>
      </c>
      <c r="H1085" s="583" t="s">
        <v>5116</v>
      </c>
      <c r="I1085" s="147"/>
      <c r="J1085" s="147"/>
      <c r="K1085" s="147"/>
      <c r="L1085" s="582" t="s">
        <v>5116</v>
      </c>
      <c r="M1085" s="582"/>
    </row>
    <row r="1086" spans="1:13" x14ac:dyDescent="0.25">
      <c r="A1086" s="581" t="s">
        <v>5054</v>
      </c>
      <c r="B1086" s="586" t="s">
        <v>216</v>
      </c>
      <c r="C1086" s="581" t="s">
        <v>1849</v>
      </c>
      <c r="D1086" s="582">
        <v>7</v>
      </c>
      <c r="E1086" s="147"/>
      <c r="F1086" s="147"/>
      <c r="G1086" s="583" t="s">
        <v>5116</v>
      </c>
      <c r="H1086" s="583" t="s">
        <v>5116</v>
      </c>
      <c r="I1086" s="147"/>
      <c r="J1086" s="147"/>
      <c r="K1086" s="147"/>
      <c r="L1086" s="582" t="s">
        <v>5116</v>
      </c>
      <c r="M1086" s="582"/>
    </row>
    <row r="1087" spans="1:13" x14ac:dyDescent="0.25">
      <c r="A1087" s="581" t="s">
        <v>5054</v>
      </c>
      <c r="B1087" s="586" t="s">
        <v>2031</v>
      </c>
      <c r="C1087" s="581" t="s">
        <v>1848</v>
      </c>
      <c r="D1087" s="582">
        <v>0</v>
      </c>
      <c r="E1087" s="147"/>
      <c r="F1087" s="147"/>
      <c r="G1087" s="583" t="s">
        <v>2426</v>
      </c>
      <c r="H1087" s="583" t="s">
        <v>6314</v>
      </c>
      <c r="I1087" s="147"/>
      <c r="J1087" s="147"/>
      <c r="K1087" s="147"/>
      <c r="L1087" s="582" t="s">
        <v>2056</v>
      </c>
      <c r="M1087" s="582"/>
    </row>
    <row r="1088" spans="1:13" x14ac:dyDescent="0.25">
      <c r="A1088" s="581" t="s">
        <v>5054</v>
      </c>
      <c r="B1088" s="586" t="s">
        <v>2031</v>
      </c>
      <c r="C1088" s="581" t="s">
        <v>1848</v>
      </c>
      <c r="D1088" s="582">
        <v>1</v>
      </c>
      <c r="E1088" s="147"/>
      <c r="F1088" s="147"/>
      <c r="G1088" s="583" t="s">
        <v>5116</v>
      </c>
      <c r="H1088" s="583" t="s">
        <v>43</v>
      </c>
      <c r="I1088" s="147"/>
      <c r="J1088" s="147"/>
      <c r="K1088" s="147"/>
      <c r="L1088" s="582" t="s">
        <v>2056</v>
      </c>
      <c r="M1088" s="582"/>
    </row>
    <row r="1089" spans="1:13" x14ac:dyDescent="0.25">
      <c r="A1089" s="581" t="s">
        <v>5054</v>
      </c>
      <c r="B1089" s="586" t="s">
        <v>2031</v>
      </c>
      <c r="C1089" s="581" t="s">
        <v>1848</v>
      </c>
      <c r="D1089" s="582">
        <v>2</v>
      </c>
      <c r="E1089" s="147"/>
      <c r="F1089" s="147"/>
      <c r="G1089" s="583" t="s">
        <v>5116</v>
      </c>
      <c r="H1089" s="583" t="s">
        <v>5116</v>
      </c>
      <c r="I1089" s="147"/>
      <c r="J1089" s="147"/>
      <c r="K1089" s="147"/>
      <c r="L1089" s="582" t="s">
        <v>5116</v>
      </c>
      <c r="M1089" s="582"/>
    </row>
    <row r="1090" spans="1:13" x14ac:dyDescent="0.25">
      <c r="A1090" s="581" t="s">
        <v>5054</v>
      </c>
      <c r="B1090" s="586" t="s">
        <v>2031</v>
      </c>
      <c r="C1090" s="581" t="s">
        <v>1848</v>
      </c>
      <c r="D1090" s="582">
        <v>3</v>
      </c>
      <c r="E1090" s="147"/>
      <c r="F1090" s="147"/>
      <c r="G1090" s="583" t="s">
        <v>5116</v>
      </c>
      <c r="H1090" s="583" t="s">
        <v>5116</v>
      </c>
      <c r="I1090" s="147"/>
      <c r="J1090" s="147"/>
      <c r="K1090" s="147"/>
      <c r="L1090" s="582" t="s">
        <v>5116</v>
      </c>
      <c r="M1090" s="582"/>
    </row>
    <row r="1091" spans="1:13" x14ac:dyDescent="0.25">
      <c r="A1091" s="581" t="s">
        <v>5054</v>
      </c>
      <c r="B1091" s="586" t="s">
        <v>1581</v>
      </c>
      <c r="C1091" s="581" t="s">
        <v>1875</v>
      </c>
      <c r="D1091" s="582">
        <v>0</v>
      </c>
      <c r="E1091" s="147"/>
      <c r="F1091" s="147"/>
      <c r="G1091" s="583" t="s">
        <v>5116</v>
      </c>
      <c r="H1091" s="583" t="s">
        <v>6315</v>
      </c>
      <c r="I1091" s="147"/>
      <c r="J1091" s="147"/>
      <c r="K1091" s="147"/>
      <c r="L1091" s="582" t="s">
        <v>2037</v>
      </c>
      <c r="M1091" s="582"/>
    </row>
    <row r="1092" spans="1:13" x14ac:dyDescent="0.25">
      <c r="A1092" s="581" t="s">
        <v>5054</v>
      </c>
      <c r="B1092" s="586" t="s">
        <v>1581</v>
      </c>
      <c r="C1092" s="581" t="s">
        <v>1875</v>
      </c>
      <c r="D1092" s="582">
        <v>1</v>
      </c>
      <c r="E1092" s="147"/>
      <c r="F1092" s="147"/>
      <c r="G1092" s="583" t="s">
        <v>5116</v>
      </c>
      <c r="H1092" s="583" t="s">
        <v>6316</v>
      </c>
      <c r="I1092" s="147"/>
      <c r="J1092" s="147"/>
      <c r="K1092" s="147"/>
      <c r="L1092" s="582" t="s">
        <v>2039</v>
      </c>
      <c r="M1092" s="582"/>
    </row>
    <row r="1093" spans="1:13" x14ac:dyDescent="0.25">
      <c r="A1093" s="581" t="s">
        <v>5056</v>
      </c>
      <c r="B1093" s="586" t="s">
        <v>1581</v>
      </c>
      <c r="C1093" s="581" t="s">
        <v>1879</v>
      </c>
      <c r="D1093" s="582">
        <v>0</v>
      </c>
      <c r="E1093" s="147"/>
      <c r="F1093" s="147"/>
      <c r="G1093" s="583" t="s">
        <v>5116</v>
      </c>
      <c r="H1093" s="583" t="s">
        <v>6233</v>
      </c>
      <c r="I1093" s="147"/>
      <c r="J1093" s="147"/>
      <c r="K1093" s="147"/>
      <c r="L1093" s="582" t="s">
        <v>2033</v>
      </c>
      <c r="M1093" s="582"/>
    </row>
    <row r="1094" spans="1:13" x14ac:dyDescent="0.25">
      <c r="A1094" s="581" t="s">
        <v>5056</v>
      </c>
      <c r="B1094" s="586" t="s">
        <v>1581</v>
      </c>
      <c r="C1094" s="581" t="s">
        <v>1879</v>
      </c>
      <c r="D1094" s="582">
        <v>1</v>
      </c>
      <c r="E1094" s="147"/>
      <c r="F1094" s="147"/>
      <c r="G1094" s="583" t="s">
        <v>5116</v>
      </c>
      <c r="H1094" s="583" t="s">
        <v>43</v>
      </c>
      <c r="I1094" s="147"/>
      <c r="J1094" s="147"/>
      <c r="K1094" s="147"/>
      <c r="L1094" s="582" t="s">
        <v>2035</v>
      </c>
      <c r="M1094" s="582"/>
    </row>
    <row r="1095" spans="1:13" x14ac:dyDescent="0.25">
      <c r="A1095" s="581" t="s">
        <v>5056</v>
      </c>
      <c r="B1095" s="586" t="s">
        <v>1581</v>
      </c>
      <c r="C1095" s="581" t="s">
        <v>2375</v>
      </c>
      <c r="D1095" s="582">
        <v>0</v>
      </c>
      <c r="E1095" s="147"/>
      <c r="F1095" s="147"/>
      <c r="G1095" s="583" t="s">
        <v>5116</v>
      </c>
      <c r="H1095" s="583" t="s">
        <v>6234</v>
      </c>
      <c r="I1095" s="147"/>
      <c r="J1095" s="147"/>
      <c r="K1095" s="147"/>
      <c r="L1095" s="582" t="s">
        <v>2038</v>
      </c>
      <c r="M1095" s="582"/>
    </row>
    <row r="1096" spans="1:13" x14ac:dyDescent="0.25">
      <c r="A1096" s="581" t="s">
        <v>5056</v>
      </c>
      <c r="B1096" s="586" t="s">
        <v>1581</v>
      </c>
      <c r="C1096" s="581" t="s">
        <v>2375</v>
      </c>
      <c r="D1096" s="582">
        <v>1</v>
      </c>
      <c r="E1096" s="147"/>
      <c r="F1096" s="147"/>
      <c r="G1096" s="583" t="s">
        <v>5116</v>
      </c>
      <c r="H1096" s="583" t="s">
        <v>43</v>
      </c>
      <c r="I1096" s="147"/>
      <c r="J1096" s="147"/>
      <c r="K1096" s="147"/>
      <c r="L1096" s="582" t="s">
        <v>2040</v>
      </c>
      <c r="M1096" s="582"/>
    </row>
    <row r="1097" spans="1:13" x14ac:dyDescent="0.25">
      <c r="A1097" s="581" t="s">
        <v>5056</v>
      </c>
      <c r="B1097" s="586" t="s">
        <v>221</v>
      </c>
      <c r="C1097" s="581" t="s">
        <v>2376</v>
      </c>
      <c r="D1097" s="582">
        <v>0</v>
      </c>
      <c r="E1097" s="147"/>
      <c r="F1097" s="147"/>
      <c r="G1097" s="583" t="s">
        <v>6317</v>
      </c>
      <c r="H1097" s="583" t="s">
        <v>6318</v>
      </c>
      <c r="I1097" s="147"/>
      <c r="J1097" s="147"/>
      <c r="K1097" s="147"/>
      <c r="L1097" s="582" t="s">
        <v>5116</v>
      </c>
      <c r="M1097" s="582"/>
    </row>
    <row r="1098" spans="1:13" x14ac:dyDescent="0.25">
      <c r="A1098" s="581" t="s">
        <v>5056</v>
      </c>
      <c r="B1098" s="586" t="s">
        <v>221</v>
      </c>
      <c r="C1098" s="581" t="s">
        <v>2376</v>
      </c>
      <c r="D1098" s="582">
        <v>1</v>
      </c>
      <c r="E1098" s="147"/>
      <c r="F1098" s="147"/>
      <c r="G1098" s="583" t="s">
        <v>6319</v>
      </c>
      <c r="H1098" s="583" t="s">
        <v>6320</v>
      </c>
      <c r="I1098" s="147"/>
      <c r="J1098" s="147"/>
      <c r="K1098" s="147"/>
      <c r="L1098" s="582" t="s">
        <v>5116</v>
      </c>
      <c r="M1098" s="582"/>
    </row>
    <row r="1099" spans="1:13" x14ac:dyDescent="0.25">
      <c r="A1099" s="581" t="s">
        <v>5056</v>
      </c>
      <c r="B1099" s="586" t="s">
        <v>221</v>
      </c>
      <c r="C1099" s="581" t="s">
        <v>2376</v>
      </c>
      <c r="D1099" s="582">
        <v>2</v>
      </c>
      <c r="E1099" s="147"/>
      <c r="F1099" s="147"/>
      <c r="G1099" s="583" t="s">
        <v>6321</v>
      </c>
      <c r="H1099" s="583" t="s">
        <v>6322</v>
      </c>
      <c r="I1099" s="147"/>
      <c r="J1099" s="147"/>
      <c r="K1099" s="147"/>
      <c r="L1099" s="582" t="s">
        <v>5116</v>
      </c>
      <c r="M1099" s="582"/>
    </row>
    <row r="1100" spans="1:13" x14ac:dyDescent="0.25">
      <c r="A1100" s="581" t="s">
        <v>5056</v>
      </c>
      <c r="B1100" s="586" t="s">
        <v>221</v>
      </c>
      <c r="C1100" s="581" t="s">
        <v>2376</v>
      </c>
      <c r="D1100" s="582">
        <v>3</v>
      </c>
      <c r="E1100" s="147"/>
      <c r="F1100" s="147"/>
      <c r="G1100" s="583" t="s">
        <v>6323</v>
      </c>
      <c r="H1100" s="583" t="s">
        <v>6324</v>
      </c>
      <c r="I1100" s="147"/>
      <c r="J1100" s="147"/>
      <c r="K1100" s="147"/>
      <c r="L1100" s="582" t="s">
        <v>5116</v>
      </c>
      <c r="M1100" s="582"/>
    </row>
    <row r="1101" spans="1:13" x14ac:dyDescent="0.25">
      <c r="A1101" s="581" t="s">
        <v>5056</v>
      </c>
      <c r="B1101" s="586" t="s">
        <v>221</v>
      </c>
      <c r="C1101" s="581" t="s">
        <v>2376</v>
      </c>
      <c r="D1101" s="582">
        <v>4</v>
      </c>
      <c r="E1101" s="147"/>
      <c r="F1101" s="147"/>
      <c r="G1101" s="583" t="s">
        <v>6325</v>
      </c>
      <c r="H1101" s="583" t="s">
        <v>6326</v>
      </c>
      <c r="I1101" s="147"/>
      <c r="J1101" s="147"/>
      <c r="K1101" s="147"/>
      <c r="L1101" s="582" t="s">
        <v>5116</v>
      </c>
      <c r="M1101" s="582"/>
    </row>
    <row r="1102" spans="1:13" x14ac:dyDescent="0.25">
      <c r="A1102" s="581" t="s">
        <v>5056</v>
      </c>
      <c r="B1102" s="586" t="s">
        <v>221</v>
      </c>
      <c r="C1102" s="581" t="s">
        <v>2376</v>
      </c>
      <c r="D1102" s="582">
        <v>5</v>
      </c>
      <c r="E1102" s="147"/>
      <c r="F1102" s="147"/>
      <c r="G1102" s="583" t="s">
        <v>6327</v>
      </c>
      <c r="H1102" s="583" t="s">
        <v>6328</v>
      </c>
      <c r="I1102" s="147"/>
      <c r="J1102" s="147"/>
      <c r="K1102" s="147"/>
      <c r="L1102" s="582" t="s">
        <v>5116</v>
      </c>
      <c r="M1102" s="582"/>
    </row>
    <row r="1103" spans="1:13" x14ac:dyDescent="0.25">
      <c r="A1103" s="581" t="s">
        <v>5056</v>
      </c>
      <c r="B1103" s="586" t="s">
        <v>221</v>
      </c>
      <c r="C1103" s="581" t="s">
        <v>2376</v>
      </c>
      <c r="D1103" s="582">
        <v>6</v>
      </c>
      <c r="E1103" s="147"/>
      <c r="F1103" s="147"/>
      <c r="G1103" s="583" t="s">
        <v>6329</v>
      </c>
      <c r="H1103" s="583" t="s">
        <v>6330</v>
      </c>
      <c r="I1103" s="147"/>
      <c r="J1103" s="147"/>
      <c r="K1103" s="147"/>
      <c r="L1103" s="582" t="s">
        <v>5116</v>
      </c>
      <c r="M1103" s="582"/>
    </row>
    <row r="1104" spans="1:13" x14ac:dyDescent="0.25">
      <c r="A1104" s="581" t="s">
        <v>5056</v>
      </c>
      <c r="B1104" s="586" t="s">
        <v>221</v>
      </c>
      <c r="C1104" s="581" t="s">
        <v>2376</v>
      </c>
      <c r="D1104" s="582">
        <v>7</v>
      </c>
      <c r="E1104" s="147"/>
      <c r="F1104" s="147"/>
      <c r="G1104" s="583" t="s">
        <v>6331</v>
      </c>
      <c r="H1104" s="583" t="s">
        <v>6249</v>
      </c>
      <c r="I1104" s="147"/>
      <c r="J1104" s="147"/>
      <c r="K1104" s="147"/>
      <c r="L1104" s="582" t="s">
        <v>5116</v>
      </c>
      <c r="M1104" s="582"/>
    </row>
    <row r="1105" spans="1:13" x14ac:dyDescent="0.25">
      <c r="A1105" s="581" t="s">
        <v>5056</v>
      </c>
      <c r="B1105" s="586" t="s">
        <v>221</v>
      </c>
      <c r="C1105" s="581" t="s">
        <v>2376</v>
      </c>
      <c r="D1105" s="582">
        <v>8</v>
      </c>
      <c r="E1105" s="147"/>
      <c r="F1105" s="147"/>
      <c r="G1105" s="583" t="s">
        <v>6332</v>
      </c>
      <c r="H1105" s="583" t="s">
        <v>6250</v>
      </c>
      <c r="I1105" s="147"/>
      <c r="J1105" s="147"/>
      <c r="K1105" s="147"/>
      <c r="L1105" s="582" t="s">
        <v>5116</v>
      </c>
      <c r="M1105" s="582"/>
    </row>
    <row r="1106" spans="1:13" x14ac:dyDescent="0.25">
      <c r="A1106" s="581" t="s">
        <v>5056</v>
      </c>
      <c r="B1106" s="586" t="s">
        <v>221</v>
      </c>
      <c r="C1106" s="581" t="s">
        <v>2376</v>
      </c>
      <c r="D1106" s="582">
        <v>9</v>
      </c>
      <c r="E1106" s="147"/>
      <c r="F1106" s="147"/>
      <c r="G1106" s="583" t="s">
        <v>6333</v>
      </c>
      <c r="H1106" s="583" t="s">
        <v>6334</v>
      </c>
      <c r="I1106" s="147"/>
      <c r="J1106" s="147"/>
      <c r="K1106" s="147"/>
      <c r="L1106" s="582" t="s">
        <v>2042</v>
      </c>
      <c r="M1106" s="582"/>
    </row>
    <row r="1107" spans="1:13" x14ac:dyDescent="0.25">
      <c r="A1107" s="581" t="s">
        <v>5056</v>
      </c>
      <c r="B1107" s="586" t="s">
        <v>221</v>
      </c>
      <c r="C1107" s="581" t="s">
        <v>2376</v>
      </c>
      <c r="D1107" s="582" t="s">
        <v>222</v>
      </c>
      <c r="E1107" s="147"/>
      <c r="F1107" s="147"/>
      <c r="G1107" s="583" t="s">
        <v>6335</v>
      </c>
      <c r="H1107" s="583" t="s">
        <v>6336</v>
      </c>
      <c r="I1107" s="147"/>
      <c r="J1107" s="147"/>
      <c r="K1107" s="147"/>
      <c r="L1107" s="582" t="s">
        <v>2042</v>
      </c>
      <c r="M1107" s="582"/>
    </row>
    <row r="1108" spans="1:13" x14ac:dyDescent="0.25">
      <c r="A1108" s="581" t="s">
        <v>5056</v>
      </c>
      <c r="B1108" s="586" t="s">
        <v>221</v>
      </c>
      <c r="C1108" s="581" t="s">
        <v>2376</v>
      </c>
      <c r="D1108" s="582" t="s">
        <v>223</v>
      </c>
      <c r="E1108" s="147"/>
      <c r="F1108" s="147"/>
      <c r="G1108" s="583" t="s">
        <v>6337</v>
      </c>
      <c r="H1108" s="583" t="s">
        <v>6338</v>
      </c>
      <c r="I1108" s="147"/>
      <c r="J1108" s="147"/>
      <c r="K1108" s="147"/>
      <c r="L1108" s="582" t="s">
        <v>2042</v>
      </c>
      <c r="M1108" s="582"/>
    </row>
    <row r="1109" spans="1:13" x14ac:dyDescent="0.25">
      <c r="A1109" s="581" t="s">
        <v>5056</v>
      </c>
      <c r="B1109" s="586" t="s">
        <v>221</v>
      </c>
      <c r="C1109" s="581" t="s">
        <v>2376</v>
      </c>
      <c r="D1109" s="582" t="s">
        <v>224</v>
      </c>
      <c r="E1109" s="147"/>
      <c r="F1109" s="147"/>
      <c r="G1109" s="583" t="s">
        <v>6339</v>
      </c>
      <c r="H1109" s="583" t="s">
        <v>6340</v>
      </c>
      <c r="I1109" s="147"/>
      <c r="J1109" s="147"/>
      <c r="K1109" s="147"/>
      <c r="L1109" s="582" t="s">
        <v>2042</v>
      </c>
      <c r="M1109" s="582"/>
    </row>
    <row r="1110" spans="1:13" x14ac:dyDescent="0.25">
      <c r="A1110" s="581" t="s">
        <v>5056</v>
      </c>
      <c r="B1110" s="586" t="s">
        <v>221</v>
      </c>
      <c r="C1110" s="581" t="s">
        <v>2376</v>
      </c>
      <c r="D1110" s="582" t="s">
        <v>225</v>
      </c>
      <c r="E1110" s="147"/>
      <c r="F1110" s="147"/>
      <c r="G1110" s="583" t="s">
        <v>6341</v>
      </c>
      <c r="H1110" s="583" t="s">
        <v>6342</v>
      </c>
      <c r="I1110" s="147"/>
      <c r="J1110" s="147"/>
      <c r="K1110" s="147"/>
      <c r="L1110" s="582" t="s">
        <v>2042</v>
      </c>
      <c r="M1110" s="582"/>
    </row>
    <row r="1111" spans="1:13" x14ac:dyDescent="0.25">
      <c r="A1111" s="581" t="s">
        <v>5056</v>
      </c>
      <c r="B1111" s="586" t="s">
        <v>221</v>
      </c>
      <c r="C1111" s="581" t="s">
        <v>2376</v>
      </c>
      <c r="D1111" s="582" t="s">
        <v>226</v>
      </c>
      <c r="E1111" s="147"/>
      <c r="F1111" s="147"/>
      <c r="G1111" s="583" t="s">
        <v>6343</v>
      </c>
      <c r="H1111" s="583" t="s">
        <v>6344</v>
      </c>
      <c r="I1111" s="147"/>
      <c r="J1111" s="147"/>
      <c r="K1111" s="147"/>
      <c r="L1111" s="582" t="s">
        <v>5116</v>
      </c>
      <c r="M1111" s="582"/>
    </row>
    <row r="1112" spans="1:13" x14ac:dyDescent="0.25">
      <c r="A1112" s="581" t="s">
        <v>5056</v>
      </c>
      <c r="B1112" s="586" t="s">
        <v>221</v>
      </c>
      <c r="C1112" s="581" t="s">
        <v>2376</v>
      </c>
      <c r="D1112" s="582" t="s">
        <v>227</v>
      </c>
      <c r="E1112" s="147"/>
      <c r="F1112" s="147"/>
      <c r="G1112" s="583" t="s">
        <v>6345</v>
      </c>
      <c r="H1112" s="583" t="s">
        <v>6346</v>
      </c>
      <c r="I1112" s="147"/>
      <c r="J1112" s="147"/>
      <c r="K1112" s="147"/>
      <c r="L1112" s="582" t="s">
        <v>5116</v>
      </c>
      <c r="M1112" s="582"/>
    </row>
    <row r="1113" spans="1:13" x14ac:dyDescent="0.25">
      <c r="A1113" s="581" t="s">
        <v>5056</v>
      </c>
      <c r="B1113" s="586" t="s">
        <v>221</v>
      </c>
      <c r="C1113" s="581" t="s">
        <v>2376</v>
      </c>
      <c r="D1113" s="582" t="s">
        <v>228</v>
      </c>
      <c r="E1113" s="147"/>
      <c r="F1113" s="147"/>
      <c r="G1113" s="583" t="s">
        <v>6347</v>
      </c>
      <c r="H1113" s="583" t="s">
        <v>6348</v>
      </c>
      <c r="I1113" s="147"/>
      <c r="J1113" s="147"/>
      <c r="K1113" s="147"/>
      <c r="L1113" s="582" t="s">
        <v>2059</v>
      </c>
      <c r="M1113" s="582"/>
    </row>
    <row r="1114" spans="1:13" x14ac:dyDescent="0.25">
      <c r="A1114" s="581" t="s">
        <v>5056</v>
      </c>
      <c r="B1114" s="586" t="s">
        <v>221</v>
      </c>
      <c r="C1114" s="581" t="s">
        <v>2376</v>
      </c>
      <c r="D1114" s="582" t="s">
        <v>229</v>
      </c>
      <c r="E1114" s="147"/>
      <c r="F1114" s="147"/>
      <c r="G1114" s="583" t="s">
        <v>6349</v>
      </c>
      <c r="H1114" s="583" t="s">
        <v>6350</v>
      </c>
      <c r="I1114" s="147"/>
      <c r="J1114" s="147"/>
      <c r="K1114" s="147"/>
      <c r="L1114" s="582" t="s">
        <v>2059</v>
      </c>
      <c r="M1114" s="582"/>
    </row>
    <row r="1115" spans="1:13" x14ac:dyDescent="0.25">
      <c r="A1115" s="581" t="s">
        <v>5056</v>
      </c>
      <c r="B1115" s="586" t="s">
        <v>221</v>
      </c>
      <c r="C1115" s="581" t="s">
        <v>2376</v>
      </c>
      <c r="D1115" s="582" t="s">
        <v>230</v>
      </c>
      <c r="E1115" s="147"/>
      <c r="F1115" s="147"/>
      <c r="G1115" s="583" t="s">
        <v>6351</v>
      </c>
      <c r="H1115" s="583" t="s">
        <v>6352</v>
      </c>
      <c r="I1115" s="147"/>
      <c r="J1115" s="147"/>
      <c r="K1115" s="147"/>
      <c r="L1115" s="582" t="s">
        <v>2059</v>
      </c>
      <c r="M1115" s="582"/>
    </row>
    <row r="1116" spans="1:13" x14ac:dyDescent="0.25">
      <c r="A1116" s="581" t="s">
        <v>5056</v>
      </c>
      <c r="B1116" s="586" t="s">
        <v>221</v>
      </c>
      <c r="C1116" s="581" t="s">
        <v>2376</v>
      </c>
      <c r="D1116" s="582" t="s">
        <v>231</v>
      </c>
      <c r="E1116" s="147"/>
      <c r="F1116" s="147"/>
      <c r="G1116" s="583" t="s">
        <v>5116</v>
      </c>
      <c r="H1116" s="583" t="s">
        <v>43</v>
      </c>
      <c r="I1116" s="147"/>
      <c r="J1116" s="147"/>
      <c r="K1116" s="147"/>
      <c r="L1116" s="582" t="s">
        <v>2059</v>
      </c>
      <c r="M1116" s="582"/>
    </row>
    <row r="1117" spans="1:13" x14ac:dyDescent="0.25">
      <c r="A1117" s="581" t="s">
        <v>5056</v>
      </c>
      <c r="B1117" s="586" t="s">
        <v>221</v>
      </c>
      <c r="C1117" s="581" t="s">
        <v>2376</v>
      </c>
      <c r="D1117" s="582" t="s">
        <v>232</v>
      </c>
      <c r="E1117" s="147"/>
      <c r="F1117" s="147"/>
      <c r="G1117" s="583" t="s">
        <v>5116</v>
      </c>
      <c r="H1117" s="583" t="s">
        <v>5116</v>
      </c>
      <c r="I1117" s="147"/>
      <c r="J1117" s="147"/>
      <c r="K1117" s="147"/>
      <c r="L1117" s="582" t="s">
        <v>5116</v>
      </c>
      <c r="M1117" s="582"/>
    </row>
    <row r="1118" spans="1:13" x14ac:dyDescent="0.25">
      <c r="A1118" s="581" t="s">
        <v>5056</v>
      </c>
      <c r="B1118" s="586" t="s">
        <v>221</v>
      </c>
      <c r="C1118" s="581" t="s">
        <v>2376</v>
      </c>
      <c r="D1118" s="582" t="s">
        <v>233</v>
      </c>
      <c r="E1118" s="147"/>
      <c r="F1118" s="147"/>
      <c r="G1118" s="583" t="s">
        <v>5116</v>
      </c>
      <c r="H1118" s="583" t="s">
        <v>5116</v>
      </c>
      <c r="I1118" s="147"/>
      <c r="J1118" s="147"/>
      <c r="K1118" s="147"/>
      <c r="L1118" s="582" t="s">
        <v>5116</v>
      </c>
      <c r="M1118" s="582"/>
    </row>
    <row r="1119" spans="1:13" x14ac:dyDescent="0.25">
      <c r="A1119" s="581" t="s">
        <v>5056</v>
      </c>
      <c r="B1119" s="586" t="s">
        <v>221</v>
      </c>
      <c r="C1119" s="581" t="s">
        <v>2376</v>
      </c>
      <c r="D1119" s="582" t="s">
        <v>234</v>
      </c>
      <c r="E1119" s="147"/>
      <c r="F1119" s="147"/>
      <c r="G1119" s="587" t="s">
        <v>5116</v>
      </c>
      <c r="H1119" s="583" t="s">
        <v>5116</v>
      </c>
      <c r="I1119" s="147"/>
      <c r="J1119" s="147"/>
      <c r="K1119" s="147"/>
      <c r="L1119" s="582" t="s">
        <v>5116</v>
      </c>
      <c r="M1119" s="582"/>
    </row>
    <row r="1120" spans="1:13" x14ac:dyDescent="0.25">
      <c r="A1120" s="581" t="s">
        <v>5056</v>
      </c>
      <c r="B1120" s="586" t="s">
        <v>221</v>
      </c>
      <c r="C1120" s="581" t="s">
        <v>2376</v>
      </c>
      <c r="D1120" s="582" t="s">
        <v>235</v>
      </c>
      <c r="E1120" s="147"/>
      <c r="F1120" s="147"/>
      <c r="G1120" s="587" t="s">
        <v>5116</v>
      </c>
      <c r="H1120" s="583" t="s">
        <v>5116</v>
      </c>
      <c r="I1120" s="147"/>
      <c r="J1120" s="147"/>
      <c r="K1120" s="147"/>
      <c r="L1120" s="582" t="s">
        <v>5116</v>
      </c>
      <c r="M1120" s="582"/>
    </row>
    <row r="1121" spans="1:13" x14ac:dyDescent="0.25">
      <c r="A1121" s="581" t="s">
        <v>5056</v>
      </c>
      <c r="B1121" s="586" t="s">
        <v>221</v>
      </c>
      <c r="C1121" s="581" t="s">
        <v>2376</v>
      </c>
      <c r="D1121" s="582" t="s">
        <v>236</v>
      </c>
      <c r="E1121" s="147"/>
      <c r="F1121" s="147"/>
      <c r="G1121" s="587" t="s">
        <v>5116</v>
      </c>
      <c r="H1121" s="583" t="s">
        <v>5116</v>
      </c>
      <c r="I1121" s="147"/>
      <c r="J1121" s="147"/>
      <c r="K1121" s="147"/>
      <c r="L1121" s="582" t="s">
        <v>5116</v>
      </c>
      <c r="M1121" s="582"/>
    </row>
    <row r="1122" spans="1:13" x14ac:dyDescent="0.25">
      <c r="A1122" s="581" t="s">
        <v>5056</v>
      </c>
      <c r="B1122" s="586" t="s">
        <v>221</v>
      </c>
      <c r="C1122" s="581" t="s">
        <v>2376</v>
      </c>
      <c r="D1122" s="582" t="s">
        <v>237</v>
      </c>
      <c r="E1122" s="147"/>
      <c r="F1122" s="147"/>
      <c r="G1122" s="587" t="s">
        <v>5116</v>
      </c>
      <c r="H1122" s="583" t="s">
        <v>5116</v>
      </c>
      <c r="I1122" s="147"/>
      <c r="J1122" s="147"/>
      <c r="K1122" s="147"/>
      <c r="L1122" s="582" t="s">
        <v>5116</v>
      </c>
      <c r="M1122" s="582"/>
    </row>
    <row r="1123" spans="1:13" x14ac:dyDescent="0.25">
      <c r="A1123" s="581" t="s">
        <v>5056</v>
      </c>
      <c r="B1123" s="586" t="s">
        <v>221</v>
      </c>
      <c r="C1123" s="581" t="s">
        <v>2376</v>
      </c>
      <c r="D1123" s="582" t="s">
        <v>238</v>
      </c>
      <c r="E1123" s="147"/>
      <c r="F1123" s="147"/>
      <c r="G1123" s="587" t="s">
        <v>5116</v>
      </c>
      <c r="H1123" s="583" t="s">
        <v>5116</v>
      </c>
      <c r="I1123" s="147"/>
      <c r="J1123" s="147"/>
      <c r="K1123" s="147"/>
      <c r="L1123" s="582" t="s">
        <v>5116</v>
      </c>
      <c r="M1123" s="582"/>
    </row>
    <row r="1124" spans="1:13" x14ac:dyDescent="0.25">
      <c r="A1124" s="581" t="s">
        <v>5056</v>
      </c>
      <c r="B1124" s="586" t="s">
        <v>221</v>
      </c>
      <c r="C1124" s="581" t="s">
        <v>2376</v>
      </c>
      <c r="D1124" s="582" t="s">
        <v>239</v>
      </c>
      <c r="E1124" s="147"/>
      <c r="F1124" s="147"/>
      <c r="G1124" s="587" t="s">
        <v>5116</v>
      </c>
      <c r="H1124" s="583" t="s">
        <v>5116</v>
      </c>
      <c r="I1124" s="147"/>
      <c r="J1124" s="147"/>
      <c r="K1124" s="147"/>
      <c r="L1124" s="582" t="s">
        <v>5116</v>
      </c>
      <c r="M1124" s="582"/>
    </row>
    <row r="1125" spans="1:13" x14ac:dyDescent="0.25">
      <c r="A1125" s="581" t="s">
        <v>5056</v>
      </c>
      <c r="B1125" s="586" t="s">
        <v>221</v>
      </c>
      <c r="C1125" s="581" t="s">
        <v>2376</v>
      </c>
      <c r="D1125" s="582" t="s">
        <v>240</v>
      </c>
      <c r="E1125" s="147"/>
      <c r="F1125" s="147"/>
      <c r="G1125" s="583" t="s">
        <v>5116</v>
      </c>
      <c r="H1125" s="583" t="s">
        <v>5116</v>
      </c>
      <c r="I1125" s="147"/>
      <c r="J1125" s="147"/>
      <c r="K1125" s="147"/>
      <c r="L1125" s="582" t="s">
        <v>5116</v>
      </c>
      <c r="M1125" s="582"/>
    </row>
    <row r="1126" spans="1:13" x14ac:dyDescent="0.25">
      <c r="A1126" s="581" t="s">
        <v>5056</v>
      </c>
      <c r="B1126" s="586" t="s">
        <v>221</v>
      </c>
      <c r="C1126" s="581" t="s">
        <v>2376</v>
      </c>
      <c r="D1126" s="582" t="s">
        <v>241</v>
      </c>
      <c r="E1126" s="147"/>
      <c r="F1126" s="147"/>
      <c r="G1126" s="583" t="s">
        <v>5116</v>
      </c>
      <c r="H1126" s="583" t="s">
        <v>5116</v>
      </c>
      <c r="I1126" s="147"/>
      <c r="J1126" s="147"/>
      <c r="K1126" s="147"/>
      <c r="L1126" s="582" t="s">
        <v>5116</v>
      </c>
      <c r="M1126" s="582"/>
    </row>
    <row r="1127" spans="1:13" x14ac:dyDescent="0.25">
      <c r="A1127" s="581" t="s">
        <v>5056</v>
      </c>
      <c r="B1127" s="586" t="s">
        <v>221</v>
      </c>
      <c r="C1127" s="581" t="s">
        <v>2376</v>
      </c>
      <c r="D1127" s="582" t="s">
        <v>242</v>
      </c>
      <c r="E1127" s="147"/>
      <c r="F1127" s="147"/>
      <c r="G1127" s="587" t="s">
        <v>5116</v>
      </c>
      <c r="H1127" s="583" t="s">
        <v>5116</v>
      </c>
      <c r="I1127" s="147"/>
      <c r="J1127" s="147"/>
      <c r="K1127" s="147"/>
      <c r="L1127" s="582" t="s">
        <v>5116</v>
      </c>
      <c r="M1127" s="582"/>
    </row>
    <row r="1128" spans="1:13" x14ac:dyDescent="0.25">
      <c r="A1128" s="581" t="s">
        <v>5056</v>
      </c>
      <c r="B1128" s="586" t="s">
        <v>221</v>
      </c>
      <c r="C1128" s="581" t="s">
        <v>2376</v>
      </c>
      <c r="D1128" s="582" t="s">
        <v>2086</v>
      </c>
      <c r="E1128" s="147"/>
      <c r="F1128" s="147"/>
      <c r="G1128" s="587" t="s">
        <v>5116</v>
      </c>
      <c r="H1128" s="583" t="s">
        <v>5116</v>
      </c>
      <c r="I1128" s="147"/>
      <c r="J1128" s="147"/>
      <c r="K1128" s="147"/>
      <c r="L1128" s="582" t="s">
        <v>5116</v>
      </c>
      <c r="M1128" s="582"/>
    </row>
    <row r="1129" spans="1:13" x14ac:dyDescent="0.25">
      <c r="A1129" s="581" t="s">
        <v>5056</v>
      </c>
      <c r="B1129" s="586" t="s">
        <v>1343</v>
      </c>
      <c r="C1129" s="581" t="s">
        <v>1850</v>
      </c>
      <c r="D1129" s="582">
        <v>0</v>
      </c>
      <c r="E1129" s="147"/>
      <c r="F1129" s="147"/>
      <c r="G1129" s="583" t="s">
        <v>6353</v>
      </c>
      <c r="H1129" s="583" t="s">
        <v>6354</v>
      </c>
      <c r="I1129" s="147"/>
      <c r="J1129" s="147"/>
      <c r="K1129" s="147"/>
      <c r="L1129" s="582" t="s">
        <v>2042</v>
      </c>
      <c r="M1129" s="582"/>
    </row>
    <row r="1130" spans="1:13" x14ac:dyDescent="0.25">
      <c r="A1130" s="581" t="s">
        <v>5056</v>
      </c>
      <c r="B1130" s="586" t="s">
        <v>1343</v>
      </c>
      <c r="C1130" s="581" t="s">
        <v>1850</v>
      </c>
      <c r="D1130" s="582">
        <v>1</v>
      </c>
      <c r="E1130" s="147"/>
      <c r="F1130" s="147"/>
      <c r="G1130" s="583" t="s">
        <v>6355</v>
      </c>
      <c r="H1130" s="583" t="s">
        <v>6356</v>
      </c>
      <c r="I1130" s="147"/>
      <c r="J1130" s="147"/>
      <c r="K1130" s="147"/>
      <c r="L1130" s="582" t="s">
        <v>2042</v>
      </c>
      <c r="M1130" s="582"/>
    </row>
    <row r="1131" spans="1:13" x14ac:dyDescent="0.25">
      <c r="A1131" s="581" t="s">
        <v>5056</v>
      </c>
      <c r="B1131" s="586" t="s">
        <v>1343</v>
      </c>
      <c r="C1131" s="581" t="s">
        <v>1850</v>
      </c>
      <c r="D1131" s="582">
        <v>2</v>
      </c>
      <c r="E1131" s="147"/>
      <c r="F1131" s="147"/>
      <c r="G1131" s="583" t="s">
        <v>6357</v>
      </c>
      <c r="H1131" s="583" t="s">
        <v>6358</v>
      </c>
      <c r="I1131" s="147"/>
      <c r="J1131" s="147"/>
      <c r="K1131" s="147"/>
      <c r="L1131" s="582" t="s">
        <v>2042</v>
      </c>
      <c r="M1131" s="582"/>
    </row>
    <row r="1132" spans="1:13" x14ac:dyDescent="0.25">
      <c r="A1132" s="581" t="s">
        <v>5056</v>
      </c>
      <c r="B1132" s="586" t="s">
        <v>1343</v>
      </c>
      <c r="C1132" s="581" t="s">
        <v>1850</v>
      </c>
      <c r="D1132" s="582">
        <v>3</v>
      </c>
      <c r="E1132" s="147"/>
      <c r="F1132" s="147"/>
      <c r="G1132" s="583" t="s">
        <v>6359</v>
      </c>
      <c r="H1132" s="583" t="s">
        <v>6360</v>
      </c>
      <c r="I1132" s="147"/>
      <c r="J1132" s="147"/>
      <c r="K1132" s="147"/>
      <c r="L1132" s="582" t="s">
        <v>2042</v>
      </c>
      <c r="M1132" s="582"/>
    </row>
    <row r="1133" spans="1:13" x14ac:dyDescent="0.25">
      <c r="A1133" s="581" t="s">
        <v>5056</v>
      </c>
      <c r="B1133" s="586" t="s">
        <v>1343</v>
      </c>
      <c r="C1133" s="581" t="s">
        <v>1850</v>
      </c>
      <c r="D1133" s="582">
        <v>4</v>
      </c>
      <c r="E1133" s="147"/>
      <c r="F1133" s="147"/>
      <c r="G1133" s="583" t="s">
        <v>5116</v>
      </c>
      <c r="H1133" s="583" t="s">
        <v>5116</v>
      </c>
      <c r="I1133" s="147"/>
      <c r="J1133" s="147"/>
      <c r="K1133" s="147"/>
      <c r="L1133" s="582" t="s">
        <v>5116</v>
      </c>
      <c r="M1133" s="582"/>
    </row>
    <row r="1134" spans="1:13" x14ac:dyDescent="0.25">
      <c r="A1134" s="581" t="s">
        <v>5056</v>
      </c>
      <c r="B1134" s="586" t="s">
        <v>1343</v>
      </c>
      <c r="C1134" s="581" t="s">
        <v>1850</v>
      </c>
      <c r="D1134" s="582">
        <v>5</v>
      </c>
      <c r="E1134" s="147"/>
      <c r="F1134" s="147"/>
      <c r="G1134" s="583" t="s">
        <v>5116</v>
      </c>
      <c r="H1134" s="583" t="s">
        <v>5116</v>
      </c>
      <c r="I1134" s="147"/>
      <c r="J1134" s="147"/>
      <c r="K1134" s="147"/>
      <c r="L1134" s="582" t="s">
        <v>5116</v>
      </c>
      <c r="M1134" s="582"/>
    </row>
    <row r="1135" spans="1:13" x14ac:dyDescent="0.25">
      <c r="A1135" s="581" t="s">
        <v>5056</v>
      </c>
      <c r="B1135" s="586" t="s">
        <v>1343</v>
      </c>
      <c r="C1135" s="581" t="s">
        <v>1850</v>
      </c>
      <c r="D1135" s="582">
        <v>6</v>
      </c>
      <c r="E1135" s="147"/>
      <c r="F1135" s="147"/>
      <c r="G1135" s="583" t="s">
        <v>5116</v>
      </c>
      <c r="H1135" s="583" t="s">
        <v>5116</v>
      </c>
      <c r="I1135" s="147"/>
      <c r="J1135" s="147"/>
      <c r="K1135" s="147"/>
      <c r="L1135" s="582" t="s">
        <v>5116</v>
      </c>
      <c r="M1135" s="582"/>
    </row>
    <row r="1136" spans="1:13" x14ac:dyDescent="0.25">
      <c r="A1136" s="581" t="s">
        <v>5056</v>
      </c>
      <c r="B1136" s="586" t="s">
        <v>1343</v>
      </c>
      <c r="C1136" s="581" t="s">
        <v>1850</v>
      </c>
      <c r="D1136" s="582">
        <v>7</v>
      </c>
      <c r="E1136" s="147"/>
      <c r="F1136" s="147"/>
      <c r="G1136" s="583" t="s">
        <v>5116</v>
      </c>
      <c r="H1136" s="583" t="s">
        <v>5116</v>
      </c>
      <c r="I1136" s="147"/>
      <c r="J1136" s="147"/>
      <c r="K1136" s="147"/>
      <c r="L1136" s="582" t="s">
        <v>5116</v>
      </c>
      <c r="M1136" s="582"/>
    </row>
    <row r="1137" spans="1:13" x14ac:dyDescent="0.25">
      <c r="A1137" s="581" t="s">
        <v>5056</v>
      </c>
      <c r="B1137" s="586" t="s">
        <v>1343</v>
      </c>
      <c r="C1137" s="581" t="s">
        <v>1850</v>
      </c>
      <c r="D1137" s="582">
        <v>8</v>
      </c>
      <c r="E1137" s="147"/>
      <c r="F1137" s="147"/>
      <c r="G1137" s="583" t="s">
        <v>5116</v>
      </c>
      <c r="H1137" s="583" t="s">
        <v>5116</v>
      </c>
      <c r="I1137" s="147"/>
      <c r="J1137" s="147"/>
      <c r="K1137" s="147"/>
      <c r="L1137" s="582" t="s">
        <v>5116</v>
      </c>
      <c r="M1137" s="582"/>
    </row>
    <row r="1138" spans="1:13" x14ac:dyDescent="0.25">
      <c r="A1138" s="581" t="s">
        <v>5056</v>
      </c>
      <c r="B1138" s="586" t="s">
        <v>1343</v>
      </c>
      <c r="C1138" s="581" t="s">
        <v>1850</v>
      </c>
      <c r="D1138" s="582">
        <v>9</v>
      </c>
      <c r="E1138" s="147"/>
      <c r="F1138" s="147"/>
      <c r="G1138" s="583" t="s">
        <v>5116</v>
      </c>
      <c r="H1138" s="583" t="s">
        <v>5116</v>
      </c>
      <c r="I1138" s="147"/>
      <c r="J1138" s="147"/>
      <c r="K1138" s="147"/>
      <c r="L1138" s="582" t="s">
        <v>5116</v>
      </c>
      <c r="M1138" s="582"/>
    </row>
    <row r="1139" spans="1:13" x14ac:dyDescent="0.25">
      <c r="A1139" s="581" t="s">
        <v>5056</v>
      </c>
      <c r="B1139" s="586" t="s">
        <v>1343</v>
      </c>
      <c r="C1139" s="581" t="s">
        <v>1850</v>
      </c>
      <c r="D1139" s="582" t="s">
        <v>222</v>
      </c>
      <c r="E1139" s="147"/>
      <c r="F1139" s="147"/>
      <c r="G1139" s="583" t="s">
        <v>5116</v>
      </c>
      <c r="H1139" s="583" t="s">
        <v>5116</v>
      </c>
      <c r="I1139" s="147"/>
      <c r="J1139" s="147"/>
      <c r="K1139" s="147"/>
      <c r="L1139" s="582" t="s">
        <v>5116</v>
      </c>
      <c r="M1139" s="582"/>
    </row>
    <row r="1140" spans="1:13" x14ac:dyDescent="0.25">
      <c r="A1140" s="581" t="s">
        <v>5056</v>
      </c>
      <c r="B1140" s="586" t="s">
        <v>1343</v>
      </c>
      <c r="C1140" s="581" t="s">
        <v>1850</v>
      </c>
      <c r="D1140" s="582" t="s">
        <v>223</v>
      </c>
      <c r="E1140" s="147"/>
      <c r="F1140" s="147"/>
      <c r="G1140" s="583" t="s">
        <v>5116</v>
      </c>
      <c r="H1140" s="583" t="s">
        <v>5116</v>
      </c>
      <c r="I1140" s="147"/>
      <c r="J1140" s="147"/>
      <c r="K1140" s="147"/>
      <c r="L1140" s="582" t="s">
        <v>5116</v>
      </c>
      <c r="M1140" s="582"/>
    </row>
    <row r="1141" spans="1:13" x14ac:dyDescent="0.25">
      <c r="A1141" s="581" t="s">
        <v>5056</v>
      </c>
      <c r="B1141" s="586" t="s">
        <v>1343</v>
      </c>
      <c r="C1141" s="581" t="s">
        <v>1850</v>
      </c>
      <c r="D1141" s="582" t="s">
        <v>224</v>
      </c>
      <c r="E1141" s="147"/>
      <c r="F1141" s="147"/>
      <c r="G1141" s="583" t="s">
        <v>5116</v>
      </c>
      <c r="H1141" s="583" t="s">
        <v>5116</v>
      </c>
      <c r="I1141" s="147"/>
      <c r="J1141" s="147"/>
      <c r="K1141" s="147"/>
      <c r="L1141" s="582" t="s">
        <v>5116</v>
      </c>
      <c r="M1141" s="582"/>
    </row>
    <row r="1142" spans="1:13" x14ac:dyDescent="0.25">
      <c r="A1142" s="581" t="s">
        <v>5056</v>
      </c>
      <c r="B1142" s="586" t="s">
        <v>1343</v>
      </c>
      <c r="C1142" s="581" t="s">
        <v>1850</v>
      </c>
      <c r="D1142" s="582" t="s">
        <v>225</v>
      </c>
      <c r="E1142" s="147"/>
      <c r="F1142" s="147"/>
      <c r="G1142" s="583" t="s">
        <v>5116</v>
      </c>
      <c r="H1142" s="583" t="s">
        <v>5116</v>
      </c>
      <c r="I1142" s="147"/>
      <c r="J1142" s="147"/>
      <c r="K1142" s="147"/>
      <c r="L1142" s="582" t="s">
        <v>5116</v>
      </c>
      <c r="M1142" s="582"/>
    </row>
    <row r="1143" spans="1:13" x14ac:dyDescent="0.25">
      <c r="A1143" s="581" t="s">
        <v>5056</v>
      </c>
      <c r="B1143" s="586" t="s">
        <v>1343</v>
      </c>
      <c r="C1143" s="581" t="s">
        <v>1850</v>
      </c>
      <c r="D1143" s="582" t="s">
        <v>226</v>
      </c>
      <c r="E1143" s="147"/>
      <c r="F1143" s="147"/>
      <c r="G1143" s="583" t="s">
        <v>5116</v>
      </c>
      <c r="H1143" s="583" t="s">
        <v>5116</v>
      </c>
      <c r="I1143" s="147"/>
      <c r="J1143" s="147"/>
      <c r="K1143" s="147"/>
      <c r="L1143" s="582" t="s">
        <v>5116</v>
      </c>
      <c r="M1143" s="582"/>
    </row>
    <row r="1144" spans="1:13" x14ac:dyDescent="0.25">
      <c r="A1144" s="581" t="s">
        <v>5056</v>
      </c>
      <c r="B1144" s="586" t="s">
        <v>1343</v>
      </c>
      <c r="C1144" s="581" t="s">
        <v>1850</v>
      </c>
      <c r="D1144" s="582" t="s">
        <v>227</v>
      </c>
      <c r="E1144" s="147"/>
      <c r="F1144" s="147"/>
      <c r="G1144" s="583" t="s">
        <v>5116</v>
      </c>
      <c r="H1144" s="583" t="s">
        <v>5116</v>
      </c>
      <c r="I1144" s="147"/>
      <c r="J1144" s="147"/>
      <c r="K1144" s="147"/>
      <c r="L1144" s="582" t="s">
        <v>5116</v>
      </c>
      <c r="M1144" s="582"/>
    </row>
    <row r="1145" spans="1:13" x14ac:dyDescent="0.25">
      <c r="A1145" s="581" t="s">
        <v>5056</v>
      </c>
      <c r="B1145" s="586" t="s">
        <v>1343</v>
      </c>
      <c r="C1145" s="581" t="s">
        <v>1850</v>
      </c>
      <c r="D1145" s="582" t="s">
        <v>228</v>
      </c>
      <c r="E1145" s="147"/>
      <c r="F1145" s="147"/>
      <c r="G1145" s="583" t="s">
        <v>6361</v>
      </c>
      <c r="H1145" s="583" t="s">
        <v>6268</v>
      </c>
      <c r="I1145" s="147"/>
      <c r="J1145" s="147"/>
      <c r="K1145" s="147"/>
      <c r="L1145" s="582" t="s">
        <v>5116</v>
      </c>
      <c r="M1145" s="582"/>
    </row>
    <row r="1146" spans="1:13" x14ac:dyDescent="0.25">
      <c r="A1146" s="581" t="s">
        <v>5056</v>
      </c>
      <c r="B1146" s="586" t="s">
        <v>1343</v>
      </c>
      <c r="C1146" s="581" t="s">
        <v>1850</v>
      </c>
      <c r="D1146" s="582" t="s">
        <v>229</v>
      </c>
      <c r="E1146" s="147"/>
      <c r="F1146" s="147"/>
      <c r="G1146" s="583" t="s">
        <v>5116</v>
      </c>
      <c r="H1146" s="583" t="s">
        <v>5116</v>
      </c>
      <c r="I1146" s="147"/>
      <c r="J1146" s="147"/>
      <c r="K1146" s="147"/>
      <c r="L1146" s="582" t="s">
        <v>5116</v>
      </c>
      <c r="M1146" s="582"/>
    </row>
    <row r="1147" spans="1:13" x14ac:dyDescent="0.25">
      <c r="A1147" s="581" t="s">
        <v>5056</v>
      </c>
      <c r="B1147" s="586" t="s">
        <v>1343</v>
      </c>
      <c r="C1147" s="581" t="s">
        <v>1850</v>
      </c>
      <c r="D1147" s="582" t="s">
        <v>230</v>
      </c>
      <c r="E1147" s="147"/>
      <c r="F1147" s="147"/>
      <c r="G1147" s="583" t="s">
        <v>5116</v>
      </c>
      <c r="H1147" s="583" t="s">
        <v>5116</v>
      </c>
      <c r="I1147" s="147"/>
      <c r="J1147" s="147"/>
      <c r="K1147" s="147"/>
      <c r="L1147" s="582" t="s">
        <v>5116</v>
      </c>
      <c r="M1147" s="582"/>
    </row>
    <row r="1148" spans="1:13" x14ac:dyDescent="0.25">
      <c r="A1148" s="581" t="s">
        <v>5056</v>
      </c>
      <c r="B1148" s="586" t="s">
        <v>1343</v>
      </c>
      <c r="C1148" s="581" t="s">
        <v>1850</v>
      </c>
      <c r="D1148" s="582" t="s">
        <v>231</v>
      </c>
      <c r="E1148" s="147"/>
      <c r="F1148" s="147"/>
      <c r="G1148" s="583" t="s">
        <v>5116</v>
      </c>
      <c r="H1148" s="583" t="s">
        <v>5116</v>
      </c>
      <c r="I1148" s="147"/>
      <c r="J1148" s="147"/>
      <c r="K1148" s="147"/>
      <c r="L1148" s="582" t="s">
        <v>5116</v>
      </c>
      <c r="M1148" s="582"/>
    </row>
    <row r="1149" spans="1:13" x14ac:dyDescent="0.25">
      <c r="A1149" s="581" t="s">
        <v>5056</v>
      </c>
      <c r="B1149" s="586" t="s">
        <v>1343</v>
      </c>
      <c r="C1149" s="581" t="s">
        <v>1850</v>
      </c>
      <c r="D1149" s="582" t="s">
        <v>232</v>
      </c>
      <c r="E1149" s="147"/>
      <c r="F1149" s="147"/>
      <c r="G1149" s="583" t="s">
        <v>5116</v>
      </c>
      <c r="H1149" s="583" t="s">
        <v>5116</v>
      </c>
      <c r="I1149" s="147"/>
      <c r="J1149" s="147"/>
      <c r="K1149" s="147"/>
      <c r="L1149" s="582" t="s">
        <v>5116</v>
      </c>
      <c r="M1149" s="582"/>
    </row>
    <row r="1150" spans="1:13" x14ac:dyDescent="0.25">
      <c r="A1150" s="581" t="s">
        <v>5056</v>
      </c>
      <c r="B1150" s="586" t="s">
        <v>1343</v>
      </c>
      <c r="C1150" s="581" t="s">
        <v>1850</v>
      </c>
      <c r="D1150" s="582" t="s">
        <v>233</v>
      </c>
      <c r="E1150" s="147"/>
      <c r="F1150" s="147"/>
      <c r="G1150" s="583" t="s">
        <v>5116</v>
      </c>
      <c r="H1150" s="583" t="s">
        <v>5116</v>
      </c>
      <c r="I1150" s="147"/>
      <c r="J1150" s="147"/>
      <c r="K1150" s="147"/>
      <c r="L1150" s="582" t="s">
        <v>5116</v>
      </c>
      <c r="M1150" s="582"/>
    </row>
    <row r="1151" spans="1:13" x14ac:dyDescent="0.25">
      <c r="A1151" s="581" t="s">
        <v>5056</v>
      </c>
      <c r="B1151" s="586" t="s">
        <v>1343</v>
      </c>
      <c r="C1151" s="581" t="s">
        <v>1850</v>
      </c>
      <c r="D1151" s="582" t="s">
        <v>234</v>
      </c>
      <c r="E1151" s="147"/>
      <c r="F1151" s="147"/>
      <c r="G1151" s="583" t="s">
        <v>5116</v>
      </c>
      <c r="H1151" s="583" t="s">
        <v>5116</v>
      </c>
      <c r="I1151" s="147"/>
      <c r="J1151" s="147"/>
      <c r="K1151" s="147"/>
      <c r="L1151" s="582" t="s">
        <v>5116</v>
      </c>
      <c r="M1151" s="582"/>
    </row>
    <row r="1152" spans="1:13" x14ac:dyDescent="0.25">
      <c r="A1152" s="581" t="s">
        <v>5056</v>
      </c>
      <c r="B1152" s="586" t="s">
        <v>1343</v>
      </c>
      <c r="C1152" s="581" t="s">
        <v>1850</v>
      </c>
      <c r="D1152" s="582" t="s">
        <v>235</v>
      </c>
      <c r="E1152" s="147"/>
      <c r="F1152" s="147"/>
      <c r="G1152" s="583" t="s">
        <v>5116</v>
      </c>
      <c r="H1152" s="583" t="s">
        <v>5116</v>
      </c>
      <c r="I1152" s="147"/>
      <c r="J1152" s="147"/>
      <c r="K1152" s="147"/>
      <c r="L1152" s="582" t="s">
        <v>5116</v>
      </c>
      <c r="M1152" s="582"/>
    </row>
    <row r="1153" spans="1:13" x14ac:dyDescent="0.25">
      <c r="A1153" s="581" t="s">
        <v>5056</v>
      </c>
      <c r="B1153" s="586" t="s">
        <v>1343</v>
      </c>
      <c r="C1153" s="581" t="s">
        <v>1850</v>
      </c>
      <c r="D1153" s="582" t="s">
        <v>236</v>
      </c>
      <c r="E1153" s="147"/>
      <c r="F1153" s="147"/>
      <c r="G1153" s="583" t="s">
        <v>5116</v>
      </c>
      <c r="H1153" s="583" t="s">
        <v>5116</v>
      </c>
      <c r="I1153" s="147"/>
      <c r="J1153" s="147"/>
      <c r="K1153" s="147"/>
      <c r="L1153" s="582" t="s">
        <v>5116</v>
      </c>
      <c r="M1153" s="582"/>
    </row>
    <row r="1154" spans="1:13" x14ac:dyDescent="0.25">
      <c r="A1154" s="581" t="s">
        <v>5056</v>
      </c>
      <c r="B1154" s="586" t="s">
        <v>1343</v>
      </c>
      <c r="C1154" s="581" t="s">
        <v>1850</v>
      </c>
      <c r="D1154" s="582" t="s">
        <v>237</v>
      </c>
      <c r="E1154" s="147"/>
      <c r="F1154" s="147"/>
      <c r="G1154" s="583" t="s">
        <v>5116</v>
      </c>
      <c r="H1154" s="583" t="s">
        <v>5116</v>
      </c>
      <c r="I1154" s="147"/>
      <c r="J1154" s="147"/>
      <c r="K1154" s="147"/>
      <c r="L1154" s="582" t="s">
        <v>5116</v>
      </c>
      <c r="M1154" s="582"/>
    </row>
    <row r="1155" spans="1:13" x14ac:dyDescent="0.25">
      <c r="A1155" s="581" t="s">
        <v>5056</v>
      </c>
      <c r="B1155" s="586" t="s">
        <v>1343</v>
      </c>
      <c r="C1155" s="581" t="s">
        <v>1850</v>
      </c>
      <c r="D1155" s="582" t="s">
        <v>238</v>
      </c>
      <c r="E1155" s="147"/>
      <c r="F1155" s="147"/>
      <c r="G1155" s="583" t="s">
        <v>5116</v>
      </c>
      <c r="H1155" s="583" t="s">
        <v>5116</v>
      </c>
      <c r="I1155" s="147"/>
      <c r="J1155" s="147"/>
      <c r="K1155" s="147"/>
      <c r="L1155" s="582" t="s">
        <v>5116</v>
      </c>
      <c r="M1155" s="582"/>
    </row>
    <row r="1156" spans="1:13" x14ac:dyDescent="0.25">
      <c r="A1156" s="581" t="s">
        <v>5056</v>
      </c>
      <c r="B1156" s="586" t="s">
        <v>1343</v>
      </c>
      <c r="C1156" s="581" t="s">
        <v>1850</v>
      </c>
      <c r="D1156" s="582" t="s">
        <v>239</v>
      </c>
      <c r="E1156" s="147"/>
      <c r="F1156" s="147"/>
      <c r="G1156" s="583" t="s">
        <v>5116</v>
      </c>
      <c r="H1156" s="583" t="s">
        <v>5116</v>
      </c>
      <c r="I1156" s="147"/>
      <c r="J1156" s="147"/>
      <c r="K1156" s="147"/>
      <c r="L1156" s="582" t="s">
        <v>5116</v>
      </c>
      <c r="M1156" s="582"/>
    </row>
    <row r="1157" spans="1:13" x14ac:dyDescent="0.25">
      <c r="A1157" s="581" t="s">
        <v>5056</v>
      </c>
      <c r="B1157" s="586" t="s">
        <v>1343</v>
      </c>
      <c r="C1157" s="581" t="s">
        <v>1850</v>
      </c>
      <c r="D1157" s="582" t="s">
        <v>240</v>
      </c>
      <c r="E1157" s="147"/>
      <c r="F1157" s="147"/>
      <c r="G1157" s="583" t="s">
        <v>5116</v>
      </c>
      <c r="H1157" s="583" t="s">
        <v>5116</v>
      </c>
      <c r="I1157" s="147"/>
      <c r="J1157" s="147"/>
      <c r="K1157" s="147"/>
      <c r="L1157" s="582" t="s">
        <v>5116</v>
      </c>
      <c r="M1157" s="582"/>
    </row>
    <row r="1158" spans="1:13" x14ac:dyDescent="0.25">
      <c r="A1158" s="581" t="s">
        <v>5056</v>
      </c>
      <c r="B1158" s="586" t="s">
        <v>1343</v>
      </c>
      <c r="C1158" s="581" t="s">
        <v>1850</v>
      </c>
      <c r="D1158" s="582" t="s">
        <v>241</v>
      </c>
      <c r="E1158" s="147"/>
      <c r="F1158" s="147"/>
      <c r="G1158" s="583" t="s">
        <v>5116</v>
      </c>
      <c r="H1158" s="583" t="s">
        <v>5116</v>
      </c>
      <c r="I1158" s="147"/>
      <c r="J1158" s="147"/>
      <c r="K1158" s="147"/>
      <c r="L1158" s="582" t="s">
        <v>5116</v>
      </c>
      <c r="M1158" s="582"/>
    </row>
    <row r="1159" spans="1:13" x14ac:dyDescent="0.25">
      <c r="A1159" s="581" t="s">
        <v>5056</v>
      </c>
      <c r="B1159" s="586" t="s">
        <v>1343</v>
      </c>
      <c r="C1159" s="581" t="s">
        <v>1850</v>
      </c>
      <c r="D1159" s="582" t="s">
        <v>242</v>
      </c>
      <c r="E1159" s="147"/>
      <c r="F1159" s="147"/>
      <c r="G1159" s="583" t="s">
        <v>5116</v>
      </c>
      <c r="H1159" s="583" t="s">
        <v>5116</v>
      </c>
      <c r="I1159" s="147"/>
      <c r="J1159" s="147"/>
      <c r="K1159" s="147"/>
      <c r="L1159" s="582" t="s">
        <v>5116</v>
      </c>
      <c r="M1159" s="582"/>
    </row>
    <row r="1160" spans="1:13" x14ac:dyDescent="0.25">
      <c r="A1160" s="581" t="s">
        <v>5056</v>
      </c>
      <c r="B1160" s="586" t="s">
        <v>1343</v>
      </c>
      <c r="C1160" s="581" t="s">
        <v>1850</v>
      </c>
      <c r="D1160" s="582" t="s">
        <v>2086</v>
      </c>
      <c r="E1160" s="147"/>
      <c r="F1160" s="147"/>
      <c r="G1160" s="583" t="s">
        <v>5116</v>
      </c>
      <c r="H1160" s="583" t="s">
        <v>5116</v>
      </c>
      <c r="I1160" s="147"/>
      <c r="J1160" s="147"/>
      <c r="K1160" s="147"/>
      <c r="L1160" s="582" t="s">
        <v>5116</v>
      </c>
      <c r="M1160" s="582"/>
    </row>
    <row r="1161" spans="1:13" x14ac:dyDescent="0.25">
      <c r="A1161" s="581" t="s">
        <v>5056</v>
      </c>
      <c r="B1161" s="586" t="s">
        <v>216</v>
      </c>
      <c r="C1161" s="581" t="s">
        <v>1851</v>
      </c>
      <c r="D1161" s="582">
        <v>0</v>
      </c>
      <c r="E1161" s="147"/>
      <c r="F1161" s="147"/>
      <c r="G1161" s="583" t="s">
        <v>6362</v>
      </c>
      <c r="H1161" s="583" t="s">
        <v>6363</v>
      </c>
      <c r="I1161" s="147"/>
      <c r="J1161" s="147"/>
      <c r="K1161" s="147"/>
      <c r="L1161" s="582" t="s">
        <v>2048</v>
      </c>
      <c r="M1161" s="582"/>
    </row>
    <row r="1162" spans="1:13" x14ac:dyDescent="0.25">
      <c r="A1162" s="581" t="s">
        <v>5056</v>
      </c>
      <c r="B1162" s="586" t="s">
        <v>216</v>
      </c>
      <c r="C1162" s="581" t="s">
        <v>1851</v>
      </c>
      <c r="D1162" s="582">
        <v>1</v>
      </c>
      <c r="E1162" s="147"/>
      <c r="F1162" s="147"/>
      <c r="G1162" s="583" t="s">
        <v>5116</v>
      </c>
      <c r="H1162" s="583" t="s">
        <v>43</v>
      </c>
      <c r="I1162" s="147"/>
      <c r="J1162" s="147"/>
      <c r="K1162" s="147"/>
      <c r="L1162" s="582" t="s">
        <v>2048</v>
      </c>
      <c r="M1162" s="582"/>
    </row>
    <row r="1163" spans="1:13" x14ac:dyDescent="0.25">
      <c r="A1163" s="581" t="s">
        <v>5056</v>
      </c>
      <c r="B1163" s="586" t="s">
        <v>216</v>
      </c>
      <c r="C1163" s="581" t="s">
        <v>1851</v>
      </c>
      <c r="D1163" s="582">
        <v>2</v>
      </c>
      <c r="E1163" s="147"/>
      <c r="F1163" s="147"/>
      <c r="G1163" s="583" t="s">
        <v>6364</v>
      </c>
      <c r="H1163" s="583" t="s">
        <v>6365</v>
      </c>
      <c r="I1163" s="147"/>
      <c r="J1163" s="147"/>
      <c r="K1163" s="147"/>
      <c r="L1163" s="582" t="s">
        <v>2057</v>
      </c>
      <c r="M1163" s="582"/>
    </row>
    <row r="1164" spans="1:13" x14ac:dyDescent="0.25">
      <c r="A1164" s="581" t="s">
        <v>5056</v>
      </c>
      <c r="B1164" s="586" t="s">
        <v>216</v>
      </c>
      <c r="C1164" s="581" t="s">
        <v>1851</v>
      </c>
      <c r="D1164" s="582">
        <v>3</v>
      </c>
      <c r="E1164" s="147"/>
      <c r="F1164" s="147"/>
      <c r="G1164" s="583" t="s">
        <v>5116</v>
      </c>
      <c r="H1164" s="583" t="s">
        <v>43</v>
      </c>
      <c r="I1164" s="147"/>
      <c r="J1164" s="147"/>
      <c r="K1164" s="147"/>
      <c r="L1164" s="582" t="s">
        <v>2057</v>
      </c>
      <c r="M1164" s="582"/>
    </row>
    <row r="1165" spans="1:13" x14ac:dyDescent="0.25">
      <c r="A1165" s="581" t="s">
        <v>5056</v>
      </c>
      <c r="B1165" s="586" t="s">
        <v>216</v>
      </c>
      <c r="C1165" s="581" t="s">
        <v>1851</v>
      </c>
      <c r="D1165" s="582">
        <v>4</v>
      </c>
      <c r="E1165" s="147"/>
      <c r="F1165" s="147"/>
      <c r="G1165" s="583" t="s">
        <v>5116</v>
      </c>
      <c r="H1165" s="583" t="s">
        <v>5116</v>
      </c>
      <c r="I1165" s="147"/>
      <c r="J1165" s="147"/>
      <c r="K1165" s="147"/>
      <c r="L1165" s="582" t="s">
        <v>5116</v>
      </c>
      <c r="M1165" s="582"/>
    </row>
    <row r="1166" spans="1:13" x14ac:dyDescent="0.25">
      <c r="A1166" s="581" t="s">
        <v>5056</v>
      </c>
      <c r="B1166" s="586" t="s">
        <v>216</v>
      </c>
      <c r="C1166" s="581" t="s">
        <v>1851</v>
      </c>
      <c r="D1166" s="582">
        <v>5</v>
      </c>
      <c r="E1166" s="147"/>
      <c r="F1166" s="147"/>
      <c r="G1166" s="583" t="s">
        <v>5116</v>
      </c>
      <c r="H1166" s="583" t="s">
        <v>5116</v>
      </c>
      <c r="I1166" s="147"/>
      <c r="J1166" s="147"/>
      <c r="K1166" s="147"/>
      <c r="L1166" s="582" t="s">
        <v>5116</v>
      </c>
      <c r="M1166" s="582"/>
    </row>
    <row r="1167" spans="1:13" x14ac:dyDescent="0.25">
      <c r="A1167" s="581" t="s">
        <v>5056</v>
      </c>
      <c r="B1167" s="586" t="s">
        <v>216</v>
      </c>
      <c r="C1167" s="581" t="s">
        <v>1851</v>
      </c>
      <c r="D1167" s="582">
        <v>6</v>
      </c>
      <c r="E1167" s="147"/>
      <c r="F1167" s="147"/>
      <c r="G1167" s="583" t="s">
        <v>5116</v>
      </c>
      <c r="H1167" s="583" t="s">
        <v>5116</v>
      </c>
      <c r="I1167" s="147"/>
      <c r="J1167" s="147"/>
      <c r="K1167" s="147"/>
      <c r="L1167" s="582" t="s">
        <v>5116</v>
      </c>
      <c r="M1167" s="582"/>
    </row>
    <row r="1168" spans="1:13" x14ac:dyDescent="0.25">
      <c r="A1168" s="581" t="s">
        <v>5056</v>
      </c>
      <c r="B1168" s="586" t="s">
        <v>216</v>
      </c>
      <c r="C1168" s="581" t="s">
        <v>1851</v>
      </c>
      <c r="D1168" s="582">
        <v>7</v>
      </c>
      <c r="E1168" s="147"/>
      <c r="F1168" s="147"/>
      <c r="G1168" s="583" t="s">
        <v>5116</v>
      </c>
      <c r="H1168" s="583" t="s">
        <v>5116</v>
      </c>
      <c r="I1168" s="147"/>
      <c r="J1168" s="147"/>
      <c r="K1168" s="147"/>
      <c r="L1168" s="582" t="s">
        <v>5116</v>
      </c>
      <c r="M1168" s="582"/>
    </row>
    <row r="1169" spans="1:13" x14ac:dyDescent="0.25">
      <c r="A1169" s="581" t="s">
        <v>5056</v>
      </c>
      <c r="B1169" s="586" t="s">
        <v>2031</v>
      </c>
      <c r="C1169" s="581" t="s">
        <v>1847</v>
      </c>
      <c r="D1169" s="582">
        <v>0</v>
      </c>
      <c r="E1169" s="147"/>
      <c r="F1169" s="147"/>
      <c r="G1169" s="583" t="s">
        <v>6366</v>
      </c>
      <c r="H1169" s="583" t="s">
        <v>6367</v>
      </c>
      <c r="I1169" s="147"/>
      <c r="J1169" s="147"/>
      <c r="K1169" s="147"/>
      <c r="L1169" s="582" t="s">
        <v>2049</v>
      </c>
      <c r="M1169" s="582"/>
    </row>
    <row r="1170" spans="1:13" x14ac:dyDescent="0.25">
      <c r="A1170" s="581" t="s">
        <v>5056</v>
      </c>
      <c r="B1170" s="586" t="s">
        <v>2031</v>
      </c>
      <c r="C1170" s="581" t="s">
        <v>1847</v>
      </c>
      <c r="D1170" s="582">
        <v>1</v>
      </c>
      <c r="E1170" s="147"/>
      <c r="F1170" s="147"/>
      <c r="G1170" s="583" t="s">
        <v>5116</v>
      </c>
      <c r="H1170" s="583" t="s">
        <v>43</v>
      </c>
      <c r="I1170" s="147"/>
      <c r="J1170" s="147"/>
      <c r="K1170" s="147"/>
      <c r="L1170" s="582" t="s">
        <v>2049</v>
      </c>
      <c r="M1170" s="582"/>
    </row>
    <row r="1171" spans="1:13" x14ac:dyDescent="0.25">
      <c r="A1171" s="581" t="s">
        <v>5056</v>
      </c>
      <c r="B1171" s="586" t="s">
        <v>2031</v>
      </c>
      <c r="C1171" s="581" t="s">
        <v>1847</v>
      </c>
      <c r="D1171" s="582">
        <v>2</v>
      </c>
      <c r="E1171" s="147"/>
      <c r="F1171" s="147"/>
      <c r="G1171" s="583" t="s">
        <v>6368</v>
      </c>
      <c r="H1171" s="583" t="s">
        <v>6369</v>
      </c>
      <c r="I1171" s="147"/>
      <c r="J1171" s="147"/>
      <c r="K1171" s="147"/>
      <c r="L1171" s="582" t="s">
        <v>2063</v>
      </c>
      <c r="M1171" s="582"/>
    </row>
    <row r="1172" spans="1:13" x14ac:dyDescent="0.25">
      <c r="A1172" s="581" t="s">
        <v>5056</v>
      </c>
      <c r="B1172" s="586" t="s">
        <v>2031</v>
      </c>
      <c r="C1172" s="581" t="s">
        <v>1847</v>
      </c>
      <c r="D1172" s="582">
        <v>3</v>
      </c>
      <c r="E1172" s="147"/>
      <c r="F1172" s="147"/>
      <c r="G1172" s="583" t="s">
        <v>5116</v>
      </c>
      <c r="H1172" s="583" t="s">
        <v>43</v>
      </c>
      <c r="I1172" s="147"/>
      <c r="J1172" s="147"/>
      <c r="K1172" s="147"/>
      <c r="L1172" s="582" t="s">
        <v>2063</v>
      </c>
      <c r="M1172" s="582"/>
    </row>
    <row r="1173" spans="1:13" x14ac:dyDescent="0.25">
      <c r="A1173" s="581" t="s">
        <v>5056</v>
      </c>
      <c r="B1173" s="586" t="s">
        <v>1581</v>
      </c>
      <c r="C1173" s="581" t="s">
        <v>1846</v>
      </c>
      <c r="D1173" s="582">
        <v>0</v>
      </c>
      <c r="E1173" s="147"/>
      <c r="F1173" s="147"/>
      <c r="G1173" s="583" t="s">
        <v>5116</v>
      </c>
      <c r="H1173" s="583" t="s">
        <v>6370</v>
      </c>
      <c r="I1173" s="147"/>
      <c r="J1173" s="147"/>
      <c r="K1173" s="147"/>
      <c r="L1173" s="582" t="s">
        <v>2032</v>
      </c>
      <c r="M1173" s="582"/>
    </row>
    <row r="1174" spans="1:13" x14ac:dyDescent="0.25">
      <c r="A1174" s="581" t="s">
        <v>5056</v>
      </c>
      <c r="B1174" s="586" t="s">
        <v>1581</v>
      </c>
      <c r="C1174" s="581" t="s">
        <v>1846</v>
      </c>
      <c r="D1174" s="582">
        <v>1</v>
      </c>
      <c r="E1174" s="147"/>
      <c r="F1174" s="147"/>
      <c r="G1174" s="583" t="s">
        <v>5116</v>
      </c>
      <c r="H1174" s="583" t="s">
        <v>6371</v>
      </c>
      <c r="I1174" s="147"/>
      <c r="J1174" s="147"/>
      <c r="K1174" s="147"/>
      <c r="L1174" s="582" t="s">
        <v>2034</v>
      </c>
      <c r="M1174" s="582"/>
    </row>
    <row r="1175" spans="1:13" x14ac:dyDescent="0.25">
      <c r="A1175" s="581" t="s">
        <v>5056</v>
      </c>
      <c r="B1175" s="586" t="s">
        <v>221</v>
      </c>
      <c r="C1175" s="581" t="s">
        <v>2377</v>
      </c>
      <c r="D1175" s="582">
        <v>0</v>
      </c>
      <c r="E1175" s="147"/>
      <c r="F1175" s="147"/>
      <c r="G1175" s="583" t="s">
        <v>6372</v>
      </c>
      <c r="H1175" s="583" t="s">
        <v>6373</v>
      </c>
      <c r="I1175" s="147"/>
      <c r="J1175" s="147"/>
      <c r="K1175" s="147"/>
      <c r="L1175" s="582" t="s">
        <v>5116</v>
      </c>
      <c r="M1175" s="582"/>
    </row>
    <row r="1176" spans="1:13" x14ac:dyDescent="0.25">
      <c r="A1176" s="581" t="s">
        <v>5056</v>
      </c>
      <c r="B1176" s="586" t="s">
        <v>221</v>
      </c>
      <c r="C1176" s="581" t="s">
        <v>2377</v>
      </c>
      <c r="D1176" s="582">
        <v>1</v>
      </c>
      <c r="E1176" s="147"/>
      <c r="F1176" s="147"/>
      <c r="G1176" s="583" t="s">
        <v>6374</v>
      </c>
      <c r="H1176" s="583" t="s">
        <v>6375</v>
      </c>
      <c r="I1176" s="147"/>
      <c r="J1176" s="147"/>
      <c r="K1176" s="147"/>
      <c r="L1176" s="582" t="s">
        <v>5116</v>
      </c>
      <c r="M1176" s="582"/>
    </row>
    <row r="1177" spans="1:13" x14ac:dyDescent="0.25">
      <c r="A1177" s="581" t="s">
        <v>5056</v>
      </c>
      <c r="B1177" s="586" t="s">
        <v>221</v>
      </c>
      <c r="C1177" s="581" t="s">
        <v>2377</v>
      </c>
      <c r="D1177" s="582">
        <v>2</v>
      </c>
      <c r="E1177" s="147"/>
      <c r="F1177" s="147"/>
      <c r="G1177" s="583" t="s">
        <v>6376</v>
      </c>
      <c r="H1177" s="583" t="s">
        <v>6377</v>
      </c>
      <c r="I1177" s="147"/>
      <c r="J1177" s="147"/>
      <c r="K1177" s="147"/>
      <c r="L1177" s="582" t="s">
        <v>5116</v>
      </c>
      <c r="M1177" s="582"/>
    </row>
    <row r="1178" spans="1:13" x14ac:dyDescent="0.25">
      <c r="A1178" s="581" t="s">
        <v>5056</v>
      </c>
      <c r="B1178" s="586" t="s">
        <v>221</v>
      </c>
      <c r="C1178" s="581" t="s">
        <v>2377</v>
      </c>
      <c r="D1178" s="582">
        <v>3</v>
      </c>
      <c r="E1178" s="147"/>
      <c r="F1178" s="147"/>
      <c r="G1178" s="583" t="s">
        <v>6378</v>
      </c>
      <c r="H1178" s="583" t="s">
        <v>6379</v>
      </c>
      <c r="I1178" s="147"/>
      <c r="J1178" s="147"/>
      <c r="K1178" s="147"/>
      <c r="L1178" s="582" t="s">
        <v>5116</v>
      </c>
      <c r="M1178" s="582"/>
    </row>
    <row r="1179" spans="1:13" x14ac:dyDescent="0.25">
      <c r="A1179" s="581" t="s">
        <v>5056</v>
      </c>
      <c r="B1179" s="586" t="s">
        <v>221</v>
      </c>
      <c r="C1179" s="581" t="s">
        <v>2377</v>
      </c>
      <c r="D1179" s="582">
        <v>4</v>
      </c>
      <c r="E1179" s="147"/>
      <c r="F1179" s="147"/>
      <c r="G1179" s="583" t="s">
        <v>6380</v>
      </c>
      <c r="H1179" s="583" t="s">
        <v>6381</v>
      </c>
      <c r="I1179" s="147"/>
      <c r="J1179" s="147"/>
      <c r="K1179" s="147"/>
      <c r="L1179" s="582" t="s">
        <v>5116</v>
      </c>
      <c r="M1179" s="582"/>
    </row>
    <row r="1180" spans="1:13" x14ac:dyDescent="0.25">
      <c r="A1180" s="581" t="s">
        <v>5056</v>
      </c>
      <c r="B1180" s="586" t="s">
        <v>221</v>
      </c>
      <c r="C1180" s="581" t="s">
        <v>2377</v>
      </c>
      <c r="D1180" s="582">
        <v>5</v>
      </c>
      <c r="E1180" s="147"/>
      <c r="F1180" s="147"/>
      <c r="G1180" s="583" t="s">
        <v>6382</v>
      </c>
      <c r="H1180" s="583" t="s">
        <v>6383</v>
      </c>
      <c r="I1180" s="147"/>
      <c r="J1180" s="147"/>
      <c r="K1180" s="147"/>
      <c r="L1180" s="582" t="s">
        <v>5116</v>
      </c>
      <c r="M1180" s="582"/>
    </row>
    <row r="1181" spans="1:13" x14ac:dyDescent="0.25">
      <c r="A1181" s="581" t="s">
        <v>5056</v>
      </c>
      <c r="B1181" s="586" t="s">
        <v>221</v>
      </c>
      <c r="C1181" s="581" t="s">
        <v>2377</v>
      </c>
      <c r="D1181" s="582">
        <v>6</v>
      </c>
      <c r="E1181" s="147"/>
      <c r="F1181" s="147"/>
      <c r="G1181" s="583" t="s">
        <v>6384</v>
      </c>
      <c r="H1181" s="583" t="s">
        <v>6385</v>
      </c>
      <c r="I1181" s="147"/>
      <c r="J1181" s="147"/>
      <c r="K1181" s="147"/>
      <c r="L1181" s="582" t="s">
        <v>5116</v>
      </c>
      <c r="M1181" s="582"/>
    </row>
    <row r="1182" spans="1:13" x14ac:dyDescent="0.25">
      <c r="A1182" s="581" t="s">
        <v>5056</v>
      </c>
      <c r="B1182" s="586" t="s">
        <v>221</v>
      </c>
      <c r="C1182" s="581" t="s">
        <v>2377</v>
      </c>
      <c r="D1182" s="582">
        <v>7</v>
      </c>
      <c r="E1182" s="147"/>
      <c r="F1182" s="147"/>
      <c r="G1182" s="583" t="s">
        <v>6386</v>
      </c>
      <c r="H1182" s="583" t="s">
        <v>6387</v>
      </c>
      <c r="I1182" s="147"/>
      <c r="J1182" s="147"/>
      <c r="K1182" s="147"/>
      <c r="L1182" s="582" t="s">
        <v>5116</v>
      </c>
      <c r="M1182" s="582"/>
    </row>
    <row r="1183" spans="1:13" x14ac:dyDescent="0.25">
      <c r="A1183" s="581" t="s">
        <v>5056</v>
      </c>
      <c r="B1183" s="586" t="s">
        <v>221</v>
      </c>
      <c r="C1183" s="581" t="s">
        <v>2377</v>
      </c>
      <c r="D1183" s="582">
        <v>8</v>
      </c>
      <c r="E1183" s="147"/>
      <c r="F1183" s="147"/>
      <c r="G1183" s="583" t="s">
        <v>6388</v>
      </c>
      <c r="H1183" s="583" t="s">
        <v>6389</v>
      </c>
      <c r="I1183" s="147"/>
      <c r="J1183" s="147"/>
      <c r="K1183" s="147"/>
      <c r="L1183" s="582" t="s">
        <v>2061</v>
      </c>
      <c r="M1183" s="582"/>
    </row>
    <row r="1184" spans="1:13" x14ac:dyDescent="0.25">
      <c r="A1184" s="581" t="s">
        <v>5056</v>
      </c>
      <c r="B1184" s="586" t="s">
        <v>221</v>
      </c>
      <c r="C1184" s="581" t="s">
        <v>2377</v>
      </c>
      <c r="D1184" s="582">
        <v>9</v>
      </c>
      <c r="E1184" s="147"/>
      <c r="F1184" s="147"/>
      <c r="G1184" s="583" t="s">
        <v>6390</v>
      </c>
      <c r="H1184" s="583" t="s">
        <v>6391</v>
      </c>
      <c r="I1184" s="147"/>
      <c r="J1184" s="147"/>
      <c r="K1184" s="147"/>
      <c r="L1184" s="582" t="s">
        <v>2061</v>
      </c>
      <c r="M1184" s="582"/>
    </row>
    <row r="1185" spans="1:13" x14ac:dyDescent="0.25">
      <c r="A1185" s="581" t="s">
        <v>5056</v>
      </c>
      <c r="B1185" s="586" t="s">
        <v>221</v>
      </c>
      <c r="C1185" s="581" t="s">
        <v>2377</v>
      </c>
      <c r="D1185" s="582" t="s">
        <v>222</v>
      </c>
      <c r="E1185" s="147"/>
      <c r="F1185" s="147"/>
      <c r="G1185" s="583" t="s">
        <v>6392</v>
      </c>
      <c r="H1185" s="583" t="s">
        <v>6393</v>
      </c>
      <c r="I1185" s="147"/>
      <c r="J1185" s="147"/>
      <c r="K1185" s="147"/>
      <c r="L1185" s="582" t="s">
        <v>2061</v>
      </c>
      <c r="M1185" s="582"/>
    </row>
    <row r="1186" spans="1:13" x14ac:dyDescent="0.25">
      <c r="A1186" s="581" t="s">
        <v>5056</v>
      </c>
      <c r="B1186" s="586" t="s">
        <v>221</v>
      </c>
      <c r="C1186" s="581" t="s">
        <v>2377</v>
      </c>
      <c r="D1186" s="582" t="s">
        <v>223</v>
      </c>
      <c r="E1186" s="147"/>
      <c r="F1186" s="147"/>
      <c r="G1186" s="583" t="s">
        <v>6394</v>
      </c>
      <c r="H1186" s="583" t="s">
        <v>6395</v>
      </c>
      <c r="I1186" s="147"/>
      <c r="J1186" s="147"/>
      <c r="K1186" s="147"/>
      <c r="L1186" s="582" t="s">
        <v>2061</v>
      </c>
      <c r="M1186" s="582"/>
    </row>
    <row r="1187" spans="1:13" x14ac:dyDescent="0.25">
      <c r="A1187" s="581" t="s">
        <v>5056</v>
      </c>
      <c r="B1187" s="586" t="s">
        <v>221</v>
      </c>
      <c r="C1187" s="581" t="s">
        <v>2377</v>
      </c>
      <c r="D1187" s="582" t="s">
        <v>224</v>
      </c>
      <c r="E1187" s="147"/>
      <c r="F1187" s="147"/>
      <c r="G1187" s="583" t="s">
        <v>6396</v>
      </c>
      <c r="H1187" s="583" t="s">
        <v>6397</v>
      </c>
      <c r="I1187" s="147"/>
      <c r="J1187" s="147"/>
      <c r="K1187" s="147"/>
      <c r="L1187" s="582" t="s">
        <v>2061</v>
      </c>
      <c r="M1187" s="582"/>
    </row>
    <row r="1188" spans="1:13" x14ac:dyDescent="0.25">
      <c r="A1188" s="581" t="s">
        <v>5056</v>
      </c>
      <c r="B1188" s="586" t="s">
        <v>221</v>
      </c>
      <c r="C1188" s="581" t="s">
        <v>2377</v>
      </c>
      <c r="D1188" s="582" t="s">
        <v>225</v>
      </c>
      <c r="E1188" s="147"/>
      <c r="F1188" s="147"/>
      <c r="G1188" s="583" t="s">
        <v>6398</v>
      </c>
      <c r="H1188" s="583" t="s">
        <v>6399</v>
      </c>
      <c r="I1188" s="147"/>
      <c r="J1188" s="147"/>
      <c r="K1188" s="147"/>
      <c r="L1188" s="582" t="s">
        <v>5116</v>
      </c>
      <c r="M1188" s="582"/>
    </row>
    <row r="1189" spans="1:13" x14ac:dyDescent="0.25">
      <c r="A1189" s="581" t="s">
        <v>5056</v>
      </c>
      <c r="B1189" s="586" t="s">
        <v>221</v>
      </c>
      <c r="C1189" s="581" t="s">
        <v>2377</v>
      </c>
      <c r="D1189" s="582" t="s">
        <v>226</v>
      </c>
      <c r="E1189" s="147"/>
      <c r="F1189" s="147"/>
      <c r="G1189" s="583" t="s">
        <v>6400</v>
      </c>
      <c r="H1189" s="583" t="s">
        <v>6401</v>
      </c>
      <c r="I1189" s="147"/>
      <c r="J1189" s="147"/>
      <c r="K1189" s="147"/>
      <c r="L1189" s="582" t="s">
        <v>5116</v>
      </c>
      <c r="M1189" s="582"/>
    </row>
    <row r="1190" spans="1:13" x14ac:dyDescent="0.25">
      <c r="A1190" s="581" t="s">
        <v>5056</v>
      </c>
      <c r="B1190" s="586" t="s">
        <v>221</v>
      </c>
      <c r="C1190" s="581" t="s">
        <v>2377</v>
      </c>
      <c r="D1190" s="582" t="s">
        <v>227</v>
      </c>
      <c r="E1190" s="147"/>
      <c r="F1190" s="147"/>
      <c r="G1190" s="583" t="s">
        <v>5116</v>
      </c>
      <c r="H1190" s="583" t="s">
        <v>43</v>
      </c>
      <c r="I1190" s="147"/>
      <c r="J1190" s="147"/>
      <c r="K1190" s="147"/>
      <c r="L1190" s="582" t="s">
        <v>2047</v>
      </c>
      <c r="M1190" s="582"/>
    </row>
    <row r="1191" spans="1:13" x14ac:dyDescent="0.25">
      <c r="A1191" s="581" t="s">
        <v>5056</v>
      </c>
      <c r="B1191" s="586" t="s">
        <v>221</v>
      </c>
      <c r="C1191" s="581" t="s">
        <v>2377</v>
      </c>
      <c r="D1191" s="582" t="s">
        <v>228</v>
      </c>
      <c r="E1191" s="147"/>
      <c r="F1191" s="147"/>
      <c r="G1191" s="583" t="s">
        <v>5116</v>
      </c>
      <c r="H1191" s="583" t="s">
        <v>43</v>
      </c>
      <c r="I1191" s="147"/>
      <c r="J1191" s="147"/>
      <c r="K1191" s="147"/>
      <c r="L1191" s="582" t="s">
        <v>2047</v>
      </c>
      <c r="M1191" s="582"/>
    </row>
    <row r="1192" spans="1:13" x14ac:dyDescent="0.25">
      <c r="A1192" s="581" t="s">
        <v>5056</v>
      </c>
      <c r="B1192" s="586" t="s">
        <v>221</v>
      </c>
      <c r="C1192" s="581" t="s">
        <v>2377</v>
      </c>
      <c r="D1192" s="582" t="s">
        <v>229</v>
      </c>
      <c r="E1192" s="147"/>
      <c r="F1192" s="147"/>
      <c r="G1192" s="587" t="s">
        <v>5116</v>
      </c>
      <c r="H1192" s="583" t="s">
        <v>43</v>
      </c>
      <c r="I1192" s="147"/>
      <c r="J1192" s="147"/>
      <c r="K1192" s="147"/>
      <c r="L1192" s="582" t="s">
        <v>2047</v>
      </c>
      <c r="M1192" s="582"/>
    </row>
    <row r="1193" spans="1:13" x14ac:dyDescent="0.25">
      <c r="A1193" s="581" t="s">
        <v>5056</v>
      </c>
      <c r="B1193" s="586" t="s">
        <v>221</v>
      </c>
      <c r="C1193" s="581" t="s">
        <v>2377</v>
      </c>
      <c r="D1193" s="582" t="s">
        <v>230</v>
      </c>
      <c r="E1193" s="147"/>
      <c r="F1193" s="147"/>
      <c r="G1193" s="587" t="s">
        <v>5116</v>
      </c>
      <c r="H1193" s="583" t="s">
        <v>43</v>
      </c>
      <c r="I1193" s="147"/>
      <c r="J1193" s="147"/>
      <c r="K1193" s="147"/>
      <c r="L1193" s="582" t="s">
        <v>2047</v>
      </c>
      <c r="M1193" s="582"/>
    </row>
    <row r="1194" spans="1:13" x14ac:dyDescent="0.25">
      <c r="A1194" s="581" t="s">
        <v>5056</v>
      </c>
      <c r="B1194" s="586" t="s">
        <v>221</v>
      </c>
      <c r="C1194" s="581" t="s">
        <v>2377</v>
      </c>
      <c r="D1194" s="582" t="s">
        <v>231</v>
      </c>
      <c r="E1194" s="147"/>
      <c r="F1194" s="147"/>
      <c r="G1194" s="587" t="s">
        <v>6402</v>
      </c>
      <c r="H1194" s="583" t="s">
        <v>6403</v>
      </c>
      <c r="I1194" s="147"/>
      <c r="J1194" s="147"/>
      <c r="K1194" s="147"/>
      <c r="L1194" s="582" t="s">
        <v>2046</v>
      </c>
      <c r="M1194" s="582"/>
    </row>
    <row r="1195" spans="1:13" x14ac:dyDescent="0.25">
      <c r="A1195" s="581" t="s">
        <v>5056</v>
      </c>
      <c r="B1195" s="586" t="s">
        <v>221</v>
      </c>
      <c r="C1195" s="581" t="s">
        <v>2377</v>
      </c>
      <c r="D1195" s="582" t="s">
        <v>232</v>
      </c>
      <c r="E1195" s="147"/>
      <c r="F1195" s="147"/>
      <c r="G1195" s="583" t="s">
        <v>6404</v>
      </c>
      <c r="H1195" s="583" t="s">
        <v>6405</v>
      </c>
      <c r="I1195" s="147"/>
      <c r="J1195" s="147"/>
      <c r="K1195" s="147"/>
      <c r="L1195" s="582" t="s">
        <v>2046</v>
      </c>
      <c r="M1195" s="582"/>
    </row>
    <row r="1196" spans="1:13" x14ac:dyDescent="0.25">
      <c r="A1196" s="581" t="s">
        <v>5056</v>
      </c>
      <c r="B1196" s="586" t="s">
        <v>221</v>
      </c>
      <c r="C1196" s="581" t="s">
        <v>2377</v>
      </c>
      <c r="D1196" s="582" t="s">
        <v>233</v>
      </c>
      <c r="E1196" s="147"/>
      <c r="F1196" s="147"/>
      <c r="G1196" s="583" t="s">
        <v>6406</v>
      </c>
      <c r="H1196" s="583" t="s">
        <v>6407</v>
      </c>
      <c r="I1196" s="147"/>
      <c r="J1196" s="147"/>
      <c r="K1196" s="147"/>
      <c r="L1196" s="582" t="s">
        <v>2046</v>
      </c>
      <c r="M1196" s="582"/>
    </row>
    <row r="1197" spans="1:13" x14ac:dyDescent="0.25">
      <c r="A1197" s="581" t="s">
        <v>5056</v>
      </c>
      <c r="B1197" s="586" t="s">
        <v>221</v>
      </c>
      <c r="C1197" s="581" t="s">
        <v>2377</v>
      </c>
      <c r="D1197" s="582" t="s">
        <v>234</v>
      </c>
      <c r="E1197" s="147"/>
      <c r="F1197" s="147"/>
      <c r="G1197" s="587" t="s">
        <v>5116</v>
      </c>
      <c r="H1197" s="583" t="s">
        <v>43</v>
      </c>
      <c r="I1197" s="147"/>
      <c r="J1197" s="147"/>
      <c r="K1197" s="147"/>
      <c r="L1197" s="582" t="s">
        <v>2046</v>
      </c>
      <c r="M1197" s="582"/>
    </row>
    <row r="1198" spans="1:13" x14ac:dyDescent="0.25">
      <c r="A1198" s="581" t="s">
        <v>5056</v>
      </c>
      <c r="B1198" s="586" t="s">
        <v>221</v>
      </c>
      <c r="C1198" s="581" t="s">
        <v>2377</v>
      </c>
      <c r="D1198" s="582" t="s">
        <v>235</v>
      </c>
      <c r="E1198" s="147"/>
      <c r="F1198" s="147"/>
      <c r="G1198" s="587" t="s">
        <v>5116</v>
      </c>
      <c r="H1198" s="583" t="s">
        <v>5116</v>
      </c>
      <c r="I1198" s="147"/>
      <c r="J1198" s="147"/>
      <c r="K1198" s="147"/>
      <c r="L1198" s="582" t="s">
        <v>5116</v>
      </c>
      <c r="M1198" s="582"/>
    </row>
    <row r="1199" spans="1:13" x14ac:dyDescent="0.25">
      <c r="A1199" s="581" t="s">
        <v>5056</v>
      </c>
      <c r="B1199" s="586" t="s">
        <v>221</v>
      </c>
      <c r="C1199" s="581" t="s">
        <v>2377</v>
      </c>
      <c r="D1199" s="582" t="s">
        <v>236</v>
      </c>
      <c r="E1199" s="147"/>
      <c r="F1199" s="147"/>
      <c r="G1199" s="583" t="s">
        <v>5116</v>
      </c>
      <c r="H1199" s="583" t="s">
        <v>5116</v>
      </c>
      <c r="I1199" s="147"/>
      <c r="J1199" s="147"/>
      <c r="K1199" s="147"/>
      <c r="L1199" s="582" t="s">
        <v>5116</v>
      </c>
      <c r="M1199" s="582"/>
    </row>
    <row r="1200" spans="1:13" x14ac:dyDescent="0.25">
      <c r="A1200" s="581" t="s">
        <v>5056</v>
      </c>
      <c r="B1200" s="586" t="s">
        <v>221</v>
      </c>
      <c r="C1200" s="581" t="s">
        <v>2377</v>
      </c>
      <c r="D1200" s="582" t="s">
        <v>237</v>
      </c>
      <c r="E1200" s="147"/>
      <c r="F1200" s="147"/>
      <c r="G1200" s="583" t="s">
        <v>5116</v>
      </c>
      <c r="H1200" s="583" t="s">
        <v>5116</v>
      </c>
      <c r="I1200" s="147"/>
      <c r="J1200" s="147"/>
      <c r="K1200" s="147"/>
      <c r="L1200" s="582" t="s">
        <v>5116</v>
      </c>
      <c r="M1200" s="582"/>
    </row>
    <row r="1201" spans="1:13" x14ac:dyDescent="0.25">
      <c r="A1201" s="581" t="s">
        <v>5056</v>
      </c>
      <c r="B1201" s="586" t="s">
        <v>221</v>
      </c>
      <c r="C1201" s="581" t="s">
        <v>2377</v>
      </c>
      <c r="D1201" s="582" t="s">
        <v>238</v>
      </c>
      <c r="E1201" s="147"/>
      <c r="F1201" s="147"/>
      <c r="G1201" s="583" t="s">
        <v>5116</v>
      </c>
      <c r="H1201" s="583" t="s">
        <v>5116</v>
      </c>
      <c r="I1201" s="147"/>
      <c r="J1201" s="147"/>
      <c r="K1201" s="147"/>
      <c r="L1201" s="582" t="s">
        <v>5116</v>
      </c>
      <c r="M1201" s="582"/>
    </row>
    <row r="1202" spans="1:13" x14ac:dyDescent="0.25">
      <c r="A1202" s="581" t="s">
        <v>5056</v>
      </c>
      <c r="B1202" s="586" t="s">
        <v>221</v>
      </c>
      <c r="C1202" s="581" t="s">
        <v>2377</v>
      </c>
      <c r="D1202" s="582" t="s">
        <v>239</v>
      </c>
      <c r="E1202" s="147"/>
      <c r="F1202" s="147"/>
      <c r="G1202" s="583" t="s">
        <v>5116</v>
      </c>
      <c r="H1202" s="583" t="s">
        <v>5116</v>
      </c>
      <c r="I1202" s="147"/>
      <c r="J1202" s="147"/>
      <c r="K1202" s="147"/>
      <c r="L1202" s="582" t="s">
        <v>5116</v>
      </c>
      <c r="M1202" s="582"/>
    </row>
    <row r="1203" spans="1:13" x14ac:dyDescent="0.25">
      <c r="A1203" s="581" t="s">
        <v>5056</v>
      </c>
      <c r="B1203" s="586" t="s">
        <v>221</v>
      </c>
      <c r="C1203" s="581" t="s">
        <v>2377</v>
      </c>
      <c r="D1203" s="582" t="s">
        <v>240</v>
      </c>
      <c r="E1203" s="147"/>
      <c r="F1203" s="147"/>
      <c r="G1203" s="583" t="s">
        <v>5116</v>
      </c>
      <c r="H1203" s="583" t="s">
        <v>5116</v>
      </c>
      <c r="I1203" s="147"/>
      <c r="J1203" s="147"/>
      <c r="K1203" s="147"/>
      <c r="L1203" s="582" t="s">
        <v>5116</v>
      </c>
      <c r="M1203" s="582"/>
    </row>
    <row r="1204" spans="1:13" x14ac:dyDescent="0.25">
      <c r="A1204" s="581" t="s">
        <v>5056</v>
      </c>
      <c r="B1204" s="586" t="s">
        <v>221</v>
      </c>
      <c r="C1204" s="581" t="s">
        <v>2377</v>
      </c>
      <c r="D1204" s="582" t="s">
        <v>241</v>
      </c>
      <c r="E1204" s="147"/>
      <c r="F1204" s="147"/>
      <c r="G1204" s="583" t="s">
        <v>5116</v>
      </c>
      <c r="H1204" s="583" t="s">
        <v>5116</v>
      </c>
      <c r="I1204" s="147"/>
      <c r="J1204" s="147"/>
      <c r="K1204" s="147"/>
      <c r="L1204" s="582" t="s">
        <v>5116</v>
      </c>
      <c r="M1204" s="582"/>
    </row>
    <row r="1205" spans="1:13" x14ac:dyDescent="0.25">
      <c r="A1205" s="581" t="s">
        <v>5056</v>
      </c>
      <c r="B1205" s="586" t="s">
        <v>221</v>
      </c>
      <c r="C1205" s="581" t="s">
        <v>2377</v>
      </c>
      <c r="D1205" s="582" t="s">
        <v>242</v>
      </c>
      <c r="E1205" s="147"/>
      <c r="F1205" s="147"/>
      <c r="G1205" s="583" t="s">
        <v>5116</v>
      </c>
      <c r="H1205" s="583" t="s">
        <v>5116</v>
      </c>
      <c r="I1205" s="147"/>
      <c r="J1205" s="147"/>
      <c r="K1205" s="147"/>
      <c r="L1205" s="582" t="s">
        <v>5116</v>
      </c>
      <c r="M1205" s="582"/>
    </row>
    <row r="1206" spans="1:13" x14ac:dyDescent="0.25">
      <c r="A1206" s="581" t="s">
        <v>5056</v>
      </c>
      <c r="B1206" s="533" t="s">
        <v>221</v>
      </c>
      <c r="C1206" s="581" t="s">
        <v>2377</v>
      </c>
      <c r="D1206" s="585" t="s">
        <v>2086</v>
      </c>
      <c r="E1206" s="147"/>
      <c r="F1206" s="147"/>
      <c r="G1206" s="583" t="s">
        <v>5116</v>
      </c>
      <c r="H1206" s="584" t="s">
        <v>5116</v>
      </c>
      <c r="I1206" s="147"/>
      <c r="J1206" s="147"/>
      <c r="K1206" s="147"/>
      <c r="L1206" s="582" t="s">
        <v>5116</v>
      </c>
      <c r="M1206" s="582"/>
    </row>
    <row r="1207" spans="1:13" x14ac:dyDescent="0.25">
      <c r="A1207" s="581" t="s">
        <v>5056</v>
      </c>
      <c r="B1207" s="533" t="s">
        <v>1343</v>
      </c>
      <c r="C1207" s="581" t="s">
        <v>1852</v>
      </c>
      <c r="D1207" s="585">
        <v>0</v>
      </c>
      <c r="E1207" s="147"/>
      <c r="F1207" s="147"/>
      <c r="G1207" s="583" t="s">
        <v>6408</v>
      </c>
      <c r="H1207" s="538" t="s">
        <v>6409</v>
      </c>
      <c r="I1207" s="147"/>
      <c r="J1207" s="147"/>
      <c r="K1207" s="147"/>
      <c r="L1207" s="582" t="s">
        <v>2061</v>
      </c>
      <c r="M1207" s="582"/>
    </row>
    <row r="1208" spans="1:13" x14ac:dyDescent="0.25">
      <c r="A1208" s="581" t="s">
        <v>5056</v>
      </c>
      <c r="B1208" s="533" t="s">
        <v>1343</v>
      </c>
      <c r="C1208" s="581" t="s">
        <v>1852</v>
      </c>
      <c r="D1208" s="585">
        <v>1</v>
      </c>
      <c r="E1208" s="147"/>
      <c r="F1208" s="147"/>
      <c r="G1208" s="583" t="s">
        <v>6410</v>
      </c>
      <c r="H1208" s="538" t="s">
        <v>6411</v>
      </c>
      <c r="I1208" s="147"/>
      <c r="J1208" s="147"/>
      <c r="K1208" s="147"/>
      <c r="L1208" s="582" t="s">
        <v>2061</v>
      </c>
      <c r="M1208" s="582"/>
    </row>
    <row r="1209" spans="1:13" x14ac:dyDescent="0.25">
      <c r="A1209" s="581" t="s">
        <v>5056</v>
      </c>
      <c r="B1209" s="533" t="s">
        <v>1343</v>
      </c>
      <c r="C1209" s="581" t="s">
        <v>1852</v>
      </c>
      <c r="D1209" s="585">
        <v>2</v>
      </c>
      <c r="E1209" s="147"/>
      <c r="F1209" s="147"/>
      <c r="G1209" s="583" t="s">
        <v>6412</v>
      </c>
      <c r="H1209" s="583" t="s">
        <v>6413</v>
      </c>
      <c r="I1209" s="147"/>
      <c r="J1209" s="147"/>
      <c r="K1209" s="147"/>
      <c r="L1209" s="582" t="s">
        <v>2061</v>
      </c>
      <c r="M1209" s="582"/>
    </row>
    <row r="1210" spans="1:13" x14ac:dyDescent="0.25">
      <c r="A1210" s="581" t="s">
        <v>5056</v>
      </c>
      <c r="B1210" s="533" t="s">
        <v>1343</v>
      </c>
      <c r="C1210" s="581" t="s">
        <v>1852</v>
      </c>
      <c r="D1210" s="585">
        <v>3</v>
      </c>
      <c r="E1210" s="147"/>
      <c r="F1210" s="147"/>
      <c r="G1210" s="583" t="s">
        <v>6414</v>
      </c>
      <c r="H1210" s="583" t="s">
        <v>6415</v>
      </c>
      <c r="I1210" s="147"/>
      <c r="J1210" s="147"/>
      <c r="K1210" s="147"/>
      <c r="L1210" s="582" t="s">
        <v>2061</v>
      </c>
      <c r="M1210" s="582"/>
    </row>
    <row r="1211" spans="1:13" x14ac:dyDescent="0.25">
      <c r="A1211" s="581" t="s">
        <v>5056</v>
      </c>
      <c r="B1211" s="586" t="s">
        <v>1343</v>
      </c>
      <c r="C1211" s="581" t="s">
        <v>1852</v>
      </c>
      <c r="D1211" s="582">
        <v>4</v>
      </c>
      <c r="E1211" s="147"/>
      <c r="F1211" s="147"/>
      <c r="G1211" s="583" t="s">
        <v>5116</v>
      </c>
      <c r="H1211" s="583" t="s">
        <v>5116</v>
      </c>
      <c r="I1211" s="147"/>
      <c r="J1211" s="147"/>
      <c r="K1211" s="147"/>
      <c r="L1211" s="582" t="s">
        <v>5116</v>
      </c>
      <c r="M1211" s="582"/>
    </row>
    <row r="1212" spans="1:13" x14ac:dyDescent="0.25">
      <c r="A1212" s="581" t="s">
        <v>5056</v>
      </c>
      <c r="B1212" s="586" t="s">
        <v>1343</v>
      </c>
      <c r="C1212" s="581" t="s">
        <v>1852</v>
      </c>
      <c r="D1212" s="582">
        <v>5</v>
      </c>
      <c r="E1212" s="147"/>
      <c r="F1212" s="147"/>
      <c r="G1212" s="583" t="s">
        <v>5116</v>
      </c>
      <c r="H1212" s="583" t="s">
        <v>5116</v>
      </c>
      <c r="I1212" s="147"/>
      <c r="J1212" s="147"/>
      <c r="K1212" s="147"/>
      <c r="L1212" s="582" t="s">
        <v>5116</v>
      </c>
      <c r="M1212" s="582"/>
    </row>
    <row r="1213" spans="1:13" x14ac:dyDescent="0.25">
      <c r="A1213" s="581" t="s">
        <v>5056</v>
      </c>
      <c r="B1213" s="586" t="s">
        <v>1343</v>
      </c>
      <c r="C1213" s="581" t="s">
        <v>1852</v>
      </c>
      <c r="D1213" s="582">
        <v>6</v>
      </c>
      <c r="E1213" s="147"/>
      <c r="F1213" s="147"/>
      <c r="G1213" s="583" t="s">
        <v>5116</v>
      </c>
      <c r="H1213" s="583" t="s">
        <v>5116</v>
      </c>
      <c r="I1213" s="147"/>
      <c r="J1213" s="147"/>
      <c r="K1213" s="147"/>
      <c r="L1213" s="582" t="s">
        <v>5116</v>
      </c>
      <c r="M1213" s="582"/>
    </row>
    <row r="1214" spans="1:13" x14ac:dyDescent="0.25">
      <c r="A1214" s="581" t="s">
        <v>5056</v>
      </c>
      <c r="B1214" s="586" t="s">
        <v>1343</v>
      </c>
      <c r="C1214" s="581" t="s">
        <v>1852</v>
      </c>
      <c r="D1214" s="582">
        <v>7</v>
      </c>
      <c r="E1214" s="147"/>
      <c r="F1214" s="147"/>
      <c r="G1214" s="583" t="s">
        <v>5116</v>
      </c>
      <c r="H1214" s="583" t="s">
        <v>5116</v>
      </c>
      <c r="I1214" s="147"/>
      <c r="J1214" s="147"/>
      <c r="K1214" s="147"/>
      <c r="L1214" s="582" t="s">
        <v>5116</v>
      </c>
      <c r="M1214" s="582"/>
    </row>
    <row r="1215" spans="1:13" x14ac:dyDescent="0.25">
      <c r="A1215" s="581" t="s">
        <v>5056</v>
      </c>
      <c r="B1215" s="586" t="s">
        <v>1343</v>
      </c>
      <c r="C1215" s="581" t="s">
        <v>1852</v>
      </c>
      <c r="D1215" s="582">
        <v>8</v>
      </c>
      <c r="E1215" s="147"/>
      <c r="F1215" s="147"/>
      <c r="G1215" s="583" t="s">
        <v>5116</v>
      </c>
      <c r="H1215" s="583" t="s">
        <v>5116</v>
      </c>
      <c r="I1215" s="147"/>
      <c r="J1215" s="147"/>
      <c r="K1215" s="147"/>
      <c r="L1215" s="582" t="s">
        <v>5116</v>
      </c>
      <c r="M1215" s="582"/>
    </row>
    <row r="1216" spans="1:13" x14ac:dyDescent="0.25">
      <c r="A1216" s="581" t="s">
        <v>5056</v>
      </c>
      <c r="B1216" s="586" t="s">
        <v>1343</v>
      </c>
      <c r="C1216" s="581" t="s">
        <v>1852</v>
      </c>
      <c r="D1216" s="582">
        <v>9</v>
      </c>
      <c r="E1216" s="147"/>
      <c r="F1216" s="147"/>
      <c r="G1216" s="583" t="s">
        <v>5116</v>
      </c>
      <c r="H1216" s="583" t="s">
        <v>5116</v>
      </c>
      <c r="I1216" s="147"/>
      <c r="J1216" s="147"/>
      <c r="K1216" s="147"/>
      <c r="L1216" s="582" t="s">
        <v>5116</v>
      </c>
      <c r="M1216" s="582"/>
    </row>
    <row r="1217" spans="1:13" x14ac:dyDescent="0.25">
      <c r="A1217" s="581" t="s">
        <v>5056</v>
      </c>
      <c r="B1217" s="586" t="s">
        <v>1343</v>
      </c>
      <c r="C1217" s="581" t="s">
        <v>1852</v>
      </c>
      <c r="D1217" s="582" t="s">
        <v>222</v>
      </c>
      <c r="E1217" s="147"/>
      <c r="F1217" s="147"/>
      <c r="G1217" s="583" t="s">
        <v>5116</v>
      </c>
      <c r="H1217" s="583" t="s">
        <v>5116</v>
      </c>
      <c r="I1217" s="147"/>
      <c r="J1217" s="147"/>
      <c r="K1217" s="147"/>
      <c r="L1217" s="582" t="s">
        <v>5116</v>
      </c>
      <c r="M1217" s="582"/>
    </row>
    <row r="1218" spans="1:13" x14ac:dyDescent="0.25">
      <c r="A1218" s="581" t="s">
        <v>5056</v>
      </c>
      <c r="B1218" s="586" t="s">
        <v>1343</v>
      </c>
      <c r="C1218" s="581" t="s">
        <v>1852</v>
      </c>
      <c r="D1218" s="582" t="s">
        <v>223</v>
      </c>
      <c r="E1218" s="147"/>
      <c r="F1218" s="147"/>
      <c r="G1218" s="583" t="s">
        <v>5116</v>
      </c>
      <c r="H1218" s="583" t="s">
        <v>5116</v>
      </c>
      <c r="I1218" s="147"/>
      <c r="J1218" s="147"/>
      <c r="K1218" s="147"/>
      <c r="L1218" s="582" t="s">
        <v>5116</v>
      </c>
      <c r="M1218" s="582"/>
    </row>
    <row r="1219" spans="1:13" x14ac:dyDescent="0.25">
      <c r="A1219" s="581" t="s">
        <v>5056</v>
      </c>
      <c r="B1219" s="586" t="s">
        <v>1343</v>
      </c>
      <c r="C1219" s="581" t="s">
        <v>1852</v>
      </c>
      <c r="D1219" s="582" t="s">
        <v>224</v>
      </c>
      <c r="E1219" s="147"/>
      <c r="F1219" s="147"/>
      <c r="G1219" s="583" t="s">
        <v>5116</v>
      </c>
      <c r="H1219" s="583" t="s">
        <v>5116</v>
      </c>
      <c r="I1219" s="147"/>
      <c r="J1219" s="147"/>
      <c r="K1219" s="147"/>
      <c r="L1219" s="582" t="s">
        <v>5116</v>
      </c>
      <c r="M1219" s="582"/>
    </row>
    <row r="1220" spans="1:13" x14ac:dyDescent="0.25">
      <c r="A1220" s="581" t="s">
        <v>5056</v>
      </c>
      <c r="B1220" s="586" t="s">
        <v>1343</v>
      </c>
      <c r="C1220" s="581" t="s">
        <v>1852</v>
      </c>
      <c r="D1220" s="582" t="s">
        <v>225</v>
      </c>
      <c r="E1220" s="147"/>
      <c r="F1220" s="147"/>
      <c r="G1220" s="583" t="s">
        <v>5116</v>
      </c>
      <c r="H1220" s="583" t="s">
        <v>5116</v>
      </c>
      <c r="I1220" s="147"/>
      <c r="J1220" s="147"/>
      <c r="K1220" s="147"/>
      <c r="L1220" s="582" t="s">
        <v>5116</v>
      </c>
      <c r="M1220" s="582"/>
    </row>
    <row r="1221" spans="1:13" x14ac:dyDescent="0.25">
      <c r="A1221" s="581" t="s">
        <v>5056</v>
      </c>
      <c r="B1221" s="586" t="s">
        <v>1343</v>
      </c>
      <c r="C1221" s="581" t="s">
        <v>1852</v>
      </c>
      <c r="D1221" s="582" t="s">
        <v>226</v>
      </c>
      <c r="E1221" s="147"/>
      <c r="F1221" s="147"/>
      <c r="G1221" s="583" t="s">
        <v>5116</v>
      </c>
      <c r="H1221" s="583" t="s">
        <v>5116</v>
      </c>
      <c r="I1221" s="147"/>
      <c r="J1221" s="147"/>
      <c r="K1221" s="147"/>
      <c r="L1221" s="582" t="s">
        <v>5116</v>
      </c>
      <c r="M1221" s="582"/>
    </row>
    <row r="1222" spans="1:13" x14ac:dyDescent="0.25">
      <c r="A1222" s="581" t="s">
        <v>5056</v>
      </c>
      <c r="B1222" s="586" t="s">
        <v>1343</v>
      </c>
      <c r="C1222" s="581" t="s">
        <v>1852</v>
      </c>
      <c r="D1222" s="582" t="s">
        <v>227</v>
      </c>
      <c r="E1222" s="147"/>
      <c r="F1222" s="147"/>
      <c r="G1222" s="583" t="s">
        <v>5116</v>
      </c>
      <c r="H1222" s="583" t="s">
        <v>5116</v>
      </c>
      <c r="I1222" s="147"/>
      <c r="J1222" s="147"/>
      <c r="K1222" s="147"/>
      <c r="L1222" s="582" t="s">
        <v>5116</v>
      </c>
      <c r="M1222" s="582"/>
    </row>
    <row r="1223" spans="1:13" x14ac:dyDescent="0.25">
      <c r="A1223" s="581" t="s">
        <v>5056</v>
      </c>
      <c r="B1223" s="586" t="s">
        <v>1343</v>
      </c>
      <c r="C1223" s="581" t="s">
        <v>1852</v>
      </c>
      <c r="D1223" s="582" t="s">
        <v>228</v>
      </c>
      <c r="E1223" s="147"/>
      <c r="F1223" s="147"/>
      <c r="G1223" s="583" t="s">
        <v>5116</v>
      </c>
      <c r="H1223" s="583" t="s">
        <v>43</v>
      </c>
      <c r="I1223" s="147"/>
      <c r="J1223" s="147"/>
      <c r="K1223" s="147"/>
      <c r="L1223" s="582" t="s">
        <v>2055</v>
      </c>
      <c r="M1223" s="582"/>
    </row>
    <row r="1224" spans="1:13" x14ac:dyDescent="0.25">
      <c r="A1224" s="581" t="s">
        <v>5056</v>
      </c>
      <c r="B1224" s="586" t="s">
        <v>1343</v>
      </c>
      <c r="C1224" s="581" t="s">
        <v>1852</v>
      </c>
      <c r="D1224" s="582" t="s">
        <v>229</v>
      </c>
      <c r="E1224" s="147"/>
      <c r="F1224" s="147"/>
      <c r="G1224" s="583" t="s">
        <v>5116</v>
      </c>
      <c r="H1224" s="583" t="s">
        <v>43</v>
      </c>
      <c r="I1224" s="147"/>
      <c r="J1224" s="147"/>
      <c r="K1224" s="147"/>
      <c r="L1224" s="582" t="s">
        <v>2055</v>
      </c>
      <c r="M1224" s="582"/>
    </row>
    <row r="1225" spans="1:13" x14ac:dyDescent="0.25">
      <c r="A1225" s="581" t="s">
        <v>5056</v>
      </c>
      <c r="B1225" s="586" t="s">
        <v>1343</v>
      </c>
      <c r="C1225" s="581" t="s">
        <v>1852</v>
      </c>
      <c r="D1225" s="582" t="s">
        <v>230</v>
      </c>
      <c r="E1225" s="147"/>
      <c r="F1225" s="147"/>
      <c r="G1225" s="583" t="s">
        <v>5116</v>
      </c>
      <c r="H1225" s="583" t="s">
        <v>43</v>
      </c>
      <c r="I1225" s="147"/>
      <c r="J1225" s="147"/>
      <c r="K1225" s="147"/>
      <c r="L1225" s="582" t="s">
        <v>2055</v>
      </c>
      <c r="M1225" s="582"/>
    </row>
    <row r="1226" spans="1:13" x14ac:dyDescent="0.25">
      <c r="A1226" s="581" t="s">
        <v>5056</v>
      </c>
      <c r="B1226" s="586" t="s">
        <v>1343</v>
      </c>
      <c r="C1226" s="581" t="s">
        <v>1852</v>
      </c>
      <c r="D1226" s="582" t="s">
        <v>231</v>
      </c>
      <c r="E1226" s="147"/>
      <c r="F1226" s="147"/>
      <c r="G1226" s="583" t="s">
        <v>5116</v>
      </c>
      <c r="H1226" s="583" t="s">
        <v>43</v>
      </c>
      <c r="I1226" s="147"/>
      <c r="J1226" s="147"/>
      <c r="K1226" s="147"/>
      <c r="L1226" s="582" t="s">
        <v>2055</v>
      </c>
      <c r="M1226" s="582"/>
    </row>
    <row r="1227" spans="1:13" x14ac:dyDescent="0.25">
      <c r="A1227" s="581" t="s">
        <v>5056</v>
      </c>
      <c r="B1227" s="586" t="s">
        <v>1343</v>
      </c>
      <c r="C1227" s="581" t="s">
        <v>1852</v>
      </c>
      <c r="D1227" s="582" t="s">
        <v>232</v>
      </c>
      <c r="E1227" s="147"/>
      <c r="F1227" s="147"/>
      <c r="G1227" s="583" t="s">
        <v>5116</v>
      </c>
      <c r="H1227" s="583" t="s">
        <v>5116</v>
      </c>
      <c r="I1227" s="147"/>
      <c r="J1227" s="147"/>
      <c r="K1227" s="147"/>
      <c r="L1227" s="582" t="s">
        <v>5116</v>
      </c>
      <c r="M1227" s="582"/>
    </row>
    <row r="1228" spans="1:13" x14ac:dyDescent="0.25">
      <c r="A1228" s="581" t="s">
        <v>5056</v>
      </c>
      <c r="B1228" s="586" t="s">
        <v>1343</v>
      </c>
      <c r="C1228" s="581" t="s">
        <v>1852</v>
      </c>
      <c r="D1228" s="582" t="s">
        <v>233</v>
      </c>
      <c r="E1228" s="147"/>
      <c r="F1228" s="147"/>
      <c r="G1228" s="583" t="s">
        <v>5116</v>
      </c>
      <c r="H1228" s="583" t="s">
        <v>5116</v>
      </c>
      <c r="I1228" s="147"/>
      <c r="J1228" s="147"/>
      <c r="K1228" s="147"/>
      <c r="L1228" s="582" t="s">
        <v>5116</v>
      </c>
      <c r="M1228" s="582"/>
    </row>
    <row r="1229" spans="1:13" x14ac:dyDescent="0.25">
      <c r="A1229" s="581" t="s">
        <v>5056</v>
      </c>
      <c r="B1229" s="586" t="s">
        <v>1343</v>
      </c>
      <c r="C1229" s="581" t="s">
        <v>1852</v>
      </c>
      <c r="D1229" s="582" t="s">
        <v>234</v>
      </c>
      <c r="E1229" s="147"/>
      <c r="F1229" s="147"/>
      <c r="G1229" s="583" t="s">
        <v>5116</v>
      </c>
      <c r="H1229" s="583" t="s">
        <v>5116</v>
      </c>
      <c r="I1229" s="147"/>
      <c r="J1229" s="147"/>
      <c r="K1229" s="147"/>
      <c r="L1229" s="582" t="s">
        <v>5116</v>
      </c>
      <c r="M1229" s="582"/>
    </row>
    <row r="1230" spans="1:13" x14ac:dyDescent="0.25">
      <c r="A1230" s="581" t="s">
        <v>5056</v>
      </c>
      <c r="B1230" s="586" t="s">
        <v>1343</v>
      </c>
      <c r="C1230" s="581" t="s">
        <v>1852</v>
      </c>
      <c r="D1230" s="582" t="s">
        <v>235</v>
      </c>
      <c r="E1230" s="147"/>
      <c r="F1230" s="147"/>
      <c r="G1230" s="583" t="s">
        <v>5116</v>
      </c>
      <c r="H1230" s="583" t="s">
        <v>5116</v>
      </c>
      <c r="I1230" s="147"/>
      <c r="J1230" s="147"/>
      <c r="K1230" s="147"/>
      <c r="L1230" s="582" t="s">
        <v>5116</v>
      </c>
      <c r="M1230" s="582"/>
    </row>
    <row r="1231" spans="1:13" x14ac:dyDescent="0.25">
      <c r="A1231" s="581" t="s">
        <v>5056</v>
      </c>
      <c r="B1231" s="586" t="s">
        <v>1343</v>
      </c>
      <c r="C1231" s="581" t="s">
        <v>1852</v>
      </c>
      <c r="D1231" s="582" t="s">
        <v>236</v>
      </c>
      <c r="E1231" s="147"/>
      <c r="F1231" s="147"/>
      <c r="G1231" s="583" t="s">
        <v>5116</v>
      </c>
      <c r="H1231" s="583" t="s">
        <v>5116</v>
      </c>
      <c r="I1231" s="147"/>
      <c r="J1231" s="147"/>
      <c r="K1231" s="147"/>
      <c r="L1231" s="582" t="s">
        <v>5116</v>
      </c>
      <c r="M1231" s="582"/>
    </row>
    <row r="1232" spans="1:13" x14ac:dyDescent="0.25">
      <c r="A1232" s="581" t="s">
        <v>5056</v>
      </c>
      <c r="B1232" s="586" t="s">
        <v>1343</v>
      </c>
      <c r="C1232" s="581" t="s">
        <v>1852</v>
      </c>
      <c r="D1232" s="582" t="s">
        <v>237</v>
      </c>
      <c r="E1232" s="147"/>
      <c r="F1232" s="147"/>
      <c r="G1232" s="583" t="s">
        <v>5116</v>
      </c>
      <c r="H1232" s="583" t="s">
        <v>5116</v>
      </c>
      <c r="I1232" s="147"/>
      <c r="J1232" s="147"/>
      <c r="K1232" s="147"/>
      <c r="L1232" s="582" t="s">
        <v>5116</v>
      </c>
      <c r="M1232" s="582"/>
    </row>
    <row r="1233" spans="1:13" x14ac:dyDescent="0.25">
      <c r="A1233" s="581" t="s">
        <v>5056</v>
      </c>
      <c r="B1233" s="586" t="s">
        <v>1343</v>
      </c>
      <c r="C1233" s="581" t="s">
        <v>1852</v>
      </c>
      <c r="D1233" s="582" t="s">
        <v>238</v>
      </c>
      <c r="E1233" s="147"/>
      <c r="F1233" s="147"/>
      <c r="G1233" s="583" t="s">
        <v>5116</v>
      </c>
      <c r="H1233" s="583" t="s">
        <v>5116</v>
      </c>
      <c r="I1233" s="147"/>
      <c r="J1233" s="147"/>
      <c r="K1233" s="147"/>
      <c r="L1233" s="582" t="s">
        <v>5116</v>
      </c>
      <c r="M1233" s="582"/>
    </row>
    <row r="1234" spans="1:13" x14ac:dyDescent="0.25">
      <c r="A1234" s="581" t="s">
        <v>5056</v>
      </c>
      <c r="B1234" s="586" t="s">
        <v>1343</v>
      </c>
      <c r="C1234" s="581" t="s">
        <v>1852</v>
      </c>
      <c r="D1234" s="582" t="s">
        <v>239</v>
      </c>
      <c r="E1234" s="147"/>
      <c r="F1234" s="147"/>
      <c r="G1234" s="583" t="s">
        <v>5116</v>
      </c>
      <c r="H1234" s="583" t="s">
        <v>5116</v>
      </c>
      <c r="I1234" s="147"/>
      <c r="J1234" s="147"/>
      <c r="K1234" s="147"/>
      <c r="L1234" s="582" t="s">
        <v>5116</v>
      </c>
      <c r="M1234" s="582"/>
    </row>
    <row r="1235" spans="1:13" x14ac:dyDescent="0.25">
      <c r="A1235" s="581" t="s">
        <v>5056</v>
      </c>
      <c r="B1235" s="586" t="s">
        <v>1343</v>
      </c>
      <c r="C1235" s="581" t="s">
        <v>1852</v>
      </c>
      <c r="D1235" s="582" t="s">
        <v>240</v>
      </c>
      <c r="E1235" s="147"/>
      <c r="F1235" s="147"/>
      <c r="G1235" s="583" t="s">
        <v>5116</v>
      </c>
      <c r="H1235" s="583" t="s">
        <v>5116</v>
      </c>
      <c r="I1235" s="147"/>
      <c r="J1235" s="147"/>
      <c r="K1235" s="147"/>
      <c r="L1235" s="582" t="s">
        <v>5116</v>
      </c>
      <c r="M1235" s="582"/>
    </row>
    <row r="1236" spans="1:13" x14ac:dyDescent="0.25">
      <c r="A1236" s="581" t="s">
        <v>5056</v>
      </c>
      <c r="B1236" s="586" t="s">
        <v>1343</v>
      </c>
      <c r="C1236" s="581" t="s">
        <v>1852</v>
      </c>
      <c r="D1236" s="582" t="s">
        <v>241</v>
      </c>
      <c r="E1236" s="147"/>
      <c r="F1236" s="147"/>
      <c r="G1236" s="583" t="s">
        <v>5116</v>
      </c>
      <c r="H1236" s="583" t="s">
        <v>5116</v>
      </c>
      <c r="I1236" s="147"/>
      <c r="J1236" s="147"/>
      <c r="K1236" s="147"/>
      <c r="L1236" s="582" t="s">
        <v>5116</v>
      </c>
      <c r="M1236" s="582"/>
    </row>
    <row r="1237" spans="1:13" x14ac:dyDescent="0.25">
      <c r="A1237" s="581" t="s">
        <v>5056</v>
      </c>
      <c r="B1237" s="586" t="s">
        <v>1343</v>
      </c>
      <c r="C1237" s="581" t="s">
        <v>1852</v>
      </c>
      <c r="D1237" s="582" t="s">
        <v>242</v>
      </c>
      <c r="E1237" s="147"/>
      <c r="F1237" s="147"/>
      <c r="G1237" s="583" t="s">
        <v>5116</v>
      </c>
      <c r="H1237" s="583" t="s">
        <v>5116</v>
      </c>
      <c r="I1237" s="147"/>
      <c r="J1237" s="147"/>
      <c r="K1237" s="147"/>
      <c r="L1237" s="582" t="s">
        <v>5116</v>
      </c>
      <c r="M1237" s="582"/>
    </row>
    <row r="1238" spans="1:13" x14ac:dyDescent="0.25">
      <c r="A1238" s="581" t="s">
        <v>5056</v>
      </c>
      <c r="B1238" s="586" t="s">
        <v>1343</v>
      </c>
      <c r="C1238" s="581" t="s">
        <v>1852</v>
      </c>
      <c r="D1238" s="582" t="s">
        <v>2086</v>
      </c>
      <c r="E1238" s="147"/>
      <c r="F1238" s="147"/>
      <c r="G1238" s="583" t="s">
        <v>5116</v>
      </c>
      <c r="H1238" s="583" t="s">
        <v>5116</v>
      </c>
      <c r="I1238" s="147"/>
      <c r="J1238" s="147"/>
      <c r="K1238" s="147"/>
      <c r="L1238" s="582" t="s">
        <v>5116</v>
      </c>
      <c r="M1238" s="582"/>
    </row>
    <row r="1239" spans="1:13" x14ac:dyDescent="0.25">
      <c r="A1239" s="581" t="s">
        <v>5056</v>
      </c>
      <c r="B1239" s="586" t="s">
        <v>216</v>
      </c>
      <c r="C1239" s="581" t="s">
        <v>1849</v>
      </c>
      <c r="D1239" s="582">
        <v>0</v>
      </c>
      <c r="E1239" s="147"/>
      <c r="F1239" s="147"/>
      <c r="G1239" s="583" t="s">
        <v>6416</v>
      </c>
      <c r="H1239" s="583" t="s">
        <v>6417</v>
      </c>
      <c r="I1239" s="147"/>
      <c r="J1239" s="147"/>
      <c r="K1239" s="147"/>
      <c r="L1239" s="582" t="s">
        <v>5116</v>
      </c>
      <c r="M1239" s="582"/>
    </row>
    <row r="1240" spans="1:13" x14ac:dyDescent="0.25">
      <c r="A1240" s="581" t="s">
        <v>5056</v>
      </c>
      <c r="B1240" s="586" t="s">
        <v>216</v>
      </c>
      <c r="C1240" s="581" t="s">
        <v>1849</v>
      </c>
      <c r="D1240" s="582">
        <v>1</v>
      </c>
      <c r="E1240" s="147"/>
      <c r="F1240" s="147"/>
      <c r="G1240" s="583" t="s">
        <v>6418</v>
      </c>
      <c r="H1240" s="583" t="s">
        <v>6419</v>
      </c>
      <c r="I1240" s="147"/>
      <c r="J1240" s="147"/>
      <c r="K1240" s="147"/>
      <c r="L1240" s="582" t="s">
        <v>2050</v>
      </c>
      <c r="M1240" s="582"/>
    </row>
    <row r="1241" spans="1:13" x14ac:dyDescent="0.25">
      <c r="A1241" s="581" t="s">
        <v>5056</v>
      </c>
      <c r="B1241" s="586" t="s">
        <v>216</v>
      </c>
      <c r="C1241" s="581" t="s">
        <v>1849</v>
      </c>
      <c r="D1241" s="582">
        <v>2</v>
      </c>
      <c r="E1241" s="147"/>
      <c r="F1241" s="147"/>
      <c r="G1241" s="583" t="s">
        <v>5116</v>
      </c>
      <c r="H1241" s="583" t="s">
        <v>43</v>
      </c>
      <c r="I1241" s="147"/>
      <c r="J1241" s="147"/>
      <c r="K1241" s="147"/>
      <c r="L1241" s="582" t="s">
        <v>2050</v>
      </c>
      <c r="M1241" s="582"/>
    </row>
    <row r="1242" spans="1:13" x14ac:dyDescent="0.25">
      <c r="A1242" s="581" t="s">
        <v>5056</v>
      </c>
      <c r="B1242" s="586" t="s">
        <v>216</v>
      </c>
      <c r="C1242" s="581" t="s">
        <v>1849</v>
      </c>
      <c r="D1242" s="582">
        <v>3</v>
      </c>
      <c r="E1242" s="147"/>
      <c r="F1242" s="147"/>
      <c r="G1242" s="583" t="s">
        <v>5116</v>
      </c>
      <c r="H1242" s="583" t="s">
        <v>5116</v>
      </c>
      <c r="I1242" s="147"/>
      <c r="J1242" s="147"/>
      <c r="K1242" s="147"/>
      <c r="L1242" s="582" t="s">
        <v>5116</v>
      </c>
      <c r="M1242" s="582"/>
    </row>
    <row r="1243" spans="1:13" x14ac:dyDescent="0.25">
      <c r="A1243" s="581" t="s">
        <v>5056</v>
      </c>
      <c r="B1243" s="586" t="s">
        <v>216</v>
      </c>
      <c r="C1243" s="581" t="s">
        <v>1849</v>
      </c>
      <c r="D1243" s="582">
        <v>4</v>
      </c>
      <c r="E1243" s="147"/>
      <c r="F1243" s="147"/>
      <c r="G1243" s="583" t="s">
        <v>5116</v>
      </c>
      <c r="H1243" s="583" t="s">
        <v>5116</v>
      </c>
      <c r="I1243" s="147"/>
      <c r="J1243" s="147"/>
      <c r="K1243" s="147"/>
      <c r="L1243" s="582" t="s">
        <v>5116</v>
      </c>
      <c r="M1243" s="582"/>
    </row>
    <row r="1244" spans="1:13" x14ac:dyDescent="0.25">
      <c r="A1244" s="581" t="s">
        <v>5056</v>
      </c>
      <c r="B1244" s="586" t="s">
        <v>216</v>
      </c>
      <c r="C1244" s="581" t="s">
        <v>1849</v>
      </c>
      <c r="D1244" s="582">
        <v>5</v>
      </c>
      <c r="E1244" s="147"/>
      <c r="F1244" s="147"/>
      <c r="G1244" s="583" t="s">
        <v>5116</v>
      </c>
      <c r="H1244" s="583" t="s">
        <v>5116</v>
      </c>
      <c r="I1244" s="147"/>
      <c r="J1244" s="147"/>
      <c r="K1244" s="147"/>
      <c r="L1244" s="582" t="s">
        <v>5116</v>
      </c>
      <c r="M1244" s="582"/>
    </row>
    <row r="1245" spans="1:13" x14ac:dyDescent="0.25">
      <c r="A1245" s="581" t="s">
        <v>5056</v>
      </c>
      <c r="B1245" s="586" t="s">
        <v>216</v>
      </c>
      <c r="C1245" s="581" t="s">
        <v>1849</v>
      </c>
      <c r="D1245" s="582">
        <v>6</v>
      </c>
      <c r="E1245" s="147"/>
      <c r="F1245" s="147"/>
      <c r="G1245" s="583" t="s">
        <v>5116</v>
      </c>
      <c r="H1245" s="583" t="s">
        <v>5116</v>
      </c>
      <c r="I1245" s="147"/>
      <c r="J1245" s="147"/>
      <c r="K1245" s="147"/>
      <c r="L1245" s="582" t="s">
        <v>5116</v>
      </c>
      <c r="M1245" s="582"/>
    </row>
    <row r="1246" spans="1:13" x14ac:dyDescent="0.25">
      <c r="A1246" s="581" t="s">
        <v>5056</v>
      </c>
      <c r="B1246" s="586" t="s">
        <v>216</v>
      </c>
      <c r="C1246" s="581" t="s">
        <v>1849</v>
      </c>
      <c r="D1246" s="582">
        <v>7</v>
      </c>
      <c r="E1246" s="147"/>
      <c r="F1246" s="147"/>
      <c r="G1246" s="583" t="s">
        <v>5116</v>
      </c>
      <c r="H1246" s="583" t="s">
        <v>5116</v>
      </c>
      <c r="I1246" s="147"/>
      <c r="J1246" s="147"/>
      <c r="K1246" s="147"/>
      <c r="L1246" s="582" t="s">
        <v>5116</v>
      </c>
      <c r="M1246" s="582"/>
    </row>
    <row r="1247" spans="1:13" x14ac:dyDescent="0.25">
      <c r="A1247" s="581" t="s">
        <v>5056</v>
      </c>
      <c r="B1247" s="586" t="s">
        <v>2031</v>
      </c>
      <c r="C1247" s="581" t="s">
        <v>1848</v>
      </c>
      <c r="D1247" s="582">
        <v>0</v>
      </c>
      <c r="E1247" s="147"/>
      <c r="F1247" s="147"/>
      <c r="G1247" s="583" t="s">
        <v>6420</v>
      </c>
      <c r="H1247" s="583" t="s">
        <v>6421</v>
      </c>
      <c r="I1247" s="147"/>
      <c r="J1247" s="147"/>
      <c r="K1247" s="147"/>
      <c r="L1247" s="582" t="s">
        <v>2056</v>
      </c>
      <c r="M1247" s="582"/>
    </row>
    <row r="1248" spans="1:13" x14ac:dyDescent="0.25">
      <c r="A1248" s="581" t="s">
        <v>5056</v>
      </c>
      <c r="B1248" s="586" t="s">
        <v>2031</v>
      </c>
      <c r="C1248" s="581" t="s">
        <v>1848</v>
      </c>
      <c r="D1248" s="582">
        <v>1</v>
      </c>
      <c r="E1248" s="147"/>
      <c r="F1248" s="147"/>
      <c r="G1248" s="583" t="s">
        <v>5116</v>
      </c>
      <c r="H1248" s="583" t="s">
        <v>43</v>
      </c>
      <c r="I1248" s="147"/>
      <c r="J1248" s="147"/>
      <c r="K1248" s="147"/>
      <c r="L1248" s="582" t="s">
        <v>2056</v>
      </c>
      <c r="M1248" s="582"/>
    </row>
    <row r="1249" spans="1:13" x14ac:dyDescent="0.25">
      <c r="A1249" s="581" t="s">
        <v>5056</v>
      </c>
      <c r="B1249" s="586" t="s">
        <v>2031</v>
      </c>
      <c r="C1249" s="581" t="s">
        <v>1848</v>
      </c>
      <c r="D1249" s="582">
        <v>2</v>
      </c>
      <c r="E1249" s="147"/>
      <c r="F1249" s="147"/>
      <c r="G1249" s="583" t="s">
        <v>5116</v>
      </c>
      <c r="H1249" s="583" t="s">
        <v>5116</v>
      </c>
      <c r="I1249" s="147"/>
      <c r="J1249" s="147"/>
      <c r="K1249" s="147"/>
      <c r="L1249" s="582" t="s">
        <v>5116</v>
      </c>
      <c r="M1249" s="582"/>
    </row>
    <row r="1250" spans="1:13" x14ac:dyDescent="0.25">
      <c r="A1250" s="581" t="s">
        <v>5056</v>
      </c>
      <c r="B1250" s="586" t="s">
        <v>2031</v>
      </c>
      <c r="C1250" s="581" t="s">
        <v>1848</v>
      </c>
      <c r="D1250" s="582">
        <v>3</v>
      </c>
      <c r="E1250" s="147"/>
      <c r="F1250" s="147"/>
      <c r="G1250" s="583" t="s">
        <v>5116</v>
      </c>
      <c r="H1250" s="583" t="s">
        <v>5116</v>
      </c>
      <c r="I1250" s="147"/>
      <c r="J1250" s="147"/>
      <c r="K1250" s="147"/>
      <c r="L1250" s="582" t="s">
        <v>5116</v>
      </c>
      <c r="M1250" s="582"/>
    </row>
    <row r="1251" spans="1:13" x14ac:dyDescent="0.25">
      <c r="A1251" s="581" t="s">
        <v>5056</v>
      </c>
      <c r="B1251" s="586" t="s">
        <v>1581</v>
      </c>
      <c r="C1251" s="581" t="s">
        <v>1875</v>
      </c>
      <c r="D1251" s="582">
        <v>0</v>
      </c>
      <c r="E1251" s="147"/>
      <c r="F1251" s="147"/>
      <c r="G1251" s="583" t="s">
        <v>5116</v>
      </c>
      <c r="H1251" s="583" t="s">
        <v>6422</v>
      </c>
      <c r="I1251" s="147"/>
      <c r="J1251" s="147"/>
      <c r="K1251" s="147"/>
      <c r="L1251" s="582" t="s">
        <v>2037</v>
      </c>
      <c r="M1251" s="582"/>
    </row>
    <row r="1252" spans="1:13" x14ac:dyDescent="0.25">
      <c r="A1252" s="581" t="s">
        <v>5056</v>
      </c>
      <c r="B1252" s="586" t="s">
        <v>1581</v>
      </c>
      <c r="C1252" s="581" t="s">
        <v>1875</v>
      </c>
      <c r="D1252" s="582">
        <v>1</v>
      </c>
      <c r="E1252" s="147"/>
      <c r="F1252" s="147"/>
      <c r="G1252" s="583" t="s">
        <v>5116</v>
      </c>
      <c r="H1252" s="583" t="s">
        <v>43</v>
      </c>
      <c r="I1252" s="147"/>
      <c r="J1252" s="147"/>
      <c r="K1252" s="147"/>
      <c r="L1252" s="582" t="s">
        <v>2039</v>
      </c>
      <c r="M1252" s="582"/>
    </row>
    <row r="1253" spans="1:13" x14ac:dyDescent="0.25">
      <c r="A1253" s="581"/>
      <c r="B1253" s="586"/>
      <c r="C1253" s="581"/>
      <c r="D1253" s="582"/>
      <c r="E1253" s="147"/>
      <c r="F1253" s="147"/>
      <c r="G1253" s="583"/>
      <c r="H1253" s="583"/>
      <c r="I1253" s="147"/>
      <c r="J1253" s="147"/>
      <c r="K1253" s="147"/>
      <c r="L1253" s="582"/>
      <c r="M1253" s="582"/>
    </row>
    <row r="1254" spans="1:13" x14ac:dyDescent="0.25">
      <c r="A1254" s="581"/>
      <c r="B1254" s="586"/>
      <c r="C1254" s="581"/>
      <c r="D1254" s="582"/>
      <c r="E1254" s="147"/>
      <c r="F1254" s="147"/>
      <c r="G1254" s="583"/>
      <c r="H1254" s="583"/>
      <c r="I1254" s="147"/>
      <c r="J1254" s="147"/>
      <c r="K1254" s="147"/>
      <c r="L1254" s="582"/>
      <c r="M1254" s="582"/>
    </row>
    <row r="1255" spans="1:13" x14ac:dyDescent="0.25">
      <c r="A1255" s="581"/>
      <c r="B1255" s="586"/>
      <c r="C1255" s="581"/>
      <c r="D1255" s="582"/>
      <c r="E1255" s="147"/>
      <c r="F1255" s="147"/>
      <c r="G1255" s="583"/>
      <c r="H1255" s="583"/>
      <c r="I1255" s="147"/>
      <c r="J1255" s="147"/>
      <c r="K1255" s="147"/>
      <c r="L1255" s="582"/>
      <c r="M1255" s="582"/>
    </row>
    <row r="1256" spans="1:13" x14ac:dyDescent="0.25">
      <c r="A1256" s="581"/>
      <c r="B1256" s="586"/>
      <c r="C1256" s="581"/>
      <c r="D1256" s="582"/>
      <c r="E1256" s="147"/>
      <c r="F1256" s="147"/>
      <c r="G1256" s="583"/>
      <c r="H1256" s="583"/>
      <c r="I1256" s="147"/>
      <c r="J1256" s="147"/>
      <c r="K1256" s="147"/>
      <c r="L1256" s="582"/>
      <c r="M1256" s="582"/>
    </row>
    <row r="1257" spans="1:13" x14ac:dyDescent="0.25">
      <c r="A1257" s="581"/>
      <c r="B1257" s="586"/>
      <c r="C1257" s="581"/>
      <c r="D1257" s="582"/>
      <c r="E1257" s="147"/>
      <c r="F1257" s="147"/>
      <c r="G1257" s="583"/>
      <c r="H1257" s="583"/>
      <c r="I1257" s="147"/>
      <c r="J1257" s="147"/>
      <c r="K1257" s="147"/>
      <c r="L1257" s="582"/>
      <c r="M1257" s="582"/>
    </row>
    <row r="1258" spans="1:13" x14ac:dyDescent="0.25">
      <c r="A1258" s="581"/>
      <c r="B1258" s="586"/>
      <c r="C1258" s="581"/>
      <c r="D1258" s="582"/>
      <c r="E1258" s="147"/>
      <c r="F1258" s="147"/>
      <c r="G1258" s="583"/>
      <c r="H1258" s="583"/>
      <c r="I1258" s="147"/>
      <c r="J1258" s="147"/>
      <c r="K1258" s="147"/>
      <c r="L1258" s="582"/>
      <c r="M1258" s="582"/>
    </row>
    <row r="1259" spans="1:13" x14ac:dyDescent="0.25">
      <c r="A1259" s="581"/>
      <c r="B1259" s="586"/>
      <c r="C1259" s="581"/>
      <c r="D1259" s="582"/>
      <c r="E1259" s="147"/>
      <c r="F1259" s="147"/>
      <c r="G1259" s="583"/>
      <c r="H1259" s="583"/>
      <c r="I1259" s="147"/>
      <c r="J1259" s="147"/>
      <c r="K1259" s="147"/>
      <c r="L1259" s="582"/>
      <c r="M1259" s="582"/>
    </row>
    <row r="1260" spans="1:13" x14ac:dyDescent="0.25">
      <c r="A1260" s="581"/>
      <c r="B1260" s="586"/>
      <c r="C1260" s="581"/>
      <c r="D1260" s="582"/>
      <c r="E1260" s="147"/>
      <c r="F1260" s="147"/>
      <c r="G1260" s="583"/>
      <c r="H1260" s="583"/>
      <c r="I1260" s="147"/>
      <c r="J1260" s="147"/>
      <c r="K1260" s="147"/>
      <c r="L1260" s="582"/>
      <c r="M1260" s="582"/>
    </row>
    <row r="1261" spans="1:13" x14ac:dyDescent="0.25">
      <c r="A1261" s="581"/>
      <c r="B1261" s="586"/>
      <c r="C1261" s="581"/>
      <c r="D1261" s="582"/>
      <c r="E1261" s="147"/>
      <c r="F1261" s="147"/>
      <c r="G1261" s="583"/>
      <c r="H1261" s="583"/>
      <c r="I1261" s="147"/>
      <c r="J1261" s="147"/>
      <c r="K1261" s="147"/>
      <c r="L1261" s="582"/>
      <c r="M1261" s="582"/>
    </row>
    <row r="1262" spans="1:13" x14ac:dyDescent="0.25">
      <c r="A1262" s="581"/>
      <c r="B1262" s="586"/>
      <c r="C1262" s="581"/>
      <c r="D1262" s="582"/>
      <c r="E1262" s="147"/>
      <c r="F1262" s="147"/>
      <c r="G1262" s="583"/>
      <c r="H1262" s="583"/>
      <c r="I1262" s="147"/>
      <c r="J1262" s="147"/>
      <c r="K1262" s="147"/>
      <c r="L1262" s="582"/>
      <c r="M1262" s="582"/>
    </row>
    <row r="1263" spans="1:13" x14ac:dyDescent="0.25">
      <c r="A1263" s="581"/>
      <c r="B1263" s="586"/>
      <c r="C1263" s="581"/>
      <c r="D1263" s="582"/>
      <c r="E1263" s="147"/>
      <c r="F1263" s="147"/>
      <c r="G1263" s="583"/>
      <c r="H1263" s="583"/>
      <c r="I1263" s="147"/>
      <c r="J1263" s="147"/>
      <c r="K1263" s="147"/>
      <c r="L1263" s="582"/>
      <c r="M1263" s="582"/>
    </row>
    <row r="1264" spans="1:13" x14ac:dyDescent="0.25">
      <c r="A1264" s="581"/>
      <c r="B1264" s="586"/>
      <c r="C1264" s="581"/>
      <c r="D1264" s="582"/>
      <c r="E1264" s="147"/>
      <c r="F1264" s="147"/>
      <c r="G1264" s="583"/>
      <c r="H1264" s="583"/>
      <c r="I1264" s="147"/>
      <c r="J1264" s="147"/>
      <c r="K1264" s="147"/>
      <c r="L1264" s="582"/>
      <c r="M1264" s="582"/>
    </row>
    <row r="1265" spans="1:13" x14ac:dyDescent="0.25">
      <c r="A1265" s="581"/>
      <c r="B1265" s="586"/>
      <c r="C1265" s="581"/>
      <c r="D1265" s="582"/>
      <c r="E1265" s="147"/>
      <c r="F1265" s="147"/>
      <c r="G1265" s="583"/>
      <c r="H1265" s="583"/>
      <c r="I1265" s="147"/>
      <c r="J1265" s="147"/>
      <c r="K1265" s="147"/>
      <c r="L1265" s="582"/>
      <c r="M1265" s="582"/>
    </row>
    <row r="1266" spans="1:13" x14ac:dyDescent="0.25">
      <c r="A1266" s="581"/>
      <c r="B1266" s="586"/>
      <c r="C1266" s="581"/>
      <c r="D1266" s="582"/>
      <c r="E1266" s="147"/>
      <c r="F1266" s="147"/>
      <c r="G1266" s="583"/>
      <c r="H1266" s="583"/>
      <c r="I1266" s="147"/>
      <c r="J1266" s="147"/>
      <c r="K1266" s="147"/>
      <c r="L1266" s="582"/>
      <c r="M1266" s="582"/>
    </row>
    <row r="1267" spans="1:13" x14ac:dyDescent="0.25">
      <c r="A1267" s="581"/>
      <c r="B1267" s="586"/>
      <c r="C1267" s="581"/>
      <c r="D1267" s="582"/>
      <c r="E1267" s="147"/>
      <c r="F1267" s="147"/>
      <c r="G1267" s="583"/>
      <c r="H1267" s="583"/>
      <c r="I1267" s="147"/>
      <c r="J1267" s="147"/>
      <c r="K1267" s="147"/>
      <c r="L1267" s="582"/>
      <c r="M1267" s="582"/>
    </row>
    <row r="1268" spans="1:13" x14ac:dyDescent="0.25">
      <c r="A1268" s="581"/>
      <c r="B1268" s="586"/>
      <c r="C1268" s="581"/>
      <c r="D1268" s="582"/>
      <c r="E1268" s="147"/>
      <c r="F1268" s="147"/>
      <c r="G1268" s="583"/>
      <c r="H1268" s="583"/>
      <c r="I1268" s="147"/>
      <c r="J1268" s="147"/>
      <c r="K1268" s="147"/>
      <c r="L1268" s="582"/>
      <c r="M1268" s="582"/>
    </row>
    <row r="1269" spans="1:13" x14ac:dyDescent="0.25">
      <c r="A1269" s="581"/>
      <c r="B1269" s="586"/>
      <c r="C1269" s="581"/>
      <c r="D1269" s="582"/>
      <c r="E1269" s="147"/>
      <c r="F1269" s="147"/>
      <c r="G1269" s="583"/>
      <c r="H1269" s="583"/>
      <c r="I1269" s="147"/>
      <c r="J1269" s="147"/>
      <c r="K1269" s="147"/>
      <c r="L1269" s="582"/>
      <c r="M1269" s="582"/>
    </row>
    <row r="1270" spans="1:13" x14ac:dyDescent="0.25">
      <c r="A1270" s="581"/>
      <c r="B1270" s="586"/>
      <c r="C1270" s="581"/>
      <c r="D1270" s="582"/>
      <c r="E1270" s="147"/>
      <c r="F1270" s="147"/>
      <c r="G1270" s="583"/>
      <c r="H1270" s="583"/>
      <c r="I1270" s="147"/>
      <c r="J1270" s="147"/>
      <c r="K1270" s="147"/>
      <c r="L1270" s="582"/>
      <c r="M1270" s="582"/>
    </row>
    <row r="1271" spans="1:13" x14ac:dyDescent="0.25">
      <c r="A1271" s="581"/>
      <c r="B1271" s="586"/>
      <c r="C1271" s="581"/>
      <c r="D1271" s="582"/>
      <c r="E1271" s="147"/>
      <c r="F1271" s="147"/>
      <c r="G1271" s="583"/>
      <c r="H1271" s="583"/>
      <c r="I1271" s="147"/>
      <c r="J1271" s="147"/>
      <c r="K1271" s="147"/>
      <c r="L1271" s="582"/>
      <c r="M1271" s="582"/>
    </row>
    <row r="1272" spans="1:13" x14ac:dyDescent="0.25">
      <c r="A1272" s="581"/>
      <c r="B1272" s="586"/>
      <c r="C1272" s="581"/>
      <c r="D1272" s="582"/>
      <c r="E1272" s="147"/>
      <c r="F1272" s="147"/>
      <c r="G1272" s="583"/>
      <c r="H1272" s="583"/>
      <c r="I1272" s="147"/>
      <c r="J1272" s="147"/>
      <c r="K1272" s="147"/>
      <c r="L1272" s="582"/>
      <c r="M1272" s="582"/>
    </row>
    <row r="1273" spans="1:13" x14ac:dyDescent="0.25">
      <c r="A1273" s="581"/>
      <c r="B1273" s="586"/>
      <c r="C1273" s="581"/>
      <c r="D1273" s="582"/>
      <c r="E1273" s="147"/>
      <c r="F1273" s="147"/>
      <c r="G1273" s="583"/>
      <c r="H1273" s="583"/>
      <c r="I1273" s="147"/>
      <c r="J1273" s="147"/>
      <c r="K1273" s="147"/>
      <c r="L1273" s="582"/>
      <c r="M1273" s="582"/>
    </row>
    <row r="1274" spans="1:13" x14ac:dyDescent="0.25">
      <c r="A1274" s="581"/>
      <c r="B1274" s="586"/>
      <c r="C1274" s="581"/>
      <c r="D1274" s="582"/>
      <c r="E1274" s="147"/>
      <c r="F1274" s="147"/>
      <c r="G1274" s="583"/>
      <c r="H1274" s="583"/>
      <c r="I1274" s="147"/>
      <c r="J1274" s="147"/>
      <c r="K1274" s="147"/>
      <c r="L1274" s="582"/>
      <c r="M1274" s="582"/>
    </row>
    <row r="1275" spans="1:13" x14ac:dyDescent="0.25">
      <c r="A1275" s="581"/>
      <c r="B1275" s="586"/>
      <c r="C1275" s="581"/>
      <c r="D1275" s="582"/>
      <c r="E1275" s="147"/>
      <c r="F1275" s="147"/>
      <c r="G1275" s="583"/>
      <c r="H1275" s="583"/>
      <c r="I1275" s="147"/>
      <c r="J1275" s="147"/>
      <c r="K1275" s="147"/>
      <c r="L1275" s="582"/>
      <c r="M1275" s="582"/>
    </row>
    <row r="1276" spans="1:13" x14ac:dyDescent="0.25">
      <c r="A1276" s="581"/>
      <c r="B1276" s="586"/>
      <c r="C1276" s="581"/>
      <c r="D1276" s="582"/>
      <c r="E1276" s="147"/>
      <c r="F1276" s="147"/>
      <c r="G1276" s="587"/>
      <c r="H1276" s="583"/>
      <c r="I1276" s="147"/>
      <c r="J1276" s="147"/>
      <c r="K1276" s="147"/>
      <c r="L1276" s="582"/>
      <c r="M1276" s="582"/>
    </row>
    <row r="1277" spans="1:13" x14ac:dyDescent="0.25">
      <c r="A1277" s="581"/>
      <c r="B1277" s="586"/>
      <c r="C1277" s="581"/>
      <c r="D1277" s="582"/>
      <c r="E1277" s="147"/>
      <c r="F1277" s="147"/>
      <c r="G1277" s="587"/>
      <c r="H1277" s="583"/>
      <c r="I1277" s="147"/>
      <c r="J1277" s="147"/>
      <c r="K1277" s="147"/>
      <c r="L1277" s="582"/>
      <c r="M1277" s="582"/>
    </row>
    <row r="1278" spans="1:13" x14ac:dyDescent="0.25">
      <c r="A1278" s="581"/>
      <c r="B1278" s="586"/>
      <c r="C1278" s="581"/>
      <c r="D1278" s="582"/>
      <c r="E1278" s="147"/>
      <c r="F1278" s="147"/>
      <c r="G1278" s="587"/>
      <c r="H1278" s="583"/>
      <c r="I1278" s="147"/>
      <c r="J1278" s="147"/>
      <c r="K1278" s="147"/>
      <c r="L1278" s="582"/>
      <c r="M1278" s="582"/>
    </row>
    <row r="1279" spans="1:13" x14ac:dyDescent="0.25">
      <c r="A1279" s="581"/>
      <c r="B1279" s="586"/>
      <c r="C1279" s="581"/>
      <c r="D1279" s="582"/>
      <c r="E1279" s="147"/>
      <c r="F1279" s="147"/>
      <c r="G1279" s="587"/>
      <c r="H1279" s="583"/>
      <c r="I1279" s="147"/>
      <c r="J1279" s="147"/>
      <c r="K1279" s="147"/>
      <c r="L1279" s="582"/>
      <c r="M1279" s="582"/>
    </row>
    <row r="1280" spans="1:13" x14ac:dyDescent="0.25">
      <c r="A1280" s="581"/>
      <c r="B1280" s="586"/>
      <c r="C1280" s="581"/>
      <c r="D1280" s="582"/>
      <c r="E1280" s="147"/>
      <c r="F1280" s="147"/>
      <c r="G1280" s="587"/>
      <c r="H1280" s="583"/>
      <c r="I1280" s="147"/>
      <c r="J1280" s="147"/>
      <c r="K1280" s="147"/>
      <c r="L1280" s="582"/>
      <c r="M1280" s="582"/>
    </row>
    <row r="1281" spans="1:13" x14ac:dyDescent="0.25">
      <c r="A1281" s="581"/>
      <c r="B1281" s="586"/>
      <c r="C1281" s="581"/>
      <c r="D1281" s="582"/>
      <c r="E1281" s="147"/>
      <c r="F1281" s="147"/>
      <c r="G1281" s="587"/>
      <c r="H1281" s="583"/>
      <c r="I1281" s="147"/>
      <c r="J1281" s="147"/>
      <c r="K1281" s="147"/>
      <c r="L1281" s="582"/>
      <c r="M1281" s="582"/>
    </row>
    <row r="1282" spans="1:13" x14ac:dyDescent="0.25">
      <c r="A1282" s="581"/>
      <c r="B1282" s="586"/>
      <c r="C1282" s="581"/>
      <c r="D1282" s="582"/>
      <c r="E1282" s="147"/>
      <c r="F1282" s="147"/>
      <c r="G1282" s="587"/>
      <c r="H1282" s="583"/>
      <c r="I1282" s="147"/>
      <c r="J1282" s="147"/>
      <c r="K1282" s="147"/>
      <c r="L1282" s="582"/>
      <c r="M1282" s="582"/>
    </row>
    <row r="1283" spans="1:13" x14ac:dyDescent="0.25">
      <c r="A1283" s="581"/>
      <c r="B1283" s="586"/>
      <c r="C1283" s="581"/>
      <c r="D1283" s="582"/>
      <c r="E1283" s="147"/>
      <c r="F1283" s="147"/>
      <c r="G1283" s="587"/>
      <c r="H1283" s="583"/>
      <c r="I1283" s="147"/>
      <c r="J1283" s="147"/>
      <c r="K1283" s="147"/>
      <c r="L1283" s="582"/>
      <c r="M1283" s="582"/>
    </row>
    <row r="1284" spans="1:13" x14ac:dyDescent="0.25">
      <c r="A1284" s="581"/>
      <c r="B1284" s="586"/>
      <c r="C1284" s="581"/>
      <c r="D1284" s="582"/>
      <c r="E1284" s="147"/>
      <c r="F1284" s="147"/>
      <c r="G1284" s="587"/>
      <c r="H1284" s="583"/>
      <c r="I1284" s="147"/>
      <c r="J1284" s="147"/>
      <c r="K1284" s="147"/>
      <c r="L1284" s="582"/>
      <c r="M1284" s="582"/>
    </row>
    <row r="1285" spans="1:13" x14ac:dyDescent="0.25">
      <c r="A1285" s="581"/>
      <c r="B1285" s="586"/>
      <c r="C1285" s="581"/>
      <c r="D1285" s="582"/>
      <c r="E1285" s="147"/>
      <c r="F1285" s="147"/>
      <c r="G1285" s="587"/>
      <c r="H1285" s="583"/>
      <c r="I1285" s="147"/>
      <c r="J1285" s="147"/>
      <c r="K1285" s="147"/>
      <c r="L1285" s="582"/>
      <c r="M1285" s="582"/>
    </row>
    <row r="1286" spans="1:13" x14ac:dyDescent="0.25">
      <c r="A1286" s="581"/>
      <c r="B1286" s="586"/>
      <c r="C1286" s="581"/>
      <c r="D1286" s="582"/>
      <c r="E1286" s="147"/>
      <c r="F1286" s="147"/>
      <c r="G1286" s="587"/>
      <c r="H1286" s="583"/>
      <c r="I1286" s="147"/>
      <c r="J1286" s="147"/>
      <c r="K1286" s="147"/>
      <c r="L1286" s="582"/>
      <c r="M1286" s="582"/>
    </row>
    <row r="1287" spans="1:13" x14ac:dyDescent="0.25">
      <c r="A1287" s="581"/>
      <c r="B1287" s="586"/>
      <c r="C1287" s="581"/>
      <c r="D1287" s="582"/>
      <c r="E1287" s="147"/>
      <c r="F1287" s="147"/>
      <c r="G1287" s="587"/>
      <c r="H1287" s="583"/>
      <c r="I1287" s="147"/>
      <c r="J1287" s="147"/>
      <c r="K1287" s="147"/>
      <c r="L1287" s="582"/>
      <c r="M1287" s="582"/>
    </row>
    <row r="1288" spans="1:13" x14ac:dyDescent="0.25">
      <c r="A1288" s="581"/>
      <c r="B1288" s="586"/>
      <c r="C1288" s="581"/>
      <c r="D1288" s="582"/>
      <c r="E1288" s="147"/>
      <c r="F1288" s="147"/>
      <c r="G1288" s="587"/>
      <c r="H1288" s="583"/>
      <c r="I1288" s="147"/>
      <c r="J1288" s="147"/>
      <c r="K1288" s="147"/>
      <c r="L1288" s="582"/>
      <c r="M1288" s="582"/>
    </row>
    <row r="1289" spans="1:13" x14ac:dyDescent="0.25">
      <c r="A1289" s="581"/>
      <c r="B1289" s="586"/>
      <c r="C1289" s="581"/>
      <c r="D1289" s="582"/>
      <c r="E1289" s="147"/>
      <c r="F1289" s="147"/>
      <c r="G1289" s="583"/>
      <c r="H1289" s="583"/>
      <c r="I1289" s="147"/>
      <c r="J1289" s="147"/>
      <c r="K1289" s="147"/>
      <c r="L1289" s="582"/>
      <c r="M1289" s="582"/>
    </row>
    <row r="1290" spans="1:13" x14ac:dyDescent="0.25">
      <c r="A1290" s="581"/>
      <c r="B1290" s="586"/>
      <c r="C1290" s="581"/>
      <c r="D1290" s="582"/>
      <c r="E1290" s="147"/>
      <c r="F1290" s="147"/>
      <c r="G1290" s="583"/>
      <c r="H1290" s="583"/>
      <c r="I1290" s="147"/>
      <c r="J1290" s="147"/>
      <c r="K1290" s="147"/>
      <c r="L1290" s="582"/>
      <c r="M1290" s="582"/>
    </row>
    <row r="1291" spans="1:13" x14ac:dyDescent="0.25">
      <c r="A1291" s="581"/>
      <c r="B1291" s="586"/>
      <c r="C1291" s="581"/>
      <c r="D1291" s="582"/>
      <c r="E1291" s="147"/>
      <c r="F1291" s="147"/>
      <c r="G1291" s="587"/>
      <c r="H1291" s="583"/>
      <c r="I1291" s="147"/>
      <c r="J1291" s="147"/>
      <c r="K1291" s="147"/>
      <c r="L1291" s="582"/>
      <c r="M1291" s="582"/>
    </row>
    <row r="1292" spans="1:13" x14ac:dyDescent="0.25">
      <c r="A1292" s="581"/>
      <c r="B1292" s="586"/>
      <c r="C1292" s="581"/>
      <c r="D1292" s="582"/>
      <c r="E1292" s="147"/>
      <c r="F1292" s="147"/>
      <c r="G1292" s="587"/>
      <c r="H1292" s="583"/>
      <c r="I1292" s="147"/>
      <c r="J1292" s="147"/>
      <c r="K1292" s="147"/>
      <c r="L1292" s="582"/>
      <c r="M1292" s="582"/>
    </row>
    <row r="1293" spans="1:13" x14ac:dyDescent="0.25">
      <c r="A1293" s="581"/>
      <c r="B1293" s="586"/>
      <c r="C1293" s="581"/>
      <c r="D1293" s="582"/>
      <c r="E1293" s="147"/>
      <c r="F1293" s="147"/>
      <c r="G1293" s="587"/>
      <c r="H1293" s="583"/>
      <c r="I1293" s="147"/>
      <c r="J1293" s="147"/>
      <c r="K1293" s="147"/>
      <c r="L1293" s="582"/>
      <c r="M1293" s="582"/>
    </row>
    <row r="1294" spans="1:13" x14ac:dyDescent="0.25">
      <c r="A1294" s="581"/>
      <c r="B1294" s="586"/>
      <c r="C1294" s="581"/>
      <c r="D1294" s="582"/>
      <c r="E1294" s="147"/>
      <c r="F1294" s="147"/>
      <c r="G1294" s="587"/>
      <c r="H1294" s="583"/>
      <c r="I1294" s="147"/>
      <c r="J1294" s="147"/>
      <c r="K1294" s="147"/>
      <c r="L1294" s="582"/>
      <c r="M1294" s="582"/>
    </row>
    <row r="1295" spans="1:13" x14ac:dyDescent="0.25">
      <c r="A1295" s="581"/>
      <c r="B1295" s="586"/>
      <c r="C1295" s="581"/>
      <c r="D1295" s="582"/>
      <c r="E1295" s="147"/>
      <c r="F1295" s="147"/>
      <c r="G1295" s="587"/>
      <c r="H1295" s="583"/>
      <c r="I1295" s="147"/>
      <c r="J1295" s="147"/>
      <c r="K1295" s="147"/>
      <c r="L1295" s="582"/>
      <c r="M1295" s="582"/>
    </row>
    <row r="1296" spans="1:13" x14ac:dyDescent="0.25">
      <c r="A1296" s="581"/>
      <c r="B1296" s="586"/>
      <c r="C1296" s="581"/>
      <c r="D1296" s="582"/>
      <c r="E1296" s="147"/>
      <c r="F1296" s="147"/>
      <c r="G1296" s="587"/>
      <c r="H1296" s="583"/>
      <c r="I1296" s="147"/>
      <c r="J1296" s="147"/>
      <c r="K1296" s="147"/>
      <c r="L1296" s="582"/>
      <c r="M1296" s="582"/>
    </row>
    <row r="1297" spans="1:13" x14ac:dyDescent="0.25">
      <c r="A1297" s="581"/>
      <c r="B1297" s="586"/>
      <c r="C1297" s="581"/>
      <c r="D1297" s="582"/>
      <c r="E1297" s="147"/>
      <c r="F1297" s="147"/>
      <c r="G1297" s="583"/>
      <c r="H1297" s="583"/>
      <c r="I1297" s="147"/>
      <c r="J1297" s="147"/>
      <c r="K1297" s="147"/>
      <c r="L1297" s="582"/>
      <c r="M1297" s="582"/>
    </row>
    <row r="1298" spans="1:13" x14ac:dyDescent="0.25">
      <c r="A1298" s="581"/>
      <c r="B1298" s="586"/>
      <c r="C1298" s="581"/>
      <c r="D1298" s="582"/>
      <c r="E1298" s="147"/>
      <c r="F1298" s="147"/>
      <c r="G1298" s="583"/>
      <c r="H1298" s="583"/>
      <c r="I1298" s="147"/>
      <c r="J1298" s="147"/>
      <c r="K1298" s="147"/>
      <c r="L1298" s="582"/>
      <c r="M1298" s="582"/>
    </row>
    <row r="1299" spans="1:13" x14ac:dyDescent="0.25">
      <c r="A1299" s="581"/>
      <c r="B1299" s="586"/>
      <c r="C1299" s="581"/>
      <c r="D1299" s="582"/>
      <c r="E1299" s="147"/>
      <c r="F1299" s="147"/>
      <c r="G1299" s="583"/>
      <c r="H1299" s="583"/>
      <c r="I1299" s="147"/>
      <c r="J1299" s="147"/>
      <c r="K1299" s="147"/>
      <c r="L1299" s="582"/>
      <c r="M1299" s="582"/>
    </row>
    <row r="1300" spans="1:13" x14ac:dyDescent="0.25">
      <c r="A1300" s="581"/>
      <c r="B1300" s="586"/>
      <c r="C1300" s="581"/>
      <c r="D1300" s="582"/>
      <c r="E1300" s="147"/>
      <c r="F1300" s="147"/>
      <c r="G1300" s="583"/>
      <c r="H1300" s="583"/>
      <c r="I1300" s="147"/>
      <c r="J1300" s="147"/>
      <c r="K1300" s="147"/>
      <c r="L1300" s="582"/>
      <c r="M1300" s="582"/>
    </row>
    <row r="1301" spans="1:13" x14ac:dyDescent="0.25">
      <c r="A1301" s="581"/>
      <c r="B1301" s="586"/>
      <c r="C1301" s="581"/>
      <c r="D1301" s="582"/>
      <c r="E1301" s="147"/>
      <c r="F1301" s="147"/>
      <c r="G1301" s="583"/>
      <c r="H1301" s="583"/>
      <c r="I1301" s="147"/>
      <c r="J1301" s="147"/>
      <c r="K1301" s="147"/>
      <c r="L1301" s="582"/>
      <c r="M1301" s="582"/>
    </row>
    <row r="1302" spans="1:13" x14ac:dyDescent="0.25">
      <c r="A1302" s="581"/>
      <c r="B1302" s="586"/>
      <c r="C1302" s="581"/>
      <c r="D1302" s="582"/>
      <c r="E1302" s="147"/>
      <c r="F1302" s="147"/>
      <c r="G1302" s="583"/>
      <c r="H1302" s="583"/>
      <c r="I1302" s="147"/>
      <c r="J1302" s="147"/>
      <c r="K1302" s="147"/>
      <c r="L1302" s="582"/>
      <c r="M1302" s="582"/>
    </row>
    <row r="1303" spans="1:13" x14ac:dyDescent="0.25">
      <c r="A1303" s="581"/>
      <c r="B1303" s="586"/>
      <c r="C1303" s="581"/>
      <c r="D1303" s="582"/>
      <c r="E1303" s="147"/>
      <c r="F1303" s="147"/>
      <c r="G1303" s="583"/>
      <c r="H1303" s="583"/>
      <c r="I1303" s="147"/>
      <c r="J1303" s="147"/>
      <c r="K1303" s="147"/>
      <c r="L1303" s="582"/>
      <c r="M1303" s="582"/>
    </row>
    <row r="1304" spans="1:13" x14ac:dyDescent="0.25">
      <c r="A1304" s="581"/>
      <c r="B1304" s="586"/>
      <c r="C1304" s="581"/>
      <c r="D1304" s="582"/>
      <c r="E1304" s="147"/>
      <c r="F1304" s="147"/>
      <c r="G1304" s="583"/>
      <c r="H1304" s="583"/>
      <c r="I1304" s="147"/>
      <c r="J1304" s="147"/>
      <c r="K1304" s="147"/>
      <c r="L1304" s="582"/>
      <c r="M1304" s="582"/>
    </row>
    <row r="1305" spans="1:13" x14ac:dyDescent="0.25">
      <c r="A1305" s="581"/>
      <c r="B1305" s="586"/>
      <c r="C1305" s="581"/>
      <c r="D1305" s="582"/>
      <c r="E1305" s="147"/>
      <c r="F1305" s="147"/>
      <c r="G1305" s="583"/>
      <c r="H1305" s="583"/>
      <c r="I1305" s="147"/>
      <c r="J1305" s="147"/>
      <c r="K1305" s="147"/>
      <c r="L1305" s="582"/>
      <c r="M1305" s="582"/>
    </row>
    <row r="1306" spans="1:13" x14ac:dyDescent="0.25">
      <c r="A1306" s="581"/>
      <c r="B1306" s="586"/>
      <c r="C1306" s="581"/>
      <c r="D1306" s="582"/>
      <c r="E1306" s="147"/>
      <c r="F1306" s="147"/>
      <c r="G1306" s="583"/>
      <c r="H1306" s="583"/>
      <c r="I1306" s="147"/>
      <c r="J1306" s="147"/>
      <c r="K1306" s="147"/>
      <c r="L1306" s="582"/>
      <c r="M1306" s="582"/>
    </row>
    <row r="1307" spans="1:13" x14ac:dyDescent="0.25">
      <c r="A1307" s="581"/>
      <c r="B1307" s="586"/>
      <c r="C1307" s="581"/>
      <c r="D1307" s="582"/>
      <c r="E1307" s="147"/>
      <c r="F1307" s="147"/>
      <c r="G1307" s="583"/>
      <c r="H1307" s="583"/>
      <c r="I1307" s="147"/>
      <c r="J1307" s="147"/>
      <c r="K1307" s="147"/>
      <c r="L1307" s="582"/>
      <c r="M1307" s="582"/>
    </row>
    <row r="1308" spans="1:13" x14ac:dyDescent="0.25">
      <c r="A1308" s="581"/>
      <c r="B1308" s="586"/>
      <c r="C1308" s="581"/>
      <c r="D1308" s="582"/>
      <c r="E1308" s="147"/>
      <c r="F1308" s="147"/>
      <c r="G1308" s="583"/>
      <c r="H1308" s="583"/>
      <c r="I1308" s="147"/>
      <c r="J1308" s="147"/>
      <c r="K1308" s="147"/>
      <c r="L1308" s="582"/>
      <c r="M1308" s="582"/>
    </row>
    <row r="1309" spans="1:13" x14ac:dyDescent="0.25">
      <c r="A1309" s="581"/>
      <c r="B1309" s="586"/>
      <c r="C1309" s="581"/>
      <c r="D1309" s="582"/>
      <c r="E1309" s="147"/>
      <c r="F1309" s="147"/>
      <c r="G1309" s="583"/>
      <c r="H1309" s="583"/>
      <c r="I1309" s="147"/>
      <c r="J1309" s="147"/>
      <c r="K1309" s="147"/>
      <c r="L1309" s="582"/>
      <c r="M1309" s="582"/>
    </row>
    <row r="1310" spans="1:13" x14ac:dyDescent="0.25">
      <c r="A1310" s="581"/>
      <c r="B1310" s="586"/>
      <c r="C1310" s="581"/>
      <c r="D1310" s="582"/>
      <c r="E1310" s="147"/>
      <c r="F1310" s="147"/>
      <c r="G1310" s="583"/>
      <c r="H1310" s="583"/>
      <c r="I1310" s="147"/>
      <c r="J1310" s="147"/>
      <c r="K1310" s="147"/>
      <c r="L1310" s="582"/>
      <c r="M1310" s="582"/>
    </row>
    <row r="1311" spans="1:13" x14ac:dyDescent="0.25">
      <c r="A1311" s="581"/>
      <c r="B1311" s="586"/>
      <c r="C1311" s="581"/>
      <c r="D1311" s="582"/>
      <c r="E1311" s="147"/>
      <c r="F1311" s="147"/>
      <c r="G1311" s="583"/>
      <c r="H1311" s="583"/>
      <c r="I1311" s="147"/>
      <c r="J1311" s="147"/>
      <c r="K1311" s="147"/>
      <c r="L1311" s="582"/>
      <c r="M1311" s="582"/>
    </row>
    <row r="1312" spans="1:13" x14ac:dyDescent="0.25">
      <c r="A1312" s="581"/>
      <c r="B1312" s="586"/>
      <c r="C1312" s="581"/>
      <c r="D1312" s="582"/>
      <c r="E1312" s="147"/>
      <c r="F1312" s="147"/>
      <c r="G1312" s="583"/>
      <c r="H1312" s="583"/>
      <c r="I1312" s="147"/>
      <c r="J1312" s="147"/>
      <c r="K1312" s="147"/>
      <c r="L1312" s="582"/>
      <c r="M1312" s="582"/>
    </row>
    <row r="1313" spans="1:13" x14ac:dyDescent="0.25">
      <c r="A1313" s="581"/>
      <c r="B1313" s="586"/>
      <c r="C1313" s="581"/>
      <c r="D1313" s="582"/>
      <c r="E1313" s="147"/>
      <c r="F1313" s="147"/>
      <c r="G1313" s="583"/>
      <c r="H1313" s="583"/>
      <c r="I1313" s="147"/>
      <c r="J1313" s="147"/>
      <c r="K1313" s="147"/>
      <c r="L1313" s="582"/>
      <c r="M1313" s="582"/>
    </row>
    <row r="1314" spans="1:13" x14ac:dyDescent="0.25">
      <c r="A1314" s="581"/>
      <c r="B1314" s="586"/>
      <c r="C1314" s="581"/>
      <c r="D1314" s="582"/>
      <c r="E1314" s="147"/>
      <c r="F1314" s="147"/>
      <c r="G1314" s="583"/>
      <c r="H1314" s="583"/>
      <c r="I1314" s="147"/>
      <c r="J1314" s="147"/>
      <c r="K1314" s="147"/>
      <c r="L1314" s="582"/>
      <c r="M1314" s="582"/>
    </row>
    <row r="1315" spans="1:13" x14ac:dyDescent="0.25">
      <c r="A1315" s="581"/>
      <c r="B1315" s="586"/>
      <c r="C1315" s="581"/>
      <c r="D1315" s="582"/>
      <c r="E1315" s="147"/>
      <c r="F1315" s="147"/>
      <c r="G1315" s="583"/>
      <c r="H1315" s="583"/>
      <c r="I1315" s="147"/>
      <c r="J1315" s="147"/>
      <c r="K1315" s="147"/>
      <c r="L1315" s="582"/>
      <c r="M1315" s="582"/>
    </row>
    <row r="1316" spans="1:13" x14ac:dyDescent="0.25">
      <c r="A1316" s="581"/>
      <c r="B1316" s="586"/>
      <c r="C1316" s="581"/>
      <c r="D1316" s="582"/>
      <c r="E1316" s="147"/>
      <c r="F1316" s="147"/>
      <c r="G1316" s="583"/>
      <c r="H1316" s="583"/>
      <c r="I1316" s="147"/>
      <c r="J1316" s="147"/>
      <c r="K1316" s="147"/>
      <c r="L1316" s="582"/>
      <c r="M1316" s="582"/>
    </row>
    <row r="1317" spans="1:13" x14ac:dyDescent="0.25">
      <c r="A1317" s="581"/>
      <c r="B1317" s="586"/>
      <c r="C1317" s="581"/>
      <c r="D1317" s="582"/>
      <c r="E1317" s="147"/>
      <c r="F1317" s="147"/>
      <c r="G1317" s="583"/>
      <c r="H1317" s="583"/>
      <c r="I1317" s="147"/>
      <c r="J1317" s="147"/>
      <c r="K1317" s="147"/>
      <c r="L1317" s="582"/>
      <c r="M1317" s="582"/>
    </row>
    <row r="1318" spans="1:13" x14ac:dyDescent="0.25">
      <c r="A1318" s="581"/>
      <c r="B1318" s="586"/>
      <c r="C1318" s="581"/>
      <c r="D1318" s="582"/>
      <c r="E1318" s="147"/>
      <c r="F1318" s="147"/>
      <c r="G1318" s="583"/>
      <c r="H1318" s="583"/>
      <c r="I1318" s="147"/>
      <c r="J1318" s="147"/>
      <c r="K1318" s="147"/>
      <c r="L1318" s="582"/>
      <c r="M1318" s="582"/>
    </row>
    <row r="1319" spans="1:13" x14ac:dyDescent="0.25">
      <c r="A1319" s="581"/>
      <c r="B1319" s="586"/>
      <c r="C1319" s="581"/>
      <c r="D1319" s="582"/>
      <c r="E1319" s="147"/>
      <c r="F1319" s="147"/>
      <c r="G1319" s="583"/>
      <c r="H1319" s="583"/>
      <c r="I1319" s="147"/>
      <c r="J1319" s="147"/>
      <c r="K1319" s="147"/>
      <c r="L1319" s="582"/>
      <c r="M1319" s="582"/>
    </row>
    <row r="1320" spans="1:13" x14ac:dyDescent="0.25">
      <c r="A1320" s="581"/>
      <c r="B1320" s="586"/>
      <c r="C1320" s="581"/>
      <c r="D1320" s="582"/>
      <c r="E1320" s="147"/>
      <c r="F1320" s="147"/>
      <c r="G1320" s="583"/>
      <c r="H1320" s="583"/>
      <c r="I1320" s="147"/>
      <c r="J1320" s="147"/>
      <c r="K1320" s="147"/>
      <c r="L1320" s="582"/>
      <c r="M1320" s="582"/>
    </row>
    <row r="1321" spans="1:13" x14ac:dyDescent="0.25">
      <c r="A1321" s="581"/>
      <c r="B1321" s="586"/>
      <c r="C1321" s="581"/>
      <c r="D1321" s="582"/>
      <c r="E1321" s="147"/>
      <c r="F1321" s="147"/>
      <c r="G1321" s="583"/>
      <c r="H1321" s="583"/>
      <c r="I1321" s="147"/>
      <c r="J1321" s="147"/>
      <c r="K1321" s="147"/>
      <c r="L1321" s="582"/>
      <c r="M1321" s="582"/>
    </row>
    <row r="1322" spans="1:13" x14ac:dyDescent="0.25">
      <c r="A1322" s="581"/>
      <c r="B1322" s="586"/>
      <c r="C1322" s="581"/>
      <c r="D1322" s="582"/>
      <c r="E1322" s="147"/>
      <c r="F1322" s="147"/>
      <c r="G1322" s="583"/>
      <c r="H1322" s="583"/>
      <c r="I1322" s="147"/>
      <c r="J1322" s="147"/>
      <c r="K1322" s="147"/>
      <c r="L1322" s="582"/>
      <c r="M1322" s="582"/>
    </row>
    <row r="1323" spans="1:13" x14ac:dyDescent="0.25">
      <c r="A1323" s="581"/>
      <c r="B1323" s="586"/>
      <c r="C1323" s="581"/>
      <c r="D1323" s="582"/>
      <c r="E1323" s="147"/>
      <c r="F1323" s="147"/>
      <c r="G1323" s="583"/>
      <c r="H1323" s="583"/>
      <c r="I1323" s="147"/>
      <c r="J1323" s="147"/>
      <c r="K1323" s="147"/>
      <c r="L1323" s="582"/>
      <c r="M1323" s="582"/>
    </row>
    <row r="1324" spans="1:13" x14ac:dyDescent="0.25">
      <c r="A1324" s="581"/>
      <c r="B1324" s="586"/>
      <c r="C1324" s="581"/>
      <c r="D1324" s="582"/>
      <c r="E1324" s="147"/>
      <c r="F1324" s="147"/>
      <c r="G1324" s="583"/>
      <c r="H1324" s="583"/>
      <c r="I1324" s="147"/>
      <c r="J1324" s="147"/>
      <c r="K1324" s="147"/>
      <c r="L1324" s="582"/>
      <c r="M1324" s="582"/>
    </row>
    <row r="1325" spans="1:13" x14ac:dyDescent="0.25">
      <c r="A1325" s="581"/>
      <c r="B1325" s="586"/>
      <c r="C1325" s="581"/>
      <c r="D1325" s="582"/>
      <c r="E1325" s="147"/>
      <c r="F1325" s="147"/>
      <c r="G1325" s="583"/>
      <c r="H1325" s="583"/>
      <c r="I1325" s="147"/>
      <c r="J1325" s="147"/>
      <c r="K1325" s="147"/>
      <c r="L1325" s="582"/>
      <c r="M1325" s="582"/>
    </row>
    <row r="1326" spans="1:13" x14ac:dyDescent="0.25">
      <c r="A1326" s="581"/>
      <c r="B1326" s="586"/>
      <c r="C1326" s="581"/>
      <c r="D1326" s="582"/>
      <c r="E1326" s="147"/>
      <c r="F1326" s="147"/>
      <c r="G1326" s="583"/>
      <c r="H1326" s="583"/>
      <c r="I1326" s="147"/>
      <c r="J1326" s="147"/>
      <c r="K1326" s="147"/>
      <c r="L1326" s="582"/>
      <c r="M1326" s="582"/>
    </row>
    <row r="1327" spans="1:13" x14ac:dyDescent="0.25">
      <c r="A1327" s="581"/>
      <c r="B1327" s="586"/>
      <c r="C1327" s="581"/>
      <c r="D1327" s="582"/>
      <c r="E1327" s="147"/>
      <c r="F1327" s="147"/>
      <c r="G1327" s="583"/>
      <c r="H1327" s="583"/>
      <c r="I1327" s="147"/>
      <c r="J1327" s="147"/>
      <c r="K1327" s="147"/>
      <c r="L1327" s="582"/>
      <c r="M1327" s="582"/>
    </row>
    <row r="1328" spans="1:13" x14ac:dyDescent="0.25">
      <c r="A1328" s="581"/>
      <c r="B1328" s="586"/>
      <c r="C1328" s="581"/>
      <c r="D1328" s="582"/>
      <c r="E1328" s="147"/>
      <c r="F1328" s="147"/>
      <c r="G1328" s="583"/>
      <c r="H1328" s="583"/>
      <c r="I1328" s="147"/>
      <c r="J1328" s="147"/>
      <c r="K1328" s="147"/>
      <c r="L1328" s="582"/>
      <c r="M1328" s="582"/>
    </row>
    <row r="1329" spans="1:13" x14ac:dyDescent="0.25">
      <c r="A1329" s="581"/>
      <c r="B1329" s="586"/>
      <c r="C1329" s="581"/>
      <c r="D1329" s="582"/>
      <c r="E1329" s="147"/>
      <c r="F1329" s="147"/>
      <c r="G1329" s="583"/>
      <c r="H1329" s="583"/>
      <c r="I1329" s="147"/>
      <c r="J1329" s="147"/>
      <c r="K1329" s="147"/>
      <c r="L1329" s="582"/>
      <c r="M1329" s="582"/>
    </row>
    <row r="1330" spans="1:13" x14ac:dyDescent="0.25">
      <c r="A1330" s="581"/>
      <c r="B1330" s="586"/>
      <c r="C1330" s="581"/>
      <c r="D1330" s="582"/>
      <c r="E1330" s="147"/>
      <c r="F1330" s="147"/>
      <c r="G1330" s="583"/>
      <c r="H1330" s="583"/>
      <c r="I1330" s="147"/>
      <c r="J1330" s="147"/>
      <c r="K1330" s="147"/>
      <c r="L1330" s="582"/>
      <c r="M1330" s="582"/>
    </row>
    <row r="1331" spans="1:13" x14ac:dyDescent="0.25">
      <c r="A1331" s="581"/>
      <c r="B1331" s="586"/>
      <c r="C1331" s="581"/>
      <c r="D1331" s="582"/>
      <c r="E1331" s="147"/>
      <c r="F1331" s="147"/>
      <c r="G1331" s="583"/>
      <c r="H1331" s="583"/>
      <c r="I1331" s="147"/>
      <c r="J1331" s="147"/>
      <c r="K1331" s="147"/>
      <c r="L1331" s="582"/>
      <c r="M1331" s="582"/>
    </row>
    <row r="1332" spans="1:13" x14ac:dyDescent="0.25">
      <c r="A1332" s="581"/>
      <c r="B1332" s="586"/>
      <c r="C1332" s="581"/>
      <c r="D1332" s="582"/>
      <c r="E1332" s="147"/>
      <c r="F1332" s="147"/>
      <c r="G1332" s="583"/>
      <c r="H1332" s="583"/>
      <c r="I1332" s="147"/>
      <c r="J1332" s="147"/>
      <c r="K1332" s="147"/>
      <c r="L1332" s="582"/>
      <c r="M1332" s="582"/>
    </row>
    <row r="1333" spans="1:13" x14ac:dyDescent="0.25">
      <c r="A1333" s="581"/>
      <c r="B1333" s="586"/>
      <c r="C1333" s="581"/>
      <c r="D1333" s="582"/>
      <c r="E1333" s="147"/>
      <c r="F1333" s="147"/>
      <c r="G1333" s="583"/>
      <c r="H1333" s="583"/>
      <c r="I1333" s="147"/>
      <c r="J1333" s="147"/>
      <c r="K1333" s="147"/>
      <c r="L1333" s="582"/>
      <c r="M1333" s="582"/>
    </row>
    <row r="1334" spans="1:13" x14ac:dyDescent="0.25">
      <c r="A1334" s="581"/>
      <c r="B1334" s="586"/>
      <c r="C1334" s="581"/>
      <c r="D1334" s="582"/>
      <c r="E1334" s="147"/>
      <c r="F1334" s="147"/>
      <c r="G1334" s="583"/>
      <c r="H1334" s="583"/>
      <c r="I1334" s="147"/>
      <c r="J1334" s="147"/>
      <c r="K1334" s="147"/>
      <c r="L1334" s="582"/>
      <c r="M1334" s="582"/>
    </row>
    <row r="1335" spans="1:13" x14ac:dyDescent="0.25">
      <c r="A1335" s="581"/>
      <c r="B1335" s="586"/>
      <c r="C1335" s="581"/>
      <c r="D1335" s="582"/>
      <c r="E1335" s="147"/>
      <c r="F1335" s="147"/>
      <c r="G1335" s="583"/>
      <c r="H1335" s="583"/>
      <c r="I1335" s="147"/>
      <c r="J1335" s="147"/>
      <c r="K1335" s="147"/>
      <c r="L1335" s="582"/>
      <c r="M1335" s="582"/>
    </row>
    <row r="1336" spans="1:13" x14ac:dyDescent="0.25">
      <c r="A1336" s="581"/>
      <c r="B1336" s="586"/>
      <c r="C1336" s="581"/>
      <c r="D1336" s="582"/>
      <c r="E1336" s="147"/>
      <c r="F1336" s="147"/>
      <c r="G1336" s="583"/>
      <c r="H1336" s="583"/>
      <c r="I1336" s="147"/>
      <c r="J1336" s="147"/>
      <c r="K1336" s="147"/>
      <c r="L1336" s="582"/>
      <c r="M1336" s="582"/>
    </row>
    <row r="1337" spans="1:13" x14ac:dyDescent="0.25">
      <c r="A1337" s="581"/>
      <c r="B1337" s="586"/>
      <c r="C1337" s="581"/>
      <c r="D1337" s="582"/>
      <c r="E1337" s="147"/>
      <c r="F1337" s="147"/>
      <c r="G1337" s="583"/>
      <c r="H1337" s="583"/>
      <c r="I1337" s="147"/>
      <c r="J1337" s="147"/>
      <c r="K1337" s="147"/>
      <c r="L1337" s="582"/>
      <c r="M1337" s="582"/>
    </row>
    <row r="1338" spans="1:13" x14ac:dyDescent="0.25">
      <c r="A1338" s="581"/>
      <c r="B1338" s="586"/>
      <c r="C1338" s="581"/>
      <c r="D1338" s="582"/>
      <c r="E1338" s="147"/>
      <c r="F1338" s="147"/>
      <c r="G1338" s="583"/>
      <c r="H1338" s="583"/>
      <c r="I1338" s="147"/>
      <c r="J1338" s="147"/>
      <c r="K1338" s="147"/>
      <c r="L1338" s="582"/>
      <c r="M1338" s="582"/>
    </row>
    <row r="1339" spans="1:13" x14ac:dyDescent="0.25">
      <c r="A1339" s="581"/>
      <c r="B1339" s="586"/>
      <c r="C1339" s="581"/>
      <c r="D1339" s="582"/>
      <c r="E1339" s="147"/>
      <c r="F1339" s="147"/>
      <c r="G1339" s="583"/>
      <c r="H1339" s="583"/>
      <c r="I1339" s="147"/>
      <c r="J1339" s="147"/>
      <c r="K1339" s="147"/>
      <c r="L1339" s="582"/>
      <c r="M1339" s="582"/>
    </row>
    <row r="1340" spans="1:13" x14ac:dyDescent="0.25">
      <c r="A1340" s="581"/>
      <c r="B1340" s="586"/>
      <c r="C1340" s="581"/>
      <c r="D1340" s="582"/>
      <c r="E1340" s="147"/>
      <c r="F1340" s="147"/>
      <c r="G1340" s="583"/>
      <c r="H1340" s="583"/>
      <c r="I1340" s="147"/>
      <c r="J1340" s="147"/>
      <c r="K1340" s="147"/>
      <c r="L1340" s="582"/>
      <c r="M1340" s="582"/>
    </row>
    <row r="1341" spans="1:13" x14ac:dyDescent="0.25">
      <c r="A1341" s="581"/>
      <c r="B1341" s="586"/>
      <c r="C1341" s="581"/>
      <c r="D1341" s="582"/>
      <c r="E1341" s="147"/>
      <c r="F1341" s="147"/>
      <c r="G1341" s="583"/>
      <c r="H1341" s="583"/>
      <c r="I1341" s="147"/>
      <c r="J1341" s="147"/>
      <c r="K1341" s="147"/>
      <c r="L1341" s="582"/>
      <c r="M1341" s="582"/>
    </row>
    <row r="1342" spans="1:13" x14ac:dyDescent="0.25">
      <c r="A1342" s="581"/>
      <c r="B1342" s="586"/>
      <c r="C1342" s="581"/>
      <c r="D1342" s="582"/>
      <c r="E1342" s="147"/>
      <c r="F1342" s="147"/>
      <c r="G1342" s="583"/>
      <c r="H1342" s="583"/>
      <c r="I1342" s="147"/>
      <c r="J1342" s="147"/>
      <c r="K1342" s="147"/>
      <c r="L1342" s="582"/>
      <c r="M1342" s="582"/>
    </row>
    <row r="1343" spans="1:13" x14ac:dyDescent="0.25">
      <c r="A1343" s="581"/>
      <c r="B1343" s="586"/>
      <c r="C1343" s="581"/>
      <c r="D1343" s="582"/>
      <c r="E1343" s="147"/>
      <c r="F1343" s="147"/>
      <c r="G1343" s="583"/>
      <c r="H1343" s="583"/>
      <c r="I1343" s="147"/>
      <c r="J1343" s="147"/>
      <c r="K1343" s="147"/>
      <c r="L1343" s="582"/>
      <c r="M1343" s="582"/>
    </row>
    <row r="1344" spans="1:13" x14ac:dyDescent="0.25">
      <c r="A1344" s="581"/>
      <c r="B1344" s="586"/>
      <c r="C1344" s="581"/>
      <c r="D1344" s="582"/>
      <c r="E1344" s="147"/>
      <c r="F1344" s="147"/>
      <c r="G1344" s="583"/>
      <c r="H1344" s="583"/>
      <c r="I1344" s="147"/>
      <c r="J1344" s="147"/>
      <c r="K1344" s="147"/>
      <c r="L1344" s="582"/>
      <c r="M1344" s="582"/>
    </row>
    <row r="1345" spans="1:13" x14ac:dyDescent="0.25">
      <c r="A1345" s="581"/>
      <c r="B1345" s="586"/>
      <c r="C1345" s="581"/>
      <c r="D1345" s="582"/>
      <c r="E1345" s="147"/>
      <c r="F1345" s="147"/>
      <c r="G1345" s="583"/>
      <c r="H1345" s="583"/>
      <c r="I1345" s="147"/>
      <c r="J1345" s="147"/>
      <c r="K1345" s="147"/>
      <c r="L1345" s="582"/>
      <c r="M1345" s="582"/>
    </row>
    <row r="1346" spans="1:13" x14ac:dyDescent="0.25">
      <c r="A1346" s="581"/>
      <c r="B1346" s="586"/>
      <c r="C1346" s="581"/>
      <c r="D1346" s="582"/>
      <c r="E1346" s="147"/>
      <c r="F1346" s="147"/>
      <c r="G1346" s="583"/>
      <c r="H1346" s="583"/>
      <c r="I1346" s="147"/>
      <c r="J1346" s="147"/>
      <c r="K1346" s="147"/>
      <c r="L1346" s="582"/>
      <c r="M1346" s="582"/>
    </row>
    <row r="1347" spans="1:13" x14ac:dyDescent="0.25">
      <c r="A1347" s="581"/>
      <c r="B1347" s="586"/>
      <c r="C1347" s="581"/>
      <c r="D1347" s="582"/>
      <c r="E1347" s="147"/>
      <c r="F1347" s="147"/>
      <c r="G1347" s="583"/>
      <c r="H1347" s="583"/>
      <c r="I1347" s="147"/>
      <c r="J1347" s="147"/>
      <c r="K1347" s="147"/>
      <c r="L1347" s="582"/>
      <c r="M1347" s="582"/>
    </row>
    <row r="1348" spans="1:13" x14ac:dyDescent="0.25">
      <c r="A1348" s="581"/>
      <c r="B1348" s="586"/>
      <c r="C1348" s="581"/>
      <c r="D1348" s="582"/>
      <c r="E1348" s="147"/>
      <c r="F1348" s="147"/>
      <c r="G1348" s="583"/>
      <c r="H1348" s="583"/>
      <c r="I1348" s="147"/>
      <c r="J1348" s="147"/>
      <c r="K1348" s="147"/>
      <c r="L1348" s="582"/>
      <c r="M1348" s="582"/>
    </row>
    <row r="1349" spans="1:13" x14ac:dyDescent="0.25">
      <c r="A1349" s="581"/>
      <c r="B1349" s="586"/>
      <c r="C1349" s="581"/>
      <c r="D1349" s="582"/>
      <c r="E1349" s="147"/>
      <c r="F1349" s="147"/>
      <c r="G1349" s="583"/>
      <c r="H1349" s="583"/>
      <c r="I1349" s="147"/>
      <c r="J1349" s="147"/>
      <c r="K1349" s="147"/>
      <c r="L1349" s="582"/>
      <c r="M1349" s="582"/>
    </row>
    <row r="1350" spans="1:13" x14ac:dyDescent="0.25">
      <c r="A1350" s="581"/>
      <c r="B1350" s="586"/>
      <c r="C1350" s="581"/>
      <c r="D1350" s="582"/>
      <c r="E1350" s="147"/>
      <c r="F1350" s="147"/>
      <c r="G1350" s="583"/>
      <c r="H1350" s="583"/>
      <c r="I1350" s="147"/>
      <c r="J1350" s="147"/>
      <c r="K1350" s="147"/>
      <c r="L1350" s="582"/>
      <c r="M1350" s="582"/>
    </row>
    <row r="1351" spans="1:13" x14ac:dyDescent="0.25">
      <c r="A1351" s="581"/>
      <c r="B1351" s="586"/>
      <c r="C1351" s="581"/>
      <c r="D1351" s="582"/>
      <c r="E1351" s="147"/>
      <c r="F1351" s="147"/>
      <c r="G1351" s="583"/>
      <c r="H1351" s="583"/>
      <c r="I1351" s="147"/>
      <c r="J1351" s="147"/>
      <c r="K1351" s="147"/>
      <c r="L1351" s="582"/>
      <c r="M1351" s="582"/>
    </row>
    <row r="1352" spans="1:13" x14ac:dyDescent="0.25">
      <c r="A1352" s="581"/>
      <c r="B1352" s="586"/>
      <c r="C1352" s="581"/>
      <c r="D1352" s="582"/>
      <c r="E1352" s="147"/>
      <c r="F1352" s="147"/>
      <c r="G1352" s="583"/>
      <c r="H1352" s="583"/>
      <c r="I1352" s="147"/>
      <c r="J1352" s="147"/>
      <c r="K1352" s="147"/>
      <c r="L1352" s="582"/>
      <c r="M1352" s="582"/>
    </row>
    <row r="1353" spans="1:13" x14ac:dyDescent="0.25">
      <c r="A1353" s="581"/>
      <c r="B1353" s="586"/>
      <c r="C1353" s="581"/>
      <c r="D1353" s="582"/>
      <c r="E1353" s="147"/>
      <c r="F1353" s="147"/>
      <c r="G1353" s="583"/>
      <c r="H1353" s="583"/>
      <c r="I1353" s="147"/>
      <c r="J1353" s="147"/>
      <c r="K1353" s="147"/>
      <c r="L1353" s="582"/>
      <c r="M1353" s="582"/>
    </row>
    <row r="1354" spans="1:13" x14ac:dyDescent="0.25">
      <c r="A1354" s="581"/>
      <c r="B1354" s="586"/>
      <c r="C1354" s="581"/>
      <c r="D1354" s="582"/>
      <c r="E1354" s="147"/>
      <c r="F1354" s="147"/>
      <c r="G1354" s="583"/>
      <c r="H1354" s="583"/>
      <c r="I1354" s="147"/>
      <c r="J1354" s="147"/>
      <c r="K1354" s="147"/>
      <c r="L1354" s="582"/>
      <c r="M1354" s="582"/>
    </row>
    <row r="1355" spans="1:13" x14ac:dyDescent="0.25">
      <c r="A1355" s="581"/>
      <c r="B1355" s="586"/>
      <c r="C1355" s="581"/>
      <c r="D1355" s="582"/>
      <c r="E1355" s="147"/>
      <c r="F1355" s="147"/>
      <c r="G1355" s="587"/>
      <c r="H1355" s="583"/>
      <c r="I1355" s="147"/>
      <c r="J1355" s="147"/>
      <c r="K1355" s="147"/>
      <c r="L1355" s="582"/>
      <c r="M1355" s="582"/>
    </row>
    <row r="1356" spans="1:13" x14ac:dyDescent="0.25">
      <c r="A1356" s="581"/>
      <c r="B1356" s="586"/>
      <c r="C1356" s="581"/>
      <c r="D1356" s="582"/>
      <c r="E1356" s="147"/>
      <c r="F1356" s="147"/>
      <c r="G1356" s="587"/>
      <c r="H1356" s="583"/>
      <c r="I1356" s="147"/>
      <c r="J1356" s="147"/>
      <c r="K1356" s="147"/>
      <c r="L1356" s="582"/>
      <c r="M1356" s="582"/>
    </row>
    <row r="1357" spans="1:13" x14ac:dyDescent="0.25">
      <c r="A1357" s="581"/>
      <c r="B1357" s="586"/>
      <c r="C1357" s="581"/>
      <c r="D1357" s="582"/>
      <c r="E1357" s="147"/>
      <c r="F1357" s="147"/>
      <c r="G1357" s="587"/>
      <c r="H1357" s="583"/>
      <c r="I1357" s="147"/>
      <c r="J1357" s="147"/>
      <c r="K1357" s="147"/>
      <c r="L1357" s="582"/>
      <c r="M1357" s="582"/>
    </row>
    <row r="1358" spans="1:13" x14ac:dyDescent="0.25">
      <c r="A1358" s="581"/>
      <c r="B1358" s="586"/>
      <c r="C1358" s="581"/>
      <c r="D1358" s="582"/>
      <c r="E1358" s="147"/>
      <c r="F1358" s="147"/>
      <c r="G1358" s="587"/>
      <c r="H1358" s="583"/>
      <c r="I1358" s="147"/>
      <c r="J1358" s="147"/>
      <c r="K1358" s="147"/>
      <c r="L1358" s="582"/>
      <c r="M1358" s="582"/>
    </row>
    <row r="1359" spans="1:13" x14ac:dyDescent="0.25">
      <c r="A1359" s="581"/>
      <c r="B1359" s="586"/>
      <c r="C1359" s="581"/>
      <c r="D1359" s="582"/>
      <c r="E1359" s="147"/>
      <c r="F1359" s="147"/>
      <c r="G1359" s="587"/>
      <c r="H1359" s="583"/>
      <c r="I1359" s="147"/>
      <c r="J1359" s="147"/>
      <c r="K1359" s="147"/>
      <c r="L1359" s="582"/>
      <c r="M1359" s="582"/>
    </row>
    <row r="1360" spans="1:13" x14ac:dyDescent="0.25">
      <c r="A1360" s="581"/>
      <c r="B1360" s="586"/>
      <c r="C1360" s="581"/>
      <c r="D1360" s="582"/>
      <c r="E1360" s="147"/>
      <c r="F1360" s="147"/>
      <c r="G1360" s="587"/>
      <c r="H1360" s="583"/>
      <c r="I1360" s="147"/>
      <c r="J1360" s="147"/>
      <c r="K1360" s="147"/>
      <c r="L1360" s="582"/>
      <c r="M1360" s="582"/>
    </row>
    <row r="1361" spans="1:13" x14ac:dyDescent="0.25">
      <c r="A1361" s="581"/>
      <c r="B1361" s="586"/>
      <c r="C1361" s="581"/>
      <c r="D1361" s="582"/>
      <c r="E1361" s="147"/>
      <c r="F1361" s="147"/>
      <c r="G1361" s="587"/>
      <c r="H1361" s="583"/>
      <c r="I1361" s="147"/>
      <c r="J1361" s="147"/>
      <c r="K1361" s="147"/>
      <c r="L1361" s="582"/>
      <c r="M1361" s="582"/>
    </row>
    <row r="1362" spans="1:13" x14ac:dyDescent="0.25">
      <c r="A1362" s="581"/>
      <c r="B1362" s="586"/>
      <c r="C1362" s="581"/>
      <c r="D1362" s="582"/>
      <c r="E1362" s="147"/>
      <c r="F1362" s="147"/>
      <c r="G1362" s="587"/>
      <c r="H1362" s="583"/>
      <c r="I1362" s="147"/>
      <c r="J1362" s="147"/>
      <c r="K1362" s="147"/>
      <c r="L1362" s="582"/>
      <c r="M1362" s="582"/>
    </row>
    <row r="1363" spans="1:13" x14ac:dyDescent="0.25">
      <c r="A1363" s="581"/>
      <c r="B1363" s="586"/>
      <c r="C1363" s="581"/>
      <c r="D1363" s="582"/>
      <c r="E1363" s="147"/>
      <c r="F1363" s="147"/>
      <c r="G1363" s="587"/>
      <c r="H1363" s="583"/>
      <c r="I1363" s="147"/>
      <c r="J1363" s="147"/>
      <c r="K1363" s="147"/>
      <c r="L1363" s="582"/>
      <c r="M1363" s="582"/>
    </row>
    <row r="1364" spans="1:13" x14ac:dyDescent="0.25">
      <c r="A1364" s="581"/>
      <c r="B1364" s="586"/>
      <c r="C1364" s="581"/>
      <c r="D1364" s="582"/>
      <c r="E1364" s="147"/>
      <c r="F1364" s="147"/>
      <c r="G1364" s="587"/>
      <c r="H1364" s="583"/>
      <c r="I1364" s="147"/>
      <c r="J1364" s="147"/>
      <c r="K1364" s="147"/>
      <c r="L1364" s="582"/>
      <c r="M1364" s="582"/>
    </row>
    <row r="1365" spans="1:13" x14ac:dyDescent="0.25">
      <c r="A1365" s="581"/>
      <c r="B1365" s="586"/>
      <c r="C1365" s="581"/>
      <c r="D1365" s="582"/>
      <c r="E1365" s="147"/>
      <c r="F1365" s="147"/>
      <c r="G1365" s="587"/>
      <c r="H1365" s="583"/>
      <c r="I1365" s="147"/>
      <c r="J1365" s="147"/>
      <c r="K1365" s="147"/>
      <c r="L1365" s="582"/>
      <c r="M1365" s="582"/>
    </row>
    <row r="1366" spans="1:13" x14ac:dyDescent="0.25">
      <c r="A1366" s="581"/>
      <c r="B1366" s="586"/>
      <c r="C1366" s="581"/>
      <c r="D1366" s="582"/>
      <c r="E1366" s="147"/>
      <c r="F1366" s="147"/>
      <c r="G1366" s="587"/>
      <c r="H1366" s="583"/>
      <c r="I1366" s="147"/>
      <c r="J1366" s="147"/>
      <c r="K1366" s="147"/>
      <c r="L1366" s="582"/>
      <c r="M1366" s="582"/>
    </row>
    <row r="1367" spans="1:13" x14ac:dyDescent="0.25">
      <c r="A1367" s="581"/>
      <c r="B1367" s="586"/>
      <c r="C1367" s="581"/>
      <c r="D1367" s="582"/>
      <c r="E1367" s="147"/>
      <c r="F1367" s="147"/>
      <c r="G1367" s="587"/>
      <c r="H1367" s="583"/>
      <c r="I1367" s="147"/>
      <c r="J1367" s="147"/>
      <c r="K1367" s="147"/>
      <c r="L1367" s="582"/>
      <c r="M1367" s="582"/>
    </row>
    <row r="1368" spans="1:13" x14ac:dyDescent="0.25">
      <c r="A1368" s="581"/>
      <c r="B1368" s="586"/>
      <c r="C1368" s="581"/>
      <c r="D1368" s="582"/>
      <c r="E1368" s="147"/>
      <c r="F1368" s="147"/>
      <c r="G1368" s="583"/>
      <c r="H1368" s="583"/>
      <c r="I1368" s="147"/>
      <c r="J1368" s="147"/>
      <c r="K1368" s="147"/>
      <c r="L1368" s="582"/>
      <c r="M1368" s="582"/>
    </row>
    <row r="1369" spans="1:13" x14ac:dyDescent="0.25">
      <c r="A1369" s="581"/>
      <c r="B1369" s="586"/>
      <c r="C1369" s="581"/>
      <c r="D1369" s="582"/>
      <c r="E1369" s="147"/>
      <c r="F1369" s="147"/>
      <c r="G1369" s="583"/>
      <c r="H1369" s="583"/>
      <c r="I1369" s="147"/>
      <c r="J1369" s="147"/>
      <c r="K1369" s="147"/>
      <c r="L1369" s="582"/>
      <c r="M1369" s="582"/>
    </row>
    <row r="1370" spans="1:13" x14ac:dyDescent="0.25">
      <c r="A1370" s="581"/>
      <c r="B1370" s="586"/>
      <c r="C1370" s="581"/>
      <c r="D1370" s="582"/>
      <c r="E1370" s="147"/>
      <c r="F1370" s="147"/>
      <c r="G1370" s="583"/>
      <c r="H1370" s="583"/>
      <c r="I1370" s="147"/>
      <c r="J1370" s="147"/>
      <c r="K1370" s="147"/>
      <c r="L1370" s="582"/>
      <c r="M1370" s="582"/>
    </row>
    <row r="1371" spans="1:13" x14ac:dyDescent="0.25">
      <c r="A1371" s="581"/>
      <c r="B1371" s="533"/>
      <c r="C1371" s="581"/>
      <c r="D1371" s="585"/>
      <c r="E1371" s="147"/>
      <c r="F1371" s="147"/>
      <c r="G1371" s="583"/>
      <c r="H1371" s="584"/>
      <c r="I1371" s="147"/>
      <c r="J1371" s="147"/>
      <c r="K1371" s="147"/>
      <c r="L1371" s="582"/>
      <c r="M1371" s="582"/>
    </row>
    <row r="1372" spans="1:13" x14ac:dyDescent="0.25">
      <c r="A1372" s="581"/>
      <c r="B1372" s="533"/>
      <c r="C1372" s="581"/>
      <c r="D1372" s="585"/>
      <c r="E1372" s="147"/>
      <c r="F1372" s="147"/>
      <c r="G1372" s="583"/>
      <c r="H1372" s="538"/>
      <c r="I1372" s="147"/>
      <c r="J1372" s="147"/>
      <c r="K1372" s="147"/>
      <c r="L1372" s="582"/>
      <c r="M1372" s="582"/>
    </row>
    <row r="1373" spans="1:13" x14ac:dyDescent="0.25">
      <c r="A1373" s="581"/>
      <c r="B1373" s="533"/>
      <c r="C1373" s="581"/>
      <c r="D1373" s="585"/>
      <c r="E1373" s="147"/>
      <c r="F1373" s="147"/>
      <c r="G1373" s="583"/>
      <c r="H1373" s="538"/>
      <c r="I1373" s="147"/>
      <c r="J1373" s="147"/>
      <c r="K1373" s="147"/>
      <c r="L1373" s="582"/>
      <c r="M1373" s="582"/>
    </row>
    <row r="1374" spans="1:13" x14ac:dyDescent="0.25">
      <c r="A1374" s="581"/>
      <c r="B1374" s="533"/>
      <c r="C1374" s="581"/>
      <c r="D1374" s="585"/>
      <c r="E1374" s="147"/>
      <c r="F1374" s="147"/>
      <c r="G1374" s="583"/>
      <c r="H1374" s="583"/>
      <c r="I1374" s="147"/>
      <c r="J1374" s="147"/>
      <c r="K1374" s="147"/>
      <c r="L1374" s="582"/>
      <c r="M1374" s="582"/>
    </row>
    <row r="1375" spans="1:13" x14ac:dyDescent="0.25">
      <c r="A1375" s="581"/>
      <c r="B1375" s="533"/>
      <c r="C1375" s="581"/>
      <c r="D1375" s="585"/>
      <c r="E1375" s="147"/>
      <c r="F1375" s="147"/>
      <c r="G1375" s="583"/>
      <c r="H1375" s="583"/>
      <c r="I1375" s="147"/>
      <c r="J1375" s="147"/>
      <c r="K1375" s="147"/>
      <c r="L1375" s="582"/>
      <c r="M1375" s="582"/>
    </row>
    <row r="1376" spans="1:13" x14ac:dyDescent="0.25">
      <c r="A1376" s="581"/>
      <c r="B1376" s="586"/>
      <c r="C1376" s="581"/>
      <c r="D1376" s="582"/>
      <c r="E1376" s="147"/>
      <c r="F1376" s="147"/>
      <c r="G1376" s="583"/>
      <c r="H1376" s="583"/>
      <c r="I1376" s="147"/>
      <c r="J1376" s="147"/>
      <c r="K1376" s="147"/>
      <c r="L1376" s="582"/>
      <c r="M1376" s="582"/>
    </row>
    <row r="1377" spans="1:13" x14ac:dyDescent="0.25">
      <c r="A1377" s="581"/>
      <c r="B1377" s="586"/>
      <c r="C1377" s="581"/>
      <c r="D1377" s="582"/>
      <c r="E1377" s="147"/>
      <c r="F1377" s="147"/>
      <c r="G1377" s="583"/>
      <c r="H1377" s="583"/>
      <c r="I1377" s="147"/>
      <c r="J1377" s="147"/>
      <c r="K1377" s="147"/>
      <c r="L1377" s="582"/>
      <c r="M1377" s="582"/>
    </row>
    <row r="1378" spans="1:13" x14ac:dyDescent="0.25">
      <c r="A1378" s="581"/>
      <c r="B1378" s="586"/>
      <c r="C1378" s="581"/>
      <c r="D1378" s="582"/>
      <c r="E1378" s="147"/>
      <c r="F1378" s="147"/>
      <c r="G1378" s="583"/>
      <c r="H1378" s="583"/>
      <c r="I1378" s="147"/>
      <c r="J1378" s="147"/>
      <c r="K1378" s="147"/>
      <c r="L1378" s="582"/>
      <c r="M1378" s="582"/>
    </row>
    <row r="1379" spans="1:13" x14ac:dyDescent="0.25">
      <c r="A1379" s="581"/>
      <c r="B1379" s="586"/>
      <c r="C1379" s="581"/>
      <c r="D1379" s="582"/>
      <c r="E1379" s="147"/>
      <c r="F1379" s="147"/>
      <c r="G1379" s="583"/>
      <c r="H1379" s="583"/>
      <c r="I1379" s="147"/>
      <c r="J1379" s="147"/>
      <c r="K1379" s="147"/>
      <c r="L1379" s="582"/>
      <c r="M1379" s="582"/>
    </row>
    <row r="1380" spans="1:13" x14ac:dyDescent="0.25">
      <c r="A1380" s="581"/>
      <c r="B1380" s="586"/>
      <c r="C1380" s="581"/>
      <c r="D1380" s="582"/>
      <c r="E1380" s="147"/>
      <c r="F1380" s="147"/>
      <c r="G1380" s="583"/>
      <c r="H1380" s="583"/>
      <c r="I1380" s="147"/>
      <c r="J1380" s="147"/>
      <c r="K1380" s="147"/>
      <c r="L1380" s="582"/>
      <c r="M1380" s="582"/>
    </row>
    <row r="1381" spans="1:13" x14ac:dyDescent="0.25">
      <c r="A1381" s="581"/>
      <c r="B1381" s="586"/>
      <c r="C1381" s="581"/>
      <c r="D1381" s="582"/>
      <c r="E1381" s="147"/>
      <c r="F1381" s="147"/>
      <c r="G1381" s="583"/>
      <c r="H1381" s="583"/>
      <c r="I1381" s="147"/>
      <c r="J1381" s="147"/>
      <c r="K1381" s="147"/>
      <c r="L1381" s="582"/>
      <c r="M1381" s="582"/>
    </row>
    <row r="1382" spans="1:13" x14ac:dyDescent="0.25">
      <c r="A1382" s="581"/>
      <c r="B1382" s="586"/>
      <c r="C1382" s="581"/>
      <c r="D1382" s="582"/>
      <c r="E1382" s="147"/>
      <c r="F1382" s="147"/>
      <c r="G1382" s="583"/>
      <c r="H1382" s="583"/>
      <c r="I1382" s="147"/>
      <c r="J1382" s="147"/>
      <c r="K1382" s="147"/>
      <c r="L1382" s="582"/>
      <c r="M1382" s="582"/>
    </row>
    <row r="1383" spans="1:13" x14ac:dyDescent="0.25">
      <c r="A1383" s="581"/>
      <c r="B1383" s="586"/>
      <c r="C1383" s="581"/>
      <c r="D1383" s="582"/>
      <c r="E1383" s="147"/>
      <c r="F1383" s="147"/>
      <c r="G1383" s="583"/>
      <c r="H1383" s="583"/>
      <c r="I1383" s="147"/>
      <c r="J1383" s="147"/>
      <c r="K1383" s="147"/>
      <c r="L1383" s="582"/>
      <c r="M1383" s="582"/>
    </row>
    <row r="1384" spans="1:13" x14ac:dyDescent="0.25">
      <c r="A1384" s="581"/>
      <c r="B1384" s="586"/>
      <c r="C1384" s="581"/>
      <c r="D1384" s="582"/>
      <c r="E1384" s="147"/>
      <c r="F1384" s="147"/>
      <c r="G1384" s="583"/>
      <c r="H1384" s="583"/>
      <c r="I1384" s="147"/>
      <c r="J1384" s="147"/>
      <c r="K1384" s="147"/>
      <c r="L1384" s="582"/>
      <c r="M1384" s="582"/>
    </row>
    <row r="1385" spans="1:13" x14ac:dyDescent="0.25">
      <c r="A1385" s="581"/>
      <c r="B1385" s="586"/>
      <c r="C1385" s="581"/>
      <c r="D1385" s="582"/>
      <c r="E1385" s="147"/>
      <c r="F1385" s="147"/>
      <c r="G1385" s="583"/>
      <c r="H1385" s="583"/>
      <c r="I1385" s="147"/>
      <c r="J1385" s="147"/>
      <c r="K1385" s="147"/>
      <c r="L1385" s="582"/>
      <c r="M1385" s="582"/>
    </row>
    <row r="1386" spans="1:13" x14ac:dyDescent="0.25">
      <c r="A1386" s="581"/>
      <c r="B1386" s="586"/>
      <c r="C1386" s="581"/>
      <c r="D1386" s="582"/>
      <c r="E1386" s="147"/>
      <c r="F1386" s="147"/>
      <c r="G1386" s="583"/>
      <c r="H1386" s="583"/>
      <c r="I1386" s="147"/>
      <c r="J1386" s="147"/>
      <c r="K1386" s="147"/>
      <c r="L1386" s="582"/>
      <c r="M1386" s="582"/>
    </row>
    <row r="1387" spans="1:13" x14ac:dyDescent="0.25">
      <c r="A1387" s="581"/>
      <c r="B1387" s="586"/>
      <c r="C1387" s="581"/>
      <c r="D1387" s="582"/>
      <c r="E1387" s="147"/>
      <c r="F1387" s="147"/>
      <c r="G1387" s="583"/>
      <c r="H1387" s="583"/>
      <c r="I1387" s="147"/>
      <c r="J1387" s="147"/>
      <c r="K1387" s="147"/>
      <c r="L1387" s="582"/>
      <c r="M1387" s="582"/>
    </row>
    <row r="1388" spans="1:13" x14ac:dyDescent="0.25">
      <c r="A1388" s="581"/>
      <c r="B1388" s="586"/>
      <c r="C1388" s="581"/>
      <c r="D1388" s="582"/>
      <c r="E1388" s="147"/>
      <c r="F1388" s="147"/>
      <c r="G1388" s="583"/>
      <c r="H1388" s="583"/>
      <c r="I1388" s="147"/>
      <c r="J1388" s="147"/>
      <c r="K1388" s="147"/>
      <c r="L1388" s="582"/>
      <c r="M1388" s="582"/>
    </row>
    <row r="1389" spans="1:13" x14ac:dyDescent="0.25">
      <c r="A1389" s="581"/>
      <c r="B1389" s="586"/>
      <c r="C1389" s="581"/>
      <c r="D1389" s="582"/>
      <c r="E1389" s="147"/>
      <c r="F1389" s="147"/>
      <c r="G1389" s="583"/>
      <c r="H1389" s="583"/>
      <c r="I1389" s="147"/>
      <c r="J1389" s="147"/>
      <c r="K1389" s="147"/>
      <c r="L1389" s="582"/>
      <c r="M1389" s="582"/>
    </row>
    <row r="1390" spans="1:13" x14ac:dyDescent="0.25">
      <c r="A1390" s="581"/>
      <c r="B1390" s="586"/>
      <c r="C1390" s="581"/>
      <c r="D1390" s="582"/>
      <c r="E1390" s="147"/>
      <c r="F1390" s="147"/>
      <c r="G1390" s="583"/>
      <c r="H1390" s="583"/>
      <c r="I1390" s="147"/>
      <c r="J1390" s="147"/>
      <c r="K1390" s="147"/>
      <c r="L1390" s="582"/>
      <c r="M1390" s="582"/>
    </row>
    <row r="1391" spans="1:13" x14ac:dyDescent="0.25">
      <c r="A1391" s="581"/>
      <c r="B1391" s="586"/>
      <c r="C1391" s="581"/>
      <c r="D1391" s="582"/>
      <c r="E1391" s="147"/>
      <c r="F1391" s="147"/>
      <c r="G1391" s="583"/>
      <c r="H1391" s="583"/>
      <c r="I1391" s="147"/>
      <c r="J1391" s="147"/>
      <c r="K1391" s="147"/>
      <c r="L1391" s="582"/>
      <c r="M1391" s="582"/>
    </row>
    <row r="1392" spans="1:13" x14ac:dyDescent="0.25">
      <c r="A1392" s="581"/>
      <c r="B1392" s="586"/>
      <c r="C1392" s="581"/>
      <c r="D1392" s="582"/>
      <c r="E1392" s="147"/>
      <c r="F1392" s="147"/>
      <c r="G1392" s="583"/>
      <c r="H1392" s="583"/>
      <c r="I1392" s="147"/>
      <c r="J1392" s="147"/>
      <c r="K1392" s="147"/>
      <c r="L1392" s="582"/>
      <c r="M1392" s="582"/>
    </row>
    <row r="1393" spans="1:13" x14ac:dyDescent="0.25">
      <c r="A1393" s="581"/>
      <c r="B1393" s="586"/>
      <c r="C1393" s="581"/>
      <c r="D1393" s="582"/>
      <c r="E1393" s="147"/>
      <c r="F1393" s="147"/>
      <c r="G1393" s="583"/>
      <c r="H1393" s="583"/>
      <c r="I1393" s="147"/>
      <c r="J1393" s="147"/>
      <c r="K1393" s="147"/>
      <c r="L1393" s="582"/>
      <c r="M1393" s="582"/>
    </row>
    <row r="1394" spans="1:13" x14ac:dyDescent="0.25">
      <c r="A1394" s="581"/>
      <c r="B1394" s="586"/>
      <c r="C1394" s="581"/>
      <c r="D1394" s="582"/>
      <c r="E1394" s="147"/>
      <c r="F1394" s="147"/>
      <c r="G1394" s="583"/>
      <c r="H1394" s="583"/>
      <c r="I1394" s="147"/>
      <c r="J1394" s="147"/>
      <c r="K1394" s="147"/>
      <c r="L1394" s="582"/>
      <c r="M1394" s="582"/>
    </row>
    <row r="1395" spans="1:13" x14ac:dyDescent="0.25">
      <c r="A1395" s="581"/>
      <c r="B1395" s="586"/>
      <c r="C1395" s="581"/>
      <c r="D1395" s="582"/>
      <c r="E1395" s="147"/>
      <c r="F1395" s="147"/>
      <c r="G1395" s="583"/>
      <c r="H1395" s="583"/>
      <c r="I1395" s="147"/>
      <c r="J1395" s="147"/>
      <c r="K1395" s="147"/>
      <c r="L1395" s="582"/>
      <c r="M1395" s="582"/>
    </row>
    <row r="1396" spans="1:13" x14ac:dyDescent="0.25">
      <c r="A1396" s="581"/>
      <c r="B1396" s="586"/>
      <c r="C1396" s="581"/>
      <c r="D1396" s="582"/>
      <c r="E1396" s="147"/>
      <c r="F1396" s="147"/>
      <c r="G1396" s="583"/>
      <c r="H1396" s="583"/>
      <c r="I1396" s="147"/>
      <c r="J1396" s="147"/>
      <c r="K1396" s="147"/>
      <c r="L1396" s="582"/>
      <c r="M1396" s="582"/>
    </row>
    <row r="1397" spans="1:13" x14ac:dyDescent="0.25">
      <c r="A1397" s="581"/>
      <c r="B1397" s="586"/>
      <c r="C1397" s="581"/>
      <c r="D1397" s="582"/>
      <c r="E1397" s="147"/>
      <c r="F1397" s="147"/>
      <c r="G1397" s="583"/>
      <c r="H1397" s="583"/>
      <c r="I1397" s="147"/>
      <c r="J1397" s="147"/>
      <c r="K1397" s="147"/>
      <c r="L1397" s="582"/>
      <c r="M1397" s="582"/>
    </row>
    <row r="1398" spans="1:13" x14ac:dyDescent="0.25">
      <c r="A1398" s="581"/>
      <c r="B1398" s="586"/>
      <c r="C1398" s="581"/>
      <c r="D1398" s="582"/>
      <c r="E1398" s="147"/>
      <c r="F1398" s="147"/>
      <c r="G1398" s="583"/>
      <c r="H1398" s="583"/>
      <c r="I1398" s="147"/>
      <c r="J1398" s="147"/>
      <c r="K1398" s="147"/>
      <c r="L1398" s="582"/>
      <c r="M1398" s="582"/>
    </row>
    <row r="1399" spans="1:13" x14ac:dyDescent="0.25">
      <c r="A1399" s="581"/>
      <c r="B1399" s="586"/>
      <c r="C1399" s="581"/>
      <c r="D1399" s="582"/>
      <c r="E1399" s="147"/>
      <c r="F1399" s="147"/>
      <c r="G1399" s="583"/>
      <c r="H1399" s="583"/>
      <c r="I1399" s="147"/>
      <c r="J1399" s="147"/>
      <c r="K1399" s="147"/>
      <c r="L1399" s="582"/>
      <c r="M1399" s="582"/>
    </row>
    <row r="1400" spans="1:13" x14ac:dyDescent="0.25">
      <c r="A1400" s="581"/>
      <c r="B1400" s="586"/>
      <c r="C1400" s="581"/>
      <c r="D1400" s="582"/>
      <c r="E1400" s="147"/>
      <c r="F1400" s="147"/>
      <c r="G1400" s="583"/>
      <c r="H1400" s="583"/>
      <c r="I1400" s="147"/>
      <c r="J1400" s="147"/>
      <c r="K1400" s="147"/>
      <c r="L1400" s="582"/>
      <c r="M1400" s="582"/>
    </row>
    <row r="1401" spans="1:13" x14ac:dyDescent="0.25">
      <c r="A1401" s="581"/>
      <c r="B1401" s="586"/>
      <c r="C1401" s="581"/>
      <c r="D1401" s="582"/>
      <c r="E1401" s="147"/>
      <c r="F1401" s="147"/>
      <c r="G1401" s="583"/>
      <c r="H1401" s="583"/>
      <c r="I1401" s="147"/>
      <c r="J1401" s="147"/>
      <c r="K1401" s="147"/>
      <c r="L1401" s="582"/>
      <c r="M1401" s="582"/>
    </row>
    <row r="1402" spans="1:13" x14ac:dyDescent="0.25">
      <c r="A1402" s="581"/>
      <c r="B1402" s="586"/>
      <c r="C1402" s="581"/>
      <c r="D1402" s="582"/>
      <c r="E1402" s="147"/>
      <c r="F1402" s="147"/>
      <c r="G1402" s="583"/>
      <c r="H1402" s="583"/>
      <c r="I1402" s="147"/>
      <c r="J1402" s="147"/>
      <c r="K1402" s="147"/>
      <c r="L1402" s="582"/>
      <c r="M1402" s="582"/>
    </row>
    <row r="1403" spans="1:13" x14ac:dyDescent="0.25">
      <c r="A1403" s="581"/>
      <c r="B1403" s="586"/>
      <c r="C1403" s="581"/>
      <c r="D1403" s="582"/>
      <c r="E1403" s="147"/>
      <c r="F1403" s="147"/>
      <c r="G1403" s="583"/>
      <c r="H1403" s="583"/>
      <c r="I1403" s="147"/>
      <c r="J1403" s="147"/>
      <c r="K1403" s="147"/>
      <c r="L1403" s="582"/>
      <c r="M1403" s="582"/>
    </row>
    <row r="1404" spans="1:13" x14ac:dyDescent="0.25">
      <c r="A1404" s="581"/>
      <c r="B1404" s="586"/>
      <c r="C1404" s="581"/>
      <c r="D1404" s="582"/>
      <c r="E1404" s="147"/>
      <c r="F1404" s="147"/>
      <c r="G1404" s="583"/>
      <c r="H1404" s="583"/>
      <c r="I1404" s="147"/>
      <c r="J1404" s="147"/>
      <c r="K1404" s="147"/>
      <c r="L1404" s="582"/>
      <c r="M1404" s="582"/>
    </row>
    <row r="1405" spans="1:13" x14ac:dyDescent="0.25">
      <c r="A1405" s="581"/>
      <c r="B1405" s="586"/>
      <c r="C1405" s="581"/>
      <c r="D1405" s="582"/>
      <c r="E1405" s="147"/>
      <c r="F1405" s="147"/>
      <c r="G1405" s="583"/>
      <c r="H1405" s="583"/>
      <c r="I1405" s="147"/>
      <c r="J1405" s="147"/>
      <c r="K1405" s="147"/>
      <c r="L1405" s="582"/>
      <c r="M1405" s="582"/>
    </row>
    <row r="1406" spans="1:13" x14ac:dyDescent="0.25">
      <c r="A1406" s="581"/>
      <c r="B1406" s="586"/>
      <c r="C1406" s="581"/>
      <c r="D1406" s="582"/>
      <c r="E1406" s="147"/>
      <c r="F1406" s="147"/>
      <c r="G1406" s="583"/>
      <c r="H1406" s="583"/>
      <c r="I1406" s="147"/>
      <c r="J1406" s="147"/>
      <c r="K1406" s="147"/>
      <c r="L1406" s="582"/>
      <c r="M1406" s="582"/>
    </row>
    <row r="1407" spans="1:13" x14ac:dyDescent="0.25">
      <c r="A1407" s="581"/>
      <c r="B1407" s="586"/>
      <c r="C1407" s="581"/>
      <c r="D1407" s="582"/>
      <c r="E1407" s="147"/>
      <c r="F1407" s="147"/>
      <c r="G1407" s="583"/>
      <c r="H1407" s="583"/>
      <c r="I1407" s="147"/>
      <c r="J1407" s="147"/>
      <c r="K1407" s="147"/>
      <c r="L1407" s="582"/>
      <c r="M1407" s="582"/>
    </row>
    <row r="1408" spans="1:13" x14ac:dyDescent="0.25">
      <c r="A1408" s="581"/>
      <c r="B1408" s="586"/>
      <c r="C1408" s="581"/>
      <c r="D1408" s="582"/>
      <c r="E1408" s="147"/>
      <c r="F1408" s="147"/>
      <c r="G1408" s="583"/>
      <c r="H1408" s="583"/>
      <c r="I1408" s="147"/>
      <c r="J1408" s="147"/>
      <c r="K1408" s="147"/>
      <c r="L1408" s="582"/>
      <c r="M1408" s="582"/>
    </row>
    <row r="1409" spans="1:13" x14ac:dyDescent="0.25">
      <c r="A1409" s="581"/>
      <c r="B1409" s="586"/>
      <c r="C1409" s="581"/>
      <c r="D1409" s="582"/>
      <c r="E1409" s="147"/>
      <c r="F1409" s="147"/>
      <c r="G1409" s="583"/>
      <c r="H1409" s="583"/>
      <c r="I1409" s="147"/>
      <c r="J1409" s="147"/>
      <c r="K1409" s="147"/>
      <c r="L1409" s="582"/>
      <c r="M1409" s="582"/>
    </row>
    <row r="1410" spans="1:13" x14ac:dyDescent="0.25">
      <c r="A1410" s="581"/>
      <c r="B1410" s="586"/>
      <c r="C1410" s="581"/>
      <c r="D1410" s="582"/>
      <c r="E1410" s="147"/>
      <c r="F1410" s="147"/>
      <c r="G1410" s="583"/>
      <c r="H1410" s="583"/>
      <c r="I1410" s="147"/>
      <c r="J1410" s="147"/>
      <c r="K1410" s="147"/>
      <c r="L1410" s="582"/>
      <c r="M1410" s="582"/>
    </row>
    <row r="1411" spans="1:13" x14ac:dyDescent="0.25">
      <c r="A1411" s="581"/>
      <c r="B1411" s="586"/>
      <c r="C1411" s="581"/>
      <c r="D1411" s="582"/>
      <c r="E1411" s="147"/>
      <c r="F1411" s="147"/>
      <c r="G1411" s="583"/>
      <c r="H1411" s="583"/>
      <c r="I1411" s="147"/>
      <c r="J1411" s="147"/>
      <c r="K1411" s="147"/>
      <c r="L1411" s="582"/>
      <c r="M1411" s="582"/>
    </row>
    <row r="1412" spans="1:13" x14ac:dyDescent="0.25">
      <c r="A1412" s="581"/>
      <c r="B1412" s="586"/>
      <c r="C1412" s="581"/>
      <c r="D1412" s="582"/>
      <c r="E1412" s="147"/>
      <c r="F1412" s="147"/>
      <c r="G1412" s="583"/>
      <c r="H1412" s="583"/>
      <c r="I1412" s="147"/>
      <c r="J1412" s="147"/>
      <c r="K1412" s="147"/>
      <c r="L1412" s="582"/>
      <c r="M1412" s="582"/>
    </row>
    <row r="1413" spans="1:13" x14ac:dyDescent="0.25">
      <c r="A1413" s="581"/>
      <c r="B1413" s="586"/>
      <c r="C1413" s="581"/>
      <c r="D1413" s="582"/>
      <c r="E1413" s="147"/>
      <c r="F1413" s="147"/>
      <c r="G1413" s="583"/>
      <c r="H1413" s="583"/>
      <c r="I1413" s="147"/>
      <c r="J1413" s="147"/>
      <c r="K1413" s="147"/>
      <c r="L1413" s="582"/>
      <c r="M1413" s="582"/>
    </row>
    <row r="1414" spans="1:13" x14ac:dyDescent="0.25">
      <c r="A1414" s="581"/>
      <c r="B1414" s="586"/>
      <c r="C1414" s="581"/>
      <c r="D1414" s="582"/>
      <c r="E1414" s="147"/>
      <c r="F1414" s="147"/>
      <c r="G1414" s="583"/>
      <c r="H1414" s="583"/>
      <c r="I1414" s="147"/>
      <c r="J1414" s="147"/>
      <c r="K1414" s="147"/>
      <c r="L1414" s="582"/>
      <c r="M1414" s="582"/>
    </row>
    <row r="1415" spans="1:13" x14ac:dyDescent="0.25">
      <c r="A1415" s="581"/>
      <c r="B1415" s="586"/>
      <c r="C1415" s="581"/>
      <c r="D1415" s="582"/>
      <c r="E1415" s="147"/>
      <c r="F1415" s="147"/>
      <c r="G1415" s="583"/>
      <c r="H1415" s="583"/>
      <c r="I1415" s="147"/>
      <c r="J1415" s="147"/>
      <c r="K1415" s="147"/>
      <c r="L1415" s="582"/>
      <c r="M1415" s="582"/>
    </row>
    <row r="1416" spans="1:13" x14ac:dyDescent="0.25">
      <c r="A1416" s="581"/>
      <c r="B1416" s="586"/>
      <c r="C1416" s="581"/>
      <c r="D1416" s="582"/>
      <c r="E1416" s="147"/>
      <c r="F1416" s="147"/>
      <c r="G1416" s="583"/>
      <c r="H1416" s="583"/>
      <c r="I1416" s="147"/>
      <c r="J1416" s="147"/>
      <c r="K1416" s="147"/>
      <c r="L1416" s="582"/>
      <c r="M1416" s="582"/>
    </row>
    <row r="1417" spans="1:13" x14ac:dyDescent="0.25">
      <c r="A1417" s="581"/>
      <c r="B1417" s="586"/>
      <c r="C1417" s="581"/>
      <c r="D1417" s="582"/>
      <c r="E1417" s="147"/>
      <c r="F1417" s="147"/>
      <c r="G1417" s="583"/>
      <c r="H1417" s="583"/>
      <c r="I1417" s="147"/>
      <c r="J1417" s="147"/>
      <c r="K1417" s="147"/>
      <c r="L1417" s="582"/>
      <c r="M1417" s="582"/>
    </row>
    <row r="1418" spans="1:13" x14ac:dyDescent="0.25">
      <c r="A1418" s="581"/>
      <c r="B1418" s="586"/>
      <c r="C1418" s="581"/>
      <c r="D1418" s="582"/>
      <c r="E1418" s="147"/>
      <c r="F1418" s="147"/>
      <c r="G1418" s="583"/>
      <c r="H1418" s="583"/>
      <c r="I1418" s="147"/>
      <c r="J1418" s="147"/>
      <c r="K1418" s="147"/>
      <c r="L1418" s="582"/>
      <c r="M1418" s="582"/>
    </row>
    <row r="1419" spans="1:13" x14ac:dyDescent="0.25">
      <c r="A1419" s="581"/>
      <c r="B1419" s="586"/>
      <c r="C1419" s="581"/>
      <c r="D1419" s="582"/>
      <c r="E1419" s="147"/>
      <c r="F1419" s="147"/>
      <c r="G1419" s="583"/>
      <c r="H1419" s="583"/>
      <c r="I1419" s="147"/>
      <c r="J1419" s="147"/>
      <c r="K1419" s="147"/>
      <c r="L1419" s="582"/>
      <c r="M1419" s="582"/>
    </row>
    <row r="1420" spans="1:13" x14ac:dyDescent="0.25">
      <c r="A1420" s="581"/>
      <c r="B1420" s="586"/>
      <c r="C1420" s="581"/>
      <c r="D1420" s="582"/>
      <c r="E1420" s="147"/>
      <c r="F1420" s="147"/>
      <c r="G1420" s="583"/>
      <c r="H1420" s="583"/>
      <c r="I1420" s="147"/>
      <c r="J1420" s="147"/>
      <c r="K1420" s="147"/>
      <c r="L1420" s="582"/>
      <c r="M1420" s="582"/>
    </row>
    <row r="1421" spans="1:13" x14ac:dyDescent="0.25">
      <c r="A1421" s="581"/>
      <c r="B1421" s="586"/>
      <c r="C1421" s="581"/>
      <c r="D1421" s="582"/>
      <c r="E1421" s="147"/>
      <c r="F1421" s="147"/>
      <c r="G1421" s="583"/>
      <c r="H1421" s="583"/>
      <c r="I1421" s="147"/>
      <c r="J1421" s="147"/>
      <c r="K1421" s="147"/>
      <c r="L1421" s="582"/>
      <c r="M1421" s="582"/>
    </row>
    <row r="1422" spans="1:13" x14ac:dyDescent="0.25">
      <c r="A1422" s="581"/>
      <c r="B1422" s="586"/>
      <c r="C1422" s="581"/>
      <c r="D1422" s="582"/>
      <c r="E1422" s="147"/>
      <c r="F1422" s="147"/>
      <c r="G1422" s="583"/>
      <c r="H1422" s="583"/>
      <c r="I1422" s="147"/>
      <c r="J1422" s="147"/>
      <c r="K1422" s="147"/>
      <c r="L1422" s="582"/>
      <c r="M1422" s="582"/>
    </row>
    <row r="1423" spans="1:13" x14ac:dyDescent="0.25">
      <c r="A1423" s="581"/>
      <c r="B1423" s="586"/>
      <c r="C1423" s="581"/>
      <c r="D1423" s="582"/>
      <c r="E1423" s="147"/>
      <c r="F1423" s="147"/>
      <c r="G1423" s="583"/>
      <c r="H1423" s="583"/>
      <c r="I1423" s="147"/>
      <c r="J1423" s="147"/>
      <c r="K1423" s="147"/>
      <c r="L1423" s="582"/>
      <c r="M1423" s="582"/>
    </row>
    <row r="1424" spans="1:13" x14ac:dyDescent="0.25">
      <c r="A1424" s="581"/>
      <c r="B1424" s="586"/>
      <c r="C1424" s="581"/>
      <c r="D1424" s="582"/>
      <c r="E1424" s="147"/>
      <c r="F1424" s="147"/>
      <c r="G1424" s="583"/>
      <c r="H1424" s="583"/>
      <c r="I1424" s="147"/>
      <c r="J1424" s="147"/>
      <c r="K1424" s="147"/>
      <c r="L1424" s="582"/>
      <c r="M1424" s="582"/>
    </row>
    <row r="1425" spans="1:13" x14ac:dyDescent="0.25">
      <c r="A1425" s="581"/>
      <c r="B1425" s="586"/>
      <c r="C1425" s="581"/>
      <c r="D1425" s="582"/>
      <c r="E1425" s="147"/>
      <c r="F1425" s="147"/>
      <c r="G1425" s="583"/>
      <c r="H1425" s="583"/>
      <c r="I1425" s="147"/>
      <c r="J1425" s="147"/>
      <c r="K1425" s="147"/>
      <c r="L1425" s="582"/>
      <c r="M1425" s="582"/>
    </row>
    <row r="1426" spans="1:13" x14ac:dyDescent="0.25">
      <c r="A1426" s="581"/>
      <c r="B1426" s="586"/>
      <c r="C1426" s="581"/>
      <c r="D1426" s="582"/>
      <c r="E1426" s="147"/>
      <c r="F1426" s="147"/>
      <c r="G1426" s="583"/>
      <c r="H1426" s="583"/>
      <c r="I1426" s="147"/>
      <c r="J1426" s="147"/>
      <c r="K1426" s="147"/>
      <c r="L1426" s="582"/>
      <c r="M1426" s="582"/>
    </row>
    <row r="1427" spans="1:13" x14ac:dyDescent="0.25">
      <c r="A1427" s="581"/>
      <c r="B1427" s="586"/>
      <c r="C1427" s="581"/>
      <c r="D1427" s="582"/>
      <c r="E1427" s="147"/>
      <c r="F1427" s="147"/>
      <c r="G1427" s="583"/>
      <c r="H1427" s="583"/>
      <c r="I1427" s="147"/>
      <c r="J1427" s="147"/>
      <c r="K1427" s="147"/>
      <c r="L1427" s="582"/>
      <c r="M1427" s="582"/>
    </row>
    <row r="1428" spans="1:13" x14ac:dyDescent="0.25">
      <c r="A1428" s="581"/>
      <c r="B1428" s="586"/>
      <c r="C1428" s="581"/>
      <c r="D1428" s="582"/>
      <c r="E1428" s="147"/>
      <c r="F1428" s="147"/>
      <c r="G1428" s="583"/>
      <c r="H1428" s="583"/>
      <c r="I1428" s="147"/>
      <c r="J1428" s="147"/>
      <c r="K1428" s="147"/>
      <c r="L1428" s="582"/>
      <c r="M1428" s="582"/>
    </row>
    <row r="1429" spans="1:13" x14ac:dyDescent="0.25">
      <c r="A1429" s="581"/>
      <c r="B1429" s="586"/>
      <c r="C1429" s="581"/>
      <c r="D1429" s="582"/>
      <c r="E1429" s="147"/>
      <c r="F1429" s="147"/>
      <c r="G1429" s="583"/>
      <c r="H1429" s="583"/>
      <c r="I1429" s="147"/>
      <c r="J1429" s="147"/>
      <c r="K1429" s="147"/>
      <c r="L1429" s="582"/>
      <c r="M1429" s="582"/>
    </row>
    <row r="1430" spans="1:13" x14ac:dyDescent="0.25">
      <c r="A1430" s="581"/>
      <c r="B1430" s="586"/>
      <c r="C1430" s="581"/>
      <c r="D1430" s="582"/>
      <c r="E1430" s="147"/>
      <c r="F1430" s="147"/>
      <c r="G1430" s="583"/>
      <c r="H1430" s="583"/>
      <c r="I1430" s="147"/>
      <c r="J1430" s="147"/>
      <c r="K1430" s="147"/>
      <c r="L1430" s="582"/>
      <c r="M1430" s="582"/>
    </row>
    <row r="1431" spans="1:13" x14ac:dyDescent="0.25">
      <c r="A1431" s="581"/>
      <c r="B1431" s="586"/>
      <c r="C1431" s="581"/>
      <c r="D1431" s="582"/>
      <c r="E1431" s="147"/>
      <c r="F1431" s="147"/>
      <c r="G1431" s="583"/>
      <c r="H1431" s="583"/>
      <c r="I1431" s="147"/>
      <c r="J1431" s="147"/>
      <c r="K1431" s="147"/>
      <c r="L1431" s="582"/>
      <c r="M1431" s="582"/>
    </row>
    <row r="1432" spans="1:13" x14ac:dyDescent="0.25">
      <c r="A1432" s="581"/>
      <c r="B1432" s="586"/>
      <c r="C1432" s="581"/>
      <c r="D1432" s="582"/>
      <c r="E1432" s="147"/>
      <c r="F1432" s="147"/>
      <c r="G1432" s="583"/>
      <c r="H1432" s="583"/>
      <c r="I1432" s="147"/>
      <c r="J1432" s="147"/>
      <c r="K1432" s="147"/>
      <c r="L1432" s="582"/>
      <c r="M1432" s="582"/>
    </row>
    <row r="1433" spans="1:13" x14ac:dyDescent="0.25">
      <c r="A1433" s="581"/>
      <c r="B1433" s="586"/>
      <c r="C1433" s="581"/>
      <c r="D1433" s="582"/>
      <c r="E1433" s="147"/>
      <c r="F1433" s="147"/>
      <c r="G1433" s="583"/>
      <c r="H1433" s="583"/>
      <c r="I1433" s="147"/>
      <c r="J1433" s="147"/>
      <c r="K1433" s="147"/>
      <c r="L1433" s="582"/>
      <c r="M1433" s="582"/>
    </row>
    <row r="1434" spans="1:13" x14ac:dyDescent="0.25">
      <c r="A1434" s="581"/>
      <c r="B1434" s="586"/>
      <c r="C1434" s="581"/>
      <c r="D1434" s="582"/>
      <c r="E1434" s="147"/>
      <c r="F1434" s="147"/>
      <c r="G1434" s="583"/>
      <c r="H1434" s="583"/>
      <c r="I1434" s="147"/>
      <c r="J1434" s="147"/>
      <c r="K1434" s="147"/>
      <c r="L1434" s="582"/>
      <c r="M1434" s="582"/>
    </row>
    <row r="1435" spans="1:13" x14ac:dyDescent="0.25">
      <c r="A1435" s="581"/>
      <c r="B1435" s="586"/>
      <c r="C1435" s="581"/>
      <c r="D1435" s="582"/>
      <c r="E1435" s="147"/>
      <c r="F1435" s="147"/>
      <c r="G1435" s="583"/>
      <c r="H1435" s="583"/>
      <c r="I1435" s="147"/>
      <c r="J1435" s="147"/>
      <c r="K1435" s="147"/>
      <c r="L1435" s="582"/>
      <c r="M1435" s="582"/>
    </row>
    <row r="1436" spans="1:13" x14ac:dyDescent="0.25">
      <c r="A1436" s="581"/>
      <c r="B1436" s="586"/>
      <c r="C1436" s="581"/>
      <c r="D1436" s="582"/>
      <c r="E1436" s="147"/>
      <c r="F1436" s="147"/>
      <c r="G1436" s="583"/>
      <c r="H1436" s="583"/>
      <c r="I1436" s="147"/>
      <c r="J1436" s="147"/>
      <c r="K1436" s="147"/>
      <c r="L1436" s="582"/>
      <c r="M1436" s="582"/>
    </row>
    <row r="1437" spans="1:13" x14ac:dyDescent="0.25">
      <c r="A1437" s="581"/>
      <c r="B1437" s="586"/>
      <c r="C1437" s="581"/>
      <c r="D1437" s="582"/>
      <c r="E1437" s="147"/>
      <c r="F1437" s="147"/>
      <c r="G1437" s="583"/>
      <c r="H1437" s="583"/>
      <c r="I1437" s="147"/>
      <c r="J1437" s="147"/>
      <c r="K1437" s="147"/>
      <c r="L1437" s="582"/>
      <c r="M1437" s="582"/>
    </row>
    <row r="1438" spans="1:13" x14ac:dyDescent="0.25">
      <c r="A1438" s="581"/>
      <c r="B1438" s="586"/>
      <c r="C1438" s="581"/>
      <c r="D1438" s="582"/>
      <c r="E1438" s="147"/>
      <c r="F1438" s="147"/>
      <c r="G1438" s="583"/>
      <c r="H1438" s="583"/>
      <c r="I1438" s="147"/>
      <c r="J1438" s="147"/>
      <c r="K1438" s="147"/>
      <c r="L1438" s="582"/>
      <c r="M1438" s="582"/>
    </row>
    <row r="1439" spans="1:13" x14ac:dyDescent="0.25">
      <c r="A1439" s="581"/>
      <c r="B1439" s="586"/>
      <c r="C1439" s="581"/>
      <c r="D1439" s="582"/>
      <c r="E1439" s="147"/>
      <c r="F1439" s="147"/>
      <c r="G1439" s="583"/>
      <c r="H1439" s="583"/>
      <c r="I1439" s="147"/>
      <c r="J1439" s="147"/>
      <c r="K1439" s="147"/>
      <c r="L1439" s="582"/>
      <c r="M1439" s="582"/>
    </row>
    <row r="1440" spans="1:13" x14ac:dyDescent="0.25">
      <c r="A1440" s="581"/>
      <c r="B1440" s="586"/>
      <c r="C1440" s="581"/>
      <c r="D1440" s="582"/>
      <c r="E1440" s="147"/>
      <c r="F1440" s="147"/>
      <c r="G1440" s="583"/>
      <c r="H1440" s="583"/>
      <c r="I1440" s="147"/>
      <c r="J1440" s="147"/>
      <c r="K1440" s="147"/>
      <c r="L1440" s="582"/>
      <c r="M1440" s="582"/>
    </row>
    <row r="1441" spans="1:13" x14ac:dyDescent="0.25">
      <c r="A1441" s="581"/>
      <c r="B1441" s="586"/>
      <c r="C1441" s="581"/>
      <c r="D1441" s="582"/>
      <c r="E1441" s="147"/>
      <c r="F1441" s="147"/>
      <c r="G1441" s="583"/>
      <c r="H1441" s="583"/>
      <c r="I1441" s="147"/>
      <c r="J1441" s="147"/>
      <c r="K1441" s="147"/>
      <c r="L1441" s="582"/>
      <c r="M1441" s="582"/>
    </row>
    <row r="1442" spans="1:13" x14ac:dyDescent="0.25">
      <c r="A1442" s="581"/>
      <c r="B1442" s="586"/>
      <c r="C1442" s="581"/>
      <c r="D1442" s="582"/>
      <c r="E1442" s="147"/>
      <c r="F1442" s="147"/>
      <c r="G1442" s="583"/>
      <c r="H1442" s="583"/>
      <c r="I1442" s="147"/>
      <c r="J1442" s="147"/>
      <c r="K1442" s="147"/>
      <c r="L1442" s="582"/>
      <c r="M1442" s="582"/>
    </row>
    <row r="1443" spans="1:13" x14ac:dyDescent="0.25">
      <c r="A1443" s="581"/>
      <c r="B1443" s="586"/>
      <c r="C1443" s="581"/>
      <c r="D1443" s="582"/>
      <c r="E1443" s="147"/>
      <c r="F1443" s="147"/>
      <c r="G1443" s="583"/>
      <c r="H1443" s="583"/>
      <c r="I1443" s="147"/>
      <c r="J1443" s="147"/>
      <c r="K1443" s="147"/>
      <c r="L1443" s="582"/>
      <c r="M1443" s="582"/>
    </row>
    <row r="1444" spans="1:13" x14ac:dyDescent="0.25">
      <c r="A1444" s="581"/>
      <c r="B1444" s="586"/>
      <c r="C1444" s="581"/>
      <c r="D1444" s="582"/>
      <c r="E1444" s="147"/>
      <c r="F1444" s="147"/>
      <c r="G1444" s="583"/>
      <c r="H1444" s="583"/>
      <c r="I1444" s="147"/>
      <c r="J1444" s="147"/>
      <c r="K1444" s="147"/>
      <c r="L1444" s="582"/>
      <c r="M1444" s="582"/>
    </row>
    <row r="1445" spans="1:13" x14ac:dyDescent="0.25">
      <c r="A1445" s="581"/>
      <c r="B1445" s="586"/>
      <c r="C1445" s="581"/>
      <c r="D1445" s="582"/>
      <c r="E1445" s="147"/>
      <c r="F1445" s="147"/>
      <c r="G1445" s="583"/>
      <c r="H1445" s="583"/>
      <c r="I1445" s="147"/>
      <c r="J1445" s="147"/>
      <c r="K1445" s="147"/>
      <c r="L1445" s="582"/>
      <c r="M1445" s="582"/>
    </row>
    <row r="1446" spans="1:13" x14ac:dyDescent="0.25">
      <c r="A1446" s="581"/>
      <c r="B1446" s="586"/>
      <c r="C1446" s="581"/>
      <c r="D1446" s="582"/>
      <c r="E1446" s="147"/>
      <c r="F1446" s="147"/>
      <c r="G1446" s="583"/>
      <c r="H1446" s="583"/>
      <c r="I1446" s="147"/>
      <c r="J1446" s="147"/>
      <c r="K1446" s="147"/>
      <c r="L1446" s="582"/>
      <c r="M1446" s="582"/>
    </row>
    <row r="1447" spans="1:13" x14ac:dyDescent="0.25">
      <c r="A1447" s="581"/>
      <c r="B1447" s="586"/>
      <c r="C1447" s="581"/>
      <c r="D1447" s="582"/>
      <c r="E1447" s="147"/>
      <c r="F1447" s="147"/>
      <c r="G1447" s="583"/>
      <c r="H1447" s="583"/>
      <c r="I1447" s="147"/>
      <c r="J1447" s="147"/>
      <c r="K1447" s="147"/>
      <c r="L1447" s="582"/>
      <c r="M1447" s="582"/>
    </row>
    <row r="1448" spans="1:13" x14ac:dyDescent="0.25">
      <c r="A1448" s="581"/>
      <c r="B1448" s="586"/>
      <c r="C1448" s="581"/>
      <c r="D1448" s="582"/>
      <c r="E1448" s="147"/>
      <c r="F1448" s="147"/>
      <c r="G1448" s="583"/>
      <c r="H1448" s="583"/>
      <c r="I1448" s="147"/>
      <c r="J1448" s="147"/>
      <c r="K1448" s="147"/>
      <c r="L1448" s="582"/>
      <c r="M1448" s="582"/>
    </row>
    <row r="1449" spans="1:13" x14ac:dyDescent="0.25">
      <c r="A1449" s="581"/>
      <c r="B1449" s="586"/>
      <c r="C1449" s="581"/>
      <c r="D1449" s="582"/>
      <c r="E1449" s="147"/>
      <c r="F1449" s="147"/>
      <c r="G1449" s="583"/>
      <c r="H1449" s="583"/>
      <c r="I1449" s="147"/>
      <c r="J1449" s="147"/>
      <c r="K1449" s="147"/>
      <c r="L1449" s="582"/>
      <c r="M1449" s="582"/>
    </row>
    <row r="1450" spans="1:13" x14ac:dyDescent="0.25">
      <c r="A1450" s="581"/>
      <c r="B1450" s="586"/>
      <c r="C1450" s="581"/>
      <c r="D1450" s="582"/>
      <c r="E1450" s="147"/>
      <c r="F1450" s="147"/>
      <c r="G1450" s="587"/>
      <c r="H1450" s="583"/>
      <c r="I1450" s="147"/>
      <c r="J1450" s="147"/>
      <c r="K1450" s="147"/>
      <c r="L1450" s="582"/>
      <c r="M1450" s="582"/>
    </row>
    <row r="1451" spans="1:13" x14ac:dyDescent="0.25">
      <c r="A1451" s="581"/>
      <c r="B1451" s="586"/>
      <c r="C1451" s="581"/>
      <c r="D1451" s="582"/>
      <c r="E1451" s="147"/>
      <c r="F1451" s="147"/>
      <c r="G1451" s="587"/>
      <c r="H1451" s="583"/>
      <c r="I1451" s="147"/>
      <c r="J1451" s="147"/>
      <c r="K1451" s="147"/>
      <c r="L1451" s="582"/>
      <c r="M1451" s="582"/>
    </row>
    <row r="1452" spans="1:13" x14ac:dyDescent="0.25">
      <c r="A1452" s="581"/>
      <c r="B1452" s="586"/>
      <c r="C1452" s="581"/>
      <c r="D1452" s="582"/>
      <c r="E1452" s="147"/>
      <c r="F1452" s="147"/>
      <c r="G1452" s="587"/>
      <c r="H1452" s="583"/>
      <c r="I1452" s="147"/>
      <c r="J1452" s="147"/>
      <c r="K1452" s="147"/>
      <c r="L1452" s="582"/>
      <c r="M1452" s="582"/>
    </row>
    <row r="1453" spans="1:13" x14ac:dyDescent="0.25">
      <c r="A1453" s="581"/>
      <c r="B1453" s="586"/>
      <c r="C1453" s="581"/>
      <c r="D1453" s="582"/>
      <c r="E1453" s="147"/>
      <c r="F1453" s="147"/>
      <c r="G1453" s="587"/>
      <c r="H1453" s="583"/>
      <c r="I1453" s="147"/>
      <c r="J1453" s="147"/>
      <c r="K1453" s="147"/>
      <c r="L1453" s="582"/>
      <c r="M1453" s="582"/>
    </row>
    <row r="1454" spans="1:13" x14ac:dyDescent="0.25">
      <c r="A1454" s="581"/>
      <c r="B1454" s="586"/>
      <c r="C1454" s="581"/>
      <c r="D1454" s="582"/>
      <c r="E1454" s="147"/>
      <c r="F1454" s="147"/>
      <c r="G1454" s="587"/>
      <c r="H1454" s="583"/>
      <c r="I1454" s="147"/>
      <c r="J1454" s="147"/>
      <c r="K1454" s="147"/>
      <c r="L1454" s="582"/>
      <c r="M1454" s="582"/>
    </row>
    <row r="1455" spans="1:13" x14ac:dyDescent="0.25">
      <c r="A1455" s="581"/>
      <c r="B1455" s="586"/>
      <c r="C1455" s="581"/>
      <c r="D1455" s="582"/>
      <c r="E1455" s="147"/>
      <c r="F1455" s="147"/>
      <c r="G1455" s="587"/>
      <c r="H1455" s="583"/>
      <c r="I1455" s="147"/>
      <c r="J1455" s="147"/>
      <c r="K1455" s="147"/>
      <c r="L1455" s="582"/>
      <c r="M1455" s="582"/>
    </row>
    <row r="1456" spans="1:13" x14ac:dyDescent="0.25">
      <c r="A1456" s="581"/>
      <c r="B1456" s="586"/>
      <c r="C1456" s="581"/>
      <c r="D1456" s="582"/>
      <c r="E1456" s="147"/>
      <c r="F1456" s="147"/>
      <c r="G1456" s="583"/>
      <c r="H1456" s="583"/>
      <c r="I1456" s="147"/>
      <c r="J1456" s="147"/>
      <c r="K1456" s="147"/>
      <c r="L1456" s="582"/>
      <c r="M1456" s="582"/>
    </row>
    <row r="1457" spans="1:13" x14ac:dyDescent="0.25">
      <c r="A1457" s="581"/>
      <c r="B1457" s="586"/>
      <c r="C1457" s="581"/>
      <c r="D1457" s="582"/>
      <c r="E1457" s="147"/>
      <c r="F1457" s="147"/>
      <c r="G1457" s="583"/>
      <c r="H1457" s="583"/>
      <c r="I1457" s="147"/>
      <c r="J1457" s="147"/>
      <c r="K1457" s="147"/>
      <c r="L1457" s="582"/>
      <c r="M1457" s="582"/>
    </row>
    <row r="1458" spans="1:13" x14ac:dyDescent="0.25">
      <c r="A1458" s="581"/>
      <c r="B1458" s="586"/>
      <c r="C1458" s="581"/>
      <c r="D1458" s="582"/>
      <c r="E1458" s="147"/>
      <c r="F1458" s="147"/>
      <c r="G1458" s="583"/>
      <c r="H1458" s="583"/>
      <c r="I1458" s="147"/>
      <c r="J1458" s="147"/>
      <c r="K1458" s="147"/>
      <c r="L1458" s="582"/>
      <c r="M1458" s="582"/>
    </row>
    <row r="1459" spans="1:13" x14ac:dyDescent="0.25">
      <c r="A1459" s="581"/>
      <c r="B1459" s="586"/>
      <c r="C1459" s="581"/>
      <c r="D1459" s="582"/>
      <c r="E1459" s="147"/>
      <c r="F1459" s="147"/>
      <c r="G1459" s="583"/>
      <c r="H1459" s="583"/>
      <c r="I1459" s="147"/>
      <c r="J1459" s="147"/>
      <c r="K1459" s="147"/>
      <c r="L1459" s="582"/>
      <c r="M1459" s="582"/>
    </row>
    <row r="1460" spans="1:13" x14ac:dyDescent="0.25">
      <c r="A1460" s="581"/>
      <c r="B1460" s="586"/>
      <c r="C1460" s="581"/>
      <c r="D1460" s="582"/>
      <c r="E1460" s="147"/>
      <c r="F1460" s="147"/>
      <c r="G1460" s="583"/>
      <c r="H1460" s="583"/>
      <c r="I1460" s="147"/>
      <c r="J1460" s="147"/>
      <c r="K1460" s="147"/>
      <c r="L1460" s="582"/>
      <c r="M1460" s="582"/>
    </row>
    <row r="1461" spans="1:13" x14ac:dyDescent="0.25">
      <c r="A1461" s="581"/>
      <c r="B1461" s="586"/>
      <c r="C1461" s="581"/>
      <c r="D1461" s="582"/>
      <c r="E1461" s="147"/>
      <c r="F1461" s="147"/>
      <c r="G1461" s="583"/>
      <c r="H1461" s="583"/>
      <c r="I1461" s="147"/>
      <c r="J1461" s="147"/>
      <c r="K1461" s="147"/>
      <c r="L1461" s="582"/>
      <c r="M1461" s="582"/>
    </row>
    <row r="1462" spans="1:13" x14ac:dyDescent="0.25">
      <c r="A1462" s="581"/>
      <c r="B1462" s="586"/>
      <c r="C1462" s="581"/>
      <c r="D1462" s="582"/>
      <c r="E1462" s="147"/>
      <c r="F1462" s="147"/>
      <c r="G1462" s="583"/>
      <c r="H1462" s="583"/>
      <c r="I1462" s="147"/>
      <c r="J1462" s="147"/>
      <c r="K1462" s="147"/>
      <c r="L1462" s="582"/>
      <c r="M1462" s="582"/>
    </row>
    <row r="1463" spans="1:13" x14ac:dyDescent="0.25">
      <c r="A1463" s="581"/>
      <c r="B1463" s="586"/>
      <c r="C1463" s="581"/>
      <c r="D1463" s="582"/>
      <c r="E1463" s="147"/>
      <c r="F1463" s="147"/>
      <c r="G1463" s="583"/>
      <c r="H1463" s="583"/>
      <c r="I1463" s="147"/>
      <c r="J1463" s="147"/>
      <c r="K1463" s="147"/>
      <c r="L1463" s="582"/>
      <c r="M1463" s="582"/>
    </row>
    <row r="1464" spans="1:13" x14ac:dyDescent="0.25">
      <c r="A1464" s="581"/>
      <c r="B1464" s="586"/>
      <c r="C1464" s="581"/>
      <c r="D1464" s="582"/>
      <c r="E1464" s="147"/>
      <c r="F1464" s="147"/>
      <c r="G1464" s="583"/>
      <c r="H1464" s="583"/>
      <c r="I1464" s="147"/>
      <c r="J1464" s="147"/>
      <c r="K1464" s="147"/>
      <c r="L1464" s="582"/>
      <c r="M1464" s="582"/>
    </row>
    <row r="1465" spans="1:13" x14ac:dyDescent="0.25">
      <c r="A1465" s="581"/>
      <c r="B1465" s="586"/>
      <c r="C1465" s="581"/>
      <c r="D1465" s="582"/>
      <c r="E1465" s="147"/>
      <c r="F1465" s="147"/>
      <c r="G1465" s="583"/>
      <c r="H1465" s="583"/>
      <c r="I1465" s="147"/>
      <c r="J1465" s="147"/>
      <c r="K1465" s="147"/>
      <c r="L1465" s="582"/>
      <c r="M1465" s="582"/>
    </row>
    <row r="1466" spans="1:13" x14ac:dyDescent="0.25">
      <c r="A1466" s="581"/>
      <c r="B1466" s="586"/>
      <c r="C1466" s="581"/>
      <c r="D1466" s="582"/>
      <c r="E1466" s="147"/>
      <c r="F1466" s="147"/>
      <c r="G1466" s="583"/>
      <c r="H1466" s="583"/>
      <c r="I1466" s="147"/>
      <c r="J1466" s="147"/>
      <c r="K1466" s="147"/>
      <c r="L1466" s="582"/>
      <c r="M1466" s="582"/>
    </row>
    <row r="1467" spans="1:13" x14ac:dyDescent="0.25">
      <c r="A1467" s="581"/>
      <c r="B1467" s="586"/>
      <c r="C1467" s="581"/>
      <c r="D1467" s="582"/>
      <c r="E1467" s="147"/>
      <c r="F1467" s="147"/>
      <c r="G1467" s="583"/>
      <c r="H1467" s="583"/>
      <c r="I1467" s="147"/>
      <c r="J1467" s="147"/>
      <c r="K1467" s="147"/>
      <c r="L1467" s="582"/>
      <c r="M1467" s="582"/>
    </row>
    <row r="1468" spans="1:13" x14ac:dyDescent="0.25">
      <c r="A1468" s="581"/>
      <c r="B1468" s="586"/>
      <c r="C1468" s="581"/>
      <c r="D1468" s="582"/>
      <c r="E1468" s="147"/>
      <c r="F1468" s="147"/>
      <c r="G1468" s="583"/>
      <c r="H1468" s="583"/>
      <c r="I1468" s="147"/>
      <c r="J1468" s="147"/>
      <c r="K1468" s="147"/>
      <c r="L1468" s="582"/>
      <c r="M1468" s="582"/>
    </row>
    <row r="1469" spans="1:13" x14ac:dyDescent="0.25">
      <c r="A1469" s="581"/>
      <c r="B1469" s="586"/>
      <c r="C1469" s="581"/>
      <c r="D1469" s="582"/>
      <c r="E1469" s="147"/>
      <c r="F1469" s="147"/>
      <c r="G1469" s="583"/>
      <c r="H1469" s="583"/>
      <c r="I1469" s="147"/>
      <c r="J1469" s="147"/>
      <c r="K1469" s="147"/>
      <c r="L1469" s="582"/>
      <c r="M1469" s="582"/>
    </row>
    <row r="1470" spans="1:13" x14ac:dyDescent="0.25">
      <c r="A1470" s="581"/>
      <c r="B1470" s="586"/>
      <c r="C1470" s="581"/>
      <c r="D1470" s="582"/>
      <c r="E1470" s="147"/>
      <c r="F1470" s="147"/>
      <c r="G1470" s="583"/>
      <c r="H1470" s="583"/>
      <c r="I1470" s="147"/>
      <c r="J1470" s="147"/>
      <c r="K1470" s="147"/>
      <c r="L1470" s="582"/>
      <c r="M1470" s="582"/>
    </row>
    <row r="1471" spans="1:13" x14ac:dyDescent="0.25">
      <c r="A1471" s="581"/>
      <c r="B1471" s="586"/>
      <c r="C1471" s="581"/>
      <c r="D1471" s="582"/>
      <c r="E1471" s="147"/>
      <c r="F1471" s="147"/>
      <c r="G1471" s="583"/>
      <c r="H1471" s="583"/>
      <c r="I1471" s="147"/>
      <c r="J1471" s="147"/>
      <c r="K1471" s="147"/>
      <c r="L1471" s="582"/>
      <c r="M1471" s="582"/>
    </row>
    <row r="1472" spans="1:13" x14ac:dyDescent="0.25">
      <c r="A1472" s="581"/>
      <c r="B1472" s="586"/>
      <c r="C1472" s="581"/>
      <c r="D1472" s="582"/>
      <c r="E1472" s="147"/>
      <c r="F1472" s="147"/>
      <c r="G1472" s="583"/>
      <c r="H1472" s="583"/>
      <c r="I1472" s="147"/>
      <c r="J1472" s="147"/>
      <c r="K1472" s="147"/>
      <c r="L1472" s="582"/>
      <c r="M1472" s="582"/>
    </row>
    <row r="1473" spans="1:13" x14ac:dyDescent="0.25">
      <c r="A1473" s="581"/>
      <c r="B1473" s="586"/>
      <c r="C1473" s="581"/>
      <c r="D1473" s="582"/>
      <c r="E1473" s="147"/>
      <c r="F1473" s="147"/>
      <c r="G1473" s="583"/>
      <c r="H1473" s="583"/>
      <c r="I1473" s="147"/>
      <c r="J1473" s="147"/>
      <c r="K1473" s="147"/>
      <c r="L1473" s="582"/>
      <c r="M1473" s="582"/>
    </row>
    <row r="1474" spans="1:13" x14ac:dyDescent="0.25">
      <c r="A1474" s="581"/>
      <c r="B1474" s="586"/>
      <c r="C1474" s="581"/>
      <c r="D1474" s="582"/>
      <c r="E1474" s="147"/>
      <c r="F1474" s="147"/>
      <c r="G1474" s="583"/>
      <c r="H1474" s="583"/>
      <c r="I1474" s="147"/>
      <c r="J1474" s="147"/>
      <c r="K1474" s="147"/>
      <c r="L1474" s="582"/>
      <c r="M1474" s="582"/>
    </row>
    <row r="1475" spans="1:13" x14ac:dyDescent="0.25">
      <c r="A1475" s="581"/>
      <c r="B1475" s="586"/>
      <c r="C1475" s="581"/>
      <c r="D1475" s="582"/>
      <c r="E1475" s="147"/>
      <c r="F1475" s="147"/>
      <c r="G1475" s="583"/>
      <c r="H1475" s="583"/>
      <c r="I1475" s="147"/>
      <c r="J1475" s="147"/>
      <c r="K1475" s="147"/>
      <c r="L1475" s="582"/>
      <c r="M1475" s="582"/>
    </row>
    <row r="1476" spans="1:13" x14ac:dyDescent="0.25">
      <c r="A1476" s="581"/>
      <c r="B1476" s="586"/>
      <c r="C1476" s="581"/>
      <c r="D1476" s="582"/>
      <c r="E1476" s="147"/>
      <c r="F1476" s="147"/>
      <c r="G1476" s="583"/>
      <c r="H1476" s="583"/>
      <c r="I1476" s="147"/>
      <c r="J1476" s="147"/>
      <c r="K1476" s="147"/>
      <c r="L1476" s="582"/>
      <c r="M1476" s="582"/>
    </row>
    <row r="1477" spans="1:13" x14ac:dyDescent="0.25">
      <c r="A1477" s="581"/>
      <c r="B1477" s="586"/>
      <c r="C1477" s="581"/>
      <c r="D1477" s="582"/>
      <c r="E1477" s="147"/>
      <c r="F1477" s="147"/>
      <c r="G1477" s="583"/>
      <c r="H1477" s="583"/>
      <c r="I1477" s="147"/>
      <c r="J1477" s="147"/>
      <c r="K1477" s="147"/>
      <c r="L1477" s="582"/>
      <c r="M1477" s="582"/>
    </row>
    <row r="1478" spans="1:13" x14ac:dyDescent="0.25">
      <c r="A1478" s="581"/>
      <c r="B1478" s="586"/>
      <c r="C1478" s="581"/>
      <c r="D1478" s="582"/>
      <c r="E1478" s="147"/>
      <c r="F1478" s="147"/>
      <c r="G1478" s="583"/>
      <c r="H1478" s="583"/>
      <c r="I1478" s="147"/>
      <c r="J1478" s="147"/>
      <c r="K1478" s="147"/>
      <c r="L1478" s="582"/>
      <c r="M1478" s="582"/>
    </row>
    <row r="1479" spans="1:13" x14ac:dyDescent="0.25">
      <c r="A1479" s="581"/>
      <c r="B1479" s="586"/>
      <c r="C1479" s="581"/>
      <c r="D1479" s="582"/>
      <c r="E1479" s="147"/>
      <c r="F1479" s="147"/>
      <c r="G1479" s="583"/>
      <c r="H1479" s="583"/>
      <c r="I1479" s="147"/>
      <c r="J1479" s="147"/>
      <c r="K1479" s="147"/>
      <c r="L1479" s="582"/>
      <c r="M1479" s="582"/>
    </row>
    <row r="1480" spans="1:13" x14ac:dyDescent="0.25">
      <c r="A1480" s="581"/>
      <c r="B1480" s="586"/>
      <c r="C1480" s="581"/>
      <c r="D1480" s="582"/>
      <c r="E1480" s="147"/>
      <c r="F1480" s="147"/>
      <c r="G1480" s="583"/>
      <c r="H1480" s="583"/>
      <c r="I1480" s="147"/>
      <c r="J1480" s="147"/>
      <c r="K1480" s="147"/>
      <c r="L1480" s="582"/>
      <c r="M1480" s="582"/>
    </row>
    <row r="1481" spans="1:13" x14ac:dyDescent="0.25">
      <c r="A1481" s="581"/>
      <c r="B1481" s="586"/>
      <c r="C1481" s="581"/>
      <c r="D1481" s="582"/>
      <c r="E1481" s="147"/>
      <c r="F1481" s="147"/>
      <c r="G1481" s="583"/>
      <c r="H1481" s="583"/>
      <c r="I1481" s="147"/>
      <c r="J1481" s="147"/>
      <c r="K1481" s="147"/>
      <c r="L1481" s="582"/>
      <c r="M1481" s="582"/>
    </row>
    <row r="1482" spans="1:13" x14ac:dyDescent="0.25">
      <c r="A1482" s="581"/>
      <c r="B1482" s="586"/>
      <c r="C1482" s="581"/>
      <c r="D1482" s="582"/>
      <c r="E1482" s="147"/>
      <c r="F1482" s="147"/>
      <c r="G1482" s="583"/>
      <c r="H1482" s="583"/>
      <c r="I1482" s="147"/>
      <c r="J1482" s="147"/>
      <c r="K1482" s="147"/>
      <c r="L1482" s="582"/>
      <c r="M1482" s="582"/>
    </row>
    <row r="1483" spans="1:13" x14ac:dyDescent="0.25">
      <c r="A1483" s="581"/>
      <c r="B1483" s="586"/>
      <c r="C1483" s="581"/>
      <c r="D1483" s="582"/>
      <c r="E1483" s="147"/>
      <c r="F1483" s="147"/>
      <c r="G1483" s="583"/>
      <c r="H1483" s="583"/>
      <c r="I1483" s="147"/>
      <c r="J1483" s="147"/>
      <c r="K1483" s="147"/>
      <c r="L1483" s="582"/>
      <c r="M1483" s="582"/>
    </row>
    <row r="1484" spans="1:13" x14ac:dyDescent="0.25">
      <c r="A1484" s="581"/>
      <c r="B1484" s="586"/>
      <c r="C1484" s="581"/>
      <c r="D1484" s="582"/>
      <c r="E1484" s="147"/>
      <c r="F1484" s="147"/>
      <c r="G1484" s="583"/>
      <c r="H1484" s="583"/>
      <c r="I1484" s="147"/>
      <c r="J1484" s="147"/>
      <c r="K1484" s="147"/>
      <c r="L1484" s="582"/>
      <c r="M1484" s="582"/>
    </row>
    <row r="1485" spans="1:13" x14ac:dyDescent="0.25">
      <c r="A1485" s="581"/>
      <c r="B1485" s="586"/>
      <c r="C1485" s="581"/>
      <c r="D1485" s="582"/>
      <c r="E1485" s="147"/>
      <c r="F1485" s="147"/>
      <c r="G1485" s="583"/>
      <c r="H1485" s="583"/>
      <c r="I1485" s="147"/>
      <c r="J1485" s="147"/>
      <c r="K1485" s="147"/>
      <c r="L1485" s="582"/>
      <c r="M1485" s="582"/>
    </row>
    <row r="1486" spans="1:13" x14ac:dyDescent="0.25">
      <c r="A1486" s="581"/>
      <c r="B1486" s="586"/>
      <c r="C1486" s="581"/>
      <c r="D1486" s="582"/>
      <c r="E1486" s="147"/>
      <c r="F1486" s="147"/>
      <c r="G1486" s="587"/>
      <c r="H1486" s="583"/>
      <c r="I1486" s="147"/>
      <c r="J1486" s="147"/>
      <c r="K1486" s="147"/>
      <c r="L1486" s="582"/>
      <c r="M1486" s="582"/>
    </row>
    <row r="1487" spans="1:13" x14ac:dyDescent="0.25">
      <c r="A1487" s="581"/>
      <c r="B1487" s="586"/>
      <c r="C1487" s="581"/>
      <c r="D1487" s="582"/>
      <c r="E1487" s="147"/>
      <c r="F1487" s="147"/>
      <c r="G1487" s="587"/>
      <c r="H1487" s="583"/>
      <c r="I1487" s="147"/>
      <c r="J1487" s="147"/>
      <c r="K1487" s="147"/>
      <c r="L1487" s="582"/>
      <c r="M1487" s="582"/>
    </row>
    <row r="1488" spans="1:13" x14ac:dyDescent="0.25">
      <c r="A1488" s="581"/>
      <c r="B1488" s="586"/>
      <c r="C1488" s="581"/>
      <c r="D1488" s="582"/>
      <c r="E1488" s="147"/>
      <c r="F1488" s="147"/>
      <c r="G1488" s="583"/>
      <c r="H1488" s="583"/>
      <c r="I1488" s="147"/>
      <c r="J1488" s="147"/>
      <c r="K1488" s="147"/>
      <c r="L1488" s="582"/>
      <c r="M1488" s="582"/>
    </row>
    <row r="1489" spans="1:13" x14ac:dyDescent="0.25">
      <c r="A1489" s="581"/>
      <c r="B1489" s="586"/>
      <c r="C1489" s="581"/>
      <c r="D1489" s="582"/>
      <c r="E1489" s="147"/>
      <c r="F1489" s="147"/>
      <c r="G1489" s="583"/>
      <c r="H1489" s="583"/>
      <c r="I1489" s="147"/>
      <c r="J1489" s="147"/>
      <c r="K1489" s="147"/>
      <c r="L1489" s="582"/>
      <c r="M1489" s="582"/>
    </row>
    <row r="1490" spans="1:13" x14ac:dyDescent="0.25">
      <c r="A1490" s="581"/>
      <c r="B1490" s="586"/>
      <c r="C1490" s="581"/>
      <c r="D1490" s="582"/>
      <c r="E1490" s="147"/>
      <c r="F1490" s="147"/>
      <c r="G1490" s="583"/>
      <c r="H1490" s="583"/>
      <c r="I1490" s="147"/>
      <c r="J1490" s="147"/>
      <c r="K1490" s="147"/>
      <c r="L1490" s="582"/>
      <c r="M1490" s="582"/>
    </row>
    <row r="1491" spans="1:13" x14ac:dyDescent="0.25">
      <c r="A1491" s="581"/>
      <c r="B1491" s="586"/>
      <c r="C1491" s="581"/>
      <c r="D1491" s="582"/>
      <c r="E1491" s="147"/>
      <c r="F1491" s="147"/>
      <c r="G1491" s="583"/>
      <c r="H1491" s="583"/>
      <c r="I1491" s="147"/>
      <c r="J1491" s="147"/>
      <c r="K1491" s="147"/>
      <c r="L1491" s="582"/>
      <c r="M1491" s="582"/>
    </row>
    <row r="1492" spans="1:13" x14ac:dyDescent="0.25">
      <c r="A1492" s="581"/>
      <c r="B1492" s="586"/>
      <c r="C1492" s="581"/>
      <c r="D1492" s="582"/>
      <c r="E1492" s="147"/>
      <c r="F1492" s="147"/>
      <c r="G1492" s="583"/>
      <c r="H1492" s="583"/>
      <c r="I1492" s="147"/>
      <c r="J1492" s="147"/>
      <c r="K1492" s="147"/>
      <c r="L1492" s="582"/>
      <c r="M1492" s="582"/>
    </row>
    <row r="1493" spans="1:13" x14ac:dyDescent="0.25">
      <c r="A1493" s="581"/>
      <c r="B1493" s="586"/>
      <c r="C1493" s="581"/>
      <c r="D1493" s="582"/>
      <c r="E1493" s="147"/>
      <c r="F1493" s="147"/>
      <c r="G1493" s="583"/>
      <c r="H1493" s="583"/>
      <c r="I1493" s="147"/>
      <c r="J1493" s="147"/>
      <c r="K1493" s="147"/>
      <c r="L1493" s="582"/>
      <c r="M1493" s="582"/>
    </row>
    <row r="1494" spans="1:13" x14ac:dyDescent="0.25">
      <c r="A1494" s="581"/>
      <c r="B1494" s="586"/>
      <c r="C1494" s="581"/>
      <c r="D1494" s="582"/>
      <c r="E1494" s="147"/>
      <c r="F1494" s="147"/>
      <c r="G1494" s="583"/>
      <c r="H1494" s="583"/>
      <c r="I1494" s="147"/>
      <c r="J1494" s="147"/>
      <c r="K1494" s="147"/>
      <c r="L1494" s="582"/>
      <c r="M1494" s="582"/>
    </row>
    <row r="1495" spans="1:13" x14ac:dyDescent="0.25">
      <c r="A1495" s="581"/>
      <c r="B1495" s="586"/>
      <c r="C1495" s="581"/>
      <c r="D1495" s="582"/>
      <c r="E1495" s="147"/>
      <c r="F1495" s="147"/>
      <c r="G1495" s="583"/>
      <c r="H1495" s="583"/>
      <c r="I1495" s="147"/>
      <c r="J1495" s="147"/>
      <c r="K1495" s="147"/>
      <c r="L1495" s="582"/>
      <c r="M1495" s="582"/>
    </row>
    <row r="1496" spans="1:13" x14ac:dyDescent="0.25">
      <c r="A1496" s="581"/>
      <c r="B1496" s="586"/>
      <c r="C1496" s="581"/>
      <c r="D1496" s="582"/>
      <c r="E1496" s="147"/>
      <c r="F1496" s="147"/>
      <c r="G1496" s="583"/>
      <c r="H1496" s="583"/>
      <c r="I1496" s="147"/>
      <c r="J1496" s="147"/>
      <c r="K1496" s="147"/>
      <c r="L1496" s="582"/>
      <c r="M1496" s="582"/>
    </row>
    <row r="1497" spans="1:13" x14ac:dyDescent="0.25">
      <c r="A1497" s="581"/>
      <c r="B1497" s="586"/>
      <c r="C1497" s="581"/>
      <c r="D1497" s="582"/>
      <c r="E1497" s="147"/>
      <c r="F1497" s="147"/>
      <c r="G1497" s="583"/>
      <c r="H1497" s="583"/>
      <c r="I1497" s="147"/>
      <c r="J1497" s="147"/>
      <c r="K1497" s="147"/>
      <c r="L1497" s="582"/>
      <c r="M1497" s="582"/>
    </row>
    <row r="1498" spans="1:13" x14ac:dyDescent="0.25">
      <c r="A1498" s="581"/>
      <c r="B1498" s="586"/>
      <c r="C1498" s="581"/>
      <c r="D1498" s="582"/>
      <c r="E1498" s="147"/>
      <c r="F1498" s="147"/>
      <c r="G1498" s="583"/>
      <c r="H1498" s="583"/>
      <c r="I1498" s="147"/>
      <c r="J1498" s="147"/>
      <c r="K1498" s="147"/>
      <c r="L1498" s="582"/>
      <c r="M1498" s="582"/>
    </row>
    <row r="1499" spans="1:13" x14ac:dyDescent="0.25">
      <c r="A1499" s="581"/>
      <c r="B1499" s="586"/>
      <c r="C1499" s="581"/>
      <c r="D1499" s="582"/>
      <c r="E1499" s="147"/>
      <c r="F1499" s="147"/>
      <c r="G1499" s="583"/>
      <c r="H1499" s="583"/>
      <c r="I1499" s="147"/>
      <c r="J1499" s="147"/>
      <c r="K1499" s="147"/>
      <c r="L1499" s="582"/>
      <c r="M1499" s="582"/>
    </row>
    <row r="1500" spans="1:13" x14ac:dyDescent="0.25">
      <c r="A1500" s="581"/>
      <c r="B1500" s="586"/>
      <c r="C1500" s="581"/>
      <c r="D1500" s="582"/>
      <c r="E1500" s="147"/>
      <c r="F1500" s="147"/>
      <c r="G1500" s="583"/>
      <c r="H1500" s="583"/>
      <c r="I1500" s="147"/>
      <c r="J1500" s="147"/>
      <c r="K1500" s="147"/>
      <c r="L1500" s="582"/>
      <c r="M1500" s="582"/>
    </row>
    <row r="1501" spans="1:13" x14ac:dyDescent="0.25">
      <c r="A1501" s="581"/>
      <c r="B1501" s="586"/>
      <c r="C1501" s="581"/>
      <c r="D1501" s="582"/>
      <c r="E1501" s="147"/>
      <c r="F1501" s="147"/>
      <c r="G1501" s="583"/>
      <c r="H1501" s="583"/>
      <c r="I1501" s="147"/>
      <c r="J1501" s="147"/>
      <c r="K1501" s="147"/>
      <c r="L1501" s="582"/>
      <c r="M1501" s="582"/>
    </row>
    <row r="1502" spans="1:13" x14ac:dyDescent="0.25">
      <c r="A1502" s="581"/>
      <c r="B1502" s="586"/>
      <c r="C1502" s="581"/>
      <c r="D1502" s="582"/>
      <c r="E1502" s="147"/>
      <c r="F1502" s="147"/>
      <c r="G1502" s="583"/>
      <c r="H1502" s="583"/>
      <c r="I1502" s="147"/>
      <c r="J1502" s="147"/>
      <c r="K1502" s="147"/>
      <c r="L1502" s="582"/>
      <c r="M1502" s="582"/>
    </row>
    <row r="1503" spans="1:13" x14ac:dyDescent="0.25">
      <c r="A1503" s="581"/>
      <c r="B1503" s="586"/>
      <c r="C1503" s="581"/>
      <c r="D1503" s="582"/>
      <c r="E1503" s="147"/>
      <c r="F1503" s="147"/>
      <c r="G1503" s="583"/>
      <c r="H1503" s="583"/>
      <c r="I1503" s="147"/>
      <c r="J1503" s="147"/>
      <c r="K1503" s="147"/>
      <c r="L1503" s="582"/>
      <c r="M1503" s="582"/>
    </row>
    <row r="1504" spans="1:13" x14ac:dyDescent="0.25">
      <c r="A1504" s="581"/>
      <c r="B1504" s="586"/>
      <c r="C1504" s="581"/>
      <c r="D1504" s="582"/>
      <c r="E1504" s="147"/>
      <c r="F1504" s="147"/>
      <c r="G1504" s="583"/>
      <c r="H1504" s="583"/>
      <c r="I1504" s="147"/>
      <c r="J1504" s="147"/>
      <c r="K1504" s="147"/>
      <c r="L1504" s="582"/>
      <c r="M1504" s="582"/>
    </row>
    <row r="1505" spans="1:13" x14ac:dyDescent="0.25">
      <c r="A1505" s="581"/>
      <c r="B1505" s="586"/>
      <c r="C1505" s="581"/>
      <c r="D1505" s="582"/>
      <c r="E1505" s="147"/>
      <c r="F1505" s="147"/>
      <c r="G1505" s="583"/>
      <c r="H1505" s="583"/>
      <c r="I1505" s="147"/>
      <c r="J1505" s="147"/>
      <c r="K1505" s="147"/>
      <c r="L1505" s="582"/>
      <c r="M1505" s="582"/>
    </row>
    <row r="1506" spans="1:13" x14ac:dyDescent="0.25">
      <c r="A1506" s="581"/>
      <c r="B1506" s="586"/>
      <c r="C1506" s="581"/>
      <c r="D1506" s="582"/>
      <c r="E1506" s="147"/>
      <c r="F1506" s="147"/>
      <c r="G1506" s="583"/>
      <c r="H1506" s="583"/>
      <c r="I1506" s="147"/>
      <c r="J1506" s="147"/>
      <c r="K1506" s="147"/>
      <c r="L1506" s="582"/>
      <c r="M1506" s="582"/>
    </row>
    <row r="1507" spans="1:13" x14ac:dyDescent="0.25">
      <c r="A1507" s="581"/>
      <c r="B1507" s="586"/>
      <c r="C1507" s="581"/>
      <c r="D1507" s="582"/>
      <c r="E1507" s="147"/>
      <c r="F1507" s="147"/>
      <c r="G1507" s="583"/>
      <c r="H1507" s="583"/>
      <c r="I1507" s="147"/>
      <c r="J1507" s="147"/>
      <c r="K1507" s="147"/>
      <c r="L1507" s="582"/>
      <c r="M1507" s="582"/>
    </row>
    <row r="1508" spans="1:13" x14ac:dyDescent="0.25">
      <c r="A1508" s="581"/>
      <c r="B1508" s="586"/>
      <c r="C1508" s="581"/>
      <c r="D1508" s="582"/>
      <c r="E1508" s="147"/>
      <c r="F1508" s="147"/>
      <c r="G1508" s="583"/>
      <c r="H1508" s="583"/>
      <c r="I1508" s="147"/>
      <c r="J1508" s="147"/>
      <c r="K1508" s="147"/>
      <c r="L1508" s="582"/>
      <c r="M1508" s="582"/>
    </row>
    <row r="1509" spans="1:13" x14ac:dyDescent="0.25">
      <c r="A1509" s="581"/>
      <c r="B1509" s="586"/>
      <c r="C1509" s="581"/>
      <c r="D1509" s="582"/>
      <c r="E1509" s="147"/>
      <c r="F1509" s="147"/>
      <c r="G1509" s="583"/>
      <c r="H1509" s="583"/>
      <c r="I1509" s="147"/>
      <c r="J1509" s="147"/>
      <c r="K1509" s="147"/>
      <c r="L1509" s="582"/>
      <c r="M1509" s="582"/>
    </row>
    <row r="1510" spans="1:13" x14ac:dyDescent="0.25">
      <c r="A1510" s="581"/>
      <c r="B1510" s="586"/>
      <c r="C1510" s="581"/>
      <c r="D1510" s="582"/>
      <c r="E1510" s="147"/>
      <c r="F1510" s="147"/>
      <c r="G1510" s="583"/>
      <c r="H1510" s="583"/>
      <c r="I1510" s="147"/>
      <c r="J1510" s="147"/>
      <c r="K1510" s="147"/>
      <c r="L1510" s="582"/>
      <c r="M1510" s="582"/>
    </row>
    <row r="1511" spans="1:13" x14ac:dyDescent="0.25">
      <c r="A1511" s="581"/>
      <c r="B1511" s="586"/>
      <c r="C1511" s="581"/>
      <c r="D1511" s="582"/>
      <c r="E1511" s="147"/>
      <c r="F1511" s="147"/>
      <c r="G1511" s="583"/>
      <c r="H1511" s="583"/>
      <c r="I1511" s="147"/>
      <c r="J1511" s="147"/>
      <c r="K1511" s="147"/>
      <c r="L1511" s="582"/>
      <c r="M1511" s="582"/>
    </row>
    <row r="1512" spans="1:13" x14ac:dyDescent="0.25">
      <c r="A1512" s="581"/>
      <c r="B1512" s="586"/>
      <c r="C1512" s="581"/>
      <c r="D1512" s="582"/>
      <c r="E1512" s="147"/>
      <c r="F1512" s="147"/>
      <c r="G1512" s="583"/>
      <c r="H1512" s="583"/>
      <c r="I1512" s="147"/>
      <c r="J1512" s="147"/>
      <c r="K1512" s="147"/>
      <c r="L1512" s="582"/>
      <c r="M1512" s="582"/>
    </row>
    <row r="1513" spans="1:13" x14ac:dyDescent="0.25">
      <c r="A1513" s="581"/>
      <c r="B1513" s="586"/>
      <c r="C1513" s="581"/>
      <c r="D1513" s="582"/>
      <c r="E1513" s="147"/>
      <c r="F1513" s="147"/>
      <c r="G1513" s="587"/>
      <c r="H1513" s="583"/>
      <c r="I1513" s="147"/>
      <c r="J1513" s="147"/>
      <c r="K1513" s="147"/>
      <c r="L1513" s="582"/>
      <c r="M1513" s="582"/>
    </row>
    <row r="1514" spans="1:13" x14ac:dyDescent="0.25">
      <c r="A1514" s="581"/>
      <c r="B1514" s="586"/>
      <c r="C1514" s="581"/>
      <c r="D1514" s="582"/>
      <c r="E1514" s="147"/>
      <c r="F1514" s="147"/>
      <c r="G1514" s="587"/>
      <c r="H1514" s="583"/>
      <c r="I1514" s="147"/>
      <c r="J1514" s="147"/>
      <c r="K1514" s="147"/>
      <c r="L1514" s="582"/>
      <c r="M1514" s="582"/>
    </row>
    <row r="1515" spans="1:13" x14ac:dyDescent="0.25">
      <c r="A1515" s="581"/>
      <c r="B1515" s="586"/>
      <c r="C1515" s="581"/>
      <c r="D1515" s="582"/>
      <c r="E1515" s="147"/>
      <c r="F1515" s="147"/>
      <c r="G1515" s="587"/>
      <c r="H1515" s="583"/>
      <c r="I1515" s="147"/>
      <c r="J1515" s="147"/>
      <c r="K1515" s="147"/>
      <c r="L1515" s="582"/>
      <c r="M1515" s="582"/>
    </row>
    <row r="1516" spans="1:13" x14ac:dyDescent="0.25">
      <c r="A1516" s="581"/>
      <c r="B1516" s="586"/>
      <c r="C1516" s="581"/>
      <c r="D1516" s="582"/>
      <c r="E1516" s="147"/>
      <c r="F1516" s="147"/>
      <c r="G1516" s="583"/>
      <c r="H1516" s="583"/>
      <c r="I1516" s="147"/>
      <c r="J1516" s="147"/>
      <c r="K1516" s="147"/>
      <c r="L1516" s="582"/>
      <c r="M1516" s="582"/>
    </row>
    <row r="1517" spans="1:13" x14ac:dyDescent="0.25">
      <c r="A1517" s="581"/>
      <c r="B1517" s="586"/>
      <c r="C1517" s="581"/>
      <c r="D1517" s="582"/>
      <c r="E1517" s="147"/>
      <c r="F1517" s="147"/>
      <c r="G1517" s="587"/>
      <c r="H1517" s="583"/>
      <c r="I1517" s="147"/>
      <c r="J1517" s="147"/>
      <c r="K1517" s="147"/>
      <c r="L1517" s="582"/>
      <c r="M1517" s="582"/>
    </row>
    <row r="1518" spans="1:13" x14ac:dyDescent="0.25">
      <c r="A1518" s="581"/>
      <c r="B1518" s="586"/>
      <c r="C1518" s="581"/>
      <c r="D1518" s="582"/>
      <c r="E1518" s="147"/>
      <c r="F1518" s="147"/>
      <c r="G1518" s="583"/>
      <c r="H1518" s="583"/>
      <c r="I1518" s="147"/>
      <c r="J1518" s="147"/>
      <c r="K1518" s="147"/>
      <c r="L1518" s="582"/>
      <c r="M1518" s="582"/>
    </row>
    <row r="1519" spans="1:13" x14ac:dyDescent="0.25">
      <c r="A1519" s="581"/>
      <c r="B1519" s="586"/>
      <c r="C1519" s="581"/>
      <c r="D1519" s="582"/>
      <c r="E1519" s="147"/>
      <c r="F1519" s="147"/>
      <c r="G1519" s="583"/>
      <c r="H1519" s="583"/>
      <c r="I1519" s="147"/>
      <c r="J1519" s="147"/>
      <c r="K1519" s="147"/>
      <c r="L1519" s="582"/>
      <c r="M1519" s="582"/>
    </row>
    <row r="1520" spans="1:13" x14ac:dyDescent="0.25">
      <c r="A1520" s="581"/>
      <c r="B1520" s="533"/>
      <c r="C1520" s="581"/>
      <c r="D1520" s="585"/>
      <c r="E1520" s="147"/>
      <c r="F1520" s="147"/>
      <c r="G1520" s="583"/>
      <c r="H1520" s="584"/>
      <c r="I1520" s="147"/>
      <c r="J1520" s="147"/>
      <c r="K1520" s="147"/>
      <c r="L1520" s="582"/>
      <c r="M1520" s="582"/>
    </row>
    <row r="1521" spans="1:13" x14ac:dyDescent="0.25">
      <c r="A1521" s="581"/>
      <c r="B1521" s="533"/>
      <c r="C1521" s="581"/>
      <c r="D1521" s="585"/>
      <c r="E1521" s="147"/>
      <c r="F1521" s="147"/>
      <c r="G1521" s="583"/>
      <c r="H1521" s="538"/>
      <c r="I1521" s="147"/>
      <c r="J1521" s="147"/>
      <c r="K1521" s="147"/>
      <c r="L1521" s="582"/>
      <c r="M1521" s="582"/>
    </row>
    <row r="1522" spans="1:13" x14ac:dyDescent="0.25">
      <c r="A1522" s="581"/>
      <c r="B1522" s="533"/>
      <c r="C1522" s="581"/>
      <c r="D1522" s="585"/>
      <c r="E1522" s="147"/>
      <c r="F1522" s="147"/>
      <c r="G1522" s="583"/>
      <c r="H1522" s="538"/>
      <c r="I1522" s="147"/>
      <c r="J1522" s="147"/>
      <c r="K1522" s="147"/>
      <c r="L1522" s="582"/>
      <c r="M1522" s="582"/>
    </row>
    <row r="1523" spans="1:13" x14ac:dyDescent="0.25">
      <c r="A1523" s="581"/>
      <c r="B1523" s="533"/>
      <c r="C1523" s="581"/>
      <c r="D1523" s="585"/>
      <c r="E1523" s="147"/>
      <c r="F1523" s="147"/>
      <c r="G1523" s="583"/>
      <c r="H1523" s="583"/>
      <c r="I1523" s="147"/>
      <c r="J1523" s="147"/>
      <c r="K1523" s="147"/>
      <c r="L1523" s="582"/>
      <c r="M1523" s="582"/>
    </row>
    <row r="1524" spans="1:13" x14ac:dyDescent="0.25">
      <c r="A1524" s="581"/>
      <c r="B1524" s="533"/>
      <c r="C1524" s="581"/>
      <c r="D1524" s="585"/>
      <c r="E1524" s="147"/>
      <c r="F1524" s="147"/>
      <c r="G1524" s="583"/>
      <c r="H1524" s="583"/>
      <c r="I1524" s="147"/>
      <c r="J1524" s="147"/>
      <c r="K1524" s="147"/>
      <c r="L1524" s="582"/>
      <c r="M1524" s="582"/>
    </row>
    <row r="1525" spans="1:13" x14ac:dyDescent="0.25">
      <c r="A1525" s="581"/>
      <c r="B1525" s="586"/>
      <c r="C1525" s="581"/>
      <c r="D1525" s="582"/>
      <c r="E1525" s="147"/>
      <c r="F1525" s="147"/>
      <c r="G1525" s="583"/>
      <c r="H1525" s="583"/>
      <c r="I1525" s="147"/>
      <c r="J1525" s="147"/>
      <c r="K1525" s="147"/>
      <c r="L1525" s="582"/>
      <c r="M1525" s="582"/>
    </row>
    <row r="1526" spans="1:13" x14ac:dyDescent="0.25">
      <c r="A1526" s="581"/>
      <c r="B1526" s="586"/>
      <c r="C1526" s="581"/>
      <c r="D1526" s="582"/>
      <c r="E1526" s="147"/>
      <c r="F1526" s="147"/>
      <c r="G1526" s="583"/>
      <c r="H1526" s="583"/>
      <c r="I1526" s="147"/>
      <c r="J1526" s="147"/>
      <c r="K1526" s="147"/>
      <c r="L1526" s="582"/>
      <c r="M1526" s="582"/>
    </row>
    <row r="1527" spans="1:13" x14ac:dyDescent="0.25">
      <c r="A1527" s="581"/>
      <c r="B1527" s="586"/>
      <c r="C1527" s="581"/>
      <c r="D1527" s="582"/>
      <c r="E1527" s="147"/>
      <c r="F1527" s="147"/>
      <c r="G1527" s="583"/>
      <c r="H1527" s="583"/>
      <c r="I1527" s="147"/>
      <c r="J1527" s="147"/>
      <c r="K1527" s="147"/>
      <c r="L1527" s="582"/>
      <c r="M1527" s="582"/>
    </row>
    <row r="1528" spans="1:13" x14ac:dyDescent="0.25">
      <c r="A1528" s="581"/>
      <c r="B1528" s="586"/>
      <c r="C1528" s="581"/>
      <c r="D1528" s="582"/>
      <c r="E1528" s="147"/>
      <c r="F1528" s="147"/>
      <c r="G1528" s="583"/>
      <c r="H1528" s="583"/>
      <c r="I1528" s="147"/>
      <c r="J1528" s="147"/>
      <c r="K1528" s="147"/>
      <c r="L1528" s="582"/>
      <c r="M1528" s="582"/>
    </row>
    <row r="1529" spans="1:13" x14ac:dyDescent="0.25">
      <c r="A1529" s="581"/>
      <c r="B1529" s="586"/>
      <c r="C1529" s="581"/>
      <c r="D1529" s="582"/>
      <c r="E1529" s="147"/>
      <c r="F1529" s="147"/>
      <c r="G1529" s="583"/>
      <c r="H1529" s="583"/>
      <c r="I1529" s="147"/>
      <c r="J1529" s="147"/>
      <c r="K1529" s="147"/>
      <c r="L1529" s="582"/>
      <c r="M1529" s="582"/>
    </row>
    <row r="1530" spans="1:13" x14ac:dyDescent="0.25">
      <c r="A1530" s="581"/>
      <c r="B1530" s="586"/>
      <c r="C1530" s="581"/>
      <c r="D1530" s="582"/>
      <c r="E1530" s="147"/>
      <c r="F1530" s="147"/>
      <c r="G1530" s="583"/>
      <c r="H1530" s="583"/>
      <c r="I1530" s="147"/>
      <c r="J1530" s="147"/>
      <c r="K1530" s="147"/>
      <c r="L1530" s="582"/>
      <c r="M1530" s="582"/>
    </row>
    <row r="1531" spans="1:13" x14ac:dyDescent="0.25">
      <c r="A1531" s="581"/>
      <c r="B1531" s="586"/>
      <c r="C1531" s="581"/>
      <c r="D1531" s="582"/>
      <c r="E1531" s="147"/>
      <c r="F1531" s="147"/>
      <c r="G1531" s="583"/>
      <c r="H1531" s="583"/>
      <c r="I1531" s="147"/>
      <c r="J1531" s="147"/>
      <c r="K1531" s="147"/>
      <c r="L1531" s="582"/>
      <c r="M1531" s="582"/>
    </row>
    <row r="1532" spans="1:13" x14ac:dyDescent="0.25">
      <c r="A1532" s="581"/>
      <c r="B1532" s="586"/>
      <c r="C1532" s="581"/>
      <c r="D1532" s="582"/>
      <c r="E1532" s="147"/>
      <c r="F1532" s="147"/>
      <c r="G1532" s="583"/>
      <c r="H1532" s="583"/>
      <c r="I1532" s="147"/>
      <c r="J1532" s="147"/>
      <c r="K1532" s="147"/>
      <c r="L1532" s="582"/>
      <c r="M1532" s="582"/>
    </row>
    <row r="1533" spans="1:13" x14ac:dyDescent="0.25">
      <c r="A1533" s="581"/>
      <c r="B1533" s="586"/>
      <c r="C1533" s="581"/>
      <c r="D1533" s="582"/>
      <c r="E1533" s="147"/>
      <c r="F1533" s="147"/>
      <c r="G1533" s="583"/>
      <c r="H1533" s="583"/>
      <c r="I1533" s="147"/>
      <c r="J1533" s="147"/>
      <c r="K1533" s="147"/>
      <c r="L1533" s="582"/>
      <c r="M1533" s="582"/>
    </row>
    <row r="1534" spans="1:13" x14ac:dyDescent="0.25">
      <c r="A1534" s="581"/>
      <c r="B1534" s="586"/>
      <c r="C1534" s="581"/>
      <c r="D1534" s="582"/>
      <c r="E1534" s="147"/>
      <c r="F1534" s="147"/>
      <c r="G1534" s="583"/>
      <c r="H1534" s="583"/>
      <c r="I1534" s="147"/>
      <c r="J1534" s="147"/>
      <c r="K1534" s="147"/>
      <c r="L1534" s="582"/>
      <c r="M1534" s="582"/>
    </row>
    <row r="1535" spans="1:13" x14ac:dyDescent="0.25">
      <c r="A1535" s="581"/>
      <c r="B1535" s="586"/>
      <c r="C1535" s="581"/>
      <c r="D1535" s="582"/>
      <c r="E1535" s="147"/>
      <c r="F1535" s="147"/>
      <c r="G1535" s="583"/>
      <c r="H1535" s="583"/>
      <c r="I1535" s="147"/>
      <c r="J1535" s="147"/>
      <c r="K1535" s="147"/>
      <c r="L1535" s="582"/>
      <c r="M1535" s="582"/>
    </row>
    <row r="1536" spans="1:13" x14ac:dyDescent="0.25">
      <c r="A1536" s="581"/>
      <c r="B1536" s="586"/>
      <c r="C1536" s="581"/>
      <c r="D1536" s="582"/>
      <c r="E1536" s="147"/>
      <c r="F1536" s="147"/>
      <c r="G1536" s="583"/>
      <c r="H1536" s="583"/>
      <c r="I1536" s="147"/>
      <c r="J1536" s="147"/>
      <c r="K1536" s="147"/>
      <c r="L1536" s="582"/>
      <c r="M1536" s="582"/>
    </row>
    <row r="1537" spans="1:13" x14ac:dyDescent="0.25">
      <c r="A1537" s="581"/>
      <c r="B1537" s="586"/>
      <c r="C1537" s="581"/>
      <c r="D1537" s="582"/>
      <c r="E1537" s="147"/>
      <c r="F1537" s="147"/>
      <c r="G1537" s="583"/>
      <c r="H1537" s="583"/>
      <c r="I1537" s="147"/>
      <c r="J1537" s="147"/>
      <c r="K1537" s="147"/>
      <c r="L1537" s="582"/>
      <c r="M1537" s="582"/>
    </row>
    <row r="1538" spans="1:13" x14ac:dyDescent="0.25">
      <c r="A1538" s="581"/>
      <c r="B1538" s="586"/>
      <c r="C1538" s="581"/>
      <c r="D1538" s="582"/>
      <c r="E1538" s="147"/>
      <c r="F1538" s="147"/>
      <c r="G1538" s="583"/>
      <c r="H1538" s="583"/>
      <c r="I1538" s="147"/>
      <c r="J1538" s="147"/>
      <c r="K1538" s="147"/>
      <c r="L1538" s="582"/>
      <c r="M1538" s="582"/>
    </row>
    <row r="1539" spans="1:13" x14ac:dyDescent="0.25">
      <c r="A1539" s="581"/>
      <c r="B1539" s="586"/>
      <c r="C1539" s="581"/>
      <c r="D1539" s="582"/>
      <c r="E1539" s="147"/>
      <c r="F1539" s="147"/>
      <c r="G1539" s="583"/>
      <c r="H1539" s="583"/>
      <c r="I1539" s="147"/>
      <c r="J1539" s="147"/>
      <c r="K1539" s="147"/>
      <c r="L1539" s="582"/>
      <c r="M1539" s="582"/>
    </row>
    <row r="1540" spans="1:13" x14ac:dyDescent="0.25">
      <c r="A1540" s="581"/>
      <c r="B1540" s="586"/>
      <c r="C1540" s="581"/>
      <c r="D1540" s="582"/>
      <c r="E1540" s="147"/>
      <c r="F1540" s="147"/>
      <c r="G1540" s="583"/>
      <c r="H1540" s="583"/>
      <c r="I1540" s="147"/>
      <c r="J1540" s="147"/>
      <c r="K1540" s="147"/>
      <c r="L1540" s="582"/>
      <c r="M1540" s="582"/>
    </row>
    <row r="1541" spans="1:13" x14ac:dyDescent="0.25">
      <c r="A1541" s="581"/>
      <c r="B1541" s="586"/>
      <c r="C1541" s="581"/>
      <c r="D1541" s="582"/>
      <c r="E1541" s="147"/>
      <c r="F1541" s="147"/>
      <c r="G1541" s="583"/>
      <c r="H1541" s="583"/>
      <c r="I1541" s="147"/>
      <c r="J1541" s="147"/>
      <c r="K1541" s="147"/>
      <c r="L1541" s="582"/>
      <c r="M1541" s="582"/>
    </row>
    <row r="1542" spans="1:13" x14ac:dyDescent="0.25">
      <c r="A1542" s="581"/>
      <c r="B1542" s="586"/>
      <c r="C1542" s="581"/>
      <c r="D1542" s="582"/>
      <c r="E1542" s="147"/>
      <c r="F1542" s="147"/>
      <c r="G1542" s="583"/>
      <c r="H1542" s="583"/>
      <c r="I1542" s="147"/>
      <c r="J1542" s="147"/>
      <c r="K1542" s="147"/>
      <c r="L1542" s="582"/>
      <c r="M1542" s="582"/>
    </row>
    <row r="1543" spans="1:13" x14ac:dyDescent="0.25">
      <c r="A1543" s="581"/>
      <c r="B1543" s="586"/>
      <c r="C1543" s="581"/>
      <c r="D1543" s="582"/>
      <c r="E1543" s="147"/>
      <c r="F1543" s="147"/>
      <c r="G1543" s="583"/>
      <c r="H1543" s="583"/>
      <c r="I1543" s="147"/>
      <c r="J1543" s="147"/>
      <c r="K1543" s="147"/>
      <c r="L1543" s="582"/>
      <c r="M1543" s="582"/>
    </row>
    <row r="1544" spans="1:13" x14ac:dyDescent="0.25">
      <c r="A1544" s="581"/>
      <c r="B1544" s="586"/>
      <c r="C1544" s="581"/>
      <c r="D1544" s="582"/>
      <c r="E1544" s="147"/>
      <c r="F1544" s="147"/>
      <c r="G1544" s="583"/>
      <c r="H1544" s="583"/>
      <c r="I1544" s="147"/>
      <c r="J1544" s="147"/>
      <c r="K1544" s="147"/>
      <c r="L1544" s="582"/>
      <c r="M1544" s="582"/>
    </row>
    <row r="1545" spans="1:13" x14ac:dyDescent="0.25">
      <c r="A1545" s="581"/>
      <c r="B1545" s="586"/>
      <c r="C1545" s="581"/>
      <c r="D1545" s="582"/>
      <c r="E1545" s="147"/>
      <c r="F1545" s="147"/>
      <c r="G1545" s="583"/>
      <c r="H1545" s="583"/>
      <c r="I1545" s="147"/>
      <c r="J1545" s="147"/>
      <c r="K1545" s="147"/>
      <c r="L1545" s="582"/>
      <c r="M1545" s="582"/>
    </row>
    <row r="1546" spans="1:13" x14ac:dyDescent="0.25">
      <c r="A1546" s="581"/>
      <c r="B1546" s="586"/>
      <c r="C1546" s="581"/>
      <c r="D1546" s="582"/>
      <c r="E1546" s="147"/>
      <c r="F1546" s="147"/>
      <c r="G1546" s="583"/>
      <c r="H1546" s="583"/>
      <c r="I1546" s="147"/>
      <c r="J1546" s="147"/>
      <c r="K1546" s="147"/>
      <c r="L1546" s="582"/>
      <c r="M1546" s="582"/>
    </row>
    <row r="1547" spans="1:13" x14ac:dyDescent="0.25">
      <c r="A1547" s="581"/>
      <c r="B1547" s="586"/>
      <c r="C1547" s="581"/>
      <c r="D1547" s="582"/>
      <c r="E1547" s="147"/>
      <c r="F1547" s="147"/>
      <c r="G1547" s="583"/>
      <c r="H1547" s="583"/>
      <c r="I1547" s="147"/>
      <c r="J1547" s="147"/>
      <c r="K1547" s="147"/>
      <c r="L1547" s="582"/>
      <c r="M1547" s="582"/>
    </row>
    <row r="1548" spans="1:13" x14ac:dyDescent="0.25">
      <c r="A1548" s="581"/>
      <c r="B1548" s="586"/>
      <c r="C1548" s="581"/>
      <c r="D1548" s="582"/>
      <c r="E1548" s="147"/>
      <c r="F1548" s="147"/>
      <c r="G1548" s="583"/>
      <c r="H1548" s="583"/>
      <c r="I1548" s="147"/>
      <c r="J1548" s="147"/>
      <c r="K1548" s="147"/>
      <c r="L1548" s="582"/>
      <c r="M1548" s="582"/>
    </row>
    <row r="1549" spans="1:13" x14ac:dyDescent="0.25">
      <c r="A1549" s="581"/>
      <c r="B1549" s="586"/>
      <c r="C1549" s="581"/>
      <c r="D1549" s="582"/>
      <c r="E1549" s="147"/>
      <c r="F1549" s="147"/>
      <c r="G1549" s="583"/>
      <c r="H1549" s="583"/>
      <c r="I1549" s="147"/>
      <c r="J1549" s="147"/>
      <c r="K1549" s="147"/>
      <c r="L1549" s="582"/>
      <c r="M1549" s="582"/>
    </row>
    <row r="1550" spans="1:13" x14ac:dyDescent="0.25">
      <c r="A1550" s="581"/>
      <c r="B1550" s="586"/>
      <c r="C1550" s="581"/>
      <c r="D1550" s="582"/>
      <c r="E1550" s="147"/>
      <c r="F1550" s="147"/>
      <c r="G1550" s="583"/>
      <c r="H1550" s="583"/>
      <c r="I1550" s="147"/>
      <c r="J1550" s="147"/>
      <c r="K1550" s="147"/>
      <c r="L1550" s="582"/>
      <c r="M1550" s="582"/>
    </row>
    <row r="1551" spans="1:13" x14ac:dyDescent="0.25">
      <c r="A1551" s="581"/>
      <c r="B1551" s="586"/>
      <c r="C1551" s="581"/>
      <c r="D1551" s="582"/>
      <c r="E1551" s="147"/>
      <c r="F1551" s="147"/>
      <c r="G1551" s="583"/>
      <c r="H1551" s="583"/>
      <c r="I1551" s="147"/>
      <c r="J1551" s="147"/>
      <c r="K1551" s="147"/>
      <c r="L1551" s="582"/>
      <c r="M1551" s="582"/>
    </row>
    <row r="1552" spans="1:13" x14ac:dyDescent="0.25">
      <c r="A1552" s="581"/>
      <c r="B1552" s="586"/>
      <c r="C1552" s="581"/>
      <c r="D1552" s="582"/>
      <c r="E1552" s="147"/>
      <c r="F1552" s="147"/>
      <c r="G1552" s="587"/>
      <c r="H1552" s="583"/>
      <c r="I1552" s="147"/>
      <c r="J1552" s="147"/>
      <c r="K1552" s="147"/>
      <c r="L1552" s="582"/>
      <c r="M1552" s="582"/>
    </row>
    <row r="1553" spans="1:13" x14ac:dyDescent="0.25">
      <c r="A1553" s="581"/>
      <c r="B1553" s="586"/>
      <c r="C1553" s="581"/>
      <c r="D1553" s="582"/>
      <c r="E1553" s="147"/>
      <c r="F1553" s="147"/>
      <c r="G1553" s="583"/>
      <c r="H1553" s="583"/>
      <c r="I1553" s="147"/>
      <c r="J1553" s="147"/>
      <c r="K1553" s="147"/>
      <c r="L1553" s="582"/>
      <c r="M1553" s="582"/>
    </row>
    <row r="1554" spans="1:13" x14ac:dyDescent="0.25">
      <c r="A1554" s="581"/>
      <c r="B1554" s="586"/>
      <c r="C1554" s="581"/>
      <c r="D1554" s="582"/>
      <c r="E1554" s="147"/>
      <c r="F1554" s="147"/>
      <c r="G1554" s="583"/>
      <c r="H1554" s="583"/>
      <c r="I1554" s="147"/>
      <c r="J1554" s="147"/>
      <c r="K1554" s="147"/>
      <c r="L1554" s="582"/>
      <c r="M1554" s="582"/>
    </row>
    <row r="1555" spans="1:13" x14ac:dyDescent="0.25">
      <c r="A1555" s="581"/>
      <c r="B1555" s="586"/>
      <c r="C1555" s="581"/>
      <c r="D1555" s="582"/>
      <c r="E1555" s="147"/>
      <c r="F1555" s="147"/>
      <c r="G1555" s="583"/>
      <c r="H1555" s="583"/>
      <c r="I1555" s="147"/>
      <c r="J1555" s="147"/>
      <c r="K1555" s="147"/>
      <c r="L1555" s="582"/>
      <c r="M1555" s="582"/>
    </row>
    <row r="1556" spans="1:13" x14ac:dyDescent="0.25">
      <c r="A1556" s="581"/>
      <c r="B1556" s="586"/>
      <c r="C1556" s="581"/>
      <c r="D1556" s="582"/>
      <c r="E1556" s="147"/>
      <c r="F1556" s="147"/>
      <c r="G1556" s="583"/>
      <c r="H1556" s="583"/>
      <c r="I1556" s="147"/>
      <c r="J1556" s="147"/>
      <c r="K1556" s="147"/>
      <c r="L1556" s="582"/>
      <c r="M1556" s="582"/>
    </row>
    <row r="1557" spans="1:13" x14ac:dyDescent="0.25">
      <c r="A1557" s="581"/>
      <c r="B1557" s="586"/>
      <c r="C1557" s="581"/>
      <c r="D1557" s="582"/>
      <c r="E1557" s="147"/>
      <c r="F1557" s="147"/>
      <c r="G1557" s="583"/>
      <c r="H1557" s="583"/>
      <c r="I1557" s="147"/>
      <c r="J1557" s="147"/>
      <c r="K1557" s="147"/>
      <c r="L1557" s="582"/>
      <c r="M1557" s="582"/>
    </row>
    <row r="1558" spans="1:13" x14ac:dyDescent="0.25">
      <c r="A1558" s="581"/>
      <c r="B1558" s="586"/>
      <c r="C1558" s="581"/>
      <c r="D1558" s="582"/>
      <c r="E1558" s="147"/>
      <c r="F1558" s="147"/>
      <c r="G1558" s="583"/>
      <c r="H1558" s="583"/>
      <c r="I1558" s="147"/>
      <c r="J1558" s="147"/>
      <c r="K1558" s="147"/>
      <c r="L1558" s="582"/>
      <c r="M1558" s="582"/>
    </row>
    <row r="1559" spans="1:13" x14ac:dyDescent="0.25">
      <c r="A1559" s="581"/>
      <c r="B1559" s="586"/>
      <c r="C1559" s="581"/>
      <c r="D1559" s="582"/>
      <c r="E1559" s="147"/>
      <c r="F1559" s="147"/>
      <c r="G1559" s="583"/>
      <c r="H1559" s="583"/>
      <c r="I1559" s="147"/>
      <c r="J1559" s="147"/>
      <c r="K1559" s="147"/>
      <c r="L1559" s="582"/>
      <c r="M1559" s="582"/>
    </row>
    <row r="1560" spans="1:13" x14ac:dyDescent="0.25">
      <c r="A1560" s="581"/>
      <c r="B1560" s="586"/>
      <c r="C1560" s="581"/>
      <c r="D1560" s="582"/>
      <c r="E1560" s="147"/>
      <c r="F1560" s="147"/>
      <c r="G1560" s="583"/>
      <c r="H1560" s="583"/>
      <c r="I1560" s="147"/>
      <c r="J1560" s="147"/>
      <c r="K1560" s="147"/>
      <c r="L1560" s="582"/>
      <c r="M1560" s="582"/>
    </row>
    <row r="1561" spans="1:13" x14ac:dyDescent="0.25">
      <c r="A1561" s="581"/>
      <c r="B1561" s="586"/>
      <c r="C1561" s="581"/>
      <c r="D1561" s="582"/>
      <c r="E1561" s="147"/>
      <c r="F1561" s="147"/>
      <c r="G1561" s="583"/>
      <c r="H1561" s="583"/>
      <c r="I1561" s="147"/>
      <c r="J1561" s="147"/>
      <c r="K1561" s="147"/>
      <c r="L1561" s="582"/>
      <c r="M1561" s="582"/>
    </row>
    <row r="1562" spans="1:13" x14ac:dyDescent="0.25">
      <c r="A1562" s="581"/>
      <c r="B1562" s="586"/>
      <c r="C1562" s="581"/>
      <c r="D1562" s="582"/>
      <c r="E1562" s="147"/>
      <c r="F1562" s="147"/>
      <c r="G1562" s="583"/>
      <c r="H1562" s="583"/>
      <c r="I1562" s="147"/>
      <c r="J1562" s="147"/>
      <c r="K1562" s="147"/>
      <c r="L1562" s="582"/>
      <c r="M1562" s="582"/>
    </row>
    <row r="1563" spans="1:13" x14ac:dyDescent="0.25">
      <c r="A1563" s="581"/>
      <c r="B1563" s="586"/>
      <c r="C1563" s="581"/>
      <c r="D1563" s="582"/>
      <c r="E1563" s="147"/>
      <c r="F1563" s="147"/>
      <c r="G1563" s="583"/>
      <c r="H1563" s="583"/>
      <c r="I1563" s="147"/>
      <c r="J1563" s="147"/>
      <c r="K1563" s="147"/>
      <c r="L1563" s="582"/>
      <c r="M1563" s="582"/>
    </row>
    <row r="1564" spans="1:13" x14ac:dyDescent="0.25">
      <c r="A1564" s="581"/>
      <c r="B1564" s="586"/>
      <c r="C1564" s="581"/>
      <c r="D1564" s="582"/>
      <c r="E1564" s="147"/>
      <c r="F1564" s="147"/>
      <c r="G1564" s="583"/>
      <c r="H1564" s="583"/>
      <c r="I1564" s="147"/>
      <c r="J1564" s="147"/>
      <c r="K1564" s="147"/>
      <c r="L1564" s="582"/>
      <c r="M1564" s="582"/>
    </row>
    <row r="1565" spans="1:13" x14ac:dyDescent="0.25">
      <c r="A1565" s="581"/>
      <c r="B1565" s="586"/>
      <c r="C1565" s="581"/>
      <c r="D1565" s="582"/>
      <c r="E1565" s="147"/>
      <c r="F1565" s="147"/>
      <c r="G1565" s="583"/>
      <c r="H1565" s="583"/>
      <c r="I1565" s="147"/>
      <c r="J1565" s="147"/>
      <c r="K1565" s="147"/>
      <c r="L1565" s="582"/>
      <c r="M1565" s="582"/>
    </row>
    <row r="1566" spans="1:13" x14ac:dyDescent="0.25">
      <c r="A1566" s="581"/>
      <c r="B1566" s="586"/>
      <c r="C1566" s="581"/>
      <c r="D1566" s="582"/>
      <c r="E1566" s="147"/>
      <c r="F1566" s="147"/>
      <c r="G1566" s="583"/>
      <c r="H1566" s="583"/>
      <c r="I1566" s="147"/>
      <c r="J1566" s="147"/>
      <c r="K1566" s="147"/>
      <c r="L1566" s="582"/>
      <c r="M1566" s="582"/>
    </row>
    <row r="1567" spans="1:13" x14ac:dyDescent="0.25">
      <c r="A1567" s="581"/>
      <c r="B1567" s="586"/>
      <c r="C1567" s="581"/>
      <c r="D1567" s="582"/>
      <c r="E1567" s="147"/>
      <c r="F1567" s="147"/>
      <c r="G1567" s="583"/>
      <c r="H1567" s="583"/>
      <c r="I1567" s="147"/>
      <c r="J1567" s="147"/>
      <c r="K1567" s="147"/>
      <c r="L1567" s="582"/>
      <c r="M1567" s="582"/>
    </row>
    <row r="1568" spans="1:13" x14ac:dyDescent="0.25">
      <c r="A1568" s="581"/>
      <c r="B1568" s="586"/>
      <c r="C1568" s="581"/>
      <c r="D1568" s="582"/>
      <c r="E1568" s="147"/>
      <c r="F1568" s="147"/>
      <c r="G1568" s="583"/>
      <c r="H1568" s="583"/>
      <c r="I1568" s="147"/>
      <c r="J1568" s="147"/>
      <c r="K1568" s="147"/>
      <c r="L1568" s="582"/>
      <c r="M1568" s="582"/>
    </row>
    <row r="1569" spans="1:13" x14ac:dyDescent="0.25">
      <c r="A1569" s="581"/>
      <c r="B1569" s="586"/>
      <c r="C1569" s="581"/>
      <c r="D1569" s="582"/>
      <c r="E1569" s="147"/>
      <c r="F1569" s="147"/>
      <c r="G1569" s="583"/>
      <c r="H1569" s="583"/>
      <c r="I1569" s="147"/>
      <c r="J1569" s="147"/>
      <c r="K1569" s="147"/>
      <c r="L1569" s="582"/>
      <c r="M1569" s="582"/>
    </row>
    <row r="1570" spans="1:13" x14ac:dyDescent="0.25">
      <c r="A1570" s="581"/>
      <c r="B1570" s="586"/>
      <c r="C1570" s="581"/>
      <c r="D1570" s="582"/>
      <c r="E1570" s="147"/>
      <c r="F1570" s="147"/>
      <c r="G1570" s="583"/>
      <c r="H1570" s="583"/>
      <c r="I1570" s="147"/>
      <c r="J1570" s="147"/>
      <c r="K1570" s="147"/>
      <c r="L1570" s="582"/>
      <c r="M1570" s="582"/>
    </row>
    <row r="1571" spans="1:13" x14ac:dyDescent="0.25">
      <c r="A1571" s="581"/>
      <c r="B1571" s="586"/>
      <c r="C1571" s="581"/>
      <c r="D1571" s="582"/>
      <c r="E1571" s="147"/>
      <c r="F1571" s="147"/>
      <c r="G1571" s="583"/>
      <c r="H1571" s="583"/>
      <c r="I1571" s="147"/>
      <c r="J1571" s="147"/>
      <c r="K1571" s="147"/>
      <c r="L1571" s="582"/>
      <c r="M1571" s="582"/>
    </row>
    <row r="1572" spans="1:13" x14ac:dyDescent="0.25">
      <c r="A1572" s="581"/>
      <c r="B1572" s="586"/>
      <c r="C1572" s="581"/>
      <c r="D1572" s="582"/>
      <c r="E1572" s="147"/>
      <c r="F1572" s="147"/>
      <c r="G1572" s="583"/>
      <c r="H1572" s="583"/>
      <c r="I1572" s="147"/>
      <c r="J1572" s="147"/>
      <c r="K1572" s="147"/>
      <c r="L1572" s="582"/>
      <c r="M1572" s="582"/>
    </row>
    <row r="1573" spans="1:13" x14ac:dyDescent="0.25">
      <c r="A1573" s="581"/>
      <c r="B1573" s="586"/>
      <c r="C1573" s="581"/>
      <c r="D1573" s="582"/>
      <c r="E1573" s="147"/>
      <c r="F1573" s="147"/>
      <c r="G1573" s="583"/>
      <c r="H1573" s="583"/>
      <c r="I1573" s="147"/>
      <c r="J1573" s="147"/>
      <c r="K1573" s="147"/>
      <c r="L1573" s="582"/>
      <c r="M1573" s="582"/>
    </row>
    <row r="1574" spans="1:13" x14ac:dyDescent="0.25">
      <c r="A1574" s="581"/>
      <c r="B1574" s="586"/>
      <c r="C1574" s="581"/>
      <c r="D1574" s="582"/>
      <c r="E1574" s="147"/>
      <c r="F1574" s="147"/>
      <c r="G1574" s="583"/>
      <c r="H1574" s="583"/>
      <c r="I1574" s="147"/>
      <c r="J1574" s="147"/>
      <c r="K1574" s="147"/>
      <c r="L1574" s="582"/>
      <c r="M1574" s="582"/>
    </row>
    <row r="1575" spans="1:13" x14ac:dyDescent="0.25">
      <c r="A1575" s="581"/>
      <c r="B1575" s="586"/>
      <c r="C1575" s="581"/>
      <c r="D1575" s="582"/>
      <c r="E1575" s="147"/>
      <c r="F1575" s="147"/>
      <c r="G1575" s="583"/>
      <c r="H1575" s="583"/>
      <c r="I1575" s="147"/>
      <c r="J1575" s="147"/>
      <c r="K1575" s="147"/>
      <c r="L1575" s="582"/>
      <c r="M1575" s="582"/>
    </row>
    <row r="1576" spans="1:13" x14ac:dyDescent="0.25">
      <c r="A1576" s="581"/>
      <c r="B1576" s="586"/>
      <c r="C1576" s="581"/>
      <c r="D1576" s="582"/>
      <c r="E1576" s="147"/>
      <c r="F1576" s="147"/>
      <c r="G1576" s="583"/>
      <c r="H1576" s="583"/>
      <c r="I1576" s="147"/>
      <c r="J1576" s="147"/>
      <c r="K1576" s="147"/>
      <c r="L1576" s="582"/>
      <c r="M1576" s="582"/>
    </row>
    <row r="1577" spans="1:13" x14ac:dyDescent="0.25">
      <c r="A1577" s="581"/>
      <c r="B1577" s="586"/>
      <c r="C1577" s="581"/>
      <c r="D1577" s="582"/>
      <c r="E1577" s="147"/>
      <c r="F1577" s="147"/>
      <c r="G1577" s="583"/>
      <c r="H1577" s="583"/>
      <c r="I1577" s="147"/>
      <c r="J1577" s="147"/>
      <c r="K1577" s="147"/>
      <c r="L1577" s="582"/>
      <c r="M1577" s="582"/>
    </row>
    <row r="1578" spans="1:13" x14ac:dyDescent="0.25">
      <c r="A1578" s="581"/>
      <c r="B1578" s="586"/>
      <c r="C1578" s="581"/>
      <c r="D1578" s="582"/>
      <c r="E1578" s="147"/>
      <c r="F1578" s="147"/>
      <c r="G1578" s="583"/>
      <c r="H1578" s="583"/>
      <c r="I1578" s="147"/>
      <c r="J1578" s="147"/>
      <c r="K1578" s="147"/>
      <c r="L1578" s="582"/>
      <c r="M1578" s="582"/>
    </row>
    <row r="1579" spans="1:13" x14ac:dyDescent="0.25">
      <c r="A1579" s="581"/>
      <c r="B1579" s="586"/>
      <c r="C1579" s="581"/>
      <c r="D1579" s="582"/>
      <c r="E1579" s="147"/>
      <c r="F1579" s="147"/>
      <c r="G1579" s="583"/>
      <c r="H1579" s="583"/>
      <c r="I1579" s="147"/>
      <c r="J1579" s="147"/>
      <c r="K1579" s="147"/>
      <c r="L1579" s="582"/>
      <c r="M1579" s="582"/>
    </row>
    <row r="1580" spans="1:13" x14ac:dyDescent="0.25">
      <c r="A1580" s="581"/>
      <c r="B1580" s="586"/>
      <c r="C1580" s="581"/>
      <c r="D1580" s="582"/>
      <c r="E1580" s="147"/>
      <c r="F1580" s="147"/>
      <c r="G1580" s="583"/>
      <c r="H1580" s="583"/>
      <c r="I1580" s="147"/>
      <c r="J1580" s="147"/>
      <c r="K1580" s="147"/>
      <c r="L1580" s="582"/>
      <c r="M1580" s="582"/>
    </row>
    <row r="1581" spans="1:13" x14ac:dyDescent="0.25">
      <c r="A1581" s="581"/>
      <c r="B1581" s="586"/>
      <c r="C1581" s="581"/>
      <c r="D1581" s="582"/>
      <c r="E1581" s="147"/>
      <c r="F1581" s="147"/>
      <c r="G1581" s="583"/>
      <c r="H1581" s="583"/>
      <c r="I1581" s="147"/>
      <c r="J1581" s="147"/>
      <c r="K1581" s="147"/>
      <c r="L1581" s="582"/>
      <c r="M1581" s="582"/>
    </row>
    <row r="1582" spans="1:13" x14ac:dyDescent="0.25">
      <c r="A1582" s="581"/>
      <c r="B1582" s="586"/>
      <c r="C1582" s="581"/>
      <c r="D1582" s="582"/>
      <c r="E1582" s="147"/>
      <c r="F1582" s="147"/>
      <c r="G1582" s="583"/>
      <c r="H1582" s="583"/>
      <c r="I1582" s="147"/>
      <c r="J1582" s="147"/>
      <c r="K1582" s="147"/>
      <c r="L1582" s="582"/>
      <c r="M1582" s="582"/>
    </row>
    <row r="1583" spans="1:13" x14ac:dyDescent="0.25">
      <c r="A1583" s="581"/>
      <c r="B1583" s="586"/>
      <c r="C1583" s="581"/>
      <c r="D1583" s="582"/>
      <c r="E1583" s="147"/>
      <c r="F1583" s="147"/>
      <c r="G1583" s="583"/>
      <c r="H1583" s="583"/>
      <c r="I1583" s="147"/>
      <c r="J1583" s="147"/>
      <c r="K1583" s="147"/>
      <c r="L1583" s="582"/>
      <c r="M1583" s="582"/>
    </row>
    <row r="1584" spans="1:13" x14ac:dyDescent="0.25">
      <c r="A1584" s="581"/>
      <c r="B1584" s="586"/>
      <c r="C1584" s="581"/>
      <c r="D1584" s="582"/>
      <c r="E1584" s="147"/>
      <c r="F1584" s="147"/>
      <c r="G1584" s="583"/>
      <c r="H1584" s="583"/>
      <c r="I1584" s="147"/>
      <c r="J1584" s="147"/>
      <c r="K1584" s="147"/>
      <c r="L1584" s="582"/>
      <c r="M1584" s="582"/>
    </row>
    <row r="1585" spans="1:13" x14ac:dyDescent="0.25">
      <c r="A1585" s="581"/>
      <c r="B1585" s="586"/>
      <c r="C1585" s="581"/>
      <c r="D1585" s="582"/>
      <c r="E1585" s="147"/>
      <c r="F1585" s="147"/>
      <c r="G1585" s="583"/>
      <c r="H1585" s="583"/>
      <c r="I1585" s="147"/>
      <c r="J1585" s="147"/>
      <c r="K1585" s="147"/>
      <c r="L1585" s="582"/>
      <c r="M1585" s="582"/>
    </row>
    <row r="1586" spans="1:13" x14ac:dyDescent="0.25">
      <c r="A1586" s="581"/>
      <c r="B1586" s="586"/>
      <c r="C1586" s="581"/>
      <c r="D1586" s="582"/>
      <c r="E1586" s="147"/>
      <c r="F1586" s="147"/>
      <c r="G1586" s="583"/>
      <c r="H1586" s="583"/>
      <c r="I1586" s="147"/>
      <c r="J1586" s="147"/>
      <c r="K1586" s="147"/>
      <c r="L1586" s="582"/>
      <c r="M1586" s="582"/>
    </row>
    <row r="1587" spans="1:13" x14ac:dyDescent="0.25">
      <c r="A1587" s="581"/>
      <c r="B1587" s="586"/>
      <c r="C1587" s="581"/>
      <c r="D1587" s="582"/>
      <c r="E1587" s="147"/>
      <c r="F1587" s="147"/>
      <c r="G1587" s="583"/>
      <c r="H1587" s="583"/>
      <c r="I1587" s="147"/>
      <c r="J1587" s="147"/>
      <c r="K1587" s="147"/>
      <c r="L1587" s="582"/>
      <c r="M1587" s="582"/>
    </row>
    <row r="1588" spans="1:13" x14ac:dyDescent="0.25">
      <c r="A1588" s="581"/>
      <c r="B1588" s="586"/>
      <c r="C1588" s="581"/>
      <c r="D1588" s="582"/>
      <c r="E1588" s="147"/>
      <c r="F1588" s="147"/>
      <c r="G1588" s="583"/>
      <c r="H1588" s="583"/>
      <c r="I1588" s="147"/>
      <c r="J1588" s="147"/>
      <c r="K1588" s="147"/>
      <c r="L1588" s="582"/>
      <c r="M1588" s="582"/>
    </row>
    <row r="1589" spans="1:13" x14ac:dyDescent="0.25">
      <c r="A1589" s="581"/>
      <c r="B1589" s="586"/>
      <c r="C1589" s="581"/>
      <c r="D1589" s="582"/>
      <c r="E1589" s="147"/>
      <c r="F1589" s="147"/>
      <c r="G1589" s="583"/>
      <c r="H1589" s="583"/>
      <c r="I1589" s="147"/>
      <c r="J1589" s="147"/>
      <c r="K1589" s="147"/>
      <c r="L1589" s="582"/>
      <c r="M1589" s="582"/>
    </row>
    <row r="1590" spans="1:13" x14ac:dyDescent="0.25">
      <c r="A1590" s="581"/>
      <c r="B1590" s="586"/>
      <c r="C1590" s="581"/>
      <c r="D1590" s="582"/>
      <c r="E1590" s="147"/>
      <c r="F1590" s="147"/>
      <c r="G1590" s="583"/>
      <c r="H1590" s="583"/>
      <c r="I1590" s="147"/>
      <c r="J1590" s="147"/>
      <c r="K1590" s="147"/>
      <c r="L1590" s="582"/>
      <c r="M1590" s="582"/>
    </row>
    <row r="1591" spans="1:13" x14ac:dyDescent="0.25">
      <c r="A1591" s="581"/>
      <c r="B1591" s="586"/>
      <c r="C1591" s="581"/>
      <c r="D1591" s="582"/>
      <c r="E1591" s="147"/>
      <c r="F1591" s="147"/>
      <c r="G1591" s="587"/>
      <c r="H1591" s="583"/>
      <c r="I1591" s="147"/>
      <c r="J1591" s="147"/>
      <c r="K1591" s="147"/>
      <c r="L1591" s="582"/>
      <c r="M1591" s="582"/>
    </row>
    <row r="1592" spans="1:13" x14ac:dyDescent="0.25">
      <c r="A1592" s="581"/>
      <c r="B1592" s="586"/>
      <c r="C1592" s="581"/>
      <c r="D1592" s="582"/>
      <c r="E1592" s="147"/>
      <c r="F1592" s="147"/>
      <c r="G1592" s="587"/>
      <c r="H1592" s="583"/>
      <c r="I1592" s="147"/>
      <c r="J1592" s="147"/>
      <c r="K1592" s="147"/>
      <c r="L1592" s="582"/>
      <c r="M1592" s="582"/>
    </row>
    <row r="1593" spans="1:13" x14ac:dyDescent="0.25">
      <c r="A1593" s="581"/>
      <c r="B1593" s="586"/>
      <c r="C1593" s="581"/>
      <c r="D1593" s="582"/>
      <c r="E1593" s="147"/>
      <c r="F1593" s="147"/>
      <c r="G1593" s="587"/>
      <c r="H1593" s="583"/>
      <c r="I1593" s="147"/>
      <c r="J1593" s="147"/>
      <c r="K1593" s="147"/>
      <c r="L1593" s="582"/>
      <c r="M1593" s="582"/>
    </row>
    <row r="1594" spans="1:13" x14ac:dyDescent="0.25">
      <c r="A1594" s="581"/>
      <c r="B1594" s="586"/>
      <c r="C1594" s="581"/>
      <c r="D1594" s="582"/>
      <c r="E1594" s="147"/>
      <c r="F1594" s="147"/>
      <c r="G1594" s="587"/>
      <c r="H1594" s="583"/>
      <c r="I1594" s="147"/>
      <c r="J1594" s="147"/>
      <c r="K1594" s="147"/>
      <c r="L1594" s="582"/>
      <c r="M1594" s="582"/>
    </row>
    <row r="1595" spans="1:13" x14ac:dyDescent="0.25">
      <c r="A1595" s="581"/>
      <c r="B1595" s="586"/>
      <c r="C1595" s="581"/>
      <c r="D1595" s="582"/>
      <c r="E1595" s="147"/>
      <c r="F1595" s="147"/>
      <c r="G1595" s="587"/>
      <c r="H1595" s="583"/>
      <c r="I1595" s="147"/>
      <c r="J1595" s="147"/>
      <c r="K1595" s="147"/>
      <c r="L1595" s="582"/>
      <c r="M1595" s="582"/>
    </row>
    <row r="1596" spans="1:13" x14ac:dyDescent="0.25">
      <c r="A1596" s="581"/>
      <c r="B1596" s="586"/>
      <c r="C1596" s="581"/>
      <c r="D1596" s="582"/>
      <c r="E1596" s="147"/>
      <c r="F1596" s="147"/>
      <c r="G1596" s="583"/>
      <c r="H1596" s="583"/>
      <c r="I1596" s="147"/>
      <c r="J1596" s="147"/>
      <c r="K1596" s="147"/>
      <c r="L1596" s="582"/>
      <c r="M1596" s="582"/>
    </row>
    <row r="1597" spans="1:13" x14ac:dyDescent="0.25">
      <c r="A1597" s="581"/>
      <c r="B1597" s="586"/>
      <c r="C1597" s="581"/>
      <c r="D1597" s="582"/>
      <c r="E1597" s="147"/>
      <c r="F1597" s="147"/>
      <c r="G1597" s="583"/>
      <c r="H1597" s="583"/>
      <c r="I1597" s="147"/>
      <c r="J1597" s="147"/>
      <c r="K1597" s="147"/>
      <c r="L1597" s="582"/>
      <c r="M1597" s="582"/>
    </row>
    <row r="1598" spans="1:13" x14ac:dyDescent="0.25">
      <c r="A1598" s="581"/>
      <c r="B1598" s="586"/>
      <c r="C1598" s="581"/>
      <c r="D1598" s="582"/>
      <c r="E1598" s="147"/>
      <c r="F1598" s="147"/>
      <c r="G1598" s="583"/>
      <c r="H1598" s="583"/>
      <c r="I1598" s="147"/>
      <c r="J1598" s="147"/>
      <c r="K1598" s="147"/>
      <c r="L1598" s="582"/>
      <c r="M1598" s="582"/>
    </row>
    <row r="1599" spans="1:13" x14ac:dyDescent="0.25">
      <c r="A1599" s="581"/>
      <c r="B1599" s="586"/>
      <c r="C1599" s="581"/>
      <c r="D1599" s="582"/>
      <c r="E1599" s="147"/>
      <c r="F1599" s="147"/>
      <c r="G1599" s="583"/>
      <c r="H1599" s="583"/>
      <c r="I1599" s="147"/>
      <c r="J1599" s="147"/>
      <c r="K1599" s="147"/>
      <c r="L1599" s="582"/>
      <c r="M1599" s="582"/>
    </row>
    <row r="1600" spans="1:13" x14ac:dyDescent="0.25">
      <c r="A1600" s="581"/>
      <c r="B1600" s="586"/>
      <c r="C1600" s="581"/>
      <c r="D1600" s="582"/>
      <c r="E1600" s="147"/>
      <c r="F1600" s="147"/>
      <c r="G1600" s="583"/>
      <c r="H1600" s="583"/>
      <c r="I1600" s="147"/>
      <c r="J1600" s="147"/>
      <c r="K1600" s="147"/>
      <c r="L1600" s="582"/>
      <c r="M1600" s="582"/>
    </row>
    <row r="1601" spans="1:13" x14ac:dyDescent="0.25">
      <c r="A1601" s="581"/>
      <c r="B1601" s="586"/>
      <c r="C1601" s="581"/>
      <c r="D1601" s="582"/>
      <c r="E1601" s="147"/>
      <c r="F1601" s="147"/>
      <c r="G1601" s="583"/>
      <c r="H1601" s="583"/>
      <c r="I1601" s="147"/>
      <c r="J1601" s="147"/>
      <c r="K1601" s="147"/>
      <c r="L1601" s="582"/>
      <c r="M1601" s="582"/>
    </row>
    <row r="1602" spans="1:13" x14ac:dyDescent="0.25">
      <c r="A1602" s="581"/>
      <c r="B1602" s="586"/>
      <c r="C1602" s="581"/>
      <c r="D1602" s="582"/>
      <c r="E1602" s="147"/>
      <c r="F1602" s="147"/>
      <c r="G1602" s="583"/>
      <c r="H1602" s="583"/>
      <c r="I1602" s="147"/>
      <c r="J1602" s="147"/>
      <c r="K1602" s="147"/>
      <c r="L1602" s="582"/>
      <c r="M1602" s="582"/>
    </row>
    <row r="1603" spans="1:13" x14ac:dyDescent="0.25">
      <c r="A1603" s="581"/>
      <c r="B1603" s="586"/>
      <c r="C1603" s="581"/>
      <c r="D1603" s="582"/>
      <c r="E1603" s="147"/>
      <c r="F1603" s="147"/>
      <c r="G1603" s="583"/>
      <c r="H1603" s="583"/>
      <c r="I1603" s="147"/>
      <c r="J1603" s="147"/>
      <c r="K1603" s="147"/>
      <c r="L1603" s="582"/>
      <c r="M1603" s="582"/>
    </row>
    <row r="1604" spans="1:13" x14ac:dyDescent="0.25">
      <c r="A1604" s="581"/>
      <c r="B1604" s="586"/>
      <c r="C1604" s="581"/>
      <c r="D1604" s="582"/>
      <c r="E1604" s="147"/>
      <c r="F1604" s="147"/>
      <c r="G1604" s="583"/>
      <c r="H1604" s="583"/>
      <c r="I1604" s="147"/>
      <c r="J1604" s="147"/>
      <c r="K1604" s="147"/>
      <c r="L1604" s="582"/>
      <c r="M1604" s="582"/>
    </row>
    <row r="1605" spans="1:13" x14ac:dyDescent="0.25">
      <c r="A1605" s="581"/>
      <c r="B1605" s="586"/>
      <c r="C1605" s="581"/>
      <c r="D1605" s="582"/>
      <c r="E1605" s="147"/>
      <c r="F1605" s="147"/>
      <c r="G1605" s="583"/>
      <c r="H1605" s="583"/>
      <c r="I1605" s="147"/>
      <c r="J1605" s="147"/>
      <c r="K1605" s="147"/>
      <c r="L1605" s="582"/>
      <c r="M1605" s="582"/>
    </row>
    <row r="1606" spans="1:13" x14ac:dyDescent="0.25">
      <c r="A1606" s="581"/>
      <c r="B1606" s="586"/>
      <c r="C1606" s="581"/>
      <c r="D1606" s="582"/>
      <c r="E1606" s="147"/>
      <c r="F1606" s="147"/>
      <c r="G1606" s="583"/>
      <c r="H1606" s="583"/>
      <c r="I1606" s="147"/>
      <c r="J1606" s="147"/>
      <c r="K1606" s="147"/>
      <c r="L1606" s="582"/>
      <c r="M1606" s="582"/>
    </row>
    <row r="1607" spans="1:13" x14ac:dyDescent="0.25">
      <c r="A1607" s="581"/>
      <c r="B1607" s="586"/>
      <c r="C1607" s="581"/>
      <c r="D1607" s="582"/>
      <c r="E1607" s="147"/>
      <c r="F1607" s="147"/>
      <c r="G1607" s="583"/>
      <c r="H1607" s="583"/>
      <c r="I1607" s="147"/>
      <c r="J1607" s="147"/>
      <c r="K1607" s="147"/>
      <c r="L1607" s="582"/>
      <c r="M1607" s="582"/>
    </row>
    <row r="1608" spans="1:13" x14ac:dyDescent="0.25">
      <c r="A1608" s="581"/>
      <c r="B1608" s="586"/>
      <c r="C1608" s="581"/>
      <c r="D1608" s="582"/>
      <c r="E1608" s="147"/>
      <c r="F1608" s="147"/>
      <c r="G1608" s="583"/>
      <c r="H1608" s="583"/>
      <c r="I1608" s="147"/>
      <c r="J1608" s="147"/>
      <c r="K1608" s="147"/>
      <c r="L1608" s="582"/>
      <c r="M1608" s="582"/>
    </row>
    <row r="1609" spans="1:13" x14ac:dyDescent="0.25">
      <c r="A1609" s="581"/>
      <c r="B1609" s="586"/>
      <c r="C1609" s="581"/>
      <c r="D1609" s="582"/>
      <c r="E1609" s="147"/>
      <c r="F1609" s="147"/>
      <c r="G1609" s="583"/>
      <c r="H1609" s="583"/>
      <c r="I1609" s="147"/>
      <c r="J1609" s="147"/>
      <c r="K1609" s="147"/>
      <c r="L1609" s="582"/>
      <c r="M1609" s="582"/>
    </row>
    <row r="1610" spans="1:13" x14ac:dyDescent="0.25">
      <c r="A1610" s="581"/>
      <c r="B1610" s="586"/>
      <c r="C1610" s="581"/>
      <c r="D1610" s="582"/>
      <c r="E1610" s="147"/>
      <c r="F1610" s="147"/>
      <c r="G1610" s="583"/>
      <c r="H1610" s="583"/>
      <c r="I1610" s="147"/>
      <c r="J1610" s="147"/>
      <c r="K1610" s="147"/>
      <c r="L1610" s="582"/>
      <c r="M1610" s="582"/>
    </row>
    <row r="1611" spans="1:13" x14ac:dyDescent="0.25">
      <c r="A1611" s="581"/>
      <c r="B1611" s="586"/>
      <c r="C1611" s="581"/>
      <c r="D1611" s="582"/>
      <c r="E1611" s="147"/>
      <c r="F1611" s="147"/>
      <c r="G1611" s="583"/>
      <c r="H1611" s="583"/>
      <c r="I1611" s="147"/>
      <c r="J1611" s="147"/>
      <c r="K1611" s="147"/>
      <c r="L1611" s="582"/>
      <c r="M1611" s="582"/>
    </row>
    <row r="1612" spans="1:13" x14ac:dyDescent="0.25">
      <c r="A1612" s="581"/>
      <c r="B1612" s="586"/>
      <c r="C1612" s="581"/>
      <c r="D1612" s="582"/>
      <c r="E1612" s="147"/>
      <c r="F1612" s="147"/>
      <c r="G1612" s="583"/>
      <c r="H1612" s="583"/>
      <c r="I1612" s="147"/>
      <c r="J1612" s="147"/>
      <c r="K1612" s="147"/>
      <c r="L1612" s="582"/>
      <c r="M1612" s="582"/>
    </row>
    <row r="1613" spans="1:13" x14ac:dyDescent="0.25">
      <c r="A1613" s="581"/>
      <c r="B1613" s="586"/>
      <c r="C1613" s="581"/>
      <c r="D1613" s="582"/>
      <c r="E1613" s="147"/>
      <c r="F1613" s="147"/>
      <c r="G1613" s="583"/>
      <c r="H1613" s="583"/>
      <c r="I1613" s="147"/>
      <c r="J1613" s="147"/>
      <c r="K1613" s="147"/>
      <c r="L1613" s="582"/>
      <c r="M1613" s="582"/>
    </row>
    <row r="1614" spans="1:13" x14ac:dyDescent="0.25">
      <c r="A1614" s="581"/>
      <c r="B1614" s="586"/>
      <c r="C1614" s="581"/>
      <c r="D1614" s="582"/>
      <c r="E1614" s="147"/>
      <c r="F1614" s="147"/>
      <c r="G1614" s="583"/>
      <c r="H1614" s="583"/>
      <c r="I1614" s="147"/>
      <c r="J1614" s="147"/>
      <c r="K1614" s="147"/>
      <c r="L1614" s="582"/>
      <c r="M1614" s="582"/>
    </row>
    <row r="1615" spans="1:13" x14ac:dyDescent="0.25">
      <c r="A1615" s="581"/>
      <c r="B1615" s="586"/>
      <c r="C1615" s="581"/>
      <c r="D1615" s="582"/>
      <c r="E1615" s="147"/>
      <c r="F1615" s="147"/>
      <c r="G1615" s="583"/>
      <c r="H1615" s="583"/>
      <c r="I1615" s="147"/>
      <c r="J1615" s="147"/>
      <c r="K1615" s="147"/>
      <c r="L1615" s="582"/>
      <c r="M1615" s="582"/>
    </row>
    <row r="1616" spans="1:13" x14ac:dyDescent="0.25">
      <c r="A1616" s="581"/>
      <c r="B1616" s="586"/>
      <c r="C1616" s="581"/>
      <c r="D1616" s="582"/>
      <c r="E1616" s="147"/>
      <c r="F1616" s="147"/>
      <c r="G1616" s="583"/>
      <c r="H1616" s="583"/>
      <c r="I1616" s="147"/>
      <c r="J1616" s="147"/>
      <c r="K1616" s="147"/>
      <c r="L1616" s="582"/>
      <c r="M1616" s="582"/>
    </row>
    <row r="1617" spans="1:13" x14ac:dyDescent="0.25">
      <c r="A1617" s="581"/>
      <c r="B1617" s="586"/>
      <c r="C1617" s="581"/>
      <c r="D1617" s="582"/>
      <c r="E1617" s="147"/>
      <c r="F1617" s="147"/>
      <c r="G1617" s="583"/>
      <c r="H1617" s="583"/>
      <c r="I1617" s="147"/>
      <c r="J1617" s="147"/>
      <c r="K1617" s="147"/>
      <c r="L1617" s="582"/>
      <c r="M1617" s="582"/>
    </row>
    <row r="1618" spans="1:13" x14ac:dyDescent="0.25">
      <c r="A1618" s="581"/>
      <c r="B1618" s="586"/>
      <c r="C1618" s="581"/>
      <c r="D1618" s="582"/>
      <c r="E1618" s="147"/>
      <c r="F1618" s="147"/>
      <c r="G1618" s="583"/>
      <c r="H1618" s="583"/>
      <c r="I1618" s="147"/>
      <c r="J1618" s="147"/>
      <c r="K1618" s="147"/>
      <c r="L1618" s="582"/>
      <c r="M1618" s="582"/>
    </row>
    <row r="1619" spans="1:13" x14ac:dyDescent="0.25">
      <c r="A1619" s="581"/>
      <c r="B1619" s="586"/>
      <c r="C1619" s="581"/>
      <c r="D1619" s="582"/>
      <c r="E1619" s="147"/>
      <c r="F1619" s="147"/>
      <c r="G1619" s="583"/>
      <c r="H1619" s="583"/>
      <c r="I1619" s="147"/>
      <c r="J1619" s="147"/>
      <c r="K1619" s="147"/>
      <c r="L1619" s="582"/>
      <c r="M1619" s="582"/>
    </row>
    <row r="1620" spans="1:13" x14ac:dyDescent="0.25">
      <c r="A1620" s="581"/>
      <c r="B1620" s="586"/>
      <c r="C1620" s="581"/>
      <c r="D1620" s="582"/>
      <c r="E1620" s="147"/>
      <c r="F1620" s="147"/>
      <c r="G1620" s="583"/>
      <c r="H1620" s="583"/>
      <c r="I1620" s="147"/>
      <c r="J1620" s="147"/>
      <c r="K1620" s="147"/>
      <c r="L1620" s="582"/>
      <c r="M1620" s="582"/>
    </row>
    <row r="1621" spans="1:13" x14ac:dyDescent="0.25">
      <c r="A1621" s="581"/>
      <c r="B1621" s="586"/>
      <c r="C1621" s="581"/>
      <c r="D1621" s="582"/>
      <c r="E1621" s="147"/>
      <c r="F1621" s="147"/>
      <c r="G1621" s="583"/>
      <c r="H1621" s="583"/>
      <c r="I1621" s="147"/>
      <c r="J1621" s="147"/>
      <c r="K1621" s="147"/>
      <c r="L1621" s="582"/>
      <c r="M1621" s="582"/>
    </row>
    <row r="1622" spans="1:13" x14ac:dyDescent="0.25">
      <c r="A1622" s="581"/>
      <c r="B1622" s="586"/>
      <c r="C1622" s="581"/>
      <c r="D1622" s="582"/>
      <c r="E1622" s="147"/>
      <c r="F1622" s="147"/>
      <c r="G1622" s="583"/>
      <c r="H1622" s="583"/>
      <c r="I1622" s="147"/>
      <c r="J1622" s="147"/>
      <c r="K1622" s="147"/>
      <c r="L1622" s="582"/>
      <c r="M1622" s="582"/>
    </row>
    <row r="1623" spans="1:13" x14ac:dyDescent="0.25">
      <c r="A1623" s="581"/>
      <c r="B1623" s="586"/>
      <c r="C1623" s="581"/>
      <c r="D1623" s="582"/>
      <c r="E1623" s="147"/>
      <c r="F1623" s="147"/>
      <c r="G1623" s="583"/>
      <c r="H1623" s="583"/>
      <c r="I1623" s="147"/>
      <c r="J1623" s="147"/>
      <c r="K1623" s="147"/>
      <c r="L1623" s="582"/>
      <c r="M1623" s="582"/>
    </row>
    <row r="1624" spans="1:13" x14ac:dyDescent="0.25">
      <c r="A1624" s="581"/>
      <c r="B1624" s="586"/>
      <c r="C1624" s="581"/>
      <c r="D1624" s="582"/>
      <c r="E1624" s="147"/>
      <c r="F1624" s="147"/>
      <c r="G1624" s="583"/>
      <c r="H1624" s="583"/>
      <c r="I1624" s="147"/>
      <c r="J1624" s="147"/>
      <c r="K1624" s="147"/>
      <c r="L1624" s="582"/>
      <c r="M1624" s="582"/>
    </row>
    <row r="1625" spans="1:13" x14ac:dyDescent="0.25">
      <c r="A1625" s="581"/>
      <c r="B1625" s="586"/>
      <c r="C1625" s="581"/>
      <c r="D1625" s="582"/>
      <c r="E1625" s="147"/>
      <c r="F1625" s="147"/>
      <c r="G1625" s="583"/>
      <c r="H1625" s="583"/>
      <c r="I1625" s="147"/>
      <c r="J1625" s="147"/>
      <c r="K1625" s="147"/>
      <c r="L1625" s="582"/>
      <c r="M1625" s="582"/>
    </row>
    <row r="1626" spans="1:13" x14ac:dyDescent="0.25">
      <c r="A1626" s="581"/>
      <c r="B1626" s="586"/>
      <c r="C1626" s="581"/>
      <c r="D1626" s="582"/>
      <c r="E1626" s="147"/>
      <c r="F1626" s="147"/>
      <c r="G1626" s="587"/>
      <c r="H1626" s="583"/>
      <c r="I1626" s="147"/>
      <c r="J1626" s="147"/>
      <c r="K1626" s="147"/>
      <c r="L1626" s="582"/>
      <c r="M1626" s="582"/>
    </row>
    <row r="1627" spans="1:13" x14ac:dyDescent="0.25">
      <c r="A1627" s="581"/>
      <c r="B1627" s="586"/>
      <c r="C1627" s="581"/>
      <c r="D1627" s="582"/>
      <c r="E1627" s="147"/>
      <c r="F1627" s="147"/>
      <c r="G1627" s="587"/>
      <c r="H1627" s="583"/>
      <c r="I1627" s="147"/>
      <c r="J1627" s="147"/>
      <c r="K1627" s="147"/>
      <c r="L1627" s="582"/>
      <c r="M1627" s="582"/>
    </row>
    <row r="1628" spans="1:13" x14ac:dyDescent="0.25">
      <c r="A1628" s="581"/>
      <c r="B1628" s="586"/>
      <c r="C1628" s="581"/>
      <c r="D1628" s="582"/>
      <c r="E1628" s="147"/>
      <c r="F1628" s="147"/>
      <c r="G1628" s="587"/>
      <c r="H1628" s="583"/>
      <c r="I1628" s="147"/>
      <c r="J1628" s="147"/>
      <c r="K1628" s="147"/>
      <c r="L1628" s="582"/>
      <c r="M1628" s="582"/>
    </row>
    <row r="1629" spans="1:13" x14ac:dyDescent="0.25">
      <c r="A1629" s="581"/>
      <c r="B1629" s="586"/>
      <c r="C1629" s="581"/>
      <c r="D1629" s="582"/>
      <c r="E1629" s="147"/>
      <c r="F1629" s="147"/>
      <c r="G1629" s="587"/>
      <c r="H1629" s="583"/>
      <c r="I1629" s="147"/>
      <c r="J1629" s="147"/>
      <c r="K1629" s="147"/>
      <c r="L1629" s="582"/>
      <c r="M1629" s="582"/>
    </row>
    <row r="1630" spans="1:13" x14ac:dyDescent="0.25">
      <c r="A1630" s="581"/>
      <c r="B1630" s="586"/>
      <c r="C1630" s="581"/>
      <c r="D1630" s="582"/>
      <c r="E1630" s="147"/>
      <c r="F1630" s="147"/>
      <c r="G1630" s="587"/>
      <c r="H1630" s="583"/>
      <c r="I1630" s="147"/>
      <c r="J1630" s="147"/>
      <c r="K1630" s="147"/>
      <c r="L1630" s="582"/>
      <c r="M1630" s="582"/>
    </row>
    <row r="1631" spans="1:13" x14ac:dyDescent="0.25">
      <c r="A1631" s="581"/>
      <c r="B1631" s="586"/>
      <c r="C1631" s="581"/>
      <c r="D1631" s="582"/>
      <c r="E1631" s="147"/>
      <c r="F1631" s="147"/>
      <c r="G1631" s="587"/>
      <c r="H1631" s="583"/>
      <c r="I1631" s="147"/>
      <c r="J1631" s="147"/>
      <c r="K1631" s="147"/>
      <c r="L1631" s="582"/>
      <c r="M1631" s="582"/>
    </row>
    <row r="1632" spans="1:13" x14ac:dyDescent="0.25">
      <c r="A1632" s="581"/>
      <c r="B1632" s="586"/>
      <c r="C1632" s="581"/>
      <c r="D1632" s="582"/>
      <c r="E1632" s="147"/>
      <c r="F1632" s="147"/>
      <c r="G1632" s="587"/>
      <c r="H1632" s="583"/>
      <c r="I1632" s="147"/>
      <c r="J1632" s="147"/>
      <c r="K1632" s="147"/>
      <c r="L1632" s="582"/>
      <c r="M1632" s="582"/>
    </row>
    <row r="1633" spans="1:13" x14ac:dyDescent="0.25">
      <c r="A1633" s="581"/>
      <c r="B1633" s="586"/>
      <c r="C1633" s="581"/>
      <c r="D1633" s="582"/>
      <c r="E1633" s="147"/>
      <c r="F1633" s="147"/>
      <c r="G1633" s="587"/>
      <c r="H1633" s="583"/>
      <c r="I1633" s="147"/>
      <c r="J1633" s="147"/>
      <c r="K1633" s="147"/>
      <c r="L1633" s="582"/>
      <c r="M1633" s="582"/>
    </row>
    <row r="1634" spans="1:13" x14ac:dyDescent="0.25">
      <c r="A1634" s="581"/>
      <c r="B1634" s="586"/>
      <c r="C1634" s="581"/>
      <c r="D1634" s="582"/>
      <c r="E1634" s="147"/>
      <c r="F1634" s="147"/>
      <c r="G1634" s="587"/>
      <c r="H1634" s="583"/>
      <c r="I1634" s="147"/>
      <c r="J1634" s="147"/>
      <c r="K1634" s="147"/>
      <c r="L1634" s="582"/>
      <c r="M1634" s="582"/>
    </row>
    <row r="1635" spans="1:13" x14ac:dyDescent="0.25">
      <c r="A1635" s="581"/>
      <c r="B1635" s="586"/>
      <c r="C1635" s="581"/>
      <c r="D1635" s="582"/>
      <c r="E1635" s="147"/>
      <c r="F1635" s="147"/>
      <c r="G1635" s="587"/>
      <c r="H1635" s="583"/>
      <c r="I1635" s="147"/>
      <c r="J1635" s="147"/>
      <c r="K1635" s="147"/>
      <c r="L1635" s="582"/>
      <c r="M1635" s="582"/>
    </row>
    <row r="1636" spans="1:13" x14ac:dyDescent="0.25">
      <c r="A1636" s="581"/>
      <c r="B1636" s="586"/>
      <c r="C1636" s="581"/>
      <c r="D1636" s="582"/>
      <c r="E1636" s="147"/>
      <c r="F1636" s="147"/>
      <c r="G1636" s="587"/>
      <c r="H1636" s="583"/>
      <c r="I1636" s="147"/>
      <c r="J1636" s="147"/>
      <c r="K1636" s="147"/>
      <c r="L1636" s="582"/>
      <c r="M1636" s="582"/>
    </row>
    <row r="1637" spans="1:13" x14ac:dyDescent="0.25">
      <c r="A1637" s="581"/>
      <c r="B1637" s="586"/>
      <c r="C1637" s="581"/>
      <c r="D1637" s="582"/>
      <c r="E1637" s="147"/>
      <c r="F1637" s="147"/>
      <c r="G1637" s="587"/>
      <c r="H1637" s="583"/>
      <c r="I1637" s="147"/>
      <c r="J1637" s="147"/>
      <c r="K1637" s="147"/>
      <c r="L1637" s="582"/>
      <c r="M1637" s="582"/>
    </row>
    <row r="1638" spans="1:13" x14ac:dyDescent="0.25">
      <c r="A1638" s="581"/>
      <c r="B1638" s="586"/>
      <c r="C1638" s="581"/>
      <c r="D1638" s="582"/>
      <c r="E1638" s="147"/>
      <c r="F1638" s="147"/>
      <c r="G1638" s="587"/>
      <c r="H1638" s="583"/>
      <c r="I1638" s="147"/>
      <c r="J1638" s="147"/>
      <c r="K1638" s="147"/>
      <c r="L1638" s="582"/>
      <c r="M1638" s="582"/>
    </row>
    <row r="1639" spans="1:13" x14ac:dyDescent="0.25">
      <c r="A1639" s="581"/>
      <c r="B1639" s="586"/>
      <c r="C1639" s="581"/>
      <c r="D1639" s="582"/>
      <c r="E1639" s="147"/>
      <c r="F1639" s="147"/>
      <c r="G1639" s="587"/>
      <c r="H1639" s="583"/>
      <c r="I1639" s="147"/>
      <c r="J1639" s="147"/>
      <c r="K1639" s="147"/>
      <c r="L1639" s="582"/>
      <c r="M1639" s="582"/>
    </row>
    <row r="1640" spans="1:13" x14ac:dyDescent="0.25">
      <c r="A1640" s="581"/>
      <c r="B1640" s="586"/>
      <c r="C1640" s="581"/>
      <c r="D1640" s="582"/>
      <c r="E1640" s="147"/>
      <c r="F1640" s="147"/>
      <c r="G1640" s="587"/>
      <c r="H1640" s="583"/>
      <c r="I1640" s="147"/>
      <c r="J1640" s="147"/>
      <c r="K1640" s="147"/>
      <c r="L1640" s="582"/>
      <c r="M1640" s="582"/>
    </row>
    <row r="1641" spans="1:13" x14ac:dyDescent="0.25">
      <c r="A1641" s="581"/>
      <c r="B1641" s="586"/>
      <c r="C1641" s="581"/>
      <c r="D1641" s="582"/>
      <c r="E1641" s="147"/>
      <c r="F1641" s="147"/>
      <c r="G1641" s="587"/>
      <c r="H1641" s="583"/>
      <c r="I1641" s="147"/>
      <c r="J1641" s="147"/>
      <c r="K1641" s="147"/>
      <c r="L1641" s="582"/>
      <c r="M1641" s="582"/>
    </row>
    <row r="1642" spans="1:13" x14ac:dyDescent="0.25">
      <c r="A1642" s="581"/>
      <c r="B1642" s="586"/>
      <c r="C1642" s="581"/>
      <c r="D1642" s="582"/>
      <c r="E1642" s="147"/>
      <c r="F1642" s="147"/>
      <c r="G1642" s="583"/>
      <c r="H1642" s="583"/>
      <c r="I1642" s="147"/>
      <c r="J1642" s="147"/>
      <c r="K1642" s="147"/>
      <c r="L1642" s="582"/>
      <c r="M1642" s="582"/>
    </row>
    <row r="1643" spans="1:13" x14ac:dyDescent="0.25">
      <c r="A1643" s="581"/>
      <c r="B1643" s="586"/>
      <c r="C1643" s="581"/>
      <c r="D1643" s="582"/>
      <c r="E1643" s="147"/>
      <c r="F1643" s="147"/>
      <c r="G1643" s="583"/>
      <c r="H1643" s="583"/>
      <c r="I1643" s="147"/>
      <c r="J1643" s="147"/>
      <c r="K1643" s="147"/>
      <c r="L1643" s="582"/>
      <c r="M1643" s="582"/>
    </row>
    <row r="1644" spans="1:13" x14ac:dyDescent="0.25">
      <c r="A1644" s="581"/>
      <c r="B1644" s="586"/>
      <c r="C1644" s="581"/>
      <c r="D1644" s="582"/>
      <c r="E1644" s="147"/>
      <c r="F1644" s="147"/>
      <c r="G1644" s="583"/>
      <c r="H1644" s="583"/>
      <c r="I1644" s="147"/>
      <c r="J1644" s="147"/>
      <c r="K1644" s="147"/>
      <c r="L1644" s="582"/>
      <c r="M1644" s="582"/>
    </row>
    <row r="1645" spans="1:13" x14ac:dyDescent="0.25">
      <c r="A1645" s="581"/>
      <c r="B1645" s="586"/>
      <c r="C1645" s="581"/>
      <c r="D1645" s="582"/>
      <c r="E1645" s="147"/>
      <c r="F1645" s="147"/>
      <c r="G1645" s="583"/>
      <c r="H1645" s="583"/>
      <c r="I1645" s="147"/>
      <c r="J1645" s="147"/>
      <c r="K1645" s="147"/>
      <c r="L1645" s="582"/>
      <c r="M1645" s="582"/>
    </row>
    <row r="1646" spans="1:13" x14ac:dyDescent="0.25">
      <c r="A1646" s="581"/>
      <c r="B1646" s="586"/>
      <c r="C1646" s="581"/>
      <c r="D1646" s="582"/>
      <c r="E1646" s="147"/>
      <c r="F1646" s="147"/>
      <c r="G1646" s="583"/>
      <c r="H1646" s="583"/>
      <c r="I1646" s="147"/>
      <c r="J1646" s="147"/>
      <c r="K1646" s="147"/>
      <c r="L1646" s="582"/>
      <c r="M1646" s="582"/>
    </row>
    <row r="1647" spans="1:13" x14ac:dyDescent="0.25">
      <c r="A1647" s="581"/>
      <c r="B1647" s="586"/>
      <c r="C1647" s="581"/>
      <c r="D1647" s="582"/>
      <c r="E1647" s="147"/>
      <c r="F1647" s="147"/>
      <c r="G1647" s="583"/>
      <c r="H1647" s="583"/>
      <c r="I1647" s="147"/>
      <c r="J1647" s="147"/>
      <c r="K1647" s="147"/>
      <c r="L1647" s="582"/>
      <c r="M1647" s="582"/>
    </row>
    <row r="1648" spans="1:13" x14ac:dyDescent="0.25">
      <c r="A1648" s="581"/>
      <c r="B1648" s="586"/>
      <c r="C1648" s="581"/>
      <c r="D1648" s="582"/>
      <c r="E1648" s="147"/>
      <c r="F1648" s="147"/>
      <c r="G1648" s="583"/>
      <c r="H1648" s="583"/>
      <c r="I1648" s="147"/>
      <c r="J1648" s="147"/>
      <c r="K1648" s="147"/>
      <c r="L1648" s="582"/>
      <c r="M1648" s="582"/>
    </row>
    <row r="1649" spans="1:13" x14ac:dyDescent="0.25">
      <c r="A1649" s="581"/>
      <c r="B1649" s="586"/>
      <c r="C1649" s="581"/>
      <c r="D1649" s="582"/>
      <c r="E1649" s="147"/>
      <c r="F1649" s="147"/>
      <c r="G1649" s="583"/>
      <c r="H1649" s="583"/>
      <c r="I1649" s="147"/>
      <c r="J1649" s="147"/>
      <c r="K1649" s="147"/>
      <c r="L1649" s="582"/>
      <c r="M1649" s="582"/>
    </row>
    <row r="1650" spans="1:13" x14ac:dyDescent="0.25">
      <c r="A1650" s="581"/>
      <c r="B1650" s="586"/>
      <c r="C1650" s="581"/>
      <c r="D1650" s="582"/>
      <c r="E1650" s="147"/>
      <c r="F1650" s="147"/>
      <c r="G1650" s="583"/>
      <c r="H1650" s="583"/>
      <c r="I1650" s="147"/>
      <c r="J1650" s="147"/>
      <c r="K1650" s="147"/>
      <c r="L1650" s="582"/>
      <c r="M1650" s="582"/>
    </row>
    <row r="1651" spans="1:13" x14ac:dyDescent="0.25">
      <c r="A1651" s="581"/>
      <c r="B1651" s="586"/>
      <c r="C1651" s="581"/>
      <c r="D1651" s="582"/>
      <c r="E1651" s="147"/>
      <c r="F1651" s="147"/>
      <c r="G1651" s="583"/>
      <c r="H1651" s="583"/>
      <c r="I1651" s="147"/>
      <c r="J1651" s="147"/>
      <c r="K1651" s="147"/>
      <c r="L1651" s="582"/>
      <c r="M1651" s="582"/>
    </row>
    <row r="1652" spans="1:13" x14ac:dyDescent="0.25">
      <c r="A1652" s="581"/>
      <c r="B1652" s="586"/>
      <c r="C1652" s="581"/>
      <c r="D1652" s="582"/>
      <c r="E1652" s="147"/>
      <c r="F1652" s="147"/>
      <c r="G1652" s="583"/>
      <c r="H1652" s="583"/>
      <c r="I1652" s="147"/>
      <c r="J1652" s="147"/>
      <c r="K1652" s="147"/>
      <c r="L1652" s="582"/>
      <c r="M1652" s="582"/>
    </row>
    <row r="1653" spans="1:13" x14ac:dyDescent="0.25">
      <c r="A1653" s="581"/>
      <c r="B1653" s="586"/>
      <c r="C1653" s="581"/>
      <c r="D1653" s="582"/>
      <c r="E1653" s="147"/>
      <c r="F1653" s="147"/>
      <c r="G1653" s="583"/>
      <c r="H1653" s="583"/>
      <c r="I1653" s="147"/>
      <c r="J1653" s="147"/>
      <c r="K1653" s="147"/>
      <c r="L1653" s="582"/>
      <c r="M1653" s="582"/>
    </row>
    <row r="1654" spans="1:13" x14ac:dyDescent="0.25">
      <c r="A1654" s="581"/>
      <c r="B1654" s="586"/>
      <c r="C1654" s="581"/>
      <c r="D1654" s="582"/>
      <c r="E1654" s="147"/>
      <c r="F1654" s="147"/>
      <c r="G1654" s="583"/>
      <c r="H1654" s="583"/>
      <c r="I1654" s="147"/>
      <c r="J1654" s="147"/>
      <c r="K1654" s="147"/>
      <c r="L1654" s="582"/>
      <c r="M1654" s="582"/>
    </row>
    <row r="1655" spans="1:13" x14ac:dyDescent="0.25">
      <c r="A1655" s="581"/>
      <c r="B1655" s="586"/>
      <c r="C1655" s="581"/>
      <c r="D1655" s="582"/>
      <c r="E1655" s="147"/>
      <c r="F1655" s="147"/>
      <c r="G1655" s="583"/>
      <c r="H1655" s="583"/>
      <c r="I1655" s="147"/>
      <c r="J1655" s="147"/>
      <c r="K1655" s="147"/>
      <c r="L1655" s="582"/>
      <c r="M1655" s="582"/>
    </row>
    <row r="1656" spans="1:13" x14ac:dyDescent="0.25">
      <c r="A1656" s="581"/>
      <c r="B1656" s="586"/>
      <c r="C1656" s="581"/>
      <c r="D1656" s="582"/>
      <c r="E1656" s="147"/>
      <c r="F1656" s="147"/>
      <c r="G1656" s="583"/>
      <c r="H1656" s="583"/>
      <c r="I1656" s="147"/>
      <c r="J1656" s="147"/>
      <c r="K1656" s="147"/>
      <c r="L1656" s="582"/>
      <c r="M1656" s="582"/>
    </row>
    <row r="1657" spans="1:13" x14ac:dyDescent="0.25">
      <c r="A1657" s="581"/>
      <c r="B1657" s="586"/>
      <c r="C1657" s="581"/>
      <c r="D1657" s="582"/>
      <c r="E1657" s="147"/>
      <c r="F1657" s="147"/>
      <c r="G1657" s="583"/>
      <c r="H1657" s="583"/>
      <c r="I1657" s="147"/>
      <c r="J1657" s="147"/>
      <c r="K1657" s="147"/>
      <c r="L1657" s="582"/>
      <c r="M1657" s="582"/>
    </row>
    <row r="1658" spans="1:13" x14ac:dyDescent="0.25">
      <c r="A1658" s="581"/>
      <c r="B1658" s="586"/>
      <c r="C1658" s="581"/>
      <c r="D1658" s="582"/>
      <c r="E1658" s="147"/>
      <c r="F1658" s="147"/>
      <c r="G1658" s="583"/>
      <c r="H1658" s="583"/>
      <c r="I1658" s="147"/>
      <c r="J1658" s="147"/>
      <c r="K1658" s="147"/>
      <c r="L1658" s="582"/>
      <c r="M1658" s="582"/>
    </row>
    <row r="1659" spans="1:13" x14ac:dyDescent="0.25">
      <c r="A1659" s="581"/>
      <c r="B1659" s="586"/>
      <c r="C1659" s="581"/>
      <c r="D1659" s="582"/>
      <c r="E1659" s="147"/>
      <c r="F1659" s="147"/>
      <c r="G1659" s="587"/>
      <c r="H1659" s="583"/>
      <c r="I1659" s="147"/>
      <c r="J1659" s="147"/>
      <c r="K1659" s="147"/>
      <c r="L1659" s="582"/>
      <c r="M1659" s="582"/>
    </row>
    <row r="1660" spans="1:13" x14ac:dyDescent="0.25">
      <c r="A1660" s="581"/>
      <c r="B1660" s="586"/>
      <c r="C1660" s="581"/>
      <c r="D1660" s="582"/>
      <c r="E1660" s="147"/>
      <c r="F1660" s="147"/>
      <c r="G1660" s="583"/>
      <c r="H1660" s="583"/>
      <c r="I1660" s="147"/>
      <c r="J1660" s="147"/>
      <c r="K1660" s="147"/>
      <c r="L1660" s="582"/>
      <c r="M1660" s="582"/>
    </row>
    <row r="1661" spans="1:13" x14ac:dyDescent="0.25">
      <c r="A1661" s="581"/>
      <c r="B1661" s="586"/>
      <c r="C1661" s="581"/>
      <c r="D1661" s="582"/>
      <c r="E1661" s="147"/>
      <c r="F1661" s="147"/>
      <c r="G1661" s="583"/>
      <c r="H1661" s="583"/>
      <c r="I1661" s="147"/>
      <c r="J1661" s="147"/>
      <c r="K1661" s="147"/>
      <c r="L1661" s="582"/>
      <c r="M1661" s="582"/>
    </row>
    <row r="1662" spans="1:13" x14ac:dyDescent="0.25">
      <c r="A1662" s="581"/>
      <c r="B1662" s="586"/>
      <c r="C1662" s="581"/>
      <c r="D1662" s="582"/>
      <c r="E1662" s="147"/>
      <c r="F1662" s="147"/>
      <c r="G1662" s="583"/>
      <c r="H1662" s="583"/>
      <c r="I1662" s="147"/>
      <c r="J1662" s="147"/>
      <c r="K1662" s="147"/>
      <c r="L1662" s="582"/>
      <c r="M1662" s="582"/>
    </row>
    <row r="1663" spans="1:13" x14ac:dyDescent="0.25">
      <c r="A1663" s="581"/>
      <c r="B1663" s="586"/>
      <c r="C1663" s="581"/>
      <c r="D1663" s="582"/>
      <c r="E1663" s="147"/>
      <c r="F1663" s="147"/>
      <c r="G1663" s="587"/>
      <c r="H1663" s="583"/>
      <c r="I1663" s="147"/>
      <c r="J1663" s="147"/>
      <c r="K1663" s="147"/>
      <c r="L1663" s="582"/>
      <c r="M1663" s="582"/>
    </row>
    <row r="1664" spans="1:13" x14ac:dyDescent="0.25">
      <c r="A1664" s="581"/>
      <c r="B1664" s="586"/>
      <c r="C1664" s="581"/>
      <c r="D1664" s="582"/>
      <c r="E1664" s="147"/>
      <c r="F1664" s="147"/>
      <c r="G1664" s="583"/>
      <c r="H1664" s="583"/>
      <c r="I1664" s="147"/>
      <c r="J1664" s="147"/>
      <c r="K1664" s="147"/>
      <c r="L1664" s="582"/>
      <c r="M1664" s="582"/>
    </row>
    <row r="1665" spans="1:13" x14ac:dyDescent="0.25">
      <c r="A1665" s="581"/>
      <c r="B1665" s="586"/>
      <c r="C1665" s="581"/>
      <c r="D1665" s="582"/>
      <c r="E1665" s="147"/>
      <c r="F1665" s="147"/>
      <c r="G1665" s="583"/>
      <c r="H1665" s="583"/>
      <c r="I1665" s="147"/>
      <c r="J1665" s="147"/>
      <c r="K1665" s="147"/>
      <c r="L1665" s="582"/>
      <c r="M1665" s="582"/>
    </row>
    <row r="1666" spans="1:13" x14ac:dyDescent="0.25">
      <c r="A1666" s="581"/>
      <c r="B1666" s="586"/>
      <c r="C1666" s="581"/>
      <c r="D1666" s="582"/>
      <c r="E1666" s="147"/>
      <c r="F1666" s="147"/>
      <c r="G1666" s="583"/>
      <c r="H1666" s="583"/>
      <c r="I1666" s="147"/>
      <c r="J1666" s="147"/>
      <c r="K1666" s="147"/>
      <c r="L1666" s="582"/>
      <c r="M1666" s="582"/>
    </row>
    <row r="1667" spans="1:13" x14ac:dyDescent="0.25">
      <c r="A1667" s="581"/>
      <c r="B1667" s="586"/>
      <c r="C1667" s="581"/>
      <c r="D1667" s="582"/>
      <c r="E1667" s="147"/>
      <c r="F1667" s="147"/>
      <c r="G1667" s="583"/>
      <c r="H1667" s="583"/>
      <c r="I1667" s="147"/>
      <c r="J1667" s="147"/>
      <c r="K1667" s="147"/>
      <c r="L1667" s="582"/>
      <c r="M1667" s="582"/>
    </row>
    <row r="1668" spans="1:13" x14ac:dyDescent="0.25">
      <c r="A1668" s="581"/>
      <c r="B1668" s="586"/>
      <c r="C1668" s="581"/>
      <c r="D1668" s="582"/>
      <c r="E1668" s="147"/>
      <c r="F1668" s="147"/>
      <c r="G1668" s="583"/>
      <c r="H1668" s="583"/>
      <c r="I1668" s="147"/>
      <c r="J1668" s="147"/>
      <c r="K1668" s="147"/>
      <c r="L1668" s="582"/>
      <c r="M1668" s="582"/>
    </row>
    <row r="1669" spans="1:13" x14ac:dyDescent="0.25">
      <c r="A1669" s="581"/>
      <c r="B1669" s="586"/>
      <c r="C1669" s="581"/>
      <c r="D1669" s="582"/>
      <c r="E1669" s="147"/>
      <c r="F1669" s="147"/>
      <c r="G1669" s="583"/>
      <c r="H1669" s="583"/>
      <c r="I1669" s="147"/>
      <c r="J1669" s="147"/>
      <c r="K1669" s="147"/>
      <c r="L1669" s="582"/>
      <c r="M1669" s="582"/>
    </row>
    <row r="1670" spans="1:13" x14ac:dyDescent="0.25">
      <c r="A1670" s="581"/>
      <c r="B1670" s="586"/>
      <c r="C1670" s="581"/>
      <c r="D1670" s="582"/>
      <c r="E1670" s="147"/>
      <c r="F1670" s="147"/>
      <c r="G1670" s="583"/>
      <c r="H1670" s="583"/>
      <c r="I1670" s="147"/>
      <c r="J1670" s="147"/>
      <c r="K1670" s="147"/>
      <c r="L1670" s="582"/>
      <c r="M1670" s="582"/>
    </row>
    <row r="1671" spans="1:13" x14ac:dyDescent="0.25">
      <c r="A1671" s="581"/>
      <c r="B1671" s="586"/>
      <c r="C1671" s="581"/>
      <c r="D1671" s="582"/>
      <c r="E1671" s="147"/>
      <c r="F1671" s="147"/>
      <c r="G1671" s="583"/>
      <c r="H1671" s="583"/>
      <c r="I1671" s="147"/>
      <c r="J1671" s="147"/>
      <c r="K1671" s="147"/>
      <c r="L1671" s="582"/>
      <c r="M1671" s="582"/>
    </row>
    <row r="1672" spans="1:13" x14ac:dyDescent="0.25">
      <c r="A1672" s="581"/>
      <c r="B1672" s="586"/>
      <c r="C1672" s="581"/>
      <c r="D1672" s="582"/>
      <c r="E1672" s="147"/>
      <c r="F1672" s="147"/>
      <c r="G1672" s="583"/>
      <c r="H1672" s="583"/>
      <c r="I1672" s="147"/>
      <c r="J1672" s="147"/>
      <c r="K1672" s="147"/>
      <c r="L1672" s="582"/>
      <c r="M1672" s="582"/>
    </row>
    <row r="1673" spans="1:13" x14ac:dyDescent="0.25">
      <c r="A1673" s="581"/>
      <c r="B1673" s="586"/>
      <c r="C1673" s="581"/>
      <c r="D1673" s="582"/>
      <c r="E1673" s="147"/>
      <c r="F1673" s="147"/>
      <c r="G1673" s="583"/>
      <c r="H1673" s="583"/>
      <c r="I1673" s="147"/>
      <c r="J1673" s="147"/>
      <c r="K1673" s="147"/>
      <c r="L1673" s="582"/>
      <c r="M1673" s="582"/>
    </row>
    <row r="1674" spans="1:13" x14ac:dyDescent="0.25">
      <c r="A1674" s="581"/>
      <c r="B1674" s="586"/>
      <c r="C1674" s="581"/>
      <c r="D1674" s="582"/>
      <c r="E1674" s="147"/>
      <c r="F1674" s="147"/>
      <c r="G1674" s="583"/>
      <c r="H1674" s="583"/>
      <c r="I1674" s="147"/>
      <c r="J1674" s="147"/>
      <c r="K1674" s="147"/>
      <c r="L1674" s="582"/>
      <c r="M1674" s="582"/>
    </row>
    <row r="1675" spans="1:13" x14ac:dyDescent="0.25">
      <c r="A1675" s="581"/>
      <c r="B1675" s="586"/>
      <c r="C1675" s="581"/>
      <c r="D1675" s="582"/>
      <c r="E1675" s="147"/>
      <c r="F1675" s="147"/>
      <c r="G1675" s="583"/>
      <c r="H1675" s="583"/>
      <c r="I1675" s="147"/>
      <c r="J1675" s="147"/>
      <c r="K1675" s="147"/>
      <c r="L1675" s="582"/>
      <c r="M1675" s="582"/>
    </row>
    <row r="1676" spans="1:13" x14ac:dyDescent="0.25">
      <c r="A1676" s="581"/>
      <c r="B1676" s="586"/>
      <c r="C1676" s="581"/>
      <c r="D1676" s="582"/>
      <c r="E1676" s="147"/>
      <c r="F1676" s="147"/>
      <c r="G1676" s="587"/>
      <c r="H1676" s="583"/>
      <c r="I1676" s="147"/>
      <c r="J1676" s="147"/>
      <c r="K1676" s="147"/>
      <c r="L1676" s="582"/>
      <c r="M1676" s="582"/>
    </row>
    <row r="1677" spans="1:13" x14ac:dyDescent="0.25">
      <c r="A1677" s="581"/>
      <c r="B1677" s="586"/>
      <c r="C1677" s="581"/>
      <c r="D1677" s="582"/>
      <c r="E1677" s="147"/>
      <c r="F1677" s="147"/>
      <c r="G1677" s="583"/>
      <c r="H1677" s="583"/>
      <c r="I1677" s="147"/>
      <c r="J1677" s="147"/>
      <c r="K1677" s="147"/>
      <c r="L1677" s="582"/>
      <c r="M1677" s="582"/>
    </row>
    <row r="1678" spans="1:13" x14ac:dyDescent="0.25">
      <c r="A1678" s="581"/>
      <c r="B1678" s="586"/>
      <c r="C1678" s="581"/>
      <c r="D1678" s="582"/>
      <c r="E1678" s="147"/>
      <c r="F1678" s="147"/>
      <c r="G1678" s="583"/>
      <c r="H1678" s="583"/>
      <c r="I1678" s="147"/>
      <c r="J1678" s="147"/>
      <c r="K1678" s="147"/>
      <c r="L1678" s="582"/>
      <c r="M1678" s="582"/>
    </row>
    <row r="1679" spans="1:13" x14ac:dyDescent="0.25">
      <c r="A1679" s="581"/>
      <c r="B1679" s="586"/>
      <c r="C1679" s="581"/>
      <c r="D1679" s="582"/>
      <c r="E1679" s="147"/>
      <c r="F1679" s="147"/>
      <c r="G1679" s="583"/>
      <c r="H1679" s="583"/>
      <c r="I1679" s="147"/>
      <c r="J1679" s="147"/>
      <c r="K1679" s="147"/>
      <c r="L1679" s="582"/>
      <c r="M1679" s="582"/>
    </row>
    <row r="1680" spans="1:13" x14ac:dyDescent="0.25">
      <c r="A1680" s="581"/>
      <c r="B1680" s="586"/>
      <c r="C1680" s="581"/>
      <c r="D1680" s="582"/>
      <c r="E1680" s="147"/>
      <c r="F1680" s="147"/>
      <c r="G1680" s="583"/>
      <c r="H1680" s="583"/>
      <c r="I1680" s="147"/>
      <c r="J1680" s="147"/>
      <c r="K1680" s="147"/>
      <c r="L1680" s="582"/>
      <c r="M1680" s="582"/>
    </row>
    <row r="1681" spans="1:13" x14ac:dyDescent="0.25">
      <c r="A1681" s="581"/>
      <c r="B1681" s="586"/>
      <c r="C1681" s="581"/>
      <c r="D1681" s="582"/>
      <c r="E1681" s="147"/>
      <c r="F1681" s="147"/>
      <c r="G1681" s="583"/>
      <c r="H1681" s="583"/>
      <c r="I1681" s="147"/>
      <c r="J1681" s="147"/>
      <c r="K1681" s="147"/>
      <c r="L1681" s="582"/>
      <c r="M1681" s="582"/>
    </row>
    <row r="1682" spans="1:13" x14ac:dyDescent="0.25">
      <c r="A1682" s="581"/>
      <c r="B1682" s="586"/>
      <c r="C1682" s="581"/>
      <c r="D1682" s="582"/>
      <c r="E1682" s="147"/>
      <c r="F1682" s="147"/>
      <c r="G1682" s="583"/>
      <c r="H1682" s="583"/>
      <c r="I1682" s="147"/>
      <c r="J1682" s="147"/>
      <c r="K1682" s="147"/>
      <c r="L1682" s="582"/>
      <c r="M1682" s="582"/>
    </row>
    <row r="1683" spans="1:13" x14ac:dyDescent="0.25">
      <c r="A1683" s="581"/>
      <c r="B1683" s="586"/>
      <c r="C1683" s="581"/>
      <c r="D1683" s="582"/>
      <c r="E1683" s="147"/>
      <c r="F1683" s="147"/>
      <c r="G1683" s="583"/>
      <c r="H1683" s="583"/>
      <c r="I1683" s="147"/>
      <c r="J1683" s="147"/>
      <c r="K1683" s="147"/>
      <c r="L1683" s="582"/>
      <c r="M1683" s="582"/>
    </row>
    <row r="1684" spans="1:13" x14ac:dyDescent="0.25">
      <c r="A1684" s="581"/>
      <c r="B1684" s="586"/>
      <c r="C1684" s="581"/>
      <c r="D1684" s="582"/>
      <c r="E1684" s="147"/>
      <c r="F1684" s="147"/>
      <c r="G1684" s="583"/>
      <c r="H1684" s="583"/>
      <c r="I1684" s="147"/>
      <c r="J1684" s="147"/>
      <c r="K1684" s="147"/>
      <c r="L1684" s="582"/>
      <c r="M1684" s="582"/>
    </row>
    <row r="1685" spans="1:13" x14ac:dyDescent="0.25">
      <c r="A1685" s="581"/>
      <c r="B1685" s="586"/>
      <c r="C1685" s="581"/>
      <c r="D1685" s="582"/>
      <c r="E1685" s="147"/>
      <c r="F1685" s="147"/>
      <c r="G1685" s="583"/>
      <c r="H1685" s="583"/>
      <c r="I1685" s="147"/>
      <c r="J1685" s="147"/>
      <c r="K1685" s="147"/>
      <c r="L1685" s="582"/>
      <c r="M1685" s="582"/>
    </row>
    <row r="1686" spans="1:13" x14ac:dyDescent="0.25">
      <c r="A1686" s="581"/>
      <c r="B1686" s="586"/>
      <c r="C1686" s="581"/>
      <c r="D1686" s="582"/>
      <c r="E1686" s="147"/>
      <c r="F1686" s="147"/>
      <c r="G1686" s="587"/>
      <c r="H1686" s="583"/>
      <c r="I1686" s="147"/>
      <c r="J1686" s="147"/>
      <c r="K1686" s="147"/>
      <c r="L1686" s="582"/>
      <c r="M1686" s="582"/>
    </row>
    <row r="1687" spans="1:13" x14ac:dyDescent="0.25">
      <c r="A1687" s="581"/>
      <c r="B1687" s="586"/>
      <c r="C1687" s="581"/>
      <c r="D1687" s="582"/>
      <c r="E1687" s="147"/>
      <c r="F1687" s="147"/>
      <c r="G1687" s="587"/>
      <c r="H1687" s="583"/>
      <c r="I1687" s="147"/>
      <c r="J1687" s="147"/>
      <c r="K1687" s="147"/>
      <c r="L1687" s="582"/>
      <c r="M1687" s="582"/>
    </row>
    <row r="1688" spans="1:13" x14ac:dyDescent="0.25">
      <c r="A1688" s="581"/>
      <c r="B1688" s="586"/>
      <c r="C1688" s="581"/>
      <c r="D1688" s="582"/>
      <c r="E1688" s="147"/>
      <c r="F1688" s="147"/>
      <c r="G1688" s="587"/>
      <c r="H1688" s="583"/>
      <c r="I1688" s="147"/>
      <c r="J1688" s="147"/>
      <c r="K1688" s="147"/>
      <c r="L1688" s="582"/>
      <c r="M1688" s="582"/>
    </row>
    <row r="1689" spans="1:13" x14ac:dyDescent="0.25">
      <c r="A1689" s="581"/>
      <c r="B1689" s="586"/>
      <c r="C1689" s="581"/>
      <c r="D1689" s="582"/>
      <c r="E1689" s="147"/>
      <c r="F1689" s="147"/>
      <c r="G1689" s="587"/>
      <c r="H1689" s="583"/>
      <c r="I1689" s="147"/>
      <c r="J1689" s="147"/>
      <c r="K1689" s="147"/>
      <c r="L1689" s="582"/>
      <c r="M1689" s="582"/>
    </row>
    <row r="1690" spans="1:13" x14ac:dyDescent="0.25">
      <c r="A1690" s="581"/>
      <c r="B1690" s="586"/>
      <c r="C1690" s="581"/>
      <c r="D1690" s="582"/>
      <c r="E1690" s="147"/>
      <c r="F1690" s="147"/>
      <c r="G1690" s="587"/>
      <c r="H1690" s="583"/>
      <c r="I1690" s="147"/>
      <c r="J1690" s="147"/>
      <c r="K1690" s="147"/>
      <c r="L1690" s="582"/>
      <c r="M1690" s="582"/>
    </row>
    <row r="1691" spans="1:13" x14ac:dyDescent="0.25">
      <c r="A1691" s="581"/>
      <c r="B1691" s="586"/>
      <c r="C1691" s="581"/>
      <c r="D1691" s="582"/>
      <c r="E1691" s="147"/>
      <c r="F1691" s="147"/>
      <c r="G1691" s="587"/>
      <c r="H1691" s="583"/>
      <c r="I1691" s="147"/>
      <c r="J1691" s="147"/>
      <c r="K1691" s="147"/>
      <c r="L1691" s="582"/>
      <c r="M1691" s="582"/>
    </row>
    <row r="1692" spans="1:13" x14ac:dyDescent="0.25">
      <c r="A1692" s="581"/>
      <c r="B1692" s="586"/>
      <c r="C1692" s="581"/>
      <c r="D1692" s="582"/>
      <c r="E1692" s="147"/>
      <c r="F1692" s="147"/>
      <c r="G1692" s="587"/>
      <c r="H1692" s="583"/>
      <c r="I1692" s="147"/>
      <c r="J1692" s="147"/>
      <c r="K1692" s="147"/>
      <c r="L1692" s="582"/>
      <c r="M1692" s="582"/>
    </row>
    <row r="1693" spans="1:13" x14ac:dyDescent="0.25">
      <c r="A1693" s="581"/>
      <c r="B1693" s="533"/>
      <c r="C1693" s="581"/>
      <c r="D1693" s="582"/>
      <c r="E1693" s="582"/>
      <c r="F1693" s="582"/>
      <c r="G1693" s="583"/>
      <c r="H1693" s="583"/>
      <c r="I1693" s="583"/>
      <c r="J1693" s="583"/>
      <c r="K1693" s="583"/>
      <c r="L1693" s="582"/>
      <c r="M1693" s="582"/>
    </row>
    <row r="1694" spans="1:13" x14ac:dyDescent="0.25">
      <c r="A1694" s="581"/>
      <c r="B1694" s="533"/>
      <c r="C1694" s="581"/>
      <c r="D1694" s="582"/>
      <c r="E1694" s="582"/>
      <c r="F1694" s="582"/>
      <c r="G1694" s="583"/>
      <c r="H1694" s="583"/>
      <c r="I1694" s="583"/>
      <c r="J1694" s="583"/>
      <c r="K1694" s="583"/>
      <c r="L1694" s="582"/>
      <c r="M1694" s="582"/>
    </row>
    <row r="1695" spans="1:13" x14ac:dyDescent="0.25">
      <c r="A1695" s="581"/>
      <c r="B1695" s="533"/>
      <c r="C1695" s="581"/>
      <c r="D1695" s="582"/>
      <c r="E1695" s="582"/>
      <c r="F1695" s="582"/>
      <c r="G1695" s="583"/>
      <c r="H1695" s="583"/>
      <c r="I1695" s="583"/>
      <c r="J1695" s="583"/>
      <c r="K1695" s="583"/>
      <c r="L1695" s="582"/>
      <c r="M1695" s="582"/>
    </row>
    <row r="1696" spans="1:13" x14ac:dyDescent="0.25">
      <c r="A1696" s="581"/>
      <c r="B1696" s="533"/>
      <c r="C1696" s="581"/>
      <c r="D1696" s="582"/>
      <c r="E1696" s="582"/>
      <c r="F1696" s="582"/>
      <c r="G1696" s="583"/>
      <c r="H1696" s="583"/>
      <c r="I1696" s="583"/>
      <c r="J1696" s="583"/>
      <c r="K1696" s="583"/>
      <c r="L1696" s="582"/>
      <c r="M1696" s="582"/>
    </row>
    <row r="1697" spans="1:13" x14ac:dyDescent="0.25">
      <c r="A1697" s="581"/>
      <c r="B1697" s="586"/>
      <c r="C1697" s="581"/>
      <c r="D1697" s="582"/>
      <c r="E1697" s="582"/>
      <c r="F1697" s="582"/>
      <c r="G1697" s="583"/>
      <c r="H1697" s="583"/>
      <c r="I1697" s="583"/>
      <c r="J1697" s="583"/>
      <c r="K1697" s="583"/>
      <c r="L1697" s="582"/>
      <c r="M1697" s="582"/>
    </row>
    <row r="1698" spans="1:13" x14ac:dyDescent="0.25">
      <c r="A1698" s="581"/>
      <c r="B1698" s="586"/>
      <c r="C1698" s="581"/>
      <c r="D1698" s="582"/>
      <c r="E1698" s="582"/>
      <c r="F1698" s="582"/>
      <c r="G1698" s="583"/>
      <c r="H1698" s="583"/>
      <c r="I1698" s="583"/>
      <c r="J1698" s="583"/>
      <c r="K1698" s="583"/>
      <c r="L1698" s="582"/>
      <c r="M1698" s="582"/>
    </row>
    <row r="1699" spans="1:13" x14ac:dyDescent="0.25">
      <c r="A1699" s="581"/>
      <c r="B1699" s="586"/>
      <c r="C1699" s="581"/>
      <c r="D1699" s="582"/>
      <c r="E1699" s="582"/>
      <c r="F1699" s="582"/>
      <c r="G1699" s="583"/>
      <c r="H1699" s="583"/>
      <c r="I1699" s="583"/>
      <c r="J1699" s="583"/>
      <c r="K1699" s="583"/>
      <c r="L1699" s="582"/>
      <c r="M1699" s="582"/>
    </row>
    <row r="1700" spans="1:13" x14ac:dyDescent="0.25">
      <c r="A1700" s="581"/>
      <c r="B1700" s="586"/>
      <c r="C1700" s="581"/>
      <c r="D1700" s="582"/>
      <c r="E1700" s="582"/>
      <c r="F1700" s="582"/>
      <c r="G1700" s="583"/>
      <c r="H1700" s="583"/>
      <c r="I1700" s="583"/>
      <c r="J1700" s="583"/>
      <c r="K1700" s="583"/>
      <c r="L1700" s="582"/>
      <c r="M1700" s="582"/>
    </row>
    <row r="1701" spans="1:13" x14ac:dyDescent="0.25">
      <c r="A1701" s="581"/>
      <c r="B1701" s="586"/>
      <c r="C1701" s="581"/>
      <c r="D1701" s="582"/>
      <c r="E1701" s="582"/>
      <c r="F1701" s="582"/>
      <c r="G1701" s="583"/>
      <c r="H1701" s="583"/>
      <c r="I1701" s="583"/>
      <c r="J1701" s="583"/>
      <c r="K1701" s="583"/>
      <c r="L1701" s="582"/>
      <c r="M1701" s="582"/>
    </row>
    <row r="1702" spans="1:13" x14ac:dyDescent="0.25">
      <c r="A1702" s="581"/>
      <c r="B1702" s="586"/>
      <c r="C1702" s="581"/>
      <c r="D1702" s="582"/>
      <c r="E1702" s="582"/>
      <c r="F1702" s="582"/>
      <c r="G1702" s="587"/>
      <c r="H1702" s="583"/>
      <c r="I1702" s="583"/>
      <c r="J1702" s="583"/>
      <c r="K1702" s="583"/>
      <c r="L1702" s="582"/>
      <c r="M1702" s="582"/>
    </row>
    <row r="1703" spans="1:13" x14ac:dyDescent="0.25">
      <c r="A1703" s="581"/>
      <c r="B1703" s="586"/>
      <c r="C1703" s="581"/>
      <c r="D1703" s="582"/>
      <c r="E1703" s="582"/>
      <c r="F1703" s="582"/>
      <c r="G1703" s="587"/>
      <c r="H1703" s="583"/>
      <c r="I1703" s="583"/>
      <c r="J1703" s="583"/>
      <c r="K1703" s="583"/>
      <c r="L1703" s="582"/>
      <c r="M1703" s="582"/>
    </row>
    <row r="1704" spans="1:13" x14ac:dyDescent="0.25">
      <c r="A1704" s="581"/>
      <c r="B1704" s="586"/>
      <c r="C1704" s="581"/>
      <c r="D1704" s="582"/>
      <c r="E1704" s="582"/>
      <c r="F1704" s="582"/>
      <c r="G1704" s="587"/>
      <c r="H1704" s="583"/>
      <c r="I1704" s="583"/>
      <c r="J1704" s="583"/>
      <c r="K1704" s="583"/>
      <c r="L1704" s="582"/>
      <c r="M1704" s="582"/>
    </row>
    <row r="1705" spans="1:13" x14ac:dyDescent="0.25">
      <c r="A1705" s="581"/>
      <c r="B1705" s="586"/>
      <c r="C1705" s="581"/>
      <c r="D1705" s="582"/>
      <c r="E1705" s="582"/>
      <c r="F1705" s="582"/>
      <c r="G1705" s="583"/>
      <c r="H1705" s="583"/>
      <c r="I1705" s="583"/>
      <c r="J1705" s="583"/>
      <c r="K1705" s="583"/>
      <c r="L1705" s="582"/>
      <c r="M1705" s="582"/>
    </row>
    <row r="1706" spans="1:13" x14ac:dyDescent="0.25">
      <c r="A1706" s="581"/>
      <c r="B1706" s="586"/>
      <c r="C1706" s="581"/>
      <c r="D1706" s="582"/>
      <c r="E1706" s="582"/>
      <c r="F1706" s="582"/>
      <c r="G1706" s="583"/>
      <c r="H1706" s="583"/>
      <c r="I1706" s="583"/>
      <c r="J1706" s="583"/>
      <c r="K1706" s="583"/>
      <c r="L1706" s="582"/>
      <c r="M1706" s="582"/>
    </row>
    <row r="1707" spans="1:13" x14ac:dyDescent="0.25">
      <c r="A1707" s="581"/>
      <c r="B1707" s="586"/>
      <c r="C1707" s="581"/>
      <c r="D1707" s="582"/>
      <c r="E1707" s="582"/>
      <c r="F1707" s="582"/>
      <c r="G1707" s="583"/>
      <c r="H1707" s="583"/>
      <c r="I1707" s="583"/>
      <c r="J1707" s="583"/>
      <c r="K1707" s="583"/>
      <c r="L1707" s="582"/>
      <c r="M1707" s="582"/>
    </row>
    <row r="1708" spans="1:13" x14ac:dyDescent="0.25">
      <c r="A1708" s="581"/>
      <c r="B1708" s="586"/>
      <c r="C1708" s="581"/>
      <c r="D1708" s="582"/>
      <c r="E1708" s="582"/>
      <c r="F1708" s="582"/>
      <c r="G1708" s="583"/>
      <c r="H1708" s="583"/>
      <c r="I1708" s="583"/>
      <c r="J1708" s="583"/>
      <c r="K1708" s="583"/>
      <c r="L1708" s="582"/>
      <c r="M1708" s="582"/>
    </row>
    <row r="1709" spans="1:13" x14ac:dyDescent="0.25">
      <c r="A1709" s="581"/>
      <c r="B1709" s="586"/>
      <c r="C1709" s="581"/>
      <c r="D1709" s="582"/>
      <c r="E1709" s="582"/>
      <c r="F1709" s="582"/>
      <c r="G1709" s="583"/>
      <c r="H1709" s="583"/>
      <c r="I1709" s="583"/>
      <c r="J1709" s="583"/>
      <c r="K1709" s="583"/>
      <c r="L1709" s="582"/>
      <c r="M1709" s="582"/>
    </row>
    <row r="1710" spans="1:13" x14ac:dyDescent="0.25">
      <c r="A1710" s="581"/>
      <c r="B1710" s="586"/>
      <c r="C1710" s="581"/>
      <c r="D1710" s="582"/>
      <c r="E1710" s="582"/>
      <c r="F1710" s="582"/>
      <c r="G1710" s="583"/>
      <c r="H1710" s="583"/>
      <c r="I1710" s="583"/>
      <c r="J1710" s="583"/>
      <c r="K1710" s="583"/>
      <c r="L1710" s="582"/>
      <c r="M1710" s="582"/>
    </row>
    <row r="1711" spans="1:13" x14ac:dyDescent="0.25">
      <c r="A1711" s="581"/>
      <c r="B1711" s="586"/>
      <c r="C1711" s="581"/>
      <c r="D1711" s="582"/>
      <c r="E1711" s="582"/>
      <c r="F1711" s="582"/>
      <c r="G1711" s="583"/>
      <c r="H1711" s="583"/>
      <c r="I1711" s="583"/>
      <c r="J1711" s="583"/>
      <c r="K1711" s="583"/>
      <c r="L1711" s="582"/>
      <c r="M1711" s="582"/>
    </row>
    <row r="1712" spans="1:13" x14ac:dyDescent="0.25">
      <c r="A1712" s="581"/>
      <c r="B1712" s="586"/>
      <c r="C1712" s="581"/>
      <c r="D1712" s="582"/>
      <c r="E1712" s="582"/>
      <c r="F1712" s="582"/>
      <c r="G1712" s="583"/>
      <c r="H1712" s="583"/>
      <c r="I1712" s="583"/>
      <c r="J1712" s="583"/>
      <c r="K1712" s="583"/>
      <c r="L1712" s="582"/>
      <c r="M1712" s="582"/>
    </row>
    <row r="1713" spans="1:13" x14ac:dyDescent="0.25">
      <c r="A1713" s="581"/>
      <c r="B1713" s="586"/>
      <c r="C1713" s="581"/>
      <c r="D1713" s="582"/>
      <c r="E1713" s="582"/>
      <c r="F1713" s="582"/>
      <c r="G1713" s="583"/>
      <c r="H1713" s="583"/>
      <c r="I1713" s="583"/>
      <c r="J1713" s="583"/>
      <c r="K1713" s="583"/>
      <c r="L1713" s="582"/>
      <c r="M1713" s="582"/>
    </row>
    <row r="1714" spans="1:13" x14ac:dyDescent="0.25">
      <c r="A1714" s="581"/>
      <c r="B1714" s="586"/>
      <c r="C1714" s="581"/>
      <c r="D1714" s="582"/>
      <c r="E1714" s="582"/>
      <c r="F1714" s="582"/>
      <c r="G1714" s="583"/>
      <c r="H1714" s="583"/>
      <c r="I1714" s="583"/>
      <c r="J1714" s="583"/>
      <c r="K1714" s="583"/>
      <c r="L1714" s="582"/>
      <c r="M1714" s="582"/>
    </row>
    <row r="1715" spans="1:13" x14ac:dyDescent="0.25">
      <c r="A1715" s="581"/>
      <c r="B1715" s="586"/>
      <c r="C1715" s="581"/>
      <c r="D1715" s="582"/>
      <c r="E1715" s="582"/>
      <c r="F1715" s="582"/>
      <c r="G1715" s="583"/>
      <c r="H1715" s="583"/>
      <c r="I1715" s="583"/>
      <c r="J1715" s="583"/>
      <c r="K1715" s="583"/>
      <c r="L1715" s="582"/>
      <c r="M1715" s="582"/>
    </row>
    <row r="1716" spans="1:13" x14ac:dyDescent="0.25">
      <c r="A1716" s="581"/>
      <c r="B1716" s="586"/>
      <c r="C1716" s="581"/>
      <c r="D1716" s="582"/>
      <c r="E1716" s="582"/>
      <c r="F1716" s="582"/>
      <c r="G1716" s="583"/>
      <c r="H1716" s="583"/>
      <c r="I1716" s="583"/>
      <c r="J1716" s="583"/>
      <c r="K1716" s="583"/>
      <c r="L1716" s="582"/>
      <c r="M1716" s="582"/>
    </row>
    <row r="1717" spans="1:13" x14ac:dyDescent="0.25">
      <c r="A1717" s="581"/>
      <c r="B1717" s="586"/>
      <c r="C1717" s="581"/>
      <c r="D1717" s="582"/>
      <c r="E1717" s="582"/>
      <c r="F1717" s="582"/>
      <c r="G1717" s="583"/>
      <c r="H1717" s="583"/>
      <c r="I1717" s="583"/>
      <c r="J1717" s="583"/>
      <c r="K1717" s="583"/>
      <c r="L1717" s="582"/>
      <c r="M1717" s="582"/>
    </row>
    <row r="1718" spans="1:13" x14ac:dyDescent="0.25">
      <c r="A1718" s="581"/>
      <c r="B1718" s="586"/>
      <c r="C1718" s="581"/>
      <c r="D1718" s="582"/>
      <c r="E1718" s="582"/>
      <c r="F1718" s="582"/>
      <c r="G1718" s="583"/>
      <c r="H1718" s="583"/>
      <c r="I1718" s="583"/>
      <c r="J1718" s="583"/>
      <c r="K1718" s="583"/>
      <c r="L1718" s="582"/>
      <c r="M1718" s="582"/>
    </row>
    <row r="1719" spans="1:13" x14ac:dyDescent="0.25">
      <c r="A1719" s="581"/>
      <c r="B1719" s="586"/>
      <c r="C1719" s="581"/>
      <c r="D1719" s="582"/>
      <c r="E1719" s="582"/>
      <c r="F1719" s="582"/>
      <c r="G1719" s="583"/>
      <c r="H1719" s="583"/>
      <c r="I1719" s="583"/>
      <c r="J1719" s="583"/>
      <c r="K1719" s="583"/>
      <c r="L1719" s="582"/>
      <c r="M1719" s="582"/>
    </row>
    <row r="1720" spans="1:13" x14ac:dyDescent="0.25">
      <c r="A1720" s="581"/>
      <c r="B1720" s="586"/>
      <c r="C1720" s="581"/>
      <c r="D1720" s="582"/>
      <c r="E1720" s="582"/>
      <c r="F1720" s="582"/>
      <c r="G1720" s="583"/>
      <c r="H1720" s="583"/>
      <c r="I1720" s="583"/>
      <c r="J1720" s="583"/>
      <c r="K1720" s="583"/>
      <c r="L1720" s="582"/>
      <c r="M1720" s="582"/>
    </row>
    <row r="1721" spans="1:13" x14ac:dyDescent="0.25">
      <c r="A1721" s="581"/>
      <c r="B1721" s="586"/>
      <c r="C1721" s="581"/>
      <c r="D1721" s="582"/>
      <c r="E1721" s="582"/>
      <c r="F1721" s="582"/>
      <c r="G1721" s="583"/>
      <c r="H1721" s="583"/>
      <c r="I1721" s="583"/>
      <c r="J1721" s="583"/>
      <c r="K1721" s="583"/>
      <c r="L1721" s="582"/>
      <c r="M1721" s="582"/>
    </row>
    <row r="1722" spans="1:13" x14ac:dyDescent="0.25">
      <c r="A1722" s="581"/>
      <c r="B1722" s="586"/>
      <c r="C1722" s="581"/>
      <c r="D1722" s="582"/>
      <c r="E1722" s="582"/>
      <c r="F1722" s="582"/>
      <c r="G1722" s="583"/>
      <c r="H1722" s="583"/>
      <c r="I1722" s="583"/>
      <c r="J1722" s="583"/>
      <c r="K1722" s="583"/>
      <c r="L1722" s="582"/>
      <c r="M1722" s="582"/>
    </row>
    <row r="1723" spans="1:13" x14ac:dyDescent="0.25">
      <c r="A1723" s="581"/>
      <c r="B1723" s="586"/>
      <c r="C1723" s="581"/>
      <c r="D1723" s="582"/>
      <c r="E1723" s="582"/>
      <c r="F1723" s="582"/>
      <c r="G1723" s="583"/>
      <c r="H1723" s="583"/>
      <c r="I1723" s="583"/>
      <c r="J1723" s="583"/>
      <c r="K1723" s="583"/>
      <c r="L1723" s="582"/>
      <c r="M1723" s="582"/>
    </row>
    <row r="1724" spans="1:13" x14ac:dyDescent="0.25">
      <c r="A1724" s="581"/>
      <c r="B1724" s="586"/>
      <c r="C1724" s="581"/>
      <c r="D1724" s="582"/>
      <c r="E1724" s="582"/>
      <c r="F1724" s="582"/>
      <c r="G1724" s="583"/>
      <c r="H1724" s="583"/>
      <c r="I1724" s="583"/>
      <c r="J1724" s="583"/>
      <c r="K1724" s="583"/>
      <c r="L1724" s="582"/>
      <c r="M1724" s="582"/>
    </row>
    <row r="1725" spans="1:13" x14ac:dyDescent="0.25">
      <c r="A1725" s="581"/>
      <c r="B1725" s="586"/>
      <c r="C1725" s="581"/>
      <c r="D1725" s="582"/>
      <c r="E1725" s="582"/>
      <c r="F1725" s="582"/>
      <c r="G1725" s="583"/>
      <c r="H1725" s="583"/>
      <c r="I1725" s="583"/>
      <c r="J1725" s="583"/>
      <c r="K1725" s="583"/>
      <c r="L1725" s="582"/>
      <c r="M1725" s="582"/>
    </row>
    <row r="1726" spans="1:13" x14ac:dyDescent="0.25">
      <c r="A1726" s="581"/>
      <c r="B1726" s="586"/>
      <c r="C1726" s="581"/>
      <c r="D1726" s="582"/>
      <c r="E1726" s="582"/>
      <c r="F1726" s="582"/>
      <c r="G1726" s="583"/>
      <c r="H1726" s="583"/>
      <c r="I1726" s="583"/>
      <c r="J1726" s="583"/>
      <c r="K1726" s="583"/>
      <c r="L1726" s="582"/>
      <c r="M1726" s="582"/>
    </row>
    <row r="1727" spans="1:13" x14ac:dyDescent="0.25">
      <c r="A1727" s="581"/>
      <c r="B1727" s="586"/>
      <c r="C1727" s="581"/>
      <c r="D1727" s="582"/>
      <c r="E1727" s="582"/>
      <c r="F1727" s="582"/>
      <c r="G1727" s="583"/>
      <c r="H1727" s="583"/>
      <c r="I1727" s="583"/>
      <c r="J1727" s="583"/>
      <c r="K1727" s="583"/>
      <c r="L1727" s="582"/>
      <c r="M1727" s="582"/>
    </row>
    <row r="1728" spans="1:13" x14ac:dyDescent="0.25">
      <c r="A1728" s="581"/>
      <c r="B1728" s="586"/>
      <c r="C1728" s="581"/>
      <c r="D1728" s="582"/>
      <c r="E1728" s="582"/>
      <c r="F1728" s="582"/>
      <c r="G1728" s="583"/>
      <c r="H1728" s="583"/>
      <c r="I1728" s="583"/>
      <c r="J1728" s="583"/>
      <c r="K1728" s="583"/>
      <c r="L1728" s="582"/>
      <c r="M1728" s="582"/>
    </row>
    <row r="1729" spans="1:13" x14ac:dyDescent="0.25">
      <c r="A1729" s="581"/>
      <c r="B1729" s="586"/>
      <c r="C1729" s="581"/>
      <c r="D1729" s="582"/>
      <c r="E1729" s="582"/>
      <c r="F1729" s="582"/>
      <c r="G1729" s="583"/>
      <c r="H1729" s="583"/>
      <c r="I1729" s="583"/>
      <c r="J1729" s="583"/>
      <c r="K1729" s="583"/>
      <c r="L1729" s="582"/>
      <c r="M1729" s="582"/>
    </row>
    <row r="1730" spans="1:13" x14ac:dyDescent="0.25">
      <c r="A1730" s="581"/>
      <c r="B1730" s="586"/>
      <c r="C1730" s="581"/>
      <c r="D1730" s="582"/>
      <c r="E1730" s="582"/>
      <c r="F1730" s="582"/>
      <c r="G1730" s="583"/>
      <c r="H1730" s="583"/>
      <c r="I1730" s="583"/>
      <c r="J1730" s="583"/>
      <c r="K1730" s="583"/>
      <c r="L1730" s="582"/>
      <c r="M1730" s="582"/>
    </row>
    <row r="1731" spans="1:13" x14ac:dyDescent="0.25">
      <c r="A1731" s="581"/>
      <c r="B1731" s="586"/>
      <c r="C1731" s="581"/>
      <c r="D1731" s="582"/>
      <c r="E1731" s="582"/>
      <c r="F1731" s="582"/>
      <c r="G1731" s="583"/>
      <c r="H1731" s="583"/>
      <c r="I1731" s="583"/>
      <c r="J1731" s="583"/>
      <c r="K1731" s="583"/>
      <c r="L1731" s="582"/>
      <c r="M1731" s="582"/>
    </row>
    <row r="1732" spans="1:13" x14ac:dyDescent="0.25">
      <c r="A1732" s="581"/>
      <c r="B1732" s="586"/>
      <c r="C1732" s="581"/>
      <c r="D1732" s="582"/>
      <c r="E1732" s="582"/>
      <c r="F1732" s="582"/>
      <c r="G1732" s="583"/>
      <c r="H1732" s="583"/>
      <c r="I1732" s="583"/>
      <c r="J1732" s="583"/>
      <c r="K1732" s="583"/>
      <c r="L1732" s="582"/>
      <c r="M1732" s="582"/>
    </row>
    <row r="1733" spans="1:13" x14ac:dyDescent="0.25">
      <c r="A1733" s="581"/>
      <c r="B1733" s="586"/>
      <c r="C1733" s="581"/>
      <c r="D1733" s="582"/>
      <c r="E1733" s="582"/>
      <c r="F1733" s="582"/>
      <c r="G1733" s="583"/>
      <c r="H1733" s="583"/>
      <c r="I1733" s="583"/>
      <c r="J1733" s="583"/>
      <c r="K1733" s="583"/>
      <c r="L1733" s="582"/>
      <c r="M1733" s="582"/>
    </row>
    <row r="1734" spans="1:13" x14ac:dyDescent="0.25">
      <c r="A1734" s="581"/>
      <c r="B1734" s="586"/>
      <c r="C1734" s="581"/>
      <c r="D1734" s="582"/>
      <c r="E1734" s="582"/>
      <c r="F1734" s="582"/>
      <c r="G1734" s="583"/>
      <c r="H1734" s="583"/>
      <c r="I1734" s="583"/>
      <c r="J1734" s="583"/>
      <c r="K1734" s="583"/>
      <c r="L1734" s="582"/>
      <c r="M1734" s="582"/>
    </row>
    <row r="1735" spans="1:13" x14ac:dyDescent="0.25">
      <c r="A1735" s="581"/>
      <c r="B1735" s="586"/>
      <c r="C1735" s="581"/>
      <c r="D1735" s="582"/>
      <c r="E1735" s="582"/>
      <c r="F1735" s="582"/>
      <c r="G1735" s="583"/>
      <c r="H1735" s="583"/>
      <c r="I1735" s="583"/>
      <c r="J1735" s="583"/>
      <c r="K1735" s="583"/>
      <c r="L1735" s="582"/>
      <c r="M1735" s="582"/>
    </row>
    <row r="1736" spans="1:13" x14ac:dyDescent="0.25">
      <c r="A1736" s="581"/>
      <c r="B1736" s="586"/>
      <c r="C1736" s="581"/>
      <c r="D1736" s="582"/>
      <c r="E1736" s="582"/>
      <c r="F1736" s="582"/>
      <c r="G1736" s="583"/>
      <c r="H1736" s="583"/>
      <c r="I1736" s="583"/>
      <c r="J1736" s="583"/>
      <c r="K1736" s="583"/>
      <c r="L1736" s="582"/>
      <c r="M1736" s="582"/>
    </row>
    <row r="1737" spans="1:13" x14ac:dyDescent="0.25">
      <c r="A1737" s="581"/>
      <c r="B1737" s="586"/>
      <c r="C1737" s="581"/>
      <c r="D1737" s="582"/>
      <c r="E1737" s="582"/>
      <c r="F1737" s="582"/>
      <c r="G1737" s="583"/>
      <c r="H1737" s="583"/>
      <c r="I1737" s="583"/>
      <c r="J1737" s="583"/>
      <c r="K1737" s="583"/>
      <c r="L1737" s="582"/>
      <c r="M1737" s="582"/>
    </row>
    <row r="1738" spans="1:13" x14ac:dyDescent="0.25">
      <c r="A1738" s="581"/>
      <c r="B1738" s="586"/>
      <c r="C1738" s="581"/>
      <c r="D1738" s="582"/>
      <c r="E1738" s="582"/>
      <c r="F1738" s="582"/>
      <c r="G1738" s="583"/>
      <c r="H1738" s="583"/>
      <c r="I1738" s="583"/>
      <c r="J1738" s="583"/>
      <c r="K1738" s="583"/>
      <c r="L1738" s="582"/>
      <c r="M1738" s="582"/>
    </row>
    <row r="1739" spans="1:13" x14ac:dyDescent="0.25">
      <c r="A1739" s="581"/>
      <c r="B1739" s="586"/>
      <c r="C1739" s="581"/>
      <c r="D1739" s="582"/>
      <c r="E1739" s="582"/>
      <c r="F1739" s="582"/>
      <c r="G1739" s="583"/>
      <c r="H1739" s="583"/>
      <c r="I1739" s="583"/>
      <c r="J1739" s="583"/>
      <c r="K1739" s="583"/>
      <c r="L1739" s="582"/>
      <c r="M1739" s="582"/>
    </row>
    <row r="1740" spans="1:13" x14ac:dyDescent="0.25">
      <c r="A1740" s="581"/>
      <c r="B1740" s="586"/>
      <c r="C1740" s="581"/>
      <c r="D1740" s="582"/>
      <c r="E1740" s="582"/>
      <c r="F1740" s="582"/>
      <c r="G1740" s="583"/>
      <c r="H1740" s="583"/>
      <c r="I1740" s="583"/>
      <c r="J1740" s="583"/>
      <c r="K1740" s="583"/>
      <c r="L1740" s="582"/>
      <c r="M1740" s="582"/>
    </row>
    <row r="1741" spans="1:13" x14ac:dyDescent="0.25">
      <c r="A1741" s="581"/>
      <c r="B1741" s="586"/>
      <c r="C1741" s="581"/>
      <c r="D1741" s="582"/>
      <c r="E1741" s="582"/>
      <c r="F1741" s="582"/>
      <c r="G1741" s="583"/>
      <c r="H1741" s="583"/>
      <c r="I1741" s="583"/>
      <c r="J1741" s="583"/>
      <c r="K1741" s="583"/>
      <c r="L1741" s="582"/>
      <c r="M1741" s="582"/>
    </row>
    <row r="1742" spans="1:13" x14ac:dyDescent="0.25">
      <c r="A1742" s="581"/>
      <c r="B1742" s="586"/>
      <c r="C1742" s="581"/>
      <c r="D1742" s="582"/>
      <c r="E1742" s="582"/>
      <c r="F1742" s="582"/>
      <c r="G1742" s="583"/>
      <c r="H1742" s="583"/>
      <c r="I1742" s="583"/>
      <c r="J1742" s="583"/>
      <c r="K1742" s="583"/>
      <c r="L1742" s="582"/>
      <c r="M1742" s="582"/>
    </row>
    <row r="1743" spans="1:13" x14ac:dyDescent="0.25">
      <c r="A1743" s="581"/>
      <c r="B1743" s="586"/>
      <c r="C1743" s="581"/>
      <c r="D1743" s="582"/>
      <c r="E1743" s="582"/>
      <c r="F1743" s="582"/>
      <c r="G1743" s="583"/>
      <c r="H1743" s="583"/>
      <c r="I1743" s="583"/>
      <c r="J1743" s="583"/>
      <c r="K1743" s="583"/>
      <c r="L1743" s="582"/>
      <c r="M1743" s="582"/>
    </row>
    <row r="1744" spans="1:13" x14ac:dyDescent="0.25">
      <c r="A1744" s="581"/>
      <c r="B1744" s="586"/>
      <c r="C1744" s="581"/>
      <c r="D1744" s="582"/>
      <c r="E1744" s="582"/>
      <c r="F1744" s="582"/>
      <c r="G1744" s="583"/>
      <c r="H1744" s="583"/>
      <c r="I1744" s="583"/>
      <c r="J1744" s="583"/>
      <c r="K1744" s="583"/>
      <c r="L1744" s="582"/>
      <c r="M1744" s="582"/>
    </row>
    <row r="1745" spans="1:13" x14ac:dyDescent="0.25">
      <c r="A1745" s="581"/>
      <c r="B1745" s="586"/>
      <c r="C1745" s="581"/>
      <c r="D1745" s="582"/>
      <c r="E1745" s="582"/>
      <c r="F1745" s="582"/>
      <c r="G1745" s="583"/>
      <c r="H1745" s="583"/>
      <c r="I1745" s="583"/>
      <c r="J1745" s="583"/>
      <c r="K1745" s="583"/>
      <c r="L1745" s="582"/>
      <c r="M1745" s="582"/>
    </row>
    <row r="1746" spans="1:13" x14ac:dyDescent="0.25">
      <c r="A1746" s="581"/>
      <c r="B1746" s="586"/>
      <c r="C1746" s="581"/>
      <c r="D1746" s="582"/>
      <c r="E1746" s="582"/>
      <c r="F1746" s="582"/>
      <c r="G1746" s="583"/>
      <c r="H1746" s="583"/>
      <c r="I1746" s="583"/>
      <c r="J1746" s="583"/>
      <c r="K1746" s="583"/>
      <c r="L1746" s="582"/>
      <c r="M1746" s="582"/>
    </row>
    <row r="1747" spans="1:13" x14ac:dyDescent="0.25">
      <c r="A1747" s="581"/>
      <c r="B1747" s="586"/>
      <c r="C1747" s="581"/>
      <c r="D1747" s="582"/>
      <c r="E1747" s="582"/>
      <c r="F1747" s="582"/>
      <c r="G1747" s="583"/>
      <c r="H1747" s="583"/>
      <c r="I1747" s="583"/>
      <c r="J1747" s="583"/>
      <c r="K1747" s="583"/>
      <c r="L1747" s="582"/>
      <c r="M1747" s="582"/>
    </row>
    <row r="1748" spans="1:13" x14ac:dyDescent="0.25">
      <c r="A1748" s="581"/>
      <c r="B1748" s="586"/>
      <c r="C1748" s="581"/>
      <c r="D1748" s="582"/>
      <c r="E1748" s="582"/>
      <c r="F1748" s="582"/>
      <c r="G1748" s="583"/>
      <c r="H1748" s="583"/>
      <c r="I1748" s="583"/>
      <c r="J1748" s="583"/>
      <c r="K1748" s="583"/>
      <c r="L1748" s="582"/>
      <c r="M1748" s="582"/>
    </row>
    <row r="1749" spans="1:13" x14ac:dyDescent="0.25">
      <c r="A1749" s="581"/>
      <c r="B1749" s="586"/>
      <c r="C1749" s="581"/>
      <c r="D1749" s="582"/>
      <c r="E1749" s="582"/>
      <c r="F1749" s="582"/>
      <c r="G1749" s="583"/>
      <c r="H1749" s="583"/>
      <c r="I1749" s="583"/>
      <c r="J1749" s="583"/>
      <c r="K1749" s="583"/>
      <c r="L1749" s="582"/>
      <c r="M1749" s="582"/>
    </row>
    <row r="1750" spans="1:13" x14ac:dyDescent="0.25">
      <c r="A1750" s="581"/>
      <c r="B1750" s="586"/>
      <c r="C1750" s="581"/>
      <c r="D1750" s="582"/>
      <c r="E1750" s="582"/>
      <c r="F1750" s="582"/>
      <c r="G1750" s="583"/>
      <c r="H1750" s="583"/>
      <c r="I1750" s="583"/>
      <c r="J1750" s="583"/>
      <c r="K1750" s="583"/>
      <c r="L1750" s="582"/>
      <c r="M1750" s="582"/>
    </row>
    <row r="1751" spans="1:13" x14ac:dyDescent="0.25">
      <c r="A1751" s="581"/>
      <c r="B1751" s="586"/>
      <c r="C1751" s="581"/>
      <c r="D1751" s="582"/>
      <c r="E1751" s="582"/>
      <c r="F1751" s="582"/>
      <c r="G1751" s="583"/>
      <c r="H1751" s="583"/>
      <c r="I1751" s="583"/>
      <c r="J1751" s="583"/>
      <c r="K1751" s="583"/>
      <c r="L1751" s="582"/>
      <c r="M1751" s="582"/>
    </row>
    <row r="1752" spans="1:13" x14ac:dyDescent="0.25">
      <c r="A1752" s="581"/>
      <c r="B1752" s="586"/>
      <c r="C1752" s="581"/>
      <c r="D1752" s="582"/>
      <c r="E1752" s="582"/>
      <c r="F1752" s="582"/>
      <c r="G1752" s="583"/>
      <c r="H1752" s="583"/>
      <c r="I1752" s="583"/>
      <c r="J1752" s="583"/>
      <c r="K1752" s="583"/>
      <c r="L1752" s="582"/>
      <c r="M1752" s="582"/>
    </row>
    <row r="1753" spans="1:13" x14ac:dyDescent="0.25">
      <c r="A1753" s="581"/>
      <c r="B1753" s="586"/>
      <c r="C1753" s="581"/>
      <c r="D1753" s="582"/>
      <c r="E1753" s="582"/>
      <c r="F1753" s="582"/>
      <c r="G1753" s="583"/>
      <c r="H1753" s="583"/>
      <c r="I1753" s="583"/>
      <c r="J1753" s="583"/>
      <c r="K1753" s="583"/>
      <c r="L1753" s="582"/>
      <c r="M1753" s="582"/>
    </row>
    <row r="1754" spans="1:13" x14ac:dyDescent="0.25">
      <c r="A1754" s="581"/>
      <c r="B1754" s="586"/>
      <c r="C1754" s="581"/>
      <c r="D1754" s="582"/>
      <c r="E1754" s="582"/>
      <c r="F1754" s="582"/>
      <c r="G1754" s="583"/>
      <c r="H1754" s="583"/>
      <c r="I1754" s="583"/>
      <c r="J1754" s="583"/>
      <c r="K1754" s="583"/>
      <c r="L1754" s="582"/>
      <c r="M1754" s="582"/>
    </row>
    <row r="1755" spans="1:13" x14ac:dyDescent="0.25">
      <c r="A1755" s="581"/>
      <c r="B1755" s="586"/>
      <c r="C1755" s="581"/>
      <c r="D1755" s="582"/>
      <c r="E1755" s="582"/>
      <c r="F1755" s="582"/>
      <c r="G1755" s="583"/>
      <c r="H1755" s="583"/>
      <c r="I1755" s="583"/>
      <c r="J1755" s="583"/>
      <c r="K1755" s="583"/>
      <c r="L1755" s="582"/>
      <c r="M1755" s="582"/>
    </row>
    <row r="1756" spans="1:13" x14ac:dyDescent="0.25">
      <c r="A1756" s="581"/>
      <c r="B1756" s="586"/>
      <c r="C1756" s="581"/>
      <c r="D1756" s="582"/>
      <c r="E1756" s="582"/>
      <c r="F1756" s="582"/>
      <c r="G1756" s="583"/>
      <c r="H1756" s="583"/>
      <c r="I1756" s="583"/>
      <c r="J1756" s="583"/>
      <c r="K1756" s="583"/>
      <c r="L1756" s="582"/>
      <c r="M1756" s="582"/>
    </row>
    <row r="1757" spans="1:13" x14ac:dyDescent="0.25">
      <c r="A1757" s="581"/>
      <c r="B1757" s="586"/>
      <c r="C1757" s="581"/>
      <c r="D1757" s="582"/>
      <c r="E1757" s="582"/>
      <c r="F1757" s="582"/>
      <c r="G1757" s="583"/>
      <c r="H1757" s="583"/>
      <c r="I1757" s="583"/>
      <c r="J1757" s="583"/>
      <c r="K1757" s="583"/>
      <c r="L1757" s="582"/>
      <c r="M1757" s="582"/>
    </row>
    <row r="1758" spans="1:13" x14ac:dyDescent="0.25">
      <c r="A1758" s="581"/>
      <c r="B1758" s="533"/>
      <c r="C1758" s="581"/>
      <c r="D1758" s="582"/>
      <c r="E1758" s="582"/>
      <c r="F1758" s="582"/>
      <c r="G1758" s="583"/>
      <c r="H1758" s="583"/>
      <c r="I1758" s="583"/>
      <c r="J1758" s="583"/>
      <c r="K1758" s="583"/>
      <c r="L1758" s="582"/>
      <c r="M1758" s="582"/>
    </row>
    <row r="1759" spans="1:13" x14ac:dyDescent="0.25">
      <c r="A1759" s="581"/>
      <c r="B1759" s="533"/>
      <c r="C1759" s="581"/>
      <c r="D1759" s="582"/>
      <c r="E1759" s="582"/>
      <c r="F1759" s="582"/>
      <c r="G1759" s="583"/>
      <c r="H1759" s="583"/>
      <c r="I1759" s="583"/>
      <c r="J1759" s="583"/>
      <c r="K1759" s="583"/>
      <c r="L1759" s="582"/>
      <c r="M1759" s="582"/>
    </row>
    <row r="1760" spans="1:13" x14ac:dyDescent="0.25">
      <c r="A1760" s="581"/>
      <c r="B1760" s="586"/>
      <c r="C1760" s="581"/>
      <c r="D1760" s="582"/>
      <c r="E1760" s="582"/>
      <c r="F1760" s="582"/>
      <c r="G1760" s="583"/>
      <c r="H1760" s="583"/>
      <c r="I1760" s="583"/>
      <c r="J1760" s="583"/>
      <c r="K1760" s="583"/>
      <c r="L1760" s="582"/>
      <c r="M1760" s="582"/>
    </row>
    <row r="1761" spans="1:13" x14ac:dyDescent="0.25">
      <c r="A1761" s="581"/>
      <c r="B1761" s="586"/>
      <c r="C1761" s="581"/>
      <c r="D1761" s="582"/>
      <c r="E1761" s="582"/>
      <c r="F1761" s="582"/>
      <c r="G1761" s="583"/>
      <c r="H1761" s="583"/>
      <c r="I1761" s="583"/>
      <c r="J1761" s="583"/>
      <c r="K1761" s="583"/>
      <c r="L1761" s="582"/>
      <c r="M1761" s="582"/>
    </row>
    <row r="1762" spans="1:13" x14ac:dyDescent="0.25">
      <c r="A1762" s="581"/>
      <c r="B1762" s="586"/>
      <c r="C1762" s="581"/>
      <c r="D1762" s="582"/>
      <c r="E1762" s="582"/>
      <c r="F1762" s="582"/>
      <c r="G1762" s="583"/>
      <c r="H1762" s="583"/>
      <c r="I1762" s="583"/>
      <c r="J1762" s="583"/>
      <c r="K1762" s="583"/>
      <c r="L1762" s="582"/>
      <c r="M1762" s="582"/>
    </row>
    <row r="1763" spans="1:13" x14ac:dyDescent="0.25">
      <c r="A1763" s="581"/>
      <c r="B1763" s="586"/>
      <c r="C1763" s="581"/>
      <c r="D1763" s="582"/>
      <c r="E1763" s="582"/>
      <c r="F1763" s="582"/>
      <c r="G1763" s="583"/>
      <c r="H1763" s="583"/>
      <c r="I1763" s="583"/>
      <c r="J1763" s="583"/>
      <c r="K1763" s="583"/>
      <c r="L1763" s="582"/>
      <c r="M1763" s="582"/>
    </row>
    <row r="1764" spans="1:13" x14ac:dyDescent="0.25">
      <c r="A1764" s="581"/>
      <c r="B1764" s="586"/>
      <c r="C1764" s="581"/>
      <c r="D1764" s="582"/>
      <c r="E1764" s="582"/>
      <c r="F1764" s="582"/>
      <c r="G1764" s="583"/>
      <c r="H1764" s="583"/>
      <c r="I1764" s="583"/>
      <c r="J1764" s="583"/>
      <c r="K1764" s="583"/>
      <c r="L1764" s="582"/>
      <c r="M1764" s="582"/>
    </row>
    <row r="1765" spans="1:13" x14ac:dyDescent="0.25">
      <c r="A1765" s="581"/>
      <c r="B1765" s="586"/>
      <c r="C1765" s="581"/>
      <c r="D1765" s="582"/>
      <c r="E1765" s="582"/>
      <c r="F1765" s="582"/>
      <c r="G1765" s="583"/>
      <c r="H1765" s="583"/>
      <c r="I1765" s="583"/>
      <c r="J1765" s="583"/>
      <c r="K1765" s="583"/>
      <c r="L1765" s="582"/>
      <c r="M1765" s="582"/>
    </row>
    <row r="1766" spans="1:13" x14ac:dyDescent="0.25">
      <c r="A1766" s="581"/>
      <c r="B1766" s="586"/>
      <c r="C1766" s="581"/>
      <c r="D1766" s="582"/>
      <c r="E1766" s="582"/>
      <c r="F1766" s="582"/>
      <c r="G1766" s="583"/>
      <c r="H1766" s="583"/>
      <c r="I1766" s="583"/>
      <c r="J1766" s="583"/>
      <c r="K1766" s="583"/>
      <c r="L1766" s="582"/>
      <c r="M1766" s="582"/>
    </row>
    <row r="1767" spans="1:13" x14ac:dyDescent="0.25">
      <c r="A1767" s="581"/>
      <c r="B1767" s="586"/>
      <c r="C1767" s="581"/>
      <c r="D1767" s="582"/>
      <c r="E1767" s="582"/>
      <c r="F1767" s="582"/>
      <c r="G1767" s="583"/>
      <c r="H1767" s="583"/>
      <c r="I1767" s="583"/>
      <c r="J1767" s="583"/>
      <c r="K1767" s="583"/>
      <c r="L1767" s="582"/>
      <c r="M1767" s="582"/>
    </row>
    <row r="1768" spans="1:13" x14ac:dyDescent="0.25">
      <c r="A1768" s="581"/>
      <c r="B1768" s="586"/>
      <c r="C1768" s="581"/>
      <c r="D1768" s="582"/>
      <c r="E1768" s="582"/>
      <c r="F1768" s="582"/>
      <c r="G1768" s="583"/>
      <c r="H1768" s="583"/>
      <c r="I1768" s="583"/>
      <c r="J1768" s="583"/>
      <c r="K1768" s="583"/>
      <c r="L1768" s="582"/>
      <c r="M1768" s="582"/>
    </row>
    <row r="1769" spans="1:13" x14ac:dyDescent="0.25">
      <c r="A1769" s="581"/>
      <c r="B1769" s="586"/>
      <c r="C1769" s="581"/>
      <c r="D1769" s="582"/>
      <c r="E1769" s="582"/>
      <c r="F1769" s="582"/>
      <c r="G1769" s="583"/>
      <c r="H1769" s="583"/>
      <c r="I1769" s="583"/>
      <c r="J1769" s="583"/>
      <c r="K1769" s="583"/>
      <c r="L1769" s="582"/>
      <c r="M1769" s="582"/>
    </row>
    <row r="1770" spans="1:13" x14ac:dyDescent="0.25">
      <c r="A1770" s="581"/>
      <c r="B1770" s="586"/>
      <c r="C1770" s="581"/>
      <c r="D1770" s="582"/>
      <c r="E1770" s="582"/>
      <c r="F1770" s="582"/>
      <c r="G1770" s="583"/>
      <c r="H1770" s="583"/>
      <c r="I1770" s="583"/>
      <c r="J1770" s="583"/>
      <c r="K1770" s="583"/>
      <c r="L1770" s="582"/>
      <c r="M1770" s="582"/>
    </row>
    <row r="1771" spans="1:13" x14ac:dyDescent="0.25">
      <c r="A1771" s="581"/>
      <c r="B1771" s="586"/>
      <c r="C1771" s="581"/>
      <c r="D1771" s="582"/>
      <c r="E1771" s="582"/>
      <c r="F1771" s="582"/>
      <c r="G1771" s="583"/>
      <c r="H1771" s="583"/>
      <c r="I1771" s="583"/>
      <c r="J1771" s="583"/>
      <c r="K1771" s="583"/>
      <c r="L1771" s="582"/>
      <c r="M1771" s="582"/>
    </row>
    <row r="1772" spans="1:13" x14ac:dyDescent="0.25">
      <c r="A1772" s="581"/>
      <c r="B1772" s="586"/>
      <c r="C1772" s="581"/>
      <c r="D1772" s="582"/>
      <c r="E1772" s="582"/>
      <c r="F1772" s="582"/>
      <c r="G1772" s="583"/>
      <c r="H1772" s="583"/>
      <c r="I1772" s="583"/>
      <c r="J1772" s="583"/>
      <c r="K1772" s="583"/>
      <c r="L1772" s="582"/>
      <c r="M1772" s="582"/>
    </row>
    <row r="1773" spans="1:13" x14ac:dyDescent="0.25">
      <c r="A1773" s="581"/>
      <c r="B1773" s="586"/>
      <c r="C1773" s="581"/>
      <c r="D1773" s="582"/>
      <c r="E1773" s="582"/>
      <c r="F1773" s="582"/>
      <c r="G1773" s="583"/>
      <c r="H1773" s="583"/>
      <c r="I1773" s="583"/>
      <c r="J1773" s="583"/>
      <c r="K1773" s="583"/>
      <c r="L1773" s="582"/>
      <c r="M1773" s="582"/>
    </row>
    <row r="1774" spans="1:13" x14ac:dyDescent="0.25">
      <c r="A1774" s="581"/>
      <c r="B1774" s="586"/>
      <c r="C1774" s="581"/>
      <c r="D1774" s="582"/>
      <c r="E1774" s="582"/>
      <c r="F1774" s="582"/>
      <c r="G1774" s="583"/>
      <c r="H1774" s="583"/>
      <c r="I1774" s="583"/>
      <c r="J1774" s="583"/>
      <c r="K1774" s="583"/>
      <c r="L1774" s="582"/>
      <c r="M1774" s="582"/>
    </row>
    <row r="1775" spans="1:13" x14ac:dyDescent="0.25">
      <c r="A1775" s="581"/>
      <c r="B1775" s="586"/>
      <c r="C1775" s="581"/>
      <c r="D1775" s="582"/>
      <c r="E1775" s="582"/>
      <c r="F1775" s="582"/>
      <c r="G1775" s="583"/>
      <c r="H1775" s="583"/>
      <c r="I1775" s="583"/>
      <c r="J1775" s="583"/>
      <c r="K1775" s="583"/>
      <c r="L1775" s="582"/>
      <c r="M1775" s="582"/>
    </row>
    <row r="1776" spans="1:13" x14ac:dyDescent="0.25">
      <c r="A1776" s="581"/>
      <c r="B1776" s="586"/>
      <c r="C1776" s="581"/>
      <c r="D1776" s="582"/>
      <c r="E1776" s="582"/>
      <c r="F1776" s="582"/>
      <c r="G1776" s="583"/>
      <c r="H1776" s="583"/>
      <c r="I1776" s="583"/>
      <c r="J1776" s="583"/>
      <c r="K1776" s="583"/>
      <c r="L1776" s="582"/>
      <c r="M1776" s="582"/>
    </row>
    <row r="1777" spans="1:13" x14ac:dyDescent="0.25">
      <c r="A1777" s="581"/>
      <c r="B1777" s="586"/>
      <c r="C1777" s="581"/>
      <c r="D1777" s="582"/>
      <c r="E1777" s="582"/>
      <c r="F1777" s="582"/>
      <c r="G1777" s="583"/>
      <c r="H1777" s="583"/>
      <c r="I1777" s="583"/>
      <c r="J1777" s="583"/>
      <c r="K1777" s="583"/>
      <c r="L1777" s="582"/>
      <c r="M1777" s="582"/>
    </row>
    <row r="1778" spans="1:13" x14ac:dyDescent="0.25">
      <c r="A1778" s="581"/>
      <c r="B1778" s="586"/>
      <c r="C1778" s="581"/>
      <c r="D1778" s="582"/>
      <c r="E1778" s="582"/>
      <c r="F1778" s="582"/>
      <c r="G1778" s="583"/>
      <c r="H1778" s="583"/>
      <c r="I1778" s="583"/>
      <c r="J1778" s="583"/>
      <c r="K1778" s="583"/>
      <c r="L1778" s="582"/>
      <c r="M1778" s="582"/>
    </row>
    <row r="1779" spans="1:13" x14ac:dyDescent="0.25">
      <c r="A1779" s="581"/>
      <c r="B1779" s="586"/>
      <c r="C1779" s="581"/>
      <c r="D1779" s="582"/>
      <c r="E1779" s="582"/>
      <c r="F1779" s="582"/>
      <c r="G1779" s="583"/>
      <c r="H1779" s="583"/>
      <c r="I1779" s="583"/>
      <c r="J1779" s="583"/>
      <c r="K1779" s="583"/>
      <c r="L1779" s="582"/>
      <c r="M1779" s="582"/>
    </row>
    <row r="1780" spans="1:13" x14ac:dyDescent="0.25">
      <c r="A1780" s="581"/>
      <c r="B1780" s="586"/>
      <c r="C1780" s="581"/>
      <c r="D1780" s="582"/>
      <c r="E1780" s="582"/>
      <c r="F1780" s="582"/>
      <c r="G1780" s="583"/>
      <c r="H1780" s="583"/>
      <c r="I1780" s="583"/>
      <c r="J1780" s="583"/>
      <c r="K1780" s="583"/>
      <c r="L1780" s="582"/>
      <c r="M1780" s="582"/>
    </row>
    <row r="1781" spans="1:13" x14ac:dyDescent="0.25">
      <c r="A1781" s="581"/>
      <c r="B1781" s="586"/>
      <c r="C1781" s="581"/>
      <c r="D1781" s="582"/>
      <c r="E1781" s="582"/>
      <c r="F1781" s="582"/>
      <c r="G1781" s="583"/>
      <c r="H1781" s="583"/>
      <c r="I1781" s="583"/>
      <c r="J1781" s="583"/>
      <c r="K1781" s="583"/>
      <c r="L1781" s="582"/>
      <c r="M1781" s="582"/>
    </row>
    <row r="1782" spans="1:13" x14ac:dyDescent="0.25">
      <c r="A1782" s="581"/>
      <c r="B1782" s="586"/>
      <c r="C1782" s="581"/>
      <c r="D1782" s="582"/>
      <c r="E1782" s="582"/>
      <c r="F1782" s="582"/>
      <c r="G1782" s="583"/>
      <c r="H1782" s="583"/>
      <c r="I1782" s="583"/>
      <c r="J1782" s="583"/>
      <c r="K1782" s="583"/>
      <c r="L1782" s="582"/>
      <c r="M1782" s="582"/>
    </row>
    <row r="1783" spans="1:13" x14ac:dyDescent="0.25">
      <c r="A1783" s="581"/>
      <c r="B1783" s="586"/>
      <c r="C1783" s="581"/>
      <c r="D1783" s="582"/>
      <c r="E1783" s="582"/>
      <c r="F1783" s="582"/>
      <c r="G1783" s="583"/>
      <c r="H1783" s="583"/>
      <c r="I1783" s="583"/>
      <c r="J1783" s="583"/>
      <c r="K1783" s="583"/>
      <c r="L1783" s="582"/>
      <c r="M1783" s="582"/>
    </row>
    <row r="1784" spans="1:13" x14ac:dyDescent="0.25">
      <c r="A1784" s="581"/>
      <c r="B1784" s="586"/>
      <c r="C1784" s="581"/>
      <c r="D1784" s="582"/>
      <c r="E1784" s="582"/>
      <c r="F1784" s="582"/>
      <c r="G1784" s="583"/>
      <c r="H1784" s="583"/>
      <c r="I1784" s="583"/>
      <c r="J1784" s="583"/>
      <c r="K1784" s="583"/>
      <c r="L1784" s="582"/>
      <c r="M1784" s="582"/>
    </row>
    <row r="1785" spans="1:13" x14ac:dyDescent="0.25">
      <c r="A1785" s="581"/>
      <c r="B1785" s="586"/>
      <c r="C1785" s="581"/>
      <c r="D1785" s="582"/>
      <c r="E1785" s="582"/>
      <c r="F1785" s="582"/>
      <c r="G1785" s="583"/>
      <c r="H1785" s="583"/>
      <c r="I1785" s="583"/>
      <c r="J1785" s="583"/>
      <c r="K1785" s="583"/>
      <c r="L1785" s="582"/>
      <c r="M1785" s="582"/>
    </row>
    <row r="1786" spans="1:13" x14ac:dyDescent="0.25">
      <c r="A1786" s="581"/>
      <c r="B1786" s="586"/>
      <c r="C1786" s="581"/>
      <c r="D1786" s="582"/>
      <c r="E1786" s="582"/>
      <c r="F1786" s="582"/>
      <c r="G1786" s="583"/>
      <c r="H1786" s="583"/>
      <c r="I1786" s="583"/>
      <c r="J1786" s="583"/>
      <c r="K1786" s="583"/>
      <c r="L1786" s="582"/>
      <c r="M1786" s="582"/>
    </row>
    <row r="1787" spans="1:13" x14ac:dyDescent="0.25">
      <c r="A1787" s="581"/>
      <c r="B1787" s="586"/>
      <c r="C1787" s="581"/>
      <c r="D1787" s="582"/>
      <c r="E1787" s="582"/>
      <c r="F1787" s="582"/>
      <c r="G1787" s="583"/>
      <c r="H1787" s="583"/>
      <c r="I1787" s="583"/>
      <c r="J1787" s="583"/>
      <c r="K1787" s="583"/>
      <c r="L1787" s="582"/>
      <c r="M1787" s="582"/>
    </row>
    <row r="1788" spans="1:13" x14ac:dyDescent="0.25">
      <c r="A1788" s="581"/>
      <c r="B1788" s="586"/>
      <c r="C1788" s="581"/>
      <c r="D1788" s="582"/>
      <c r="E1788" s="582"/>
      <c r="F1788" s="582"/>
      <c r="G1788" s="583"/>
      <c r="H1788" s="583"/>
      <c r="I1788" s="583"/>
      <c r="J1788" s="583"/>
      <c r="K1788" s="583"/>
      <c r="L1788" s="582"/>
      <c r="M1788" s="582"/>
    </row>
    <row r="1789" spans="1:13" x14ac:dyDescent="0.25">
      <c r="A1789" s="581"/>
      <c r="B1789" s="586"/>
      <c r="C1789" s="581"/>
      <c r="D1789" s="582"/>
      <c r="E1789" s="582"/>
      <c r="F1789" s="582"/>
      <c r="G1789" s="583"/>
      <c r="H1789" s="583"/>
      <c r="I1789" s="583"/>
      <c r="J1789" s="583"/>
      <c r="K1789" s="583"/>
      <c r="L1789" s="582"/>
      <c r="M1789" s="582"/>
    </row>
    <row r="1790" spans="1:13" x14ac:dyDescent="0.25">
      <c r="A1790" s="581"/>
      <c r="B1790" s="586"/>
      <c r="C1790" s="581"/>
      <c r="D1790" s="582"/>
      <c r="E1790" s="582"/>
      <c r="F1790" s="582"/>
      <c r="G1790" s="583"/>
      <c r="H1790" s="583"/>
      <c r="I1790" s="583"/>
      <c r="J1790" s="583"/>
      <c r="K1790" s="583"/>
      <c r="L1790" s="582"/>
      <c r="M1790" s="582"/>
    </row>
    <row r="1791" spans="1:13" x14ac:dyDescent="0.25">
      <c r="A1791" s="581"/>
      <c r="B1791" s="586"/>
      <c r="C1791" s="581"/>
      <c r="D1791" s="582"/>
      <c r="E1791" s="582"/>
      <c r="F1791" s="582"/>
      <c r="G1791" s="583"/>
      <c r="H1791" s="583"/>
      <c r="I1791" s="583"/>
      <c r="J1791" s="583"/>
      <c r="K1791" s="583"/>
      <c r="L1791" s="582"/>
      <c r="M1791" s="582"/>
    </row>
    <row r="1792" spans="1:13" x14ac:dyDescent="0.25">
      <c r="A1792" s="581"/>
      <c r="B1792" s="586"/>
      <c r="C1792" s="581"/>
      <c r="D1792" s="582"/>
      <c r="E1792" s="582"/>
      <c r="F1792" s="582"/>
      <c r="G1792" s="583"/>
      <c r="H1792" s="583"/>
      <c r="I1792" s="583"/>
      <c r="J1792" s="583"/>
      <c r="K1792" s="583"/>
      <c r="L1792" s="582"/>
      <c r="M1792" s="582"/>
    </row>
    <row r="1793" spans="1:13" x14ac:dyDescent="0.25">
      <c r="A1793" s="581"/>
      <c r="B1793" s="586"/>
      <c r="C1793" s="581"/>
      <c r="D1793" s="582"/>
      <c r="E1793" s="582"/>
      <c r="F1793" s="582"/>
      <c r="G1793" s="583"/>
      <c r="H1793" s="583"/>
      <c r="I1793" s="583"/>
      <c r="J1793" s="583"/>
      <c r="K1793" s="583"/>
      <c r="L1793" s="582"/>
      <c r="M1793" s="582"/>
    </row>
    <row r="1794" spans="1:13" x14ac:dyDescent="0.25">
      <c r="A1794" s="581"/>
      <c r="B1794" s="586"/>
      <c r="C1794" s="581"/>
      <c r="D1794" s="582"/>
      <c r="E1794" s="582"/>
      <c r="F1794" s="582"/>
      <c r="G1794" s="583"/>
      <c r="H1794" s="583"/>
      <c r="I1794" s="583"/>
      <c r="J1794" s="583"/>
      <c r="K1794" s="583"/>
      <c r="L1794" s="582"/>
      <c r="M1794" s="582"/>
    </row>
    <row r="1795" spans="1:13" x14ac:dyDescent="0.25">
      <c r="A1795" s="581"/>
      <c r="B1795" s="586"/>
      <c r="C1795" s="581"/>
      <c r="D1795" s="582"/>
      <c r="E1795" s="582"/>
      <c r="F1795" s="582"/>
      <c r="G1795" s="583"/>
      <c r="H1795" s="583"/>
      <c r="I1795" s="583"/>
      <c r="J1795" s="583"/>
      <c r="K1795" s="583"/>
      <c r="L1795" s="582"/>
      <c r="M1795" s="582"/>
    </row>
    <row r="1796" spans="1:13" x14ac:dyDescent="0.25">
      <c r="A1796" s="581"/>
      <c r="B1796" s="586"/>
      <c r="C1796" s="581"/>
      <c r="D1796" s="582"/>
      <c r="E1796" s="582"/>
      <c r="F1796" s="582"/>
      <c r="G1796" s="583"/>
      <c r="H1796" s="583"/>
      <c r="I1796" s="583"/>
      <c r="J1796" s="583"/>
      <c r="K1796" s="583"/>
      <c r="L1796" s="582"/>
      <c r="M1796" s="582"/>
    </row>
    <row r="1797" spans="1:13" x14ac:dyDescent="0.25">
      <c r="A1797" s="581"/>
      <c r="B1797" s="586"/>
      <c r="C1797" s="581"/>
      <c r="D1797" s="582"/>
      <c r="E1797" s="582"/>
      <c r="F1797" s="582"/>
      <c r="G1797" s="583"/>
      <c r="H1797" s="583"/>
      <c r="I1797" s="583"/>
      <c r="J1797" s="583"/>
      <c r="K1797" s="583"/>
      <c r="L1797" s="582"/>
      <c r="M1797" s="582"/>
    </row>
    <row r="1798" spans="1:13" x14ac:dyDescent="0.25">
      <c r="A1798" s="581"/>
      <c r="B1798" s="586"/>
      <c r="C1798" s="581"/>
      <c r="D1798" s="582"/>
      <c r="E1798" s="582"/>
      <c r="F1798" s="582"/>
      <c r="G1798" s="583"/>
      <c r="H1798" s="583"/>
      <c r="I1798" s="583"/>
      <c r="J1798" s="583"/>
      <c r="K1798" s="583"/>
      <c r="L1798" s="582"/>
      <c r="M1798" s="582"/>
    </row>
    <row r="1799" spans="1:13" x14ac:dyDescent="0.25">
      <c r="A1799" s="581"/>
      <c r="B1799" s="586"/>
      <c r="C1799" s="581"/>
      <c r="D1799" s="582"/>
      <c r="E1799" s="582"/>
      <c r="F1799" s="582"/>
      <c r="G1799" s="583"/>
      <c r="H1799" s="583"/>
      <c r="I1799" s="583"/>
      <c r="J1799" s="583"/>
      <c r="K1799" s="583"/>
      <c r="L1799" s="582"/>
      <c r="M1799" s="582"/>
    </row>
    <row r="1800" spans="1:13" x14ac:dyDescent="0.25">
      <c r="A1800" s="581"/>
      <c r="B1800" s="586"/>
      <c r="C1800" s="581"/>
      <c r="D1800" s="582"/>
      <c r="E1800" s="582"/>
      <c r="F1800" s="582"/>
      <c r="G1800" s="583"/>
      <c r="H1800" s="583"/>
      <c r="I1800" s="583"/>
      <c r="J1800" s="583"/>
      <c r="K1800" s="583"/>
      <c r="L1800" s="582"/>
      <c r="M1800" s="582"/>
    </row>
    <row r="1801" spans="1:13" x14ac:dyDescent="0.25">
      <c r="A1801" s="581"/>
      <c r="B1801" s="586"/>
      <c r="C1801" s="581"/>
      <c r="D1801" s="582"/>
      <c r="E1801" s="582"/>
      <c r="F1801" s="582"/>
      <c r="G1801" s="583"/>
      <c r="H1801" s="583"/>
      <c r="I1801" s="583"/>
      <c r="J1801" s="583"/>
      <c r="K1801" s="583"/>
      <c r="L1801" s="582"/>
      <c r="M1801" s="582"/>
    </row>
    <row r="1802" spans="1:13" x14ac:dyDescent="0.25">
      <c r="A1802" s="581"/>
      <c r="B1802" s="586"/>
      <c r="C1802" s="581"/>
      <c r="D1802" s="582"/>
      <c r="E1802" s="582"/>
      <c r="F1802" s="582"/>
      <c r="G1802" s="583"/>
      <c r="H1802" s="583"/>
      <c r="I1802" s="583"/>
      <c r="J1802" s="583"/>
      <c r="K1802" s="583"/>
      <c r="L1802" s="582"/>
      <c r="M1802" s="582"/>
    </row>
    <row r="1803" spans="1:13" x14ac:dyDescent="0.25">
      <c r="A1803" s="581"/>
      <c r="B1803" s="586"/>
      <c r="C1803" s="581"/>
      <c r="D1803" s="582"/>
      <c r="E1803" s="582"/>
      <c r="F1803" s="582"/>
      <c r="G1803" s="583"/>
      <c r="H1803" s="583"/>
      <c r="I1803" s="583"/>
      <c r="J1803" s="583"/>
      <c r="K1803" s="583"/>
      <c r="L1803" s="582"/>
      <c r="M1803" s="582"/>
    </row>
    <row r="1804" spans="1:13" x14ac:dyDescent="0.25">
      <c r="A1804" s="581"/>
      <c r="B1804" s="586"/>
      <c r="C1804" s="581"/>
      <c r="D1804" s="582"/>
      <c r="E1804" s="582"/>
      <c r="F1804" s="582"/>
      <c r="G1804" s="583"/>
      <c r="H1804" s="583"/>
      <c r="I1804" s="583"/>
      <c r="J1804" s="583"/>
      <c r="K1804" s="583"/>
      <c r="L1804" s="582"/>
      <c r="M1804" s="582"/>
    </row>
    <row r="1805" spans="1:13" x14ac:dyDescent="0.25">
      <c r="A1805" s="581"/>
      <c r="B1805" s="586"/>
      <c r="C1805" s="581"/>
      <c r="D1805" s="582"/>
      <c r="E1805" s="582"/>
      <c r="F1805" s="582"/>
      <c r="G1805" s="583"/>
      <c r="H1805" s="583"/>
      <c r="I1805" s="583"/>
      <c r="J1805" s="583"/>
      <c r="K1805" s="583"/>
      <c r="L1805" s="582"/>
      <c r="M1805" s="582"/>
    </row>
    <row r="1806" spans="1:13" x14ac:dyDescent="0.25">
      <c r="A1806" s="581"/>
      <c r="B1806" s="586"/>
      <c r="C1806" s="581"/>
      <c r="D1806" s="582"/>
      <c r="E1806" s="582"/>
      <c r="F1806" s="582"/>
      <c r="G1806" s="583"/>
      <c r="H1806" s="583"/>
      <c r="I1806" s="583"/>
      <c r="J1806" s="583"/>
      <c r="K1806" s="583"/>
      <c r="L1806" s="582"/>
      <c r="M1806" s="582"/>
    </row>
    <row r="1807" spans="1:13" x14ac:dyDescent="0.25">
      <c r="A1807" s="581"/>
      <c r="B1807" s="586"/>
      <c r="C1807" s="581"/>
      <c r="D1807" s="582"/>
      <c r="E1807" s="582"/>
      <c r="F1807" s="582"/>
      <c r="G1807" s="583"/>
      <c r="H1807" s="583"/>
      <c r="I1807" s="583"/>
      <c r="J1807" s="583"/>
      <c r="K1807" s="583"/>
      <c r="L1807" s="582"/>
      <c r="M1807" s="582"/>
    </row>
    <row r="1808" spans="1:13" x14ac:dyDescent="0.25">
      <c r="A1808" s="581"/>
      <c r="B1808" s="586"/>
      <c r="C1808" s="581"/>
      <c r="D1808" s="582"/>
      <c r="E1808" s="582"/>
      <c r="F1808" s="582"/>
      <c r="G1808" s="583"/>
      <c r="H1808" s="583"/>
      <c r="I1808" s="583"/>
      <c r="J1808" s="583"/>
      <c r="K1808" s="583"/>
      <c r="L1808" s="582"/>
      <c r="M1808" s="582"/>
    </row>
    <row r="1809" spans="1:13" x14ac:dyDescent="0.25">
      <c r="A1809" s="581"/>
      <c r="B1809" s="586"/>
      <c r="C1809" s="581"/>
      <c r="D1809" s="582"/>
      <c r="E1809" s="582"/>
      <c r="F1809" s="582"/>
      <c r="G1809" s="583"/>
      <c r="H1809" s="583"/>
      <c r="I1809" s="583"/>
      <c r="J1809" s="583"/>
      <c r="K1809" s="583"/>
      <c r="L1809" s="582"/>
      <c r="M1809" s="582"/>
    </row>
    <row r="1810" spans="1:13" x14ac:dyDescent="0.25">
      <c r="A1810" s="581"/>
      <c r="B1810" s="586"/>
      <c r="C1810" s="581"/>
      <c r="D1810" s="582"/>
      <c r="E1810" s="582"/>
      <c r="F1810" s="582"/>
      <c r="G1810" s="583"/>
      <c r="H1810" s="583"/>
      <c r="I1810" s="583"/>
      <c r="J1810" s="583"/>
      <c r="K1810" s="583"/>
      <c r="L1810" s="582"/>
      <c r="M1810" s="582"/>
    </row>
    <row r="1811" spans="1:13" x14ac:dyDescent="0.25">
      <c r="A1811" s="581"/>
      <c r="B1811" s="586"/>
      <c r="C1811" s="581"/>
      <c r="D1811" s="582"/>
      <c r="E1811" s="582"/>
      <c r="F1811" s="582"/>
      <c r="G1811" s="583"/>
      <c r="H1811" s="583"/>
      <c r="I1811" s="583"/>
      <c r="J1811" s="583"/>
      <c r="K1811" s="583"/>
      <c r="L1811" s="582"/>
      <c r="M1811" s="582"/>
    </row>
    <row r="1812" spans="1:13" x14ac:dyDescent="0.25">
      <c r="A1812" s="581"/>
      <c r="B1812" s="586"/>
      <c r="C1812" s="581"/>
      <c r="D1812" s="582"/>
      <c r="E1812" s="582"/>
      <c r="F1812" s="582"/>
      <c r="G1812" s="583"/>
      <c r="H1812" s="583"/>
      <c r="I1812" s="583"/>
      <c r="J1812" s="583"/>
      <c r="K1812" s="583"/>
      <c r="L1812" s="582"/>
      <c r="M1812" s="582"/>
    </row>
    <row r="1813" spans="1:13" x14ac:dyDescent="0.25">
      <c r="A1813" s="581"/>
      <c r="B1813" s="586"/>
      <c r="C1813" s="581"/>
      <c r="D1813" s="582"/>
      <c r="E1813" s="582"/>
      <c r="F1813" s="582"/>
      <c r="G1813" s="583"/>
      <c r="H1813" s="583"/>
      <c r="I1813" s="583"/>
      <c r="J1813" s="583"/>
      <c r="K1813" s="583"/>
      <c r="L1813" s="582"/>
      <c r="M1813" s="582"/>
    </row>
    <row r="1814" spans="1:13" x14ac:dyDescent="0.25">
      <c r="A1814" s="581"/>
      <c r="B1814" s="586"/>
      <c r="C1814" s="581"/>
      <c r="D1814" s="582"/>
      <c r="E1814" s="582"/>
      <c r="F1814" s="582"/>
      <c r="G1814" s="583"/>
      <c r="H1814" s="583"/>
      <c r="I1814" s="583"/>
      <c r="J1814" s="583"/>
      <c r="K1814" s="583"/>
      <c r="L1814" s="582"/>
      <c r="M1814" s="582"/>
    </row>
    <row r="1815" spans="1:13" x14ac:dyDescent="0.25">
      <c r="A1815" s="581"/>
      <c r="B1815" s="586"/>
      <c r="C1815" s="581"/>
      <c r="D1815" s="582"/>
      <c r="E1815" s="582"/>
      <c r="F1815" s="582"/>
      <c r="G1815" s="583"/>
      <c r="H1815" s="583"/>
      <c r="I1815" s="583"/>
      <c r="J1815" s="583"/>
      <c r="K1815" s="583"/>
      <c r="L1815" s="582"/>
      <c r="M1815" s="582"/>
    </row>
    <row r="1816" spans="1:13" x14ac:dyDescent="0.25">
      <c r="A1816" s="581"/>
      <c r="B1816" s="586"/>
      <c r="C1816" s="581"/>
      <c r="D1816" s="582"/>
      <c r="E1816" s="582"/>
      <c r="F1816" s="582"/>
      <c r="G1816" s="583"/>
      <c r="H1816" s="583"/>
      <c r="I1816" s="583"/>
      <c r="J1816" s="583"/>
      <c r="K1816" s="583"/>
      <c r="L1816" s="582"/>
      <c r="M1816" s="582"/>
    </row>
    <row r="1817" spans="1:13" x14ac:dyDescent="0.25">
      <c r="A1817" s="581"/>
      <c r="B1817" s="586"/>
      <c r="C1817" s="581"/>
      <c r="D1817" s="582"/>
      <c r="E1817" s="582"/>
      <c r="F1817" s="582"/>
      <c r="G1817" s="583"/>
      <c r="H1817" s="583"/>
      <c r="I1817" s="583"/>
      <c r="J1817" s="583"/>
      <c r="K1817" s="583"/>
      <c r="L1817" s="582"/>
      <c r="M1817" s="582"/>
    </row>
    <row r="1818" spans="1:13" x14ac:dyDescent="0.25">
      <c r="A1818" s="581"/>
      <c r="B1818" s="586"/>
      <c r="C1818" s="581"/>
      <c r="D1818" s="582"/>
      <c r="E1818" s="582"/>
      <c r="F1818" s="582"/>
      <c r="G1818" s="583"/>
      <c r="H1818" s="583"/>
      <c r="I1818" s="583"/>
      <c r="J1818" s="583"/>
      <c r="K1818" s="583"/>
      <c r="L1818" s="582"/>
      <c r="M1818" s="582"/>
    </row>
    <row r="1819" spans="1:13" x14ac:dyDescent="0.25">
      <c r="A1819" s="581"/>
      <c r="B1819" s="586"/>
      <c r="C1819" s="581"/>
      <c r="D1819" s="582"/>
      <c r="E1819" s="582"/>
      <c r="F1819" s="582"/>
      <c r="G1819" s="583"/>
      <c r="H1819" s="583"/>
      <c r="I1819" s="583"/>
      <c r="J1819" s="583"/>
      <c r="K1819" s="583"/>
      <c r="L1819" s="582"/>
      <c r="M1819" s="582"/>
    </row>
    <row r="1820" spans="1:13" x14ac:dyDescent="0.25">
      <c r="A1820" s="581"/>
      <c r="B1820" s="586"/>
      <c r="C1820" s="581"/>
      <c r="D1820" s="582"/>
      <c r="E1820" s="582"/>
      <c r="F1820" s="582"/>
      <c r="G1820" s="583"/>
      <c r="H1820" s="583"/>
      <c r="I1820" s="583"/>
      <c r="J1820" s="583"/>
      <c r="K1820" s="583"/>
      <c r="L1820" s="582"/>
      <c r="M1820" s="582"/>
    </row>
    <row r="1821" spans="1:13" x14ac:dyDescent="0.25">
      <c r="A1821" s="581"/>
      <c r="B1821" s="533"/>
      <c r="C1821" s="581"/>
      <c r="D1821" s="582"/>
      <c r="E1821" s="582"/>
      <c r="F1821" s="582"/>
      <c r="G1821" s="583"/>
      <c r="H1821" s="583"/>
      <c r="I1821" s="583"/>
      <c r="J1821" s="583"/>
      <c r="K1821" s="583"/>
      <c r="L1821" s="582"/>
      <c r="M1821" s="582"/>
    </row>
    <row r="1822" spans="1:13" x14ac:dyDescent="0.25">
      <c r="A1822" s="581"/>
      <c r="B1822" s="533"/>
      <c r="C1822" s="581"/>
      <c r="D1822" s="582"/>
      <c r="E1822" s="582"/>
      <c r="F1822" s="582"/>
      <c r="G1822" s="583"/>
      <c r="H1822" s="583"/>
      <c r="I1822" s="583"/>
      <c r="J1822" s="583"/>
      <c r="K1822" s="583"/>
      <c r="L1822" s="582"/>
      <c r="M1822" s="582"/>
    </row>
  </sheetData>
  <mergeCells count="13">
    <mergeCell ref="L1:L4"/>
    <mergeCell ref="M1:M4"/>
    <mergeCell ref="A1:A4"/>
    <mergeCell ref="B1:B4"/>
    <mergeCell ref="C1:C4"/>
    <mergeCell ref="D1:D4"/>
    <mergeCell ref="E1:E4"/>
    <mergeCell ref="K1:K4"/>
    <mergeCell ref="F1:F4"/>
    <mergeCell ref="G1:G4"/>
    <mergeCell ref="H1:H4"/>
    <mergeCell ref="I1:I4"/>
    <mergeCell ref="J1:J4"/>
  </mergeCells>
  <dataValidations count="3">
    <dataValidation type="list" allowBlank="1" showInputMessage="1" showErrorMessage="1" sqref="H97:K97 JD97:JG97 SZ97:TC97 ACV97:ACY97 AMR97:AMU97 AWN97:AWQ97 BGJ97:BGM97 BQF97:BQI97 CAB97:CAE97 CJX97:CKA97 CTT97:CTW97 DDP97:DDS97 DNL97:DNO97 DXH97:DXK97 EHD97:EHG97 EQZ97:ERC97 FAV97:FAY97 FKR97:FKU97 FUN97:FUQ97 GEJ97:GEM97 GOF97:GOI97 GYB97:GYE97 HHX97:HIA97 HRT97:HRW97 IBP97:IBS97 ILL97:ILO97 IVH97:IVK97 JFD97:JFG97 JOZ97:JPC97 JYV97:JYY97 KIR97:KIU97 KSN97:KSQ97 LCJ97:LCM97 LMF97:LMI97 LWB97:LWE97 MFX97:MGA97 MPT97:MPW97 MZP97:MZS97 NJL97:NJO97 NTH97:NTK97 ODD97:ODG97 OMZ97:ONC97 OWV97:OWY97 PGR97:PGU97 PQN97:PQQ97 QAJ97:QAM97 QKF97:QKI97 QUB97:QUE97 RDX97:REA97 RNT97:RNW97 RXP97:RXS97 SHL97:SHO97 SRH97:SRK97 TBD97:TBG97 TKZ97:TLC97 TUV97:TUY97 UER97:UEU97 UON97:UOQ97 UYJ97:UYM97 VIF97:VII97 VSB97:VSE97 WBX97:WCA97 WLT97:WLW97 WVP97:WVS97">
      <formula1>Утвердил</formula1>
    </dataValidation>
    <dataValidation type="list" allowBlank="1" showInputMessage="1" showErrorMessage="1" sqref="H86:K86 JD86:JG86 SZ86:TC86 ACV86:ACY86 AMR86:AMU86 AWN86:AWQ86 BGJ86:BGM86 BQF86:BQI86 CAB86:CAE86 CJX86:CKA86 CTT86:CTW86 DDP86:DDS86 DNL86:DNO86 DXH86:DXK86 EHD86:EHG86 EQZ86:ERC86 FAV86:FAY86 FKR86:FKU86 FUN86:FUQ86 GEJ86:GEM86 GOF86:GOI86 GYB86:GYE86 HHX86:HIA86 HRT86:HRW86 IBP86:IBS86 ILL86:ILO86 IVH86:IVK86 JFD86:JFG86 JOZ86:JPC86 JYV86:JYY86 KIR86:KIU86 KSN86:KSQ86 LCJ86:LCM86 LMF86:LMI86 LWB86:LWE86 MFX86:MGA86 MPT86:MPW86 MZP86:MZS86 NJL86:NJO86 NTH86:NTK86 ODD86:ODG86 OMZ86:ONC86 OWV86:OWY86 PGR86:PGU86 PQN86:PQQ86 QAJ86:QAM86 QKF86:QKI86 QUB86:QUE86 RDX86:REA86 RNT86:RNW86 RXP86:RXS86 SHL86:SHO86 SRH86:SRK86 TBD86:TBG86 TKZ86:TLC86 TUV86:TUY86 UER86:UEU86 UON86:UOQ86 UYJ86:UYM86 VIF86:VII86 VSB86:VSE86 WBX86:WCA86 WLT86:WLW86 WVP86:WVS86">
      <formula1>Нконтр</formula1>
    </dataValidation>
    <dataValidation type="list" showInputMessage="1" showErrorMessage="1" sqref="H85:K85 JD85:JG85 SZ85:TC85 ACV85:ACY85 AMR85:AMU85 AWN85:AWQ85 BGJ85:BGM85 BQF85:BQI85 CAB85:CAE85 CJX85:CKA85 CTT85:CTW85 DDP85:DDS85 DNL85:DNO85 DXH85:DXK85 EHD85:EHG85 EQZ85:ERC85 FAV85:FAY85 FKR85:FKU85 FUN85:FUQ85 GEJ85:GEM85 GOF85:GOI85 GYB85:GYE85 HHX85:HIA85 HRT85:HRW85 IBP85:IBS85 ILL85:ILO85 IVH85:IVK85 JFD85:JFG85 JOZ85:JPC85 JYV85:JYY85 KIR85:KIU85 KSN85:KSQ85 LCJ85:LCM85 LMF85:LMI85 LWB85:LWE85 MFX85:MGA85 MPT85:MPW85 MZP85:MZS85 NJL85:NJO85 NTH85:NTK85 ODD85:ODG85 OMZ85:ONC85 OWV85:OWY85 PGR85:PGU85 PQN85:PQQ85 QAJ85:QAM85 QKF85:QKI85 QUB85:QUE85 RDX85:REA85 RNT85:RNW85 RXP85:RXS85 SHL85:SHO85 SRH85:SRK85 TBD85:TBG85 TKZ85:TLC85 TUV85:TUY85 UER85:UEU85 UON85:UOQ85 UYJ85:UYM85 VIF85:VII85 VSB85:VSE85 WBX85:WCA85 WLT85:WLW85 WVP85:WVS85">
      <formula1>Разработал</formula1>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801"/>
  <sheetViews>
    <sheetView topLeftCell="A91" zoomScale="85" zoomScaleNormal="85" workbookViewId="0">
      <selection activeCell="D132" sqref="D132"/>
    </sheetView>
  </sheetViews>
  <sheetFormatPr defaultRowHeight="15" x14ac:dyDescent="0.25"/>
  <cols>
    <col min="1" max="1" width="12.85546875" style="104" customWidth="1"/>
    <col min="2" max="2" width="48.28515625" style="104" customWidth="1"/>
    <col min="3" max="3" width="32.28515625" style="457" customWidth="1"/>
    <col min="4" max="4" width="24.42578125" customWidth="1"/>
    <col min="5" max="5" width="16.5703125" customWidth="1"/>
  </cols>
  <sheetData>
    <row r="1" spans="1:5" s="104" customFormat="1" ht="15.75" thickBot="1" x14ac:dyDescent="0.3">
      <c r="A1" s="217" t="s">
        <v>267</v>
      </c>
      <c r="B1" s="219" t="s">
        <v>42</v>
      </c>
      <c r="C1" s="451" t="s">
        <v>271</v>
      </c>
      <c r="D1" s="219" t="s">
        <v>256</v>
      </c>
      <c r="E1" s="218" t="s">
        <v>50</v>
      </c>
    </row>
    <row r="2" spans="1:5" x14ac:dyDescent="0.25">
      <c r="A2" s="104">
        <v>1</v>
      </c>
      <c r="B2" s="732" t="s">
        <v>6423</v>
      </c>
      <c r="C2" s="732" t="s">
        <v>4963</v>
      </c>
      <c r="D2" s="733" t="s">
        <v>4962</v>
      </c>
      <c r="E2" s="734" t="s">
        <v>586</v>
      </c>
    </row>
    <row r="3" spans="1:5" s="293" customFormat="1" x14ac:dyDescent="0.25">
      <c r="A3" s="104">
        <v>2</v>
      </c>
      <c r="B3" s="735"/>
      <c r="C3" s="736"/>
      <c r="D3" s="737"/>
      <c r="E3" s="738"/>
    </row>
    <row r="4" spans="1:5" s="293" customFormat="1" x14ac:dyDescent="0.25">
      <c r="A4" s="104">
        <v>3</v>
      </c>
      <c r="B4" s="735"/>
      <c r="C4" s="736"/>
      <c r="D4" s="737"/>
      <c r="E4" s="738"/>
    </row>
    <row r="5" spans="1:5" s="293" customFormat="1" x14ac:dyDescent="0.25">
      <c r="A5" s="104">
        <v>4</v>
      </c>
      <c r="B5" s="735" t="s">
        <v>4965</v>
      </c>
      <c r="C5" s="739" t="s">
        <v>6424</v>
      </c>
      <c r="D5" s="737" t="s">
        <v>4964</v>
      </c>
      <c r="E5" s="738" t="s">
        <v>268</v>
      </c>
    </row>
    <row r="6" spans="1:5" s="293" customFormat="1" x14ac:dyDescent="0.25">
      <c r="A6" s="104">
        <v>5</v>
      </c>
      <c r="B6" s="735"/>
      <c r="C6" s="736"/>
      <c r="D6" s="737"/>
      <c r="E6" s="738"/>
    </row>
    <row r="7" spans="1:5" s="293" customFormat="1" x14ac:dyDescent="0.25">
      <c r="A7" s="104">
        <v>6</v>
      </c>
      <c r="B7" s="735" t="s">
        <v>4971</v>
      </c>
      <c r="C7" s="739" t="s">
        <v>6425</v>
      </c>
      <c r="D7" s="737" t="s">
        <v>4970</v>
      </c>
      <c r="E7" s="738" t="s">
        <v>268</v>
      </c>
    </row>
    <row r="8" spans="1:5" s="293" customFormat="1" x14ac:dyDescent="0.25">
      <c r="A8" s="104">
        <v>7</v>
      </c>
      <c r="B8" s="735"/>
      <c r="C8" s="736"/>
      <c r="D8" s="737"/>
      <c r="E8" s="738"/>
    </row>
    <row r="9" spans="1:5" s="293" customFormat="1" x14ac:dyDescent="0.25">
      <c r="A9" s="104">
        <v>8</v>
      </c>
      <c r="B9" s="735" t="s">
        <v>4977</v>
      </c>
      <c r="C9" s="739" t="s">
        <v>6426</v>
      </c>
      <c r="D9" s="737" t="s">
        <v>4976</v>
      </c>
      <c r="E9" s="738" t="s">
        <v>268</v>
      </c>
    </row>
    <row r="10" spans="1:5" s="293" customFormat="1" x14ac:dyDescent="0.25">
      <c r="A10" s="104">
        <v>9</v>
      </c>
      <c r="B10" s="735"/>
      <c r="C10" s="736"/>
      <c r="D10" s="737"/>
      <c r="E10" s="738"/>
    </row>
    <row r="11" spans="1:5" s="293" customFormat="1" x14ac:dyDescent="0.25">
      <c r="A11" s="104">
        <v>10</v>
      </c>
      <c r="B11" s="735" t="s">
        <v>4983</v>
      </c>
      <c r="C11" s="739" t="s">
        <v>6427</v>
      </c>
      <c r="D11" s="737" t="s">
        <v>4982</v>
      </c>
      <c r="E11" s="738" t="s">
        <v>268</v>
      </c>
    </row>
    <row r="12" spans="1:5" s="293" customFormat="1" x14ac:dyDescent="0.25">
      <c r="A12" s="104">
        <v>11</v>
      </c>
      <c r="B12" s="735"/>
      <c r="C12" s="736"/>
      <c r="D12" s="737"/>
      <c r="E12" s="738"/>
    </row>
    <row r="13" spans="1:5" s="293" customFormat="1" x14ac:dyDescent="0.25">
      <c r="A13" s="104">
        <v>12</v>
      </c>
      <c r="B13" s="735" t="s">
        <v>4967</v>
      </c>
      <c r="C13" s="735" t="s">
        <v>6428</v>
      </c>
      <c r="D13" s="737" t="s">
        <v>4966</v>
      </c>
      <c r="E13" s="738" t="s">
        <v>269</v>
      </c>
    </row>
    <row r="14" spans="1:5" s="293" customFormat="1" x14ac:dyDescent="0.25">
      <c r="A14" s="104">
        <v>13</v>
      </c>
      <c r="B14" s="735"/>
      <c r="C14" s="736"/>
      <c r="D14" s="737"/>
      <c r="E14" s="738"/>
    </row>
    <row r="15" spans="1:5" s="293" customFormat="1" x14ac:dyDescent="0.25">
      <c r="A15" s="104">
        <v>14</v>
      </c>
      <c r="B15" s="735" t="s">
        <v>4969</v>
      </c>
      <c r="C15" s="735" t="s">
        <v>6429</v>
      </c>
      <c r="D15" s="737" t="s">
        <v>4968</v>
      </c>
      <c r="E15" s="738" t="s">
        <v>269</v>
      </c>
    </row>
    <row r="16" spans="1:5" s="293" customFormat="1" x14ac:dyDescent="0.25">
      <c r="A16" s="104">
        <v>15</v>
      </c>
      <c r="B16" s="735"/>
      <c r="C16" s="736"/>
      <c r="D16" s="737"/>
      <c r="E16" s="738"/>
    </row>
    <row r="17" spans="1:5" s="293" customFormat="1" x14ac:dyDescent="0.25">
      <c r="A17" s="104">
        <v>16</v>
      </c>
      <c r="B17" s="735" t="s">
        <v>4973</v>
      </c>
      <c r="C17" s="735" t="s">
        <v>6430</v>
      </c>
      <c r="D17" s="737" t="s">
        <v>4972</v>
      </c>
      <c r="E17" s="738" t="s">
        <v>269</v>
      </c>
    </row>
    <row r="18" spans="1:5" s="293" customFormat="1" x14ac:dyDescent="0.25">
      <c r="A18" s="104">
        <v>17</v>
      </c>
      <c r="B18" s="735"/>
      <c r="C18" s="736"/>
      <c r="D18" s="737"/>
      <c r="E18" s="738"/>
    </row>
    <row r="19" spans="1:5" s="293" customFormat="1" x14ac:dyDescent="0.25">
      <c r="A19" s="104">
        <v>18</v>
      </c>
      <c r="B19" s="735" t="s">
        <v>4975</v>
      </c>
      <c r="C19" s="735" t="s">
        <v>6431</v>
      </c>
      <c r="D19" s="737" t="s">
        <v>4974</v>
      </c>
      <c r="E19" s="738" t="s">
        <v>269</v>
      </c>
    </row>
    <row r="20" spans="1:5" x14ac:dyDescent="0.25">
      <c r="A20" s="104">
        <v>19</v>
      </c>
      <c r="B20" s="735"/>
      <c r="C20" s="736"/>
      <c r="D20" s="737"/>
      <c r="E20" s="738"/>
    </row>
    <row r="21" spans="1:5" x14ac:dyDescent="0.25">
      <c r="A21" s="104">
        <v>20</v>
      </c>
      <c r="B21" s="735" t="s">
        <v>4979</v>
      </c>
      <c r="C21" s="735" t="s">
        <v>6432</v>
      </c>
      <c r="D21" s="737" t="s">
        <v>4978</v>
      </c>
      <c r="E21" s="738" t="s">
        <v>269</v>
      </c>
    </row>
    <row r="22" spans="1:5" x14ac:dyDescent="0.25">
      <c r="A22" s="104">
        <v>21</v>
      </c>
      <c r="B22" s="735"/>
      <c r="C22" s="736"/>
      <c r="D22" s="737"/>
      <c r="E22" s="738"/>
    </row>
    <row r="23" spans="1:5" x14ac:dyDescent="0.25">
      <c r="A23" s="104">
        <v>22</v>
      </c>
      <c r="B23" s="735" t="s">
        <v>4981</v>
      </c>
      <c r="C23" s="735" t="s">
        <v>6433</v>
      </c>
      <c r="D23" s="737" t="s">
        <v>4980</v>
      </c>
      <c r="E23" s="738" t="s">
        <v>269</v>
      </c>
    </row>
    <row r="24" spans="1:5" x14ac:dyDescent="0.25">
      <c r="A24" s="104">
        <v>23</v>
      </c>
      <c r="B24" s="735"/>
      <c r="C24" s="736"/>
      <c r="D24" s="737"/>
      <c r="E24" s="738"/>
    </row>
    <row r="25" spans="1:5" x14ac:dyDescent="0.25">
      <c r="A25" s="104">
        <v>24</v>
      </c>
      <c r="B25" s="735" t="s">
        <v>4985</v>
      </c>
      <c r="C25" s="735" t="s">
        <v>6434</v>
      </c>
      <c r="D25" s="737" t="s">
        <v>4984</v>
      </c>
      <c r="E25" s="738" t="s">
        <v>269</v>
      </c>
    </row>
    <row r="26" spans="1:5" x14ac:dyDescent="0.25">
      <c r="A26" s="104">
        <v>25</v>
      </c>
      <c r="B26" s="735"/>
      <c r="C26" s="736"/>
      <c r="D26" s="737"/>
      <c r="E26" s="738"/>
    </row>
    <row r="27" spans="1:5" x14ac:dyDescent="0.25">
      <c r="A27" s="104">
        <v>26</v>
      </c>
      <c r="B27" s="735" t="s">
        <v>4987</v>
      </c>
      <c r="C27" s="735" t="s">
        <v>6435</v>
      </c>
      <c r="D27" s="737" t="s">
        <v>4986</v>
      </c>
      <c r="E27" s="738" t="s">
        <v>269</v>
      </c>
    </row>
    <row r="28" spans="1:5" x14ac:dyDescent="0.25">
      <c r="A28" s="104">
        <v>27</v>
      </c>
      <c r="B28" s="735"/>
      <c r="C28" s="736"/>
      <c r="D28" s="737"/>
      <c r="E28" s="738"/>
    </row>
    <row r="29" spans="1:5" x14ac:dyDescent="0.25">
      <c r="A29" s="104">
        <v>28</v>
      </c>
      <c r="B29" s="735" t="s">
        <v>4991</v>
      </c>
      <c r="C29" s="735" t="s">
        <v>6436</v>
      </c>
      <c r="D29" s="737" t="s">
        <v>4990</v>
      </c>
      <c r="E29" s="738" t="s">
        <v>269</v>
      </c>
    </row>
    <row r="30" spans="1:5" x14ac:dyDescent="0.25">
      <c r="A30" s="104">
        <v>29</v>
      </c>
      <c r="B30" s="735"/>
      <c r="C30" s="740"/>
      <c r="D30" s="737"/>
      <c r="E30" s="738"/>
    </row>
    <row r="31" spans="1:5" x14ac:dyDescent="0.25">
      <c r="A31" s="104">
        <v>30</v>
      </c>
      <c r="B31" s="735" t="s">
        <v>4993</v>
      </c>
      <c r="C31" s="735" t="s">
        <v>6437</v>
      </c>
      <c r="D31" s="737" t="s">
        <v>4992</v>
      </c>
      <c r="E31" s="738" t="s">
        <v>269</v>
      </c>
    </row>
    <row r="32" spans="1:5" x14ac:dyDescent="0.25">
      <c r="A32" s="104">
        <v>31</v>
      </c>
      <c r="B32" s="735"/>
      <c r="C32" s="740"/>
      <c r="D32" s="737"/>
      <c r="E32" s="738"/>
    </row>
    <row r="33" spans="1:5" x14ac:dyDescent="0.25">
      <c r="A33" s="104">
        <v>32</v>
      </c>
      <c r="B33" s="735" t="s">
        <v>4995</v>
      </c>
      <c r="C33" s="735" t="s">
        <v>6438</v>
      </c>
      <c r="D33" s="737" t="s">
        <v>4994</v>
      </c>
      <c r="E33" s="738" t="s">
        <v>269</v>
      </c>
    </row>
    <row r="34" spans="1:5" x14ac:dyDescent="0.25">
      <c r="A34" s="104">
        <v>33</v>
      </c>
      <c r="B34" s="735"/>
      <c r="C34" s="740"/>
      <c r="D34" s="737"/>
      <c r="E34" s="738"/>
    </row>
    <row r="35" spans="1:5" s="293" customFormat="1" x14ac:dyDescent="0.25">
      <c r="A35" s="104">
        <v>34</v>
      </c>
      <c r="B35" s="735" t="s">
        <v>4997</v>
      </c>
      <c r="C35" s="735" t="s">
        <v>6439</v>
      </c>
      <c r="D35" s="737" t="s">
        <v>4996</v>
      </c>
      <c r="E35" s="738" t="s">
        <v>269</v>
      </c>
    </row>
    <row r="36" spans="1:5" x14ac:dyDescent="0.25">
      <c r="A36" s="104">
        <v>35</v>
      </c>
      <c r="B36" s="735"/>
      <c r="C36" s="740"/>
      <c r="D36" s="737"/>
      <c r="E36" s="738"/>
    </row>
    <row r="37" spans="1:5" s="293" customFormat="1" x14ac:dyDescent="0.25">
      <c r="A37" s="104">
        <v>36</v>
      </c>
      <c r="B37" s="735" t="s">
        <v>4999</v>
      </c>
      <c r="C37" s="735" t="s">
        <v>6440</v>
      </c>
      <c r="D37" s="737" t="s">
        <v>4998</v>
      </c>
      <c r="E37" s="738" t="s">
        <v>269</v>
      </c>
    </row>
    <row r="38" spans="1:5" x14ac:dyDescent="0.25">
      <c r="A38" s="104">
        <v>37</v>
      </c>
      <c r="B38" s="735"/>
      <c r="C38" s="740"/>
      <c r="D38" s="737"/>
      <c r="E38" s="738"/>
    </row>
    <row r="39" spans="1:5" s="293" customFormat="1" x14ac:dyDescent="0.25">
      <c r="A39" s="104">
        <v>38</v>
      </c>
      <c r="B39" s="735" t="s">
        <v>5004</v>
      </c>
      <c r="C39" s="735" t="s">
        <v>6441</v>
      </c>
      <c r="D39" s="737" t="s">
        <v>5003</v>
      </c>
      <c r="E39" s="738" t="s">
        <v>269</v>
      </c>
    </row>
    <row r="40" spans="1:5" x14ac:dyDescent="0.25">
      <c r="A40" s="104">
        <v>39</v>
      </c>
      <c r="B40" s="735"/>
      <c r="C40" s="740"/>
      <c r="D40" s="737"/>
      <c r="E40" s="738"/>
    </row>
    <row r="41" spans="1:5" s="293" customFormat="1" x14ac:dyDescent="0.25">
      <c r="A41" s="104">
        <v>40</v>
      </c>
      <c r="B41" s="735" t="s">
        <v>5006</v>
      </c>
      <c r="C41" s="735" t="s">
        <v>6442</v>
      </c>
      <c r="D41" s="737" t="s">
        <v>5005</v>
      </c>
      <c r="E41" s="738" t="s">
        <v>269</v>
      </c>
    </row>
    <row r="42" spans="1:5" x14ac:dyDescent="0.25">
      <c r="A42" s="104">
        <v>41</v>
      </c>
      <c r="B42" s="735"/>
      <c r="C42" s="740"/>
      <c r="D42" s="737"/>
      <c r="E42" s="738"/>
    </row>
    <row r="43" spans="1:5" s="293" customFormat="1" x14ac:dyDescent="0.25">
      <c r="A43" s="104">
        <v>42</v>
      </c>
      <c r="B43" s="735" t="s">
        <v>5014</v>
      </c>
      <c r="C43" s="735" t="s">
        <v>6443</v>
      </c>
      <c r="D43" s="737" t="s">
        <v>5013</v>
      </c>
      <c r="E43" s="738" t="s">
        <v>269</v>
      </c>
    </row>
    <row r="44" spans="1:5" x14ac:dyDescent="0.25">
      <c r="A44" s="104">
        <v>43</v>
      </c>
      <c r="B44" s="735"/>
      <c r="C44" s="740"/>
      <c r="D44" s="737"/>
      <c r="E44" s="738"/>
    </row>
    <row r="45" spans="1:5" s="293" customFormat="1" x14ac:dyDescent="0.25">
      <c r="A45" s="104">
        <v>44</v>
      </c>
      <c r="B45" s="735" t="s">
        <v>5016</v>
      </c>
      <c r="C45" s="735" t="s">
        <v>6444</v>
      </c>
      <c r="D45" s="737" t="s">
        <v>5015</v>
      </c>
      <c r="E45" s="738" t="s">
        <v>269</v>
      </c>
    </row>
    <row r="46" spans="1:5" x14ac:dyDescent="0.25">
      <c r="A46" s="104">
        <v>45</v>
      </c>
      <c r="B46" s="735"/>
      <c r="C46" s="740"/>
      <c r="D46" s="737"/>
      <c r="E46" s="738"/>
    </row>
    <row r="47" spans="1:5" s="293" customFormat="1" x14ac:dyDescent="0.25">
      <c r="A47" s="104">
        <v>46</v>
      </c>
      <c r="B47" s="735" t="s">
        <v>5018</v>
      </c>
      <c r="C47" s="735" t="s">
        <v>6445</v>
      </c>
      <c r="D47" s="737" t="s">
        <v>5017</v>
      </c>
      <c r="E47" s="738" t="s">
        <v>269</v>
      </c>
    </row>
    <row r="48" spans="1:5" x14ac:dyDescent="0.25">
      <c r="A48" s="104">
        <v>47</v>
      </c>
      <c r="B48" s="735"/>
      <c r="C48" s="740"/>
      <c r="D48" s="737"/>
      <c r="E48" s="738"/>
    </row>
    <row r="49" spans="1:5" s="293" customFormat="1" x14ac:dyDescent="0.25">
      <c r="A49" s="104">
        <v>48</v>
      </c>
      <c r="B49" s="735" t="s">
        <v>5020</v>
      </c>
      <c r="C49" s="735" t="s">
        <v>6446</v>
      </c>
      <c r="D49" s="737" t="s">
        <v>5019</v>
      </c>
      <c r="E49" s="738" t="s">
        <v>269</v>
      </c>
    </row>
    <row r="50" spans="1:5" x14ac:dyDescent="0.25">
      <c r="A50" s="104">
        <v>49</v>
      </c>
      <c r="B50" s="735"/>
      <c r="C50" s="740"/>
      <c r="D50" s="737"/>
      <c r="E50" s="738"/>
    </row>
    <row r="51" spans="1:5" s="293" customFormat="1" x14ac:dyDescent="0.25">
      <c r="A51" s="104">
        <v>50</v>
      </c>
      <c r="B51" s="735" t="s">
        <v>5028</v>
      </c>
      <c r="C51" s="735" t="s">
        <v>6447</v>
      </c>
      <c r="D51" s="737" t="s">
        <v>5027</v>
      </c>
      <c r="E51" s="738" t="s">
        <v>269</v>
      </c>
    </row>
    <row r="52" spans="1:5" x14ac:dyDescent="0.25">
      <c r="A52" s="104">
        <v>51</v>
      </c>
      <c r="B52" s="735"/>
      <c r="C52" s="740"/>
      <c r="D52" s="737"/>
      <c r="E52" s="738"/>
    </row>
    <row r="53" spans="1:5" s="293" customFormat="1" x14ac:dyDescent="0.25">
      <c r="A53" s="104">
        <v>52</v>
      </c>
      <c r="B53" s="735" t="s">
        <v>5030</v>
      </c>
      <c r="C53" s="735" t="s">
        <v>6448</v>
      </c>
      <c r="D53" s="737" t="s">
        <v>5029</v>
      </c>
      <c r="E53" s="738" t="s">
        <v>269</v>
      </c>
    </row>
    <row r="54" spans="1:5" x14ac:dyDescent="0.25">
      <c r="A54" s="104">
        <v>53</v>
      </c>
      <c r="B54" s="735"/>
      <c r="C54" s="736"/>
      <c r="D54" s="737"/>
      <c r="E54" s="738"/>
    </row>
    <row r="55" spans="1:5" s="293" customFormat="1" x14ac:dyDescent="0.25">
      <c r="A55" s="104">
        <v>54</v>
      </c>
      <c r="B55" s="735" t="s">
        <v>5032</v>
      </c>
      <c r="C55" s="735" t="s">
        <v>6449</v>
      </c>
      <c r="D55" s="737" t="s">
        <v>5031</v>
      </c>
      <c r="E55" s="738" t="s">
        <v>269</v>
      </c>
    </row>
    <row r="56" spans="1:5" x14ac:dyDescent="0.25">
      <c r="A56" s="104">
        <v>55</v>
      </c>
      <c r="B56" s="735"/>
      <c r="C56" s="736"/>
      <c r="D56" s="737"/>
      <c r="E56" s="738"/>
    </row>
    <row r="57" spans="1:5" s="293" customFormat="1" x14ac:dyDescent="0.25">
      <c r="A57" s="104">
        <v>56</v>
      </c>
      <c r="B57" s="735" t="s">
        <v>5034</v>
      </c>
      <c r="C57" s="735" t="s">
        <v>6450</v>
      </c>
      <c r="D57" s="737" t="s">
        <v>5033</v>
      </c>
      <c r="E57" s="738" t="s">
        <v>269</v>
      </c>
    </row>
    <row r="58" spans="1:5" x14ac:dyDescent="0.25">
      <c r="A58" s="104">
        <v>57</v>
      </c>
      <c r="B58" s="735"/>
      <c r="C58" s="736"/>
      <c r="D58" s="737"/>
      <c r="E58" s="738"/>
    </row>
    <row r="59" spans="1:5" s="293" customFormat="1" x14ac:dyDescent="0.25">
      <c r="A59" s="104">
        <v>58</v>
      </c>
      <c r="B59" s="735" t="s">
        <v>5041</v>
      </c>
      <c r="C59" s="735" t="s">
        <v>6451</v>
      </c>
      <c r="D59" s="737" t="s">
        <v>5040</v>
      </c>
      <c r="E59" s="738" t="s">
        <v>269</v>
      </c>
    </row>
    <row r="60" spans="1:5" x14ac:dyDescent="0.25">
      <c r="A60" s="104">
        <v>59</v>
      </c>
      <c r="B60" s="735"/>
      <c r="C60" s="736"/>
      <c r="D60" s="737"/>
      <c r="E60" s="738"/>
    </row>
    <row r="61" spans="1:5" s="293" customFormat="1" x14ac:dyDescent="0.25">
      <c r="A61" s="104">
        <v>60</v>
      </c>
      <c r="B61" s="735" t="s">
        <v>5043</v>
      </c>
      <c r="C61" s="735" t="s">
        <v>6452</v>
      </c>
      <c r="D61" s="737" t="s">
        <v>5042</v>
      </c>
      <c r="E61" s="738" t="s">
        <v>269</v>
      </c>
    </row>
    <row r="62" spans="1:5" x14ac:dyDescent="0.25">
      <c r="A62" s="104">
        <v>61</v>
      </c>
      <c r="B62" s="735"/>
      <c r="C62" s="736"/>
      <c r="D62" s="737"/>
      <c r="E62" s="738"/>
    </row>
    <row r="63" spans="1:5" s="293" customFormat="1" x14ac:dyDescent="0.25">
      <c r="A63" s="741">
        <v>62</v>
      </c>
      <c r="B63" s="742" t="s">
        <v>5037</v>
      </c>
      <c r="C63" s="743" t="s">
        <v>6453</v>
      </c>
      <c r="D63" s="737" t="s">
        <v>5036</v>
      </c>
      <c r="E63" s="738" t="s">
        <v>270</v>
      </c>
    </row>
    <row r="64" spans="1:5" x14ac:dyDescent="0.25">
      <c r="A64" s="741">
        <v>63</v>
      </c>
      <c r="B64" s="742"/>
      <c r="C64" s="736"/>
      <c r="D64" s="737"/>
      <c r="E64" s="738"/>
    </row>
    <row r="65" spans="1:6" s="293" customFormat="1" x14ac:dyDescent="0.25">
      <c r="A65" s="741">
        <v>64</v>
      </c>
      <c r="B65" s="742" t="s">
        <v>5039</v>
      </c>
      <c r="C65" s="743" t="s">
        <v>6454</v>
      </c>
      <c r="D65" s="737" t="s">
        <v>5038</v>
      </c>
      <c r="E65" s="738" t="s">
        <v>270</v>
      </c>
    </row>
    <row r="66" spans="1:6" x14ac:dyDescent="0.25">
      <c r="A66" s="741">
        <v>65</v>
      </c>
      <c r="B66" s="742"/>
      <c r="C66" s="736"/>
      <c r="D66" s="737"/>
      <c r="E66" s="738"/>
    </row>
    <row r="67" spans="1:6" s="293" customFormat="1" x14ac:dyDescent="0.25">
      <c r="A67" s="741">
        <v>66</v>
      </c>
      <c r="B67" s="742" t="s">
        <v>5752</v>
      </c>
      <c r="C67" s="736"/>
      <c r="D67" s="737" t="s">
        <v>4988</v>
      </c>
      <c r="E67" s="738" t="s">
        <v>457</v>
      </c>
    </row>
    <row r="68" spans="1:6" x14ac:dyDescent="0.25">
      <c r="A68" s="741">
        <v>67</v>
      </c>
      <c r="B68" s="742"/>
      <c r="C68" s="736"/>
      <c r="D68" s="737"/>
      <c r="E68" s="738"/>
    </row>
    <row r="69" spans="1:6" s="293" customFormat="1" x14ac:dyDescent="0.25">
      <c r="A69" s="741">
        <v>68</v>
      </c>
      <c r="B69" s="742"/>
      <c r="C69" s="736"/>
      <c r="D69" s="737"/>
      <c r="E69" s="738"/>
    </row>
    <row r="70" spans="1:6" x14ac:dyDescent="0.25">
      <c r="A70" s="741">
        <v>69</v>
      </c>
      <c r="B70" s="742"/>
      <c r="C70" s="736"/>
      <c r="D70" s="737"/>
      <c r="E70" s="738"/>
    </row>
    <row r="71" spans="1:6" s="293" customFormat="1" x14ac:dyDescent="0.25">
      <c r="A71" s="104">
        <v>70</v>
      </c>
      <c r="B71" s="735"/>
      <c r="C71" s="736"/>
      <c r="D71" s="737"/>
      <c r="E71" s="738"/>
    </row>
    <row r="72" spans="1:6" x14ac:dyDescent="0.25">
      <c r="A72" s="104">
        <v>71</v>
      </c>
      <c r="B72" s="735"/>
      <c r="C72" s="736"/>
      <c r="D72" s="737"/>
      <c r="E72" s="738"/>
    </row>
    <row r="73" spans="1:6" s="293" customFormat="1" x14ac:dyDescent="0.25">
      <c r="A73" s="104">
        <v>72</v>
      </c>
      <c r="B73" s="735"/>
      <c r="C73" s="743"/>
      <c r="D73" s="737"/>
      <c r="E73" s="738"/>
    </row>
    <row r="74" spans="1:6" x14ac:dyDescent="0.25">
      <c r="A74" s="104">
        <v>73</v>
      </c>
      <c r="B74" s="735"/>
      <c r="C74" s="736"/>
      <c r="D74" s="737"/>
      <c r="E74" s="738"/>
    </row>
    <row r="75" spans="1:6" s="293" customFormat="1" x14ac:dyDescent="0.25">
      <c r="A75" s="104">
        <v>74</v>
      </c>
      <c r="B75" s="735"/>
      <c r="C75" s="743"/>
      <c r="D75" s="737"/>
      <c r="E75" s="738"/>
    </row>
    <row r="76" spans="1:6" x14ac:dyDescent="0.25">
      <c r="A76" s="104">
        <v>75</v>
      </c>
      <c r="B76" s="735"/>
      <c r="C76" s="736"/>
      <c r="D76" s="737"/>
      <c r="E76" s="738"/>
    </row>
    <row r="77" spans="1:6" s="293" customFormat="1" x14ac:dyDescent="0.25">
      <c r="A77" s="104">
        <v>76</v>
      </c>
      <c r="B77" s="735"/>
      <c r="C77" s="743"/>
      <c r="D77" s="737"/>
      <c r="E77" s="738"/>
    </row>
    <row r="78" spans="1:6" x14ac:dyDescent="0.25">
      <c r="A78" s="104">
        <v>77</v>
      </c>
      <c r="B78" s="735" t="s">
        <v>6455</v>
      </c>
      <c r="C78" s="736" t="s">
        <v>328</v>
      </c>
      <c r="D78" s="744" t="s">
        <v>5000</v>
      </c>
      <c r="E78" s="738" t="s">
        <v>2204</v>
      </c>
      <c r="F78" s="72"/>
    </row>
    <row r="79" spans="1:6" s="293" customFormat="1" x14ac:dyDescent="0.25">
      <c r="A79" s="104">
        <v>78</v>
      </c>
      <c r="B79" s="735"/>
      <c r="C79" s="743"/>
      <c r="D79" s="737"/>
      <c r="E79" s="738"/>
      <c r="F79" s="72"/>
    </row>
    <row r="80" spans="1:6" x14ac:dyDescent="0.25">
      <c r="A80" s="104">
        <v>79</v>
      </c>
      <c r="B80" s="735"/>
      <c r="C80" s="736"/>
      <c r="D80" s="737"/>
      <c r="E80" s="738"/>
      <c r="F80" s="72"/>
    </row>
    <row r="81" spans="1:6" s="293" customFormat="1" x14ac:dyDescent="0.25">
      <c r="A81" s="104">
        <v>80</v>
      </c>
      <c r="B81" s="735"/>
      <c r="C81" s="743"/>
      <c r="D81" s="737"/>
      <c r="E81" s="738"/>
      <c r="F81" s="72"/>
    </row>
    <row r="82" spans="1:6" x14ac:dyDescent="0.25">
      <c r="A82" s="104">
        <v>81</v>
      </c>
      <c r="B82" s="735"/>
      <c r="C82" s="736"/>
      <c r="D82" s="737"/>
      <c r="E82" s="738"/>
      <c r="F82" s="72"/>
    </row>
    <row r="83" spans="1:6" s="293" customFormat="1" x14ac:dyDescent="0.25">
      <c r="A83" s="104">
        <v>82</v>
      </c>
      <c r="B83" s="735"/>
      <c r="C83" s="736"/>
      <c r="D83" s="744"/>
      <c r="E83" s="738"/>
      <c r="F83" s="72"/>
    </row>
    <row r="84" spans="1:6" x14ac:dyDescent="0.25">
      <c r="A84" s="104">
        <v>83</v>
      </c>
      <c r="B84" s="735"/>
      <c r="C84" s="736"/>
      <c r="D84" s="744"/>
      <c r="E84" s="738"/>
      <c r="F84" s="72"/>
    </row>
    <row r="85" spans="1:6" s="293" customFormat="1" x14ac:dyDescent="0.25">
      <c r="A85" s="104">
        <v>84</v>
      </c>
      <c r="B85" s="735"/>
      <c r="C85" s="736"/>
      <c r="D85" s="744"/>
      <c r="E85" s="738"/>
      <c r="F85" s="72"/>
    </row>
    <row r="86" spans="1:6" x14ac:dyDescent="0.25">
      <c r="A86" s="104">
        <v>85</v>
      </c>
      <c r="B86" s="735"/>
      <c r="C86" s="736"/>
      <c r="D86" s="744"/>
      <c r="E86" s="738"/>
      <c r="F86" s="72"/>
    </row>
    <row r="87" spans="1:6" s="293" customFormat="1" x14ac:dyDescent="0.25">
      <c r="A87" s="104">
        <v>86</v>
      </c>
      <c r="B87" s="735"/>
      <c r="C87" s="736"/>
      <c r="D87" s="744"/>
      <c r="E87" s="738"/>
      <c r="F87" s="72"/>
    </row>
    <row r="88" spans="1:6" x14ac:dyDescent="0.25">
      <c r="A88" s="104">
        <v>87</v>
      </c>
      <c r="B88" s="735"/>
      <c r="C88" s="736"/>
      <c r="D88" s="744"/>
      <c r="E88" s="738"/>
      <c r="F88" s="72"/>
    </row>
    <row r="89" spans="1:6" s="293" customFormat="1" x14ac:dyDescent="0.25">
      <c r="A89" s="104">
        <v>88</v>
      </c>
      <c r="B89" s="735"/>
      <c r="C89" s="736"/>
      <c r="D89" s="744"/>
      <c r="E89" s="738"/>
      <c r="F89" s="72"/>
    </row>
    <row r="90" spans="1:6" x14ac:dyDescent="0.25">
      <c r="A90" s="104">
        <v>89</v>
      </c>
      <c r="B90" s="735"/>
      <c r="C90" s="736"/>
      <c r="D90" s="744"/>
      <c r="E90" s="738"/>
      <c r="F90" s="72"/>
    </row>
    <row r="91" spans="1:6" s="293" customFormat="1" x14ac:dyDescent="0.25">
      <c r="A91" s="104">
        <v>90</v>
      </c>
      <c r="B91" s="735"/>
      <c r="C91" s="736"/>
      <c r="D91" s="744"/>
      <c r="E91" s="738"/>
      <c r="F91" s="72"/>
    </row>
    <row r="92" spans="1:6" x14ac:dyDescent="0.25">
      <c r="A92" s="104">
        <v>91</v>
      </c>
      <c r="B92" s="735"/>
      <c r="C92" s="736"/>
      <c r="D92" s="744"/>
      <c r="E92" s="738"/>
      <c r="F92" s="72"/>
    </row>
    <row r="93" spans="1:6" s="293" customFormat="1" x14ac:dyDescent="0.25">
      <c r="A93" s="104">
        <v>92</v>
      </c>
      <c r="B93" s="735"/>
      <c r="C93" s="736"/>
      <c r="D93" s="744"/>
      <c r="E93" s="738"/>
      <c r="F93" s="72"/>
    </row>
    <row r="94" spans="1:6" x14ac:dyDescent="0.25">
      <c r="A94" s="104">
        <v>93</v>
      </c>
      <c r="B94" s="735"/>
      <c r="C94" s="736"/>
      <c r="D94" s="744"/>
      <c r="E94" s="738"/>
      <c r="F94" s="72"/>
    </row>
    <row r="95" spans="1:6" s="293" customFormat="1" x14ac:dyDescent="0.25">
      <c r="A95" s="104">
        <v>94</v>
      </c>
      <c r="B95" s="735"/>
      <c r="C95" s="736"/>
      <c r="D95" s="744"/>
      <c r="E95" s="738"/>
      <c r="F95" s="72"/>
    </row>
    <row r="96" spans="1:6" x14ac:dyDescent="0.25">
      <c r="A96" s="104">
        <v>95</v>
      </c>
      <c r="B96" s="735"/>
      <c r="C96" s="736"/>
      <c r="D96" s="744"/>
      <c r="E96" s="738"/>
      <c r="F96" s="72"/>
    </row>
    <row r="97" spans="1:6" s="293" customFormat="1" x14ac:dyDescent="0.25">
      <c r="A97" s="104">
        <v>96</v>
      </c>
      <c r="B97" s="735" t="s">
        <v>6456</v>
      </c>
      <c r="C97" s="736" t="s">
        <v>6457</v>
      </c>
      <c r="D97" s="744" t="s">
        <v>5001</v>
      </c>
      <c r="E97" s="738" t="s">
        <v>6458</v>
      </c>
      <c r="F97" s="72"/>
    </row>
    <row r="98" spans="1:6" x14ac:dyDescent="0.25">
      <c r="A98" s="104">
        <v>97</v>
      </c>
      <c r="B98" s="745"/>
      <c r="C98" s="736"/>
      <c r="D98" s="744"/>
      <c r="E98" s="738"/>
      <c r="F98" s="72"/>
    </row>
    <row r="99" spans="1:6" s="293" customFormat="1" x14ac:dyDescent="0.25">
      <c r="A99" s="104">
        <v>98</v>
      </c>
      <c r="B99" s="745"/>
      <c r="C99" s="736"/>
      <c r="D99" s="744"/>
      <c r="E99" s="738"/>
      <c r="F99" s="72"/>
    </row>
    <row r="100" spans="1:6" x14ac:dyDescent="0.25">
      <c r="A100" s="104">
        <v>99</v>
      </c>
      <c r="B100" s="745"/>
      <c r="C100" s="736"/>
      <c r="D100" s="744"/>
      <c r="E100" s="738"/>
      <c r="F100" s="72"/>
    </row>
    <row r="101" spans="1:6" s="293" customFormat="1" x14ac:dyDescent="0.25">
      <c r="A101" s="104">
        <v>100</v>
      </c>
      <c r="B101" s="745"/>
      <c r="C101" s="736"/>
      <c r="D101" s="744"/>
      <c r="E101" s="738"/>
      <c r="F101" s="72"/>
    </row>
    <row r="102" spans="1:6" x14ac:dyDescent="0.25">
      <c r="A102" s="104">
        <v>101</v>
      </c>
      <c r="B102" s="745"/>
      <c r="C102" s="736"/>
      <c r="D102" s="744"/>
      <c r="E102" s="738"/>
      <c r="F102" s="72"/>
    </row>
    <row r="103" spans="1:6" x14ac:dyDescent="0.25">
      <c r="A103" s="104">
        <v>102</v>
      </c>
      <c r="B103" s="745"/>
      <c r="C103" s="736"/>
      <c r="D103" s="744"/>
      <c r="E103" s="738"/>
      <c r="F103" s="72"/>
    </row>
    <row r="104" spans="1:6" x14ac:dyDescent="0.25">
      <c r="A104" s="104">
        <v>103</v>
      </c>
      <c r="B104" s="745"/>
      <c r="C104" s="736"/>
      <c r="D104" s="744"/>
      <c r="E104" s="738"/>
    </row>
    <row r="105" spans="1:6" s="293" customFormat="1" x14ac:dyDescent="0.25">
      <c r="A105" s="104">
        <v>104</v>
      </c>
      <c r="B105" s="745"/>
      <c r="C105" s="736"/>
      <c r="D105" s="744"/>
      <c r="E105" s="738"/>
    </row>
    <row r="106" spans="1:6" x14ac:dyDescent="0.25">
      <c r="A106" s="104">
        <v>105</v>
      </c>
      <c r="B106" s="735" t="s">
        <v>6459</v>
      </c>
      <c r="C106" s="736" t="s">
        <v>6459</v>
      </c>
      <c r="D106" s="744" t="s">
        <v>6460</v>
      </c>
      <c r="E106" s="738" t="s">
        <v>6461</v>
      </c>
    </row>
    <row r="107" spans="1:6" s="293" customFormat="1" x14ac:dyDescent="0.25">
      <c r="A107" s="104">
        <v>106</v>
      </c>
      <c r="B107" s="735"/>
      <c r="C107" s="736"/>
      <c r="D107" s="744"/>
      <c r="E107" s="738"/>
    </row>
    <row r="108" spans="1:6" x14ac:dyDescent="0.25">
      <c r="A108" s="104">
        <v>107</v>
      </c>
      <c r="B108" s="735"/>
      <c r="C108" s="736"/>
      <c r="D108" s="744"/>
      <c r="E108" s="738"/>
    </row>
    <row r="109" spans="1:6" x14ac:dyDescent="0.25">
      <c r="A109" s="104">
        <v>108</v>
      </c>
      <c r="B109" s="735"/>
      <c r="C109" s="736"/>
      <c r="D109" s="737"/>
      <c r="E109" s="738"/>
    </row>
    <row r="110" spans="1:6" x14ac:dyDescent="0.25">
      <c r="A110" s="104">
        <v>109</v>
      </c>
      <c r="B110" s="735"/>
      <c r="C110" s="736"/>
      <c r="D110" s="737"/>
      <c r="E110" s="738"/>
    </row>
    <row r="111" spans="1:6" s="293" customFormat="1" x14ac:dyDescent="0.25">
      <c r="A111" s="104">
        <v>110</v>
      </c>
      <c r="B111" s="735"/>
      <c r="C111" s="736"/>
      <c r="D111" s="737"/>
      <c r="E111" s="738"/>
    </row>
    <row r="112" spans="1:6" x14ac:dyDescent="0.25">
      <c r="A112" s="104">
        <v>111</v>
      </c>
      <c r="B112" s="735" t="s">
        <v>6462</v>
      </c>
      <c r="C112" s="736" t="s">
        <v>6462</v>
      </c>
      <c r="D112" s="737" t="s">
        <v>6463</v>
      </c>
      <c r="E112" s="738" t="s">
        <v>6461</v>
      </c>
    </row>
    <row r="113" spans="1:5" s="293" customFormat="1" x14ac:dyDescent="0.25">
      <c r="A113" s="104">
        <v>112</v>
      </c>
      <c r="B113" s="735"/>
      <c r="C113" s="736"/>
      <c r="D113" s="737"/>
      <c r="E113" s="738"/>
    </row>
    <row r="114" spans="1:5" x14ac:dyDescent="0.25">
      <c r="A114" s="104">
        <v>113</v>
      </c>
      <c r="B114" s="735"/>
      <c r="C114" s="736"/>
      <c r="D114" s="737"/>
      <c r="E114" s="738"/>
    </row>
    <row r="115" spans="1:5" s="293" customFormat="1" x14ac:dyDescent="0.25">
      <c r="A115" s="104">
        <v>114</v>
      </c>
      <c r="B115" s="735"/>
      <c r="C115" s="736"/>
      <c r="D115" s="737"/>
      <c r="E115" s="738"/>
    </row>
    <row r="116" spans="1:5" x14ac:dyDescent="0.25">
      <c r="A116" s="104">
        <v>115</v>
      </c>
      <c r="B116" s="735"/>
      <c r="C116" s="736"/>
      <c r="D116" s="744"/>
      <c r="E116" s="738"/>
    </row>
    <row r="117" spans="1:5" s="293" customFormat="1" x14ac:dyDescent="0.25">
      <c r="A117" s="104">
        <v>116</v>
      </c>
      <c r="B117" s="735"/>
      <c r="C117" s="736"/>
      <c r="D117" s="737"/>
      <c r="E117" s="738"/>
    </row>
    <row r="118" spans="1:5" x14ac:dyDescent="0.25">
      <c r="A118" s="104">
        <v>117</v>
      </c>
      <c r="B118" s="735" t="s">
        <v>6464</v>
      </c>
      <c r="C118" s="736" t="s">
        <v>6464</v>
      </c>
      <c r="D118" s="737" t="s">
        <v>6465</v>
      </c>
      <c r="E118" s="738" t="s">
        <v>6461</v>
      </c>
    </row>
    <row r="119" spans="1:5" s="293" customFormat="1" x14ac:dyDescent="0.25">
      <c r="A119" s="104">
        <v>118</v>
      </c>
      <c r="B119" s="735"/>
      <c r="C119" s="736"/>
      <c r="D119" s="737"/>
      <c r="E119" s="738"/>
    </row>
    <row r="120" spans="1:5" x14ac:dyDescent="0.25">
      <c r="A120" s="104">
        <v>119</v>
      </c>
      <c r="B120" s="735"/>
      <c r="C120" s="736"/>
      <c r="D120" s="737"/>
      <c r="E120" s="738"/>
    </row>
    <row r="121" spans="1:5" s="293" customFormat="1" x14ac:dyDescent="0.25">
      <c r="A121" s="104">
        <v>120</v>
      </c>
      <c r="B121" s="735"/>
      <c r="C121" s="736"/>
      <c r="D121" s="737"/>
      <c r="E121" s="738"/>
    </row>
    <row r="122" spans="1:5" x14ac:dyDescent="0.25">
      <c r="A122" s="104">
        <v>121</v>
      </c>
      <c r="B122" s="735"/>
      <c r="C122" s="736"/>
      <c r="D122" s="744"/>
      <c r="E122" s="738"/>
    </row>
    <row r="123" spans="1:5" s="293" customFormat="1" x14ac:dyDescent="0.25">
      <c r="A123" s="104">
        <v>122</v>
      </c>
      <c r="B123" s="735"/>
      <c r="C123" s="736"/>
      <c r="D123" s="737"/>
      <c r="E123" s="738"/>
    </row>
    <row r="124" spans="1:5" x14ac:dyDescent="0.25">
      <c r="A124" s="104">
        <v>123</v>
      </c>
      <c r="B124" s="735" t="s">
        <v>6466</v>
      </c>
      <c r="C124" s="736" t="s">
        <v>6466</v>
      </c>
      <c r="D124" s="737" t="s">
        <v>6467</v>
      </c>
      <c r="E124" s="738" t="s">
        <v>6461</v>
      </c>
    </row>
    <row r="125" spans="1:5" s="293" customFormat="1" x14ac:dyDescent="0.25">
      <c r="A125" s="104">
        <v>124</v>
      </c>
      <c r="B125" s="735"/>
      <c r="C125" s="736"/>
      <c r="D125" s="737"/>
      <c r="E125" s="738"/>
    </row>
    <row r="126" spans="1:5" x14ac:dyDescent="0.25">
      <c r="A126" s="104">
        <v>125</v>
      </c>
      <c r="B126" s="735"/>
      <c r="C126" s="736"/>
      <c r="D126" s="737"/>
      <c r="E126" s="738"/>
    </row>
    <row r="127" spans="1:5" s="293" customFormat="1" x14ac:dyDescent="0.25">
      <c r="A127" s="104">
        <v>126</v>
      </c>
      <c r="B127" s="735"/>
      <c r="C127" s="736"/>
      <c r="D127" s="737"/>
      <c r="E127" s="738"/>
    </row>
    <row r="128" spans="1:5" x14ac:dyDescent="0.25">
      <c r="A128" s="104">
        <v>127</v>
      </c>
      <c r="B128" s="735"/>
      <c r="C128" s="736"/>
      <c r="D128" s="744"/>
      <c r="E128" s="738"/>
    </row>
    <row r="129" spans="1:5" s="293" customFormat="1" x14ac:dyDescent="0.25">
      <c r="A129" s="104">
        <v>128</v>
      </c>
      <c r="B129" s="735"/>
      <c r="C129" s="736"/>
      <c r="D129" s="737"/>
      <c r="E129" s="738"/>
    </row>
    <row r="130" spans="1:5" x14ac:dyDescent="0.25">
      <c r="A130" s="104">
        <v>129</v>
      </c>
      <c r="B130" s="735" t="s">
        <v>5061</v>
      </c>
      <c r="C130" s="736" t="s">
        <v>5061</v>
      </c>
      <c r="D130" s="744" t="s">
        <v>5007</v>
      </c>
      <c r="E130" s="738" t="s">
        <v>7388</v>
      </c>
    </row>
    <row r="131" spans="1:5" s="293" customFormat="1" x14ac:dyDescent="0.25">
      <c r="A131" s="104">
        <v>130</v>
      </c>
      <c r="B131" s="735"/>
      <c r="C131" s="736"/>
      <c r="D131" s="737"/>
      <c r="E131" s="738"/>
    </row>
    <row r="132" spans="1:5" x14ac:dyDescent="0.25">
      <c r="A132" s="104">
        <v>131</v>
      </c>
      <c r="B132" s="735"/>
      <c r="C132" s="736"/>
      <c r="D132" s="737"/>
      <c r="E132" s="738"/>
    </row>
    <row r="133" spans="1:5" s="293" customFormat="1" x14ac:dyDescent="0.25">
      <c r="A133" s="104">
        <v>132</v>
      </c>
      <c r="B133" s="735"/>
      <c r="C133" s="736"/>
      <c r="D133" s="737"/>
      <c r="E133" s="738"/>
    </row>
    <row r="134" spans="1:5" x14ac:dyDescent="0.25">
      <c r="A134" s="104">
        <v>133</v>
      </c>
      <c r="B134" s="735"/>
      <c r="C134" s="736"/>
      <c r="D134" s="744"/>
      <c r="E134" s="738"/>
    </row>
    <row r="135" spans="1:5" s="293" customFormat="1" x14ac:dyDescent="0.25">
      <c r="A135" s="104">
        <v>134</v>
      </c>
      <c r="B135" s="735"/>
      <c r="C135" s="736"/>
      <c r="D135" s="737"/>
      <c r="E135" s="738"/>
    </row>
    <row r="136" spans="1:5" x14ac:dyDescent="0.25">
      <c r="A136" s="104">
        <v>135</v>
      </c>
      <c r="B136" s="735"/>
      <c r="C136" s="736"/>
      <c r="D136" s="737"/>
      <c r="E136" s="738"/>
    </row>
    <row r="137" spans="1:5" s="293" customFormat="1" x14ac:dyDescent="0.25">
      <c r="A137" s="104">
        <v>136</v>
      </c>
      <c r="B137" s="735"/>
      <c r="C137" s="736"/>
      <c r="D137" s="737"/>
      <c r="E137" s="738"/>
    </row>
    <row r="138" spans="1:5" x14ac:dyDescent="0.25">
      <c r="A138" s="104">
        <v>137</v>
      </c>
      <c r="B138" s="735"/>
      <c r="C138" s="736"/>
      <c r="D138" s="737"/>
      <c r="E138" s="738"/>
    </row>
    <row r="139" spans="1:5" s="293" customFormat="1" x14ac:dyDescent="0.25">
      <c r="A139" s="104">
        <v>138</v>
      </c>
      <c r="B139" s="735"/>
      <c r="C139" s="736"/>
      <c r="D139" s="737"/>
      <c r="E139" s="738"/>
    </row>
    <row r="140" spans="1:5" x14ac:dyDescent="0.25">
      <c r="A140" s="104">
        <v>139</v>
      </c>
      <c r="B140" s="735"/>
      <c r="C140" s="736"/>
      <c r="D140" s="737"/>
      <c r="E140" s="738"/>
    </row>
    <row r="141" spans="1:5" s="293" customFormat="1" x14ac:dyDescent="0.25">
      <c r="A141" s="104">
        <v>140</v>
      </c>
      <c r="B141" s="735"/>
      <c r="C141" s="736"/>
      <c r="D141" s="737"/>
      <c r="E141" s="738"/>
    </row>
    <row r="142" spans="1:5" x14ac:dyDescent="0.25">
      <c r="A142" s="104">
        <v>141</v>
      </c>
      <c r="B142" s="735"/>
      <c r="C142" s="736"/>
      <c r="D142" s="737"/>
      <c r="E142" s="738"/>
    </row>
    <row r="143" spans="1:5" s="293" customFormat="1" x14ac:dyDescent="0.25">
      <c r="A143" s="104">
        <v>142</v>
      </c>
      <c r="B143" s="735"/>
      <c r="C143" s="736"/>
      <c r="D143" s="737"/>
      <c r="E143" s="738"/>
    </row>
    <row r="144" spans="1:5" x14ac:dyDescent="0.25">
      <c r="A144" s="104">
        <v>143</v>
      </c>
      <c r="B144" s="735"/>
      <c r="C144" s="736"/>
      <c r="D144" s="737"/>
      <c r="E144" s="738"/>
    </row>
    <row r="145" spans="1:5" s="293" customFormat="1" x14ac:dyDescent="0.25">
      <c r="A145" s="104">
        <v>144</v>
      </c>
      <c r="B145" s="735" t="s">
        <v>6468</v>
      </c>
      <c r="C145" s="735" t="s">
        <v>6468</v>
      </c>
      <c r="D145" s="744" t="s">
        <v>6469</v>
      </c>
      <c r="E145" s="738" t="s">
        <v>7387</v>
      </c>
    </row>
    <row r="146" spans="1:5" x14ac:dyDescent="0.25">
      <c r="A146" s="104">
        <v>145</v>
      </c>
      <c r="B146" s="735"/>
      <c r="C146" s="736"/>
      <c r="D146" s="737"/>
      <c r="E146" s="738"/>
    </row>
    <row r="147" spans="1:5" s="293" customFormat="1" x14ac:dyDescent="0.25">
      <c r="A147" s="104">
        <v>146</v>
      </c>
      <c r="B147" s="735"/>
      <c r="C147" s="736"/>
      <c r="D147" s="737"/>
      <c r="E147" s="738"/>
    </row>
    <row r="148" spans="1:5" x14ac:dyDescent="0.25">
      <c r="A148" s="104">
        <v>147</v>
      </c>
      <c r="B148" s="735"/>
      <c r="C148" s="736"/>
      <c r="D148" s="737"/>
      <c r="E148" s="738"/>
    </row>
    <row r="149" spans="1:5" s="293" customFormat="1" x14ac:dyDescent="0.25">
      <c r="A149" s="104">
        <v>148</v>
      </c>
      <c r="B149" s="735"/>
      <c r="C149" s="736"/>
      <c r="D149" s="737"/>
      <c r="E149" s="738"/>
    </row>
    <row r="150" spans="1:5" x14ac:dyDescent="0.25">
      <c r="A150" s="104">
        <v>149</v>
      </c>
      <c r="B150" s="735"/>
      <c r="C150" s="736"/>
      <c r="D150" s="737"/>
      <c r="E150" s="738"/>
    </row>
    <row r="151" spans="1:5" s="293" customFormat="1" x14ac:dyDescent="0.25">
      <c r="A151" s="104">
        <v>150</v>
      </c>
      <c r="B151" s="735" t="s">
        <v>6470</v>
      </c>
      <c r="C151" s="735" t="s">
        <v>6470</v>
      </c>
      <c r="D151" s="744" t="s">
        <v>6471</v>
      </c>
      <c r="E151" s="738" t="s">
        <v>7387</v>
      </c>
    </row>
    <row r="152" spans="1:5" x14ac:dyDescent="0.25">
      <c r="A152" s="104">
        <v>151</v>
      </c>
      <c r="B152" s="735"/>
      <c r="C152" s="736"/>
      <c r="D152" s="737"/>
      <c r="E152" s="738"/>
    </row>
    <row r="153" spans="1:5" s="293" customFormat="1" x14ac:dyDescent="0.25">
      <c r="A153" s="104">
        <v>152</v>
      </c>
      <c r="B153" s="735"/>
      <c r="C153" s="736"/>
      <c r="D153" s="737"/>
      <c r="E153" s="738"/>
    </row>
    <row r="154" spans="1:5" x14ac:dyDescent="0.25">
      <c r="A154" s="104">
        <v>153</v>
      </c>
      <c r="B154" s="735"/>
      <c r="C154" s="736"/>
      <c r="D154" s="737"/>
      <c r="E154" s="738"/>
    </row>
    <row r="155" spans="1:5" s="293" customFormat="1" x14ac:dyDescent="0.25">
      <c r="A155" s="104">
        <v>154</v>
      </c>
      <c r="B155" s="735"/>
      <c r="C155" s="736"/>
      <c r="D155" s="737"/>
      <c r="E155" s="738"/>
    </row>
    <row r="156" spans="1:5" x14ac:dyDescent="0.25">
      <c r="A156" s="104">
        <v>155</v>
      </c>
      <c r="B156" s="735"/>
      <c r="C156" s="736"/>
      <c r="D156" s="737"/>
      <c r="E156" s="738"/>
    </row>
    <row r="157" spans="1:5" s="293" customFormat="1" x14ac:dyDescent="0.25">
      <c r="A157" s="104">
        <v>156</v>
      </c>
      <c r="B157" s="735" t="s">
        <v>5062</v>
      </c>
      <c r="C157" s="736" t="s">
        <v>5062</v>
      </c>
      <c r="D157" s="737" t="s">
        <v>5021</v>
      </c>
      <c r="E157" s="738" t="s">
        <v>7388</v>
      </c>
    </row>
    <row r="158" spans="1:5" x14ac:dyDescent="0.25">
      <c r="A158" s="104">
        <v>157</v>
      </c>
      <c r="B158" s="746"/>
      <c r="C158" s="747"/>
      <c r="D158" s="744"/>
      <c r="E158" s="738"/>
    </row>
    <row r="159" spans="1:5" s="293" customFormat="1" x14ac:dyDescent="0.25">
      <c r="A159" s="104">
        <v>158</v>
      </c>
      <c r="B159" s="746"/>
      <c r="C159" s="747"/>
      <c r="D159" s="748"/>
      <c r="E159" s="738"/>
    </row>
    <row r="160" spans="1:5" x14ac:dyDescent="0.25">
      <c r="A160" s="104">
        <v>159</v>
      </c>
      <c r="B160" s="746"/>
      <c r="C160" s="747"/>
      <c r="D160" s="748"/>
      <c r="E160" s="738"/>
    </row>
    <row r="161" spans="1:7" s="293" customFormat="1" x14ac:dyDescent="0.25">
      <c r="A161" s="104">
        <v>160</v>
      </c>
      <c r="B161" s="746"/>
      <c r="C161" s="747"/>
      <c r="D161" s="748"/>
      <c r="E161" s="738"/>
    </row>
    <row r="162" spans="1:7" x14ac:dyDescent="0.25">
      <c r="A162" s="104">
        <v>161</v>
      </c>
      <c r="B162" s="746"/>
      <c r="C162" s="747"/>
      <c r="D162" s="748"/>
      <c r="E162" s="738"/>
    </row>
    <row r="163" spans="1:7" s="293" customFormat="1" x14ac:dyDescent="0.25">
      <c r="A163" s="104">
        <v>162</v>
      </c>
      <c r="B163" s="746"/>
      <c r="C163" s="747"/>
      <c r="D163" s="748"/>
      <c r="E163" s="738"/>
    </row>
    <row r="164" spans="1:7" x14ac:dyDescent="0.25">
      <c r="A164" s="104">
        <v>163</v>
      </c>
      <c r="B164" s="746"/>
      <c r="C164" s="747"/>
      <c r="D164" s="748"/>
      <c r="E164" s="738"/>
    </row>
    <row r="165" spans="1:7" x14ac:dyDescent="0.25">
      <c r="A165" s="104">
        <v>164</v>
      </c>
      <c r="B165" s="746"/>
      <c r="C165" s="747"/>
      <c r="D165" s="748"/>
      <c r="E165" s="738"/>
      <c r="G165" s="200"/>
    </row>
    <row r="166" spans="1:7" x14ac:dyDescent="0.25">
      <c r="A166" s="104">
        <v>165</v>
      </c>
      <c r="B166" s="746"/>
      <c r="C166" s="747"/>
      <c r="D166" s="748"/>
      <c r="E166" s="738"/>
      <c r="G166" s="200"/>
    </row>
    <row r="167" spans="1:7" x14ac:dyDescent="0.25">
      <c r="A167" s="104">
        <v>166</v>
      </c>
      <c r="B167" s="746"/>
      <c r="C167" s="747"/>
      <c r="D167" s="748"/>
      <c r="E167" s="738"/>
      <c r="G167" s="151"/>
    </row>
    <row r="168" spans="1:7" x14ac:dyDescent="0.25">
      <c r="A168" s="104">
        <v>167</v>
      </c>
      <c r="B168" s="746"/>
      <c r="C168" s="747"/>
      <c r="D168" s="744"/>
      <c r="E168" s="738"/>
      <c r="G168" s="151"/>
    </row>
    <row r="169" spans="1:7" x14ac:dyDescent="0.25">
      <c r="A169" s="104">
        <v>168</v>
      </c>
      <c r="B169" s="746"/>
      <c r="C169" s="747"/>
      <c r="D169" s="748"/>
      <c r="E169" s="738"/>
      <c r="G169" s="151"/>
    </row>
    <row r="170" spans="1:7" x14ac:dyDescent="0.25">
      <c r="A170" s="104">
        <v>169</v>
      </c>
      <c r="B170" s="746"/>
      <c r="C170" s="747"/>
      <c r="D170" s="748"/>
      <c r="E170" s="738"/>
    </row>
    <row r="171" spans="1:7" x14ac:dyDescent="0.25">
      <c r="A171" s="104">
        <v>170</v>
      </c>
      <c r="B171" s="746"/>
      <c r="C171" s="747"/>
      <c r="D171" s="748"/>
      <c r="E171" s="738"/>
    </row>
    <row r="172" spans="1:7" x14ac:dyDescent="0.25">
      <c r="A172" s="104">
        <v>171</v>
      </c>
      <c r="B172" s="746" t="s">
        <v>6472</v>
      </c>
      <c r="C172" s="747" t="s">
        <v>6472</v>
      </c>
      <c r="D172" s="748" t="s">
        <v>6473</v>
      </c>
      <c r="E172" s="738" t="s">
        <v>7387</v>
      </c>
    </row>
    <row r="173" spans="1:7" x14ac:dyDescent="0.25">
      <c r="A173" s="104">
        <v>172</v>
      </c>
      <c r="B173" s="746"/>
      <c r="C173" s="747"/>
      <c r="D173" s="748"/>
      <c r="E173" s="738"/>
    </row>
    <row r="174" spans="1:7" x14ac:dyDescent="0.25">
      <c r="A174" s="104">
        <v>173</v>
      </c>
      <c r="B174" s="746"/>
      <c r="C174" s="747"/>
      <c r="D174" s="748"/>
      <c r="E174" s="738"/>
    </row>
    <row r="175" spans="1:7" x14ac:dyDescent="0.25">
      <c r="A175" s="104">
        <v>174</v>
      </c>
      <c r="B175" s="746"/>
      <c r="C175" s="747"/>
      <c r="D175" s="748"/>
      <c r="E175" s="738"/>
    </row>
    <row r="176" spans="1:7" x14ac:dyDescent="0.25">
      <c r="A176" s="104">
        <v>175</v>
      </c>
      <c r="B176" s="746"/>
      <c r="C176" s="747"/>
      <c r="D176" s="748"/>
      <c r="E176" s="738"/>
    </row>
    <row r="177" spans="1:5" x14ac:dyDescent="0.25">
      <c r="A177" s="104">
        <v>176</v>
      </c>
      <c r="B177" s="746"/>
      <c r="C177" s="747"/>
      <c r="D177" s="748"/>
      <c r="E177" s="738"/>
    </row>
    <row r="178" spans="1:5" x14ac:dyDescent="0.25">
      <c r="A178" s="104">
        <v>177</v>
      </c>
      <c r="B178" s="735" t="s">
        <v>6474</v>
      </c>
      <c r="C178" s="749" t="s">
        <v>6474</v>
      </c>
      <c r="D178" s="737" t="s">
        <v>6475</v>
      </c>
      <c r="E178" s="738" t="s">
        <v>7387</v>
      </c>
    </row>
    <row r="179" spans="1:5" x14ac:dyDescent="0.25">
      <c r="A179" s="104">
        <v>178</v>
      </c>
      <c r="B179" s="735"/>
      <c r="C179" s="736"/>
      <c r="D179" s="737"/>
      <c r="E179" s="738"/>
    </row>
    <row r="180" spans="1:5" x14ac:dyDescent="0.25">
      <c r="A180" s="104">
        <v>179</v>
      </c>
      <c r="B180" s="735"/>
      <c r="C180" s="749"/>
      <c r="D180" s="737"/>
      <c r="E180" s="738"/>
    </row>
    <row r="181" spans="1:5" x14ac:dyDescent="0.25">
      <c r="A181" s="104">
        <v>180</v>
      </c>
      <c r="B181" s="735"/>
      <c r="C181" s="736"/>
      <c r="D181" s="737"/>
      <c r="E181" s="738"/>
    </row>
    <row r="182" spans="1:5" s="293" customFormat="1" x14ac:dyDescent="0.25">
      <c r="A182" s="104">
        <v>181</v>
      </c>
      <c r="B182" s="735"/>
      <c r="C182" s="749"/>
      <c r="D182" s="737"/>
      <c r="E182" s="738"/>
    </row>
    <row r="183" spans="1:5" s="293" customFormat="1" x14ac:dyDescent="0.25">
      <c r="A183" s="104">
        <v>182</v>
      </c>
      <c r="B183" s="735"/>
      <c r="C183" s="736"/>
      <c r="D183" s="737"/>
      <c r="E183" s="738"/>
    </row>
    <row r="184" spans="1:5" x14ac:dyDescent="0.25">
      <c r="A184" s="104">
        <v>183</v>
      </c>
      <c r="B184" s="735"/>
      <c r="C184" s="749"/>
      <c r="D184" s="737"/>
      <c r="E184" s="738"/>
    </row>
    <row r="185" spans="1:5" s="293" customFormat="1" x14ac:dyDescent="0.25">
      <c r="A185" s="104">
        <v>184</v>
      </c>
      <c r="B185" s="735"/>
      <c r="C185" s="736"/>
      <c r="D185" s="737"/>
      <c r="E185" s="738"/>
    </row>
    <row r="186" spans="1:5" s="293" customFormat="1" x14ac:dyDescent="0.25">
      <c r="A186" s="104">
        <v>185</v>
      </c>
      <c r="B186" s="735"/>
      <c r="C186" s="749"/>
      <c r="D186" s="737"/>
      <c r="E186" s="738"/>
    </row>
    <row r="187" spans="1:5" s="293" customFormat="1" x14ac:dyDescent="0.25">
      <c r="A187" s="104">
        <v>186</v>
      </c>
      <c r="B187" s="735"/>
      <c r="C187" s="736"/>
      <c r="D187" s="737"/>
      <c r="E187" s="738"/>
    </row>
    <row r="188" spans="1:5" s="293" customFormat="1" x14ac:dyDescent="0.25">
      <c r="A188" s="104">
        <v>187</v>
      </c>
      <c r="B188" s="735"/>
      <c r="C188" s="749"/>
      <c r="D188" s="737"/>
      <c r="E188" s="738"/>
    </row>
    <row r="189" spans="1:5" s="293" customFormat="1" x14ac:dyDescent="0.25">
      <c r="A189" s="104">
        <v>188</v>
      </c>
      <c r="B189" s="735"/>
      <c r="C189" s="736"/>
      <c r="D189" s="737"/>
      <c r="E189" s="738"/>
    </row>
    <row r="190" spans="1:5" s="293" customFormat="1" x14ac:dyDescent="0.25">
      <c r="A190" s="104">
        <v>189</v>
      </c>
      <c r="B190" s="735"/>
      <c r="C190" s="736"/>
      <c r="D190" s="744"/>
      <c r="E190" s="738"/>
    </row>
    <row r="191" spans="1:5" s="293" customFormat="1" x14ac:dyDescent="0.25">
      <c r="A191" s="104">
        <v>190</v>
      </c>
      <c r="B191" s="735"/>
      <c r="C191" s="736"/>
      <c r="D191" s="744"/>
      <c r="E191" s="738"/>
    </row>
    <row r="192" spans="1:5" s="293" customFormat="1" x14ac:dyDescent="0.25">
      <c r="A192" s="104">
        <v>191</v>
      </c>
      <c r="B192" s="735"/>
      <c r="C192" s="736"/>
      <c r="D192" s="744"/>
      <c r="E192" s="738"/>
    </row>
    <row r="193" spans="1:5" s="293" customFormat="1" x14ac:dyDescent="0.25">
      <c r="A193" s="104">
        <v>192</v>
      </c>
      <c r="B193" s="735"/>
      <c r="C193" s="736"/>
      <c r="D193" s="744"/>
      <c r="E193" s="738"/>
    </row>
    <row r="194" spans="1:5" s="293" customFormat="1" x14ac:dyDescent="0.25">
      <c r="A194" s="104">
        <v>193</v>
      </c>
      <c r="B194" s="735"/>
      <c r="C194" s="736"/>
      <c r="D194" s="744"/>
      <c r="E194" s="738"/>
    </row>
    <row r="195" spans="1:5" s="293" customFormat="1" x14ac:dyDescent="0.25">
      <c r="A195" s="104">
        <v>194</v>
      </c>
      <c r="B195" s="735"/>
      <c r="C195" s="736"/>
      <c r="D195" s="744"/>
      <c r="E195" s="738"/>
    </row>
    <row r="196" spans="1:5" s="293" customFormat="1" x14ac:dyDescent="0.25">
      <c r="A196" s="104">
        <v>195</v>
      </c>
      <c r="B196" s="458"/>
      <c r="C196" s="459"/>
      <c r="D196" s="460"/>
      <c r="E196" s="461"/>
    </row>
    <row r="197" spans="1:5" s="293" customFormat="1" x14ac:dyDescent="0.25">
      <c r="A197" s="104">
        <v>196</v>
      </c>
      <c r="B197" s="458"/>
      <c r="C197" s="459"/>
      <c r="D197" s="460"/>
      <c r="E197" s="461"/>
    </row>
    <row r="198" spans="1:5" s="293" customFormat="1" x14ac:dyDescent="0.25">
      <c r="A198" s="104">
        <v>197</v>
      </c>
      <c r="B198" s="458"/>
      <c r="C198" s="459"/>
      <c r="D198" s="460"/>
      <c r="E198" s="461"/>
    </row>
    <row r="199" spans="1:5" s="293" customFormat="1" x14ac:dyDescent="0.25">
      <c r="A199" s="104">
        <v>198</v>
      </c>
      <c r="B199" s="458"/>
      <c r="C199" s="459"/>
      <c r="D199" s="460"/>
      <c r="E199" s="461"/>
    </row>
    <row r="200" spans="1:5" s="293" customFormat="1" x14ac:dyDescent="0.25">
      <c r="A200" s="104">
        <v>199</v>
      </c>
      <c r="B200" s="458"/>
      <c r="C200" s="459"/>
      <c r="D200" s="460"/>
      <c r="E200" s="461"/>
    </row>
    <row r="201" spans="1:5" s="293" customFormat="1" x14ac:dyDescent="0.25">
      <c r="A201" s="104">
        <v>200</v>
      </c>
      <c r="B201" s="458"/>
      <c r="C201" s="459"/>
      <c r="D201" s="460"/>
      <c r="E201" s="461"/>
    </row>
    <row r="202" spans="1:5" s="293" customFormat="1" x14ac:dyDescent="0.25">
      <c r="A202" s="104">
        <v>201</v>
      </c>
      <c r="B202" s="458"/>
      <c r="C202" s="459"/>
      <c r="D202" s="460"/>
      <c r="E202" s="461"/>
    </row>
    <row r="203" spans="1:5" s="293" customFormat="1" x14ac:dyDescent="0.25">
      <c r="A203" s="104">
        <v>202</v>
      </c>
      <c r="B203" s="458"/>
      <c r="C203" s="459"/>
      <c r="D203" s="460"/>
      <c r="E203" s="461"/>
    </row>
    <row r="204" spans="1:5" s="293" customFormat="1" x14ac:dyDescent="0.25">
      <c r="A204" s="104">
        <v>203</v>
      </c>
      <c r="B204" s="458"/>
      <c r="C204" s="459"/>
      <c r="D204" s="460"/>
      <c r="E204" s="461"/>
    </row>
    <row r="205" spans="1:5" s="293" customFormat="1" x14ac:dyDescent="0.25">
      <c r="A205" s="104">
        <v>204</v>
      </c>
      <c r="B205" s="458"/>
      <c r="C205" s="459"/>
      <c r="D205" s="460"/>
      <c r="E205" s="461"/>
    </row>
    <row r="206" spans="1:5" s="293" customFormat="1" x14ac:dyDescent="0.25">
      <c r="A206" s="104">
        <v>205</v>
      </c>
      <c r="B206" s="458"/>
      <c r="C206" s="459"/>
      <c r="D206" s="460"/>
      <c r="E206" s="461"/>
    </row>
    <row r="207" spans="1:5" s="293" customFormat="1" x14ac:dyDescent="0.25">
      <c r="A207" s="104">
        <v>206</v>
      </c>
      <c r="B207" s="458"/>
      <c r="C207" s="459"/>
      <c r="D207" s="460"/>
      <c r="E207" s="461"/>
    </row>
    <row r="208" spans="1:5" s="293" customFormat="1" x14ac:dyDescent="0.25">
      <c r="A208" s="104">
        <v>207</v>
      </c>
      <c r="B208" s="458"/>
      <c r="C208" s="459"/>
      <c r="D208" s="460"/>
      <c r="E208" s="461"/>
    </row>
    <row r="209" spans="1:5" s="293" customFormat="1" x14ac:dyDescent="0.25">
      <c r="A209" s="104">
        <v>208</v>
      </c>
      <c r="B209" s="458"/>
      <c r="C209" s="459"/>
      <c r="D209" s="460"/>
      <c r="E209" s="461"/>
    </row>
    <row r="210" spans="1:5" s="293" customFormat="1" x14ac:dyDescent="0.25">
      <c r="A210" s="104">
        <v>209</v>
      </c>
      <c r="B210" s="458"/>
      <c r="C210" s="459"/>
      <c r="D210" s="460"/>
      <c r="E210" s="461"/>
    </row>
    <row r="211" spans="1:5" s="293" customFormat="1" x14ac:dyDescent="0.25">
      <c r="A211" s="104">
        <v>210</v>
      </c>
      <c r="B211" s="458"/>
      <c r="C211" s="459"/>
      <c r="D211" s="460"/>
      <c r="E211" s="461"/>
    </row>
    <row r="212" spans="1:5" s="293" customFormat="1" x14ac:dyDescent="0.25">
      <c r="A212" s="104">
        <v>211</v>
      </c>
      <c r="B212" s="458"/>
      <c r="C212" s="459"/>
      <c r="D212" s="460"/>
      <c r="E212" s="461"/>
    </row>
    <row r="213" spans="1:5" s="293" customFormat="1" x14ac:dyDescent="0.25">
      <c r="A213" s="104">
        <v>212</v>
      </c>
      <c r="B213" s="498"/>
      <c r="C213" s="499"/>
      <c r="D213" s="500"/>
      <c r="E213" s="501"/>
    </row>
    <row r="214" spans="1:5" s="293" customFormat="1" x14ac:dyDescent="0.25">
      <c r="A214" s="104">
        <v>213</v>
      </c>
      <c r="B214" s="458"/>
      <c r="C214" s="459"/>
      <c r="D214" s="460"/>
      <c r="E214" s="461"/>
    </row>
    <row r="215" spans="1:5" s="293" customFormat="1" x14ac:dyDescent="0.25">
      <c r="A215" s="104">
        <v>214</v>
      </c>
      <c r="B215" s="458"/>
      <c r="C215" s="459"/>
      <c r="D215" s="460"/>
      <c r="E215" s="461"/>
    </row>
    <row r="216" spans="1:5" s="293" customFormat="1" x14ac:dyDescent="0.25">
      <c r="A216" s="104">
        <v>215</v>
      </c>
      <c r="B216" s="458"/>
      <c r="C216" s="459"/>
      <c r="D216" s="460"/>
      <c r="E216" s="461"/>
    </row>
    <row r="217" spans="1:5" s="293" customFormat="1" x14ac:dyDescent="0.25">
      <c r="A217" s="104">
        <v>216</v>
      </c>
      <c r="B217" s="498"/>
      <c r="C217" s="499"/>
      <c r="D217" s="500"/>
      <c r="E217" s="501"/>
    </row>
    <row r="218" spans="1:5" s="293" customFormat="1" x14ac:dyDescent="0.25">
      <c r="A218" s="104">
        <v>217</v>
      </c>
      <c r="B218" s="458"/>
      <c r="C218" s="459"/>
      <c r="D218" s="460"/>
      <c r="E218" s="461"/>
    </row>
    <row r="219" spans="1:5" s="293" customFormat="1" x14ac:dyDescent="0.25">
      <c r="A219" s="104">
        <v>218</v>
      </c>
      <c r="B219" s="458"/>
      <c r="C219" s="459"/>
      <c r="D219" s="460"/>
      <c r="E219" s="461"/>
    </row>
    <row r="220" spans="1:5" x14ac:dyDescent="0.25">
      <c r="A220" s="104">
        <v>219</v>
      </c>
      <c r="B220" s="458"/>
      <c r="C220" s="459"/>
      <c r="D220" s="460"/>
      <c r="E220" s="461"/>
    </row>
    <row r="221" spans="1:5" x14ac:dyDescent="0.25">
      <c r="A221" s="104">
        <v>220</v>
      </c>
      <c r="B221" s="498"/>
      <c r="C221" s="499"/>
      <c r="D221" s="500"/>
      <c r="E221" s="501"/>
    </row>
    <row r="222" spans="1:5" x14ac:dyDescent="0.25">
      <c r="A222" s="104">
        <v>221</v>
      </c>
      <c r="B222" s="498"/>
      <c r="C222" s="499"/>
      <c r="D222" s="500"/>
      <c r="E222" s="461"/>
    </row>
    <row r="223" spans="1:5" x14ac:dyDescent="0.25">
      <c r="A223" s="104">
        <v>222</v>
      </c>
      <c r="B223" s="498"/>
      <c r="C223" s="499"/>
      <c r="D223" s="500"/>
      <c r="E223" s="501"/>
    </row>
    <row r="224" spans="1:5" x14ac:dyDescent="0.25">
      <c r="A224" s="104">
        <v>223</v>
      </c>
      <c r="B224" s="498"/>
      <c r="C224" s="499"/>
      <c r="D224" s="500"/>
      <c r="E224" s="461"/>
    </row>
    <row r="225" spans="1:7" x14ac:dyDescent="0.25">
      <c r="A225" s="104">
        <v>224</v>
      </c>
      <c r="B225" s="498"/>
      <c r="C225" s="499"/>
      <c r="D225" s="500"/>
      <c r="E225" s="501"/>
    </row>
    <row r="226" spans="1:7" x14ac:dyDescent="0.25">
      <c r="A226" s="104">
        <v>225</v>
      </c>
      <c r="B226" s="498"/>
      <c r="C226" s="499"/>
      <c r="D226" s="500"/>
      <c r="E226" s="461"/>
    </row>
    <row r="227" spans="1:7" x14ac:dyDescent="0.25">
      <c r="A227" s="104">
        <v>226</v>
      </c>
      <c r="B227" s="498"/>
      <c r="C227" s="499"/>
      <c r="D227" s="500"/>
      <c r="E227" s="501"/>
    </row>
    <row r="228" spans="1:7" x14ac:dyDescent="0.25">
      <c r="A228" s="104">
        <v>227</v>
      </c>
      <c r="B228" s="498"/>
      <c r="C228" s="499"/>
      <c r="D228" s="500"/>
      <c r="E228" s="461"/>
    </row>
    <row r="229" spans="1:7" x14ac:dyDescent="0.25">
      <c r="A229" s="104">
        <v>228</v>
      </c>
      <c r="B229" s="498"/>
      <c r="C229" s="499"/>
      <c r="D229" s="500"/>
      <c r="E229" s="501"/>
    </row>
    <row r="230" spans="1:7" x14ac:dyDescent="0.25">
      <c r="A230" s="104">
        <v>229</v>
      </c>
      <c r="B230" s="498"/>
      <c r="C230" s="499"/>
      <c r="D230" s="500"/>
      <c r="E230" s="461"/>
    </row>
    <row r="231" spans="1:7" x14ac:dyDescent="0.25">
      <c r="A231" s="104">
        <v>230</v>
      </c>
      <c r="B231" s="498"/>
      <c r="C231" s="499"/>
      <c r="D231" s="500"/>
      <c r="E231" s="501"/>
    </row>
    <row r="232" spans="1:7" x14ac:dyDescent="0.25">
      <c r="A232" s="104">
        <v>231</v>
      </c>
      <c r="B232" s="498"/>
      <c r="C232" s="499"/>
      <c r="D232" s="500"/>
      <c r="E232" s="461"/>
    </row>
    <row r="233" spans="1:7" x14ac:dyDescent="0.25">
      <c r="A233" s="104">
        <v>232</v>
      </c>
      <c r="B233" s="498"/>
      <c r="C233" s="499"/>
      <c r="D233" s="500"/>
      <c r="E233" s="501"/>
    </row>
    <row r="234" spans="1:7" x14ac:dyDescent="0.25">
      <c r="A234" s="104">
        <v>233</v>
      </c>
      <c r="B234" s="498"/>
      <c r="C234" s="499"/>
      <c r="D234" s="500"/>
      <c r="E234" s="461"/>
    </row>
    <row r="235" spans="1:7" x14ac:dyDescent="0.25">
      <c r="A235" s="104">
        <v>234</v>
      </c>
      <c r="B235" s="498"/>
      <c r="C235" s="499"/>
      <c r="D235" s="500"/>
      <c r="E235" s="501"/>
    </row>
    <row r="236" spans="1:7" x14ac:dyDescent="0.25">
      <c r="A236" s="104">
        <v>235</v>
      </c>
      <c r="B236" s="498"/>
      <c r="C236" s="499"/>
      <c r="D236" s="500"/>
      <c r="E236" s="461"/>
    </row>
    <row r="237" spans="1:7" x14ac:dyDescent="0.25">
      <c r="A237" s="104">
        <v>236</v>
      </c>
      <c r="B237" s="498"/>
      <c r="C237" s="499"/>
      <c r="D237" s="500"/>
      <c r="E237" s="501"/>
    </row>
    <row r="238" spans="1:7" x14ac:dyDescent="0.25">
      <c r="A238" s="104">
        <v>237</v>
      </c>
      <c r="B238" s="498"/>
      <c r="C238" s="499"/>
      <c r="D238" s="500"/>
      <c r="E238" s="461"/>
    </row>
    <row r="239" spans="1:7" x14ac:dyDescent="0.25">
      <c r="A239" s="104">
        <v>238</v>
      </c>
      <c r="B239" s="498"/>
      <c r="C239" s="499"/>
      <c r="D239" s="500"/>
      <c r="E239" s="501"/>
    </row>
    <row r="240" spans="1:7" x14ac:dyDescent="0.25">
      <c r="A240" s="104">
        <v>239</v>
      </c>
      <c r="B240" s="498"/>
      <c r="C240" s="499"/>
      <c r="D240" s="500"/>
      <c r="E240" s="461"/>
      <c r="G240" s="151"/>
    </row>
    <row r="241" spans="1:7" x14ac:dyDescent="0.25">
      <c r="A241" s="104">
        <v>240</v>
      </c>
      <c r="B241" s="498"/>
      <c r="C241" s="499"/>
      <c r="D241" s="500"/>
      <c r="E241" s="501"/>
      <c r="G241" s="151"/>
    </row>
    <row r="242" spans="1:7" x14ac:dyDescent="0.25">
      <c r="A242" s="104">
        <v>241</v>
      </c>
      <c r="B242" s="498"/>
      <c r="C242" s="499"/>
      <c r="D242" s="500"/>
      <c r="E242" s="461"/>
      <c r="G242" s="151"/>
    </row>
    <row r="243" spans="1:7" x14ac:dyDescent="0.25">
      <c r="A243" s="104">
        <v>242</v>
      </c>
      <c r="B243" s="498"/>
      <c r="C243" s="499"/>
      <c r="D243" s="500"/>
      <c r="E243" s="501"/>
      <c r="G243" s="151"/>
    </row>
    <row r="244" spans="1:7" x14ac:dyDescent="0.25">
      <c r="A244" s="104">
        <v>243</v>
      </c>
      <c r="B244" s="498"/>
      <c r="C244" s="499"/>
      <c r="D244" s="500"/>
      <c r="E244" s="461"/>
      <c r="G244" s="151"/>
    </row>
    <row r="245" spans="1:7" x14ac:dyDescent="0.25">
      <c r="A245" s="104">
        <v>244</v>
      </c>
      <c r="B245" s="498"/>
      <c r="C245" s="499"/>
      <c r="D245" s="500"/>
      <c r="E245" s="501"/>
      <c r="G245" s="151"/>
    </row>
    <row r="246" spans="1:7" x14ac:dyDescent="0.25">
      <c r="A246" s="104">
        <v>245</v>
      </c>
      <c r="B246" s="498"/>
      <c r="C246" s="499"/>
      <c r="D246" s="500"/>
      <c r="E246" s="501"/>
      <c r="G246" s="151"/>
    </row>
    <row r="247" spans="1:7" x14ac:dyDescent="0.25">
      <c r="A247" s="104">
        <v>246</v>
      </c>
      <c r="B247" s="498"/>
      <c r="C247" s="499"/>
      <c r="D247" s="500"/>
      <c r="E247" s="501"/>
      <c r="G247" s="151"/>
    </row>
    <row r="248" spans="1:7" x14ac:dyDescent="0.25">
      <c r="A248" s="104">
        <v>247</v>
      </c>
      <c r="B248" s="498"/>
      <c r="C248" s="499"/>
      <c r="D248" s="500"/>
      <c r="E248" s="501"/>
      <c r="G248" s="151"/>
    </row>
    <row r="249" spans="1:7" x14ac:dyDescent="0.25">
      <c r="A249" s="104">
        <v>248</v>
      </c>
      <c r="B249" s="498"/>
      <c r="C249" s="499"/>
      <c r="D249" s="500"/>
      <c r="E249" s="461"/>
      <c r="G249" s="151"/>
    </row>
    <row r="250" spans="1:7" x14ac:dyDescent="0.25">
      <c r="A250" s="104">
        <v>249</v>
      </c>
      <c r="B250" s="151"/>
      <c r="C250" s="452"/>
      <c r="D250" s="151"/>
      <c r="E250" s="151"/>
      <c r="G250" s="151"/>
    </row>
    <row r="251" spans="1:7" x14ac:dyDescent="0.25">
      <c r="A251" s="104">
        <v>250</v>
      </c>
      <c r="B251" s="151"/>
      <c r="C251" s="452"/>
      <c r="D251" s="151"/>
      <c r="E251" s="151"/>
      <c r="G251" s="151"/>
    </row>
    <row r="252" spans="1:7" x14ac:dyDescent="0.25">
      <c r="A252" s="104">
        <v>251</v>
      </c>
      <c r="B252" s="151"/>
      <c r="C252" s="452"/>
      <c r="D252" s="151"/>
      <c r="E252" s="151"/>
      <c r="G252" s="151"/>
    </row>
    <row r="253" spans="1:7" x14ac:dyDescent="0.25">
      <c r="A253" s="104">
        <v>252</v>
      </c>
      <c r="B253" s="152"/>
      <c r="C253" s="452"/>
      <c r="D253" s="151"/>
      <c r="E253" s="151"/>
      <c r="G253" s="151"/>
    </row>
    <row r="254" spans="1:7" x14ac:dyDescent="0.25">
      <c r="A254" s="104">
        <v>253</v>
      </c>
      <c r="B254" s="151"/>
      <c r="C254" s="452"/>
      <c r="D254" s="151"/>
      <c r="E254" s="151"/>
      <c r="G254" s="151"/>
    </row>
    <row r="255" spans="1:7" x14ac:dyDescent="0.25">
      <c r="A255" s="104">
        <v>254</v>
      </c>
      <c r="B255" s="151"/>
      <c r="C255" s="452"/>
      <c r="D255" s="151"/>
      <c r="E255" s="151"/>
      <c r="G255" s="151"/>
    </row>
    <row r="256" spans="1:7" x14ac:dyDescent="0.25">
      <c r="A256" s="104">
        <v>255</v>
      </c>
      <c r="B256" s="151"/>
      <c r="C256" s="452"/>
      <c r="D256" s="151"/>
      <c r="E256" s="151"/>
      <c r="G256" s="151"/>
    </row>
    <row r="257" spans="1:7" x14ac:dyDescent="0.25">
      <c r="A257" s="104">
        <v>256</v>
      </c>
      <c r="B257" s="151"/>
      <c r="C257" s="452"/>
      <c r="D257" s="151"/>
      <c r="E257" s="151"/>
      <c r="G257" s="151"/>
    </row>
    <row r="258" spans="1:7" x14ac:dyDescent="0.25">
      <c r="A258" s="104">
        <v>257</v>
      </c>
      <c r="B258" s="151"/>
      <c r="C258" s="452"/>
      <c r="D258" s="151"/>
      <c r="E258" s="151"/>
      <c r="G258" s="151"/>
    </row>
    <row r="259" spans="1:7" x14ac:dyDescent="0.25">
      <c r="A259" s="104">
        <v>258</v>
      </c>
      <c r="B259" s="151"/>
      <c r="C259" s="452"/>
      <c r="D259" s="151"/>
      <c r="E259" s="151"/>
      <c r="G259" s="151"/>
    </row>
    <row r="260" spans="1:7" x14ac:dyDescent="0.25">
      <c r="A260" s="104">
        <v>259</v>
      </c>
      <c r="B260" s="151"/>
      <c r="C260" s="452"/>
      <c r="D260" s="151"/>
      <c r="E260" s="151"/>
    </row>
    <row r="261" spans="1:7" x14ac:dyDescent="0.25">
      <c r="A261" s="104">
        <v>260</v>
      </c>
      <c r="B261" s="151"/>
      <c r="C261" s="452"/>
      <c r="D261" s="151"/>
      <c r="E261" s="151"/>
    </row>
    <row r="262" spans="1:7" x14ac:dyDescent="0.25">
      <c r="A262" s="104">
        <v>261</v>
      </c>
      <c r="B262" s="151"/>
      <c r="C262" s="452"/>
      <c r="D262" s="151"/>
      <c r="E262" s="151"/>
    </row>
    <row r="263" spans="1:7" x14ac:dyDescent="0.25">
      <c r="A263" s="104">
        <v>262</v>
      </c>
      <c r="B263" s="151"/>
      <c r="C263" s="452"/>
      <c r="D263" s="151"/>
      <c r="E263" s="151"/>
    </row>
    <row r="264" spans="1:7" x14ac:dyDescent="0.25">
      <c r="A264" s="104">
        <v>263</v>
      </c>
      <c r="B264" s="151"/>
      <c r="C264" s="452"/>
      <c r="D264" s="151"/>
      <c r="E264" s="151"/>
    </row>
    <row r="265" spans="1:7" x14ac:dyDescent="0.25">
      <c r="A265" s="104">
        <v>264</v>
      </c>
      <c r="B265" s="151"/>
      <c r="C265" s="452"/>
      <c r="D265" s="151"/>
      <c r="E265" s="151"/>
    </row>
    <row r="266" spans="1:7" x14ac:dyDescent="0.25">
      <c r="A266" s="104">
        <v>265</v>
      </c>
      <c r="B266" s="151"/>
      <c r="C266" s="452"/>
      <c r="D266" s="151"/>
      <c r="E266" s="151"/>
    </row>
    <row r="267" spans="1:7" x14ac:dyDescent="0.25">
      <c r="A267" s="104">
        <v>266</v>
      </c>
      <c r="B267" s="423"/>
      <c r="C267" s="453"/>
      <c r="D267" s="151"/>
      <c r="E267" s="151"/>
    </row>
    <row r="268" spans="1:7" x14ac:dyDescent="0.25">
      <c r="A268" s="104">
        <v>267</v>
      </c>
      <c r="B268" s="335"/>
      <c r="C268" s="454"/>
      <c r="D268" s="425"/>
      <c r="E268" s="151"/>
    </row>
    <row r="269" spans="1:7" x14ac:dyDescent="0.25">
      <c r="A269" s="104">
        <v>268</v>
      </c>
      <c r="B269" s="423"/>
      <c r="C269" s="454"/>
      <c r="D269" s="425"/>
      <c r="E269" s="151"/>
    </row>
    <row r="270" spans="1:7" x14ac:dyDescent="0.25">
      <c r="A270" s="104">
        <v>269</v>
      </c>
      <c r="B270" s="335"/>
      <c r="C270" s="454"/>
      <c r="D270" s="425"/>
      <c r="E270" s="151"/>
    </row>
    <row r="271" spans="1:7" x14ac:dyDescent="0.25">
      <c r="A271" s="104">
        <v>270</v>
      </c>
      <c r="B271" s="423"/>
      <c r="C271" s="453"/>
      <c r="D271" s="151"/>
      <c r="E271" s="151"/>
    </row>
    <row r="272" spans="1:7" x14ac:dyDescent="0.25">
      <c r="A272" s="104">
        <v>271</v>
      </c>
      <c r="B272" s="216"/>
      <c r="C272" s="454"/>
      <c r="D272" s="151"/>
      <c r="E272" s="151"/>
    </row>
    <row r="273" spans="1:5" x14ac:dyDescent="0.25">
      <c r="A273" s="104">
        <v>272</v>
      </c>
      <c r="B273" s="216"/>
      <c r="C273" s="454"/>
      <c r="D273" s="151"/>
      <c r="E273" s="151"/>
    </row>
    <row r="274" spans="1:5" x14ac:dyDescent="0.25">
      <c r="A274" s="104">
        <v>273</v>
      </c>
      <c r="B274" s="216"/>
      <c r="C274" s="454"/>
      <c r="D274" s="151"/>
      <c r="E274" s="151"/>
    </row>
    <row r="275" spans="1:5" x14ac:dyDescent="0.25">
      <c r="A275" s="104">
        <v>274</v>
      </c>
      <c r="B275" s="216"/>
      <c r="C275" s="454"/>
      <c r="D275" s="151"/>
      <c r="E275" s="151"/>
    </row>
    <row r="276" spans="1:5" x14ac:dyDescent="0.25">
      <c r="A276" s="104">
        <v>275</v>
      </c>
      <c r="B276" s="216"/>
      <c r="C276" s="454"/>
      <c r="D276" s="151"/>
      <c r="E276" s="151"/>
    </row>
    <row r="277" spans="1:5" x14ac:dyDescent="0.25">
      <c r="A277" s="104">
        <v>276</v>
      </c>
      <c r="B277" s="216"/>
      <c r="C277" s="454"/>
      <c r="D277" s="151"/>
      <c r="E277" s="151"/>
    </row>
    <row r="278" spans="1:5" x14ac:dyDescent="0.25">
      <c r="A278" s="104">
        <v>277</v>
      </c>
      <c r="B278" s="216"/>
      <c r="C278" s="453"/>
      <c r="D278" s="151"/>
      <c r="E278" s="151"/>
    </row>
    <row r="279" spans="1:5" x14ac:dyDescent="0.25">
      <c r="A279" s="104">
        <v>278</v>
      </c>
      <c r="B279" s="216"/>
      <c r="C279" s="453"/>
      <c r="D279" s="151"/>
      <c r="E279" s="151"/>
    </row>
    <row r="280" spans="1:5" x14ac:dyDescent="0.25">
      <c r="A280" s="104">
        <v>279</v>
      </c>
      <c r="B280" s="216"/>
      <c r="C280" s="453"/>
      <c r="D280" s="151"/>
      <c r="E280" s="151"/>
    </row>
    <row r="281" spans="1:5" x14ac:dyDescent="0.25">
      <c r="A281" s="104">
        <v>280</v>
      </c>
      <c r="B281" s="216"/>
      <c r="C281" s="453"/>
      <c r="D281" s="151"/>
      <c r="E281" s="151"/>
    </row>
    <row r="282" spans="1:5" s="293" customFormat="1" x14ac:dyDescent="0.25">
      <c r="A282" s="104">
        <v>281</v>
      </c>
      <c r="B282" s="151"/>
      <c r="C282" s="452"/>
      <c r="D282" s="151"/>
      <c r="E282" s="151"/>
    </row>
    <row r="283" spans="1:5" s="293" customFormat="1" x14ac:dyDescent="0.25">
      <c r="A283" s="104">
        <v>282</v>
      </c>
      <c r="B283" s="151"/>
      <c r="C283" s="452"/>
      <c r="D283" s="151"/>
      <c r="E283" s="151"/>
    </row>
    <row r="284" spans="1:5" s="293" customFormat="1" x14ac:dyDescent="0.25">
      <c r="A284" s="104">
        <v>283</v>
      </c>
      <c r="B284" s="151"/>
      <c r="C284" s="452"/>
      <c r="D284" s="151"/>
      <c r="E284" s="151"/>
    </row>
    <row r="285" spans="1:5" s="293" customFormat="1" x14ac:dyDescent="0.25">
      <c r="A285" s="104">
        <v>284</v>
      </c>
      <c r="B285" s="151"/>
      <c r="C285" s="452"/>
      <c r="D285" s="151"/>
      <c r="E285" s="151"/>
    </row>
    <row r="286" spans="1:5" s="293" customFormat="1" x14ac:dyDescent="0.25">
      <c r="A286" s="104">
        <v>285</v>
      </c>
      <c r="B286" s="151"/>
      <c r="C286" s="452"/>
      <c r="D286" s="151"/>
      <c r="E286" s="151"/>
    </row>
    <row r="287" spans="1:5" s="293" customFormat="1" x14ac:dyDescent="0.25">
      <c r="A287" s="104">
        <v>286</v>
      </c>
      <c r="B287" s="151"/>
      <c r="C287" s="452"/>
      <c r="D287" s="151"/>
      <c r="E287" s="151"/>
    </row>
    <row r="288" spans="1:5" s="293" customFormat="1" x14ac:dyDescent="0.25">
      <c r="A288" s="104">
        <v>287</v>
      </c>
      <c r="B288" s="151"/>
      <c r="C288" s="452"/>
      <c r="D288" s="151"/>
      <c r="E288" s="151"/>
    </row>
    <row r="289" spans="1:5" s="293" customFormat="1" x14ac:dyDescent="0.25">
      <c r="A289" s="104">
        <v>288</v>
      </c>
      <c r="B289" s="151"/>
      <c r="C289" s="452"/>
      <c r="D289" s="151"/>
      <c r="E289" s="151"/>
    </row>
    <row r="290" spans="1:5" s="293" customFormat="1" x14ac:dyDescent="0.25">
      <c r="A290" s="104">
        <v>289</v>
      </c>
      <c r="B290" s="151"/>
      <c r="C290" s="452"/>
      <c r="D290" s="151"/>
      <c r="E290" s="151"/>
    </row>
    <row r="291" spans="1:5" s="293" customFormat="1" x14ac:dyDescent="0.25">
      <c r="A291" s="104">
        <v>290</v>
      </c>
      <c r="B291" s="151"/>
      <c r="C291" s="452"/>
      <c r="D291" s="151"/>
      <c r="E291" s="151"/>
    </row>
    <row r="292" spans="1:5" s="293" customFormat="1" x14ac:dyDescent="0.25">
      <c r="A292" s="104">
        <v>291</v>
      </c>
      <c r="B292" s="151"/>
      <c r="C292" s="452"/>
      <c r="D292" s="151"/>
      <c r="E292" s="151"/>
    </row>
    <row r="293" spans="1:5" s="293" customFormat="1" x14ac:dyDescent="0.25">
      <c r="A293" s="104">
        <v>292</v>
      </c>
      <c r="B293" s="151"/>
      <c r="C293" s="452"/>
      <c r="D293" s="151"/>
      <c r="E293" s="151"/>
    </row>
    <row r="294" spans="1:5" s="293" customFormat="1" x14ac:dyDescent="0.25">
      <c r="A294" s="104">
        <v>293</v>
      </c>
      <c r="B294" s="151"/>
      <c r="C294" s="452"/>
      <c r="D294" s="151"/>
      <c r="E294" s="151"/>
    </row>
    <row r="295" spans="1:5" s="293" customFormat="1" x14ac:dyDescent="0.25">
      <c r="A295" s="104">
        <v>294</v>
      </c>
      <c r="B295" s="151"/>
      <c r="C295" s="452"/>
      <c r="D295" s="151"/>
      <c r="E295" s="151"/>
    </row>
    <row r="296" spans="1:5" s="293" customFormat="1" x14ac:dyDescent="0.25">
      <c r="A296" s="104">
        <v>295</v>
      </c>
      <c r="B296" s="151"/>
      <c r="C296" s="452"/>
      <c r="D296" s="151"/>
      <c r="E296" s="151"/>
    </row>
    <row r="297" spans="1:5" x14ac:dyDescent="0.25">
      <c r="A297" s="104">
        <v>296</v>
      </c>
      <c r="B297" s="423"/>
      <c r="C297" s="453"/>
      <c r="D297" s="151"/>
      <c r="E297" s="151"/>
    </row>
    <row r="298" spans="1:5" x14ac:dyDescent="0.25">
      <c r="A298" s="104">
        <v>297</v>
      </c>
      <c r="B298" s="423"/>
      <c r="C298" s="453"/>
      <c r="D298" s="151"/>
      <c r="E298" s="151"/>
    </row>
    <row r="299" spans="1:5" x14ac:dyDescent="0.25">
      <c r="A299" s="104">
        <v>298</v>
      </c>
      <c r="B299" s="423"/>
      <c r="C299" s="453"/>
      <c r="D299" s="151"/>
      <c r="E299" s="151"/>
    </row>
    <row r="300" spans="1:5" x14ac:dyDescent="0.25">
      <c r="A300" s="104">
        <v>299</v>
      </c>
      <c r="B300" s="423"/>
      <c r="C300" s="453"/>
      <c r="D300" s="151"/>
      <c r="E300" s="151"/>
    </row>
    <row r="301" spans="1:5" x14ac:dyDescent="0.25">
      <c r="A301" s="104">
        <v>300</v>
      </c>
      <c r="B301" s="423"/>
      <c r="C301" s="453"/>
      <c r="D301" s="151"/>
      <c r="E301" s="151"/>
    </row>
    <row r="302" spans="1:5" x14ac:dyDescent="0.25">
      <c r="A302" s="104">
        <v>301</v>
      </c>
      <c r="B302" s="423"/>
      <c r="C302" s="453"/>
      <c r="D302" s="151"/>
      <c r="E302" s="151"/>
    </row>
    <row r="303" spans="1:5" x14ac:dyDescent="0.25">
      <c r="A303" s="104">
        <v>302</v>
      </c>
      <c r="B303" s="423"/>
      <c r="C303" s="453"/>
      <c r="D303" s="151"/>
      <c r="E303" s="151"/>
    </row>
    <row r="304" spans="1:5" x14ac:dyDescent="0.25">
      <c r="A304" s="104">
        <v>303</v>
      </c>
      <c r="B304" s="423"/>
      <c r="C304" s="453"/>
      <c r="D304" s="151"/>
      <c r="E304" s="151"/>
    </row>
    <row r="305" spans="1:6" x14ac:dyDescent="0.25">
      <c r="A305" s="104">
        <v>304</v>
      </c>
      <c r="B305" s="423"/>
      <c r="C305" s="453"/>
      <c r="D305" s="151"/>
      <c r="E305" s="151"/>
    </row>
    <row r="306" spans="1:6" x14ac:dyDescent="0.25">
      <c r="A306" s="104">
        <v>305</v>
      </c>
      <c r="B306" s="423"/>
      <c r="C306" s="453"/>
      <c r="D306" s="151"/>
      <c r="E306" s="151"/>
    </row>
    <row r="307" spans="1:6" x14ac:dyDescent="0.25">
      <c r="A307" s="104">
        <v>306</v>
      </c>
      <c r="B307" s="423"/>
      <c r="C307" s="453"/>
      <c r="D307" s="151"/>
      <c r="E307" s="151"/>
    </row>
    <row r="308" spans="1:6" x14ac:dyDescent="0.25">
      <c r="A308" s="104">
        <v>307</v>
      </c>
      <c r="B308" s="423"/>
      <c r="C308" s="453"/>
      <c r="D308" s="151"/>
      <c r="E308" s="151"/>
    </row>
    <row r="309" spans="1:6" x14ac:dyDescent="0.25">
      <c r="A309" s="104">
        <v>308</v>
      </c>
      <c r="B309" s="423"/>
      <c r="C309" s="453"/>
      <c r="D309" s="151"/>
      <c r="E309" s="151"/>
    </row>
    <row r="310" spans="1:6" x14ac:dyDescent="0.25">
      <c r="A310" s="104">
        <v>309</v>
      </c>
      <c r="B310" s="423"/>
      <c r="C310" s="453"/>
      <c r="D310" s="151"/>
      <c r="E310" s="151"/>
      <c r="F310" s="151"/>
    </row>
    <row r="311" spans="1:6" x14ac:dyDescent="0.25">
      <c r="A311" s="104">
        <v>310</v>
      </c>
      <c r="B311" s="423"/>
      <c r="C311" s="453"/>
      <c r="D311" s="151"/>
      <c r="E311" s="151"/>
      <c r="F311" s="151"/>
    </row>
    <row r="312" spans="1:6" s="293" customFormat="1" x14ac:dyDescent="0.25">
      <c r="A312" s="104">
        <v>311</v>
      </c>
      <c r="B312" s="151"/>
      <c r="C312" s="452"/>
      <c r="D312" s="151"/>
      <c r="E312" s="151"/>
      <c r="F312" s="151"/>
    </row>
    <row r="313" spans="1:6" x14ac:dyDescent="0.25">
      <c r="A313" s="104">
        <v>312</v>
      </c>
      <c r="B313" s="423"/>
      <c r="C313" s="453"/>
      <c r="D313" s="151"/>
      <c r="E313" s="151"/>
    </row>
    <row r="314" spans="1:6" x14ac:dyDescent="0.25">
      <c r="A314" s="104">
        <v>313</v>
      </c>
      <c r="B314" s="424"/>
      <c r="C314" s="454"/>
      <c r="D314" s="425"/>
      <c r="E314" s="151"/>
    </row>
    <row r="315" spans="1:6" x14ac:dyDescent="0.25">
      <c r="A315" s="104">
        <v>314</v>
      </c>
      <c r="B315" s="424"/>
      <c r="C315" s="454"/>
      <c r="D315" s="425"/>
      <c r="E315" s="151"/>
    </row>
    <row r="316" spans="1:6" x14ac:dyDescent="0.25">
      <c r="A316" s="104">
        <v>315</v>
      </c>
      <c r="B316" s="424"/>
      <c r="C316" s="454"/>
      <c r="D316" s="425"/>
      <c r="E316" s="151"/>
    </row>
    <row r="317" spans="1:6" x14ac:dyDescent="0.25">
      <c r="A317" s="104">
        <v>316</v>
      </c>
      <c r="B317" s="424"/>
      <c r="C317" s="454"/>
      <c r="D317" s="425"/>
      <c r="E317" s="151"/>
    </row>
    <row r="318" spans="1:6" x14ac:dyDescent="0.25">
      <c r="A318" s="104">
        <v>317</v>
      </c>
      <c r="B318" s="424"/>
      <c r="C318" s="454"/>
      <c r="D318" s="425"/>
      <c r="E318" s="151"/>
    </row>
    <row r="319" spans="1:6" x14ac:dyDescent="0.25">
      <c r="A319" s="104">
        <v>318</v>
      </c>
      <c r="B319" s="424"/>
      <c r="C319" s="454"/>
      <c r="D319" s="425"/>
      <c r="E319" s="151"/>
    </row>
    <row r="320" spans="1:6" x14ac:dyDescent="0.25">
      <c r="A320" s="104">
        <v>319</v>
      </c>
      <c r="B320" s="424"/>
      <c r="C320" s="454"/>
      <c r="D320" s="425"/>
      <c r="E320" s="151"/>
    </row>
    <row r="321" spans="1:5" x14ac:dyDescent="0.25">
      <c r="A321" s="104">
        <v>320</v>
      </c>
      <c r="B321" s="424"/>
      <c r="C321" s="454"/>
      <c r="D321" s="425"/>
      <c r="E321" s="151"/>
    </row>
    <row r="322" spans="1:5" x14ac:dyDescent="0.25">
      <c r="A322" s="104">
        <v>321</v>
      </c>
      <c r="B322" s="424"/>
      <c r="C322" s="454"/>
      <c r="D322" s="425"/>
      <c r="E322" s="151"/>
    </row>
    <row r="323" spans="1:5" x14ac:dyDescent="0.25">
      <c r="A323" s="104">
        <v>322</v>
      </c>
      <c r="B323" s="424"/>
      <c r="C323" s="454"/>
      <c r="D323" s="425"/>
      <c r="E323" s="151"/>
    </row>
    <row r="324" spans="1:5" x14ac:dyDescent="0.25">
      <c r="A324" s="104">
        <v>323</v>
      </c>
      <c r="B324" s="424"/>
      <c r="C324" s="454"/>
      <c r="D324" s="425"/>
      <c r="E324" s="151"/>
    </row>
    <row r="325" spans="1:5" x14ac:dyDescent="0.25">
      <c r="A325" s="104">
        <v>324</v>
      </c>
      <c r="B325" s="424"/>
      <c r="C325" s="454"/>
      <c r="D325" s="425"/>
      <c r="E325" s="151"/>
    </row>
    <row r="326" spans="1:5" x14ac:dyDescent="0.25">
      <c r="A326" s="104">
        <v>325</v>
      </c>
      <c r="B326" s="424"/>
      <c r="C326" s="454"/>
      <c r="D326" s="425"/>
      <c r="E326" s="151"/>
    </row>
    <row r="327" spans="1:5" x14ac:dyDescent="0.25">
      <c r="A327" s="104">
        <v>326</v>
      </c>
      <c r="B327" s="424"/>
      <c r="C327" s="454"/>
      <c r="D327" s="425"/>
      <c r="E327" s="151"/>
    </row>
    <row r="328" spans="1:5" x14ac:dyDescent="0.25">
      <c r="A328" s="104">
        <v>327</v>
      </c>
      <c r="B328" s="424"/>
      <c r="C328" s="454"/>
      <c r="D328" s="425"/>
      <c r="E328" s="151"/>
    </row>
    <row r="329" spans="1:5" x14ac:dyDescent="0.25">
      <c r="A329" s="104">
        <v>328</v>
      </c>
      <c r="B329" s="424"/>
      <c r="C329" s="454"/>
      <c r="D329" s="425"/>
      <c r="E329" s="151"/>
    </row>
    <row r="330" spans="1:5" x14ac:dyDescent="0.25">
      <c r="A330" s="104">
        <v>329</v>
      </c>
      <c r="B330" s="424"/>
      <c r="C330" s="454"/>
      <c r="D330" s="425"/>
      <c r="E330" s="151"/>
    </row>
    <row r="331" spans="1:5" x14ac:dyDescent="0.25">
      <c r="A331" s="104">
        <v>330</v>
      </c>
      <c r="B331" s="424"/>
      <c r="C331" s="454"/>
      <c r="D331" s="425"/>
      <c r="E331" s="151"/>
    </row>
    <row r="332" spans="1:5" x14ac:dyDescent="0.25">
      <c r="A332" s="104">
        <v>331</v>
      </c>
      <c r="B332" s="424"/>
      <c r="C332" s="454"/>
      <c r="D332" s="425"/>
      <c r="E332" s="151"/>
    </row>
    <row r="333" spans="1:5" x14ac:dyDescent="0.25">
      <c r="A333" s="104">
        <v>332</v>
      </c>
      <c r="B333" s="424"/>
      <c r="C333" s="454"/>
      <c r="D333" s="425"/>
      <c r="E333" s="151"/>
    </row>
    <row r="334" spans="1:5" x14ac:dyDescent="0.25">
      <c r="A334" s="104">
        <v>333</v>
      </c>
      <c r="B334" s="424"/>
      <c r="C334" s="454"/>
      <c r="D334" s="425"/>
      <c r="E334" s="151"/>
    </row>
    <row r="335" spans="1:5" x14ac:dyDescent="0.25">
      <c r="A335" s="104">
        <v>334</v>
      </c>
      <c r="B335" s="424"/>
      <c r="C335" s="454"/>
      <c r="D335" s="425"/>
      <c r="E335" s="151"/>
    </row>
    <row r="336" spans="1:5" x14ac:dyDescent="0.25">
      <c r="A336" s="104">
        <v>335</v>
      </c>
      <c r="B336" s="424"/>
      <c r="C336" s="454"/>
      <c r="D336" s="425"/>
      <c r="E336" s="151"/>
    </row>
    <row r="337" spans="1:5" x14ac:dyDescent="0.25">
      <c r="A337" s="104">
        <v>336</v>
      </c>
      <c r="B337" s="424"/>
      <c r="C337" s="454"/>
      <c r="D337" s="425"/>
      <c r="E337" s="151"/>
    </row>
    <row r="338" spans="1:5" x14ac:dyDescent="0.25">
      <c r="A338" s="104">
        <v>337</v>
      </c>
      <c r="B338" s="424"/>
      <c r="C338" s="454"/>
      <c r="D338" s="425"/>
      <c r="E338" s="151"/>
    </row>
    <row r="339" spans="1:5" x14ac:dyDescent="0.25">
      <c r="A339" s="104">
        <v>338</v>
      </c>
      <c r="B339" s="424"/>
      <c r="C339" s="454"/>
      <c r="D339" s="425"/>
      <c r="E339" s="151"/>
    </row>
    <row r="340" spans="1:5" x14ac:dyDescent="0.25">
      <c r="A340" s="104">
        <v>339</v>
      </c>
      <c r="B340" s="424"/>
      <c r="C340" s="454"/>
      <c r="D340" s="425"/>
      <c r="E340" s="151"/>
    </row>
    <row r="341" spans="1:5" x14ac:dyDescent="0.25">
      <c r="A341" s="104">
        <v>340</v>
      </c>
      <c r="B341" s="424"/>
      <c r="C341" s="454"/>
      <c r="D341" s="425"/>
      <c r="E341" s="151"/>
    </row>
    <row r="342" spans="1:5" x14ac:dyDescent="0.25">
      <c r="A342" s="104">
        <v>341</v>
      </c>
      <c r="B342" s="424"/>
      <c r="C342" s="454"/>
      <c r="D342" s="425"/>
      <c r="E342" s="151"/>
    </row>
    <row r="343" spans="1:5" x14ac:dyDescent="0.25">
      <c r="A343" s="104">
        <v>342</v>
      </c>
      <c r="B343" s="424"/>
      <c r="C343" s="454"/>
      <c r="D343" s="425"/>
      <c r="E343" s="151"/>
    </row>
    <row r="344" spans="1:5" x14ac:dyDescent="0.25">
      <c r="A344" s="104">
        <v>343</v>
      </c>
      <c r="B344" s="424"/>
      <c r="C344" s="454"/>
      <c r="D344" s="425"/>
      <c r="E344" s="151"/>
    </row>
    <row r="345" spans="1:5" x14ac:dyDescent="0.25">
      <c r="A345" s="104">
        <v>344</v>
      </c>
      <c r="B345" s="424"/>
      <c r="C345" s="454"/>
      <c r="D345" s="425"/>
      <c r="E345" s="151"/>
    </row>
    <row r="346" spans="1:5" x14ac:dyDescent="0.25">
      <c r="A346" s="104">
        <v>345</v>
      </c>
      <c r="B346" s="421"/>
      <c r="C346" s="455"/>
      <c r="D346" s="422"/>
      <c r="E346" s="190"/>
    </row>
    <row r="347" spans="1:5" x14ac:dyDescent="0.25">
      <c r="A347" s="104">
        <v>346</v>
      </c>
      <c r="B347" s="421"/>
      <c r="C347" s="455"/>
      <c r="D347" s="422"/>
      <c r="E347" s="190"/>
    </row>
    <row r="348" spans="1:5" x14ac:dyDescent="0.25">
      <c r="A348" s="104">
        <v>347</v>
      </c>
      <c r="B348" s="421"/>
      <c r="C348" s="455"/>
      <c r="D348" s="422"/>
      <c r="E348" s="190"/>
    </row>
    <row r="349" spans="1:5" x14ac:dyDescent="0.25">
      <c r="A349" s="104">
        <v>348</v>
      </c>
      <c r="B349" s="421"/>
      <c r="C349" s="455"/>
      <c r="D349" s="422"/>
      <c r="E349" s="190"/>
    </row>
    <row r="350" spans="1:5" x14ac:dyDescent="0.25">
      <c r="A350" s="104">
        <v>349</v>
      </c>
      <c r="B350" s="421"/>
      <c r="C350" s="455"/>
      <c r="D350" s="422"/>
      <c r="E350" s="190"/>
    </row>
    <row r="351" spans="1:5" x14ac:dyDescent="0.25">
      <c r="A351" s="104">
        <v>350</v>
      </c>
      <c r="B351" s="421"/>
      <c r="C351" s="455"/>
      <c r="D351" s="422"/>
      <c r="E351" s="190"/>
    </row>
    <row r="352" spans="1:5" x14ac:dyDescent="0.25">
      <c r="A352" s="104">
        <v>351</v>
      </c>
      <c r="B352" s="421"/>
      <c r="C352" s="455"/>
      <c r="D352" s="422"/>
      <c r="E352" s="190"/>
    </row>
    <row r="353" spans="1:5" x14ac:dyDescent="0.25">
      <c r="A353" s="104">
        <v>352</v>
      </c>
      <c r="B353" s="421"/>
      <c r="C353" s="455"/>
      <c r="D353" s="422"/>
      <c r="E353" s="190"/>
    </row>
    <row r="354" spans="1:5" x14ac:dyDescent="0.25">
      <c r="A354" s="104">
        <v>353</v>
      </c>
      <c r="B354" s="421"/>
      <c r="C354" s="455"/>
      <c r="D354" s="422"/>
      <c r="E354" s="190"/>
    </row>
    <row r="355" spans="1:5" x14ac:dyDescent="0.25">
      <c r="A355" s="104">
        <v>354</v>
      </c>
      <c r="B355" s="421"/>
      <c r="C355" s="455"/>
      <c r="D355" s="422"/>
      <c r="E355" s="190"/>
    </row>
    <row r="356" spans="1:5" x14ac:dyDescent="0.25">
      <c r="A356" s="104">
        <v>355</v>
      </c>
      <c r="B356" s="421"/>
      <c r="C356" s="455"/>
      <c r="D356" s="422"/>
      <c r="E356" s="190"/>
    </row>
    <row r="357" spans="1:5" x14ac:dyDescent="0.25">
      <c r="A357" s="104">
        <v>356</v>
      </c>
      <c r="B357" s="421"/>
      <c r="C357" s="455"/>
      <c r="D357" s="422"/>
      <c r="E357" s="190"/>
    </row>
    <row r="358" spans="1:5" x14ac:dyDescent="0.25">
      <c r="A358" s="104">
        <v>357</v>
      </c>
      <c r="B358" s="421"/>
      <c r="C358" s="455"/>
      <c r="D358" s="422"/>
      <c r="E358" s="190"/>
    </row>
    <row r="359" spans="1:5" x14ac:dyDescent="0.25">
      <c r="A359" s="104">
        <v>358</v>
      </c>
      <c r="B359" s="421"/>
      <c r="C359" s="455"/>
      <c r="D359" s="422"/>
      <c r="E359" s="190"/>
    </row>
    <row r="360" spans="1:5" x14ac:dyDescent="0.25">
      <c r="A360" s="104">
        <v>359</v>
      </c>
      <c r="B360" s="421"/>
      <c r="C360" s="455"/>
      <c r="D360" s="422"/>
      <c r="E360" s="190"/>
    </row>
    <row r="361" spans="1:5" x14ac:dyDescent="0.25">
      <c r="A361" s="104">
        <v>360</v>
      </c>
      <c r="B361" s="421"/>
      <c r="C361" s="455"/>
      <c r="D361" s="422"/>
      <c r="E361" s="190"/>
    </row>
    <row r="362" spans="1:5" x14ac:dyDescent="0.25">
      <c r="A362" s="104">
        <v>361</v>
      </c>
      <c r="B362" s="421"/>
      <c r="C362" s="455"/>
      <c r="D362" s="422"/>
      <c r="E362" s="190"/>
    </row>
    <row r="363" spans="1:5" x14ac:dyDescent="0.25">
      <c r="A363" s="104">
        <v>362</v>
      </c>
      <c r="B363" s="421"/>
      <c r="C363" s="455"/>
      <c r="D363" s="422"/>
      <c r="E363" s="190"/>
    </row>
    <row r="364" spans="1:5" x14ac:dyDescent="0.25">
      <c r="A364" s="104">
        <v>363</v>
      </c>
      <c r="B364" s="421"/>
      <c r="C364" s="455"/>
      <c r="D364" s="422"/>
      <c r="E364" s="190"/>
    </row>
    <row r="365" spans="1:5" x14ac:dyDescent="0.25">
      <c r="A365" s="104">
        <v>364</v>
      </c>
      <c r="B365" s="421"/>
      <c r="C365" s="455"/>
      <c r="D365" s="422"/>
      <c r="E365" s="190"/>
    </row>
    <row r="366" spans="1:5" x14ac:dyDescent="0.25">
      <c r="A366" s="104">
        <v>365</v>
      </c>
      <c r="B366" s="421"/>
      <c r="C366" s="455"/>
      <c r="D366" s="422"/>
      <c r="E366" s="190"/>
    </row>
    <row r="367" spans="1:5" x14ac:dyDescent="0.25">
      <c r="A367" s="104">
        <v>366</v>
      </c>
      <c r="B367" s="421"/>
      <c r="C367" s="455"/>
      <c r="D367" s="422"/>
      <c r="E367" s="190"/>
    </row>
    <row r="368" spans="1:5" x14ac:dyDescent="0.25">
      <c r="A368" s="104">
        <v>367</v>
      </c>
      <c r="B368" s="421"/>
      <c r="C368" s="455"/>
      <c r="D368" s="422"/>
      <c r="E368" s="190"/>
    </row>
    <row r="369" spans="1:5" x14ac:dyDescent="0.25">
      <c r="A369" s="104">
        <v>368</v>
      </c>
      <c r="B369" s="421"/>
      <c r="C369" s="455"/>
      <c r="D369" s="422"/>
      <c r="E369" s="190"/>
    </row>
    <row r="370" spans="1:5" x14ac:dyDescent="0.25">
      <c r="A370" s="104">
        <v>369</v>
      </c>
      <c r="B370" s="421"/>
      <c r="C370" s="455"/>
      <c r="D370" s="422"/>
      <c r="E370" s="190"/>
    </row>
    <row r="371" spans="1:5" x14ac:dyDescent="0.25">
      <c r="A371" s="104">
        <v>370</v>
      </c>
      <c r="B371" s="421"/>
      <c r="C371" s="455"/>
      <c r="D371" s="422"/>
      <c r="E371" s="190"/>
    </row>
    <row r="372" spans="1:5" x14ac:dyDescent="0.25">
      <c r="A372" s="104">
        <v>371</v>
      </c>
      <c r="B372" s="421"/>
      <c r="C372" s="455"/>
      <c r="D372" s="422"/>
      <c r="E372" s="190"/>
    </row>
    <row r="373" spans="1:5" x14ac:dyDescent="0.25">
      <c r="A373" s="104">
        <v>372</v>
      </c>
      <c r="B373" s="421"/>
      <c r="C373" s="455"/>
      <c r="D373" s="422"/>
      <c r="E373" s="190"/>
    </row>
    <row r="374" spans="1:5" x14ac:dyDescent="0.25">
      <c r="A374" s="104">
        <v>373</v>
      </c>
      <c r="B374" s="125"/>
      <c r="C374" s="456"/>
      <c r="D374" s="128"/>
    </row>
    <row r="375" spans="1:5" x14ac:dyDescent="0.25">
      <c r="A375" s="104">
        <v>374</v>
      </c>
      <c r="B375" s="125"/>
      <c r="C375" s="456"/>
      <c r="D375" s="128"/>
    </row>
    <row r="376" spans="1:5" x14ac:dyDescent="0.25">
      <c r="A376" s="104">
        <v>375</v>
      </c>
      <c r="B376" s="125"/>
      <c r="C376" s="456"/>
      <c r="D376" s="128"/>
    </row>
    <row r="377" spans="1:5" x14ac:dyDescent="0.25">
      <c r="A377" s="104">
        <v>376</v>
      </c>
      <c r="B377" s="125"/>
      <c r="C377" s="456"/>
      <c r="D377" s="128"/>
    </row>
    <row r="378" spans="1:5" x14ac:dyDescent="0.25">
      <c r="A378" s="104">
        <v>377</v>
      </c>
      <c r="B378" s="125"/>
      <c r="C378" s="456"/>
      <c r="D378" s="128"/>
    </row>
    <row r="379" spans="1:5" x14ac:dyDescent="0.25">
      <c r="A379" s="104">
        <v>378</v>
      </c>
      <c r="B379" s="125"/>
      <c r="C379" s="456"/>
      <c r="D379" s="128"/>
    </row>
    <row r="380" spans="1:5" x14ac:dyDescent="0.25">
      <c r="A380" s="104">
        <v>379</v>
      </c>
      <c r="B380" s="125"/>
      <c r="C380" s="456"/>
      <c r="D380" s="128"/>
    </row>
    <row r="381" spans="1:5" x14ac:dyDescent="0.25">
      <c r="A381" s="104">
        <v>380</v>
      </c>
    </row>
    <row r="382" spans="1:5" x14ac:dyDescent="0.25">
      <c r="A382" s="104">
        <v>381</v>
      </c>
    </row>
    <row r="383" spans="1:5" x14ac:dyDescent="0.25">
      <c r="A383" s="104">
        <v>382</v>
      </c>
    </row>
    <row r="384" spans="1:5" x14ac:dyDescent="0.25">
      <c r="A384" s="104">
        <v>383</v>
      </c>
    </row>
    <row r="385" spans="1:1" x14ac:dyDescent="0.25">
      <c r="A385" s="104">
        <v>384</v>
      </c>
    </row>
    <row r="386" spans="1:1" x14ac:dyDescent="0.25">
      <c r="A386" s="104">
        <v>385</v>
      </c>
    </row>
    <row r="387" spans="1:1" x14ac:dyDescent="0.25">
      <c r="A387" s="104">
        <v>386</v>
      </c>
    </row>
    <row r="388" spans="1:1" x14ac:dyDescent="0.25">
      <c r="A388" s="104">
        <v>387</v>
      </c>
    </row>
    <row r="389" spans="1:1" x14ac:dyDescent="0.25">
      <c r="A389" s="104">
        <v>388</v>
      </c>
    </row>
    <row r="390" spans="1:1" x14ac:dyDescent="0.25">
      <c r="A390" s="104">
        <v>389</v>
      </c>
    </row>
    <row r="391" spans="1:1" x14ac:dyDescent="0.25">
      <c r="A391" s="104">
        <v>390</v>
      </c>
    </row>
    <row r="392" spans="1:1" x14ac:dyDescent="0.25">
      <c r="A392" s="104">
        <v>391</v>
      </c>
    </row>
    <row r="393" spans="1:1" x14ac:dyDescent="0.25">
      <c r="A393" s="104">
        <v>392</v>
      </c>
    </row>
    <row r="394" spans="1:1" x14ac:dyDescent="0.25">
      <c r="A394" s="104">
        <v>393</v>
      </c>
    </row>
    <row r="395" spans="1:1" x14ac:dyDescent="0.25">
      <c r="A395" s="104">
        <v>394</v>
      </c>
    </row>
    <row r="396" spans="1:1" x14ac:dyDescent="0.25">
      <c r="A396" s="104">
        <v>395</v>
      </c>
    </row>
    <row r="397" spans="1:1" x14ac:dyDescent="0.25">
      <c r="A397" s="104">
        <v>396</v>
      </c>
    </row>
    <row r="398" spans="1:1" x14ac:dyDescent="0.25">
      <c r="A398" s="104">
        <v>397</v>
      </c>
    </row>
    <row r="399" spans="1:1" x14ac:dyDescent="0.25">
      <c r="A399" s="104">
        <v>398</v>
      </c>
    </row>
    <row r="400" spans="1:1" x14ac:dyDescent="0.25">
      <c r="A400" s="104">
        <v>399</v>
      </c>
    </row>
    <row r="401" spans="1:1" x14ac:dyDescent="0.25">
      <c r="A401" s="104">
        <v>400</v>
      </c>
    </row>
    <row r="402" spans="1:1" x14ac:dyDescent="0.25">
      <c r="A402" s="104">
        <v>401</v>
      </c>
    </row>
    <row r="403" spans="1:1" x14ac:dyDescent="0.25">
      <c r="A403" s="104">
        <v>402</v>
      </c>
    </row>
    <row r="404" spans="1:1" x14ac:dyDescent="0.25">
      <c r="A404" s="104">
        <v>403</v>
      </c>
    </row>
    <row r="405" spans="1:1" x14ac:dyDescent="0.25">
      <c r="A405" s="104">
        <v>404</v>
      </c>
    </row>
    <row r="406" spans="1:1" x14ac:dyDescent="0.25">
      <c r="A406" s="104">
        <v>405</v>
      </c>
    </row>
    <row r="407" spans="1:1" x14ac:dyDescent="0.25">
      <c r="A407" s="104">
        <v>406</v>
      </c>
    </row>
    <row r="408" spans="1:1" x14ac:dyDescent="0.25">
      <c r="A408" s="104">
        <v>407</v>
      </c>
    </row>
    <row r="409" spans="1:1" x14ac:dyDescent="0.25">
      <c r="A409" s="104">
        <v>408</v>
      </c>
    </row>
    <row r="410" spans="1:1" x14ac:dyDescent="0.25">
      <c r="A410" s="104">
        <v>409</v>
      </c>
    </row>
    <row r="411" spans="1:1" x14ac:dyDescent="0.25">
      <c r="A411" s="104">
        <v>410</v>
      </c>
    </row>
    <row r="412" spans="1:1" x14ac:dyDescent="0.25">
      <c r="A412" s="104">
        <v>411</v>
      </c>
    </row>
    <row r="413" spans="1:1" x14ac:dyDescent="0.25">
      <c r="A413" s="104">
        <v>412</v>
      </c>
    </row>
    <row r="414" spans="1:1" x14ac:dyDescent="0.25">
      <c r="A414" s="104">
        <v>413</v>
      </c>
    </row>
    <row r="415" spans="1:1" x14ac:dyDescent="0.25">
      <c r="A415" s="104">
        <v>414</v>
      </c>
    </row>
    <row r="416" spans="1:1" x14ac:dyDescent="0.25">
      <c r="A416" s="104">
        <v>415</v>
      </c>
    </row>
    <row r="417" spans="1:1" x14ac:dyDescent="0.25">
      <c r="A417" s="104">
        <v>416</v>
      </c>
    </row>
    <row r="418" spans="1:1" x14ac:dyDescent="0.25">
      <c r="A418" s="104">
        <v>417</v>
      </c>
    </row>
    <row r="419" spans="1:1" x14ac:dyDescent="0.25">
      <c r="A419" s="104">
        <v>418</v>
      </c>
    </row>
    <row r="420" spans="1:1" x14ac:dyDescent="0.25">
      <c r="A420" s="104">
        <v>419</v>
      </c>
    </row>
    <row r="421" spans="1:1" x14ac:dyDescent="0.25">
      <c r="A421" s="104">
        <v>420</v>
      </c>
    </row>
    <row r="422" spans="1:1" x14ac:dyDescent="0.25">
      <c r="A422" s="104">
        <v>421</v>
      </c>
    </row>
    <row r="423" spans="1:1" x14ac:dyDescent="0.25">
      <c r="A423" s="104">
        <v>422</v>
      </c>
    </row>
    <row r="424" spans="1:1" x14ac:dyDescent="0.25">
      <c r="A424" s="104">
        <v>423</v>
      </c>
    </row>
    <row r="425" spans="1:1" x14ac:dyDescent="0.25">
      <c r="A425" s="104">
        <v>424</v>
      </c>
    </row>
    <row r="426" spans="1:1" x14ac:dyDescent="0.25">
      <c r="A426" s="104">
        <v>425</v>
      </c>
    </row>
    <row r="427" spans="1:1" x14ac:dyDescent="0.25">
      <c r="A427" s="104">
        <v>426</v>
      </c>
    </row>
    <row r="428" spans="1:1" x14ac:dyDescent="0.25">
      <c r="A428" s="104">
        <v>427</v>
      </c>
    </row>
    <row r="429" spans="1:1" x14ac:dyDescent="0.25">
      <c r="A429" s="104">
        <v>428</v>
      </c>
    </row>
    <row r="430" spans="1:1" x14ac:dyDescent="0.25">
      <c r="A430" s="104">
        <v>429</v>
      </c>
    </row>
    <row r="431" spans="1:1" x14ac:dyDescent="0.25">
      <c r="A431" s="104">
        <v>430</v>
      </c>
    </row>
    <row r="432" spans="1:1" x14ac:dyDescent="0.25">
      <c r="A432" s="104">
        <v>431</v>
      </c>
    </row>
    <row r="433" spans="1:1" x14ac:dyDescent="0.25">
      <c r="A433" s="104">
        <v>432</v>
      </c>
    </row>
    <row r="434" spans="1:1" x14ac:dyDescent="0.25">
      <c r="A434" s="104">
        <v>433</v>
      </c>
    </row>
    <row r="435" spans="1:1" x14ac:dyDescent="0.25">
      <c r="A435" s="104">
        <v>434</v>
      </c>
    </row>
    <row r="436" spans="1:1" x14ac:dyDescent="0.25">
      <c r="A436" s="104">
        <v>435</v>
      </c>
    </row>
    <row r="437" spans="1:1" x14ac:dyDescent="0.25">
      <c r="A437" s="104">
        <v>436</v>
      </c>
    </row>
    <row r="438" spans="1:1" x14ac:dyDescent="0.25">
      <c r="A438" s="104">
        <v>437</v>
      </c>
    </row>
    <row r="439" spans="1:1" x14ac:dyDescent="0.25">
      <c r="A439" s="104">
        <v>438</v>
      </c>
    </row>
    <row r="440" spans="1:1" x14ac:dyDescent="0.25">
      <c r="A440" s="104">
        <v>439</v>
      </c>
    </row>
    <row r="441" spans="1:1" x14ac:dyDescent="0.25">
      <c r="A441" s="104">
        <v>440</v>
      </c>
    </row>
    <row r="442" spans="1:1" x14ac:dyDescent="0.25">
      <c r="A442" s="104">
        <v>441</v>
      </c>
    </row>
    <row r="443" spans="1:1" x14ac:dyDescent="0.25">
      <c r="A443" s="104">
        <v>442</v>
      </c>
    </row>
    <row r="444" spans="1:1" x14ac:dyDescent="0.25">
      <c r="A444" s="104">
        <v>443</v>
      </c>
    </row>
    <row r="445" spans="1:1" x14ac:dyDescent="0.25">
      <c r="A445" s="104">
        <v>444</v>
      </c>
    </row>
    <row r="446" spans="1:1" x14ac:dyDescent="0.25">
      <c r="A446" s="104">
        <v>445</v>
      </c>
    </row>
    <row r="447" spans="1:1" x14ac:dyDescent="0.25">
      <c r="A447" s="104">
        <v>446</v>
      </c>
    </row>
    <row r="448" spans="1:1" x14ac:dyDescent="0.25">
      <c r="A448" s="104">
        <v>447</v>
      </c>
    </row>
    <row r="449" spans="1:1" x14ac:dyDescent="0.25">
      <c r="A449" s="104">
        <v>448</v>
      </c>
    </row>
    <row r="450" spans="1:1" x14ac:dyDescent="0.25">
      <c r="A450" s="104">
        <v>449</v>
      </c>
    </row>
    <row r="451" spans="1:1" x14ac:dyDescent="0.25">
      <c r="A451" s="104">
        <v>450</v>
      </c>
    </row>
    <row r="452" spans="1:1" x14ac:dyDescent="0.25">
      <c r="A452" s="104">
        <v>451</v>
      </c>
    </row>
    <row r="453" spans="1:1" x14ac:dyDescent="0.25">
      <c r="A453" s="104">
        <v>452</v>
      </c>
    </row>
    <row r="454" spans="1:1" x14ac:dyDescent="0.25">
      <c r="A454" s="104">
        <v>453</v>
      </c>
    </row>
    <row r="455" spans="1:1" x14ac:dyDescent="0.25">
      <c r="A455" s="104">
        <v>454</v>
      </c>
    </row>
    <row r="456" spans="1:1" x14ac:dyDescent="0.25">
      <c r="A456" s="104">
        <v>455</v>
      </c>
    </row>
    <row r="457" spans="1:1" x14ac:dyDescent="0.25">
      <c r="A457" s="104">
        <v>456</v>
      </c>
    </row>
    <row r="458" spans="1:1" x14ac:dyDescent="0.25">
      <c r="A458" s="104">
        <v>457</v>
      </c>
    </row>
    <row r="459" spans="1:1" x14ac:dyDescent="0.25">
      <c r="A459" s="104">
        <v>458</v>
      </c>
    </row>
    <row r="460" spans="1:1" x14ac:dyDescent="0.25">
      <c r="A460" s="104">
        <v>459</v>
      </c>
    </row>
    <row r="461" spans="1:1" x14ac:dyDescent="0.25">
      <c r="A461" s="104">
        <v>460</v>
      </c>
    </row>
    <row r="462" spans="1:1" x14ac:dyDescent="0.25">
      <c r="A462" s="104">
        <v>461</v>
      </c>
    </row>
    <row r="463" spans="1:1" x14ac:dyDescent="0.25">
      <c r="A463" s="104">
        <v>462</v>
      </c>
    </row>
    <row r="464" spans="1:1" x14ac:dyDescent="0.25">
      <c r="A464" s="104">
        <v>463</v>
      </c>
    </row>
    <row r="465" spans="1:1" x14ac:dyDescent="0.25">
      <c r="A465" s="104">
        <v>464</v>
      </c>
    </row>
    <row r="466" spans="1:1" x14ac:dyDescent="0.25">
      <c r="A466" s="104">
        <v>465</v>
      </c>
    </row>
    <row r="467" spans="1:1" x14ac:dyDescent="0.25">
      <c r="A467" s="104">
        <v>466</v>
      </c>
    </row>
    <row r="468" spans="1:1" x14ac:dyDescent="0.25">
      <c r="A468" s="104">
        <v>467</v>
      </c>
    </row>
    <row r="469" spans="1:1" x14ac:dyDescent="0.25">
      <c r="A469" s="104">
        <v>468</v>
      </c>
    </row>
    <row r="470" spans="1:1" x14ac:dyDescent="0.25">
      <c r="A470" s="104">
        <v>469</v>
      </c>
    </row>
    <row r="471" spans="1:1" x14ac:dyDescent="0.25">
      <c r="A471" s="104">
        <v>470</v>
      </c>
    </row>
    <row r="472" spans="1:1" x14ac:dyDescent="0.25">
      <c r="A472" s="104">
        <v>471</v>
      </c>
    </row>
    <row r="473" spans="1:1" x14ac:dyDescent="0.25">
      <c r="A473" s="104">
        <v>472</v>
      </c>
    </row>
    <row r="474" spans="1:1" x14ac:dyDescent="0.25">
      <c r="A474" s="104">
        <v>473</v>
      </c>
    </row>
    <row r="475" spans="1:1" x14ac:dyDescent="0.25">
      <c r="A475" s="104">
        <v>474</v>
      </c>
    </row>
    <row r="476" spans="1:1" x14ac:dyDescent="0.25">
      <c r="A476" s="104">
        <v>475</v>
      </c>
    </row>
    <row r="477" spans="1:1" x14ac:dyDescent="0.25">
      <c r="A477" s="104">
        <v>476</v>
      </c>
    </row>
    <row r="478" spans="1:1" x14ac:dyDescent="0.25">
      <c r="A478" s="104">
        <v>477</v>
      </c>
    </row>
    <row r="479" spans="1:1" x14ac:dyDescent="0.25">
      <c r="A479" s="104">
        <v>478</v>
      </c>
    </row>
    <row r="480" spans="1:1" x14ac:dyDescent="0.25">
      <c r="A480" s="104">
        <v>479</v>
      </c>
    </row>
    <row r="481" spans="1:1" x14ac:dyDescent="0.25">
      <c r="A481" s="104">
        <v>480</v>
      </c>
    </row>
    <row r="482" spans="1:1" x14ac:dyDescent="0.25">
      <c r="A482" s="104">
        <v>481</v>
      </c>
    </row>
    <row r="483" spans="1:1" x14ac:dyDescent="0.25">
      <c r="A483" s="104">
        <v>482</v>
      </c>
    </row>
    <row r="484" spans="1:1" x14ac:dyDescent="0.25">
      <c r="A484" s="104">
        <v>483</v>
      </c>
    </row>
    <row r="485" spans="1:1" x14ac:dyDescent="0.25">
      <c r="A485" s="104">
        <v>484</v>
      </c>
    </row>
    <row r="486" spans="1:1" x14ac:dyDescent="0.25">
      <c r="A486" s="104">
        <v>485</v>
      </c>
    </row>
    <row r="487" spans="1:1" x14ac:dyDescent="0.25">
      <c r="A487" s="104">
        <v>486</v>
      </c>
    </row>
    <row r="488" spans="1:1" x14ac:dyDescent="0.25">
      <c r="A488" s="104">
        <v>487</v>
      </c>
    </row>
    <row r="489" spans="1:1" x14ac:dyDescent="0.25">
      <c r="A489" s="104">
        <v>488</v>
      </c>
    </row>
    <row r="490" spans="1:1" x14ac:dyDescent="0.25">
      <c r="A490" s="104">
        <v>489</v>
      </c>
    </row>
    <row r="491" spans="1:1" x14ac:dyDescent="0.25">
      <c r="A491" s="104">
        <v>490</v>
      </c>
    </row>
    <row r="492" spans="1:1" x14ac:dyDescent="0.25">
      <c r="A492" s="104">
        <v>491</v>
      </c>
    </row>
    <row r="493" spans="1:1" x14ac:dyDescent="0.25">
      <c r="A493" s="104">
        <v>492</v>
      </c>
    </row>
    <row r="494" spans="1:1" x14ac:dyDescent="0.25">
      <c r="A494" s="104">
        <v>493</v>
      </c>
    </row>
    <row r="495" spans="1:1" x14ac:dyDescent="0.25">
      <c r="A495" s="104">
        <v>494</v>
      </c>
    </row>
    <row r="496" spans="1:1" x14ac:dyDescent="0.25">
      <c r="A496" s="104">
        <v>495</v>
      </c>
    </row>
    <row r="497" spans="1:1" x14ac:dyDescent="0.25">
      <c r="A497" s="104">
        <v>496</v>
      </c>
    </row>
    <row r="498" spans="1:1" x14ac:dyDescent="0.25">
      <c r="A498" s="104">
        <v>497</v>
      </c>
    </row>
    <row r="499" spans="1:1" x14ac:dyDescent="0.25">
      <c r="A499" s="104">
        <v>498</v>
      </c>
    </row>
    <row r="500" spans="1:1" x14ac:dyDescent="0.25">
      <c r="A500" s="104">
        <v>499</v>
      </c>
    </row>
    <row r="501" spans="1:1" x14ac:dyDescent="0.25">
      <c r="A501" s="104">
        <v>500</v>
      </c>
    </row>
    <row r="502" spans="1:1" x14ac:dyDescent="0.25">
      <c r="A502" s="104">
        <v>501</v>
      </c>
    </row>
    <row r="503" spans="1:1" x14ac:dyDescent="0.25">
      <c r="A503" s="104">
        <v>502</v>
      </c>
    </row>
    <row r="504" spans="1:1" x14ac:dyDescent="0.25">
      <c r="A504" s="104">
        <v>503</v>
      </c>
    </row>
    <row r="505" spans="1:1" x14ac:dyDescent="0.25">
      <c r="A505" s="104">
        <v>504</v>
      </c>
    </row>
    <row r="506" spans="1:1" x14ac:dyDescent="0.25">
      <c r="A506" s="104">
        <v>505</v>
      </c>
    </row>
    <row r="507" spans="1:1" x14ac:dyDescent="0.25">
      <c r="A507" s="104">
        <v>506</v>
      </c>
    </row>
    <row r="508" spans="1:1" x14ac:dyDescent="0.25">
      <c r="A508" s="104">
        <v>507</v>
      </c>
    </row>
    <row r="509" spans="1:1" x14ac:dyDescent="0.25">
      <c r="A509" s="104">
        <v>508</v>
      </c>
    </row>
    <row r="510" spans="1:1" x14ac:dyDescent="0.25">
      <c r="A510" s="104">
        <v>509</v>
      </c>
    </row>
    <row r="511" spans="1:1" x14ac:dyDescent="0.25">
      <c r="A511" s="104">
        <v>510</v>
      </c>
    </row>
    <row r="512" spans="1:1" x14ac:dyDescent="0.25">
      <c r="A512" s="104">
        <v>511</v>
      </c>
    </row>
    <row r="513" spans="1:1" x14ac:dyDescent="0.25">
      <c r="A513" s="104">
        <v>512</v>
      </c>
    </row>
    <row r="514" spans="1:1" x14ac:dyDescent="0.25">
      <c r="A514" s="104">
        <v>513</v>
      </c>
    </row>
    <row r="515" spans="1:1" x14ac:dyDescent="0.25">
      <c r="A515" s="104">
        <v>514</v>
      </c>
    </row>
    <row r="516" spans="1:1" x14ac:dyDescent="0.25">
      <c r="A516" s="104">
        <v>515</v>
      </c>
    </row>
    <row r="517" spans="1:1" x14ac:dyDescent="0.25">
      <c r="A517" s="104">
        <v>516</v>
      </c>
    </row>
    <row r="518" spans="1:1" x14ac:dyDescent="0.25">
      <c r="A518" s="104">
        <v>517</v>
      </c>
    </row>
    <row r="519" spans="1:1" x14ac:dyDescent="0.25">
      <c r="A519" s="104">
        <v>518</v>
      </c>
    </row>
    <row r="520" spans="1:1" x14ac:dyDescent="0.25">
      <c r="A520" s="104">
        <v>519</v>
      </c>
    </row>
    <row r="521" spans="1:1" x14ac:dyDescent="0.25">
      <c r="A521" s="104">
        <v>520</v>
      </c>
    </row>
    <row r="522" spans="1:1" x14ac:dyDescent="0.25">
      <c r="A522" s="104">
        <v>521</v>
      </c>
    </row>
    <row r="523" spans="1:1" x14ac:dyDescent="0.25">
      <c r="A523" s="104">
        <v>522</v>
      </c>
    </row>
    <row r="524" spans="1:1" x14ac:dyDescent="0.25">
      <c r="A524" s="104">
        <v>523</v>
      </c>
    </row>
    <row r="525" spans="1:1" x14ac:dyDescent="0.25">
      <c r="A525" s="104">
        <v>524</v>
      </c>
    </row>
    <row r="526" spans="1:1" x14ac:dyDescent="0.25">
      <c r="A526" s="104">
        <v>525</v>
      </c>
    </row>
    <row r="527" spans="1:1" x14ac:dyDescent="0.25">
      <c r="A527" s="104">
        <v>526</v>
      </c>
    </row>
    <row r="528" spans="1:1" x14ac:dyDescent="0.25">
      <c r="A528" s="104">
        <v>527</v>
      </c>
    </row>
    <row r="529" spans="1:1" x14ac:dyDescent="0.25">
      <c r="A529" s="104">
        <v>528</v>
      </c>
    </row>
    <row r="530" spans="1:1" x14ac:dyDescent="0.25">
      <c r="A530" s="104">
        <v>529</v>
      </c>
    </row>
    <row r="531" spans="1:1" x14ac:dyDescent="0.25">
      <c r="A531" s="104">
        <v>530</v>
      </c>
    </row>
    <row r="532" spans="1:1" x14ac:dyDescent="0.25">
      <c r="A532" s="104">
        <v>531</v>
      </c>
    </row>
    <row r="533" spans="1:1" x14ac:dyDescent="0.25">
      <c r="A533" s="104">
        <v>532</v>
      </c>
    </row>
    <row r="534" spans="1:1" x14ac:dyDescent="0.25">
      <c r="A534" s="104">
        <v>533</v>
      </c>
    </row>
    <row r="535" spans="1:1" x14ac:dyDescent="0.25">
      <c r="A535" s="104">
        <v>534</v>
      </c>
    </row>
    <row r="536" spans="1:1" x14ac:dyDescent="0.25">
      <c r="A536" s="104">
        <v>535</v>
      </c>
    </row>
    <row r="537" spans="1:1" x14ac:dyDescent="0.25">
      <c r="A537" s="104">
        <v>536</v>
      </c>
    </row>
    <row r="538" spans="1:1" x14ac:dyDescent="0.25">
      <c r="A538" s="104">
        <v>537</v>
      </c>
    </row>
    <row r="539" spans="1:1" x14ac:dyDescent="0.25">
      <c r="A539" s="104">
        <v>538</v>
      </c>
    </row>
    <row r="540" spans="1:1" x14ac:dyDescent="0.25">
      <c r="A540" s="104">
        <v>539</v>
      </c>
    </row>
    <row r="541" spans="1:1" x14ac:dyDescent="0.25">
      <c r="A541" s="104">
        <v>540</v>
      </c>
    </row>
    <row r="542" spans="1:1" x14ac:dyDescent="0.25">
      <c r="A542" s="104">
        <v>541</v>
      </c>
    </row>
    <row r="543" spans="1:1" x14ac:dyDescent="0.25">
      <c r="A543" s="104">
        <v>542</v>
      </c>
    </row>
    <row r="544" spans="1:1" x14ac:dyDescent="0.25">
      <c r="A544" s="104">
        <v>543</v>
      </c>
    </row>
    <row r="545" spans="1:1" x14ac:dyDescent="0.25">
      <c r="A545" s="104">
        <v>544</v>
      </c>
    </row>
    <row r="546" spans="1:1" x14ac:dyDescent="0.25">
      <c r="A546" s="104">
        <v>545</v>
      </c>
    </row>
    <row r="547" spans="1:1" x14ac:dyDescent="0.25">
      <c r="A547" s="104">
        <v>546</v>
      </c>
    </row>
    <row r="548" spans="1:1" x14ac:dyDescent="0.25">
      <c r="A548" s="104">
        <v>547</v>
      </c>
    </row>
    <row r="549" spans="1:1" x14ac:dyDescent="0.25">
      <c r="A549" s="104">
        <v>548</v>
      </c>
    </row>
    <row r="550" spans="1:1" x14ac:dyDescent="0.25">
      <c r="A550" s="104">
        <v>549</v>
      </c>
    </row>
    <row r="551" spans="1:1" x14ac:dyDescent="0.25">
      <c r="A551" s="104">
        <v>550</v>
      </c>
    </row>
    <row r="552" spans="1:1" x14ac:dyDescent="0.25">
      <c r="A552" s="104">
        <v>551</v>
      </c>
    </row>
    <row r="553" spans="1:1" x14ac:dyDescent="0.25">
      <c r="A553" s="104">
        <v>552</v>
      </c>
    </row>
    <row r="554" spans="1:1" x14ac:dyDescent="0.25">
      <c r="A554" s="104">
        <v>553</v>
      </c>
    </row>
    <row r="555" spans="1:1" x14ac:dyDescent="0.25">
      <c r="A555" s="104">
        <v>554</v>
      </c>
    </row>
    <row r="556" spans="1:1" x14ac:dyDescent="0.25">
      <c r="A556" s="104">
        <v>555</v>
      </c>
    </row>
    <row r="557" spans="1:1" x14ac:dyDescent="0.25">
      <c r="A557" s="104">
        <v>556</v>
      </c>
    </row>
    <row r="558" spans="1:1" x14ac:dyDescent="0.25">
      <c r="A558" s="104">
        <v>557</v>
      </c>
    </row>
    <row r="559" spans="1:1" x14ac:dyDescent="0.25">
      <c r="A559" s="104">
        <v>558</v>
      </c>
    </row>
    <row r="560" spans="1:1" x14ac:dyDescent="0.25">
      <c r="A560" s="104">
        <v>559</v>
      </c>
    </row>
    <row r="561" spans="1:1" x14ac:dyDescent="0.25">
      <c r="A561" s="104">
        <v>560</v>
      </c>
    </row>
    <row r="562" spans="1:1" x14ac:dyDescent="0.25">
      <c r="A562" s="104">
        <v>561</v>
      </c>
    </row>
    <row r="563" spans="1:1" x14ac:dyDescent="0.25">
      <c r="A563" s="104">
        <v>562</v>
      </c>
    </row>
    <row r="564" spans="1:1" x14ac:dyDescent="0.25">
      <c r="A564" s="104">
        <v>563</v>
      </c>
    </row>
    <row r="565" spans="1:1" x14ac:dyDescent="0.25">
      <c r="A565" s="104">
        <v>564</v>
      </c>
    </row>
    <row r="566" spans="1:1" x14ac:dyDescent="0.25">
      <c r="A566" s="104">
        <v>565</v>
      </c>
    </row>
    <row r="567" spans="1:1" x14ac:dyDescent="0.25">
      <c r="A567" s="104">
        <v>566</v>
      </c>
    </row>
    <row r="568" spans="1:1" x14ac:dyDescent="0.25">
      <c r="A568" s="104">
        <v>567</v>
      </c>
    </row>
    <row r="569" spans="1:1" x14ac:dyDescent="0.25">
      <c r="A569" s="104">
        <v>568</v>
      </c>
    </row>
    <row r="570" spans="1:1" x14ac:dyDescent="0.25">
      <c r="A570" s="104">
        <v>569</v>
      </c>
    </row>
    <row r="571" spans="1:1" x14ac:dyDescent="0.25">
      <c r="A571" s="104">
        <v>570</v>
      </c>
    </row>
    <row r="572" spans="1:1" x14ac:dyDescent="0.25">
      <c r="A572" s="104">
        <v>571</v>
      </c>
    </row>
    <row r="573" spans="1:1" x14ac:dyDescent="0.25">
      <c r="A573" s="104">
        <v>572</v>
      </c>
    </row>
    <row r="574" spans="1:1" x14ac:dyDescent="0.25">
      <c r="A574" s="104">
        <v>573</v>
      </c>
    </row>
    <row r="575" spans="1:1" x14ac:dyDescent="0.25">
      <c r="A575" s="104">
        <v>574</v>
      </c>
    </row>
    <row r="576" spans="1:1" x14ac:dyDescent="0.25">
      <c r="A576" s="104">
        <v>575</v>
      </c>
    </row>
    <row r="577" spans="1:1" x14ac:dyDescent="0.25">
      <c r="A577" s="104">
        <v>576</v>
      </c>
    </row>
    <row r="578" spans="1:1" x14ac:dyDescent="0.25">
      <c r="A578" s="104">
        <v>577</v>
      </c>
    </row>
    <row r="579" spans="1:1" x14ac:dyDescent="0.25">
      <c r="A579" s="104">
        <v>578</v>
      </c>
    </row>
    <row r="580" spans="1:1" x14ac:dyDescent="0.25">
      <c r="A580" s="104">
        <v>579</v>
      </c>
    </row>
    <row r="581" spans="1:1" x14ac:dyDescent="0.25">
      <c r="A581" s="104">
        <v>580</v>
      </c>
    </row>
    <row r="582" spans="1:1" x14ac:dyDescent="0.25">
      <c r="A582" s="104">
        <v>581</v>
      </c>
    </row>
    <row r="583" spans="1:1" x14ac:dyDescent="0.25">
      <c r="A583" s="104">
        <v>582</v>
      </c>
    </row>
    <row r="584" spans="1:1" x14ac:dyDescent="0.25">
      <c r="A584" s="104">
        <v>583</v>
      </c>
    </row>
    <row r="585" spans="1:1" x14ac:dyDescent="0.25">
      <c r="A585" s="104">
        <v>584</v>
      </c>
    </row>
    <row r="586" spans="1:1" x14ac:dyDescent="0.25">
      <c r="A586" s="104">
        <v>585</v>
      </c>
    </row>
    <row r="587" spans="1:1" x14ac:dyDescent="0.25">
      <c r="A587" s="104">
        <v>586</v>
      </c>
    </row>
    <row r="588" spans="1:1" x14ac:dyDescent="0.25">
      <c r="A588" s="104">
        <v>587</v>
      </c>
    </row>
    <row r="589" spans="1:1" x14ac:dyDescent="0.25">
      <c r="A589" s="104">
        <v>588</v>
      </c>
    </row>
    <row r="590" spans="1:1" x14ac:dyDescent="0.25">
      <c r="A590" s="104">
        <v>589</v>
      </c>
    </row>
    <row r="591" spans="1:1" x14ac:dyDescent="0.25">
      <c r="A591" s="104">
        <v>590</v>
      </c>
    </row>
    <row r="592" spans="1:1" x14ac:dyDescent="0.25">
      <c r="A592" s="104">
        <v>591</v>
      </c>
    </row>
    <row r="593" spans="1:1" x14ac:dyDescent="0.25">
      <c r="A593" s="104">
        <v>592</v>
      </c>
    </row>
    <row r="594" spans="1:1" x14ac:dyDescent="0.25">
      <c r="A594" s="104">
        <v>593</v>
      </c>
    </row>
    <row r="595" spans="1:1" x14ac:dyDescent="0.25">
      <c r="A595" s="104">
        <v>594</v>
      </c>
    </row>
    <row r="596" spans="1:1" x14ac:dyDescent="0.25">
      <c r="A596" s="104">
        <v>595</v>
      </c>
    </row>
    <row r="597" spans="1:1" x14ac:dyDescent="0.25">
      <c r="A597" s="104">
        <v>596</v>
      </c>
    </row>
    <row r="598" spans="1:1" x14ac:dyDescent="0.25">
      <c r="A598" s="104">
        <v>597</v>
      </c>
    </row>
    <row r="599" spans="1:1" x14ac:dyDescent="0.25">
      <c r="A599" s="104">
        <v>598</v>
      </c>
    </row>
    <row r="600" spans="1:1" x14ac:dyDescent="0.25">
      <c r="A600" s="104">
        <v>599</v>
      </c>
    </row>
    <row r="601" spans="1:1" x14ac:dyDescent="0.25">
      <c r="A601" s="104">
        <v>600</v>
      </c>
    </row>
    <row r="602" spans="1:1" x14ac:dyDescent="0.25">
      <c r="A602" s="104">
        <v>601</v>
      </c>
    </row>
    <row r="603" spans="1:1" x14ac:dyDescent="0.25">
      <c r="A603" s="104">
        <v>602</v>
      </c>
    </row>
    <row r="604" spans="1:1" x14ac:dyDescent="0.25">
      <c r="A604" s="104">
        <v>603</v>
      </c>
    </row>
    <row r="605" spans="1:1" x14ac:dyDescent="0.25">
      <c r="A605" s="104">
        <v>604</v>
      </c>
    </row>
    <row r="606" spans="1:1" x14ac:dyDescent="0.25">
      <c r="A606" s="104">
        <v>605</v>
      </c>
    </row>
    <row r="607" spans="1:1" x14ac:dyDescent="0.25">
      <c r="A607" s="104">
        <v>606</v>
      </c>
    </row>
    <row r="608" spans="1:1" x14ac:dyDescent="0.25">
      <c r="A608" s="104">
        <v>607</v>
      </c>
    </row>
    <row r="609" spans="1:1" x14ac:dyDescent="0.25">
      <c r="A609" s="104">
        <v>608</v>
      </c>
    </row>
    <row r="610" spans="1:1" x14ac:dyDescent="0.25">
      <c r="A610" s="104">
        <v>609</v>
      </c>
    </row>
    <row r="611" spans="1:1" x14ac:dyDescent="0.25">
      <c r="A611" s="104">
        <v>610</v>
      </c>
    </row>
    <row r="612" spans="1:1" x14ac:dyDescent="0.25">
      <c r="A612" s="104">
        <v>611</v>
      </c>
    </row>
    <row r="613" spans="1:1" x14ac:dyDescent="0.25">
      <c r="A613" s="104">
        <v>612</v>
      </c>
    </row>
    <row r="614" spans="1:1" x14ac:dyDescent="0.25">
      <c r="A614" s="104">
        <v>613</v>
      </c>
    </row>
    <row r="615" spans="1:1" x14ac:dyDescent="0.25">
      <c r="A615" s="104">
        <v>614</v>
      </c>
    </row>
    <row r="616" spans="1:1" x14ac:dyDescent="0.25">
      <c r="A616" s="104">
        <v>615</v>
      </c>
    </row>
    <row r="617" spans="1:1" x14ac:dyDescent="0.25">
      <c r="A617" s="104">
        <v>616</v>
      </c>
    </row>
    <row r="618" spans="1:1" x14ac:dyDescent="0.25">
      <c r="A618" s="104">
        <v>617</v>
      </c>
    </row>
    <row r="619" spans="1:1" x14ac:dyDescent="0.25">
      <c r="A619" s="104">
        <v>618</v>
      </c>
    </row>
    <row r="620" spans="1:1" x14ac:dyDescent="0.25">
      <c r="A620" s="104">
        <v>619</v>
      </c>
    </row>
    <row r="621" spans="1:1" x14ac:dyDescent="0.25">
      <c r="A621" s="104">
        <v>620</v>
      </c>
    </row>
    <row r="622" spans="1:1" x14ac:dyDescent="0.25">
      <c r="A622" s="104">
        <v>621</v>
      </c>
    </row>
    <row r="623" spans="1:1" x14ac:dyDescent="0.25">
      <c r="A623" s="104">
        <v>622</v>
      </c>
    </row>
    <row r="624" spans="1:1" x14ac:dyDescent="0.25">
      <c r="A624" s="104">
        <v>623</v>
      </c>
    </row>
    <row r="625" spans="1:1" x14ac:dyDescent="0.25">
      <c r="A625" s="104">
        <v>624</v>
      </c>
    </row>
    <row r="626" spans="1:1" x14ac:dyDescent="0.25">
      <c r="A626" s="104">
        <v>625</v>
      </c>
    </row>
    <row r="627" spans="1:1" x14ac:dyDescent="0.25">
      <c r="A627" s="104">
        <v>626</v>
      </c>
    </row>
    <row r="628" spans="1:1" x14ac:dyDescent="0.25">
      <c r="A628" s="104">
        <v>627</v>
      </c>
    </row>
    <row r="629" spans="1:1" x14ac:dyDescent="0.25">
      <c r="A629" s="104">
        <v>628</v>
      </c>
    </row>
    <row r="630" spans="1:1" x14ac:dyDescent="0.25">
      <c r="A630" s="104">
        <v>629</v>
      </c>
    </row>
    <row r="631" spans="1:1" x14ac:dyDescent="0.25">
      <c r="A631" s="104">
        <v>630</v>
      </c>
    </row>
    <row r="632" spans="1:1" x14ac:dyDescent="0.25">
      <c r="A632" s="104">
        <v>631</v>
      </c>
    </row>
    <row r="633" spans="1:1" x14ac:dyDescent="0.25">
      <c r="A633" s="104">
        <v>632</v>
      </c>
    </row>
    <row r="634" spans="1:1" x14ac:dyDescent="0.25">
      <c r="A634" s="104">
        <v>633</v>
      </c>
    </row>
    <row r="635" spans="1:1" x14ac:dyDescent="0.25">
      <c r="A635" s="104">
        <v>634</v>
      </c>
    </row>
    <row r="636" spans="1:1" x14ac:dyDescent="0.25">
      <c r="A636" s="104">
        <v>635</v>
      </c>
    </row>
    <row r="637" spans="1:1" x14ac:dyDescent="0.25">
      <c r="A637" s="104">
        <v>636</v>
      </c>
    </row>
    <row r="638" spans="1:1" x14ac:dyDescent="0.25">
      <c r="A638" s="104">
        <v>637</v>
      </c>
    </row>
    <row r="639" spans="1:1" x14ac:dyDescent="0.25">
      <c r="A639" s="104">
        <v>638</v>
      </c>
    </row>
    <row r="640" spans="1:1" x14ac:dyDescent="0.25">
      <c r="A640" s="104">
        <v>639</v>
      </c>
    </row>
    <row r="641" spans="1:1" x14ac:dyDescent="0.25">
      <c r="A641" s="104">
        <v>640</v>
      </c>
    </row>
    <row r="642" spans="1:1" x14ac:dyDescent="0.25">
      <c r="A642" s="104">
        <v>641</v>
      </c>
    </row>
    <row r="643" spans="1:1" x14ac:dyDescent="0.25">
      <c r="A643" s="104">
        <v>642</v>
      </c>
    </row>
    <row r="644" spans="1:1" x14ac:dyDescent="0.25">
      <c r="A644" s="104">
        <v>643</v>
      </c>
    </row>
    <row r="645" spans="1:1" x14ac:dyDescent="0.25">
      <c r="A645" s="104">
        <v>644</v>
      </c>
    </row>
    <row r="646" spans="1:1" x14ac:dyDescent="0.25">
      <c r="A646" s="104">
        <v>645</v>
      </c>
    </row>
    <row r="647" spans="1:1" x14ac:dyDescent="0.25">
      <c r="A647" s="104">
        <v>646</v>
      </c>
    </row>
    <row r="648" spans="1:1" x14ac:dyDescent="0.25">
      <c r="A648" s="104">
        <v>647</v>
      </c>
    </row>
    <row r="649" spans="1:1" x14ac:dyDescent="0.25">
      <c r="A649" s="104">
        <v>648</v>
      </c>
    </row>
    <row r="650" spans="1:1" x14ac:dyDescent="0.25">
      <c r="A650" s="104">
        <v>649</v>
      </c>
    </row>
    <row r="651" spans="1:1" x14ac:dyDescent="0.25">
      <c r="A651" s="104">
        <v>650</v>
      </c>
    </row>
    <row r="652" spans="1:1" x14ac:dyDescent="0.25">
      <c r="A652" s="104">
        <v>651</v>
      </c>
    </row>
    <row r="653" spans="1:1" x14ac:dyDescent="0.25">
      <c r="A653" s="104">
        <v>652</v>
      </c>
    </row>
    <row r="654" spans="1:1" x14ac:dyDescent="0.25">
      <c r="A654" s="104">
        <v>653</v>
      </c>
    </row>
    <row r="655" spans="1:1" x14ac:dyDescent="0.25">
      <c r="A655" s="104">
        <v>654</v>
      </c>
    </row>
    <row r="656" spans="1:1" x14ac:dyDescent="0.25">
      <c r="A656" s="104">
        <v>655</v>
      </c>
    </row>
    <row r="657" spans="1:1" x14ac:dyDescent="0.25">
      <c r="A657" s="104">
        <v>656</v>
      </c>
    </row>
    <row r="658" spans="1:1" x14ac:dyDescent="0.25">
      <c r="A658" s="104">
        <v>657</v>
      </c>
    </row>
    <row r="659" spans="1:1" x14ac:dyDescent="0.25">
      <c r="A659" s="104">
        <v>658</v>
      </c>
    </row>
    <row r="660" spans="1:1" x14ac:dyDescent="0.25">
      <c r="A660" s="104">
        <v>659</v>
      </c>
    </row>
    <row r="661" spans="1:1" x14ac:dyDescent="0.25">
      <c r="A661" s="104">
        <v>660</v>
      </c>
    </row>
    <row r="662" spans="1:1" x14ac:dyDescent="0.25">
      <c r="A662" s="104">
        <v>661</v>
      </c>
    </row>
    <row r="663" spans="1:1" x14ac:dyDescent="0.25">
      <c r="A663" s="104">
        <v>662</v>
      </c>
    </row>
    <row r="664" spans="1:1" x14ac:dyDescent="0.25">
      <c r="A664" s="104">
        <v>663</v>
      </c>
    </row>
    <row r="665" spans="1:1" x14ac:dyDescent="0.25">
      <c r="A665" s="104">
        <v>664</v>
      </c>
    </row>
    <row r="666" spans="1:1" x14ac:dyDescent="0.25">
      <c r="A666" s="104">
        <v>665</v>
      </c>
    </row>
    <row r="667" spans="1:1" x14ac:dyDescent="0.25">
      <c r="A667" s="104">
        <v>666</v>
      </c>
    </row>
    <row r="668" spans="1:1" x14ac:dyDescent="0.25">
      <c r="A668" s="104">
        <v>667</v>
      </c>
    </row>
    <row r="669" spans="1:1" x14ac:dyDescent="0.25">
      <c r="A669" s="104">
        <v>668</v>
      </c>
    </row>
    <row r="670" spans="1:1" x14ac:dyDescent="0.25">
      <c r="A670" s="104">
        <v>669</v>
      </c>
    </row>
    <row r="671" spans="1:1" x14ac:dyDescent="0.25">
      <c r="A671" s="104">
        <v>670</v>
      </c>
    </row>
    <row r="672" spans="1:1" x14ac:dyDescent="0.25">
      <c r="A672" s="104">
        <v>671</v>
      </c>
    </row>
    <row r="673" spans="1:1" x14ac:dyDescent="0.25">
      <c r="A673" s="104">
        <v>672</v>
      </c>
    </row>
    <row r="674" spans="1:1" x14ac:dyDescent="0.25">
      <c r="A674" s="104">
        <v>673</v>
      </c>
    </row>
    <row r="675" spans="1:1" x14ac:dyDescent="0.25">
      <c r="A675" s="104">
        <v>674</v>
      </c>
    </row>
    <row r="676" spans="1:1" x14ac:dyDescent="0.25">
      <c r="A676" s="104">
        <v>675</v>
      </c>
    </row>
    <row r="677" spans="1:1" x14ac:dyDescent="0.25">
      <c r="A677" s="104">
        <v>676</v>
      </c>
    </row>
    <row r="678" spans="1:1" x14ac:dyDescent="0.25">
      <c r="A678" s="104">
        <v>677</v>
      </c>
    </row>
    <row r="679" spans="1:1" x14ac:dyDescent="0.25">
      <c r="A679" s="104">
        <v>678</v>
      </c>
    </row>
    <row r="680" spans="1:1" x14ac:dyDescent="0.25">
      <c r="A680" s="104">
        <v>679</v>
      </c>
    </row>
    <row r="681" spans="1:1" x14ac:dyDescent="0.25">
      <c r="A681" s="104">
        <v>680</v>
      </c>
    </row>
    <row r="682" spans="1:1" x14ac:dyDescent="0.25">
      <c r="A682" s="104">
        <v>681</v>
      </c>
    </row>
    <row r="683" spans="1:1" x14ac:dyDescent="0.25">
      <c r="A683" s="104">
        <v>682</v>
      </c>
    </row>
    <row r="684" spans="1:1" x14ac:dyDescent="0.25">
      <c r="A684" s="104">
        <v>683</v>
      </c>
    </row>
    <row r="685" spans="1:1" x14ac:dyDescent="0.25">
      <c r="A685" s="104">
        <v>684</v>
      </c>
    </row>
    <row r="686" spans="1:1" x14ac:dyDescent="0.25">
      <c r="A686" s="104">
        <v>685</v>
      </c>
    </row>
    <row r="687" spans="1:1" x14ac:dyDescent="0.25">
      <c r="A687" s="104">
        <v>686</v>
      </c>
    </row>
    <row r="688" spans="1:1" x14ac:dyDescent="0.25">
      <c r="A688" s="104">
        <v>687</v>
      </c>
    </row>
    <row r="689" spans="1:1" x14ac:dyDescent="0.25">
      <c r="A689" s="104">
        <v>688</v>
      </c>
    </row>
    <row r="690" spans="1:1" x14ac:dyDescent="0.25">
      <c r="A690" s="104">
        <v>689</v>
      </c>
    </row>
    <row r="691" spans="1:1" x14ac:dyDescent="0.25">
      <c r="A691" s="104">
        <v>690</v>
      </c>
    </row>
    <row r="692" spans="1:1" x14ac:dyDescent="0.25">
      <c r="A692" s="104">
        <v>691</v>
      </c>
    </row>
    <row r="693" spans="1:1" x14ac:dyDescent="0.25">
      <c r="A693" s="104">
        <v>692</v>
      </c>
    </row>
    <row r="694" spans="1:1" x14ac:dyDescent="0.25">
      <c r="A694" s="104">
        <v>693</v>
      </c>
    </row>
    <row r="695" spans="1:1" x14ac:dyDescent="0.25">
      <c r="A695" s="104">
        <v>694</v>
      </c>
    </row>
    <row r="696" spans="1:1" x14ac:dyDescent="0.25">
      <c r="A696" s="104">
        <v>695</v>
      </c>
    </row>
    <row r="697" spans="1:1" x14ac:dyDescent="0.25">
      <c r="A697" s="104">
        <v>696</v>
      </c>
    </row>
    <row r="698" spans="1:1" x14ac:dyDescent="0.25">
      <c r="A698" s="104">
        <v>697</v>
      </c>
    </row>
    <row r="699" spans="1:1" x14ac:dyDescent="0.25">
      <c r="A699" s="104">
        <v>698</v>
      </c>
    </row>
    <row r="700" spans="1:1" x14ac:dyDescent="0.25">
      <c r="A700" s="104">
        <v>699</v>
      </c>
    </row>
    <row r="701" spans="1:1" x14ac:dyDescent="0.25">
      <c r="A701" s="104">
        <v>700</v>
      </c>
    </row>
    <row r="702" spans="1:1" x14ac:dyDescent="0.25">
      <c r="A702" s="104">
        <v>701</v>
      </c>
    </row>
    <row r="703" spans="1:1" x14ac:dyDescent="0.25">
      <c r="A703" s="104">
        <v>702</v>
      </c>
    </row>
    <row r="704" spans="1:1" x14ac:dyDescent="0.25">
      <c r="A704" s="104">
        <v>703</v>
      </c>
    </row>
    <row r="705" spans="1:1" x14ac:dyDescent="0.25">
      <c r="A705" s="104">
        <v>704</v>
      </c>
    </row>
    <row r="706" spans="1:1" x14ac:dyDescent="0.25">
      <c r="A706" s="104">
        <v>705</v>
      </c>
    </row>
    <row r="707" spans="1:1" x14ac:dyDescent="0.25">
      <c r="A707" s="104">
        <v>706</v>
      </c>
    </row>
    <row r="708" spans="1:1" x14ac:dyDescent="0.25">
      <c r="A708" s="104">
        <v>707</v>
      </c>
    </row>
    <row r="709" spans="1:1" x14ac:dyDescent="0.25">
      <c r="A709" s="104">
        <v>708</v>
      </c>
    </row>
    <row r="710" spans="1:1" x14ac:dyDescent="0.25">
      <c r="A710" s="104">
        <v>709</v>
      </c>
    </row>
    <row r="711" spans="1:1" x14ac:dyDescent="0.25">
      <c r="A711" s="104">
        <v>710</v>
      </c>
    </row>
    <row r="712" spans="1:1" x14ac:dyDescent="0.25">
      <c r="A712" s="104">
        <v>711</v>
      </c>
    </row>
    <row r="713" spans="1:1" x14ac:dyDescent="0.25">
      <c r="A713" s="104">
        <v>712</v>
      </c>
    </row>
    <row r="714" spans="1:1" x14ac:dyDescent="0.25">
      <c r="A714" s="104">
        <v>713</v>
      </c>
    </row>
    <row r="715" spans="1:1" x14ac:dyDescent="0.25">
      <c r="A715" s="104">
        <v>714</v>
      </c>
    </row>
    <row r="716" spans="1:1" x14ac:dyDescent="0.25">
      <c r="A716" s="104">
        <v>715</v>
      </c>
    </row>
    <row r="717" spans="1:1" x14ac:dyDescent="0.25">
      <c r="A717" s="104">
        <v>716</v>
      </c>
    </row>
    <row r="718" spans="1:1" x14ac:dyDescent="0.25">
      <c r="A718" s="104">
        <v>717</v>
      </c>
    </row>
    <row r="719" spans="1:1" x14ac:dyDescent="0.25">
      <c r="A719" s="104">
        <v>718</v>
      </c>
    </row>
    <row r="720" spans="1:1" x14ac:dyDescent="0.25">
      <c r="A720" s="104">
        <v>719</v>
      </c>
    </row>
    <row r="721" spans="1:1" x14ac:dyDescent="0.25">
      <c r="A721" s="104">
        <v>720</v>
      </c>
    </row>
    <row r="722" spans="1:1" x14ac:dyDescent="0.25">
      <c r="A722" s="104">
        <v>721</v>
      </c>
    </row>
    <row r="723" spans="1:1" x14ac:dyDescent="0.25">
      <c r="A723" s="104">
        <v>722</v>
      </c>
    </row>
    <row r="724" spans="1:1" x14ac:dyDescent="0.25">
      <c r="A724" s="104">
        <v>723</v>
      </c>
    </row>
    <row r="725" spans="1:1" x14ac:dyDescent="0.25">
      <c r="A725" s="104">
        <v>724</v>
      </c>
    </row>
    <row r="726" spans="1:1" x14ac:dyDescent="0.25">
      <c r="A726" s="104">
        <v>725</v>
      </c>
    </row>
    <row r="727" spans="1:1" x14ac:dyDescent="0.25">
      <c r="A727" s="104">
        <v>726</v>
      </c>
    </row>
    <row r="728" spans="1:1" x14ac:dyDescent="0.25">
      <c r="A728" s="104">
        <v>727</v>
      </c>
    </row>
    <row r="729" spans="1:1" x14ac:dyDescent="0.25">
      <c r="A729" s="104">
        <v>728</v>
      </c>
    </row>
    <row r="730" spans="1:1" x14ac:dyDescent="0.25">
      <c r="A730" s="104">
        <v>729</v>
      </c>
    </row>
    <row r="731" spans="1:1" x14ac:dyDescent="0.25">
      <c r="A731" s="104">
        <v>730</v>
      </c>
    </row>
    <row r="732" spans="1:1" x14ac:dyDescent="0.25">
      <c r="A732" s="104">
        <v>731</v>
      </c>
    </row>
    <row r="733" spans="1:1" x14ac:dyDescent="0.25">
      <c r="A733" s="104">
        <v>732</v>
      </c>
    </row>
    <row r="734" spans="1:1" x14ac:dyDescent="0.25">
      <c r="A734" s="104">
        <v>733</v>
      </c>
    </row>
    <row r="735" spans="1:1" x14ac:dyDescent="0.25">
      <c r="A735" s="104">
        <v>734</v>
      </c>
    </row>
    <row r="736" spans="1:1" x14ac:dyDescent="0.25">
      <c r="A736" s="104">
        <v>735</v>
      </c>
    </row>
    <row r="737" spans="1:1" x14ac:dyDescent="0.25">
      <c r="A737" s="104">
        <v>736</v>
      </c>
    </row>
    <row r="738" spans="1:1" x14ac:dyDescent="0.25">
      <c r="A738" s="104">
        <v>737</v>
      </c>
    </row>
    <row r="739" spans="1:1" x14ac:dyDescent="0.25">
      <c r="A739" s="104">
        <v>738</v>
      </c>
    </row>
    <row r="740" spans="1:1" x14ac:dyDescent="0.25">
      <c r="A740" s="104">
        <v>739</v>
      </c>
    </row>
    <row r="741" spans="1:1" x14ac:dyDescent="0.25">
      <c r="A741" s="104">
        <v>740</v>
      </c>
    </row>
    <row r="742" spans="1:1" x14ac:dyDescent="0.25">
      <c r="A742" s="104">
        <v>741</v>
      </c>
    </row>
    <row r="743" spans="1:1" x14ac:dyDescent="0.25">
      <c r="A743" s="104">
        <v>742</v>
      </c>
    </row>
    <row r="744" spans="1:1" x14ac:dyDescent="0.25">
      <c r="A744" s="104">
        <v>743</v>
      </c>
    </row>
    <row r="745" spans="1:1" x14ac:dyDescent="0.25">
      <c r="A745" s="104">
        <v>744</v>
      </c>
    </row>
    <row r="746" spans="1:1" x14ac:dyDescent="0.25">
      <c r="A746" s="104">
        <v>745</v>
      </c>
    </row>
    <row r="747" spans="1:1" x14ac:dyDescent="0.25">
      <c r="A747" s="104">
        <v>746</v>
      </c>
    </row>
    <row r="748" spans="1:1" x14ac:dyDescent="0.25">
      <c r="A748" s="104">
        <v>747</v>
      </c>
    </row>
    <row r="749" spans="1:1" x14ac:dyDescent="0.25">
      <c r="A749" s="104">
        <v>748</v>
      </c>
    </row>
    <row r="750" spans="1:1" x14ac:dyDescent="0.25">
      <c r="A750" s="104">
        <v>749</v>
      </c>
    </row>
    <row r="751" spans="1:1" x14ac:dyDescent="0.25">
      <c r="A751" s="104">
        <v>750</v>
      </c>
    </row>
    <row r="752" spans="1:1" x14ac:dyDescent="0.25">
      <c r="A752" s="104">
        <v>751</v>
      </c>
    </row>
    <row r="753" spans="1:1" x14ac:dyDescent="0.25">
      <c r="A753" s="104">
        <v>752</v>
      </c>
    </row>
    <row r="754" spans="1:1" x14ac:dyDescent="0.25">
      <c r="A754" s="104">
        <v>753</v>
      </c>
    </row>
    <row r="755" spans="1:1" x14ac:dyDescent="0.25">
      <c r="A755" s="104">
        <v>754</v>
      </c>
    </row>
    <row r="756" spans="1:1" x14ac:dyDescent="0.25">
      <c r="A756" s="104">
        <v>755</v>
      </c>
    </row>
    <row r="757" spans="1:1" x14ac:dyDescent="0.25">
      <c r="A757" s="104">
        <v>756</v>
      </c>
    </row>
    <row r="758" spans="1:1" x14ac:dyDescent="0.25">
      <c r="A758" s="104">
        <v>757</v>
      </c>
    </row>
    <row r="759" spans="1:1" x14ac:dyDescent="0.25">
      <c r="A759" s="104">
        <v>758</v>
      </c>
    </row>
    <row r="760" spans="1:1" x14ac:dyDescent="0.25">
      <c r="A760" s="104">
        <v>759</v>
      </c>
    </row>
    <row r="761" spans="1:1" x14ac:dyDescent="0.25">
      <c r="A761" s="104">
        <v>760</v>
      </c>
    </row>
    <row r="762" spans="1:1" x14ac:dyDescent="0.25">
      <c r="A762" s="104">
        <v>761</v>
      </c>
    </row>
    <row r="763" spans="1:1" x14ac:dyDescent="0.25">
      <c r="A763" s="104">
        <v>762</v>
      </c>
    </row>
    <row r="764" spans="1:1" x14ac:dyDescent="0.25">
      <c r="A764" s="104">
        <v>763</v>
      </c>
    </row>
    <row r="765" spans="1:1" x14ac:dyDescent="0.25">
      <c r="A765" s="104">
        <v>764</v>
      </c>
    </row>
    <row r="766" spans="1:1" x14ac:dyDescent="0.25">
      <c r="A766" s="104">
        <v>765</v>
      </c>
    </row>
    <row r="767" spans="1:1" x14ac:dyDescent="0.25">
      <c r="A767" s="104">
        <v>766</v>
      </c>
    </row>
    <row r="768" spans="1:1" x14ac:dyDescent="0.25">
      <c r="A768" s="104">
        <v>767</v>
      </c>
    </row>
    <row r="769" spans="1:1" x14ac:dyDescent="0.25">
      <c r="A769" s="104">
        <v>768</v>
      </c>
    </row>
    <row r="770" spans="1:1" x14ac:dyDescent="0.25">
      <c r="A770" s="104">
        <v>769</v>
      </c>
    </row>
    <row r="771" spans="1:1" x14ac:dyDescent="0.25">
      <c r="A771" s="104">
        <v>770</v>
      </c>
    </row>
    <row r="772" spans="1:1" x14ac:dyDescent="0.25">
      <c r="A772" s="104">
        <v>771</v>
      </c>
    </row>
    <row r="773" spans="1:1" x14ac:dyDescent="0.25">
      <c r="A773" s="104">
        <v>772</v>
      </c>
    </row>
    <row r="774" spans="1:1" x14ac:dyDescent="0.25">
      <c r="A774" s="104">
        <v>773</v>
      </c>
    </row>
    <row r="775" spans="1:1" x14ac:dyDescent="0.25">
      <c r="A775" s="104">
        <v>774</v>
      </c>
    </row>
    <row r="776" spans="1:1" x14ac:dyDescent="0.25">
      <c r="A776" s="104">
        <v>775</v>
      </c>
    </row>
    <row r="777" spans="1:1" x14ac:dyDescent="0.25">
      <c r="A777" s="104">
        <v>776</v>
      </c>
    </row>
    <row r="778" spans="1:1" x14ac:dyDescent="0.25">
      <c r="A778" s="104">
        <v>777</v>
      </c>
    </row>
    <row r="779" spans="1:1" x14ac:dyDescent="0.25">
      <c r="A779" s="104">
        <v>778</v>
      </c>
    </row>
    <row r="780" spans="1:1" x14ac:dyDescent="0.25">
      <c r="A780" s="104">
        <v>779</v>
      </c>
    </row>
    <row r="781" spans="1:1" x14ac:dyDescent="0.25">
      <c r="A781" s="104">
        <v>780</v>
      </c>
    </row>
    <row r="782" spans="1:1" x14ac:dyDescent="0.25">
      <c r="A782" s="104">
        <v>781</v>
      </c>
    </row>
    <row r="783" spans="1:1" x14ac:dyDescent="0.25">
      <c r="A783" s="104">
        <v>782</v>
      </c>
    </row>
    <row r="784" spans="1:1" x14ac:dyDescent="0.25">
      <c r="A784" s="104">
        <v>783</v>
      </c>
    </row>
    <row r="785" spans="1:1" x14ac:dyDescent="0.25">
      <c r="A785" s="104">
        <v>784</v>
      </c>
    </row>
    <row r="786" spans="1:1" x14ac:dyDescent="0.25">
      <c r="A786" s="104">
        <v>785</v>
      </c>
    </row>
    <row r="787" spans="1:1" x14ac:dyDescent="0.25">
      <c r="A787" s="104">
        <v>786</v>
      </c>
    </row>
    <row r="788" spans="1:1" x14ac:dyDescent="0.25">
      <c r="A788" s="104">
        <v>787</v>
      </c>
    </row>
    <row r="789" spans="1:1" x14ac:dyDescent="0.25">
      <c r="A789" s="104">
        <v>788</v>
      </c>
    </row>
    <row r="790" spans="1:1" x14ac:dyDescent="0.25">
      <c r="A790" s="104">
        <v>789</v>
      </c>
    </row>
    <row r="791" spans="1:1" x14ac:dyDescent="0.25">
      <c r="A791" s="104">
        <v>790</v>
      </c>
    </row>
    <row r="792" spans="1:1" x14ac:dyDescent="0.25">
      <c r="A792" s="104">
        <v>791</v>
      </c>
    </row>
    <row r="793" spans="1:1" x14ac:dyDescent="0.25">
      <c r="A793" s="104">
        <v>792</v>
      </c>
    </row>
    <row r="794" spans="1:1" x14ac:dyDescent="0.25">
      <c r="A794" s="104">
        <v>793</v>
      </c>
    </row>
    <row r="795" spans="1:1" x14ac:dyDescent="0.25">
      <c r="A795" s="104">
        <v>794</v>
      </c>
    </row>
    <row r="796" spans="1:1" x14ac:dyDescent="0.25">
      <c r="A796" s="104">
        <v>795</v>
      </c>
    </row>
    <row r="797" spans="1:1" x14ac:dyDescent="0.25">
      <c r="A797" s="104">
        <v>796</v>
      </c>
    </row>
    <row r="798" spans="1:1" x14ac:dyDescent="0.25">
      <c r="A798" s="104">
        <v>797</v>
      </c>
    </row>
    <row r="799" spans="1:1" x14ac:dyDescent="0.25">
      <c r="A799" s="104">
        <v>798</v>
      </c>
    </row>
    <row r="800" spans="1:1" x14ac:dyDescent="0.25">
      <c r="A800" s="104">
        <v>799</v>
      </c>
    </row>
    <row r="801" spans="1:1" x14ac:dyDescent="0.25">
      <c r="A801" s="104">
        <v>800</v>
      </c>
    </row>
  </sheetData>
  <dataValidations count="1">
    <dataValidation type="list" allowBlank="1" showInputMessage="1" showErrorMessage="1" sqref="D272:D281 C223:D224 D196:D220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rgb="FF00B050"/>
  </sheetPr>
  <dimension ref="A1:D33"/>
  <sheetViews>
    <sheetView workbookViewId="0">
      <selection activeCell="F16" sqref="F16"/>
    </sheetView>
  </sheetViews>
  <sheetFormatPr defaultRowHeight="15" x14ac:dyDescent="0.25"/>
  <cols>
    <col min="2" max="2" width="63.85546875" customWidth="1"/>
  </cols>
  <sheetData>
    <row r="1" spans="1:4" x14ac:dyDescent="0.25">
      <c r="A1" s="104" t="s">
        <v>0</v>
      </c>
      <c r="B1" s="104" t="s">
        <v>42</v>
      </c>
      <c r="C1" s="104" t="s">
        <v>23</v>
      </c>
      <c r="D1" s="104" t="s">
        <v>24</v>
      </c>
    </row>
    <row r="2" spans="1:4" x14ac:dyDescent="0.25">
      <c r="A2" s="1">
        <v>1</v>
      </c>
      <c r="B2" t="s">
        <v>323</v>
      </c>
      <c r="C2" s="1">
        <v>4000</v>
      </c>
      <c r="D2" s="1">
        <v>20000</v>
      </c>
    </row>
    <row r="3" spans="1:4" x14ac:dyDescent="0.25">
      <c r="A3" s="1">
        <v>2</v>
      </c>
      <c r="B3" t="s">
        <v>324</v>
      </c>
      <c r="C3" s="1">
        <v>0</v>
      </c>
      <c r="D3" s="1">
        <v>20000</v>
      </c>
    </row>
    <row r="4" spans="1:4" x14ac:dyDescent="0.25">
      <c r="A4" s="1">
        <v>3</v>
      </c>
      <c r="B4" t="s">
        <v>326</v>
      </c>
      <c r="C4" s="1">
        <v>0</v>
      </c>
      <c r="D4" s="1">
        <v>1000</v>
      </c>
    </row>
    <row r="5" spans="1:4" x14ac:dyDescent="0.25">
      <c r="A5" s="1">
        <v>4</v>
      </c>
      <c r="B5" t="s">
        <v>325</v>
      </c>
      <c r="C5" s="1">
        <v>0</v>
      </c>
      <c r="D5" s="1">
        <v>10000</v>
      </c>
    </row>
    <row r="6" spans="1:4" x14ac:dyDescent="0.25">
      <c r="A6" s="1">
        <v>5</v>
      </c>
      <c r="B6" s="183" t="s">
        <v>1374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tabColor rgb="FFFFFF00"/>
  </sheetPr>
  <dimension ref="A1:AA54"/>
  <sheetViews>
    <sheetView zoomScale="115" zoomScaleNormal="115" workbookViewId="0">
      <pane xSplit="3" ySplit="3" topLeftCell="D4" activePane="bottomRight" state="frozen"/>
      <selection pane="topRight" activeCell="C1" sqref="C1"/>
      <selection pane="bottomLeft" activeCell="A4" sqref="A4"/>
      <selection pane="bottomRight" activeCell="A4" sqref="A4"/>
    </sheetView>
  </sheetViews>
  <sheetFormatPr defaultColWidth="9.140625" defaultRowHeight="15" x14ac:dyDescent="0.25"/>
  <cols>
    <col min="1" max="1" width="9.5703125" style="293" bestFit="1" customWidth="1"/>
    <col min="2" max="2" width="5.7109375" style="293" bestFit="1" customWidth="1"/>
    <col min="3" max="3" width="85" style="190" customWidth="1"/>
    <col min="4" max="4" width="13.140625" style="293" bestFit="1" customWidth="1"/>
    <col min="5" max="5" width="34.140625" style="293" bestFit="1" customWidth="1"/>
    <col min="6" max="6" width="12.5703125" style="293" bestFit="1" customWidth="1"/>
    <col min="7" max="7" width="51.5703125" style="293" bestFit="1" customWidth="1"/>
    <col min="8" max="8" width="28.28515625" style="293" bestFit="1" customWidth="1"/>
    <col min="9" max="9" width="52" style="293" bestFit="1" customWidth="1"/>
    <col min="10" max="10" width="14.85546875" style="293" bestFit="1" customWidth="1"/>
    <col min="11" max="11" width="44.5703125" style="293" bestFit="1" customWidth="1"/>
    <col min="12" max="12" width="20" style="293" bestFit="1" customWidth="1"/>
    <col min="13" max="13" width="67.42578125" style="293" bestFit="1" customWidth="1"/>
    <col min="14" max="14" width="19" style="293" bestFit="1" customWidth="1"/>
    <col min="15" max="15" width="49.28515625" style="293" bestFit="1" customWidth="1"/>
    <col min="16" max="16" width="19" style="293" bestFit="1" customWidth="1"/>
    <col min="17" max="17" width="60" style="293" bestFit="1" customWidth="1"/>
    <col min="18" max="18" width="21.7109375" style="293" bestFit="1" customWidth="1"/>
    <col min="19" max="19" width="80.140625" style="293" bestFit="1" customWidth="1"/>
    <col min="20" max="20" width="28.28515625" style="293" bestFit="1" customWidth="1"/>
    <col min="21" max="21" width="67" style="293" bestFit="1" customWidth="1"/>
    <col min="22" max="22" width="21.5703125" style="293" bestFit="1" customWidth="1"/>
    <col min="23" max="23" width="56.42578125" style="293" bestFit="1" customWidth="1"/>
    <col min="24" max="24" width="28.140625" style="293" bestFit="1" customWidth="1"/>
    <col min="25" max="25" width="61.7109375" style="293" bestFit="1" customWidth="1"/>
    <col min="26" max="26" width="11.28515625" style="293" bestFit="1" customWidth="1"/>
    <col min="27" max="27" width="34.7109375" style="293" bestFit="1" customWidth="1"/>
    <col min="28" max="16384" width="9.140625" style="293"/>
  </cols>
  <sheetData>
    <row r="1" spans="1:27" ht="15.75" customHeight="1" thickBot="1" x14ac:dyDescent="0.3">
      <c r="A1" s="931" t="s">
        <v>42</v>
      </c>
      <c r="B1" s="932" t="s">
        <v>1583</v>
      </c>
      <c r="C1" s="935" t="s">
        <v>1584</v>
      </c>
      <c r="D1" s="929" t="s">
        <v>248</v>
      </c>
      <c r="E1" s="929"/>
      <c r="F1" s="929" t="s">
        <v>248</v>
      </c>
      <c r="G1" s="929"/>
      <c r="H1" s="929" t="s">
        <v>248</v>
      </c>
      <c r="I1" s="929"/>
      <c r="J1" s="929" t="s">
        <v>248</v>
      </c>
      <c r="K1" s="929"/>
      <c r="L1" s="929" t="s">
        <v>248</v>
      </c>
      <c r="M1" s="929"/>
      <c r="N1" s="929" t="s">
        <v>248</v>
      </c>
      <c r="O1" s="929"/>
      <c r="P1" s="929" t="s">
        <v>248</v>
      </c>
      <c r="Q1" s="929"/>
      <c r="R1" s="929" t="s">
        <v>248</v>
      </c>
      <c r="S1" s="929"/>
      <c r="T1" s="929" t="s">
        <v>248</v>
      </c>
      <c r="U1" s="929"/>
      <c r="V1" s="929" t="s">
        <v>248</v>
      </c>
      <c r="W1" s="929"/>
      <c r="X1" s="929" t="s">
        <v>248</v>
      </c>
      <c r="Y1" s="929"/>
      <c r="Z1" s="929" t="s">
        <v>248</v>
      </c>
      <c r="AA1" s="929"/>
    </row>
    <row r="2" spans="1:27" ht="25.5" customHeight="1" thickBot="1" x14ac:dyDescent="0.3">
      <c r="A2" s="931"/>
      <c r="B2" s="933"/>
      <c r="C2" s="935"/>
      <c r="D2" s="928" t="s">
        <v>3</v>
      </c>
      <c r="E2" s="928"/>
      <c r="F2" s="927" t="s">
        <v>4</v>
      </c>
      <c r="G2" s="927"/>
      <c r="H2" s="927" t="s">
        <v>5</v>
      </c>
      <c r="I2" s="927"/>
      <c r="J2" s="926" t="s">
        <v>6</v>
      </c>
      <c r="K2" s="926"/>
      <c r="L2" s="926" t="s">
        <v>7</v>
      </c>
      <c r="M2" s="926"/>
      <c r="N2" s="930" t="s">
        <v>8</v>
      </c>
      <c r="O2" s="930"/>
      <c r="P2" s="930" t="s">
        <v>9</v>
      </c>
      <c r="Q2" s="930"/>
      <c r="R2" s="926" t="s">
        <v>10</v>
      </c>
      <c r="S2" s="926"/>
      <c r="T2" s="926" t="s">
        <v>11</v>
      </c>
      <c r="U2" s="926"/>
      <c r="V2" s="927" t="s">
        <v>12</v>
      </c>
      <c r="W2" s="927"/>
      <c r="X2" s="927" t="s">
        <v>13</v>
      </c>
      <c r="Y2" s="927"/>
      <c r="Z2" s="928" t="s">
        <v>14</v>
      </c>
      <c r="AA2" s="928"/>
    </row>
    <row r="3" spans="1:27" ht="15" customHeight="1" thickBot="1" x14ac:dyDescent="0.3">
      <c r="A3" s="931"/>
      <c r="B3" s="934"/>
      <c r="C3" s="935"/>
      <c r="D3" s="393" t="s">
        <v>1585</v>
      </c>
      <c r="E3" s="393" t="s">
        <v>1586</v>
      </c>
      <c r="F3" s="393" t="s">
        <v>1585</v>
      </c>
      <c r="G3" s="393" t="s">
        <v>1586</v>
      </c>
      <c r="H3" s="393" t="s">
        <v>1585</v>
      </c>
      <c r="I3" s="393" t="s">
        <v>1586</v>
      </c>
      <c r="J3" s="393" t="s">
        <v>1585</v>
      </c>
      <c r="K3" s="393" t="s">
        <v>1586</v>
      </c>
      <c r="L3" s="393" t="s">
        <v>1585</v>
      </c>
      <c r="M3" s="393" t="s">
        <v>1586</v>
      </c>
      <c r="N3" s="393" t="s">
        <v>1585</v>
      </c>
      <c r="O3" s="393" t="s">
        <v>1586</v>
      </c>
      <c r="P3" s="393" t="s">
        <v>1585</v>
      </c>
      <c r="Q3" s="393" t="s">
        <v>1586</v>
      </c>
      <c r="R3" s="393" t="s">
        <v>1585</v>
      </c>
      <c r="S3" s="393" t="s">
        <v>1586</v>
      </c>
      <c r="T3" s="393" t="s">
        <v>1585</v>
      </c>
      <c r="U3" s="393" t="s">
        <v>1586</v>
      </c>
      <c r="V3" s="393" t="s">
        <v>1585</v>
      </c>
      <c r="W3" s="393" t="s">
        <v>1586</v>
      </c>
      <c r="X3" s="393" t="s">
        <v>1585</v>
      </c>
      <c r="Y3" s="393" t="s">
        <v>1586</v>
      </c>
      <c r="Z3" s="393" t="s">
        <v>1585</v>
      </c>
      <c r="AA3" s="393" t="s">
        <v>1586</v>
      </c>
    </row>
    <row r="4" spans="1:27" x14ac:dyDescent="0.25">
      <c r="A4" s="394">
        <v>150</v>
      </c>
      <c r="B4" s="394">
        <v>150</v>
      </c>
      <c r="C4" s="612" t="s">
        <v>1587</v>
      </c>
      <c r="D4" s="394" t="s">
        <v>1588</v>
      </c>
      <c r="E4" s="394" t="s">
        <v>1589</v>
      </c>
      <c r="F4" s="394" t="s">
        <v>1588</v>
      </c>
      <c r="G4" s="394" t="s">
        <v>1589</v>
      </c>
      <c r="H4" s="394" t="s">
        <v>1588</v>
      </c>
      <c r="I4" s="394" t="s">
        <v>1589</v>
      </c>
      <c r="J4" s="394" t="s">
        <v>1590</v>
      </c>
      <c r="K4" s="394" t="s">
        <v>1591</v>
      </c>
      <c r="L4" s="394" t="s">
        <v>1590</v>
      </c>
      <c r="M4" s="394" t="s">
        <v>1591</v>
      </c>
      <c r="N4" s="394" t="s">
        <v>1592</v>
      </c>
      <c r="O4" s="394" t="s">
        <v>1593</v>
      </c>
      <c r="P4" s="394" t="s">
        <v>1594</v>
      </c>
      <c r="Q4" s="394" t="s">
        <v>1595</v>
      </c>
      <c r="R4" s="185" t="s">
        <v>1596</v>
      </c>
      <c r="S4" s="394" t="s">
        <v>1597</v>
      </c>
      <c r="T4" s="394" t="s">
        <v>1596</v>
      </c>
      <c r="U4" s="394" t="s">
        <v>1597</v>
      </c>
      <c r="V4" s="394" t="s">
        <v>1598</v>
      </c>
      <c r="W4" s="394" t="s">
        <v>1599</v>
      </c>
      <c r="X4" s="394" t="s">
        <v>1598</v>
      </c>
      <c r="Y4" s="394" t="s">
        <v>1599</v>
      </c>
      <c r="Z4" s="394" t="s">
        <v>1598</v>
      </c>
      <c r="AA4" s="394" t="s">
        <v>1599</v>
      </c>
    </row>
    <row r="5" spans="1:27" x14ac:dyDescent="0.25">
      <c r="A5" s="48">
        <v>151</v>
      </c>
      <c r="B5" s="48">
        <v>151</v>
      </c>
      <c r="C5" s="214" t="s">
        <v>1600</v>
      </c>
      <c r="D5" s="48" t="s">
        <v>1588</v>
      </c>
      <c r="E5" s="48" t="s">
        <v>1589</v>
      </c>
      <c r="F5" s="48" t="s">
        <v>1588</v>
      </c>
      <c r="G5" s="48" t="s">
        <v>1589</v>
      </c>
      <c r="H5" s="48" t="s">
        <v>1588</v>
      </c>
      <c r="I5" s="48" t="s">
        <v>1589</v>
      </c>
      <c r="J5" s="48" t="s">
        <v>1590</v>
      </c>
      <c r="K5" s="48" t="s">
        <v>1591</v>
      </c>
      <c r="L5" s="48" t="s">
        <v>1590</v>
      </c>
      <c r="M5" s="48" t="s">
        <v>1591</v>
      </c>
      <c r="N5" s="48" t="s">
        <v>1592</v>
      </c>
      <c r="O5" s="48" t="s">
        <v>1593</v>
      </c>
      <c r="P5" s="48" t="s">
        <v>1601</v>
      </c>
      <c r="Q5" s="48" t="s">
        <v>1602</v>
      </c>
      <c r="R5" s="48" t="s">
        <v>1596</v>
      </c>
      <c r="S5" s="395" t="s">
        <v>1597</v>
      </c>
      <c r="T5" s="48" t="s">
        <v>1596</v>
      </c>
      <c r="U5" s="48" t="s">
        <v>1597</v>
      </c>
      <c r="V5" s="48" t="s">
        <v>1598</v>
      </c>
      <c r="W5" s="48" t="s">
        <v>1599</v>
      </c>
      <c r="X5" s="48" t="s">
        <v>1598</v>
      </c>
      <c r="Y5" s="48" t="s">
        <v>1599</v>
      </c>
      <c r="Z5" s="48" t="s">
        <v>1598</v>
      </c>
      <c r="AA5" s="48" t="s">
        <v>1599</v>
      </c>
    </row>
    <row r="6" spans="1:27" x14ac:dyDescent="0.25">
      <c r="A6" s="48">
        <v>152</v>
      </c>
      <c r="B6" s="48">
        <v>152</v>
      </c>
      <c r="C6" s="214" t="s">
        <v>1603</v>
      </c>
      <c r="D6" s="48" t="s">
        <v>1604</v>
      </c>
      <c r="E6" s="48" t="s">
        <v>1605</v>
      </c>
      <c r="F6" s="48" t="s">
        <v>1588</v>
      </c>
      <c r="G6" s="48" t="s">
        <v>1589</v>
      </c>
      <c r="H6" s="48" t="s">
        <v>1588</v>
      </c>
      <c r="I6" s="48" t="s">
        <v>1589</v>
      </c>
      <c r="J6" s="48" t="s">
        <v>1590</v>
      </c>
      <c r="K6" s="48" t="s">
        <v>1591</v>
      </c>
      <c r="L6" s="48" t="s">
        <v>1590</v>
      </c>
      <c r="M6" s="48" t="s">
        <v>1591</v>
      </c>
      <c r="N6" s="48" t="s">
        <v>1592</v>
      </c>
      <c r="O6" s="48" t="s">
        <v>1593</v>
      </c>
      <c r="P6" s="48" t="s">
        <v>1594</v>
      </c>
      <c r="Q6" s="48" t="s">
        <v>1595</v>
      </c>
      <c r="R6" s="48" t="s">
        <v>1596</v>
      </c>
      <c r="S6" s="48" t="s">
        <v>1597</v>
      </c>
      <c r="T6" s="48" t="s">
        <v>1596</v>
      </c>
      <c r="U6" s="48" t="s">
        <v>1597</v>
      </c>
      <c r="V6" s="48" t="s">
        <v>1606</v>
      </c>
      <c r="W6" s="48" t="s">
        <v>1607</v>
      </c>
      <c r="X6" s="48" t="s">
        <v>1598</v>
      </c>
      <c r="Y6" s="48" t="s">
        <v>1599</v>
      </c>
      <c r="Z6" s="48" t="s">
        <v>1608</v>
      </c>
      <c r="AA6" s="48" t="s">
        <v>1609</v>
      </c>
    </row>
    <row r="7" spans="1:27" x14ac:dyDescent="0.25">
      <c r="A7" s="48">
        <v>153</v>
      </c>
      <c r="B7" s="48">
        <v>153</v>
      </c>
      <c r="C7" s="750" t="s">
        <v>6476</v>
      </c>
      <c r="D7" s="48" t="s">
        <v>1588</v>
      </c>
      <c r="E7" s="48" t="s">
        <v>1589</v>
      </c>
      <c r="F7" s="48" t="s">
        <v>1588</v>
      </c>
      <c r="G7" s="48" t="s">
        <v>1589</v>
      </c>
      <c r="H7" s="48" t="s">
        <v>1588</v>
      </c>
      <c r="I7" s="48" t="s">
        <v>1589</v>
      </c>
      <c r="J7" s="48" t="s">
        <v>6477</v>
      </c>
      <c r="K7" s="48" t="s">
        <v>6478</v>
      </c>
      <c r="L7" s="48" t="s">
        <v>6479</v>
      </c>
      <c r="M7" s="48" t="s">
        <v>6480</v>
      </c>
      <c r="N7" s="48" t="s">
        <v>6481</v>
      </c>
      <c r="O7" s="48" t="s">
        <v>6482</v>
      </c>
      <c r="P7" s="48" t="s">
        <v>6483</v>
      </c>
      <c r="Q7" s="48" t="s">
        <v>6484</v>
      </c>
      <c r="R7" s="48" t="s">
        <v>6485</v>
      </c>
      <c r="S7" s="48" t="s">
        <v>6486</v>
      </c>
      <c r="T7" s="48" t="s">
        <v>1596</v>
      </c>
      <c r="U7" s="48" t="s">
        <v>1597</v>
      </c>
      <c r="V7" s="48" t="s">
        <v>1598</v>
      </c>
      <c r="W7" s="48" t="s">
        <v>1599</v>
      </c>
      <c r="X7" s="48" t="s">
        <v>1598</v>
      </c>
      <c r="Y7" s="48" t="s">
        <v>1599</v>
      </c>
      <c r="Z7" s="48" t="s">
        <v>1598</v>
      </c>
      <c r="AA7" s="48" t="s">
        <v>1599</v>
      </c>
    </row>
    <row r="8" spans="1:27" x14ac:dyDescent="0.25">
      <c r="A8" s="48">
        <v>154</v>
      </c>
      <c r="B8" s="48">
        <v>154</v>
      </c>
      <c r="C8" s="750" t="s">
        <v>6487</v>
      </c>
      <c r="D8" s="48" t="s">
        <v>1588</v>
      </c>
      <c r="E8" s="48" t="s">
        <v>1589</v>
      </c>
      <c r="F8" s="48" t="s">
        <v>1588</v>
      </c>
      <c r="G8" s="48" t="s">
        <v>1589</v>
      </c>
      <c r="H8" s="48" t="s">
        <v>1588</v>
      </c>
      <c r="I8" s="48" t="s">
        <v>1589</v>
      </c>
      <c r="J8" s="48" t="s">
        <v>1590</v>
      </c>
      <c r="K8" s="48" t="s">
        <v>1591</v>
      </c>
      <c r="L8" s="48" t="s">
        <v>1590</v>
      </c>
      <c r="M8" s="48" t="s">
        <v>1591</v>
      </c>
      <c r="N8" s="48" t="s">
        <v>1592</v>
      </c>
      <c r="O8" s="48" t="s">
        <v>1593</v>
      </c>
      <c r="P8" s="48" t="s">
        <v>1594</v>
      </c>
      <c r="Q8" s="48" t="s">
        <v>1595</v>
      </c>
      <c r="R8" s="48" t="s">
        <v>1610</v>
      </c>
      <c r="S8" s="48" t="s">
        <v>1611</v>
      </c>
      <c r="T8" s="48" t="s">
        <v>1596</v>
      </c>
      <c r="U8" s="48" t="s">
        <v>1597</v>
      </c>
      <c r="V8" s="48" t="s">
        <v>1598</v>
      </c>
      <c r="W8" s="48" t="s">
        <v>1599</v>
      </c>
      <c r="X8" s="48" t="s">
        <v>1598</v>
      </c>
      <c r="Y8" s="48" t="s">
        <v>1599</v>
      </c>
      <c r="Z8" s="48" t="s">
        <v>1598</v>
      </c>
      <c r="AA8" s="48" t="s">
        <v>1599</v>
      </c>
    </row>
    <row r="9" spans="1:27" x14ac:dyDescent="0.25">
      <c r="A9" s="48">
        <v>155</v>
      </c>
      <c r="B9" s="48">
        <v>155</v>
      </c>
      <c r="C9" s="750" t="s">
        <v>6488</v>
      </c>
      <c r="D9" s="48" t="s">
        <v>1588</v>
      </c>
      <c r="E9" s="48" t="s">
        <v>1589</v>
      </c>
      <c r="F9" s="48" t="s">
        <v>1588</v>
      </c>
      <c r="G9" s="48" t="s">
        <v>1589</v>
      </c>
      <c r="H9" s="48" t="s">
        <v>1588</v>
      </c>
      <c r="I9" s="48" t="s">
        <v>1589</v>
      </c>
      <c r="J9" s="48" t="s">
        <v>1590</v>
      </c>
      <c r="K9" s="48" t="s">
        <v>1591</v>
      </c>
      <c r="L9" s="48" t="s">
        <v>1590</v>
      </c>
      <c r="M9" s="48" t="s">
        <v>1591</v>
      </c>
      <c r="N9" s="48" t="s">
        <v>1612</v>
      </c>
      <c r="O9" s="48" t="s">
        <v>1613</v>
      </c>
      <c r="P9" s="48" t="s">
        <v>1614</v>
      </c>
      <c r="Q9" s="48" t="s">
        <v>1615</v>
      </c>
      <c r="R9" s="48" t="s">
        <v>1616</v>
      </c>
      <c r="S9" s="48" t="s">
        <v>1617</v>
      </c>
      <c r="T9" s="48" t="s">
        <v>1596</v>
      </c>
      <c r="U9" s="48" t="s">
        <v>1597</v>
      </c>
      <c r="V9" s="48" t="s">
        <v>1598</v>
      </c>
      <c r="W9" s="48" t="s">
        <v>1599</v>
      </c>
      <c r="X9" s="48" t="s">
        <v>1598</v>
      </c>
      <c r="Y9" s="48" t="s">
        <v>1599</v>
      </c>
      <c r="Z9" s="48" t="s">
        <v>1598</v>
      </c>
      <c r="AA9" s="48" t="s">
        <v>1599</v>
      </c>
    </row>
    <row r="10" spans="1:27" x14ac:dyDescent="0.25">
      <c r="A10" s="48">
        <v>156</v>
      </c>
      <c r="B10" s="48">
        <v>156</v>
      </c>
      <c r="C10" s="214" t="s">
        <v>6489</v>
      </c>
      <c r="D10" s="48" t="s">
        <v>1588</v>
      </c>
      <c r="E10" s="48" t="s">
        <v>1589</v>
      </c>
      <c r="F10" s="48" t="s">
        <v>1588</v>
      </c>
      <c r="G10" s="48" t="s">
        <v>1589</v>
      </c>
      <c r="H10" s="48" t="s">
        <v>1618</v>
      </c>
      <c r="I10" s="48" t="s">
        <v>6490</v>
      </c>
      <c r="J10" s="48" t="s">
        <v>1590</v>
      </c>
      <c r="K10" s="48" t="s">
        <v>1591</v>
      </c>
      <c r="L10" s="48" t="s">
        <v>1590</v>
      </c>
      <c r="M10" s="48" t="s">
        <v>1591</v>
      </c>
      <c r="N10" s="48" t="s">
        <v>6491</v>
      </c>
      <c r="O10" s="48" t="s">
        <v>1832</v>
      </c>
      <c r="P10" s="48" t="s">
        <v>1594</v>
      </c>
      <c r="Q10" s="48" t="s">
        <v>1595</v>
      </c>
      <c r="R10" s="48" t="s">
        <v>1596</v>
      </c>
      <c r="S10" s="48" t="s">
        <v>1597</v>
      </c>
      <c r="T10" s="48" t="s">
        <v>1596</v>
      </c>
      <c r="U10" s="48" t="s">
        <v>1597</v>
      </c>
      <c r="V10" s="48" t="s">
        <v>1618</v>
      </c>
      <c r="W10" s="48" t="s">
        <v>1619</v>
      </c>
      <c r="X10" s="48" t="s">
        <v>1598</v>
      </c>
      <c r="Y10" s="48" t="s">
        <v>1599</v>
      </c>
      <c r="Z10" s="48" t="s">
        <v>1598</v>
      </c>
      <c r="AA10" s="48" t="s">
        <v>1599</v>
      </c>
    </row>
    <row r="11" spans="1:27" x14ac:dyDescent="0.25">
      <c r="A11" s="48">
        <v>157</v>
      </c>
      <c r="B11" s="48">
        <v>157</v>
      </c>
      <c r="C11" s="214" t="s">
        <v>1620</v>
      </c>
      <c r="D11" s="48" t="s">
        <v>1588</v>
      </c>
      <c r="E11" s="48" t="s">
        <v>1589</v>
      </c>
      <c r="F11" s="48" t="s">
        <v>1588</v>
      </c>
      <c r="G11" s="48" t="s">
        <v>1589</v>
      </c>
      <c r="H11" s="48" t="s">
        <v>1990</v>
      </c>
      <c r="I11" s="48" t="s">
        <v>1991</v>
      </c>
      <c r="J11" s="48" t="s">
        <v>1618</v>
      </c>
      <c r="K11" s="48" t="s">
        <v>1621</v>
      </c>
      <c r="L11" s="48" t="s">
        <v>1590</v>
      </c>
      <c r="M11" s="48" t="s">
        <v>1591</v>
      </c>
      <c r="N11" s="48" t="s">
        <v>1592</v>
      </c>
      <c r="O11" s="48" t="s">
        <v>1593</v>
      </c>
      <c r="P11" s="48" t="s">
        <v>1594</v>
      </c>
      <c r="Q11" s="48" t="s">
        <v>1595</v>
      </c>
      <c r="R11" s="48" t="s">
        <v>1596</v>
      </c>
      <c r="S11" s="48" t="s">
        <v>1597</v>
      </c>
      <c r="T11" s="48" t="s">
        <v>1622</v>
      </c>
      <c r="U11" s="48" t="s">
        <v>1623</v>
      </c>
      <c r="V11" s="48" t="s">
        <v>1598</v>
      </c>
      <c r="W11" s="48" t="s">
        <v>1599</v>
      </c>
      <c r="X11" s="48" t="s">
        <v>1598</v>
      </c>
      <c r="Y11" s="48" t="s">
        <v>1599</v>
      </c>
      <c r="Z11" s="48" t="s">
        <v>1598</v>
      </c>
      <c r="AA11" s="48" t="s">
        <v>1599</v>
      </c>
    </row>
    <row r="12" spans="1:27" x14ac:dyDescent="0.25">
      <c r="A12" s="48">
        <v>158</v>
      </c>
      <c r="B12" s="48">
        <v>158</v>
      </c>
      <c r="C12" s="214" t="s">
        <v>1624</v>
      </c>
      <c r="D12" s="48" t="s">
        <v>1588</v>
      </c>
      <c r="E12" s="48" t="s">
        <v>1589</v>
      </c>
      <c r="F12" s="48" t="s">
        <v>1588</v>
      </c>
      <c r="G12" s="48" t="s">
        <v>1589</v>
      </c>
      <c r="H12" s="48" t="s">
        <v>1823</v>
      </c>
      <c r="I12" s="48" t="s">
        <v>1824</v>
      </c>
      <c r="J12" s="48" t="s">
        <v>1590</v>
      </c>
      <c r="K12" s="48" t="s">
        <v>1591</v>
      </c>
      <c r="L12" s="48" t="s">
        <v>1825</v>
      </c>
      <c r="M12" s="48" t="s">
        <v>1826</v>
      </c>
      <c r="N12" s="48" t="s">
        <v>1592</v>
      </c>
      <c r="O12" s="48" t="s">
        <v>1593</v>
      </c>
      <c r="P12" s="48" t="s">
        <v>1594</v>
      </c>
      <c r="Q12" s="48" t="s">
        <v>1595</v>
      </c>
      <c r="R12" s="48" t="s">
        <v>1825</v>
      </c>
      <c r="S12" s="48" t="s">
        <v>1827</v>
      </c>
      <c r="T12" s="48" t="s">
        <v>1596</v>
      </c>
      <c r="U12" s="48" t="s">
        <v>1597</v>
      </c>
      <c r="V12" s="48" t="s">
        <v>1823</v>
      </c>
      <c r="W12" s="48" t="s">
        <v>1828</v>
      </c>
      <c r="X12" s="48" t="s">
        <v>1598</v>
      </c>
      <c r="Y12" s="48" t="s">
        <v>1599</v>
      </c>
      <c r="Z12" s="48" t="s">
        <v>1598</v>
      </c>
      <c r="AA12" s="48" t="s">
        <v>1599</v>
      </c>
    </row>
    <row r="13" spans="1:27" x14ac:dyDescent="0.25">
      <c r="A13" s="48">
        <v>159</v>
      </c>
      <c r="B13" s="48">
        <v>159</v>
      </c>
      <c r="C13" s="214" t="s">
        <v>1625</v>
      </c>
      <c r="D13" s="48" t="s">
        <v>1588</v>
      </c>
      <c r="E13" s="48" t="s">
        <v>1589</v>
      </c>
      <c r="F13" s="48" t="s">
        <v>1588</v>
      </c>
      <c r="G13" s="48" t="s">
        <v>1589</v>
      </c>
      <c r="H13" s="48" t="s">
        <v>1825</v>
      </c>
      <c r="I13" s="48" t="s">
        <v>1826</v>
      </c>
      <c r="J13" s="48" t="s">
        <v>1931</v>
      </c>
      <c r="K13" s="48" t="s">
        <v>1932</v>
      </c>
      <c r="L13" s="48" t="s">
        <v>1590</v>
      </c>
      <c r="M13" s="48" t="s">
        <v>1591</v>
      </c>
      <c r="N13" s="48" t="s">
        <v>1592</v>
      </c>
      <c r="O13" s="48" t="s">
        <v>1593</v>
      </c>
      <c r="P13" s="48" t="s">
        <v>1594</v>
      </c>
      <c r="Q13" s="48" t="s">
        <v>1595</v>
      </c>
      <c r="R13" s="48" t="s">
        <v>1626</v>
      </c>
      <c r="S13" s="48" t="s">
        <v>6492</v>
      </c>
      <c r="T13" s="48" t="s">
        <v>1627</v>
      </c>
      <c r="U13" s="48" t="s">
        <v>1628</v>
      </c>
      <c r="V13" s="48" t="s">
        <v>1598</v>
      </c>
      <c r="W13" s="48" t="s">
        <v>1599</v>
      </c>
      <c r="X13" s="48" t="s">
        <v>1598</v>
      </c>
      <c r="Y13" s="48" t="s">
        <v>1599</v>
      </c>
      <c r="Z13" s="48" t="s">
        <v>1598</v>
      </c>
      <c r="AA13" s="48" t="s">
        <v>1599</v>
      </c>
    </row>
    <row r="14" spans="1:27" x14ac:dyDescent="0.25">
      <c r="A14" s="48">
        <v>160</v>
      </c>
      <c r="B14" s="48">
        <v>160</v>
      </c>
      <c r="C14" s="214" t="s">
        <v>1992</v>
      </c>
      <c r="D14" s="48" t="s">
        <v>1588</v>
      </c>
      <c r="E14" s="48" t="s">
        <v>1589</v>
      </c>
      <c r="F14" s="48" t="s">
        <v>1588</v>
      </c>
      <c r="G14" s="48" t="s">
        <v>1589</v>
      </c>
      <c r="H14" s="48" t="s">
        <v>1588</v>
      </c>
      <c r="I14" s="48" t="s">
        <v>1589</v>
      </c>
      <c r="J14" s="48" t="s">
        <v>1629</v>
      </c>
      <c r="K14" s="48" t="s">
        <v>1630</v>
      </c>
      <c r="L14" s="48" t="s">
        <v>1590</v>
      </c>
      <c r="M14" s="48" t="s">
        <v>1591</v>
      </c>
      <c r="N14" s="48" t="s">
        <v>1592</v>
      </c>
      <c r="O14" s="48" t="s">
        <v>1593</v>
      </c>
      <c r="P14" s="48" t="s">
        <v>1594</v>
      </c>
      <c r="Q14" s="48" t="s">
        <v>1595</v>
      </c>
      <c r="R14" s="48" t="s">
        <v>1596</v>
      </c>
      <c r="S14" s="48" t="s">
        <v>1597</v>
      </c>
      <c r="T14" s="48" t="s">
        <v>1631</v>
      </c>
      <c r="U14" s="48" t="s">
        <v>1632</v>
      </c>
      <c r="V14" s="48" t="s">
        <v>1598</v>
      </c>
      <c r="W14" s="48" t="s">
        <v>1599</v>
      </c>
      <c r="X14" s="48" t="s">
        <v>1598</v>
      </c>
      <c r="Y14" s="48" t="s">
        <v>1599</v>
      </c>
      <c r="Z14" s="48" t="s">
        <v>1598</v>
      </c>
      <c r="AA14" s="48" t="s">
        <v>1599</v>
      </c>
    </row>
    <row r="15" spans="1:27" x14ac:dyDescent="0.25">
      <c r="A15" s="48">
        <v>161</v>
      </c>
      <c r="B15" s="48">
        <v>161</v>
      </c>
      <c r="C15" s="214" t="s">
        <v>1942</v>
      </c>
      <c r="D15" s="48" t="s">
        <v>1825</v>
      </c>
      <c r="E15" s="48" t="s">
        <v>1829</v>
      </c>
      <c r="F15" s="48" t="s">
        <v>1938</v>
      </c>
      <c r="G15" s="48" t="s">
        <v>1939</v>
      </c>
      <c r="H15" s="48" t="s">
        <v>1635</v>
      </c>
      <c r="I15" s="48" t="s">
        <v>1636</v>
      </c>
      <c r="J15" s="48" t="s">
        <v>1637</v>
      </c>
      <c r="K15" s="48" t="s">
        <v>1638</v>
      </c>
      <c r="L15" s="48" t="s">
        <v>6493</v>
      </c>
      <c r="M15" s="48" t="s">
        <v>6494</v>
      </c>
      <c r="N15" s="48" t="s">
        <v>1639</v>
      </c>
      <c r="O15" s="48" t="s">
        <v>1640</v>
      </c>
      <c r="P15" s="48" t="s">
        <v>1641</v>
      </c>
      <c r="Q15" s="48" t="s">
        <v>1642</v>
      </c>
      <c r="R15" s="48" t="s">
        <v>1940</v>
      </c>
      <c r="S15" s="48" t="s">
        <v>1941</v>
      </c>
      <c r="T15" s="48" t="s">
        <v>1634</v>
      </c>
      <c r="U15" s="48" t="s">
        <v>1634</v>
      </c>
      <c r="V15" s="48" t="s">
        <v>1598</v>
      </c>
      <c r="W15" s="48" t="s">
        <v>1599</v>
      </c>
      <c r="X15" s="48" t="s">
        <v>1598</v>
      </c>
      <c r="Y15" s="48" t="s">
        <v>1599</v>
      </c>
      <c r="Z15" s="48" t="s">
        <v>1598</v>
      </c>
      <c r="AA15" s="48" t="s">
        <v>1599</v>
      </c>
    </row>
    <row r="16" spans="1:27" x14ac:dyDescent="0.25">
      <c r="A16" s="48">
        <v>162</v>
      </c>
      <c r="B16" s="48">
        <v>162</v>
      </c>
      <c r="C16" s="214" t="s">
        <v>1962</v>
      </c>
      <c r="D16" s="48" t="s">
        <v>1588</v>
      </c>
      <c r="E16" s="48" t="s">
        <v>1589</v>
      </c>
      <c r="F16" s="48" t="s">
        <v>1588</v>
      </c>
      <c r="G16" s="48" t="s">
        <v>1589</v>
      </c>
      <c r="H16" s="48" t="s">
        <v>1588</v>
      </c>
      <c r="I16" s="48" t="s">
        <v>1589</v>
      </c>
      <c r="J16" s="48" t="s">
        <v>1590</v>
      </c>
      <c r="K16" s="48" t="s">
        <v>1591</v>
      </c>
      <c r="L16" s="48" t="s">
        <v>1988</v>
      </c>
      <c r="M16" s="48" t="s">
        <v>1989</v>
      </c>
      <c r="N16" s="48" t="s">
        <v>1592</v>
      </c>
      <c r="O16" s="48" t="s">
        <v>1593</v>
      </c>
      <c r="P16" s="48" t="s">
        <v>1594</v>
      </c>
      <c r="Q16" s="48" t="s">
        <v>1595</v>
      </c>
      <c r="R16" s="48" t="s">
        <v>1596</v>
      </c>
      <c r="S16" s="48" t="s">
        <v>1597</v>
      </c>
      <c r="T16" s="48" t="s">
        <v>1596</v>
      </c>
      <c r="U16" s="48" t="s">
        <v>1597</v>
      </c>
      <c r="V16" s="48" t="s">
        <v>1598</v>
      </c>
      <c r="W16" s="48" t="s">
        <v>1599</v>
      </c>
      <c r="X16" s="48" t="s">
        <v>1598</v>
      </c>
      <c r="Y16" s="48" t="s">
        <v>1599</v>
      </c>
      <c r="Z16" s="48" t="s">
        <v>1598</v>
      </c>
      <c r="AA16" s="48" t="s">
        <v>1599</v>
      </c>
    </row>
    <row r="17" spans="1:27" x14ac:dyDescent="0.25">
      <c r="A17" s="48">
        <v>163</v>
      </c>
      <c r="B17" s="48">
        <v>163</v>
      </c>
      <c r="C17" s="750" t="s">
        <v>6495</v>
      </c>
      <c r="D17" s="48" t="s">
        <v>1588</v>
      </c>
      <c r="E17" s="48" t="s">
        <v>1589</v>
      </c>
      <c r="F17" s="48" t="s">
        <v>1588</v>
      </c>
      <c r="G17" s="48" t="s">
        <v>1589</v>
      </c>
      <c r="H17" s="48" t="s">
        <v>1823</v>
      </c>
      <c r="I17" s="48" t="s">
        <v>1824</v>
      </c>
      <c r="J17" s="48" t="s">
        <v>1612</v>
      </c>
      <c r="K17" s="48" t="s">
        <v>1643</v>
      </c>
      <c r="L17" s="48" t="s">
        <v>1825</v>
      </c>
      <c r="M17" s="48" t="s">
        <v>1826</v>
      </c>
      <c r="N17" s="48" t="s">
        <v>1644</v>
      </c>
      <c r="O17" s="48" t="s">
        <v>1645</v>
      </c>
      <c r="P17" s="48" t="s">
        <v>1594</v>
      </c>
      <c r="Q17" s="48" t="s">
        <v>1595</v>
      </c>
      <c r="R17" s="48" t="s">
        <v>1596</v>
      </c>
      <c r="S17" s="48" t="s">
        <v>1597</v>
      </c>
      <c r="T17" s="48" t="s">
        <v>1646</v>
      </c>
      <c r="U17" s="48" t="s">
        <v>1647</v>
      </c>
      <c r="V17" s="48" t="s">
        <v>1598</v>
      </c>
      <c r="W17" s="48" t="s">
        <v>1599</v>
      </c>
      <c r="X17" s="48" t="s">
        <v>1598</v>
      </c>
      <c r="Y17" s="48" t="s">
        <v>1599</v>
      </c>
      <c r="Z17" s="48" t="s">
        <v>1598</v>
      </c>
      <c r="AA17" s="48" t="s">
        <v>1599</v>
      </c>
    </row>
    <row r="18" spans="1:27" x14ac:dyDescent="0.25">
      <c r="A18" s="48">
        <v>164</v>
      </c>
      <c r="B18" s="48">
        <v>164</v>
      </c>
      <c r="C18" s="214" t="s">
        <v>1830</v>
      </c>
      <c r="D18" s="48" t="s">
        <v>1588</v>
      </c>
      <c r="E18" s="48" t="s">
        <v>1589</v>
      </c>
      <c r="F18" s="48" t="s">
        <v>1588</v>
      </c>
      <c r="G18" s="48" t="s">
        <v>1589</v>
      </c>
      <c r="H18" s="48" t="s">
        <v>1588</v>
      </c>
      <c r="I18" s="48" t="s">
        <v>1589</v>
      </c>
      <c r="J18" s="48" t="s">
        <v>1758</v>
      </c>
      <c r="K18" s="48" t="s">
        <v>1648</v>
      </c>
      <c r="L18" s="48" t="s">
        <v>2025</v>
      </c>
      <c r="M18" s="48" t="s">
        <v>2024</v>
      </c>
      <c r="N18" s="48" t="s">
        <v>1757</v>
      </c>
      <c r="O18" s="48" t="s">
        <v>1756</v>
      </c>
      <c r="P18" s="48" t="s">
        <v>1594</v>
      </c>
      <c r="Q18" s="48" t="s">
        <v>1595</v>
      </c>
      <c r="R18" s="48" t="s">
        <v>1596</v>
      </c>
      <c r="S18" s="48" t="s">
        <v>1597</v>
      </c>
      <c r="T18" s="48" t="s">
        <v>1596</v>
      </c>
      <c r="U18" s="48" t="s">
        <v>1597</v>
      </c>
      <c r="V18" s="48" t="s">
        <v>1598</v>
      </c>
      <c r="W18" s="48" t="s">
        <v>1599</v>
      </c>
      <c r="X18" s="48" t="s">
        <v>1598</v>
      </c>
      <c r="Y18" s="48" t="s">
        <v>1599</v>
      </c>
      <c r="Z18" s="48" t="s">
        <v>1598</v>
      </c>
      <c r="AA18" s="48" t="s">
        <v>1599</v>
      </c>
    </row>
    <row r="19" spans="1:27" x14ac:dyDescent="0.25">
      <c r="A19" s="48">
        <v>165</v>
      </c>
      <c r="B19" s="48">
        <v>165</v>
      </c>
      <c r="C19" s="214" t="s">
        <v>1831</v>
      </c>
      <c r="D19" s="48" t="s">
        <v>1588</v>
      </c>
      <c r="E19" s="48" t="s">
        <v>1589</v>
      </c>
      <c r="F19" s="48" t="s">
        <v>1588</v>
      </c>
      <c r="G19" s="48" t="s">
        <v>1589</v>
      </c>
      <c r="H19" s="48" t="s">
        <v>1588</v>
      </c>
      <c r="I19" s="48" t="s">
        <v>1589</v>
      </c>
      <c r="J19" s="48" t="s">
        <v>1590</v>
      </c>
      <c r="K19" s="48" t="s">
        <v>1591</v>
      </c>
      <c r="L19" s="48" t="s">
        <v>1590</v>
      </c>
      <c r="M19" s="48" t="s">
        <v>1591</v>
      </c>
      <c r="N19" s="48" t="s">
        <v>1592</v>
      </c>
      <c r="O19" s="48" t="s">
        <v>1593</v>
      </c>
      <c r="P19" s="48" t="s">
        <v>1839</v>
      </c>
      <c r="Q19" s="48" t="s">
        <v>1840</v>
      </c>
      <c r="R19" s="48" t="s">
        <v>1596</v>
      </c>
      <c r="S19" s="48" t="s">
        <v>1597</v>
      </c>
      <c r="T19" s="48" t="s">
        <v>1649</v>
      </c>
      <c r="U19" s="48" t="s">
        <v>1633</v>
      </c>
      <c r="V19" s="48" t="s">
        <v>1598</v>
      </c>
      <c r="W19" s="48" t="s">
        <v>1828</v>
      </c>
      <c r="X19" s="48" t="s">
        <v>1598</v>
      </c>
      <c r="Y19" s="48" t="s">
        <v>1599</v>
      </c>
      <c r="Z19" s="48" t="s">
        <v>1598</v>
      </c>
      <c r="AA19" s="48" t="s">
        <v>1599</v>
      </c>
    </row>
    <row r="20" spans="1:27" x14ac:dyDescent="0.25">
      <c r="A20" s="48">
        <v>166</v>
      </c>
      <c r="B20" s="48">
        <v>166</v>
      </c>
      <c r="C20" s="750" t="s">
        <v>6496</v>
      </c>
      <c r="D20" s="48" t="s">
        <v>1650</v>
      </c>
      <c r="E20" s="48" t="s">
        <v>1651</v>
      </c>
      <c r="F20" s="48" t="s">
        <v>1652</v>
      </c>
      <c r="G20" s="48" t="s">
        <v>1653</v>
      </c>
      <c r="H20" s="48" t="s">
        <v>1588</v>
      </c>
      <c r="I20" s="48" t="s">
        <v>1589</v>
      </c>
      <c r="J20" s="48" t="s">
        <v>1654</v>
      </c>
      <c r="K20" s="48" t="s">
        <v>1655</v>
      </c>
      <c r="L20" s="48" t="s">
        <v>1590</v>
      </c>
      <c r="M20" s="48" t="s">
        <v>1591</v>
      </c>
      <c r="N20" s="48" t="s">
        <v>1656</v>
      </c>
      <c r="O20" s="48" t="s">
        <v>1657</v>
      </c>
      <c r="P20" s="48" t="s">
        <v>1594</v>
      </c>
      <c r="Q20" s="48" t="s">
        <v>1595</v>
      </c>
      <c r="R20" s="48" t="s">
        <v>1596</v>
      </c>
      <c r="S20" s="48" t="s">
        <v>1597</v>
      </c>
      <c r="T20" s="48" t="s">
        <v>1658</v>
      </c>
      <c r="U20" s="48" t="s">
        <v>1659</v>
      </c>
      <c r="V20" s="48" t="s">
        <v>1660</v>
      </c>
      <c r="W20" s="48" t="s">
        <v>1661</v>
      </c>
      <c r="X20" s="48" t="s">
        <v>1662</v>
      </c>
      <c r="Y20" s="48" t="s">
        <v>1663</v>
      </c>
      <c r="Z20" s="48" t="s">
        <v>1664</v>
      </c>
      <c r="AA20" s="48" t="s">
        <v>1665</v>
      </c>
    </row>
    <row r="21" spans="1:27" x14ac:dyDescent="0.25">
      <c r="A21" s="48">
        <v>167</v>
      </c>
      <c r="B21" s="48">
        <v>167</v>
      </c>
      <c r="C21" s="48" t="s">
        <v>1813</v>
      </c>
      <c r="D21" s="395" t="s">
        <v>1588</v>
      </c>
      <c r="E21" s="395" t="s">
        <v>1589</v>
      </c>
      <c r="F21" s="395" t="s">
        <v>1588</v>
      </c>
      <c r="G21" s="395" t="s">
        <v>1589</v>
      </c>
      <c r="H21" s="395" t="s">
        <v>1588</v>
      </c>
      <c r="I21" s="395" t="s">
        <v>1589</v>
      </c>
      <c r="J21" s="395" t="s">
        <v>1590</v>
      </c>
      <c r="K21" s="395" t="s">
        <v>1591</v>
      </c>
      <c r="L21" s="395" t="s">
        <v>1590</v>
      </c>
      <c r="M21" s="395" t="s">
        <v>1591</v>
      </c>
      <c r="N21" s="395" t="s">
        <v>1592</v>
      </c>
      <c r="O21" s="395" t="s">
        <v>1593</v>
      </c>
      <c r="P21" s="430" t="s">
        <v>1970</v>
      </c>
      <c r="Q21" s="430" t="s">
        <v>1971</v>
      </c>
      <c r="R21" s="395" t="s">
        <v>1596</v>
      </c>
      <c r="S21" s="395" t="s">
        <v>1597</v>
      </c>
      <c r="T21" s="395" t="s">
        <v>1596</v>
      </c>
      <c r="U21" s="395" t="s">
        <v>1597</v>
      </c>
      <c r="V21" s="395" t="s">
        <v>1598</v>
      </c>
      <c r="W21" s="395" t="s">
        <v>1599</v>
      </c>
      <c r="X21" s="395" t="s">
        <v>1598</v>
      </c>
      <c r="Y21" s="395" t="s">
        <v>1599</v>
      </c>
      <c r="Z21" s="395" t="s">
        <v>1598</v>
      </c>
      <c r="AA21" s="395" t="s">
        <v>1599</v>
      </c>
    </row>
    <row r="22" spans="1:27" x14ac:dyDescent="0.25">
      <c r="A22" s="48">
        <v>168</v>
      </c>
      <c r="B22" s="48">
        <v>168</v>
      </c>
      <c r="C22" s="48" t="s">
        <v>1928</v>
      </c>
      <c r="D22" s="48" t="s">
        <v>1588</v>
      </c>
      <c r="E22" s="48" t="s">
        <v>1589</v>
      </c>
      <c r="F22" s="48" t="s">
        <v>1588</v>
      </c>
      <c r="G22" s="48" t="s">
        <v>1589</v>
      </c>
      <c r="H22" s="48" t="s">
        <v>1588</v>
      </c>
      <c r="I22" s="48" t="s">
        <v>1589</v>
      </c>
      <c r="J22" s="48" t="s">
        <v>1590</v>
      </c>
      <c r="K22" s="48" t="s">
        <v>1591</v>
      </c>
      <c r="L22" s="48" t="s">
        <v>1590</v>
      </c>
      <c r="M22" s="48" t="s">
        <v>1591</v>
      </c>
      <c r="N22" s="48" t="s">
        <v>1592</v>
      </c>
      <c r="O22" s="48" t="s">
        <v>1593</v>
      </c>
      <c r="P22" s="48" t="s">
        <v>1594</v>
      </c>
      <c r="Q22" s="48" t="s">
        <v>1595</v>
      </c>
      <c r="R22" s="214" t="s">
        <v>1596</v>
      </c>
      <c r="S22" s="214" t="s">
        <v>1597</v>
      </c>
      <c r="T22" s="48" t="s">
        <v>1929</v>
      </c>
      <c r="U22" s="48" t="s">
        <v>1930</v>
      </c>
      <c r="V22" s="48" t="s">
        <v>1598</v>
      </c>
      <c r="W22" s="48" t="s">
        <v>1599</v>
      </c>
      <c r="X22" s="48" t="s">
        <v>1598</v>
      </c>
      <c r="Y22" s="48" t="s">
        <v>1599</v>
      </c>
      <c r="Z22" s="48" t="s">
        <v>1598</v>
      </c>
      <c r="AA22" s="48" t="s">
        <v>1599</v>
      </c>
    </row>
    <row r="23" spans="1:27" x14ac:dyDescent="0.25">
      <c r="A23" s="48"/>
      <c r="B23" s="48"/>
      <c r="C23" s="48"/>
      <c r="D23" s="48" t="s">
        <v>1588</v>
      </c>
      <c r="E23" s="48" t="s">
        <v>1589</v>
      </c>
      <c r="F23" s="48" t="s">
        <v>1588</v>
      </c>
      <c r="G23" s="48" t="s">
        <v>1589</v>
      </c>
      <c r="H23" s="48" t="s">
        <v>1588</v>
      </c>
      <c r="I23" s="48" t="s">
        <v>1589</v>
      </c>
      <c r="J23" s="48" t="s">
        <v>1590</v>
      </c>
      <c r="K23" s="48" t="s">
        <v>1591</v>
      </c>
      <c r="L23" s="48" t="s">
        <v>1590</v>
      </c>
      <c r="M23" s="48" t="s">
        <v>1591</v>
      </c>
      <c r="N23" s="48" t="s">
        <v>1592</v>
      </c>
      <c r="O23" s="48" t="s">
        <v>1593</v>
      </c>
      <c r="P23" s="48" t="s">
        <v>1594</v>
      </c>
      <c r="Q23" s="48" t="s">
        <v>1595</v>
      </c>
      <c r="R23" s="48" t="s">
        <v>1596</v>
      </c>
      <c r="S23" s="48" t="s">
        <v>1597</v>
      </c>
      <c r="T23" s="48" t="s">
        <v>1596</v>
      </c>
      <c r="U23" s="48" t="s">
        <v>1597</v>
      </c>
      <c r="V23" s="48" t="s">
        <v>1598</v>
      </c>
      <c r="W23" s="48" t="s">
        <v>1599</v>
      </c>
      <c r="X23" s="48" t="s">
        <v>1598</v>
      </c>
      <c r="Y23" s="48" t="s">
        <v>1599</v>
      </c>
      <c r="Z23" s="48" t="s">
        <v>1598</v>
      </c>
      <c r="AA23" s="48" t="s">
        <v>1599</v>
      </c>
    </row>
    <row r="24" spans="1:27" x14ac:dyDescent="0.25">
      <c r="A24" s="48"/>
      <c r="B24" s="48"/>
      <c r="C24" s="48"/>
      <c r="D24" s="48" t="s">
        <v>1588</v>
      </c>
      <c r="E24" s="48" t="s">
        <v>1589</v>
      </c>
      <c r="F24" s="48" t="s">
        <v>1588</v>
      </c>
      <c r="G24" s="48" t="s">
        <v>1589</v>
      </c>
      <c r="H24" s="48" t="s">
        <v>1588</v>
      </c>
      <c r="I24" s="48" t="s">
        <v>1589</v>
      </c>
      <c r="J24" s="48" t="s">
        <v>1590</v>
      </c>
      <c r="K24" s="48" t="s">
        <v>1591</v>
      </c>
      <c r="L24" s="48" t="s">
        <v>1590</v>
      </c>
      <c r="M24" s="48" t="s">
        <v>1591</v>
      </c>
      <c r="N24" s="48" t="s">
        <v>1592</v>
      </c>
      <c r="O24" s="48" t="s">
        <v>1593</v>
      </c>
      <c r="P24" s="48" t="s">
        <v>1594</v>
      </c>
      <c r="Q24" s="48" t="s">
        <v>1595</v>
      </c>
      <c r="R24" s="48" t="s">
        <v>1596</v>
      </c>
      <c r="S24" s="48" t="s">
        <v>1597</v>
      </c>
      <c r="T24" s="48" t="s">
        <v>1596</v>
      </c>
      <c r="U24" s="48" t="s">
        <v>1597</v>
      </c>
      <c r="V24" s="48" t="s">
        <v>1598</v>
      </c>
      <c r="W24" s="48" t="s">
        <v>1599</v>
      </c>
      <c r="X24" s="48" t="s">
        <v>1598</v>
      </c>
      <c r="Y24" s="48" t="s">
        <v>1599</v>
      </c>
      <c r="Z24" s="48" t="s">
        <v>1598</v>
      </c>
      <c r="AA24" s="48" t="s">
        <v>1599</v>
      </c>
    </row>
    <row r="25" spans="1:27" x14ac:dyDescent="0.25">
      <c r="A25" s="48"/>
      <c r="B25" s="48"/>
      <c r="C25" s="48"/>
      <c r="D25" s="48" t="s">
        <v>1588</v>
      </c>
      <c r="E25" s="48" t="s">
        <v>1589</v>
      </c>
      <c r="F25" s="48" t="s">
        <v>1588</v>
      </c>
      <c r="G25" s="48" t="s">
        <v>1589</v>
      </c>
      <c r="H25" s="48" t="s">
        <v>1588</v>
      </c>
      <c r="I25" s="48" t="s">
        <v>1589</v>
      </c>
      <c r="J25" s="48" t="s">
        <v>1590</v>
      </c>
      <c r="K25" s="48" t="s">
        <v>1591</v>
      </c>
      <c r="L25" s="48" t="s">
        <v>1590</v>
      </c>
      <c r="M25" s="48" t="s">
        <v>1591</v>
      </c>
      <c r="N25" s="48" t="s">
        <v>1592</v>
      </c>
      <c r="O25" s="48" t="s">
        <v>1593</v>
      </c>
      <c r="P25" s="48" t="s">
        <v>1594</v>
      </c>
      <c r="Q25" s="48" t="s">
        <v>1595</v>
      </c>
      <c r="R25" s="48" t="s">
        <v>1596</v>
      </c>
      <c r="S25" s="48" t="s">
        <v>1597</v>
      </c>
      <c r="T25" s="48" t="s">
        <v>1596</v>
      </c>
      <c r="U25" s="48" t="s">
        <v>1597</v>
      </c>
      <c r="V25" s="48" t="s">
        <v>1598</v>
      </c>
      <c r="W25" s="48" t="s">
        <v>1599</v>
      </c>
      <c r="X25" s="48" t="s">
        <v>1598</v>
      </c>
      <c r="Y25" s="48" t="s">
        <v>1599</v>
      </c>
      <c r="Z25" s="48" t="s">
        <v>1598</v>
      </c>
      <c r="AA25" s="48" t="s">
        <v>1599</v>
      </c>
    </row>
    <row r="26" spans="1:27" x14ac:dyDescent="0.25">
      <c r="A26" s="48"/>
      <c r="B26" s="48"/>
      <c r="C26" s="48"/>
      <c r="D26" s="48" t="s">
        <v>1588</v>
      </c>
      <c r="E26" s="48" t="s">
        <v>1589</v>
      </c>
      <c r="F26" s="48" t="s">
        <v>1588</v>
      </c>
      <c r="G26" s="48" t="s">
        <v>1589</v>
      </c>
      <c r="H26" s="48" t="s">
        <v>1588</v>
      </c>
      <c r="I26" s="48" t="s">
        <v>1589</v>
      </c>
      <c r="J26" s="48" t="s">
        <v>1590</v>
      </c>
      <c r="K26" s="48" t="s">
        <v>1591</v>
      </c>
      <c r="L26" s="48" t="s">
        <v>1590</v>
      </c>
      <c r="M26" s="48" t="s">
        <v>1591</v>
      </c>
      <c r="N26" s="48" t="s">
        <v>1592</v>
      </c>
      <c r="O26" s="48" t="s">
        <v>1593</v>
      </c>
      <c r="P26" s="48" t="s">
        <v>1594</v>
      </c>
      <c r="Q26" s="48" t="s">
        <v>1595</v>
      </c>
      <c r="R26" s="48" t="s">
        <v>1596</v>
      </c>
      <c r="S26" s="48" t="s">
        <v>1597</v>
      </c>
      <c r="T26" s="48" t="s">
        <v>1596</v>
      </c>
      <c r="U26" s="48" t="s">
        <v>1597</v>
      </c>
      <c r="V26" s="48" t="s">
        <v>1598</v>
      </c>
      <c r="W26" s="48" t="s">
        <v>1599</v>
      </c>
      <c r="X26" s="48" t="s">
        <v>1598</v>
      </c>
      <c r="Y26" s="48" t="s">
        <v>1599</v>
      </c>
      <c r="Z26" s="48" t="s">
        <v>1598</v>
      </c>
      <c r="AA26" s="48" t="s">
        <v>1599</v>
      </c>
    </row>
    <row r="27" spans="1:27" x14ac:dyDescent="0.25">
      <c r="A27" s="48"/>
      <c r="B27" s="48"/>
      <c r="C27" s="48"/>
      <c r="D27" s="48" t="s">
        <v>1588</v>
      </c>
      <c r="E27" s="48" t="s">
        <v>1589</v>
      </c>
      <c r="F27" s="48" t="s">
        <v>1588</v>
      </c>
      <c r="G27" s="48" t="s">
        <v>1589</v>
      </c>
      <c r="H27" s="48" t="s">
        <v>1588</v>
      </c>
      <c r="I27" s="48" t="s">
        <v>1589</v>
      </c>
      <c r="J27" s="48" t="s">
        <v>1590</v>
      </c>
      <c r="K27" s="48" t="s">
        <v>1591</v>
      </c>
      <c r="L27" s="48" t="s">
        <v>1590</v>
      </c>
      <c r="M27" s="48" t="s">
        <v>1591</v>
      </c>
      <c r="N27" s="48" t="s">
        <v>1592</v>
      </c>
      <c r="O27" s="48" t="s">
        <v>1593</v>
      </c>
      <c r="P27" s="48" t="s">
        <v>1594</v>
      </c>
      <c r="Q27" s="48" t="s">
        <v>1595</v>
      </c>
      <c r="R27" s="48" t="s">
        <v>1596</v>
      </c>
      <c r="S27" s="48" t="s">
        <v>1597</v>
      </c>
      <c r="T27" s="48" t="s">
        <v>1596</v>
      </c>
      <c r="U27" s="48" t="s">
        <v>1597</v>
      </c>
      <c r="V27" s="48" t="s">
        <v>1598</v>
      </c>
      <c r="W27" s="48" t="s">
        <v>1599</v>
      </c>
      <c r="X27" s="48" t="s">
        <v>1598</v>
      </c>
      <c r="Y27" s="48" t="s">
        <v>1599</v>
      </c>
      <c r="Z27" s="48" t="s">
        <v>1598</v>
      </c>
      <c r="AA27" s="48" t="s">
        <v>1599</v>
      </c>
    </row>
    <row r="28" spans="1:27" x14ac:dyDescent="0.25">
      <c r="A28" s="48"/>
      <c r="B28" s="48"/>
      <c r="C28" s="48"/>
      <c r="D28" s="48" t="s">
        <v>1588</v>
      </c>
      <c r="E28" s="48" t="s">
        <v>1589</v>
      </c>
      <c r="F28" s="48" t="s">
        <v>1588</v>
      </c>
      <c r="G28" s="48" t="s">
        <v>1589</v>
      </c>
      <c r="H28" s="48" t="s">
        <v>1588</v>
      </c>
      <c r="I28" s="48" t="s">
        <v>1589</v>
      </c>
      <c r="J28" s="48" t="s">
        <v>1590</v>
      </c>
      <c r="K28" s="48" t="s">
        <v>1591</v>
      </c>
      <c r="L28" s="48" t="s">
        <v>1590</v>
      </c>
      <c r="M28" s="48" t="s">
        <v>1591</v>
      </c>
      <c r="N28" s="48" t="s">
        <v>1592</v>
      </c>
      <c r="O28" s="48" t="s">
        <v>1593</v>
      </c>
      <c r="P28" s="48" t="s">
        <v>1594</v>
      </c>
      <c r="Q28" s="48" t="s">
        <v>1595</v>
      </c>
      <c r="R28" s="48" t="s">
        <v>1596</v>
      </c>
      <c r="S28" s="48" t="s">
        <v>1597</v>
      </c>
      <c r="T28" s="48" t="s">
        <v>1596</v>
      </c>
      <c r="U28" s="48" t="s">
        <v>1597</v>
      </c>
      <c r="V28" s="48" t="s">
        <v>1598</v>
      </c>
      <c r="W28" s="48" t="s">
        <v>1599</v>
      </c>
      <c r="X28" s="48" t="s">
        <v>1598</v>
      </c>
      <c r="Y28" s="48" t="s">
        <v>1599</v>
      </c>
      <c r="Z28" s="48" t="s">
        <v>1598</v>
      </c>
      <c r="AA28" s="48" t="s">
        <v>1599</v>
      </c>
    </row>
    <row r="29" spans="1:27" x14ac:dyDescent="0.25">
      <c r="A29" s="48"/>
      <c r="B29" s="48"/>
      <c r="C29" s="48"/>
      <c r="D29" s="48" t="s">
        <v>1588</v>
      </c>
      <c r="E29" s="48" t="s">
        <v>1589</v>
      </c>
      <c r="F29" s="48" t="s">
        <v>1588</v>
      </c>
      <c r="G29" s="48" t="s">
        <v>1589</v>
      </c>
      <c r="H29" s="48" t="s">
        <v>1588</v>
      </c>
      <c r="I29" s="48" t="s">
        <v>1589</v>
      </c>
      <c r="J29" s="48" t="s">
        <v>1590</v>
      </c>
      <c r="K29" s="48" t="s">
        <v>1591</v>
      </c>
      <c r="L29" s="48" t="s">
        <v>1590</v>
      </c>
      <c r="M29" s="48" t="s">
        <v>1591</v>
      </c>
      <c r="N29" s="48" t="s">
        <v>1592</v>
      </c>
      <c r="O29" s="48" t="s">
        <v>1593</v>
      </c>
      <c r="P29" s="48" t="s">
        <v>1594</v>
      </c>
      <c r="Q29" s="48" t="s">
        <v>1595</v>
      </c>
      <c r="R29" s="48" t="s">
        <v>1596</v>
      </c>
      <c r="S29" s="48" t="s">
        <v>1597</v>
      </c>
      <c r="T29" s="48" t="s">
        <v>1596</v>
      </c>
      <c r="U29" s="48" t="s">
        <v>1597</v>
      </c>
      <c r="V29" s="48" t="s">
        <v>1598</v>
      </c>
      <c r="W29" s="48" t="s">
        <v>1599</v>
      </c>
      <c r="X29" s="48" t="s">
        <v>1598</v>
      </c>
      <c r="Y29" s="48" t="s">
        <v>1599</v>
      </c>
      <c r="Z29" s="48" t="s">
        <v>1598</v>
      </c>
      <c r="AA29" s="48" t="s">
        <v>1599</v>
      </c>
    </row>
    <row r="30" spans="1:27" x14ac:dyDescent="0.25">
      <c r="A30" s="48"/>
      <c r="B30" s="48"/>
      <c r="C30" s="48"/>
      <c r="D30" s="48" t="s">
        <v>1588</v>
      </c>
      <c r="E30" s="48" t="s">
        <v>1589</v>
      </c>
      <c r="F30" s="48" t="s">
        <v>1588</v>
      </c>
      <c r="G30" s="48" t="s">
        <v>1589</v>
      </c>
      <c r="H30" s="48" t="s">
        <v>1588</v>
      </c>
      <c r="I30" s="48" t="s">
        <v>1589</v>
      </c>
      <c r="J30" s="48" t="s">
        <v>1590</v>
      </c>
      <c r="K30" s="48" t="s">
        <v>1591</v>
      </c>
      <c r="L30" s="48" t="s">
        <v>1590</v>
      </c>
      <c r="M30" s="48" t="s">
        <v>1591</v>
      </c>
      <c r="N30" s="48" t="s">
        <v>1592</v>
      </c>
      <c r="O30" s="48" t="s">
        <v>1593</v>
      </c>
      <c r="P30" s="48" t="s">
        <v>1594</v>
      </c>
      <c r="Q30" s="48" t="s">
        <v>1595</v>
      </c>
      <c r="R30" s="48" t="s">
        <v>1596</v>
      </c>
      <c r="S30" s="48" t="s">
        <v>1597</v>
      </c>
      <c r="T30" s="48" t="s">
        <v>1596</v>
      </c>
      <c r="U30" s="48" t="s">
        <v>1597</v>
      </c>
      <c r="V30" s="48" t="s">
        <v>1598</v>
      </c>
      <c r="W30" s="48" t="s">
        <v>1599</v>
      </c>
      <c r="X30" s="48" t="s">
        <v>1598</v>
      </c>
      <c r="Y30" s="48" t="s">
        <v>1599</v>
      </c>
      <c r="Z30" s="48" t="s">
        <v>1598</v>
      </c>
      <c r="AA30" s="48" t="s">
        <v>1599</v>
      </c>
    </row>
    <row r="31" spans="1:27" x14ac:dyDescent="0.25">
      <c r="A31" s="48"/>
      <c r="B31" s="48"/>
      <c r="C31" s="48"/>
      <c r="D31" s="48" t="s">
        <v>1588</v>
      </c>
      <c r="E31" s="48" t="s">
        <v>1589</v>
      </c>
      <c r="F31" s="48" t="s">
        <v>1588</v>
      </c>
      <c r="G31" s="48" t="s">
        <v>1589</v>
      </c>
      <c r="H31" s="48" t="s">
        <v>1588</v>
      </c>
      <c r="I31" s="48" t="s">
        <v>1589</v>
      </c>
      <c r="J31" s="48" t="s">
        <v>1590</v>
      </c>
      <c r="K31" s="48" t="s">
        <v>1591</v>
      </c>
      <c r="L31" s="48" t="s">
        <v>1590</v>
      </c>
      <c r="M31" s="48" t="s">
        <v>1591</v>
      </c>
      <c r="N31" s="48" t="s">
        <v>1592</v>
      </c>
      <c r="O31" s="48" t="s">
        <v>1593</v>
      </c>
      <c r="P31" s="48" t="s">
        <v>1594</v>
      </c>
      <c r="Q31" s="48" t="s">
        <v>1595</v>
      </c>
      <c r="R31" s="48" t="s">
        <v>1596</v>
      </c>
      <c r="S31" s="48" t="s">
        <v>1597</v>
      </c>
      <c r="T31" s="48" t="s">
        <v>1596</v>
      </c>
      <c r="U31" s="48" t="s">
        <v>1597</v>
      </c>
      <c r="V31" s="48" t="s">
        <v>1598</v>
      </c>
      <c r="W31" s="48" t="s">
        <v>1599</v>
      </c>
      <c r="X31" s="48" t="s">
        <v>1598</v>
      </c>
      <c r="Y31" s="48" t="s">
        <v>1599</v>
      </c>
      <c r="Z31" s="48" t="s">
        <v>1598</v>
      </c>
      <c r="AA31" s="48" t="s">
        <v>1599</v>
      </c>
    </row>
    <row r="32" spans="1:27" x14ac:dyDescent="0.25">
      <c r="A32" s="48"/>
      <c r="B32" s="48"/>
      <c r="C32" s="48"/>
      <c r="D32" s="48" t="s">
        <v>1588</v>
      </c>
      <c r="E32" s="48" t="s">
        <v>1589</v>
      </c>
      <c r="F32" s="48" t="s">
        <v>1588</v>
      </c>
      <c r="G32" s="48" t="s">
        <v>1589</v>
      </c>
      <c r="H32" s="48" t="s">
        <v>1588</v>
      </c>
      <c r="I32" s="48" t="s">
        <v>1589</v>
      </c>
      <c r="J32" s="48" t="s">
        <v>1590</v>
      </c>
      <c r="K32" s="48" t="s">
        <v>1591</v>
      </c>
      <c r="L32" s="48" t="s">
        <v>1590</v>
      </c>
      <c r="M32" s="48" t="s">
        <v>1591</v>
      </c>
      <c r="N32" s="48" t="s">
        <v>1592</v>
      </c>
      <c r="O32" s="48" t="s">
        <v>1593</v>
      </c>
      <c r="P32" s="48" t="s">
        <v>1594</v>
      </c>
      <c r="Q32" s="48" t="s">
        <v>1595</v>
      </c>
      <c r="R32" s="48" t="s">
        <v>1596</v>
      </c>
      <c r="S32" s="48" t="s">
        <v>1597</v>
      </c>
      <c r="T32" s="48" t="s">
        <v>1596</v>
      </c>
      <c r="U32" s="48" t="s">
        <v>1597</v>
      </c>
      <c r="V32" s="48" t="s">
        <v>1598</v>
      </c>
      <c r="W32" s="48" t="s">
        <v>1599</v>
      </c>
      <c r="X32" s="48" t="s">
        <v>1598</v>
      </c>
      <c r="Y32" s="48" t="s">
        <v>1599</v>
      </c>
      <c r="Z32" s="48" t="s">
        <v>1598</v>
      </c>
      <c r="AA32" s="48" t="s">
        <v>1599</v>
      </c>
    </row>
    <row r="33" spans="1:27" x14ac:dyDescent="0.25">
      <c r="A33" s="48"/>
      <c r="B33" s="48"/>
      <c r="C33" s="48"/>
      <c r="D33" s="48" t="s">
        <v>1588</v>
      </c>
      <c r="E33" s="48" t="s">
        <v>1589</v>
      </c>
      <c r="F33" s="48" t="s">
        <v>1588</v>
      </c>
      <c r="G33" s="48" t="s">
        <v>1589</v>
      </c>
      <c r="H33" s="48" t="s">
        <v>1588</v>
      </c>
      <c r="I33" s="48" t="s">
        <v>1589</v>
      </c>
      <c r="J33" s="48" t="s">
        <v>1590</v>
      </c>
      <c r="K33" s="48" t="s">
        <v>1591</v>
      </c>
      <c r="L33" s="48" t="s">
        <v>1590</v>
      </c>
      <c r="M33" s="48" t="s">
        <v>1591</v>
      </c>
      <c r="N33" s="48" t="s">
        <v>1592</v>
      </c>
      <c r="O33" s="48" t="s">
        <v>1593</v>
      </c>
      <c r="P33" s="48" t="s">
        <v>1594</v>
      </c>
      <c r="Q33" s="48" t="s">
        <v>1595</v>
      </c>
      <c r="R33" s="48" t="s">
        <v>1596</v>
      </c>
      <c r="S33" s="48" t="s">
        <v>1597</v>
      </c>
      <c r="T33" s="48" t="s">
        <v>1596</v>
      </c>
      <c r="U33" s="48" t="s">
        <v>1597</v>
      </c>
      <c r="V33" s="48" t="s">
        <v>1598</v>
      </c>
      <c r="W33" s="48" t="s">
        <v>1599</v>
      </c>
      <c r="X33" s="48" t="s">
        <v>1598</v>
      </c>
      <c r="Y33" s="48" t="s">
        <v>1599</v>
      </c>
      <c r="Z33" s="48" t="s">
        <v>1598</v>
      </c>
      <c r="AA33" s="48" t="s">
        <v>1599</v>
      </c>
    </row>
    <row r="34" spans="1:27" x14ac:dyDescent="0.25">
      <c r="A34" s="48"/>
      <c r="B34" s="48"/>
      <c r="C34" s="48"/>
      <c r="D34" s="48" t="s">
        <v>1588</v>
      </c>
      <c r="E34" s="48" t="s">
        <v>1589</v>
      </c>
      <c r="F34" s="48" t="s">
        <v>1588</v>
      </c>
      <c r="G34" s="48" t="s">
        <v>1589</v>
      </c>
      <c r="H34" s="48" t="s">
        <v>1588</v>
      </c>
      <c r="I34" s="48" t="s">
        <v>1589</v>
      </c>
      <c r="J34" s="48" t="s">
        <v>1590</v>
      </c>
      <c r="K34" s="48" t="s">
        <v>1591</v>
      </c>
      <c r="L34" s="48" t="s">
        <v>1590</v>
      </c>
      <c r="M34" s="48" t="s">
        <v>1591</v>
      </c>
      <c r="N34" s="48" t="s">
        <v>1592</v>
      </c>
      <c r="O34" s="48" t="s">
        <v>1593</v>
      </c>
      <c r="P34" s="48" t="s">
        <v>1594</v>
      </c>
      <c r="Q34" s="48" t="s">
        <v>1595</v>
      </c>
      <c r="R34" s="48" t="s">
        <v>1596</v>
      </c>
      <c r="S34" s="48" t="s">
        <v>1597</v>
      </c>
      <c r="T34" s="48" t="s">
        <v>1596</v>
      </c>
      <c r="U34" s="48" t="s">
        <v>1597</v>
      </c>
      <c r="V34" s="48" t="s">
        <v>1598</v>
      </c>
      <c r="W34" s="48" t="s">
        <v>1599</v>
      </c>
      <c r="X34" s="48" t="s">
        <v>1598</v>
      </c>
      <c r="Y34" s="48" t="s">
        <v>1599</v>
      </c>
      <c r="Z34" s="48" t="s">
        <v>1598</v>
      </c>
      <c r="AA34" s="48" t="s">
        <v>1599</v>
      </c>
    </row>
    <row r="35" spans="1:27" x14ac:dyDescent="0.25">
      <c r="A35" s="48"/>
      <c r="B35" s="48"/>
      <c r="C35" s="48"/>
      <c r="D35" s="48" t="s">
        <v>1588</v>
      </c>
      <c r="E35" s="48" t="s">
        <v>1589</v>
      </c>
      <c r="F35" s="48" t="s">
        <v>1588</v>
      </c>
      <c r="G35" s="48" t="s">
        <v>1589</v>
      </c>
      <c r="H35" s="48" t="s">
        <v>1588</v>
      </c>
      <c r="I35" s="48" t="s">
        <v>1589</v>
      </c>
      <c r="J35" s="48" t="s">
        <v>1590</v>
      </c>
      <c r="K35" s="48" t="s">
        <v>1591</v>
      </c>
      <c r="L35" s="48" t="s">
        <v>1590</v>
      </c>
      <c r="M35" s="48" t="s">
        <v>1591</v>
      </c>
      <c r="N35" s="48" t="s">
        <v>1592</v>
      </c>
      <c r="O35" s="48" t="s">
        <v>1593</v>
      </c>
      <c r="P35" s="48" t="s">
        <v>1594</v>
      </c>
      <c r="Q35" s="48" t="s">
        <v>1595</v>
      </c>
      <c r="R35" s="48" t="s">
        <v>1596</v>
      </c>
      <c r="S35" s="48" t="s">
        <v>1597</v>
      </c>
      <c r="T35" s="48" t="s">
        <v>1596</v>
      </c>
      <c r="U35" s="48" t="s">
        <v>1597</v>
      </c>
      <c r="V35" s="48" t="s">
        <v>1598</v>
      </c>
      <c r="W35" s="48" t="s">
        <v>1599</v>
      </c>
      <c r="X35" s="48" t="s">
        <v>1598</v>
      </c>
      <c r="Y35" s="48" t="s">
        <v>1599</v>
      </c>
      <c r="Z35" s="48" t="s">
        <v>1598</v>
      </c>
      <c r="AA35" s="48" t="s">
        <v>1599</v>
      </c>
    </row>
    <row r="36" spans="1:27" x14ac:dyDescent="0.25">
      <c r="A36" s="48"/>
      <c r="B36" s="48"/>
      <c r="C36" s="48"/>
      <c r="D36" s="48" t="s">
        <v>1588</v>
      </c>
      <c r="E36" s="48" t="s">
        <v>1589</v>
      </c>
      <c r="F36" s="48" t="s">
        <v>1588</v>
      </c>
      <c r="G36" s="48" t="s">
        <v>1589</v>
      </c>
      <c r="H36" s="48" t="s">
        <v>1588</v>
      </c>
      <c r="I36" s="48" t="s">
        <v>1589</v>
      </c>
      <c r="J36" s="48" t="s">
        <v>1590</v>
      </c>
      <c r="K36" s="48" t="s">
        <v>1591</v>
      </c>
      <c r="L36" s="48" t="s">
        <v>1590</v>
      </c>
      <c r="M36" s="48" t="s">
        <v>1591</v>
      </c>
      <c r="N36" s="48" t="s">
        <v>1592</v>
      </c>
      <c r="O36" s="48" t="s">
        <v>1593</v>
      </c>
      <c r="P36" s="48" t="s">
        <v>1594</v>
      </c>
      <c r="Q36" s="48" t="s">
        <v>1595</v>
      </c>
      <c r="R36" s="48" t="s">
        <v>1596</v>
      </c>
      <c r="S36" s="48" t="s">
        <v>1597</v>
      </c>
      <c r="T36" s="48" t="s">
        <v>1596</v>
      </c>
      <c r="U36" s="48" t="s">
        <v>1597</v>
      </c>
      <c r="V36" s="48" t="s">
        <v>1598</v>
      </c>
      <c r="W36" s="48" t="s">
        <v>1599</v>
      </c>
      <c r="X36" s="48" t="s">
        <v>1598</v>
      </c>
      <c r="Y36" s="48" t="s">
        <v>1599</v>
      </c>
      <c r="Z36" s="48" t="s">
        <v>1598</v>
      </c>
      <c r="AA36" s="48" t="s">
        <v>1599</v>
      </c>
    </row>
    <row r="37" spans="1:27" x14ac:dyDescent="0.25">
      <c r="A37" s="48"/>
      <c r="B37" s="48"/>
      <c r="C37" s="48"/>
      <c r="D37" s="48" t="s">
        <v>1588</v>
      </c>
      <c r="E37" s="48" t="s">
        <v>1589</v>
      </c>
      <c r="F37" s="48" t="s">
        <v>1588</v>
      </c>
      <c r="G37" s="48" t="s">
        <v>1589</v>
      </c>
      <c r="H37" s="48" t="s">
        <v>1588</v>
      </c>
      <c r="I37" s="48" t="s">
        <v>1589</v>
      </c>
      <c r="J37" s="48" t="s">
        <v>1590</v>
      </c>
      <c r="K37" s="48" t="s">
        <v>1591</v>
      </c>
      <c r="L37" s="48" t="s">
        <v>1590</v>
      </c>
      <c r="M37" s="48" t="s">
        <v>1591</v>
      </c>
      <c r="N37" s="48" t="s">
        <v>1592</v>
      </c>
      <c r="O37" s="48" t="s">
        <v>1593</v>
      </c>
      <c r="P37" s="48" t="s">
        <v>1594</v>
      </c>
      <c r="Q37" s="48" t="s">
        <v>1595</v>
      </c>
      <c r="R37" s="48" t="s">
        <v>1596</v>
      </c>
      <c r="S37" s="48" t="s">
        <v>1597</v>
      </c>
      <c r="T37" s="48" t="s">
        <v>1596</v>
      </c>
      <c r="U37" s="48" t="s">
        <v>1597</v>
      </c>
      <c r="V37" s="48" t="s">
        <v>1598</v>
      </c>
      <c r="W37" s="48" t="s">
        <v>1599</v>
      </c>
      <c r="X37" s="48" t="s">
        <v>1598</v>
      </c>
      <c r="Y37" s="48" t="s">
        <v>1599</v>
      </c>
      <c r="Z37" s="48" t="s">
        <v>1598</v>
      </c>
      <c r="AA37" s="48" t="s">
        <v>1599</v>
      </c>
    </row>
    <row r="38" spans="1:27" x14ac:dyDescent="0.25">
      <c r="A38" s="48"/>
      <c r="B38" s="48"/>
      <c r="C38" s="48"/>
      <c r="D38" s="48" t="s">
        <v>1588</v>
      </c>
      <c r="E38" s="48" t="s">
        <v>1589</v>
      </c>
      <c r="F38" s="48" t="s">
        <v>1588</v>
      </c>
      <c r="G38" s="48" t="s">
        <v>1589</v>
      </c>
      <c r="H38" s="48" t="s">
        <v>1588</v>
      </c>
      <c r="I38" s="48" t="s">
        <v>1589</v>
      </c>
      <c r="J38" s="48" t="s">
        <v>1590</v>
      </c>
      <c r="K38" s="48" t="s">
        <v>1591</v>
      </c>
      <c r="L38" s="48" t="s">
        <v>1590</v>
      </c>
      <c r="M38" s="48" t="s">
        <v>1591</v>
      </c>
      <c r="N38" s="48" t="s">
        <v>1592</v>
      </c>
      <c r="O38" s="48" t="s">
        <v>1593</v>
      </c>
      <c r="P38" s="48" t="s">
        <v>1594</v>
      </c>
      <c r="Q38" s="48" t="s">
        <v>1595</v>
      </c>
      <c r="R38" s="48" t="s">
        <v>1596</v>
      </c>
      <c r="S38" s="48" t="s">
        <v>1597</v>
      </c>
      <c r="T38" s="48" t="s">
        <v>1596</v>
      </c>
      <c r="U38" s="48" t="s">
        <v>1597</v>
      </c>
      <c r="V38" s="48" t="s">
        <v>1598</v>
      </c>
      <c r="W38" s="48" t="s">
        <v>1599</v>
      </c>
      <c r="X38" s="48" t="s">
        <v>1598</v>
      </c>
      <c r="Y38" s="48" t="s">
        <v>1599</v>
      </c>
      <c r="Z38" s="48" t="s">
        <v>1598</v>
      </c>
      <c r="AA38" s="48" t="s">
        <v>1599</v>
      </c>
    </row>
    <row r="39" spans="1:27" x14ac:dyDescent="0.25">
      <c r="A39" s="48"/>
      <c r="B39" s="48"/>
      <c r="C39" s="48"/>
      <c r="D39" s="48" t="s">
        <v>1588</v>
      </c>
      <c r="E39" s="48" t="s">
        <v>1589</v>
      </c>
      <c r="F39" s="48" t="s">
        <v>1588</v>
      </c>
      <c r="G39" s="48" t="s">
        <v>1589</v>
      </c>
      <c r="H39" s="48" t="s">
        <v>1588</v>
      </c>
      <c r="I39" s="48" t="s">
        <v>1589</v>
      </c>
      <c r="J39" s="48" t="s">
        <v>1590</v>
      </c>
      <c r="K39" s="48" t="s">
        <v>1591</v>
      </c>
      <c r="L39" s="48" t="s">
        <v>1590</v>
      </c>
      <c r="M39" s="48" t="s">
        <v>1591</v>
      </c>
      <c r="N39" s="48" t="s">
        <v>1592</v>
      </c>
      <c r="O39" s="48" t="s">
        <v>1593</v>
      </c>
      <c r="P39" s="48" t="s">
        <v>1594</v>
      </c>
      <c r="Q39" s="48" t="s">
        <v>1595</v>
      </c>
      <c r="R39" s="48" t="s">
        <v>1596</v>
      </c>
      <c r="S39" s="48" t="s">
        <v>1597</v>
      </c>
      <c r="T39" s="48" t="s">
        <v>1596</v>
      </c>
      <c r="U39" s="48" t="s">
        <v>1597</v>
      </c>
      <c r="V39" s="48" t="s">
        <v>1598</v>
      </c>
      <c r="W39" s="48" t="s">
        <v>1599</v>
      </c>
      <c r="X39" s="48" t="s">
        <v>1598</v>
      </c>
      <c r="Y39" s="48" t="s">
        <v>1599</v>
      </c>
      <c r="Z39" s="48" t="s">
        <v>1598</v>
      </c>
      <c r="AA39" s="48" t="s">
        <v>1599</v>
      </c>
    </row>
    <row r="40" spans="1:27" x14ac:dyDescent="0.25">
      <c r="A40" s="48"/>
      <c r="B40" s="48"/>
      <c r="C40" s="48"/>
      <c r="D40" s="48" t="s">
        <v>1588</v>
      </c>
      <c r="E40" s="48" t="s">
        <v>1589</v>
      </c>
      <c r="F40" s="48" t="s">
        <v>1588</v>
      </c>
      <c r="G40" s="48" t="s">
        <v>1589</v>
      </c>
      <c r="H40" s="48" t="s">
        <v>1588</v>
      </c>
      <c r="I40" s="48" t="s">
        <v>1589</v>
      </c>
      <c r="J40" s="48" t="s">
        <v>1590</v>
      </c>
      <c r="K40" s="48" t="s">
        <v>1591</v>
      </c>
      <c r="L40" s="48" t="s">
        <v>1590</v>
      </c>
      <c r="M40" s="48" t="s">
        <v>1591</v>
      </c>
      <c r="N40" s="48" t="s">
        <v>1592</v>
      </c>
      <c r="O40" s="48" t="s">
        <v>1593</v>
      </c>
      <c r="P40" s="48" t="s">
        <v>1594</v>
      </c>
      <c r="Q40" s="48" t="s">
        <v>1595</v>
      </c>
      <c r="R40" s="48" t="s">
        <v>1596</v>
      </c>
      <c r="S40" s="48" t="s">
        <v>1597</v>
      </c>
      <c r="T40" s="48" t="s">
        <v>1596</v>
      </c>
      <c r="U40" s="48" t="s">
        <v>1597</v>
      </c>
      <c r="V40" s="48" t="s">
        <v>1598</v>
      </c>
      <c r="W40" s="48" t="s">
        <v>1599</v>
      </c>
      <c r="X40" s="48" t="s">
        <v>1598</v>
      </c>
      <c r="Y40" s="48" t="s">
        <v>1599</v>
      </c>
      <c r="Z40" s="48" t="s">
        <v>1598</v>
      </c>
      <c r="AA40" s="48" t="s">
        <v>1599</v>
      </c>
    </row>
    <row r="41" spans="1:27" x14ac:dyDescent="0.25">
      <c r="A41" s="48"/>
      <c r="B41" s="48"/>
      <c r="C41" s="48"/>
      <c r="D41" s="48" t="s">
        <v>1588</v>
      </c>
      <c r="E41" s="48" t="s">
        <v>1589</v>
      </c>
      <c r="F41" s="48" t="s">
        <v>1588</v>
      </c>
      <c r="G41" s="48" t="s">
        <v>1589</v>
      </c>
      <c r="H41" s="48" t="s">
        <v>1588</v>
      </c>
      <c r="I41" s="48" t="s">
        <v>1589</v>
      </c>
      <c r="J41" s="48" t="s">
        <v>1590</v>
      </c>
      <c r="K41" s="48" t="s">
        <v>1591</v>
      </c>
      <c r="L41" s="48" t="s">
        <v>1590</v>
      </c>
      <c r="M41" s="48" t="s">
        <v>1591</v>
      </c>
      <c r="N41" s="48" t="s">
        <v>1592</v>
      </c>
      <c r="O41" s="48" t="s">
        <v>1593</v>
      </c>
      <c r="P41" s="48" t="s">
        <v>1594</v>
      </c>
      <c r="Q41" s="48" t="s">
        <v>1595</v>
      </c>
      <c r="R41" s="48" t="s">
        <v>1596</v>
      </c>
      <c r="S41" s="48" t="s">
        <v>1597</v>
      </c>
      <c r="T41" s="48" t="s">
        <v>1596</v>
      </c>
      <c r="U41" s="48" t="s">
        <v>1597</v>
      </c>
      <c r="V41" s="48" t="s">
        <v>1598</v>
      </c>
      <c r="W41" s="48" t="s">
        <v>1599</v>
      </c>
      <c r="X41" s="48" t="s">
        <v>1598</v>
      </c>
      <c r="Y41" s="48" t="s">
        <v>1599</v>
      </c>
      <c r="Z41" s="48" t="s">
        <v>1598</v>
      </c>
      <c r="AA41" s="48" t="s">
        <v>1599</v>
      </c>
    </row>
    <row r="42" spans="1:27" x14ac:dyDescent="0.25">
      <c r="A42" s="48"/>
      <c r="B42" s="48"/>
      <c r="C42" s="48"/>
      <c r="D42" s="48" t="s">
        <v>1588</v>
      </c>
      <c r="E42" s="48" t="s">
        <v>1589</v>
      </c>
      <c r="F42" s="48" t="s">
        <v>1588</v>
      </c>
      <c r="G42" s="48" t="s">
        <v>1589</v>
      </c>
      <c r="H42" s="48" t="s">
        <v>1588</v>
      </c>
      <c r="I42" s="48" t="s">
        <v>1589</v>
      </c>
      <c r="J42" s="48" t="s">
        <v>1590</v>
      </c>
      <c r="K42" s="48" t="s">
        <v>1591</v>
      </c>
      <c r="L42" s="48" t="s">
        <v>1590</v>
      </c>
      <c r="M42" s="48" t="s">
        <v>1591</v>
      </c>
      <c r="N42" s="48" t="s">
        <v>1592</v>
      </c>
      <c r="O42" s="48" t="s">
        <v>1593</v>
      </c>
      <c r="P42" s="48" t="s">
        <v>1594</v>
      </c>
      <c r="Q42" s="48" t="s">
        <v>1595</v>
      </c>
      <c r="R42" s="48" t="s">
        <v>1596</v>
      </c>
      <c r="S42" s="48" t="s">
        <v>1597</v>
      </c>
      <c r="T42" s="48" t="s">
        <v>1596</v>
      </c>
      <c r="U42" s="48" t="s">
        <v>1597</v>
      </c>
      <c r="V42" s="48" t="s">
        <v>1598</v>
      </c>
      <c r="W42" s="48" t="s">
        <v>1599</v>
      </c>
      <c r="X42" s="48" t="s">
        <v>1598</v>
      </c>
      <c r="Y42" s="48" t="s">
        <v>1599</v>
      </c>
      <c r="Z42" s="48" t="s">
        <v>1598</v>
      </c>
      <c r="AA42" s="48" t="s">
        <v>1599</v>
      </c>
    </row>
    <row r="43" spans="1:27" x14ac:dyDescent="0.25">
      <c r="A43" s="48"/>
      <c r="B43" s="48"/>
      <c r="C43" s="48"/>
      <c r="D43" s="48" t="s">
        <v>1588</v>
      </c>
      <c r="E43" s="48" t="s">
        <v>1589</v>
      </c>
      <c r="F43" s="48" t="s">
        <v>1588</v>
      </c>
      <c r="G43" s="48" t="s">
        <v>1589</v>
      </c>
      <c r="H43" s="48" t="s">
        <v>1588</v>
      </c>
      <c r="I43" s="48" t="s">
        <v>1589</v>
      </c>
      <c r="J43" s="48" t="s">
        <v>1590</v>
      </c>
      <c r="K43" s="48" t="s">
        <v>1591</v>
      </c>
      <c r="L43" s="48" t="s">
        <v>1590</v>
      </c>
      <c r="M43" s="48" t="s">
        <v>1591</v>
      </c>
      <c r="N43" s="48" t="s">
        <v>1592</v>
      </c>
      <c r="O43" s="48" t="s">
        <v>1593</v>
      </c>
      <c r="P43" s="48" t="s">
        <v>1594</v>
      </c>
      <c r="Q43" s="48" t="s">
        <v>1595</v>
      </c>
      <c r="R43" s="48" t="s">
        <v>1596</v>
      </c>
      <c r="S43" s="48" t="s">
        <v>1597</v>
      </c>
      <c r="T43" s="48" t="s">
        <v>1596</v>
      </c>
      <c r="U43" s="48" t="s">
        <v>1597</v>
      </c>
      <c r="V43" s="48" t="s">
        <v>1598</v>
      </c>
      <c r="W43" s="48" t="s">
        <v>1599</v>
      </c>
      <c r="X43" s="48" t="s">
        <v>1598</v>
      </c>
      <c r="Y43" s="48" t="s">
        <v>1599</v>
      </c>
      <c r="Z43" s="48" t="s">
        <v>1598</v>
      </c>
      <c r="AA43" s="48" t="s">
        <v>1599</v>
      </c>
    </row>
    <row r="44" spans="1:27" x14ac:dyDescent="0.25">
      <c r="A44" s="48"/>
      <c r="B44" s="48"/>
      <c r="C44" s="48"/>
      <c r="D44" s="48" t="s">
        <v>1588</v>
      </c>
      <c r="E44" s="48" t="s">
        <v>1589</v>
      </c>
      <c r="F44" s="48" t="s">
        <v>1588</v>
      </c>
      <c r="G44" s="48" t="s">
        <v>1589</v>
      </c>
      <c r="H44" s="48" t="s">
        <v>1588</v>
      </c>
      <c r="I44" s="48" t="s">
        <v>1589</v>
      </c>
      <c r="J44" s="48" t="s">
        <v>1590</v>
      </c>
      <c r="K44" s="48" t="s">
        <v>1591</v>
      </c>
      <c r="L44" s="48" t="s">
        <v>1590</v>
      </c>
      <c r="M44" s="48" t="s">
        <v>1591</v>
      </c>
      <c r="N44" s="48" t="s">
        <v>1592</v>
      </c>
      <c r="O44" s="48" t="s">
        <v>1593</v>
      </c>
      <c r="P44" s="48" t="s">
        <v>1594</v>
      </c>
      <c r="Q44" s="48" t="s">
        <v>1595</v>
      </c>
      <c r="R44" s="48" t="s">
        <v>1596</v>
      </c>
      <c r="S44" s="48" t="s">
        <v>1597</v>
      </c>
      <c r="T44" s="48" t="s">
        <v>1596</v>
      </c>
      <c r="U44" s="48" t="s">
        <v>1597</v>
      </c>
      <c r="V44" s="48" t="s">
        <v>1598</v>
      </c>
      <c r="W44" s="48" t="s">
        <v>1599</v>
      </c>
      <c r="X44" s="48" t="s">
        <v>1598</v>
      </c>
      <c r="Y44" s="48" t="s">
        <v>1599</v>
      </c>
      <c r="Z44" s="48" t="s">
        <v>1598</v>
      </c>
      <c r="AA44" s="48" t="s">
        <v>1599</v>
      </c>
    </row>
    <row r="45" spans="1:27" x14ac:dyDescent="0.25">
      <c r="A45" s="48"/>
      <c r="B45" s="48"/>
      <c r="C45" s="48"/>
      <c r="D45" s="48" t="s">
        <v>1588</v>
      </c>
      <c r="E45" s="48" t="s">
        <v>1589</v>
      </c>
      <c r="F45" s="48" t="s">
        <v>1588</v>
      </c>
      <c r="G45" s="48" t="s">
        <v>1589</v>
      </c>
      <c r="H45" s="48" t="s">
        <v>1588</v>
      </c>
      <c r="I45" s="48" t="s">
        <v>1589</v>
      </c>
      <c r="J45" s="48" t="s">
        <v>1590</v>
      </c>
      <c r="K45" s="48" t="s">
        <v>1591</v>
      </c>
      <c r="L45" s="48" t="s">
        <v>1590</v>
      </c>
      <c r="M45" s="48" t="s">
        <v>1591</v>
      </c>
      <c r="N45" s="48" t="s">
        <v>1592</v>
      </c>
      <c r="O45" s="48" t="s">
        <v>1593</v>
      </c>
      <c r="P45" s="48" t="s">
        <v>1594</v>
      </c>
      <c r="Q45" s="48" t="s">
        <v>1595</v>
      </c>
      <c r="R45" s="48" t="s">
        <v>1596</v>
      </c>
      <c r="S45" s="48" t="s">
        <v>1597</v>
      </c>
      <c r="T45" s="48" t="s">
        <v>1596</v>
      </c>
      <c r="U45" s="48" t="s">
        <v>1597</v>
      </c>
      <c r="V45" s="48" t="s">
        <v>1598</v>
      </c>
      <c r="W45" s="48" t="s">
        <v>1599</v>
      </c>
      <c r="X45" s="48" t="s">
        <v>1598</v>
      </c>
      <c r="Y45" s="48" t="s">
        <v>1599</v>
      </c>
      <c r="Z45" s="48" t="s">
        <v>1598</v>
      </c>
      <c r="AA45" s="48" t="s">
        <v>1599</v>
      </c>
    </row>
    <row r="46" spans="1:27" x14ac:dyDescent="0.25">
      <c r="A46" s="48"/>
      <c r="B46" s="48"/>
      <c r="C46" s="48"/>
      <c r="D46" s="48" t="s">
        <v>1588</v>
      </c>
      <c r="E46" s="48" t="s">
        <v>1589</v>
      </c>
      <c r="F46" s="48" t="s">
        <v>1588</v>
      </c>
      <c r="G46" s="48" t="s">
        <v>1589</v>
      </c>
      <c r="H46" s="48" t="s">
        <v>1588</v>
      </c>
      <c r="I46" s="48" t="s">
        <v>1589</v>
      </c>
      <c r="J46" s="48" t="s">
        <v>1590</v>
      </c>
      <c r="K46" s="48" t="s">
        <v>1591</v>
      </c>
      <c r="L46" s="48" t="s">
        <v>1590</v>
      </c>
      <c r="M46" s="48" t="s">
        <v>1591</v>
      </c>
      <c r="N46" s="48" t="s">
        <v>1592</v>
      </c>
      <c r="O46" s="48" t="s">
        <v>1593</v>
      </c>
      <c r="P46" s="48" t="s">
        <v>1594</v>
      </c>
      <c r="Q46" s="48" t="s">
        <v>1595</v>
      </c>
      <c r="R46" s="48" t="s">
        <v>1596</v>
      </c>
      <c r="S46" s="48" t="s">
        <v>1597</v>
      </c>
      <c r="T46" s="48" t="s">
        <v>1596</v>
      </c>
      <c r="U46" s="48" t="s">
        <v>1597</v>
      </c>
      <c r="V46" s="48" t="s">
        <v>1598</v>
      </c>
      <c r="W46" s="48" t="s">
        <v>1599</v>
      </c>
      <c r="X46" s="48" t="s">
        <v>1598</v>
      </c>
      <c r="Y46" s="48" t="s">
        <v>1599</v>
      </c>
      <c r="Z46" s="48" t="s">
        <v>1598</v>
      </c>
      <c r="AA46" s="48" t="s">
        <v>1599</v>
      </c>
    </row>
    <row r="47" spans="1:27" x14ac:dyDescent="0.25">
      <c r="A47" s="48"/>
      <c r="B47" s="48"/>
      <c r="C47" s="48"/>
      <c r="D47" s="48" t="s">
        <v>1588</v>
      </c>
      <c r="E47" s="48" t="s">
        <v>1589</v>
      </c>
      <c r="F47" s="48" t="s">
        <v>1588</v>
      </c>
      <c r="G47" s="48" t="s">
        <v>1589</v>
      </c>
      <c r="H47" s="48" t="s">
        <v>1588</v>
      </c>
      <c r="I47" s="48" t="s">
        <v>1589</v>
      </c>
      <c r="J47" s="48" t="s">
        <v>1590</v>
      </c>
      <c r="K47" s="48" t="s">
        <v>1591</v>
      </c>
      <c r="L47" s="48" t="s">
        <v>1590</v>
      </c>
      <c r="M47" s="48" t="s">
        <v>1591</v>
      </c>
      <c r="N47" s="48" t="s">
        <v>1592</v>
      </c>
      <c r="O47" s="48" t="s">
        <v>1593</v>
      </c>
      <c r="P47" s="48" t="s">
        <v>1594</v>
      </c>
      <c r="Q47" s="48" t="s">
        <v>1595</v>
      </c>
      <c r="R47" s="48" t="s">
        <v>1596</v>
      </c>
      <c r="S47" s="48" t="s">
        <v>1597</v>
      </c>
      <c r="T47" s="48" t="s">
        <v>1596</v>
      </c>
      <c r="U47" s="48" t="s">
        <v>1597</v>
      </c>
      <c r="V47" s="48" t="s">
        <v>1598</v>
      </c>
      <c r="W47" s="48" t="s">
        <v>1599</v>
      </c>
      <c r="X47" s="48" t="s">
        <v>1598</v>
      </c>
      <c r="Y47" s="48" t="s">
        <v>1599</v>
      </c>
      <c r="Z47" s="48" t="s">
        <v>1598</v>
      </c>
      <c r="AA47" s="48" t="s">
        <v>1599</v>
      </c>
    </row>
    <row r="48" spans="1:27" x14ac:dyDescent="0.25">
      <c r="A48" s="48"/>
      <c r="B48" s="48"/>
      <c r="C48" s="48"/>
      <c r="D48" s="48" t="s">
        <v>1588</v>
      </c>
      <c r="E48" s="48" t="s">
        <v>1589</v>
      </c>
      <c r="F48" s="48" t="s">
        <v>1588</v>
      </c>
      <c r="G48" s="48" t="s">
        <v>1589</v>
      </c>
      <c r="H48" s="48" t="s">
        <v>1588</v>
      </c>
      <c r="I48" s="48" t="s">
        <v>1589</v>
      </c>
      <c r="J48" s="48" t="s">
        <v>1590</v>
      </c>
      <c r="K48" s="48" t="s">
        <v>1591</v>
      </c>
      <c r="L48" s="48" t="s">
        <v>1590</v>
      </c>
      <c r="M48" s="48" t="s">
        <v>1591</v>
      </c>
      <c r="N48" s="48" t="s">
        <v>1592</v>
      </c>
      <c r="O48" s="48" t="s">
        <v>1593</v>
      </c>
      <c r="P48" s="48" t="s">
        <v>1594</v>
      </c>
      <c r="Q48" s="48" t="s">
        <v>1595</v>
      </c>
      <c r="R48" s="48" t="s">
        <v>1596</v>
      </c>
      <c r="S48" s="48" t="s">
        <v>1597</v>
      </c>
      <c r="T48" s="48" t="s">
        <v>1596</v>
      </c>
      <c r="U48" s="48" t="s">
        <v>1597</v>
      </c>
      <c r="V48" s="48" t="s">
        <v>1598</v>
      </c>
      <c r="W48" s="48" t="s">
        <v>1599</v>
      </c>
      <c r="X48" s="48" t="s">
        <v>1598</v>
      </c>
      <c r="Y48" s="48" t="s">
        <v>1599</v>
      </c>
      <c r="Z48" s="48" t="s">
        <v>1598</v>
      </c>
      <c r="AA48" s="48" t="s">
        <v>1599</v>
      </c>
    </row>
    <row r="49" spans="1:27" x14ac:dyDescent="0.25">
      <c r="A49" s="48"/>
      <c r="B49" s="48"/>
      <c r="C49" s="48"/>
      <c r="D49" s="48" t="s">
        <v>1588</v>
      </c>
      <c r="E49" s="48" t="s">
        <v>1589</v>
      </c>
      <c r="F49" s="48" t="s">
        <v>1588</v>
      </c>
      <c r="G49" s="48" t="s">
        <v>1589</v>
      </c>
      <c r="H49" s="48" t="s">
        <v>1588</v>
      </c>
      <c r="I49" s="48" t="s">
        <v>1589</v>
      </c>
      <c r="J49" s="48" t="s">
        <v>1590</v>
      </c>
      <c r="K49" s="48" t="s">
        <v>1591</v>
      </c>
      <c r="L49" s="48" t="s">
        <v>1590</v>
      </c>
      <c r="M49" s="48" t="s">
        <v>1591</v>
      </c>
      <c r="N49" s="48" t="s">
        <v>1592</v>
      </c>
      <c r="O49" s="48" t="s">
        <v>1593</v>
      </c>
      <c r="P49" s="48" t="s">
        <v>1594</v>
      </c>
      <c r="Q49" s="48" t="s">
        <v>1595</v>
      </c>
      <c r="R49" s="48" t="s">
        <v>1596</v>
      </c>
      <c r="S49" s="48" t="s">
        <v>1597</v>
      </c>
      <c r="T49" s="48" t="s">
        <v>1596</v>
      </c>
      <c r="U49" s="48" t="s">
        <v>1597</v>
      </c>
      <c r="V49" s="48" t="s">
        <v>1598</v>
      </c>
      <c r="W49" s="48" t="s">
        <v>1599</v>
      </c>
      <c r="X49" s="48" t="s">
        <v>1598</v>
      </c>
      <c r="Y49" s="48" t="s">
        <v>1599</v>
      </c>
      <c r="Z49" s="48" t="s">
        <v>1598</v>
      </c>
      <c r="AA49" s="48" t="s">
        <v>1599</v>
      </c>
    </row>
    <row r="50" spans="1:27" x14ac:dyDescent="0.25">
      <c r="A50" s="48"/>
      <c r="B50" s="48"/>
      <c r="C50" s="48"/>
      <c r="D50" s="48" t="s">
        <v>1588</v>
      </c>
      <c r="E50" s="48" t="s">
        <v>1589</v>
      </c>
      <c r="F50" s="48" t="s">
        <v>1588</v>
      </c>
      <c r="G50" s="48" t="s">
        <v>1589</v>
      </c>
      <c r="H50" s="48" t="s">
        <v>1588</v>
      </c>
      <c r="I50" s="48" t="s">
        <v>1589</v>
      </c>
      <c r="J50" s="48" t="s">
        <v>1590</v>
      </c>
      <c r="K50" s="48" t="s">
        <v>1591</v>
      </c>
      <c r="L50" s="48" t="s">
        <v>1590</v>
      </c>
      <c r="M50" s="48" t="s">
        <v>1591</v>
      </c>
      <c r="N50" s="48" t="s">
        <v>1592</v>
      </c>
      <c r="O50" s="48" t="s">
        <v>1593</v>
      </c>
      <c r="P50" s="48" t="s">
        <v>1594</v>
      </c>
      <c r="Q50" s="48" t="s">
        <v>1595</v>
      </c>
      <c r="R50" s="48" t="s">
        <v>1596</v>
      </c>
      <c r="S50" s="48" t="s">
        <v>1597</v>
      </c>
      <c r="T50" s="48" t="s">
        <v>1596</v>
      </c>
      <c r="U50" s="48" t="s">
        <v>1597</v>
      </c>
      <c r="V50" s="48" t="s">
        <v>1598</v>
      </c>
      <c r="W50" s="48" t="s">
        <v>1599</v>
      </c>
      <c r="X50" s="48" t="s">
        <v>1598</v>
      </c>
      <c r="Y50" s="48" t="s">
        <v>1599</v>
      </c>
      <c r="Z50" s="48" t="s">
        <v>1598</v>
      </c>
      <c r="AA50" s="48" t="s">
        <v>1599</v>
      </c>
    </row>
    <row r="51" spans="1:27" x14ac:dyDescent="0.25">
      <c r="A51" s="48"/>
      <c r="B51" s="48"/>
      <c r="C51" s="48"/>
      <c r="D51" s="48" t="s">
        <v>1588</v>
      </c>
      <c r="E51" s="48" t="s">
        <v>1589</v>
      </c>
      <c r="F51" s="48" t="s">
        <v>1588</v>
      </c>
      <c r="G51" s="48" t="s">
        <v>1589</v>
      </c>
      <c r="H51" s="48" t="s">
        <v>1588</v>
      </c>
      <c r="I51" s="48" t="s">
        <v>1589</v>
      </c>
      <c r="J51" s="48" t="s">
        <v>1590</v>
      </c>
      <c r="K51" s="48" t="s">
        <v>1591</v>
      </c>
      <c r="L51" s="48" t="s">
        <v>1590</v>
      </c>
      <c r="M51" s="48" t="s">
        <v>1591</v>
      </c>
      <c r="N51" s="48" t="s">
        <v>1592</v>
      </c>
      <c r="O51" s="48" t="s">
        <v>1593</v>
      </c>
      <c r="P51" s="48" t="s">
        <v>1594</v>
      </c>
      <c r="Q51" s="48" t="s">
        <v>1595</v>
      </c>
      <c r="R51" s="48" t="s">
        <v>1596</v>
      </c>
      <c r="S51" s="48" t="s">
        <v>1597</v>
      </c>
      <c r="T51" s="48" t="s">
        <v>1596</v>
      </c>
      <c r="U51" s="48" t="s">
        <v>1597</v>
      </c>
      <c r="V51" s="48" t="s">
        <v>1598</v>
      </c>
      <c r="W51" s="48" t="s">
        <v>1599</v>
      </c>
      <c r="X51" s="48" t="s">
        <v>1598</v>
      </c>
      <c r="Y51" s="48" t="s">
        <v>1599</v>
      </c>
      <c r="Z51" s="48" t="s">
        <v>1598</v>
      </c>
      <c r="AA51" s="48" t="s">
        <v>1599</v>
      </c>
    </row>
    <row r="52" spans="1:27" x14ac:dyDescent="0.25">
      <c r="A52" s="48"/>
      <c r="B52" s="48"/>
      <c r="C52" s="48"/>
      <c r="D52" s="48" t="s">
        <v>1588</v>
      </c>
      <c r="E52" s="48" t="s">
        <v>1589</v>
      </c>
      <c r="F52" s="48" t="s">
        <v>1588</v>
      </c>
      <c r="G52" s="48" t="s">
        <v>1589</v>
      </c>
      <c r="H52" s="48" t="s">
        <v>1588</v>
      </c>
      <c r="I52" s="48" t="s">
        <v>1589</v>
      </c>
      <c r="J52" s="48" t="s">
        <v>1590</v>
      </c>
      <c r="K52" s="48" t="s">
        <v>1591</v>
      </c>
      <c r="L52" s="48" t="s">
        <v>1590</v>
      </c>
      <c r="M52" s="48" t="s">
        <v>1591</v>
      </c>
      <c r="N52" s="48" t="s">
        <v>1592</v>
      </c>
      <c r="O52" s="48" t="s">
        <v>1593</v>
      </c>
      <c r="P52" s="48" t="s">
        <v>1594</v>
      </c>
      <c r="Q52" s="48" t="s">
        <v>1595</v>
      </c>
      <c r="R52" s="48" t="s">
        <v>1596</v>
      </c>
      <c r="S52" s="48" t="s">
        <v>1597</v>
      </c>
      <c r="T52" s="48" t="s">
        <v>1596</v>
      </c>
      <c r="U52" s="48" t="s">
        <v>1597</v>
      </c>
      <c r="V52" s="48" t="s">
        <v>1598</v>
      </c>
      <c r="W52" s="48" t="s">
        <v>1599</v>
      </c>
      <c r="X52" s="48" t="s">
        <v>1598</v>
      </c>
      <c r="Y52" s="48" t="s">
        <v>1599</v>
      </c>
      <c r="Z52" s="48" t="s">
        <v>1598</v>
      </c>
      <c r="AA52" s="48" t="s">
        <v>1599</v>
      </c>
    </row>
    <row r="53" spans="1:27" x14ac:dyDescent="0.25">
      <c r="A53" s="48"/>
      <c r="B53" s="48"/>
      <c r="C53" s="48"/>
      <c r="D53" s="48" t="s">
        <v>1588</v>
      </c>
      <c r="E53" s="48" t="s">
        <v>1589</v>
      </c>
      <c r="F53" s="48" t="s">
        <v>1588</v>
      </c>
      <c r="G53" s="48" t="s">
        <v>1589</v>
      </c>
      <c r="H53" s="48" t="s">
        <v>1588</v>
      </c>
      <c r="I53" s="48" t="s">
        <v>1589</v>
      </c>
      <c r="J53" s="48" t="s">
        <v>1590</v>
      </c>
      <c r="K53" s="48" t="s">
        <v>1591</v>
      </c>
      <c r="L53" s="48" t="s">
        <v>1590</v>
      </c>
      <c r="M53" s="48" t="s">
        <v>1591</v>
      </c>
      <c r="N53" s="48" t="s">
        <v>1592</v>
      </c>
      <c r="O53" s="48" t="s">
        <v>1593</v>
      </c>
      <c r="P53" s="48" t="s">
        <v>1594</v>
      </c>
      <c r="Q53" s="48" t="s">
        <v>1595</v>
      </c>
      <c r="R53" s="48" t="s">
        <v>1596</v>
      </c>
      <c r="S53" s="48" t="s">
        <v>1597</v>
      </c>
      <c r="T53" s="48" t="s">
        <v>1596</v>
      </c>
      <c r="U53" s="48" t="s">
        <v>1597</v>
      </c>
      <c r="V53" s="48" t="s">
        <v>1598</v>
      </c>
      <c r="W53" s="48" t="s">
        <v>1599</v>
      </c>
      <c r="X53" s="48" t="s">
        <v>1598</v>
      </c>
      <c r="Y53" s="48" t="s">
        <v>1599</v>
      </c>
      <c r="Z53" s="48" t="s">
        <v>1598</v>
      </c>
      <c r="AA53" s="48" t="s">
        <v>1599</v>
      </c>
    </row>
    <row r="54" spans="1:27" ht="15.75" thickBot="1" x14ac:dyDescent="0.3">
      <c r="A54" s="49"/>
      <c r="B54" s="49"/>
      <c r="C54" s="49"/>
      <c r="D54" s="49" t="s">
        <v>1588</v>
      </c>
      <c r="E54" s="49" t="s">
        <v>1589</v>
      </c>
      <c r="F54" s="49" t="s">
        <v>1588</v>
      </c>
      <c r="G54" s="49" t="s">
        <v>1589</v>
      </c>
      <c r="H54" s="49" t="s">
        <v>1588</v>
      </c>
      <c r="I54" s="49" t="s">
        <v>1589</v>
      </c>
      <c r="J54" s="49" t="s">
        <v>1590</v>
      </c>
      <c r="K54" s="49" t="s">
        <v>1591</v>
      </c>
      <c r="L54" s="49" t="s">
        <v>1590</v>
      </c>
      <c r="M54" s="49" t="s">
        <v>1591</v>
      </c>
      <c r="N54" s="49" t="s">
        <v>1592</v>
      </c>
      <c r="O54" s="49" t="s">
        <v>1593</v>
      </c>
      <c r="P54" s="49" t="s">
        <v>1594</v>
      </c>
      <c r="Q54" s="49" t="s">
        <v>1595</v>
      </c>
      <c r="R54" s="49" t="s">
        <v>1596</v>
      </c>
      <c r="S54" s="49" t="s">
        <v>1597</v>
      </c>
      <c r="T54" s="49" t="s">
        <v>1596</v>
      </c>
      <c r="U54" s="49" t="s">
        <v>1597</v>
      </c>
      <c r="V54" s="49" t="s">
        <v>1598</v>
      </c>
      <c r="W54" s="49" t="s">
        <v>1599</v>
      </c>
      <c r="X54" s="49" t="s">
        <v>1598</v>
      </c>
      <c r="Y54" s="49" t="s">
        <v>1599</v>
      </c>
      <c r="Z54" s="49" t="s">
        <v>1598</v>
      </c>
      <c r="AA54" s="49" t="s">
        <v>1599</v>
      </c>
    </row>
  </sheetData>
  <mergeCells count="27">
    <mergeCell ref="H1:I1"/>
    <mergeCell ref="A1:A3"/>
    <mergeCell ref="B1:B3"/>
    <mergeCell ref="C1:C3"/>
    <mergeCell ref="D1:E1"/>
    <mergeCell ref="F1:G1"/>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R2:S2"/>
    <mergeCell ref="T2:U2"/>
    <mergeCell ref="V2:W2"/>
    <mergeCell ref="X2:Y2"/>
    <mergeCell ref="Z2:AA2"/>
  </mergeCells>
  <conditionalFormatting sqref="D30:AA54">
    <cfRule type="cellIs" dxfId="6837" priority="7" stopIfTrue="1" operator="notEqual">
      <formula>D$5</formula>
    </cfRule>
  </conditionalFormatting>
  <conditionalFormatting sqref="D22:AA29">
    <cfRule type="cellIs" dxfId="6836" priority="6" stopIfTrue="1" operator="notEqual">
      <formula>D$5</formula>
    </cfRule>
  </conditionalFormatting>
  <conditionalFormatting sqref="D17:AA20 D15:K15 P15:AA16 D16:I16 L16:M16 D6:AA12 D5:Q5 T5:AA5 D14:AA14 T13:AA13 D13:Q13">
    <cfRule type="cellIs" dxfId="6835" priority="5" stopIfTrue="1" operator="notEqual">
      <formula>D$4</formula>
    </cfRule>
  </conditionalFormatting>
  <conditionalFormatting sqref="N15:O15">
    <cfRule type="cellIs" dxfId="6834" priority="3" stopIfTrue="1" operator="notEqual">
      <formula>N$4</formula>
    </cfRule>
  </conditionalFormatting>
  <conditionalFormatting sqref="L15:M15">
    <cfRule type="cellIs" dxfId="6833" priority="4" stopIfTrue="1" operator="notEqual">
      <formula>L$4</formula>
    </cfRule>
  </conditionalFormatting>
  <conditionalFormatting sqref="N16:O16">
    <cfRule type="cellIs" dxfId="6832" priority="2" stopIfTrue="1" operator="notEqual">
      <formula>N$4</formula>
    </cfRule>
  </conditionalFormatting>
  <conditionalFormatting sqref="J16:K16">
    <cfRule type="cellIs" dxfId="6831" priority="1" stopIfTrue="1" operator="notEqual">
      <formula>J$5</formula>
    </cfRule>
  </conditionalFormatting>
  <conditionalFormatting sqref="R13:S13">
    <cfRule type="cellIs" dxfId="6830" priority="8" stopIfTrue="1" operator="notEqual">
      <formula>P$4</formula>
    </cfRule>
  </conditionalFormatting>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BG510"/>
  <sheetViews>
    <sheetView tabSelected="1" zoomScale="115" zoomScaleNormal="115" workbookViewId="0">
      <pane xSplit="3" ySplit="2" topLeftCell="D3" activePane="bottomRight" state="frozen"/>
      <selection activeCell="D615" sqref="D615"/>
      <selection pane="topRight" activeCell="D615" sqref="D615"/>
      <selection pane="bottomLeft" activeCell="D615" sqref="D615"/>
      <selection pane="bottomRight" activeCell="G6" sqref="G6"/>
    </sheetView>
  </sheetViews>
  <sheetFormatPr defaultColWidth="9.140625" defaultRowHeight="15" outlineLevelCol="1" x14ac:dyDescent="0.25"/>
  <cols>
    <col min="1" max="1" width="9.140625" style="1"/>
    <col min="2" max="2" width="93.28515625" style="606" bestFit="1" customWidth="1"/>
    <col min="3" max="3" width="15.5703125" style="193" customWidth="1"/>
    <col min="4" max="15" width="8.7109375" style="193" customWidth="1" outlineLevel="1"/>
    <col min="16" max="16" width="15.28515625" style="193" customWidth="1" outlineLevel="1"/>
    <col min="17" max="17" width="11.5703125" style="193" customWidth="1" outlineLevel="1"/>
    <col min="18" max="18" width="9.140625" style="193" customWidth="1" outlineLevel="1"/>
    <col min="19" max="19" width="11.7109375" style="193" customWidth="1" outlineLevel="1"/>
    <col min="20" max="21" width="9.140625" style="193" customWidth="1" outlineLevel="1"/>
    <col min="22" max="22" width="36.42578125" style="193" customWidth="1" outlineLevel="1"/>
    <col min="23" max="25" width="9.140625" style="193" customWidth="1" outlineLevel="1"/>
    <col min="26" max="26" width="16.28515625" style="193" customWidth="1"/>
    <col min="27" max="27" width="13.7109375" style="293" customWidth="1"/>
    <col min="28" max="28" width="13.140625" style="293" customWidth="1"/>
    <col min="29" max="29" width="19.85546875" style="193" bestFit="1" customWidth="1"/>
    <col min="30" max="30" width="22.7109375" style="193" customWidth="1"/>
    <col min="31" max="31" width="13.7109375" style="193" bestFit="1" customWidth="1"/>
    <col min="32" max="32" width="18.42578125" style="193" bestFit="1" customWidth="1"/>
    <col min="33" max="33" width="24.140625" style="293" bestFit="1" customWidth="1"/>
    <col min="34" max="34" width="12.140625" style="610" customWidth="1"/>
    <col min="35" max="35" width="17.42578125" style="610" customWidth="1"/>
    <col min="36" max="36" width="15.42578125" style="610" customWidth="1"/>
    <col min="37" max="37" width="13.28515625" style="610" customWidth="1"/>
    <col min="38" max="38" width="12.140625" style="610" customWidth="1"/>
    <col min="39" max="40" width="16.5703125" style="610" customWidth="1"/>
    <col min="41" max="41" width="37" style="293" customWidth="1"/>
    <col min="42" max="42" width="53.28515625" style="293" bestFit="1" customWidth="1"/>
    <col min="43" max="16384" width="9.140625" style="293"/>
  </cols>
  <sheetData>
    <row r="1" spans="1:42" ht="15.75" thickBot="1" x14ac:dyDescent="0.3">
      <c r="B1" s="143"/>
      <c r="C1" s="18"/>
      <c r="D1" s="155">
        <v>1</v>
      </c>
      <c r="E1" s="155">
        <v>2</v>
      </c>
      <c r="F1" s="155">
        <v>3</v>
      </c>
      <c r="G1" s="155">
        <v>4</v>
      </c>
      <c r="H1" s="155">
        <v>5</v>
      </c>
      <c r="I1" s="155">
        <v>6</v>
      </c>
      <c r="J1" s="158">
        <v>8</v>
      </c>
      <c r="K1" s="293">
        <v>9</v>
      </c>
      <c r="L1" s="293">
        <v>10</v>
      </c>
      <c r="M1" s="293">
        <v>11</v>
      </c>
      <c r="N1" s="293">
        <v>12</v>
      </c>
      <c r="O1" s="293">
        <v>13</v>
      </c>
      <c r="P1" s="293"/>
      <c r="Q1" s="293"/>
      <c r="R1" s="293"/>
      <c r="S1" s="293"/>
      <c r="T1" s="293"/>
      <c r="U1" s="293"/>
      <c r="V1" s="293"/>
      <c r="W1" s="293"/>
      <c r="X1" s="18"/>
      <c r="Y1" s="18"/>
      <c r="Z1" s="293"/>
      <c r="AC1" s="293"/>
      <c r="AD1" s="293"/>
      <c r="AE1" s="293"/>
      <c r="AF1" s="293"/>
      <c r="AH1" s="1"/>
      <c r="AI1" s="1"/>
      <c r="AJ1" s="1"/>
      <c r="AK1" s="1"/>
      <c r="AL1" s="1"/>
      <c r="AM1" s="1"/>
      <c r="AN1" s="1"/>
    </row>
    <row r="2" spans="1:42" ht="65.25" customHeight="1" x14ac:dyDescent="0.25">
      <c r="A2" s="526" t="s">
        <v>0</v>
      </c>
      <c r="B2" s="6" t="s">
        <v>1</v>
      </c>
      <c r="C2" s="5" t="s">
        <v>2</v>
      </c>
      <c r="D2" s="136" t="s">
        <v>3</v>
      </c>
      <c r="E2" s="135" t="s">
        <v>4</v>
      </c>
      <c r="F2" s="135" t="s">
        <v>5</v>
      </c>
      <c r="G2" s="21" t="s">
        <v>6</v>
      </c>
      <c r="H2" s="21" t="s">
        <v>7</v>
      </c>
      <c r="I2" s="134" t="s">
        <v>8</v>
      </c>
      <c r="J2" s="134" t="s">
        <v>9</v>
      </c>
      <c r="K2" s="21" t="s">
        <v>10</v>
      </c>
      <c r="L2" s="21" t="s">
        <v>11</v>
      </c>
      <c r="M2" s="135" t="s">
        <v>12</v>
      </c>
      <c r="N2" s="135" t="s">
        <v>13</v>
      </c>
      <c r="O2" s="136" t="s">
        <v>14</v>
      </c>
      <c r="P2" s="516" t="s">
        <v>19</v>
      </c>
      <c r="Q2" s="2" t="s">
        <v>20</v>
      </c>
      <c r="R2" s="14" t="s">
        <v>17</v>
      </c>
      <c r="S2" s="14" t="s">
        <v>1915</v>
      </c>
      <c r="T2" s="14" t="s">
        <v>1916</v>
      </c>
      <c r="U2" s="15" t="s">
        <v>25</v>
      </c>
      <c r="V2" s="2" t="s">
        <v>22</v>
      </c>
      <c r="W2" s="2" t="s">
        <v>21</v>
      </c>
      <c r="X2" s="2" t="s">
        <v>15</v>
      </c>
      <c r="Y2" s="2" t="s">
        <v>16</v>
      </c>
      <c r="Z2" s="2" t="s">
        <v>254</v>
      </c>
      <c r="AA2" s="2" t="s">
        <v>2245</v>
      </c>
      <c r="AB2" s="2" t="s">
        <v>2246</v>
      </c>
      <c r="AC2" s="194" t="s">
        <v>243</v>
      </c>
      <c r="AD2" s="195" t="s">
        <v>244</v>
      </c>
      <c r="AE2" s="195" t="s">
        <v>245</v>
      </c>
      <c r="AF2" s="2" t="s">
        <v>256</v>
      </c>
      <c r="AG2" s="196" t="s">
        <v>259</v>
      </c>
      <c r="AH2" s="197" t="s">
        <v>1347</v>
      </c>
      <c r="AI2" s="197" t="s">
        <v>263</v>
      </c>
      <c r="AJ2" s="197" t="s">
        <v>264</v>
      </c>
      <c r="AK2" s="197" t="s">
        <v>1525</v>
      </c>
      <c r="AL2" s="197" t="s">
        <v>73</v>
      </c>
      <c r="AM2" s="5" t="s">
        <v>1773</v>
      </c>
      <c r="AN2" s="5" t="s">
        <v>2017</v>
      </c>
      <c r="AO2" s="197" t="s">
        <v>1842</v>
      </c>
      <c r="AP2" s="197" t="s">
        <v>1843</v>
      </c>
    </row>
    <row r="3" spans="1:42" s="193" customFormat="1" x14ac:dyDescent="0.25">
      <c r="A3" s="756">
        <v>1</v>
      </c>
      <c r="B3" s="757" t="s">
        <v>5142</v>
      </c>
      <c r="C3" s="756" t="s">
        <v>5141</v>
      </c>
      <c r="D3" s="214"/>
      <c r="E3" s="214"/>
      <c r="F3" s="214"/>
      <c r="G3" s="215"/>
      <c r="H3" s="215"/>
      <c r="I3" s="215"/>
      <c r="J3" s="215"/>
      <c r="K3" s="214"/>
      <c r="L3" s="214"/>
      <c r="M3" s="214"/>
      <c r="N3" s="214"/>
      <c r="O3" s="214"/>
      <c r="P3" s="215">
        <v>-20</v>
      </c>
      <c r="Q3" s="215">
        <v>80</v>
      </c>
      <c r="R3" s="215"/>
      <c r="S3" s="758">
        <v>3.7</v>
      </c>
      <c r="T3" s="759">
        <v>20.3</v>
      </c>
      <c r="U3" s="215"/>
      <c r="V3" s="760" t="s">
        <v>323</v>
      </c>
      <c r="W3" s="614">
        <f t="shared" ref="W3:W34" si="0">IFERROR(MATCH(V3,НазваниеДиап,0),0)</f>
        <v>1</v>
      </c>
      <c r="X3" s="761">
        <v>1</v>
      </c>
      <c r="Y3" s="761">
        <v>0</v>
      </c>
      <c r="Z3" s="887" t="s">
        <v>5046</v>
      </c>
      <c r="AA3" s="761"/>
      <c r="AB3" s="762"/>
      <c r="AC3" s="759" t="s">
        <v>5046</v>
      </c>
      <c r="AD3" s="763" t="s">
        <v>216</v>
      </c>
      <c r="AE3" s="763" t="s">
        <v>5102</v>
      </c>
      <c r="AF3" s="607" t="s">
        <v>1345</v>
      </c>
      <c r="AG3" s="764" t="str">
        <f>IF(ISBLANK(AF3),"",IF(ISBLANK(AM3),CONCATENATE(AF3,".",C3),CONCATENATE(AF3,".",AM3)))</f>
        <v>DG.KC.CST01_01</v>
      </c>
      <c r="AH3" s="765" t="s">
        <v>1919</v>
      </c>
      <c r="AI3" s="614" t="str">
        <f>IF(AH3="МПа","Popup_OIPp","Popup_OIP")</f>
        <v>Popup_OIP</v>
      </c>
      <c r="AJ3" s="765" t="s">
        <v>1925</v>
      </c>
      <c r="AK3" s="766" t="s">
        <v>70</v>
      </c>
      <c r="AL3" s="767">
        <v>150</v>
      </c>
      <c r="AM3" s="766"/>
      <c r="AN3" s="766">
        <v>1</v>
      </c>
      <c r="AO3" s="768" t="str">
        <f>IF(AND(LEN(B3)&gt;0,LOWER(B3)&lt;&gt;"РЕЗЕРВ"),CONCATENATE(B3,";",CONCATENATE(AG3,".RawValue"),";",CONCATENATE("Channel.MNS.",AG3,".RawValue"),";",Z3,";",AH3,";",P3,";",Q3),"")</f>
        <v>Температура воздуха в шкафу ССН.КЦ;DG.KC.CST01_01.RawValue;Channel.MNS.DG.KC.CST01_01.RawValue;ССН.КЦ;°C;-20;80</v>
      </c>
      <c r="AP3" s="768" t="str">
        <f>IF(AND(LEN(B3)&gt;0,LOWER(B3)&lt;&gt;"РЕЗЕРВ"),CONCATENATE(CONCATENATE("""Channel.MNS.",AG3,".RawValue"""),",1000,0.001,1,"),"")</f>
        <v>"Channel.MNS.DG.KC.CST01_01.RawValue",1000,0.001,1,</v>
      </c>
    </row>
    <row r="4" spans="1:42" s="193" customFormat="1" x14ac:dyDescent="0.25">
      <c r="A4" s="756">
        <v>2</v>
      </c>
      <c r="B4" s="757" t="s">
        <v>5372</v>
      </c>
      <c r="C4" s="756" t="s">
        <v>44</v>
      </c>
      <c r="D4" s="215"/>
      <c r="E4" s="215"/>
      <c r="F4" s="214"/>
      <c r="G4" s="214">
        <v>430</v>
      </c>
      <c r="H4" s="215"/>
      <c r="I4" s="215"/>
      <c r="J4" s="214"/>
      <c r="K4" s="214"/>
      <c r="L4" s="214">
        <v>500</v>
      </c>
      <c r="M4" s="214"/>
      <c r="N4" s="214"/>
      <c r="O4" s="214"/>
      <c r="P4" s="215">
        <v>100</v>
      </c>
      <c r="Q4" s="215">
        <v>2100</v>
      </c>
      <c r="R4" s="215"/>
      <c r="S4" s="758">
        <v>3.7</v>
      </c>
      <c r="T4" s="759">
        <v>20.3</v>
      </c>
      <c r="U4" s="215"/>
      <c r="V4" s="760" t="s">
        <v>323</v>
      </c>
      <c r="W4" s="614">
        <f t="shared" si="0"/>
        <v>1</v>
      </c>
      <c r="X4" s="761">
        <v>2</v>
      </c>
      <c r="Y4" s="761">
        <v>0</v>
      </c>
      <c r="Z4" s="887" t="s">
        <v>1533</v>
      </c>
      <c r="AA4" s="761"/>
      <c r="AB4" s="762"/>
      <c r="AC4" s="759" t="s">
        <v>5048</v>
      </c>
      <c r="AD4" s="763" t="s">
        <v>216</v>
      </c>
      <c r="AE4" s="763" t="s">
        <v>1860</v>
      </c>
      <c r="AF4" s="607" t="s">
        <v>1927</v>
      </c>
      <c r="AG4" s="764" t="str">
        <f t="shared" ref="AG4:AG67" si="1">IF(ISBLANK(AF4),"",IF(ISBLANK(AM4),CONCATENATE(AF4,".",C4),CONCATENATE(AF4,".",AM4)))</f>
        <v>SOU.LT651</v>
      </c>
      <c r="AH4" s="765" t="s">
        <v>1920</v>
      </c>
      <c r="AI4" s="614" t="str">
        <f t="shared" ref="AI4:AI67" si="2">IF(AH4="МПа","Popup_OIPp","Popup_OIP")</f>
        <v>Popup_OIP</v>
      </c>
      <c r="AJ4" s="770" t="s">
        <v>1924</v>
      </c>
      <c r="AK4" s="766" t="s">
        <v>70</v>
      </c>
      <c r="AL4" s="767">
        <v>150</v>
      </c>
      <c r="AM4" s="766"/>
      <c r="AN4" s="766">
        <v>1</v>
      </c>
      <c r="AO4" s="768" t="str">
        <f t="shared" ref="AO4:AO67" si="3">IF(AND(LEN(B4)&gt;0,LOWER(B4)&lt;&gt;"РЕЗЕРВ"),CONCATENATE(B4,";",CONCATENATE(AG4,".RawValue"),";",CONCATENATE("Channel.MNS.",AG4,".RawValue"),";",Z4,";",AH4,";",P4,";",Q4),"")</f>
        <v>Измерение уровня в емкости 024.1;SOU.LT651.RawValue;Channel.MNS.SOU.LT651.RawValue;СОУ;мм;100;2100</v>
      </c>
      <c r="AP4" s="768" t="str">
        <f t="shared" ref="AP4:AP67" si="4">IF(AND(LEN(B4)&gt;0,LOWER(B4)&lt;&gt;"РЕЗЕРВ"),CONCATENATE(CONCATENATE("""Channel.MNS.",AG4,".RawValue"""),",1000,0.001,1,"),"")</f>
        <v>"Channel.MNS.SOU.LT651.RawValue",1000,0.001,1,</v>
      </c>
    </row>
    <row r="5" spans="1:42" s="193" customFormat="1" x14ac:dyDescent="0.25">
      <c r="A5" s="756">
        <v>3</v>
      </c>
      <c r="B5" s="757" t="s">
        <v>5374</v>
      </c>
      <c r="C5" s="756" t="s">
        <v>636</v>
      </c>
      <c r="D5" s="215"/>
      <c r="E5" s="215"/>
      <c r="F5" s="214"/>
      <c r="G5" s="214">
        <v>430</v>
      </c>
      <c r="H5" s="215"/>
      <c r="I5" s="215"/>
      <c r="J5" s="214"/>
      <c r="K5" s="214"/>
      <c r="L5" s="214">
        <v>500</v>
      </c>
      <c r="M5" s="214"/>
      <c r="N5" s="214"/>
      <c r="O5" s="214"/>
      <c r="P5" s="215">
        <v>100</v>
      </c>
      <c r="Q5" s="215">
        <v>2100</v>
      </c>
      <c r="R5" s="215"/>
      <c r="S5" s="758">
        <v>3.7</v>
      </c>
      <c r="T5" s="759">
        <v>20.3</v>
      </c>
      <c r="U5" s="215"/>
      <c r="V5" s="760" t="s">
        <v>323</v>
      </c>
      <c r="W5" s="614">
        <f t="shared" si="0"/>
        <v>1</v>
      </c>
      <c r="X5" s="761">
        <v>2</v>
      </c>
      <c r="Y5" s="771">
        <v>1</v>
      </c>
      <c r="Z5" s="887" t="s">
        <v>1533</v>
      </c>
      <c r="AA5" s="771"/>
      <c r="AB5" s="762"/>
      <c r="AC5" s="772" t="s">
        <v>5048</v>
      </c>
      <c r="AD5" s="773" t="s">
        <v>216</v>
      </c>
      <c r="AE5" s="773" t="s">
        <v>1860</v>
      </c>
      <c r="AF5" s="607" t="s">
        <v>1927</v>
      </c>
      <c r="AG5" s="764" t="str">
        <f t="shared" si="1"/>
        <v>SOU.LT652</v>
      </c>
      <c r="AH5" s="765" t="s">
        <v>1920</v>
      </c>
      <c r="AI5" s="614" t="str">
        <f t="shared" si="2"/>
        <v>Popup_OIP</v>
      </c>
      <c r="AJ5" s="770" t="s">
        <v>1924</v>
      </c>
      <c r="AK5" s="766" t="s">
        <v>70</v>
      </c>
      <c r="AL5" s="767">
        <v>150</v>
      </c>
      <c r="AM5" s="766"/>
      <c r="AN5" s="766">
        <v>1</v>
      </c>
      <c r="AO5" s="768" t="str">
        <f t="shared" si="3"/>
        <v>Измерение уровня в емкости 024.2;SOU.LT652.RawValue;Channel.MNS.SOU.LT652.RawValue;СОУ;мм;100;2100</v>
      </c>
      <c r="AP5" s="768" t="str">
        <f t="shared" si="4"/>
        <v>"Channel.MNS.SOU.LT652.RawValue",1000,0.001,1,</v>
      </c>
    </row>
    <row r="6" spans="1:42" s="193" customFormat="1" x14ac:dyDescent="0.25">
      <c r="A6" s="756">
        <v>4</v>
      </c>
      <c r="B6" s="757" t="s">
        <v>5376</v>
      </c>
      <c r="C6" s="756" t="s">
        <v>5375</v>
      </c>
      <c r="D6" s="774"/>
      <c r="E6" s="774"/>
      <c r="F6" s="774"/>
      <c r="G6" s="774">
        <v>2.5000000000000001E-2</v>
      </c>
      <c r="H6" s="774"/>
      <c r="I6" s="774"/>
      <c r="J6" s="774"/>
      <c r="K6" s="774"/>
      <c r="L6" s="775"/>
      <c r="M6" s="774">
        <v>0.5</v>
      </c>
      <c r="N6" s="774"/>
      <c r="O6" s="774"/>
      <c r="P6" s="215">
        <v>0</v>
      </c>
      <c r="Q6" s="215">
        <v>0.4</v>
      </c>
      <c r="R6" s="214"/>
      <c r="S6" s="758">
        <v>3.7</v>
      </c>
      <c r="T6" s="759">
        <v>20.3</v>
      </c>
      <c r="U6" s="214"/>
      <c r="V6" s="760" t="s">
        <v>323</v>
      </c>
      <c r="W6" s="614">
        <f t="shared" si="0"/>
        <v>1</v>
      </c>
      <c r="X6" s="761">
        <v>2</v>
      </c>
      <c r="Y6" s="761">
        <v>4</v>
      </c>
      <c r="Z6" s="887" t="s">
        <v>5061</v>
      </c>
      <c r="AA6" s="761"/>
      <c r="AB6" s="762"/>
      <c r="AC6" s="772" t="s">
        <v>5048</v>
      </c>
      <c r="AD6" s="773" t="s">
        <v>216</v>
      </c>
      <c r="AE6" s="773" t="s">
        <v>1860</v>
      </c>
      <c r="AF6" s="607" t="s">
        <v>5007</v>
      </c>
      <c r="AG6" s="764" t="str">
        <f t="shared" si="1"/>
        <v>SAR1.PDT671</v>
      </c>
      <c r="AH6" s="765" t="s">
        <v>1503</v>
      </c>
      <c r="AI6" s="614" t="str">
        <f t="shared" si="2"/>
        <v>Popup_OIPp</v>
      </c>
      <c r="AJ6" s="770" t="s">
        <v>2497</v>
      </c>
      <c r="AK6" s="766" t="s">
        <v>70</v>
      </c>
      <c r="AL6" s="765">
        <v>168</v>
      </c>
      <c r="AM6" s="766"/>
      <c r="AN6" s="766">
        <v>3</v>
      </c>
      <c r="AO6" s="768" t="str">
        <f t="shared" si="3"/>
        <v>Перепад давления на узле регулирования №008.1;SAR1.PDT671.RawValue;Channel.MNS.SAR1.PDT671.RawValue;САР 1;МПа;0;0,4</v>
      </c>
      <c r="AP6" s="768" t="str">
        <f t="shared" si="4"/>
        <v>"Channel.MNS.SAR1.PDT671.RawValue",1000,0.001,1,</v>
      </c>
    </row>
    <row r="7" spans="1:42" s="193" customFormat="1" x14ac:dyDescent="0.25">
      <c r="A7" s="756">
        <v>5</v>
      </c>
      <c r="B7" s="757" t="s">
        <v>5378</v>
      </c>
      <c r="C7" s="756" t="s">
        <v>5377</v>
      </c>
      <c r="D7" s="215"/>
      <c r="E7" s="215"/>
      <c r="F7" s="214"/>
      <c r="G7" s="214">
        <v>2.5000000000000001E-2</v>
      </c>
      <c r="H7" s="215"/>
      <c r="I7" s="215"/>
      <c r="J7" s="214"/>
      <c r="K7" s="214"/>
      <c r="L7" s="214"/>
      <c r="M7" s="214">
        <v>0.5</v>
      </c>
      <c r="N7" s="214"/>
      <c r="O7" s="214"/>
      <c r="P7" s="215">
        <v>0</v>
      </c>
      <c r="Q7" s="215">
        <v>0.4</v>
      </c>
      <c r="R7" s="215"/>
      <c r="S7" s="758">
        <v>3.7</v>
      </c>
      <c r="T7" s="759">
        <v>20.3</v>
      </c>
      <c r="U7" s="215"/>
      <c r="V7" s="760" t="s">
        <v>323</v>
      </c>
      <c r="W7" s="614">
        <f t="shared" si="0"/>
        <v>1</v>
      </c>
      <c r="X7" s="761">
        <v>2</v>
      </c>
      <c r="Y7" s="761">
        <v>5</v>
      </c>
      <c r="Z7" s="887" t="s">
        <v>5062</v>
      </c>
      <c r="AA7" s="761"/>
      <c r="AB7" s="762"/>
      <c r="AC7" s="772" t="s">
        <v>5048</v>
      </c>
      <c r="AD7" s="773" t="s">
        <v>216</v>
      </c>
      <c r="AE7" s="773" t="s">
        <v>1860</v>
      </c>
      <c r="AF7" s="607" t="s">
        <v>5021</v>
      </c>
      <c r="AG7" s="764" t="str">
        <f t="shared" si="1"/>
        <v>SAR2.PDT672</v>
      </c>
      <c r="AH7" s="765" t="s">
        <v>1503</v>
      </c>
      <c r="AI7" s="614" t="str">
        <f t="shared" si="2"/>
        <v>Popup_OIPp</v>
      </c>
      <c r="AJ7" s="770" t="s">
        <v>2497</v>
      </c>
      <c r="AK7" s="766" t="s">
        <v>70</v>
      </c>
      <c r="AL7" s="765">
        <v>168</v>
      </c>
      <c r="AM7" s="766"/>
      <c r="AN7" s="766">
        <v>3</v>
      </c>
      <c r="AO7" s="768" t="str">
        <f t="shared" si="3"/>
        <v>Перепад давления на узле регулирования №008.2;SAR2.PDT672.RawValue;Channel.MNS.SAR2.PDT672.RawValue;САР 2;МПа;0;0,4</v>
      </c>
      <c r="AP7" s="768" t="str">
        <f t="shared" si="4"/>
        <v>"Channel.MNS.SAR2.PDT672.RawValue",1000,0.001,1,</v>
      </c>
    </row>
    <row r="8" spans="1:42" s="193" customFormat="1" x14ac:dyDescent="0.25">
      <c r="A8" s="756">
        <v>6</v>
      </c>
      <c r="B8" s="757" t="s">
        <v>5380</v>
      </c>
      <c r="C8" s="756" t="s">
        <v>5379</v>
      </c>
      <c r="D8" s="215"/>
      <c r="E8" s="215"/>
      <c r="F8" s="214"/>
      <c r="G8" s="215">
        <v>2.5000000000000001E-2</v>
      </c>
      <c r="H8" s="215"/>
      <c r="I8" s="215"/>
      <c r="J8" s="214"/>
      <c r="K8" s="214"/>
      <c r="L8" s="214"/>
      <c r="M8" s="214">
        <v>0.34499999999999997</v>
      </c>
      <c r="N8" s="214"/>
      <c r="O8" s="214"/>
      <c r="P8" s="215">
        <v>0</v>
      </c>
      <c r="Q8" s="215">
        <v>0.4</v>
      </c>
      <c r="R8" s="215"/>
      <c r="S8" s="758">
        <v>3.7</v>
      </c>
      <c r="T8" s="759">
        <v>20.3</v>
      </c>
      <c r="U8" s="215"/>
      <c r="V8" s="760" t="s">
        <v>323</v>
      </c>
      <c r="W8" s="614">
        <f t="shared" si="0"/>
        <v>1</v>
      </c>
      <c r="X8" s="761">
        <v>2</v>
      </c>
      <c r="Y8" s="771">
        <v>6</v>
      </c>
      <c r="Z8" s="887" t="s">
        <v>328</v>
      </c>
      <c r="AA8" s="771"/>
      <c r="AB8" s="762"/>
      <c r="AC8" s="772" t="s">
        <v>5048</v>
      </c>
      <c r="AD8" s="773" t="s">
        <v>216</v>
      </c>
      <c r="AE8" s="773" t="s">
        <v>1860</v>
      </c>
      <c r="AF8" s="607" t="s">
        <v>5000</v>
      </c>
      <c r="AG8" s="764" t="str">
        <f t="shared" si="1"/>
        <v>SARD.PDT673</v>
      </c>
      <c r="AH8" s="765" t="s">
        <v>1503</v>
      </c>
      <c r="AI8" s="614" t="str">
        <f t="shared" si="2"/>
        <v>Popup_OIPp</v>
      </c>
      <c r="AJ8" s="770" t="s">
        <v>2497</v>
      </c>
      <c r="AK8" s="766" t="s">
        <v>70</v>
      </c>
      <c r="AL8" s="765">
        <v>168</v>
      </c>
      <c r="AM8" s="766"/>
      <c r="AN8" s="766">
        <v>3</v>
      </c>
      <c r="AO8" s="768" t="str">
        <f t="shared" si="3"/>
        <v>Перепад давления на регуляторе давления №036.5;SARD.PDT673.RawValue;Channel.MNS.SARD.PDT673.RawValue;САРД;МПа;0;0,4</v>
      </c>
      <c r="AP8" s="768" t="str">
        <f t="shared" si="4"/>
        <v>"Channel.MNS.SARD.PDT673.RawValue",1000,0.001,1,</v>
      </c>
    </row>
    <row r="9" spans="1:42" s="193" customFormat="1" x14ac:dyDescent="0.25">
      <c r="A9" s="756">
        <v>7</v>
      </c>
      <c r="B9" s="757" t="s">
        <v>5382</v>
      </c>
      <c r="C9" s="756" t="s">
        <v>5381</v>
      </c>
      <c r="D9" s="774"/>
      <c r="E9" s="774"/>
      <c r="F9" s="774"/>
      <c r="G9" s="214"/>
      <c r="H9" s="774"/>
      <c r="I9" s="774"/>
      <c r="J9" s="774"/>
      <c r="K9" s="774"/>
      <c r="L9" s="775"/>
      <c r="M9" s="774"/>
      <c r="N9" s="774"/>
      <c r="O9" s="774"/>
      <c r="P9" s="215">
        <v>0</v>
      </c>
      <c r="Q9" s="215">
        <v>4</v>
      </c>
      <c r="R9" s="214"/>
      <c r="S9" s="758">
        <v>3.7</v>
      </c>
      <c r="T9" s="759">
        <v>20.3</v>
      </c>
      <c r="U9" s="214"/>
      <c r="V9" s="760" t="s">
        <v>323</v>
      </c>
      <c r="W9" s="614">
        <f t="shared" si="0"/>
        <v>1</v>
      </c>
      <c r="X9" s="776">
        <v>2</v>
      </c>
      <c r="Y9" s="776">
        <v>7</v>
      </c>
      <c r="Z9" s="887" t="s">
        <v>4963</v>
      </c>
      <c r="AA9" s="776"/>
      <c r="AB9" s="762"/>
      <c r="AC9" s="772" t="s">
        <v>5048</v>
      </c>
      <c r="AD9" s="773" t="s">
        <v>216</v>
      </c>
      <c r="AE9" s="773" t="s">
        <v>1860</v>
      </c>
      <c r="AF9" s="607" t="s">
        <v>4962</v>
      </c>
      <c r="AG9" s="764" t="str">
        <f t="shared" si="1"/>
        <v>SSN.PT591</v>
      </c>
      <c r="AH9" s="765" t="s">
        <v>1503</v>
      </c>
      <c r="AI9" s="614" t="str">
        <f t="shared" si="2"/>
        <v>Popup_OIPp</v>
      </c>
      <c r="AJ9" s="770" t="s">
        <v>1923</v>
      </c>
      <c r="AK9" s="766" t="s">
        <v>70</v>
      </c>
      <c r="AL9" s="765">
        <v>167</v>
      </c>
      <c r="AM9" s="765"/>
      <c r="AN9" s="766">
        <v>3</v>
      </c>
      <c r="AO9" s="768" t="str">
        <f t="shared" si="3"/>
        <v>Давление нефти на входе ССН;SSN.PT591.RawValue;Channel.MNS.SSN.PT591.RawValue;ССН;МПа;0;4</v>
      </c>
      <c r="AP9" s="768" t="str">
        <f t="shared" si="4"/>
        <v>"Channel.MNS.SSN.PT591.RawValue",1000,0.001,1,</v>
      </c>
    </row>
    <row r="10" spans="1:42" s="193" customFormat="1" x14ac:dyDescent="0.25">
      <c r="A10" s="756">
        <v>8</v>
      </c>
      <c r="B10" s="757" t="s">
        <v>5384</v>
      </c>
      <c r="C10" s="756" t="s">
        <v>5383</v>
      </c>
      <c r="D10" s="214"/>
      <c r="E10" s="214"/>
      <c r="F10" s="214"/>
      <c r="G10" s="214"/>
      <c r="H10" s="214"/>
      <c r="I10" s="214"/>
      <c r="J10" s="214"/>
      <c r="K10" s="214"/>
      <c r="L10" s="214"/>
      <c r="M10" s="214"/>
      <c r="N10" s="214"/>
      <c r="O10" s="214"/>
      <c r="P10" s="215">
        <v>0</v>
      </c>
      <c r="Q10" s="215">
        <v>10</v>
      </c>
      <c r="R10" s="215"/>
      <c r="S10" s="758">
        <v>3.7</v>
      </c>
      <c r="T10" s="759">
        <v>20.3</v>
      </c>
      <c r="U10" s="215"/>
      <c r="V10" s="760" t="s">
        <v>323</v>
      </c>
      <c r="W10" s="614">
        <f t="shared" si="0"/>
        <v>1</v>
      </c>
      <c r="X10" s="776">
        <v>3</v>
      </c>
      <c r="Y10" s="776">
        <v>0</v>
      </c>
      <c r="Z10" s="887" t="s">
        <v>4963</v>
      </c>
      <c r="AA10" s="776"/>
      <c r="AB10" s="762"/>
      <c r="AC10" s="772" t="s">
        <v>5048</v>
      </c>
      <c r="AD10" s="773" t="s">
        <v>216</v>
      </c>
      <c r="AE10" s="773" t="s">
        <v>1861</v>
      </c>
      <c r="AF10" s="607" t="s">
        <v>4962</v>
      </c>
      <c r="AG10" s="764" t="str">
        <f t="shared" si="1"/>
        <v>SSN.PT592</v>
      </c>
      <c r="AH10" s="765" t="s">
        <v>1503</v>
      </c>
      <c r="AI10" s="614" t="str">
        <f t="shared" si="2"/>
        <v>Popup_OIPp</v>
      </c>
      <c r="AJ10" s="770" t="s">
        <v>1923</v>
      </c>
      <c r="AK10" s="766" t="s">
        <v>70</v>
      </c>
      <c r="AL10" s="765">
        <v>151</v>
      </c>
      <c r="AM10" s="765"/>
      <c r="AN10" s="766">
        <v>3</v>
      </c>
      <c r="AO10" s="768" t="str">
        <f t="shared" si="3"/>
        <v>Давление нефти на выходе ССН;SSN.PT592.RawValue;Channel.MNS.SSN.PT592.RawValue;ССН;МПа;0;10</v>
      </c>
      <c r="AP10" s="768" t="str">
        <f t="shared" si="4"/>
        <v>"Channel.MNS.SSN.PT592.RawValue",1000,0.001,1,</v>
      </c>
    </row>
    <row r="11" spans="1:42" s="193" customFormat="1" x14ac:dyDescent="0.25">
      <c r="A11" s="756">
        <v>9</v>
      </c>
      <c r="B11" s="777" t="s">
        <v>5385</v>
      </c>
      <c r="C11" s="756" t="s">
        <v>1897</v>
      </c>
      <c r="D11" s="774"/>
      <c r="E11" s="774"/>
      <c r="F11" s="774"/>
      <c r="G11" s="774">
        <v>0.28999999999999998</v>
      </c>
      <c r="H11" s="215"/>
      <c r="I11" s="215"/>
      <c r="J11" s="214"/>
      <c r="K11" s="214"/>
      <c r="L11" s="214"/>
      <c r="M11" s="214"/>
      <c r="N11" s="214"/>
      <c r="O11" s="214"/>
      <c r="P11" s="215">
        <v>0</v>
      </c>
      <c r="Q11" s="215">
        <v>1</v>
      </c>
      <c r="R11" s="215"/>
      <c r="S11" s="758">
        <v>3.7</v>
      </c>
      <c r="T11" s="759">
        <v>20.3</v>
      </c>
      <c r="U11" s="215"/>
      <c r="V11" s="760" t="s">
        <v>323</v>
      </c>
      <c r="W11" s="614">
        <f t="shared" si="0"/>
        <v>1</v>
      </c>
      <c r="X11" s="761">
        <v>3</v>
      </c>
      <c r="Y11" s="761">
        <v>1</v>
      </c>
      <c r="Z11" s="887" t="s">
        <v>1533</v>
      </c>
      <c r="AA11" s="761"/>
      <c r="AB11" s="762"/>
      <c r="AC11" s="772" t="s">
        <v>5048</v>
      </c>
      <c r="AD11" s="773" t="s">
        <v>216</v>
      </c>
      <c r="AE11" s="773" t="s">
        <v>1861</v>
      </c>
      <c r="AF11" s="607" t="s">
        <v>1927</v>
      </c>
      <c r="AG11" s="764" t="str">
        <f t="shared" si="1"/>
        <v>SOU.PT651</v>
      </c>
      <c r="AH11" s="765" t="s">
        <v>1503</v>
      </c>
      <c r="AI11" s="614" t="str">
        <f t="shared" si="2"/>
        <v>Popup_OIPp</v>
      </c>
      <c r="AJ11" s="770" t="s">
        <v>1923</v>
      </c>
      <c r="AK11" s="766" t="s">
        <v>71</v>
      </c>
      <c r="AL11" s="765">
        <v>156</v>
      </c>
      <c r="AM11" s="765"/>
      <c r="AN11" s="766">
        <v>3</v>
      </c>
      <c r="AO11" s="768" t="str">
        <f t="shared" si="3"/>
        <v>Давление на выходе насоса откачки утечек из емкости 024.1;SOU.PT651.RawValue;Channel.MNS.SOU.PT651.RawValue;СОУ;МПа;0;1</v>
      </c>
      <c r="AP11" s="768" t="str">
        <f t="shared" si="4"/>
        <v>"Channel.MNS.SOU.PT651.RawValue",1000,0.001,1,</v>
      </c>
    </row>
    <row r="12" spans="1:42" s="193" customFormat="1" x14ac:dyDescent="0.25">
      <c r="A12" s="756">
        <v>10</v>
      </c>
      <c r="B12" s="777" t="s">
        <v>5386</v>
      </c>
      <c r="C12" s="756" t="s">
        <v>255</v>
      </c>
      <c r="D12" s="774"/>
      <c r="E12" s="774"/>
      <c r="F12" s="774"/>
      <c r="G12" s="774">
        <v>0.28999999999999998</v>
      </c>
      <c r="H12" s="215"/>
      <c r="I12" s="215"/>
      <c r="J12" s="214"/>
      <c r="K12" s="214"/>
      <c r="L12" s="214"/>
      <c r="M12" s="214"/>
      <c r="N12" s="214"/>
      <c r="O12" s="214"/>
      <c r="P12" s="215">
        <v>0</v>
      </c>
      <c r="Q12" s="215">
        <v>1</v>
      </c>
      <c r="R12" s="215"/>
      <c r="S12" s="758">
        <v>3.7</v>
      </c>
      <c r="T12" s="759">
        <v>20.3</v>
      </c>
      <c r="U12" s="215"/>
      <c r="V12" s="760" t="s">
        <v>323</v>
      </c>
      <c r="W12" s="614">
        <f t="shared" si="0"/>
        <v>1</v>
      </c>
      <c r="X12" s="761">
        <v>3</v>
      </c>
      <c r="Y12" s="761">
        <v>2</v>
      </c>
      <c r="Z12" s="887" t="s">
        <v>1533</v>
      </c>
      <c r="AA12" s="761"/>
      <c r="AB12" s="762"/>
      <c r="AC12" s="772" t="s">
        <v>5048</v>
      </c>
      <c r="AD12" s="773" t="s">
        <v>216</v>
      </c>
      <c r="AE12" s="773" t="s">
        <v>1861</v>
      </c>
      <c r="AF12" s="607" t="s">
        <v>1927</v>
      </c>
      <c r="AG12" s="764" t="str">
        <f t="shared" si="1"/>
        <v>SOU.PT652</v>
      </c>
      <c r="AH12" s="765" t="s">
        <v>1503</v>
      </c>
      <c r="AI12" s="614" t="str">
        <f t="shared" si="2"/>
        <v>Popup_OIPp</v>
      </c>
      <c r="AJ12" s="770" t="s">
        <v>1923</v>
      </c>
      <c r="AK12" s="766" t="s">
        <v>71</v>
      </c>
      <c r="AL12" s="765">
        <v>156</v>
      </c>
      <c r="AM12" s="765"/>
      <c r="AN12" s="766">
        <v>3</v>
      </c>
      <c r="AO12" s="768" t="str">
        <f t="shared" si="3"/>
        <v>Давление на выходе насоса откачки утечек из емкости 024.2;SOU.PT652.RawValue;Channel.MNS.SOU.PT652.RawValue;СОУ;МПа;0;1</v>
      </c>
      <c r="AP12" s="768" t="str">
        <f t="shared" si="4"/>
        <v>"Channel.MNS.SOU.PT652.RawValue",1000,0.001,1,</v>
      </c>
    </row>
    <row r="13" spans="1:42" s="193" customFormat="1" x14ac:dyDescent="0.25">
      <c r="A13" s="756">
        <v>11</v>
      </c>
      <c r="B13" s="757" t="s">
        <v>5388</v>
      </c>
      <c r="C13" s="756" t="s">
        <v>5387</v>
      </c>
      <c r="D13" s="214"/>
      <c r="E13" s="214"/>
      <c r="F13" s="214"/>
      <c r="G13" s="214"/>
      <c r="H13" s="215"/>
      <c r="I13" s="215"/>
      <c r="J13" s="214"/>
      <c r="K13" s="214">
        <v>0.97</v>
      </c>
      <c r="L13" s="214"/>
      <c r="M13" s="214"/>
      <c r="N13" s="214"/>
      <c r="O13" s="214"/>
      <c r="P13" s="215">
        <v>0</v>
      </c>
      <c r="Q13" s="215">
        <v>4</v>
      </c>
      <c r="R13" s="215"/>
      <c r="S13" s="758">
        <v>3.7</v>
      </c>
      <c r="T13" s="759">
        <v>20.3</v>
      </c>
      <c r="U13" s="215"/>
      <c r="V13" s="760" t="s">
        <v>323</v>
      </c>
      <c r="W13" s="614">
        <f t="shared" si="0"/>
        <v>1</v>
      </c>
      <c r="X13" s="761">
        <v>3</v>
      </c>
      <c r="Y13" s="761">
        <v>3</v>
      </c>
      <c r="Z13" s="887" t="s">
        <v>5061</v>
      </c>
      <c r="AA13" s="761"/>
      <c r="AB13" s="762"/>
      <c r="AC13" s="772" t="s">
        <v>5048</v>
      </c>
      <c r="AD13" s="778" t="s">
        <v>216</v>
      </c>
      <c r="AE13" s="773" t="s">
        <v>1861</v>
      </c>
      <c r="AF13" s="607" t="s">
        <v>5007</v>
      </c>
      <c r="AG13" s="764" t="str">
        <f t="shared" si="1"/>
        <v>SAR1.PT671</v>
      </c>
      <c r="AH13" s="765" t="s">
        <v>1503</v>
      </c>
      <c r="AI13" s="614" t="str">
        <f t="shared" si="2"/>
        <v>Popup_OIPp</v>
      </c>
      <c r="AJ13" s="770" t="s">
        <v>1923</v>
      </c>
      <c r="AK13" s="766" t="s">
        <v>70</v>
      </c>
      <c r="AL13" s="765">
        <v>150</v>
      </c>
      <c r="AM13" s="765"/>
      <c r="AN13" s="766">
        <v>3</v>
      </c>
      <c r="AO13" s="768" t="str">
        <f t="shared" si="3"/>
        <v>Давление нефти до узла регулирования №008.1;SAR1.PT671.RawValue;Channel.MNS.SAR1.PT671.RawValue;САР 1;МПа;0;4</v>
      </c>
      <c r="AP13" s="768" t="str">
        <f t="shared" si="4"/>
        <v>"Channel.MNS.SAR1.PT671.RawValue",1000,0.001,1,</v>
      </c>
    </row>
    <row r="14" spans="1:42" s="193" customFormat="1" x14ac:dyDescent="0.25">
      <c r="A14" s="756">
        <v>12</v>
      </c>
      <c r="B14" s="757" t="s">
        <v>5390</v>
      </c>
      <c r="C14" s="756" t="s">
        <v>5389</v>
      </c>
      <c r="D14" s="214"/>
      <c r="E14" s="214"/>
      <c r="F14" s="214"/>
      <c r="G14" s="214"/>
      <c r="H14" s="215"/>
      <c r="I14" s="215"/>
      <c r="J14" s="214"/>
      <c r="K14" s="214">
        <v>0.95</v>
      </c>
      <c r="L14" s="214"/>
      <c r="M14" s="214"/>
      <c r="N14" s="214"/>
      <c r="O14" s="214"/>
      <c r="P14" s="215">
        <v>0</v>
      </c>
      <c r="Q14" s="215">
        <v>10</v>
      </c>
      <c r="R14" s="215"/>
      <c r="S14" s="758">
        <v>3.7</v>
      </c>
      <c r="T14" s="759">
        <v>20.3</v>
      </c>
      <c r="U14" s="215"/>
      <c r="V14" s="760" t="s">
        <v>323</v>
      </c>
      <c r="W14" s="614">
        <f t="shared" si="0"/>
        <v>1</v>
      </c>
      <c r="X14" s="761">
        <v>3</v>
      </c>
      <c r="Y14" s="761">
        <v>4</v>
      </c>
      <c r="Z14" s="887" t="s">
        <v>5061</v>
      </c>
      <c r="AA14" s="761"/>
      <c r="AB14" s="762"/>
      <c r="AC14" s="772" t="s">
        <v>5048</v>
      </c>
      <c r="AD14" s="778" t="s">
        <v>216</v>
      </c>
      <c r="AE14" s="773" t="s">
        <v>1861</v>
      </c>
      <c r="AF14" s="607" t="s">
        <v>5007</v>
      </c>
      <c r="AG14" s="764" t="str">
        <f t="shared" si="1"/>
        <v>SAR1.PT672</v>
      </c>
      <c r="AH14" s="765" t="s">
        <v>1503</v>
      </c>
      <c r="AI14" s="614" t="str">
        <f t="shared" si="2"/>
        <v>Popup_OIPp</v>
      </c>
      <c r="AJ14" s="770" t="s">
        <v>1923</v>
      </c>
      <c r="AK14" s="766" t="s">
        <v>70</v>
      </c>
      <c r="AL14" s="765">
        <v>150</v>
      </c>
      <c r="AM14" s="765"/>
      <c r="AN14" s="766">
        <v>3</v>
      </c>
      <c r="AO14" s="768" t="str">
        <f t="shared" si="3"/>
        <v>Давление нефти после узла регулирования №008.1;SAR1.PT672.RawValue;Channel.MNS.SAR1.PT672.RawValue;САР 1;МПа;0;10</v>
      </c>
      <c r="AP14" s="768" t="str">
        <f t="shared" si="4"/>
        <v>"Channel.MNS.SAR1.PT672.RawValue",1000,0.001,1,</v>
      </c>
    </row>
    <row r="15" spans="1:42" s="193" customFormat="1" x14ac:dyDescent="0.25">
      <c r="A15" s="756">
        <v>13</v>
      </c>
      <c r="B15" s="757" t="s">
        <v>5615</v>
      </c>
      <c r="C15" s="756" t="s">
        <v>5614</v>
      </c>
      <c r="D15" s="774"/>
      <c r="E15" s="774"/>
      <c r="F15" s="774"/>
      <c r="G15" s="774"/>
      <c r="H15" s="774"/>
      <c r="I15" s="774"/>
      <c r="J15" s="774"/>
      <c r="K15" s="774"/>
      <c r="L15" s="775"/>
      <c r="M15" s="774"/>
      <c r="N15" s="774"/>
      <c r="O15" s="774"/>
      <c r="P15" s="215">
        <v>-20</v>
      </c>
      <c r="Q15" s="215">
        <v>80</v>
      </c>
      <c r="R15" s="214"/>
      <c r="S15" s="758">
        <v>3.7</v>
      </c>
      <c r="T15" s="759">
        <v>20.3</v>
      </c>
      <c r="U15" s="214"/>
      <c r="V15" s="760" t="s">
        <v>323</v>
      </c>
      <c r="W15" s="614">
        <f t="shared" si="0"/>
        <v>1</v>
      </c>
      <c r="X15" s="761">
        <v>4</v>
      </c>
      <c r="Y15" s="761">
        <v>0</v>
      </c>
      <c r="Z15" s="892" t="s">
        <v>5048</v>
      </c>
      <c r="AA15" s="761"/>
      <c r="AB15" s="762"/>
      <c r="AC15" s="772" t="s">
        <v>5048</v>
      </c>
      <c r="AD15" s="778" t="s">
        <v>216</v>
      </c>
      <c r="AE15" s="773" t="s">
        <v>1868</v>
      </c>
      <c r="AF15" s="607" t="s">
        <v>5047</v>
      </c>
      <c r="AG15" s="764" t="str">
        <f t="shared" si="1"/>
        <v>DG.USO2_1.CST01_21</v>
      </c>
      <c r="AH15" s="765" t="s">
        <v>1919</v>
      </c>
      <c r="AI15" s="614" t="str">
        <f t="shared" si="2"/>
        <v>Popup_OIP</v>
      </c>
      <c r="AJ15" s="765" t="s">
        <v>1925</v>
      </c>
      <c r="AK15" s="766" t="s">
        <v>70</v>
      </c>
      <c r="AL15" s="765">
        <v>150</v>
      </c>
      <c r="AM15" s="765"/>
      <c r="AN15" s="766">
        <v>1</v>
      </c>
      <c r="AO15" s="768" t="str">
        <f t="shared" si="3"/>
        <v>Температура воздуха в шкафу ССН.УСО.2(1);DG.USO2_1.CST01_21.RawValue;Channel.MNS.DG.USO2_1.CST01_21.RawValue;ССН.УСО.2(1);°C;-20;80</v>
      </c>
      <c r="AP15" s="768" t="str">
        <f t="shared" si="4"/>
        <v>"Channel.MNS.DG.USO2_1.CST01_21.RawValue",1000,0.001,1,</v>
      </c>
    </row>
    <row r="16" spans="1:42" s="193" customFormat="1" x14ac:dyDescent="0.25">
      <c r="A16" s="756">
        <v>14</v>
      </c>
      <c r="B16" s="777" t="s">
        <v>5617</v>
      </c>
      <c r="C16" s="756" t="s">
        <v>5616</v>
      </c>
      <c r="D16" s="774">
        <v>4</v>
      </c>
      <c r="E16" s="774"/>
      <c r="F16" s="774"/>
      <c r="G16" s="774"/>
      <c r="H16" s="774"/>
      <c r="I16" s="774"/>
      <c r="J16" s="774"/>
      <c r="K16" s="774"/>
      <c r="L16" s="775"/>
      <c r="M16" s="774">
        <v>14</v>
      </c>
      <c r="N16" s="774"/>
      <c r="O16" s="774"/>
      <c r="P16" s="215">
        <v>0</v>
      </c>
      <c r="Q16" s="215">
        <v>20</v>
      </c>
      <c r="R16" s="214"/>
      <c r="S16" s="758">
        <v>3.7</v>
      </c>
      <c r="T16" s="759">
        <v>20.3</v>
      </c>
      <c r="U16" s="214"/>
      <c r="V16" s="760" t="s">
        <v>324</v>
      </c>
      <c r="W16" s="614">
        <f t="shared" si="0"/>
        <v>2</v>
      </c>
      <c r="X16" s="761">
        <v>4</v>
      </c>
      <c r="Y16" s="761">
        <v>1</v>
      </c>
      <c r="Z16" s="887" t="s">
        <v>4963</v>
      </c>
      <c r="AA16" s="761"/>
      <c r="AB16" s="769"/>
      <c r="AC16" s="772" t="s">
        <v>5048</v>
      </c>
      <c r="AD16" s="778" t="s">
        <v>216</v>
      </c>
      <c r="AE16" s="773" t="s">
        <v>1868</v>
      </c>
      <c r="AF16" s="607" t="s">
        <v>4962</v>
      </c>
      <c r="AG16" s="764" t="str">
        <f t="shared" si="1"/>
        <v>SSN.LC5913</v>
      </c>
      <c r="AH16" s="765" t="s">
        <v>1917</v>
      </c>
      <c r="AI16" s="614" t="str">
        <f t="shared" si="2"/>
        <v>Popup_OIP</v>
      </c>
      <c r="AJ16" s="770" t="s">
        <v>1924</v>
      </c>
      <c r="AK16" s="766" t="s">
        <v>71</v>
      </c>
      <c r="AL16" s="765">
        <v>152</v>
      </c>
      <c r="AM16" s="766"/>
      <c r="AN16" s="766">
        <v>1</v>
      </c>
      <c r="AO16" s="768" t="str">
        <f t="shared" si="3"/>
        <v>Затопление колодца КИП на входе насосной смешения;SSN.LC5913.RawValue;Channel.MNS.SSN.LC5913.RawValue;ССН;мА;0;20</v>
      </c>
      <c r="AP16" s="768" t="str">
        <f t="shared" si="4"/>
        <v>"Channel.MNS.SSN.LC5913.RawValue",1000,0.001,1,</v>
      </c>
    </row>
    <row r="17" spans="1:42" s="193" customFormat="1" x14ac:dyDescent="0.25">
      <c r="A17" s="756">
        <v>15</v>
      </c>
      <c r="B17" s="777" t="s">
        <v>5620</v>
      </c>
      <c r="C17" s="756" t="s">
        <v>5619</v>
      </c>
      <c r="D17" s="774">
        <v>4</v>
      </c>
      <c r="E17" s="774"/>
      <c r="F17" s="774"/>
      <c r="G17" s="774"/>
      <c r="H17" s="774"/>
      <c r="I17" s="774"/>
      <c r="J17" s="774"/>
      <c r="K17" s="774"/>
      <c r="L17" s="775"/>
      <c r="M17" s="774">
        <v>14</v>
      </c>
      <c r="N17" s="774"/>
      <c r="O17" s="774"/>
      <c r="P17" s="215">
        <v>0</v>
      </c>
      <c r="Q17" s="215">
        <v>20</v>
      </c>
      <c r="R17" s="214"/>
      <c r="S17" s="758">
        <v>3.7</v>
      </c>
      <c r="T17" s="759">
        <v>20.3</v>
      </c>
      <c r="U17" s="214"/>
      <c r="V17" s="760" t="s">
        <v>324</v>
      </c>
      <c r="W17" s="614">
        <f t="shared" si="0"/>
        <v>2</v>
      </c>
      <c r="X17" s="761">
        <v>4</v>
      </c>
      <c r="Y17" s="771">
        <v>2</v>
      </c>
      <c r="Z17" s="887" t="s">
        <v>4963</v>
      </c>
      <c r="AA17" s="771"/>
      <c r="AB17" s="769"/>
      <c r="AC17" s="772" t="s">
        <v>5048</v>
      </c>
      <c r="AD17" s="778" t="s">
        <v>216</v>
      </c>
      <c r="AE17" s="773" t="s">
        <v>1868</v>
      </c>
      <c r="AF17" s="607" t="s">
        <v>4962</v>
      </c>
      <c r="AG17" s="764" t="str">
        <f t="shared" si="1"/>
        <v>SSN.LC5923</v>
      </c>
      <c r="AH17" s="765" t="s">
        <v>1917</v>
      </c>
      <c r="AI17" s="614" t="str">
        <f t="shared" si="2"/>
        <v>Popup_OIP</v>
      </c>
      <c r="AJ17" s="770" t="s">
        <v>1924</v>
      </c>
      <c r="AK17" s="766" t="s">
        <v>71</v>
      </c>
      <c r="AL17" s="765">
        <v>152</v>
      </c>
      <c r="AM17" s="766"/>
      <c r="AN17" s="766">
        <v>1</v>
      </c>
      <c r="AO17" s="768" t="str">
        <f t="shared" si="3"/>
        <v>Затопление колодца КИП на выходе насосной смешения;SSN.LC5923.RawValue;Channel.MNS.SSN.LC5923.RawValue;ССН;мА;0;20</v>
      </c>
      <c r="AP17" s="768" t="str">
        <f t="shared" si="4"/>
        <v>"Channel.MNS.SSN.LC5923.RawValue",1000,0.001,1,</v>
      </c>
    </row>
    <row r="18" spans="1:42" s="193" customFormat="1" ht="14.25" customHeight="1" x14ac:dyDescent="0.25">
      <c r="A18" s="756">
        <v>16</v>
      </c>
      <c r="B18" s="777" t="s">
        <v>5622</v>
      </c>
      <c r="C18" s="756" t="s">
        <v>5621</v>
      </c>
      <c r="D18" s="774">
        <v>4</v>
      </c>
      <c r="E18" s="774"/>
      <c r="F18" s="774"/>
      <c r="G18" s="774"/>
      <c r="H18" s="774"/>
      <c r="I18" s="774"/>
      <c r="J18" s="774"/>
      <c r="K18" s="774"/>
      <c r="L18" s="775"/>
      <c r="M18" s="774">
        <v>14</v>
      </c>
      <c r="N18" s="774"/>
      <c r="O18" s="774"/>
      <c r="P18" s="215">
        <v>0</v>
      </c>
      <c r="Q18" s="215">
        <v>20</v>
      </c>
      <c r="R18" s="215"/>
      <c r="S18" s="758">
        <v>3.7</v>
      </c>
      <c r="T18" s="759">
        <v>20.3</v>
      </c>
      <c r="U18" s="215"/>
      <c r="V18" s="760" t="s">
        <v>324</v>
      </c>
      <c r="W18" s="614">
        <f t="shared" si="0"/>
        <v>2</v>
      </c>
      <c r="X18" s="761">
        <v>4</v>
      </c>
      <c r="Y18" s="761">
        <v>3</v>
      </c>
      <c r="Z18" s="887" t="s">
        <v>4963</v>
      </c>
      <c r="AA18" s="761"/>
      <c r="AB18" s="769"/>
      <c r="AC18" s="772" t="s">
        <v>5048</v>
      </c>
      <c r="AD18" s="778" t="s">
        <v>216</v>
      </c>
      <c r="AE18" s="773" t="s">
        <v>1868</v>
      </c>
      <c r="AF18" s="607" t="s">
        <v>7229</v>
      </c>
      <c r="AG18" s="764" t="str">
        <f t="shared" si="1"/>
        <v>BIK.LC9513</v>
      </c>
      <c r="AH18" s="765" t="s">
        <v>1917</v>
      </c>
      <c r="AI18" s="614" t="str">
        <f t="shared" si="2"/>
        <v>Popup_OIP</v>
      </c>
      <c r="AJ18" s="770" t="s">
        <v>1924</v>
      </c>
      <c r="AK18" s="766" t="s">
        <v>71</v>
      </c>
      <c r="AL18" s="765">
        <v>152</v>
      </c>
      <c r="AM18" s="766"/>
      <c r="AN18" s="766">
        <v>1</v>
      </c>
      <c r="AO18" s="768" t="str">
        <f t="shared" si="3"/>
        <v>Затопление колодца КИП в зоне отбора БИК;BIK.LC9513.RawValue;Channel.MNS.BIK.LC9513.RawValue;ССН;мА;0;20</v>
      </c>
      <c r="AP18" s="768" t="str">
        <f t="shared" si="4"/>
        <v>"Channel.MNS.BIK.LC9513.RawValue",1000,0.001,1,</v>
      </c>
    </row>
    <row r="19" spans="1:42" s="193" customFormat="1" x14ac:dyDescent="0.25">
      <c r="A19" s="756">
        <v>17</v>
      </c>
      <c r="B19" s="757" t="s">
        <v>5623</v>
      </c>
      <c r="C19" s="756" t="s">
        <v>2380</v>
      </c>
      <c r="D19" s="774"/>
      <c r="E19" s="774"/>
      <c r="F19" s="774"/>
      <c r="G19" s="774"/>
      <c r="H19" s="774"/>
      <c r="I19" s="774"/>
      <c r="J19" s="774"/>
      <c r="K19" s="774">
        <v>0.97</v>
      </c>
      <c r="L19" s="775"/>
      <c r="M19" s="774"/>
      <c r="N19" s="774"/>
      <c r="O19" s="774"/>
      <c r="P19" s="215">
        <v>0</v>
      </c>
      <c r="Q19" s="215">
        <v>4</v>
      </c>
      <c r="R19" s="215"/>
      <c r="S19" s="758">
        <v>3.7</v>
      </c>
      <c r="T19" s="759">
        <v>20.3</v>
      </c>
      <c r="U19" s="215"/>
      <c r="V19" s="760" t="s">
        <v>323</v>
      </c>
      <c r="W19" s="614">
        <f t="shared" si="0"/>
        <v>1</v>
      </c>
      <c r="X19" s="761">
        <v>4</v>
      </c>
      <c r="Y19" s="761">
        <v>5</v>
      </c>
      <c r="Z19" s="887" t="s">
        <v>5062</v>
      </c>
      <c r="AA19" s="761"/>
      <c r="AB19" s="762"/>
      <c r="AC19" s="772" t="s">
        <v>5048</v>
      </c>
      <c r="AD19" s="773" t="s">
        <v>216</v>
      </c>
      <c r="AE19" s="773" t="s">
        <v>1868</v>
      </c>
      <c r="AF19" s="607" t="s">
        <v>5021</v>
      </c>
      <c r="AG19" s="764" t="str">
        <f t="shared" si="1"/>
        <v>SAR2.PT673</v>
      </c>
      <c r="AH19" s="765" t="s">
        <v>1503</v>
      </c>
      <c r="AI19" s="614" t="str">
        <f t="shared" si="2"/>
        <v>Popup_OIPp</v>
      </c>
      <c r="AJ19" s="770" t="s">
        <v>1923</v>
      </c>
      <c r="AK19" s="766" t="s">
        <v>70</v>
      </c>
      <c r="AL19" s="765">
        <v>150</v>
      </c>
      <c r="AM19" s="766"/>
      <c r="AN19" s="766">
        <v>3</v>
      </c>
      <c r="AO19" s="768" t="str">
        <f t="shared" si="3"/>
        <v>Давление нефти до узла регулирования №008.2;SAR2.PT673.RawValue;Channel.MNS.SAR2.PT673.RawValue;САР 2;МПа;0;4</v>
      </c>
      <c r="AP19" s="768" t="str">
        <f t="shared" si="4"/>
        <v>"Channel.MNS.SAR2.PT673.RawValue",1000,0.001,1,</v>
      </c>
    </row>
    <row r="20" spans="1:42" s="193" customFormat="1" x14ac:dyDescent="0.25">
      <c r="A20" s="756">
        <v>18</v>
      </c>
      <c r="B20" s="757" t="s">
        <v>5625</v>
      </c>
      <c r="C20" s="756" t="s">
        <v>5624</v>
      </c>
      <c r="D20" s="774"/>
      <c r="E20" s="774"/>
      <c r="F20" s="774"/>
      <c r="G20" s="774"/>
      <c r="H20" s="774"/>
      <c r="I20" s="774"/>
      <c r="J20" s="774"/>
      <c r="K20" s="774">
        <v>0.95</v>
      </c>
      <c r="L20" s="775"/>
      <c r="M20" s="774"/>
      <c r="N20" s="774"/>
      <c r="O20" s="774"/>
      <c r="P20" s="215">
        <v>0</v>
      </c>
      <c r="Q20" s="215">
        <v>10</v>
      </c>
      <c r="R20" s="214"/>
      <c r="S20" s="758">
        <v>3.7</v>
      </c>
      <c r="T20" s="759">
        <v>20.3</v>
      </c>
      <c r="U20" s="214"/>
      <c r="V20" s="760" t="s">
        <v>323</v>
      </c>
      <c r="W20" s="614">
        <f t="shared" si="0"/>
        <v>1</v>
      </c>
      <c r="X20" s="761">
        <v>4</v>
      </c>
      <c r="Y20" s="761">
        <v>6</v>
      </c>
      <c r="Z20" s="887" t="s">
        <v>5062</v>
      </c>
      <c r="AA20" s="761"/>
      <c r="AB20" s="762"/>
      <c r="AC20" s="772" t="s">
        <v>5048</v>
      </c>
      <c r="AD20" s="773" t="s">
        <v>216</v>
      </c>
      <c r="AE20" s="773" t="s">
        <v>1868</v>
      </c>
      <c r="AF20" s="607" t="s">
        <v>5021</v>
      </c>
      <c r="AG20" s="764" t="str">
        <f t="shared" si="1"/>
        <v>SAR2.PT674</v>
      </c>
      <c r="AH20" s="765" t="s">
        <v>1503</v>
      </c>
      <c r="AI20" s="614" t="str">
        <f t="shared" si="2"/>
        <v>Popup_OIPp</v>
      </c>
      <c r="AJ20" s="770" t="s">
        <v>1923</v>
      </c>
      <c r="AK20" s="766" t="s">
        <v>70</v>
      </c>
      <c r="AL20" s="765">
        <v>150</v>
      </c>
      <c r="AM20" s="766"/>
      <c r="AN20" s="766">
        <v>3</v>
      </c>
      <c r="AO20" s="768" t="str">
        <f t="shared" si="3"/>
        <v>Давление нефти после узла регулирования №008.2;SAR2.PT674.RawValue;Channel.MNS.SAR2.PT674.RawValue;САР 2;МПа;0;10</v>
      </c>
      <c r="AP20" s="768" t="str">
        <f t="shared" si="4"/>
        <v>"Channel.MNS.SAR2.PT674.RawValue",1000,0.001,1,</v>
      </c>
    </row>
    <row r="21" spans="1:42" s="193" customFormat="1" x14ac:dyDescent="0.25">
      <c r="A21" s="756">
        <v>19</v>
      </c>
      <c r="B21" s="757" t="s">
        <v>5627</v>
      </c>
      <c r="C21" s="756" t="s">
        <v>5626</v>
      </c>
      <c r="D21" s="215"/>
      <c r="E21" s="215"/>
      <c r="F21" s="214"/>
      <c r="G21" s="215"/>
      <c r="H21" s="215"/>
      <c r="I21" s="215"/>
      <c r="J21" s="214"/>
      <c r="K21" s="214">
        <v>0.97</v>
      </c>
      <c r="L21" s="214"/>
      <c r="M21" s="214"/>
      <c r="N21" s="214"/>
      <c r="O21" s="214"/>
      <c r="P21" s="215">
        <v>0</v>
      </c>
      <c r="Q21" s="215">
        <v>4</v>
      </c>
      <c r="R21" s="215"/>
      <c r="S21" s="758">
        <v>3.7</v>
      </c>
      <c r="T21" s="759">
        <v>20.3</v>
      </c>
      <c r="U21" s="215"/>
      <c r="V21" s="760" t="s">
        <v>323</v>
      </c>
      <c r="W21" s="614">
        <f t="shared" si="0"/>
        <v>1</v>
      </c>
      <c r="X21" s="761">
        <v>4</v>
      </c>
      <c r="Y21" s="761">
        <v>7</v>
      </c>
      <c r="Z21" s="887" t="s">
        <v>328</v>
      </c>
      <c r="AA21" s="761"/>
      <c r="AB21" s="762"/>
      <c r="AC21" s="772" t="s">
        <v>5048</v>
      </c>
      <c r="AD21" s="773" t="s">
        <v>216</v>
      </c>
      <c r="AE21" s="773" t="s">
        <v>1868</v>
      </c>
      <c r="AF21" s="607" t="s">
        <v>5000</v>
      </c>
      <c r="AG21" s="764" t="str">
        <f t="shared" si="1"/>
        <v>SARD.PT675</v>
      </c>
      <c r="AH21" s="765" t="s">
        <v>1503</v>
      </c>
      <c r="AI21" s="614" t="str">
        <f t="shared" si="2"/>
        <v>Popup_OIPp</v>
      </c>
      <c r="AJ21" s="770" t="s">
        <v>1923</v>
      </c>
      <c r="AK21" s="766" t="s">
        <v>70</v>
      </c>
      <c r="AL21" s="767">
        <v>150</v>
      </c>
      <c r="AM21" s="766"/>
      <c r="AN21" s="766">
        <v>3</v>
      </c>
      <c r="AO21" s="768" t="str">
        <f t="shared" si="3"/>
        <v>Давление до регулятора давления №036.5;SARD.PT675.RawValue;Channel.MNS.SARD.PT675.RawValue;САРД;МПа;0;4</v>
      </c>
      <c r="AP21" s="768" t="str">
        <f t="shared" si="4"/>
        <v>"Channel.MNS.SARD.PT675.RawValue",1000,0.001,1,</v>
      </c>
    </row>
    <row r="22" spans="1:42" s="193" customFormat="1" x14ac:dyDescent="0.25">
      <c r="A22" s="756">
        <v>20</v>
      </c>
      <c r="B22" s="757" t="s">
        <v>5629</v>
      </c>
      <c r="C22" s="756" t="s">
        <v>5628</v>
      </c>
      <c r="D22" s="215"/>
      <c r="E22" s="215"/>
      <c r="F22" s="214"/>
      <c r="G22" s="214"/>
      <c r="H22" s="215"/>
      <c r="I22" s="215"/>
      <c r="J22" s="214"/>
      <c r="K22" s="214">
        <v>0.64</v>
      </c>
      <c r="L22" s="214"/>
      <c r="M22" s="214"/>
      <c r="N22" s="214"/>
      <c r="O22" s="214"/>
      <c r="P22" s="215">
        <v>0</v>
      </c>
      <c r="Q22" s="215">
        <v>10</v>
      </c>
      <c r="R22" s="215"/>
      <c r="S22" s="758">
        <v>3.7</v>
      </c>
      <c r="T22" s="759">
        <v>20.3</v>
      </c>
      <c r="U22" s="215"/>
      <c r="V22" s="760" t="s">
        <v>323</v>
      </c>
      <c r="W22" s="614">
        <f t="shared" si="0"/>
        <v>1</v>
      </c>
      <c r="X22" s="776">
        <v>5</v>
      </c>
      <c r="Y22" s="776">
        <v>0</v>
      </c>
      <c r="Z22" s="887" t="s">
        <v>328</v>
      </c>
      <c r="AA22" s="776"/>
      <c r="AB22" s="762"/>
      <c r="AC22" s="772" t="s">
        <v>5048</v>
      </c>
      <c r="AD22" s="773" t="s">
        <v>216</v>
      </c>
      <c r="AE22" s="773" t="s">
        <v>1869</v>
      </c>
      <c r="AF22" s="607" t="s">
        <v>5000</v>
      </c>
      <c r="AG22" s="764" t="str">
        <f t="shared" si="1"/>
        <v>SARD.PT676</v>
      </c>
      <c r="AH22" s="765" t="s">
        <v>1503</v>
      </c>
      <c r="AI22" s="614" t="str">
        <f t="shared" si="2"/>
        <v>Popup_OIPp</v>
      </c>
      <c r="AJ22" s="770" t="s">
        <v>1923</v>
      </c>
      <c r="AK22" s="766" t="s">
        <v>70</v>
      </c>
      <c r="AL22" s="767">
        <v>150</v>
      </c>
      <c r="AM22" s="766"/>
      <c r="AN22" s="766">
        <v>3</v>
      </c>
      <c r="AO22" s="768" t="str">
        <f t="shared" si="3"/>
        <v>Давление после регулятора давления №036.5;SARD.PT676.RawValue;Channel.MNS.SARD.PT676.RawValue;САРД;МПа;0;10</v>
      </c>
      <c r="AP22" s="768" t="str">
        <f t="shared" si="4"/>
        <v>"Channel.MNS.SARD.PT676.RawValue",1000,0.001,1,</v>
      </c>
    </row>
    <row r="23" spans="1:42" s="193" customFormat="1" x14ac:dyDescent="0.25">
      <c r="A23" s="756">
        <v>21</v>
      </c>
      <c r="B23" s="757" t="s">
        <v>5631</v>
      </c>
      <c r="C23" s="756" t="s">
        <v>5630</v>
      </c>
      <c r="D23" s="215"/>
      <c r="E23" s="215"/>
      <c r="F23" s="214"/>
      <c r="G23" s="214">
        <v>15</v>
      </c>
      <c r="H23" s="215"/>
      <c r="I23" s="215"/>
      <c r="J23" s="214"/>
      <c r="K23" s="214"/>
      <c r="L23" s="214"/>
      <c r="M23" s="214"/>
      <c r="N23" s="214"/>
      <c r="O23" s="214"/>
      <c r="P23" s="215">
        <v>-20</v>
      </c>
      <c r="Q23" s="215">
        <v>80</v>
      </c>
      <c r="R23" s="215"/>
      <c r="S23" s="758">
        <v>3.7</v>
      </c>
      <c r="T23" s="759">
        <v>20.3</v>
      </c>
      <c r="U23" s="215"/>
      <c r="V23" s="760" t="s">
        <v>323</v>
      </c>
      <c r="W23" s="614">
        <f t="shared" si="0"/>
        <v>1</v>
      </c>
      <c r="X23" s="761">
        <v>5</v>
      </c>
      <c r="Y23" s="761">
        <v>1</v>
      </c>
      <c r="Z23" s="887" t="s">
        <v>5061</v>
      </c>
      <c r="AA23" s="761"/>
      <c r="AB23" s="762"/>
      <c r="AC23" s="772" t="s">
        <v>5048</v>
      </c>
      <c r="AD23" s="773" t="s">
        <v>216</v>
      </c>
      <c r="AE23" s="773" t="s">
        <v>1869</v>
      </c>
      <c r="AF23" s="607" t="s">
        <v>5007</v>
      </c>
      <c r="AG23" s="764" t="str">
        <f t="shared" si="1"/>
        <v>SAR1.TT671</v>
      </c>
      <c r="AH23" s="765" t="s">
        <v>1919</v>
      </c>
      <c r="AI23" s="614" t="str">
        <f t="shared" si="2"/>
        <v>Popup_OIP</v>
      </c>
      <c r="AJ23" s="765" t="s">
        <v>1925</v>
      </c>
      <c r="AK23" s="766" t="s">
        <v>70</v>
      </c>
      <c r="AL23" s="765">
        <v>150</v>
      </c>
      <c r="AM23" s="766"/>
      <c r="AN23" s="766">
        <v>1</v>
      </c>
      <c r="AO23" s="768" t="str">
        <f t="shared" si="3"/>
        <v>Температура воздуха в шкафу приборном №008.3;SAR1.TT671.RawValue;Channel.MNS.SAR1.TT671.RawValue;САР 1;°C;-20;80</v>
      </c>
      <c r="AP23" s="768" t="str">
        <f t="shared" si="4"/>
        <v>"Channel.MNS.SAR1.TT671.RawValue",1000,0.001,1,</v>
      </c>
    </row>
    <row r="24" spans="1:42" s="193" customFormat="1" x14ac:dyDescent="0.25">
      <c r="A24" s="756">
        <v>22</v>
      </c>
      <c r="B24" s="757" t="s">
        <v>5633</v>
      </c>
      <c r="C24" s="756" t="s">
        <v>5632</v>
      </c>
      <c r="D24" s="215"/>
      <c r="E24" s="215"/>
      <c r="F24" s="215"/>
      <c r="G24" s="215">
        <v>15</v>
      </c>
      <c r="H24" s="215"/>
      <c r="I24" s="215"/>
      <c r="J24" s="215"/>
      <c r="K24" s="214"/>
      <c r="L24" s="214"/>
      <c r="M24" s="214"/>
      <c r="N24" s="214"/>
      <c r="O24" s="214"/>
      <c r="P24" s="215">
        <v>-20</v>
      </c>
      <c r="Q24" s="215">
        <v>80</v>
      </c>
      <c r="R24" s="215"/>
      <c r="S24" s="758">
        <v>3.7</v>
      </c>
      <c r="T24" s="759">
        <v>20.3</v>
      </c>
      <c r="U24" s="215"/>
      <c r="V24" s="760" t="s">
        <v>323</v>
      </c>
      <c r="W24" s="614">
        <f t="shared" si="0"/>
        <v>1</v>
      </c>
      <c r="X24" s="761">
        <v>5</v>
      </c>
      <c r="Y24" s="761">
        <v>2</v>
      </c>
      <c r="Z24" s="887" t="s">
        <v>5062</v>
      </c>
      <c r="AA24" s="761"/>
      <c r="AB24" s="762"/>
      <c r="AC24" s="772" t="s">
        <v>5048</v>
      </c>
      <c r="AD24" s="773" t="s">
        <v>216</v>
      </c>
      <c r="AE24" s="773" t="s">
        <v>1869</v>
      </c>
      <c r="AF24" s="607" t="s">
        <v>5021</v>
      </c>
      <c r="AG24" s="764" t="str">
        <f t="shared" si="1"/>
        <v>SAR2.TT672</v>
      </c>
      <c r="AH24" s="765" t="s">
        <v>1919</v>
      </c>
      <c r="AI24" s="614" t="str">
        <f t="shared" si="2"/>
        <v>Popup_OIP</v>
      </c>
      <c r="AJ24" s="765" t="s">
        <v>1925</v>
      </c>
      <c r="AK24" s="766" t="s">
        <v>70</v>
      </c>
      <c r="AL24" s="767">
        <v>150</v>
      </c>
      <c r="AM24" s="766"/>
      <c r="AN24" s="766">
        <v>1</v>
      </c>
      <c r="AO24" s="768" t="str">
        <f t="shared" si="3"/>
        <v>Температура воздуха в шкафу приборном №008.4;SAR2.TT672.RawValue;Channel.MNS.SAR2.TT672.RawValue;САР 2;°C;-20;80</v>
      </c>
      <c r="AP24" s="768" t="str">
        <f t="shared" si="4"/>
        <v>"Channel.MNS.SAR2.TT672.RawValue",1000,0.001,1,</v>
      </c>
    </row>
    <row r="25" spans="1:42" s="193" customFormat="1" x14ac:dyDescent="0.25">
      <c r="A25" s="756">
        <v>23</v>
      </c>
      <c r="B25" s="777" t="s">
        <v>5707</v>
      </c>
      <c r="C25" s="756" t="s">
        <v>5706</v>
      </c>
      <c r="D25" s="774">
        <v>4</v>
      </c>
      <c r="E25" s="774"/>
      <c r="F25" s="774"/>
      <c r="G25" s="774"/>
      <c r="H25" s="774"/>
      <c r="I25" s="774"/>
      <c r="J25" s="774"/>
      <c r="K25" s="214"/>
      <c r="L25" s="214"/>
      <c r="M25" s="214">
        <v>14</v>
      </c>
      <c r="N25" s="214"/>
      <c r="O25" s="214"/>
      <c r="P25" s="215">
        <v>0</v>
      </c>
      <c r="Q25" s="215">
        <v>20</v>
      </c>
      <c r="R25" s="215"/>
      <c r="S25" s="758">
        <v>3.7</v>
      </c>
      <c r="T25" s="759">
        <v>20.3</v>
      </c>
      <c r="U25" s="215"/>
      <c r="V25" s="760" t="s">
        <v>324</v>
      </c>
      <c r="W25" s="614">
        <f t="shared" si="0"/>
        <v>2</v>
      </c>
      <c r="X25" s="761">
        <v>6</v>
      </c>
      <c r="Y25" s="761">
        <v>0</v>
      </c>
      <c r="Z25" s="887" t="s">
        <v>1533</v>
      </c>
      <c r="AA25" s="761"/>
      <c r="AB25" s="769"/>
      <c r="AC25" s="772" t="s">
        <v>5048</v>
      </c>
      <c r="AD25" s="773" t="s">
        <v>216</v>
      </c>
      <c r="AE25" s="773" t="s">
        <v>1881</v>
      </c>
      <c r="AF25" s="607" t="s">
        <v>1927</v>
      </c>
      <c r="AG25" s="764" t="str">
        <f t="shared" si="1"/>
        <v>SOU.LC6514</v>
      </c>
      <c r="AH25" s="765" t="s">
        <v>1917</v>
      </c>
      <c r="AI25" s="614" t="str">
        <f t="shared" si="2"/>
        <v>Popup_OIP</v>
      </c>
      <c r="AJ25" s="756" t="s">
        <v>1924</v>
      </c>
      <c r="AK25" s="766" t="s">
        <v>71</v>
      </c>
      <c r="AL25" s="767">
        <v>152</v>
      </c>
      <c r="AM25" s="766"/>
      <c r="AN25" s="766">
        <v>1</v>
      </c>
      <c r="AO25" s="768" t="str">
        <f t="shared" si="3"/>
        <v>Аварийный максимальный уровень в емкости 024.1;SOU.LC6514.RawValue;Channel.MNS.SOU.LC6514.RawValue;СОУ;мА;0;20</v>
      </c>
      <c r="AP25" s="768" t="str">
        <f t="shared" si="4"/>
        <v>"Channel.MNS.SOU.LC6514.RawValue",1000,0.001,1,</v>
      </c>
    </row>
    <row r="26" spans="1:42" s="190" customFormat="1" x14ac:dyDescent="0.25">
      <c r="A26" s="756">
        <v>24</v>
      </c>
      <c r="B26" s="777" t="s">
        <v>5710</v>
      </c>
      <c r="C26" s="779" t="s">
        <v>5709</v>
      </c>
      <c r="D26" s="215">
        <v>4</v>
      </c>
      <c r="E26" s="215"/>
      <c r="F26" s="214"/>
      <c r="G26" s="215"/>
      <c r="H26" s="215"/>
      <c r="I26" s="215"/>
      <c r="J26" s="214"/>
      <c r="K26" s="214"/>
      <c r="L26" s="214"/>
      <c r="M26" s="214">
        <v>14</v>
      </c>
      <c r="N26" s="214"/>
      <c r="O26" s="214"/>
      <c r="P26" s="215">
        <v>0</v>
      </c>
      <c r="Q26" s="215">
        <v>20</v>
      </c>
      <c r="R26" s="215"/>
      <c r="S26" s="758">
        <v>3.7</v>
      </c>
      <c r="T26" s="759">
        <v>20.3</v>
      </c>
      <c r="U26" s="215"/>
      <c r="V26" s="760" t="s">
        <v>324</v>
      </c>
      <c r="W26" s="614">
        <f t="shared" si="0"/>
        <v>2</v>
      </c>
      <c r="X26" s="761">
        <v>6</v>
      </c>
      <c r="Y26" s="761">
        <v>1</v>
      </c>
      <c r="Z26" s="887" t="s">
        <v>1533</v>
      </c>
      <c r="AA26" s="761"/>
      <c r="AB26" s="769"/>
      <c r="AC26" s="772" t="s">
        <v>5048</v>
      </c>
      <c r="AD26" s="773" t="s">
        <v>216</v>
      </c>
      <c r="AE26" s="773" t="s">
        <v>1881</v>
      </c>
      <c r="AF26" s="607" t="s">
        <v>1927</v>
      </c>
      <c r="AG26" s="764" t="str">
        <f t="shared" si="1"/>
        <v>SOU.LC6524</v>
      </c>
      <c r="AH26" s="765" t="s">
        <v>1917</v>
      </c>
      <c r="AI26" s="614" t="str">
        <f t="shared" si="2"/>
        <v>Popup_OIP</v>
      </c>
      <c r="AJ26" s="756" t="s">
        <v>1924</v>
      </c>
      <c r="AK26" s="766" t="s">
        <v>71</v>
      </c>
      <c r="AL26" s="767">
        <v>152</v>
      </c>
      <c r="AM26" s="766"/>
      <c r="AN26" s="766">
        <v>1</v>
      </c>
      <c r="AO26" s="768" t="str">
        <f t="shared" si="3"/>
        <v>Аварийный максимальный уровень в емкости 024.2;SOU.LC6524.RawValue;Channel.MNS.SOU.LC6524.RawValue;СОУ;мА;0;20</v>
      </c>
      <c r="AP26" s="768" t="str">
        <f t="shared" si="4"/>
        <v>"Channel.MNS.SOU.LC6524.RawValue",1000,0.001,1,</v>
      </c>
    </row>
    <row r="27" spans="1:42" s="190" customFormat="1" x14ac:dyDescent="0.25">
      <c r="A27" s="756">
        <v>25</v>
      </c>
      <c r="B27" s="757" t="s">
        <v>5712</v>
      </c>
      <c r="C27" s="779" t="s">
        <v>5711</v>
      </c>
      <c r="D27" s="215"/>
      <c r="E27" s="215"/>
      <c r="F27" s="214"/>
      <c r="G27" s="214">
        <v>10</v>
      </c>
      <c r="H27" s="214"/>
      <c r="I27" s="214"/>
      <c r="J27" s="214"/>
      <c r="K27" s="214"/>
      <c r="L27" s="214">
        <v>95</v>
      </c>
      <c r="M27" s="214"/>
      <c r="N27" s="214"/>
      <c r="O27" s="214"/>
      <c r="P27" s="215">
        <v>0</v>
      </c>
      <c r="Q27" s="215">
        <v>100</v>
      </c>
      <c r="R27" s="215"/>
      <c r="S27" s="758">
        <v>-1</v>
      </c>
      <c r="T27" s="759">
        <v>100</v>
      </c>
      <c r="U27" s="215"/>
      <c r="V27" s="760" t="s">
        <v>323</v>
      </c>
      <c r="W27" s="614">
        <f t="shared" si="0"/>
        <v>1</v>
      </c>
      <c r="X27" s="761">
        <v>6</v>
      </c>
      <c r="Y27" s="761">
        <v>4</v>
      </c>
      <c r="Z27" s="887" t="s">
        <v>328</v>
      </c>
      <c r="AA27" s="761"/>
      <c r="AB27" s="762"/>
      <c r="AC27" s="772" t="s">
        <v>5048</v>
      </c>
      <c r="AD27" s="773" t="s">
        <v>216</v>
      </c>
      <c r="AE27" s="773" t="s">
        <v>1881</v>
      </c>
      <c r="AF27" s="607" t="s">
        <v>5000</v>
      </c>
      <c r="AG27" s="764" t="str">
        <f t="shared" si="1"/>
        <v>SARD.QT675</v>
      </c>
      <c r="AH27" s="765" t="s">
        <v>1918</v>
      </c>
      <c r="AI27" s="614" t="str">
        <f t="shared" si="2"/>
        <v>Popup_OIP</v>
      </c>
      <c r="AJ27" s="770" t="s">
        <v>7230</v>
      </c>
      <c r="AK27" s="766" t="s">
        <v>70</v>
      </c>
      <c r="AL27" s="765">
        <v>150</v>
      </c>
      <c r="AM27" s="766"/>
      <c r="AN27" s="766">
        <v>1</v>
      </c>
      <c r="AO27" s="768" t="str">
        <f t="shared" si="3"/>
        <v>Положение регулирующего органа регулятора №036.5;SARD.QT675.RawValue;Channel.MNS.SARD.QT675.RawValue;САРД;%;0;100</v>
      </c>
      <c r="AP27" s="768" t="str">
        <f t="shared" si="4"/>
        <v>"Channel.MNS.SARD.QT675.RawValue",1000,0.001,1,</v>
      </c>
    </row>
    <row r="28" spans="1:42" s="190" customFormat="1" ht="30" x14ac:dyDescent="0.25">
      <c r="A28" s="756">
        <v>26</v>
      </c>
      <c r="B28" s="777" t="s">
        <v>5714</v>
      </c>
      <c r="C28" s="779" t="s">
        <v>5713</v>
      </c>
      <c r="D28" s="215">
        <v>4</v>
      </c>
      <c r="E28" s="215"/>
      <c r="F28" s="214"/>
      <c r="G28" s="214"/>
      <c r="H28" s="214"/>
      <c r="I28" s="214"/>
      <c r="J28" s="214"/>
      <c r="K28" s="214"/>
      <c r="L28" s="214"/>
      <c r="M28" s="214">
        <v>14</v>
      </c>
      <c r="N28" s="214"/>
      <c r="O28" s="214"/>
      <c r="P28" s="215">
        <v>0</v>
      </c>
      <c r="Q28" s="215">
        <v>20</v>
      </c>
      <c r="R28" s="215"/>
      <c r="S28" s="758">
        <v>3.7</v>
      </c>
      <c r="T28" s="759">
        <v>20.3</v>
      </c>
      <c r="U28" s="215"/>
      <c r="V28" s="760" t="s">
        <v>324</v>
      </c>
      <c r="W28" s="614">
        <f t="shared" si="0"/>
        <v>2</v>
      </c>
      <c r="X28" s="776">
        <v>6</v>
      </c>
      <c r="Y28" s="776">
        <v>6</v>
      </c>
      <c r="Z28" s="887" t="s">
        <v>4963</v>
      </c>
      <c r="AA28" s="776"/>
      <c r="AB28" s="769"/>
      <c r="AC28" s="772" t="s">
        <v>5048</v>
      </c>
      <c r="AD28" s="773" t="s">
        <v>216</v>
      </c>
      <c r="AE28" s="773" t="s">
        <v>1881</v>
      </c>
      <c r="AF28" s="607" t="s">
        <v>5059</v>
      </c>
      <c r="AG28" s="764" t="str">
        <f t="shared" si="1"/>
        <v>Fires.DC706a</v>
      </c>
      <c r="AH28" s="765" t="s">
        <v>1917</v>
      </c>
      <c r="AI28" s="614" t="str">
        <f t="shared" si="2"/>
        <v>Popup_OIP</v>
      </c>
      <c r="AJ28" s="770" t="s">
        <v>1924</v>
      </c>
      <c r="AK28" s="766" t="s">
        <v>71</v>
      </c>
      <c r="AL28" s="770">
        <v>152</v>
      </c>
      <c r="AM28" s="766"/>
      <c r="AN28" s="766">
        <v>1</v>
      </c>
      <c r="AO28" s="768" t="str">
        <f t="shared" si="3"/>
        <v>Пожар в насосном зале основной насосной МН «Куйбышев – Унеча – Молзырь-1» (прием из МПСА ПТ);Fires.DC706a.RawValue;Channel.MNS.Fires.DC706a.RawValue;ССН;мА;0;20</v>
      </c>
      <c r="AP28" s="768" t="str">
        <f t="shared" si="4"/>
        <v>"Channel.MNS.Fires.DC706a.RawValue",1000,0.001,1,</v>
      </c>
    </row>
    <row r="29" spans="1:42" s="190" customFormat="1" x14ac:dyDescent="0.25">
      <c r="A29" s="756">
        <v>27</v>
      </c>
      <c r="B29" s="777" t="s">
        <v>5716</v>
      </c>
      <c r="C29" s="779" t="s">
        <v>5715</v>
      </c>
      <c r="D29" s="215">
        <v>4</v>
      </c>
      <c r="E29" s="215"/>
      <c r="F29" s="214"/>
      <c r="G29" s="215"/>
      <c r="H29" s="215"/>
      <c r="I29" s="215"/>
      <c r="J29" s="214"/>
      <c r="K29" s="214"/>
      <c r="L29" s="214"/>
      <c r="M29" s="214">
        <v>14</v>
      </c>
      <c r="N29" s="214"/>
      <c r="O29" s="214"/>
      <c r="P29" s="215">
        <v>0</v>
      </c>
      <c r="Q29" s="215">
        <v>20</v>
      </c>
      <c r="R29" s="215"/>
      <c r="S29" s="758">
        <v>3.7</v>
      </c>
      <c r="T29" s="759">
        <v>20.3</v>
      </c>
      <c r="U29" s="215"/>
      <c r="V29" s="760" t="s">
        <v>324</v>
      </c>
      <c r="W29" s="614">
        <f t="shared" si="0"/>
        <v>2</v>
      </c>
      <c r="X29" s="761">
        <v>6</v>
      </c>
      <c r="Y29" s="761">
        <v>7</v>
      </c>
      <c r="Z29" s="887" t="s">
        <v>4963</v>
      </c>
      <c r="AA29" s="761"/>
      <c r="AB29" s="769"/>
      <c r="AC29" s="772" t="s">
        <v>5048</v>
      </c>
      <c r="AD29" s="773" t="s">
        <v>216</v>
      </c>
      <c r="AE29" s="773" t="s">
        <v>1881</v>
      </c>
      <c r="AF29" s="607" t="s">
        <v>5059</v>
      </c>
      <c r="AG29" s="764" t="str">
        <f t="shared" si="1"/>
        <v>Fires.DC707a</v>
      </c>
      <c r="AH29" s="765" t="s">
        <v>1917</v>
      </c>
      <c r="AI29" s="614" t="str">
        <f t="shared" si="2"/>
        <v>Popup_OIP</v>
      </c>
      <c r="AJ29" s="756" t="s">
        <v>1924</v>
      </c>
      <c r="AK29" s="766" t="s">
        <v>71</v>
      </c>
      <c r="AL29" s="766">
        <v>152</v>
      </c>
      <c r="AM29" s="766"/>
      <c r="AN29" s="766">
        <v>1</v>
      </c>
      <c r="AO29" s="768" t="str">
        <f t="shared" si="3"/>
        <v>Пожар на площадке ПНС МН «Куйбышев – Унеча – Молзырь-1» (прием из МПСА ПТ);Fires.DC707a.RawValue;Channel.MNS.Fires.DC707a.RawValue;ССН;мА;0;20</v>
      </c>
      <c r="AP29" s="768" t="str">
        <f t="shared" si="4"/>
        <v>"Channel.MNS.Fires.DC707a.RawValue",1000,0.001,1,</v>
      </c>
    </row>
    <row r="30" spans="1:42" s="190" customFormat="1" x14ac:dyDescent="0.25">
      <c r="A30" s="756">
        <v>28</v>
      </c>
      <c r="B30" s="777" t="s">
        <v>5718</v>
      </c>
      <c r="C30" s="779" t="s">
        <v>5717</v>
      </c>
      <c r="D30" s="215">
        <v>4</v>
      </c>
      <c r="E30" s="215"/>
      <c r="F30" s="214"/>
      <c r="G30" s="215"/>
      <c r="H30" s="215"/>
      <c r="I30" s="215"/>
      <c r="J30" s="214"/>
      <c r="K30" s="214"/>
      <c r="L30" s="214"/>
      <c r="M30" s="214">
        <v>14</v>
      </c>
      <c r="N30" s="214"/>
      <c r="O30" s="214"/>
      <c r="P30" s="215">
        <v>0</v>
      </c>
      <c r="Q30" s="215">
        <v>20</v>
      </c>
      <c r="R30" s="215"/>
      <c r="S30" s="758">
        <v>3.7</v>
      </c>
      <c r="T30" s="759">
        <v>20.3</v>
      </c>
      <c r="U30" s="215"/>
      <c r="V30" s="760" t="s">
        <v>324</v>
      </c>
      <c r="W30" s="614">
        <f t="shared" si="0"/>
        <v>2</v>
      </c>
      <c r="X30" s="761">
        <v>7</v>
      </c>
      <c r="Y30" s="761">
        <v>0</v>
      </c>
      <c r="Z30" s="887" t="s">
        <v>4963</v>
      </c>
      <c r="AA30" s="761"/>
      <c r="AB30" s="769"/>
      <c r="AC30" s="772" t="s">
        <v>5048</v>
      </c>
      <c r="AD30" s="773" t="s">
        <v>216</v>
      </c>
      <c r="AE30" s="773" t="s">
        <v>1882</v>
      </c>
      <c r="AF30" s="607" t="s">
        <v>5059</v>
      </c>
      <c r="AG30" s="764" t="str">
        <f t="shared" si="1"/>
        <v>Fires.DC708a</v>
      </c>
      <c r="AH30" s="765" t="s">
        <v>1917</v>
      </c>
      <c r="AI30" s="614" t="str">
        <f t="shared" si="2"/>
        <v>Popup_OIP</v>
      </c>
      <c r="AJ30" s="756" t="s">
        <v>1924</v>
      </c>
      <c r="AK30" s="766" t="s">
        <v>71</v>
      </c>
      <c r="AL30" s="767">
        <v>152</v>
      </c>
      <c r="AM30" s="766"/>
      <c r="AN30" s="766">
        <v>1</v>
      </c>
      <c r="AO30" s="768" t="str">
        <f t="shared" si="3"/>
        <v>Пожар в РП (прием из МПСА ПТ);Fires.DC708a.RawValue;Channel.MNS.Fires.DC708a.RawValue;ССН;мА;0;20</v>
      </c>
      <c r="AP30" s="768" t="str">
        <f t="shared" si="4"/>
        <v>"Channel.MNS.Fires.DC708a.RawValue",1000,0.001,1,</v>
      </c>
    </row>
    <row r="31" spans="1:42" s="190" customFormat="1" x14ac:dyDescent="0.25">
      <c r="A31" s="756">
        <v>29</v>
      </c>
      <c r="B31" s="777" t="s">
        <v>5720</v>
      </c>
      <c r="C31" s="779" t="s">
        <v>5719</v>
      </c>
      <c r="D31" s="215">
        <v>4</v>
      </c>
      <c r="E31" s="215"/>
      <c r="F31" s="214"/>
      <c r="G31" s="214"/>
      <c r="H31" s="215"/>
      <c r="I31" s="215"/>
      <c r="J31" s="214"/>
      <c r="K31" s="214"/>
      <c r="L31" s="214"/>
      <c r="M31" s="214">
        <v>14</v>
      </c>
      <c r="N31" s="214"/>
      <c r="O31" s="214"/>
      <c r="P31" s="215">
        <v>0</v>
      </c>
      <c r="Q31" s="215">
        <v>20</v>
      </c>
      <c r="R31" s="215"/>
      <c r="S31" s="758">
        <v>3.7</v>
      </c>
      <c r="T31" s="759">
        <v>20.3</v>
      </c>
      <c r="U31" s="215"/>
      <c r="V31" s="760" t="s">
        <v>324</v>
      </c>
      <c r="W31" s="614">
        <f t="shared" si="0"/>
        <v>2</v>
      </c>
      <c r="X31" s="776">
        <v>7</v>
      </c>
      <c r="Y31" s="776">
        <v>1</v>
      </c>
      <c r="Z31" s="887" t="s">
        <v>4963</v>
      </c>
      <c r="AA31" s="776"/>
      <c r="AB31" s="769"/>
      <c r="AC31" s="772" t="s">
        <v>5048</v>
      </c>
      <c r="AD31" s="773" t="s">
        <v>216</v>
      </c>
      <c r="AE31" s="773" t="s">
        <v>1882</v>
      </c>
      <c r="AF31" s="607" t="s">
        <v>5059</v>
      </c>
      <c r="AG31" s="764" t="str">
        <f t="shared" si="1"/>
        <v>Fires.DC709a</v>
      </c>
      <c r="AH31" s="765" t="s">
        <v>1917</v>
      </c>
      <c r="AI31" s="614" t="str">
        <f t="shared" si="2"/>
        <v>Popup_OIP</v>
      </c>
      <c r="AJ31" s="770" t="s">
        <v>1924</v>
      </c>
      <c r="AK31" s="766" t="s">
        <v>71</v>
      </c>
      <c r="AL31" s="770">
        <v>152</v>
      </c>
      <c r="AM31" s="766"/>
      <c r="AN31" s="766">
        <v>1</v>
      </c>
      <c r="AO31" s="768" t="str">
        <f t="shared" si="3"/>
        <v>Пожар в помещении ЧРП ССН (прием из МПСА ПТ);Fires.DC709a.RawValue;Channel.MNS.Fires.DC709a.RawValue;ССН;мА;0;20</v>
      </c>
      <c r="AP31" s="768" t="str">
        <f t="shared" si="4"/>
        <v>"Channel.MNS.Fires.DC709a.RawValue",1000,0.001,1,</v>
      </c>
    </row>
    <row r="32" spans="1:42" s="193" customFormat="1" x14ac:dyDescent="0.25">
      <c r="A32" s="756">
        <v>30</v>
      </c>
      <c r="B32" s="777" t="s">
        <v>5758</v>
      </c>
      <c r="C32" s="779" t="s">
        <v>5757</v>
      </c>
      <c r="D32" s="215">
        <v>4</v>
      </c>
      <c r="E32" s="215"/>
      <c r="F32" s="215"/>
      <c r="G32" s="215"/>
      <c r="H32" s="215"/>
      <c r="I32" s="215"/>
      <c r="J32" s="214"/>
      <c r="K32" s="214"/>
      <c r="L32" s="214"/>
      <c r="M32" s="214">
        <v>14</v>
      </c>
      <c r="N32" s="214"/>
      <c r="O32" s="214"/>
      <c r="P32" s="215">
        <v>0</v>
      </c>
      <c r="Q32" s="215">
        <v>20</v>
      </c>
      <c r="R32" s="215"/>
      <c r="S32" s="758">
        <v>3.7</v>
      </c>
      <c r="T32" s="759">
        <v>20.3</v>
      </c>
      <c r="U32" s="215"/>
      <c r="V32" s="760" t="s">
        <v>324</v>
      </c>
      <c r="W32" s="614">
        <f t="shared" si="0"/>
        <v>2</v>
      </c>
      <c r="X32" s="761">
        <v>8</v>
      </c>
      <c r="Y32" s="761">
        <v>0</v>
      </c>
      <c r="Z32" s="887" t="s">
        <v>4963</v>
      </c>
      <c r="AA32" s="761"/>
      <c r="AB32" s="769"/>
      <c r="AC32" s="772" t="s">
        <v>5048</v>
      </c>
      <c r="AD32" s="773" t="s">
        <v>216</v>
      </c>
      <c r="AE32" s="773" t="s">
        <v>1888</v>
      </c>
      <c r="AF32" s="607" t="s">
        <v>5059</v>
      </c>
      <c r="AG32" s="764" t="str">
        <f t="shared" si="1"/>
        <v>Fires.DC710a</v>
      </c>
      <c r="AH32" s="765" t="s">
        <v>1917</v>
      </c>
      <c r="AI32" s="614" t="str">
        <f t="shared" si="2"/>
        <v>Popup_OIP</v>
      </c>
      <c r="AJ32" s="770" t="s">
        <v>1924</v>
      </c>
      <c r="AK32" s="766" t="s">
        <v>71</v>
      </c>
      <c r="AL32" s="770">
        <v>152</v>
      </c>
      <c r="AM32" s="766"/>
      <c r="AN32" s="766">
        <v>1</v>
      </c>
      <c r="AO32" s="768" t="str">
        <f t="shared" si="3"/>
        <v>Пожар на площадке ССН (прием из МПСА ПТ);Fires.DC710a.RawValue;Channel.MNS.Fires.DC710a.RawValue;ССН;мА;0;20</v>
      </c>
      <c r="AP32" s="768" t="str">
        <f t="shared" si="4"/>
        <v>"Channel.MNS.Fires.DC710a.RawValue",1000,0.001,1,</v>
      </c>
    </row>
    <row r="33" spans="1:42" s="193" customFormat="1" x14ac:dyDescent="0.25">
      <c r="A33" s="756">
        <v>31</v>
      </c>
      <c r="B33" s="777" t="s">
        <v>5760</v>
      </c>
      <c r="C33" s="756" t="s">
        <v>5759</v>
      </c>
      <c r="D33" s="214">
        <v>4</v>
      </c>
      <c r="E33" s="214"/>
      <c r="F33" s="215"/>
      <c r="G33" s="215"/>
      <c r="H33" s="215"/>
      <c r="I33" s="215"/>
      <c r="J33" s="214"/>
      <c r="K33" s="214"/>
      <c r="L33" s="214"/>
      <c r="M33" s="214">
        <v>14</v>
      </c>
      <c r="N33" s="214"/>
      <c r="O33" s="214"/>
      <c r="P33" s="215">
        <v>0</v>
      </c>
      <c r="Q33" s="215">
        <v>20</v>
      </c>
      <c r="R33" s="214"/>
      <c r="S33" s="758">
        <v>3.7</v>
      </c>
      <c r="T33" s="759">
        <v>20.3</v>
      </c>
      <c r="U33" s="214"/>
      <c r="V33" s="760" t="s">
        <v>324</v>
      </c>
      <c r="W33" s="614">
        <f t="shared" si="0"/>
        <v>2</v>
      </c>
      <c r="X33" s="776">
        <v>8</v>
      </c>
      <c r="Y33" s="776">
        <v>1</v>
      </c>
      <c r="Z33" s="887" t="s">
        <v>4963</v>
      </c>
      <c r="AA33" s="776"/>
      <c r="AB33" s="769"/>
      <c r="AC33" s="772" t="s">
        <v>5048</v>
      </c>
      <c r="AD33" s="773" t="s">
        <v>216</v>
      </c>
      <c r="AE33" s="773" t="s">
        <v>1888</v>
      </c>
      <c r="AF33" s="607" t="s">
        <v>5059</v>
      </c>
      <c r="AG33" s="764" t="str">
        <f t="shared" si="1"/>
        <v>Fires.DC711a</v>
      </c>
      <c r="AH33" s="765" t="s">
        <v>1917</v>
      </c>
      <c r="AI33" s="614" t="str">
        <f t="shared" si="2"/>
        <v>Popup_OIP</v>
      </c>
      <c r="AJ33" s="770" t="s">
        <v>1924</v>
      </c>
      <c r="AK33" s="766" t="s">
        <v>71</v>
      </c>
      <c r="AL33" s="770">
        <v>152</v>
      </c>
      <c r="AM33" s="766"/>
      <c r="AN33" s="766">
        <v>1</v>
      </c>
      <c r="AO33" s="768" t="str">
        <f t="shared" si="3"/>
        <v>Пожар в насосном зале насосной «Лопатино-КНПЗ» (прием из МПСА ПТ);Fires.DC711a.RawValue;Channel.MNS.Fires.DC711a.RawValue;ССН;мА;0;20</v>
      </c>
      <c r="AP33" s="768" t="str">
        <f t="shared" si="4"/>
        <v>"Channel.MNS.Fires.DC711a.RawValue",1000,0.001,1,</v>
      </c>
    </row>
    <row r="34" spans="1:42" s="193" customFormat="1" x14ac:dyDescent="0.25">
      <c r="A34" s="756">
        <v>32</v>
      </c>
      <c r="B34" s="777" t="s">
        <v>5762</v>
      </c>
      <c r="C34" s="756" t="s">
        <v>5761</v>
      </c>
      <c r="D34" s="215">
        <v>4</v>
      </c>
      <c r="E34" s="215"/>
      <c r="F34" s="214"/>
      <c r="G34" s="214"/>
      <c r="H34" s="215"/>
      <c r="I34" s="215"/>
      <c r="J34" s="214"/>
      <c r="K34" s="214"/>
      <c r="L34" s="214"/>
      <c r="M34" s="214">
        <v>14</v>
      </c>
      <c r="N34" s="214"/>
      <c r="O34" s="214"/>
      <c r="P34" s="215">
        <v>0</v>
      </c>
      <c r="Q34" s="215">
        <v>20</v>
      </c>
      <c r="R34" s="215"/>
      <c r="S34" s="758">
        <v>3.7</v>
      </c>
      <c r="T34" s="759">
        <v>20.3</v>
      </c>
      <c r="U34" s="215"/>
      <c r="V34" s="760" t="s">
        <v>324</v>
      </c>
      <c r="W34" s="614">
        <f t="shared" si="0"/>
        <v>2</v>
      </c>
      <c r="X34" s="776">
        <v>8</v>
      </c>
      <c r="Y34" s="776">
        <v>2</v>
      </c>
      <c r="Z34" s="887" t="s">
        <v>4963</v>
      </c>
      <c r="AA34" s="776"/>
      <c r="AB34" s="769"/>
      <c r="AC34" s="772" t="s">
        <v>5048</v>
      </c>
      <c r="AD34" s="773" t="s">
        <v>216</v>
      </c>
      <c r="AE34" s="773" t="s">
        <v>1888</v>
      </c>
      <c r="AF34" s="607" t="s">
        <v>5059</v>
      </c>
      <c r="AG34" s="764" t="str">
        <f t="shared" si="1"/>
        <v>Fires.DC713a</v>
      </c>
      <c r="AH34" s="765" t="s">
        <v>1917</v>
      </c>
      <c r="AI34" s="614" t="str">
        <f t="shared" si="2"/>
        <v>Popup_OIP</v>
      </c>
      <c r="AJ34" s="770" t="s">
        <v>1924</v>
      </c>
      <c r="AK34" s="766" t="s">
        <v>71</v>
      </c>
      <c r="AL34" s="770">
        <v>152</v>
      </c>
      <c r="AM34" s="766"/>
      <c r="AN34" s="766">
        <v>1</v>
      </c>
      <c r="AO34" s="768" t="str">
        <f t="shared" si="3"/>
        <v>Пожар в щитовой КИП (ССН) (прием из МПСА ПТ);Fires.DC713a.RawValue;Channel.MNS.Fires.DC713a.RawValue;ССН;мА;0;20</v>
      </c>
      <c r="AP34" s="768" t="str">
        <f t="shared" si="4"/>
        <v>"Channel.MNS.Fires.DC713a.RawValue",1000,0.001,1,</v>
      </c>
    </row>
    <row r="35" spans="1:42" s="193" customFormat="1" x14ac:dyDescent="0.25">
      <c r="A35" s="756">
        <v>33</v>
      </c>
      <c r="B35" s="777" t="s">
        <v>5764</v>
      </c>
      <c r="C35" s="756" t="s">
        <v>5763</v>
      </c>
      <c r="D35" s="215">
        <v>4</v>
      </c>
      <c r="E35" s="215"/>
      <c r="F35" s="215"/>
      <c r="G35" s="215"/>
      <c r="H35" s="215"/>
      <c r="I35" s="215"/>
      <c r="J35" s="214"/>
      <c r="K35" s="214"/>
      <c r="L35" s="214"/>
      <c r="M35" s="214">
        <v>14</v>
      </c>
      <c r="N35" s="214"/>
      <c r="O35" s="214"/>
      <c r="P35" s="215">
        <v>0</v>
      </c>
      <c r="Q35" s="215">
        <v>20</v>
      </c>
      <c r="R35" s="215"/>
      <c r="S35" s="758">
        <v>3.7</v>
      </c>
      <c r="T35" s="759">
        <v>20.3</v>
      </c>
      <c r="U35" s="215"/>
      <c r="V35" s="760" t="s">
        <v>324</v>
      </c>
      <c r="W35" s="614">
        <f t="shared" ref="W35:W66" si="5">IFERROR(MATCH(V35,НазваниеДиап,0),0)</f>
        <v>2</v>
      </c>
      <c r="X35" s="776">
        <v>8</v>
      </c>
      <c r="Y35" s="776">
        <v>4</v>
      </c>
      <c r="Z35" s="887" t="s">
        <v>4963</v>
      </c>
      <c r="AA35" s="776"/>
      <c r="AB35" s="769"/>
      <c r="AC35" s="772" t="s">
        <v>5048</v>
      </c>
      <c r="AD35" s="773" t="s">
        <v>216</v>
      </c>
      <c r="AE35" s="773" t="s">
        <v>1888</v>
      </c>
      <c r="AF35" s="607" t="s">
        <v>5059</v>
      </c>
      <c r="AG35" s="764" t="str">
        <f t="shared" si="1"/>
        <v>Fires.DC717a</v>
      </c>
      <c r="AH35" s="765" t="s">
        <v>1917</v>
      </c>
      <c r="AI35" s="614" t="str">
        <f t="shared" si="2"/>
        <v>Popup_OIP</v>
      </c>
      <c r="AJ35" s="770" t="s">
        <v>1924</v>
      </c>
      <c r="AK35" s="766" t="s">
        <v>71</v>
      </c>
      <c r="AL35" s="770">
        <v>152</v>
      </c>
      <c r="AM35" s="766"/>
      <c r="AN35" s="766">
        <v>1</v>
      </c>
      <c r="AO35" s="768" t="str">
        <f t="shared" si="3"/>
        <v>Пожар в помещении КИП (прием из МПСА ПТ);Fires.DC717a.RawValue;Channel.MNS.Fires.DC717a.RawValue;ССН;мА;0;20</v>
      </c>
      <c r="AP35" s="768" t="str">
        <f t="shared" si="4"/>
        <v>"Channel.MNS.Fires.DC717a.RawValue",1000,0.001,1,</v>
      </c>
    </row>
    <row r="36" spans="1:42" s="193" customFormat="1" x14ac:dyDescent="0.25">
      <c r="A36" s="756">
        <v>34</v>
      </c>
      <c r="B36" s="757" t="s">
        <v>5854</v>
      </c>
      <c r="C36" s="756" t="s">
        <v>5853</v>
      </c>
      <c r="D36" s="215"/>
      <c r="E36" s="215"/>
      <c r="F36" s="215"/>
      <c r="G36" s="215"/>
      <c r="H36" s="215"/>
      <c r="I36" s="215"/>
      <c r="J36" s="214"/>
      <c r="K36" s="214"/>
      <c r="L36" s="214"/>
      <c r="M36" s="214"/>
      <c r="N36" s="214"/>
      <c r="O36" s="214"/>
      <c r="P36" s="215">
        <v>-20</v>
      </c>
      <c r="Q36" s="215">
        <v>80</v>
      </c>
      <c r="R36" s="215"/>
      <c r="S36" s="758">
        <v>3.7</v>
      </c>
      <c r="T36" s="759">
        <v>20.3</v>
      </c>
      <c r="U36" s="215"/>
      <c r="V36" s="760" t="s">
        <v>323</v>
      </c>
      <c r="W36" s="614">
        <f t="shared" si="5"/>
        <v>1</v>
      </c>
      <c r="X36" s="776">
        <v>9</v>
      </c>
      <c r="Y36" s="776">
        <v>0</v>
      </c>
      <c r="Z36" s="887" t="s">
        <v>5050</v>
      </c>
      <c r="AA36" s="776"/>
      <c r="AB36" s="762"/>
      <c r="AC36" s="772" t="s">
        <v>5050</v>
      </c>
      <c r="AD36" s="773" t="s">
        <v>216</v>
      </c>
      <c r="AE36" s="773" t="s">
        <v>1858</v>
      </c>
      <c r="AF36" s="607" t="s">
        <v>5049</v>
      </c>
      <c r="AG36" s="764" t="str">
        <f t="shared" si="1"/>
        <v>DG.USO2_2.CST01_22</v>
      </c>
      <c r="AH36" s="765" t="s">
        <v>1919</v>
      </c>
      <c r="AI36" s="614" t="str">
        <f t="shared" si="2"/>
        <v>Popup_OIP</v>
      </c>
      <c r="AJ36" s="765" t="s">
        <v>1925</v>
      </c>
      <c r="AK36" s="766" t="s">
        <v>70</v>
      </c>
      <c r="AL36" s="770">
        <v>150</v>
      </c>
      <c r="AM36" s="766"/>
      <c r="AN36" s="766">
        <v>1</v>
      </c>
      <c r="AO36" s="768" t="str">
        <f t="shared" si="3"/>
        <v>Температура воздуха в шкафу ССН.УСО.2(2);DG.USO2_2.CST01_22.RawValue;Channel.MNS.DG.USO2_2.CST01_22.RawValue;ССН.УСО.2(2);°C;-20;80</v>
      </c>
      <c r="AP36" s="768" t="str">
        <f t="shared" si="4"/>
        <v>"Channel.MNS.DG.USO2_2.CST01_22.RawValue",1000,0.001,1,</v>
      </c>
    </row>
    <row r="37" spans="1:42" s="193" customFormat="1" x14ac:dyDescent="0.25">
      <c r="A37" s="756">
        <v>35</v>
      </c>
      <c r="B37" s="757" t="s">
        <v>5856</v>
      </c>
      <c r="C37" s="756" t="s">
        <v>5855</v>
      </c>
      <c r="D37" s="215"/>
      <c r="E37" s="216"/>
      <c r="F37" s="215"/>
      <c r="G37" s="215"/>
      <c r="H37" s="215"/>
      <c r="I37" s="215"/>
      <c r="J37" s="214"/>
      <c r="K37" s="214"/>
      <c r="L37" s="214">
        <v>65</v>
      </c>
      <c r="M37" s="214">
        <v>75</v>
      </c>
      <c r="N37" s="214"/>
      <c r="O37" s="214"/>
      <c r="P37" s="215">
        <v>-50</v>
      </c>
      <c r="Q37" s="215">
        <v>150</v>
      </c>
      <c r="R37" s="215"/>
      <c r="S37" s="758">
        <v>3.7</v>
      </c>
      <c r="T37" s="759">
        <v>20.3</v>
      </c>
      <c r="U37" s="215"/>
      <c r="V37" s="760" t="s">
        <v>323</v>
      </c>
      <c r="W37" s="614">
        <f t="shared" si="5"/>
        <v>1</v>
      </c>
      <c r="X37" s="776">
        <v>9</v>
      </c>
      <c r="Y37" s="776">
        <v>1</v>
      </c>
      <c r="Z37" s="887" t="s">
        <v>4965</v>
      </c>
      <c r="AA37" s="776"/>
      <c r="AB37" s="762"/>
      <c r="AC37" s="772" t="s">
        <v>5050</v>
      </c>
      <c r="AD37" s="773" t="s">
        <v>216</v>
      </c>
      <c r="AE37" s="773" t="s">
        <v>1858</v>
      </c>
      <c r="AF37" s="607" t="s">
        <v>4964</v>
      </c>
      <c r="AG37" s="764" t="str">
        <f t="shared" si="1"/>
        <v>PNA036_1.TT553</v>
      </c>
      <c r="AH37" s="765" t="s">
        <v>1919</v>
      </c>
      <c r="AI37" s="614" t="str">
        <f t="shared" si="2"/>
        <v>Popup_OIP</v>
      </c>
      <c r="AJ37" s="765" t="s">
        <v>1925</v>
      </c>
      <c r="AK37" s="766" t="s">
        <v>70</v>
      </c>
      <c r="AL37" s="770">
        <v>150</v>
      </c>
      <c r="AM37" s="766"/>
      <c r="AN37" s="766">
        <v>1</v>
      </c>
      <c r="AO37" s="768" t="str">
        <f t="shared" si="3"/>
        <v>ПНА №036.1 Температура нижнего подшипника ЭД;PNA036_1.TT553.RawValue;Channel.MNS.PNA036_1.TT553.RawValue;ПНА №036.1;°C;-50;150</v>
      </c>
      <c r="AP37" s="768" t="str">
        <f t="shared" si="4"/>
        <v>"Channel.MNS.PNA036_1.TT553.RawValue",1000,0.001,1,</v>
      </c>
    </row>
    <row r="38" spans="1:42" s="193" customFormat="1" x14ac:dyDescent="0.25">
      <c r="A38" s="756">
        <v>36</v>
      </c>
      <c r="B38" s="780" t="s">
        <v>5858</v>
      </c>
      <c r="C38" s="756" t="s">
        <v>5857</v>
      </c>
      <c r="D38" s="214"/>
      <c r="E38" s="214"/>
      <c r="F38" s="214"/>
      <c r="G38" s="214"/>
      <c r="H38" s="215"/>
      <c r="I38" s="215"/>
      <c r="J38" s="214"/>
      <c r="K38" s="214"/>
      <c r="L38" s="214">
        <v>65</v>
      </c>
      <c r="M38" s="214">
        <v>75</v>
      </c>
      <c r="N38" s="214"/>
      <c r="O38" s="214"/>
      <c r="P38" s="215">
        <v>-50</v>
      </c>
      <c r="Q38" s="215">
        <v>150</v>
      </c>
      <c r="R38" s="215"/>
      <c r="S38" s="758">
        <v>3.7</v>
      </c>
      <c r="T38" s="759">
        <v>20.3</v>
      </c>
      <c r="U38" s="215"/>
      <c r="V38" s="760" t="s">
        <v>323</v>
      </c>
      <c r="W38" s="614">
        <f t="shared" si="5"/>
        <v>1</v>
      </c>
      <c r="X38" s="776">
        <v>9</v>
      </c>
      <c r="Y38" s="776">
        <v>2</v>
      </c>
      <c r="Z38" s="887" t="s">
        <v>4965</v>
      </c>
      <c r="AA38" s="776"/>
      <c r="AB38" s="762"/>
      <c r="AC38" s="772" t="s">
        <v>5050</v>
      </c>
      <c r="AD38" s="773" t="s">
        <v>216</v>
      </c>
      <c r="AE38" s="773" t="s">
        <v>1858</v>
      </c>
      <c r="AF38" s="607" t="s">
        <v>4964</v>
      </c>
      <c r="AG38" s="764" t="str">
        <f t="shared" si="1"/>
        <v>PNA036_1.TT554_1</v>
      </c>
      <c r="AH38" s="765" t="s">
        <v>1919</v>
      </c>
      <c r="AI38" s="614" t="str">
        <f t="shared" si="2"/>
        <v>Popup_OIP</v>
      </c>
      <c r="AJ38" s="765" t="s">
        <v>1925</v>
      </c>
      <c r="AK38" s="766" t="s">
        <v>70</v>
      </c>
      <c r="AL38" s="770">
        <v>150</v>
      </c>
      <c r="AM38" s="766"/>
      <c r="AN38" s="766">
        <v>1</v>
      </c>
      <c r="AO38" s="768" t="str">
        <f t="shared" si="3"/>
        <v>ПНА №036.1 Температура верхнего подшипника ЭД (точка 1);PNA036_1.TT554_1.RawValue;Channel.MNS.PNA036_1.TT554_1.RawValue;ПНА №036.1;°C;-50;150</v>
      </c>
      <c r="AP38" s="768" t="str">
        <f t="shared" si="4"/>
        <v>"Channel.MNS.PNA036_1.TT554_1.RawValue",1000,0.001,1,</v>
      </c>
    </row>
    <row r="39" spans="1:42" s="193" customFormat="1" x14ac:dyDescent="0.25">
      <c r="A39" s="756">
        <v>37</v>
      </c>
      <c r="B39" s="780" t="s">
        <v>5860</v>
      </c>
      <c r="C39" s="756" t="s">
        <v>5859</v>
      </c>
      <c r="D39" s="214"/>
      <c r="E39" s="214"/>
      <c r="F39" s="214"/>
      <c r="G39" s="214"/>
      <c r="H39" s="215"/>
      <c r="I39" s="215"/>
      <c r="J39" s="214"/>
      <c r="K39" s="214"/>
      <c r="L39" s="214">
        <v>65</v>
      </c>
      <c r="M39" s="214">
        <v>75</v>
      </c>
      <c r="N39" s="214"/>
      <c r="O39" s="214"/>
      <c r="P39" s="215">
        <v>-50</v>
      </c>
      <c r="Q39" s="215">
        <v>150</v>
      </c>
      <c r="R39" s="215"/>
      <c r="S39" s="758">
        <v>3.7</v>
      </c>
      <c r="T39" s="759">
        <v>20.3</v>
      </c>
      <c r="U39" s="215"/>
      <c r="V39" s="760" t="s">
        <v>323</v>
      </c>
      <c r="W39" s="614">
        <f t="shared" si="5"/>
        <v>1</v>
      </c>
      <c r="X39" s="776">
        <v>9</v>
      </c>
      <c r="Y39" s="776">
        <v>3</v>
      </c>
      <c r="Z39" s="887" t="s">
        <v>4965</v>
      </c>
      <c r="AA39" s="776"/>
      <c r="AB39" s="762"/>
      <c r="AC39" s="772" t="s">
        <v>5050</v>
      </c>
      <c r="AD39" s="773" t="s">
        <v>216</v>
      </c>
      <c r="AE39" s="773" t="s">
        <v>1858</v>
      </c>
      <c r="AF39" s="607" t="s">
        <v>4964</v>
      </c>
      <c r="AG39" s="764" t="str">
        <f t="shared" si="1"/>
        <v>PNA036_1.TT554_2</v>
      </c>
      <c r="AH39" s="765" t="s">
        <v>1919</v>
      </c>
      <c r="AI39" s="614" t="str">
        <f t="shared" si="2"/>
        <v>Popup_OIP</v>
      </c>
      <c r="AJ39" s="765" t="s">
        <v>1925</v>
      </c>
      <c r="AK39" s="766" t="s">
        <v>70</v>
      </c>
      <c r="AL39" s="770">
        <v>150</v>
      </c>
      <c r="AM39" s="766"/>
      <c r="AN39" s="766">
        <v>1</v>
      </c>
      <c r="AO39" s="768" t="str">
        <f t="shared" si="3"/>
        <v>ПНА №036.1 Температура верхнего подшипника ЭД (точка 2);PNA036_1.TT554_2.RawValue;Channel.MNS.PNA036_1.TT554_2.RawValue;ПНА №036.1;°C;-50;150</v>
      </c>
      <c r="AP39" s="768" t="str">
        <f t="shared" si="4"/>
        <v>"Channel.MNS.PNA036_1.TT554_2.RawValue",1000,0.001,1,</v>
      </c>
    </row>
    <row r="40" spans="1:42" s="193" customFormat="1" x14ac:dyDescent="0.25">
      <c r="A40" s="756">
        <v>38</v>
      </c>
      <c r="B40" s="757" t="s">
        <v>5862</v>
      </c>
      <c r="C40" s="756" t="s">
        <v>5861</v>
      </c>
      <c r="D40" s="215"/>
      <c r="E40" s="215"/>
      <c r="F40" s="214"/>
      <c r="G40" s="215"/>
      <c r="H40" s="215"/>
      <c r="I40" s="215"/>
      <c r="J40" s="214"/>
      <c r="K40" s="214"/>
      <c r="L40" s="214">
        <v>50</v>
      </c>
      <c r="M40" s="214">
        <v>60</v>
      </c>
      <c r="N40" s="214"/>
      <c r="O40" s="214"/>
      <c r="P40" s="215">
        <v>-50</v>
      </c>
      <c r="Q40" s="215">
        <v>150</v>
      </c>
      <c r="R40" s="215"/>
      <c r="S40" s="758">
        <v>3.7</v>
      </c>
      <c r="T40" s="759">
        <v>20.3</v>
      </c>
      <c r="U40" s="215"/>
      <c r="V40" s="760" t="s">
        <v>323</v>
      </c>
      <c r="W40" s="614">
        <f t="shared" si="5"/>
        <v>1</v>
      </c>
      <c r="X40" s="776">
        <v>9</v>
      </c>
      <c r="Y40" s="776">
        <v>4</v>
      </c>
      <c r="Z40" s="887" t="s">
        <v>4965</v>
      </c>
      <c r="AA40" s="776"/>
      <c r="AB40" s="762"/>
      <c r="AC40" s="772" t="s">
        <v>5050</v>
      </c>
      <c r="AD40" s="773" t="s">
        <v>216</v>
      </c>
      <c r="AE40" s="773" t="s">
        <v>1858</v>
      </c>
      <c r="AF40" s="607" t="s">
        <v>4964</v>
      </c>
      <c r="AG40" s="764" t="str">
        <f t="shared" si="1"/>
        <v>PNA036_1.TT557</v>
      </c>
      <c r="AH40" s="765" t="s">
        <v>1919</v>
      </c>
      <c r="AI40" s="614" t="str">
        <f t="shared" si="2"/>
        <v>Popup_OIP</v>
      </c>
      <c r="AJ40" s="765" t="s">
        <v>1925</v>
      </c>
      <c r="AK40" s="766" t="s">
        <v>70</v>
      </c>
      <c r="AL40" s="770">
        <v>150</v>
      </c>
      <c r="AM40" s="766"/>
      <c r="AN40" s="766">
        <v>1</v>
      </c>
      <c r="AO40" s="768" t="str">
        <f t="shared" si="3"/>
        <v>ПНА №036.1 Температура нефти на выходе;PNA036_1.TT557.RawValue;Channel.MNS.PNA036_1.TT557.RawValue;ПНА №036.1;°C;-50;150</v>
      </c>
      <c r="AP40" s="768" t="str">
        <f t="shared" si="4"/>
        <v>"Channel.MNS.PNA036_1.TT557.RawValue",1000,0.001,1,</v>
      </c>
    </row>
    <row r="41" spans="1:42" s="193" customFormat="1" x14ac:dyDescent="0.25">
      <c r="A41" s="756">
        <v>39</v>
      </c>
      <c r="B41" s="757" t="s">
        <v>5864</v>
      </c>
      <c r="C41" s="756" t="s">
        <v>5863</v>
      </c>
      <c r="D41" s="215"/>
      <c r="E41" s="215"/>
      <c r="F41" s="214"/>
      <c r="G41" s="214"/>
      <c r="H41" s="215"/>
      <c r="I41" s="215"/>
      <c r="J41" s="214"/>
      <c r="K41" s="214"/>
      <c r="L41" s="214">
        <v>65</v>
      </c>
      <c r="M41" s="214">
        <v>75</v>
      </c>
      <c r="N41" s="214"/>
      <c r="O41" s="214"/>
      <c r="P41" s="215">
        <v>-50</v>
      </c>
      <c r="Q41" s="215">
        <v>150</v>
      </c>
      <c r="R41" s="215"/>
      <c r="S41" s="758">
        <v>3.7</v>
      </c>
      <c r="T41" s="759">
        <v>20.3</v>
      </c>
      <c r="U41" s="215"/>
      <c r="V41" s="760" t="s">
        <v>323</v>
      </c>
      <c r="W41" s="614">
        <f t="shared" si="5"/>
        <v>1</v>
      </c>
      <c r="X41" s="776">
        <v>9</v>
      </c>
      <c r="Y41" s="776">
        <v>5</v>
      </c>
      <c r="Z41" s="887" t="s">
        <v>4965</v>
      </c>
      <c r="AA41" s="776"/>
      <c r="AB41" s="762"/>
      <c r="AC41" s="772" t="s">
        <v>5050</v>
      </c>
      <c r="AD41" s="773" t="s">
        <v>216</v>
      </c>
      <c r="AE41" s="773" t="s">
        <v>1858</v>
      </c>
      <c r="AF41" s="607" t="s">
        <v>4964</v>
      </c>
      <c r="AG41" s="764" t="str">
        <f t="shared" si="1"/>
        <v>PNA036_1.TT558_1</v>
      </c>
      <c r="AH41" s="765" t="s">
        <v>1919</v>
      </c>
      <c r="AI41" s="614" t="str">
        <f t="shared" si="2"/>
        <v>Popup_OIP</v>
      </c>
      <c r="AJ41" s="765" t="s">
        <v>1925</v>
      </c>
      <c r="AK41" s="766" t="s">
        <v>70</v>
      </c>
      <c r="AL41" s="770">
        <v>150</v>
      </c>
      <c r="AM41" s="766"/>
      <c r="AN41" s="766">
        <v>1</v>
      </c>
      <c r="AO41" s="768" t="str">
        <f t="shared" si="3"/>
        <v>ПНА №036.1 Температура опорно-упорного подшипника насоса (точка 1);PNA036_1.TT558_1.RawValue;Channel.MNS.PNA036_1.TT558_1.RawValue;ПНА №036.1;°C;-50;150</v>
      </c>
      <c r="AP41" s="768" t="str">
        <f t="shared" si="4"/>
        <v>"Channel.MNS.PNA036_1.TT558_1.RawValue",1000,0.001,1,</v>
      </c>
    </row>
    <row r="42" spans="1:42" s="193" customFormat="1" x14ac:dyDescent="0.25">
      <c r="A42" s="756">
        <v>40</v>
      </c>
      <c r="B42" s="757" t="s">
        <v>5866</v>
      </c>
      <c r="C42" s="756" t="s">
        <v>5865</v>
      </c>
      <c r="D42" s="215"/>
      <c r="E42" s="215"/>
      <c r="F42" s="214"/>
      <c r="G42" s="214"/>
      <c r="H42" s="215"/>
      <c r="I42" s="215"/>
      <c r="J42" s="214"/>
      <c r="K42" s="214"/>
      <c r="L42" s="214">
        <v>65</v>
      </c>
      <c r="M42" s="214">
        <v>75</v>
      </c>
      <c r="N42" s="214"/>
      <c r="O42" s="214"/>
      <c r="P42" s="215">
        <v>-50</v>
      </c>
      <c r="Q42" s="215">
        <v>150</v>
      </c>
      <c r="R42" s="215"/>
      <c r="S42" s="758">
        <v>3.7</v>
      </c>
      <c r="T42" s="759">
        <v>20.3</v>
      </c>
      <c r="U42" s="215"/>
      <c r="V42" s="760" t="s">
        <v>323</v>
      </c>
      <c r="W42" s="614">
        <f t="shared" si="5"/>
        <v>1</v>
      </c>
      <c r="X42" s="776">
        <v>9</v>
      </c>
      <c r="Y42" s="776">
        <v>6</v>
      </c>
      <c r="Z42" s="887" t="s">
        <v>4965</v>
      </c>
      <c r="AA42" s="776"/>
      <c r="AB42" s="762"/>
      <c r="AC42" s="772" t="s">
        <v>5050</v>
      </c>
      <c r="AD42" s="773" t="s">
        <v>216</v>
      </c>
      <c r="AE42" s="773" t="s">
        <v>1858</v>
      </c>
      <c r="AF42" s="607" t="s">
        <v>4964</v>
      </c>
      <c r="AG42" s="764" t="str">
        <f t="shared" si="1"/>
        <v>PNA036_1.TT558_2</v>
      </c>
      <c r="AH42" s="765" t="s">
        <v>1919</v>
      </c>
      <c r="AI42" s="614" t="str">
        <f t="shared" si="2"/>
        <v>Popup_OIP</v>
      </c>
      <c r="AJ42" s="765" t="s">
        <v>1925</v>
      </c>
      <c r="AK42" s="766" t="s">
        <v>70</v>
      </c>
      <c r="AL42" s="770">
        <v>150</v>
      </c>
      <c r="AM42" s="766"/>
      <c r="AN42" s="766">
        <v>1</v>
      </c>
      <c r="AO42" s="768" t="str">
        <f t="shared" si="3"/>
        <v>ПНА №036.1 Температура опорно-упорного подшипника насоса (точка 2);PNA036_1.TT558_2.RawValue;Channel.MNS.PNA036_1.TT558_2.RawValue;ПНА №036.1;°C;-50;150</v>
      </c>
      <c r="AP42" s="768" t="str">
        <f t="shared" si="4"/>
        <v>"Channel.MNS.PNA036_1.TT558_2.RawValue",1000,0.001,1,</v>
      </c>
    </row>
    <row r="43" spans="1:42" s="193" customFormat="1" x14ac:dyDescent="0.25">
      <c r="A43" s="756">
        <v>41</v>
      </c>
      <c r="B43" s="777" t="s">
        <v>7231</v>
      </c>
      <c r="C43" s="756" t="s">
        <v>5867</v>
      </c>
      <c r="D43" s="215"/>
      <c r="E43" s="215"/>
      <c r="F43" s="214"/>
      <c r="G43" s="215"/>
      <c r="H43" s="215"/>
      <c r="I43" s="215"/>
      <c r="J43" s="214"/>
      <c r="K43" s="214"/>
      <c r="L43" s="214"/>
      <c r="M43" s="214"/>
      <c r="N43" s="214"/>
      <c r="O43" s="214"/>
      <c r="P43" s="215">
        <v>0</v>
      </c>
      <c r="Q43" s="215">
        <v>3000</v>
      </c>
      <c r="R43" s="215"/>
      <c r="S43" s="758">
        <v>-30</v>
      </c>
      <c r="T43" s="759">
        <v>3000</v>
      </c>
      <c r="U43" s="215"/>
      <c r="V43" s="760" t="s">
        <v>323</v>
      </c>
      <c r="W43" s="614">
        <f t="shared" si="5"/>
        <v>1</v>
      </c>
      <c r="X43" s="776">
        <v>10</v>
      </c>
      <c r="Y43" s="776">
        <v>0</v>
      </c>
      <c r="Z43" s="887" t="s">
        <v>4965</v>
      </c>
      <c r="AA43" s="776"/>
      <c r="AB43" s="762"/>
      <c r="AC43" s="772" t="s">
        <v>5050</v>
      </c>
      <c r="AD43" s="773" t="s">
        <v>216</v>
      </c>
      <c r="AE43" s="773" t="s">
        <v>1859</v>
      </c>
      <c r="AF43" s="607" t="s">
        <v>4964</v>
      </c>
      <c r="AG43" s="764" t="str">
        <f t="shared" si="1"/>
        <v>PNA036_1.ST551_1</v>
      </c>
      <c r="AH43" s="756" t="s">
        <v>7232</v>
      </c>
      <c r="AI43" s="614" t="str">
        <f t="shared" si="2"/>
        <v>Popup_OIP</v>
      </c>
      <c r="AJ43" s="770" t="s">
        <v>7233</v>
      </c>
      <c r="AK43" s="766" t="s">
        <v>71</v>
      </c>
      <c r="AL43" s="770">
        <v>164</v>
      </c>
      <c r="AM43" s="766"/>
      <c r="AN43" s="766">
        <v>0</v>
      </c>
      <c r="AO43" s="768" t="str">
        <f t="shared" si="3"/>
        <v>ПНА №036.1 Частота вращения вала ЭД;PNA036_1.ST551_1.RawValue;Channel.MNS.PNA036_1.ST551_1.RawValue;ПНА №036.1;об/мин;0;3000</v>
      </c>
      <c r="AP43" s="768" t="str">
        <f t="shared" si="4"/>
        <v>"Channel.MNS.PNA036_1.ST551_1.RawValue",1000,0.001,1,</v>
      </c>
    </row>
    <row r="44" spans="1:42" s="193" customFormat="1" x14ac:dyDescent="0.25">
      <c r="A44" s="756">
        <v>42</v>
      </c>
      <c r="B44" s="781" t="s">
        <v>5870</v>
      </c>
      <c r="C44" s="756" t="s">
        <v>5869</v>
      </c>
      <c r="D44" s="215"/>
      <c r="E44" s="215"/>
      <c r="F44" s="214">
        <v>6</v>
      </c>
      <c r="G44" s="215">
        <v>8.9</v>
      </c>
      <c r="H44" s="215"/>
      <c r="I44" s="215">
        <v>7.1</v>
      </c>
      <c r="J44" s="214">
        <v>11.2</v>
      </c>
      <c r="K44" s="214"/>
      <c r="L44" s="214">
        <v>18</v>
      </c>
      <c r="M44" s="214"/>
      <c r="N44" s="214"/>
      <c r="O44" s="214"/>
      <c r="P44" s="215">
        <v>0</v>
      </c>
      <c r="Q44" s="215">
        <v>30</v>
      </c>
      <c r="R44" s="214"/>
      <c r="S44" s="758">
        <v>3.7</v>
      </c>
      <c r="T44" s="759">
        <v>20.3</v>
      </c>
      <c r="U44" s="214"/>
      <c r="V44" s="760" t="s">
        <v>323</v>
      </c>
      <c r="W44" s="614">
        <f t="shared" si="5"/>
        <v>1</v>
      </c>
      <c r="X44" s="776">
        <v>10</v>
      </c>
      <c r="Y44" s="776">
        <v>1</v>
      </c>
      <c r="Z44" s="887" t="s">
        <v>4965</v>
      </c>
      <c r="AA44" s="776"/>
      <c r="AB44" s="762"/>
      <c r="AC44" s="772" t="s">
        <v>5050</v>
      </c>
      <c r="AD44" s="773" t="s">
        <v>216</v>
      </c>
      <c r="AE44" s="773" t="s">
        <v>1859</v>
      </c>
      <c r="AF44" s="607" t="s">
        <v>4964</v>
      </c>
      <c r="AG44" s="764" t="str">
        <f t="shared" si="1"/>
        <v>PNA036_1.XT555</v>
      </c>
      <c r="AH44" s="765" t="s">
        <v>1921</v>
      </c>
      <c r="AI44" s="614" t="str">
        <f t="shared" si="2"/>
        <v>Popup_OIP</v>
      </c>
      <c r="AJ44" s="756" t="s">
        <v>7234</v>
      </c>
      <c r="AK44" s="766" t="s">
        <v>70</v>
      </c>
      <c r="AL44" s="770">
        <v>161</v>
      </c>
      <c r="AM44" s="766"/>
      <c r="AN44" s="766">
        <v>1</v>
      </c>
      <c r="AO44" s="768" t="str">
        <f t="shared" si="3"/>
        <v>ПНА №036.1 Вибрация опорно-упорного подшипника насоса (горизонтальное направление);PNA036_1.XT555.RawValue;Channel.MNS.PNA036_1.XT555.RawValue;ПНА №036.1;мм/с;0;30</v>
      </c>
      <c r="AP44" s="768" t="str">
        <f t="shared" si="4"/>
        <v>"Channel.MNS.PNA036_1.XT555.RawValue",1000,0.001,1,</v>
      </c>
    </row>
    <row r="45" spans="1:42" s="193" customFormat="1" x14ac:dyDescent="0.25">
      <c r="A45" s="756">
        <v>43</v>
      </c>
      <c r="B45" s="781" t="s">
        <v>5872</v>
      </c>
      <c r="C45" s="756" t="s">
        <v>5871</v>
      </c>
      <c r="D45" s="215"/>
      <c r="E45" s="215"/>
      <c r="F45" s="214">
        <v>6</v>
      </c>
      <c r="G45" s="214">
        <v>8.9</v>
      </c>
      <c r="H45" s="215"/>
      <c r="I45" s="215">
        <v>7.1</v>
      </c>
      <c r="J45" s="214">
        <v>11.2</v>
      </c>
      <c r="K45" s="214"/>
      <c r="L45" s="214">
        <v>18</v>
      </c>
      <c r="M45" s="214"/>
      <c r="N45" s="214"/>
      <c r="O45" s="214"/>
      <c r="P45" s="215">
        <v>0</v>
      </c>
      <c r="Q45" s="215">
        <v>30</v>
      </c>
      <c r="R45" s="215"/>
      <c r="S45" s="758">
        <v>3.7</v>
      </c>
      <c r="T45" s="759">
        <v>20.3</v>
      </c>
      <c r="U45" s="215"/>
      <c r="V45" s="760" t="s">
        <v>323</v>
      </c>
      <c r="W45" s="614">
        <f t="shared" si="5"/>
        <v>1</v>
      </c>
      <c r="X45" s="776">
        <v>10</v>
      </c>
      <c r="Y45" s="776">
        <v>2</v>
      </c>
      <c r="Z45" s="887" t="s">
        <v>4965</v>
      </c>
      <c r="AA45" s="776"/>
      <c r="AB45" s="762"/>
      <c r="AC45" s="772" t="s">
        <v>5050</v>
      </c>
      <c r="AD45" s="773" t="s">
        <v>216</v>
      </c>
      <c r="AE45" s="773" t="s">
        <v>1859</v>
      </c>
      <c r="AF45" s="607" t="s">
        <v>4964</v>
      </c>
      <c r="AG45" s="764" t="str">
        <f t="shared" si="1"/>
        <v>PNA036_1.XT556</v>
      </c>
      <c r="AH45" s="765" t="s">
        <v>1921</v>
      </c>
      <c r="AI45" s="614" t="str">
        <f t="shared" si="2"/>
        <v>Popup_OIP</v>
      </c>
      <c r="AJ45" s="756" t="s">
        <v>7235</v>
      </c>
      <c r="AK45" s="766" t="s">
        <v>70</v>
      </c>
      <c r="AL45" s="770">
        <v>161</v>
      </c>
      <c r="AM45" s="766"/>
      <c r="AN45" s="766">
        <v>1</v>
      </c>
      <c r="AO45" s="768" t="str">
        <f t="shared" si="3"/>
        <v>ПНА №036.1 Вибрация опорно-упорного подшипника насоса (поперечное направление);PNA036_1.XT556.RawValue;Channel.MNS.PNA036_1.XT556.RawValue;ПНА №036.1;мм/с;0;30</v>
      </c>
      <c r="AP45" s="768" t="str">
        <f t="shared" si="4"/>
        <v>"Channel.MNS.PNA036_1.XT556.RawValue",1000,0.001,1,</v>
      </c>
    </row>
    <row r="46" spans="1:42" s="193" customFormat="1" x14ac:dyDescent="0.25">
      <c r="A46" s="756">
        <v>44</v>
      </c>
      <c r="B46" s="777" t="s">
        <v>5874</v>
      </c>
      <c r="C46" s="756" t="s">
        <v>5873</v>
      </c>
      <c r="D46" s="215">
        <v>4</v>
      </c>
      <c r="E46" s="215"/>
      <c r="F46" s="214"/>
      <c r="G46" s="215"/>
      <c r="H46" s="215"/>
      <c r="I46" s="215"/>
      <c r="J46" s="214"/>
      <c r="K46" s="214"/>
      <c r="L46" s="214"/>
      <c r="M46" s="214">
        <v>14</v>
      </c>
      <c r="N46" s="214"/>
      <c r="O46" s="214"/>
      <c r="P46" s="215">
        <v>0</v>
      </c>
      <c r="Q46" s="215">
        <v>20</v>
      </c>
      <c r="R46" s="214"/>
      <c r="S46" s="758">
        <v>3.7</v>
      </c>
      <c r="T46" s="759">
        <v>20.3</v>
      </c>
      <c r="U46" s="214"/>
      <c r="V46" s="760" t="s">
        <v>324</v>
      </c>
      <c r="W46" s="614">
        <f t="shared" si="5"/>
        <v>2</v>
      </c>
      <c r="X46" s="761">
        <v>10</v>
      </c>
      <c r="Y46" s="761">
        <v>4</v>
      </c>
      <c r="Z46" s="887" t="s">
        <v>4965</v>
      </c>
      <c r="AA46" s="761"/>
      <c r="AB46" s="769"/>
      <c r="AC46" s="772" t="s">
        <v>5050</v>
      </c>
      <c r="AD46" s="773" t="s">
        <v>216</v>
      </c>
      <c r="AE46" s="773" t="s">
        <v>1859</v>
      </c>
      <c r="AF46" s="607" t="s">
        <v>4964</v>
      </c>
      <c r="AG46" s="764" t="str">
        <f t="shared" si="1"/>
        <v>PNA036_1.LC5514</v>
      </c>
      <c r="AH46" s="765" t="s">
        <v>1917</v>
      </c>
      <c r="AI46" s="614" t="str">
        <f t="shared" si="2"/>
        <v>Popup_OIP</v>
      </c>
      <c r="AJ46" s="756" t="s">
        <v>1924</v>
      </c>
      <c r="AK46" s="766" t="s">
        <v>71</v>
      </c>
      <c r="AL46" s="770">
        <v>152</v>
      </c>
      <c r="AM46" s="766"/>
      <c r="AN46" s="766">
        <v>1</v>
      </c>
      <c r="AO46" s="768" t="str">
        <f t="shared" si="3"/>
        <v>ПНА №036.1 Аварийные утечки нефти через торцевое уплотнение насоса;PNA036_1.LC5514.RawValue;Channel.MNS.PNA036_1.LC5514.RawValue;ПНА №036.1;мА;0;20</v>
      </c>
      <c r="AP46" s="768" t="str">
        <f t="shared" si="4"/>
        <v>"Channel.MNS.PNA036_1.LC5514.RawValue",1000,0.001,1,</v>
      </c>
    </row>
    <row r="47" spans="1:42" s="193" customFormat="1" x14ac:dyDescent="0.25">
      <c r="A47" s="756">
        <v>45</v>
      </c>
      <c r="B47" s="757" t="s">
        <v>5876</v>
      </c>
      <c r="C47" s="756" t="s">
        <v>5875</v>
      </c>
      <c r="D47" s="215"/>
      <c r="E47" s="215"/>
      <c r="F47" s="214"/>
      <c r="G47" s="215"/>
      <c r="H47" s="215"/>
      <c r="I47" s="215"/>
      <c r="J47" s="214"/>
      <c r="K47" s="214"/>
      <c r="L47" s="214"/>
      <c r="M47" s="214"/>
      <c r="N47" s="214"/>
      <c r="O47" s="214"/>
      <c r="P47" s="215">
        <v>0</v>
      </c>
      <c r="Q47" s="215">
        <v>4</v>
      </c>
      <c r="R47" s="215"/>
      <c r="S47" s="758">
        <v>3.7</v>
      </c>
      <c r="T47" s="759">
        <v>20.3</v>
      </c>
      <c r="U47" s="215"/>
      <c r="V47" s="760" t="s">
        <v>323</v>
      </c>
      <c r="W47" s="614">
        <f t="shared" si="5"/>
        <v>1</v>
      </c>
      <c r="X47" s="761">
        <v>10</v>
      </c>
      <c r="Y47" s="761">
        <v>6</v>
      </c>
      <c r="Z47" s="887" t="s">
        <v>4965</v>
      </c>
      <c r="AA47" s="761"/>
      <c r="AB47" s="762"/>
      <c r="AC47" s="772" t="s">
        <v>5050</v>
      </c>
      <c r="AD47" s="773" t="s">
        <v>216</v>
      </c>
      <c r="AE47" s="773" t="s">
        <v>1859</v>
      </c>
      <c r="AF47" s="607" t="s">
        <v>4964</v>
      </c>
      <c r="AG47" s="764" t="str">
        <f t="shared" si="1"/>
        <v>PNA036_1.PT551</v>
      </c>
      <c r="AH47" s="765" t="s">
        <v>1503</v>
      </c>
      <c r="AI47" s="614" t="str">
        <f t="shared" si="2"/>
        <v>Popup_OIPp</v>
      </c>
      <c r="AJ47" s="770" t="s">
        <v>1923</v>
      </c>
      <c r="AK47" s="766" t="s">
        <v>70</v>
      </c>
      <c r="AL47" s="770">
        <v>150</v>
      </c>
      <c r="AM47" s="766"/>
      <c r="AN47" s="766">
        <v>3</v>
      </c>
      <c r="AO47" s="768" t="str">
        <f t="shared" si="3"/>
        <v>ПНА №036.1 Давление нефти на входе;PNA036_1.PT551.RawValue;Channel.MNS.PNA036_1.PT551.RawValue;ПНА №036.1;МПа;0;4</v>
      </c>
      <c r="AP47" s="768" t="str">
        <f t="shared" si="4"/>
        <v>"Channel.MNS.PNA036_1.PT551.RawValue",1000,0.001,1,</v>
      </c>
    </row>
    <row r="48" spans="1:42" s="193" customFormat="1" x14ac:dyDescent="0.25">
      <c r="A48" s="756">
        <v>46</v>
      </c>
      <c r="B48" s="757" t="s">
        <v>5879</v>
      </c>
      <c r="C48" s="756" t="s">
        <v>5878</v>
      </c>
      <c r="D48" s="215"/>
      <c r="E48" s="215"/>
      <c r="F48" s="214"/>
      <c r="G48" s="215"/>
      <c r="H48" s="215"/>
      <c r="I48" s="215"/>
      <c r="J48" s="214"/>
      <c r="K48" s="214"/>
      <c r="L48" s="214"/>
      <c r="M48" s="214"/>
      <c r="N48" s="214"/>
      <c r="O48" s="214"/>
      <c r="P48" s="215">
        <v>0</v>
      </c>
      <c r="Q48" s="215">
        <v>10</v>
      </c>
      <c r="R48" s="215"/>
      <c r="S48" s="758">
        <v>3.7</v>
      </c>
      <c r="T48" s="759">
        <v>20.3</v>
      </c>
      <c r="U48" s="215"/>
      <c r="V48" s="760" t="s">
        <v>323</v>
      </c>
      <c r="W48" s="614">
        <f t="shared" si="5"/>
        <v>1</v>
      </c>
      <c r="X48" s="761">
        <v>10</v>
      </c>
      <c r="Y48" s="761">
        <v>7</v>
      </c>
      <c r="Z48" s="887" t="s">
        <v>4965</v>
      </c>
      <c r="AA48" s="761"/>
      <c r="AB48" s="762"/>
      <c r="AC48" s="772" t="s">
        <v>5050</v>
      </c>
      <c r="AD48" s="773" t="s">
        <v>216</v>
      </c>
      <c r="AE48" s="773" t="s">
        <v>1859</v>
      </c>
      <c r="AF48" s="607" t="s">
        <v>4964</v>
      </c>
      <c r="AG48" s="764" t="str">
        <f t="shared" si="1"/>
        <v>PNA036_1.PT552</v>
      </c>
      <c r="AH48" s="765" t="s">
        <v>1503</v>
      </c>
      <c r="AI48" s="614" t="str">
        <f t="shared" si="2"/>
        <v>Popup_OIPp</v>
      </c>
      <c r="AJ48" s="770" t="s">
        <v>1923</v>
      </c>
      <c r="AK48" s="766" t="s">
        <v>70</v>
      </c>
      <c r="AL48" s="770">
        <v>150</v>
      </c>
      <c r="AM48" s="766"/>
      <c r="AN48" s="766">
        <v>3</v>
      </c>
      <c r="AO48" s="768" t="str">
        <f t="shared" si="3"/>
        <v>ПНА №036.1 Давление нефти на выходе;PNA036_1.PT552.RawValue;Channel.MNS.PNA036_1.PT552.RawValue;ПНА №036.1;МПа;0;10</v>
      </c>
      <c r="AP48" s="768" t="str">
        <f t="shared" si="4"/>
        <v>"Channel.MNS.PNA036_1.PT552.RawValue",1000,0.001,1,</v>
      </c>
    </row>
    <row r="49" spans="1:42" s="193" customFormat="1" x14ac:dyDescent="0.25">
      <c r="A49" s="756">
        <v>47</v>
      </c>
      <c r="B49" s="757" t="s">
        <v>5881</v>
      </c>
      <c r="C49" s="756" t="s">
        <v>5880</v>
      </c>
      <c r="D49" s="215"/>
      <c r="E49" s="215"/>
      <c r="F49" s="214"/>
      <c r="G49" s="215"/>
      <c r="H49" s="215"/>
      <c r="I49" s="215"/>
      <c r="J49" s="214"/>
      <c r="K49" s="214"/>
      <c r="L49" s="214"/>
      <c r="M49" s="214"/>
      <c r="N49" s="214"/>
      <c r="O49" s="214"/>
      <c r="P49" s="215">
        <v>0</v>
      </c>
      <c r="Q49" s="215">
        <v>0.4</v>
      </c>
      <c r="R49" s="214"/>
      <c r="S49" s="758">
        <v>3.7</v>
      </c>
      <c r="T49" s="759">
        <v>20.3</v>
      </c>
      <c r="U49" s="214"/>
      <c r="V49" s="760" t="s">
        <v>323</v>
      </c>
      <c r="W49" s="614">
        <f t="shared" si="5"/>
        <v>1</v>
      </c>
      <c r="X49" s="761">
        <v>11</v>
      </c>
      <c r="Y49" s="761">
        <v>0</v>
      </c>
      <c r="Z49" s="887" t="s">
        <v>4965</v>
      </c>
      <c r="AA49" s="761"/>
      <c r="AB49" s="762"/>
      <c r="AC49" s="772" t="s">
        <v>5050</v>
      </c>
      <c r="AD49" s="773" t="s">
        <v>216</v>
      </c>
      <c r="AE49" s="773" t="s">
        <v>1860</v>
      </c>
      <c r="AF49" s="607" t="s">
        <v>4964</v>
      </c>
      <c r="AG49" s="764" t="str">
        <f t="shared" si="1"/>
        <v>PNA036_1.PT553</v>
      </c>
      <c r="AH49" s="765" t="s">
        <v>1503</v>
      </c>
      <c r="AI49" s="614" t="str">
        <f t="shared" si="2"/>
        <v>Popup_OIPp</v>
      </c>
      <c r="AJ49" s="770" t="s">
        <v>2497</v>
      </c>
      <c r="AK49" s="766" t="s">
        <v>70</v>
      </c>
      <c r="AL49" s="770">
        <v>168</v>
      </c>
      <c r="AM49" s="766"/>
      <c r="AN49" s="766">
        <v>3</v>
      </c>
      <c r="AO49" s="768" t="str">
        <f t="shared" si="3"/>
        <v>ПНА №036.1 Перепад давления нефти на фильтр-решетке;PNA036_1.PT553.RawValue;Channel.MNS.PNA036_1.PT553.RawValue;ПНА №036.1;МПа;0;0,4</v>
      </c>
      <c r="AP49" s="768" t="str">
        <f t="shared" si="4"/>
        <v>"Channel.MNS.PNA036_1.PT553.RawValue",1000,0.001,1,</v>
      </c>
    </row>
    <row r="50" spans="1:42" s="193" customFormat="1" x14ac:dyDescent="0.25">
      <c r="A50" s="756">
        <v>48</v>
      </c>
      <c r="B50" s="777" t="s">
        <v>5883</v>
      </c>
      <c r="C50" s="756" t="s">
        <v>5882</v>
      </c>
      <c r="D50" s="215"/>
      <c r="E50" s="215"/>
      <c r="F50" s="214"/>
      <c r="G50" s="215"/>
      <c r="H50" s="215">
        <v>21.7</v>
      </c>
      <c r="I50" s="215"/>
      <c r="J50" s="214"/>
      <c r="K50" s="214"/>
      <c r="L50" s="214"/>
      <c r="M50" s="214"/>
      <c r="N50" s="214"/>
      <c r="O50" s="214"/>
      <c r="P50" s="215">
        <v>0</v>
      </c>
      <c r="Q50" s="215">
        <v>300</v>
      </c>
      <c r="R50" s="215"/>
      <c r="S50" s="758">
        <v>3.7</v>
      </c>
      <c r="T50" s="759">
        <v>20.3</v>
      </c>
      <c r="U50" s="215"/>
      <c r="V50" s="760" t="s">
        <v>323</v>
      </c>
      <c r="W50" s="614">
        <f t="shared" si="5"/>
        <v>1</v>
      </c>
      <c r="X50" s="761">
        <v>11</v>
      </c>
      <c r="Y50" s="761">
        <v>2</v>
      </c>
      <c r="Z50" s="887" t="s">
        <v>4965</v>
      </c>
      <c r="AA50" s="761"/>
      <c r="AB50" s="762"/>
      <c r="AC50" s="772" t="s">
        <v>5050</v>
      </c>
      <c r="AD50" s="773" t="s">
        <v>216</v>
      </c>
      <c r="AE50" s="773" t="s">
        <v>1860</v>
      </c>
      <c r="AF50" s="607" t="s">
        <v>4964</v>
      </c>
      <c r="AG50" s="764" t="str">
        <f t="shared" si="1"/>
        <v>PNA036_1.CT551</v>
      </c>
      <c r="AH50" s="765" t="s">
        <v>1922</v>
      </c>
      <c r="AI50" s="614" t="str">
        <f t="shared" si="2"/>
        <v>Popup_OIP</v>
      </c>
      <c r="AJ50" s="756" t="s">
        <v>1926</v>
      </c>
      <c r="AK50" s="766" t="s">
        <v>71</v>
      </c>
      <c r="AL50" s="770">
        <v>162</v>
      </c>
      <c r="AM50" s="766"/>
      <c r="AN50" s="766">
        <v>1</v>
      </c>
      <c r="AO50" s="768" t="str">
        <f t="shared" si="3"/>
        <v>ПНА №036.1 Сила тока;PNA036_1.CT551.RawValue;Channel.MNS.PNA036_1.CT551.RawValue;ПНА №036.1;А;0;300</v>
      </c>
      <c r="AP50" s="768" t="str">
        <f t="shared" si="4"/>
        <v>"Channel.MNS.PNA036_1.CT551.RawValue",1000,0.001,1,</v>
      </c>
    </row>
    <row r="51" spans="1:42" s="190" customFormat="1" x14ac:dyDescent="0.25">
      <c r="A51" s="756">
        <v>49</v>
      </c>
      <c r="B51" s="777" t="s">
        <v>5886</v>
      </c>
      <c r="C51" s="756" t="s">
        <v>5885</v>
      </c>
      <c r="D51" s="215"/>
      <c r="E51" s="215"/>
      <c r="F51" s="214"/>
      <c r="G51" s="214"/>
      <c r="H51" s="214"/>
      <c r="I51" s="214"/>
      <c r="J51" s="214"/>
      <c r="K51" s="214"/>
      <c r="L51" s="214"/>
      <c r="M51" s="214"/>
      <c r="N51" s="214"/>
      <c r="O51" s="214"/>
      <c r="P51" s="215">
        <v>0</v>
      </c>
      <c r="Q51" s="215">
        <v>3000</v>
      </c>
      <c r="R51" s="215"/>
      <c r="S51" s="758">
        <v>-30</v>
      </c>
      <c r="T51" s="759">
        <v>3000</v>
      </c>
      <c r="U51" s="215"/>
      <c r="V51" s="760" t="s">
        <v>323</v>
      </c>
      <c r="W51" s="614">
        <f t="shared" si="5"/>
        <v>1</v>
      </c>
      <c r="X51" s="761">
        <v>11</v>
      </c>
      <c r="Y51" s="761">
        <v>4</v>
      </c>
      <c r="Z51" s="887" t="s">
        <v>4965</v>
      </c>
      <c r="AA51" s="761"/>
      <c r="AB51" s="762"/>
      <c r="AC51" s="772" t="s">
        <v>5050</v>
      </c>
      <c r="AD51" s="773" t="s">
        <v>216</v>
      </c>
      <c r="AE51" s="773" t="s">
        <v>1860</v>
      </c>
      <c r="AF51" s="607" t="s">
        <v>4964</v>
      </c>
      <c r="AG51" s="764" t="str">
        <f t="shared" si="1"/>
        <v>PNA036_1.ST551_2</v>
      </c>
      <c r="AH51" s="756" t="s">
        <v>7232</v>
      </c>
      <c r="AI51" s="614" t="str">
        <f t="shared" si="2"/>
        <v>Popup_OIP</v>
      </c>
      <c r="AJ51" s="756" t="s">
        <v>7233</v>
      </c>
      <c r="AK51" s="766" t="s">
        <v>71</v>
      </c>
      <c r="AL51" s="770">
        <v>164</v>
      </c>
      <c r="AM51" s="766"/>
      <c r="AN51" s="766">
        <v>0</v>
      </c>
      <c r="AO51" s="768" t="str">
        <f t="shared" si="3"/>
        <v>ПНА №036.1 Выходная частота;PNA036_1.ST551_2.RawValue;Channel.MNS.PNA036_1.ST551_2.RawValue;ПНА №036.1;об/мин;0;3000</v>
      </c>
      <c r="AP51" s="768" t="str">
        <f t="shared" si="4"/>
        <v>"Channel.MNS.PNA036_1.ST551_2.RawValue",1000,0.001,1,</v>
      </c>
    </row>
    <row r="52" spans="1:42" s="190" customFormat="1" x14ac:dyDescent="0.25">
      <c r="A52" s="756">
        <v>50</v>
      </c>
      <c r="B52" s="757" t="s">
        <v>5973</v>
      </c>
      <c r="C52" s="756" t="s">
        <v>5972</v>
      </c>
      <c r="D52" s="215"/>
      <c r="E52" s="215"/>
      <c r="F52" s="214"/>
      <c r="G52" s="214"/>
      <c r="H52" s="214"/>
      <c r="I52" s="214"/>
      <c r="J52" s="214"/>
      <c r="K52" s="214"/>
      <c r="L52" s="214">
        <v>65</v>
      </c>
      <c r="M52" s="214">
        <v>75</v>
      </c>
      <c r="N52" s="214"/>
      <c r="O52" s="214"/>
      <c r="P52" s="215">
        <v>-50</v>
      </c>
      <c r="Q52" s="215">
        <v>150</v>
      </c>
      <c r="R52" s="214"/>
      <c r="S52" s="758">
        <v>3.7</v>
      </c>
      <c r="T52" s="759">
        <v>20.3</v>
      </c>
      <c r="U52" s="214"/>
      <c r="V52" s="760" t="s">
        <v>323</v>
      </c>
      <c r="W52" s="614">
        <f t="shared" si="5"/>
        <v>1</v>
      </c>
      <c r="X52" s="761">
        <v>12</v>
      </c>
      <c r="Y52" s="761">
        <v>0</v>
      </c>
      <c r="Z52" s="887" t="s">
        <v>4977</v>
      </c>
      <c r="AA52" s="761"/>
      <c r="AB52" s="762"/>
      <c r="AC52" s="772" t="s">
        <v>5050</v>
      </c>
      <c r="AD52" s="773" t="s">
        <v>216</v>
      </c>
      <c r="AE52" s="773" t="s">
        <v>1866</v>
      </c>
      <c r="AF52" s="607" t="s">
        <v>4976</v>
      </c>
      <c r="AG52" s="764" t="str">
        <f t="shared" si="1"/>
        <v>PNA036_3.TT573</v>
      </c>
      <c r="AH52" s="765" t="s">
        <v>1919</v>
      </c>
      <c r="AI52" s="614" t="str">
        <f t="shared" si="2"/>
        <v>Popup_OIP</v>
      </c>
      <c r="AJ52" s="765" t="s">
        <v>1925</v>
      </c>
      <c r="AK52" s="766" t="s">
        <v>70</v>
      </c>
      <c r="AL52" s="770">
        <v>150</v>
      </c>
      <c r="AM52" s="766"/>
      <c r="AN52" s="766">
        <v>1</v>
      </c>
      <c r="AO52" s="768" t="str">
        <f t="shared" si="3"/>
        <v>ПНА №036.3 Температура нижнего подшипника ЭД;PNA036_3.TT573.RawValue;Channel.MNS.PNA036_3.TT573.RawValue;ПНА №036.3;°C;-50;150</v>
      </c>
      <c r="AP52" s="768" t="str">
        <f t="shared" si="4"/>
        <v>"Channel.MNS.PNA036_3.TT573.RawValue",1000,0.001,1,</v>
      </c>
    </row>
    <row r="53" spans="1:42" s="190" customFormat="1" x14ac:dyDescent="0.25">
      <c r="A53" s="756">
        <v>51</v>
      </c>
      <c r="B53" s="780" t="s">
        <v>5976</v>
      </c>
      <c r="C53" s="756" t="s">
        <v>5975</v>
      </c>
      <c r="D53" s="215"/>
      <c r="E53" s="215"/>
      <c r="F53" s="214"/>
      <c r="G53" s="214"/>
      <c r="H53" s="214"/>
      <c r="I53" s="214"/>
      <c r="J53" s="214"/>
      <c r="K53" s="214"/>
      <c r="L53" s="214">
        <v>65</v>
      </c>
      <c r="M53" s="214">
        <v>75</v>
      </c>
      <c r="N53" s="214"/>
      <c r="O53" s="214"/>
      <c r="P53" s="215">
        <v>-50</v>
      </c>
      <c r="Q53" s="215">
        <v>150</v>
      </c>
      <c r="R53" s="215"/>
      <c r="S53" s="758">
        <v>3.7</v>
      </c>
      <c r="T53" s="759">
        <v>20.3</v>
      </c>
      <c r="U53" s="215"/>
      <c r="V53" s="760" t="s">
        <v>323</v>
      </c>
      <c r="W53" s="614">
        <f t="shared" si="5"/>
        <v>1</v>
      </c>
      <c r="X53" s="761">
        <v>12</v>
      </c>
      <c r="Y53" s="761">
        <v>1</v>
      </c>
      <c r="Z53" s="887" t="s">
        <v>4977</v>
      </c>
      <c r="AA53" s="761"/>
      <c r="AB53" s="762"/>
      <c r="AC53" s="772" t="s">
        <v>5050</v>
      </c>
      <c r="AD53" s="773" t="s">
        <v>216</v>
      </c>
      <c r="AE53" s="773" t="s">
        <v>1866</v>
      </c>
      <c r="AF53" s="607" t="s">
        <v>4976</v>
      </c>
      <c r="AG53" s="764" t="str">
        <f t="shared" si="1"/>
        <v>PNA036_3.TT574_1</v>
      </c>
      <c r="AH53" s="765" t="s">
        <v>1919</v>
      </c>
      <c r="AI53" s="614" t="str">
        <f t="shared" si="2"/>
        <v>Popup_OIP</v>
      </c>
      <c r="AJ53" s="765" t="s">
        <v>1925</v>
      </c>
      <c r="AK53" s="766" t="s">
        <v>70</v>
      </c>
      <c r="AL53" s="770">
        <v>150</v>
      </c>
      <c r="AM53" s="766"/>
      <c r="AN53" s="766">
        <v>1</v>
      </c>
      <c r="AO53" s="768" t="str">
        <f t="shared" si="3"/>
        <v>ПНА №036.3 Температура верхнего подшипника ЭД (точка 1);PNA036_3.TT574_1.RawValue;Channel.MNS.PNA036_3.TT574_1.RawValue;ПНА №036.3;°C;-50;150</v>
      </c>
      <c r="AP53" s="768" t="str">
        <f t="shared" si="4"/>
        <v>"Channel.MNS.PNA036_3.TT574_1.RawValue",1000,0.001,1,</v>
      </c>
    </row>
    <row r="54" spans="1:42" s="190" customFormat="1" x14ac:dyDescent="0.25">
      <c r="A54" s="756">
        <v>52</v>
      </c>
      <c r="B54" s="780" t="s">
        <v>5978</v>
      </c>
      <c r="C54" s="756" t="s">
        <v>5977</v>
      </c>
      <c r="D54" s="215"/>
      <c r="E54" s="215"/>
      <c r="F54" s="214"/>
      <c r="G54" s="214"/>
      <c r="H54" s="214"/>
      <c r="I54" s="214"/>
      <c r="J54" s="214"/>
      <c r="K54" s="214"/>
      <c r="L54" s="214">
        <v>65</v>
      </c>
      <c r="M54" s="214">
        <v>75</v>
      </c>
      <c r="N54" s="214"/>
      <c r="O54" s="214"/>
      <c r="P54" s="215">
        <v>-50</v>
      </c>
      <c r="Q54" s="215">
        <v>150</v>
      </c>
      <c r="R54" s="215"/>
      <c r="S54" s="758">
        <v>3.7</v>
      </c>
      <c r="T54" s="759">
        <v>20.3</v>
      </c>
      <c r="U54" s="215"/>
      <c r="V54" s="760" t="s">
        <v>323</v>
      </c>
      <c r="W54" s="614">
        <f t="shared" si="5"/>
        <v>1</v>
      </c>
      <c r="X54" s="761">
        <v>12</v>
      </c>
      <c r="Y54" s="761">
        <v>2</v>
      </c>
      <c r="Z54" s="887" t="s">
        <v>4977</v>
      </c>
      <c r="AA54" s="761"/>
      <c r="AB54" s="762"/>
      <c r="AC54" s="772" t="s">
        <v>5050</v>
      </c>
      <c r="AD54" s="773" t="s">
        <v>216</v>
      </c>
      <c r="AE54" s="773" t="s">
        <v>1866</v>
      </c>
      <c r="AF54" s="607" t="s">
        <v>4976</v>
      </c>
      <c r="AG54" s="764" t="str">
        <f t="shared" si="1"/>
        <v>PNA036_3.TT574_2</v>
      </c>
      <c r="AH54" s="765" t="s">
        <v>1919</v>
      </c>
      <c r="AI54" s="614" t="str">
        <f t="shared" si="2"/>
        <v>Popup_OIP</v>
      </c>
      <c r="AJ54" s="765" t="s">
        <v>1925</v>
      </c>
      <c r="AK54" s="766" t="s">
        <v>70</v>
      </c>
      <c r="AL54" s="770">
        <v>150</v>
      </c>
      <c r="AM54" s="766"/>
      <c r="AN54" s="766">
        <v>1</v>
      </c>
      <c r="AO54" s="768" t="str">
        <f t="shared" si="3"/>
        <v>ПНА №036.3 Температура верхнего подшипника ЭД (точка 2);PNA036_3.TT574_2.RawValue;Channel.MNS.PNA036_3.TT574_2.RawValue;ПНА №036.3;°C;-50;150</v>
      </c>
      <c r="AP54" s="768" t="str">
        <f t="shared" si="4"/>
        <v>"Channel.MNS.PNA036_3.TT574_2.RawValue",1000,0.001,1,</v>
      </c>
    </row>
    <row r="55" spans="1:42" s="190" customFormat="1" x14ac:dyDescent="0.25">
      <c r="A55" s="756">
        <v>53</v>
      </c>
      <c r="B55" s="757" t="s">
        <v>5980</v>
      </c>
      <c r="C55" s="756" t="s">
        <v>5979</v>
      </c>
      <c r="D55" s="215"/>
      <c r="E55" s="215"/>
      <c r="F55" s="214"/>
      <c r="G55" s="215"/>
      <c r="H55" s="215"/>
      <c r="I55" s="215"/>
      <c r="J55" s="214"/>
      <c r="K55" s="214"/>
      <c r="L55" s="214">
        <v>50</v>
      </c>
      <c r="M55" s="214">
        <v>60</v>
      </c>
      <c r="N55" s="214"/>
      <c r="O55" s="214"/>
      <c r="P55" s="215">
        <v>-50</v>
      </c>
      <c r="Q55" s="215">
        <v>150</v>
      </c>
      <c r="R55" s="215"/>
      <c r="S55" s="758">
        <v>3.7</v>
      </c>
      <c r="T55" s="759">
        <v>20.3</v>
      </c>
      <c r="U55" s="215"/>
      <c r="V55" s="760" t="s">
        <v>323</v>
      </c>
      <c r="W55" s="614">
        <f t="shared" si="5"/>
        <v>1</v>
      </c>
      <c r="X55" s="761">
        <v>12</v>
      </c>
      <c r="Y55" s="761">
        <v>3</v>
      </c>
      <c r="Z55" s="887" t="s">
        <v>4977</v>
      </c>
      <c r="AA55" s="761"/>
      <c r="AB55" s="762"/>
      <c r="AC55" s="772" t="s">
        <v>5050</v>
      </c>
      <c r="AD55" s="773" t="s">
        <v>216</v>
      </c>
      <c r="AE55" s="773" t="s">
        <v>1866</v>
      </c>
      <c r="AF55" s="607" t="s">
        <v>4976</v>
      </c>
      <c r="AG55" s="764" t="str">
        <f t="shared" si="1"/>
        <v>PNA036_3.TT577</v>
      </c>
      <c r="AH55" s="765" t="s">
        <v>1919</v>
      </c>
      <c r="AI55" s="614" t="str">
        <f t="shared" si="2"/>
        <v>Popup_OIP</v>
      </c>
      <c r="AJ55" s="765" t="s">
        <v>1925</v>
      </c>
      <c r="AK55" s="766" t="s">
        <v>70</v>
      </c>
      <c r="AL55" s="770">
        <v>150</v>
      </c>
      <c r="AM55" s="766"/>
      <c r="AN55" s="766">
        <v>1</v>
      </c>
      <c r="AO55" s="768" t="str">
        <f t="shared" si="3"/>
        <v>ПНА №036.3 Температура нефти на выходе;PNA036_3.TT577.RawValue;Channel.MNS.PNA036_3.TT577.RawValue;ПНА №036.3;°C;-50;150</v>
      </c>
      <c r="AP55" s="768" t="str">
        <f t="shared" si="4"/>
        <v>"Channel.MNS.PNA036_3.TT577.RawValue",1000,0.001,1,</v>
      </c>
    </row>
    <row r="56" spans="1:42" s="190" customFormat="1" x14ac:dyDescent="0.25">
      <c r="A56" s="756">
        <v>54</v>
      </c>
      <c r="B56" s="757" t="s">
        <v>5982</v>
      </c>
      <c r="C56" s="756" t="s">
        <v>5981</v>
      </c>
      <c r="D56" s="215"/>
      <c r="E56" s="215"/>
      <c r="F56" s="215"/>
      <c r="G56" s="215"/>
      <c r="H56" s="215"/>
      <c r="I56" s="215"/>
      <c r="J56" s="214"/>
      <c r="K56" s="214"/>
      <c r="L56" s="214">
        <v>65</v>
      </c>
      <c r="M56" s="214">
        <v>75</v>
      </c>
      <c r="N56" s="214"/>
      <c r="O56" s="214"/>
      <c r="P56" s="215">
        <v>-50</v>
      </c>
      <c r="Q56" s="215">
        <v>150</v>
      </c>
      <c r="R56" s="215"/>
      <c r="S56" s="758">
        <v>3.7</v>
      </c>
      <c r="T56" s="759">
        <v>20.3</v>
      </c>
      <c r="U56" s="215"/>
      <c r="V56" s="760" t="s">
        <v>323</v>
      </c>
      <c r="W56" s="614">
        <f t="shared" si="5"/>
        <v>1</v>
      </c>
      <c r="X56" s="761">
        <v>12</v>
      </c>
      <c r="Y56" s="761">
        <v>4</v>
      </c>
      <c r="Z56" s="887" t="s">
        <v>4977</v>
      </c>
      <c r="AA56" s="761"/>
      <c r="AB56" s="762"/>
      <c r="AC56" s="772" t="s">
        <v>5050</v>
      </c>
      <c r="AD56" s="773" t="s">
        <v>216</v>
      </c>
      <c r="AE56" s="773" t="s">
        <v>1866</v>
      </c>
      <c r="AF56" s="607" t="s">
        <v>4976</v>
      </c>
      <c r="AG56" s="764" t="str">
        <f t="shared" si="1"/>
        <v>PNA036_3.TT578_1</v>
      </c>
      <c r="AH56" s="765" t="s">
        <v>1919</v>
      </c>
      <c r="AI56" s="614" t="str">
        <f t="shared" si="2"/>
        <v>Popup_OIP</v>
      </c>
      <c r="AJ56" s="765" t="s">
        <v>1925</v>
      </c>
      <c r="AK56" s="766" t="s">
        <v>70</v>
      </c>
      <c r="AL56" s="767">
        <v>150</v>
      </c>
      <c r="AM56" s="766"/>
      <c r="AN56" s="766">
        <v>1</v>
      </c>
      <c r="AO56" s="768" t="str">
        <f t="shared" si="3"/>
        <v>ПНА №036.3 Температура опорно-упорного подшипника насоса (точка 1);PNA036_3.TT578_1.RawValue;Channel.MNS.PNA036_3.TT578_1.RawValue;ПНА №036.3;°C;-50;150</v>
      </c>
      <c r="AP56" s="768" t="str">
        <f t="shared" si="4"/>
        <v>"Channel.MNS.PNA036_3.TT578_1.RawValue",1000,0.001,1,</v>
      </c>
    </row>
    <row r="57" spans="1:42" s="190" customFormat="1" x14ac:dyDescent="0.25">
      <c r="A57" s="756">
        <v>55</v>
      </c>
      <c r="B57" s="757" t="s">
        <v>5984</v>
      </c>
      <c r="C57" s="756" t="s">
        <v>5983</v>
      </c>
      <c r="D57" s="215"/>
      <c r="E57" s="215"/>
      <c r="F57" s="214"/>
      <c r="G57" s="214"/>
      <c r="H57" s="215"/>
      <c r="I57" s="215"/>
      <c r="J57" s="214"/>
      <c r="K57" s="214"/>
      <c r="L57" s="214">
        <v>65</v>
      </c>
      <c r="M57" s="214">
        <v>75</v>
      </c>
      <c r="N57" s="214"/>
      <c r="O57" s="214"/>
      <c r="P57" s="215">
        <v>-50</v>
      </c>
      <c r="Q57" s="215">
        <v>150</v>
      </c>
      <c r="R57" s="215"/>
      <c r="S57" s="758">
        <v>3.7</v>
      </c>
      <c r="T57" s="759">
        <v>20.3</v>
      </c>
      <c r="U57" s="215"/>
      <c r="V57" s="760" t="s">
        <v>323</v>
      </c>
      <c r="W57" s="614">
        <f t="shared" si="5"/>
        <v>1</v>
      </c>
      <c r="X57" s="776">
        <v>12</v>
      </c>
      <c r="Y57" s="782">
        <v>5</v>
      </c>
      <c r="Z57" s="887" t="s">
        <v>4977</v>
      </c>
      <c r="AA57" s="782"/>
      <c r="AB57" s="762"/>
      <c r="AC57" s="772" t="s">
        <v>5050</v>
      </c>
      <c r="AD57" s="773" t="s">
        <v>216</v>
      </c>
      <c r="AE57" s="773" t="s">
        <v>1866</v>
      </c>
      <c r="AF57" s="607" t="s">
        <v>4976</v>
      </c>
      <c r="AG57" s="764" t="str">
        <f t="shared" si="1"/>
        <v>PNA036_3.TT578_2</v>
      </c>
      <c r="AH57" s="765" t="s">
        <v>1919</v>
      </c>
      <c r="AI57" s="614" t="str">
        <f t="shared" si="2"/>
        <v>Popup_OIP</v>
      </c>
      <c r="AJ57" s="765" t="s">
        <v>1925</v>
      </c>
      <c r="AK57" s="766" t="s">
        <v>70</v>
      </c>
      <c r="AL57" s="770">
        <v>150</v>
      </c>
      <c r="AM57" s="766"/>
      <c r="AN57" s="766">
        <v>1</v>
      </c>
      <c r="AO57" s="768" t="str">
        <f t="shared" si="3"/>
        <v>ПНА №036.3 Температура опорно-упорного подшипника насоса (точка 2);PNA036_3.TT578_2.RawValue;Channel.MNS.PNA036_3.TT578_2.RawValue;ПНА №036.3;°C;-50;150</v>
      </c>
      <c r="AP57" s="768" t="str">
        <f t="shared" si="4"/>
        <v>"Channel.MNS.PNA036_3.TT578_2.RawValue",1000,0.001,1,</v>
      </c>
    </row>
    <row r="58" spans="1:42" s="190" customFormat="1" x14ac:dyDescent="0.25">
      <c r="A58" s="756">
        <v>56</v>
      </c>
      <c r="B58" s="777" t="s">
        <v>7236</v>
      </c>
      <c r="C58" s="756" t="s">
        <v>5985</v>
      </c>
      <c r="D58" s="215"/>
      <c r="E58" s="215"/>
      <c r="F58" s="214"/>
      <c r="G58" s="214"/>
      <c r="H58" s="215"/>
      <c r="I58" s="215"/>
      <c r="J58" s="214"/>
      <c r="K58" s="214"/>
      <c r="L58" s="214"/>
      <c r="M58" s="214"/>
      <c r="N58" s="214"/>
      <c r="O58" s="214"/>
      <c r="P58" s="215">
        <v>0</v>
      </c>
      <c r="Q58" s="215">
        <v>3000</v>
      </c>
      <c r="R58" s="215"/>
      <c r="S58" s="758">
        <v>-30</v>
      </c>
      <c r="T58" s="759">
        <v>3000</v>
      </c>
      <c r="U58" s="215"/>
      <c r="V58" s="760" t="s">
        <v>323</v>
      </c>
      <c r="W58" s="614">
        <f t="shared" si="5"/>
        <v>1</v>
      </c>
      <c r="X58" s="776">
        <v>12</v>
      </c>
      <c r="Y58" s="776">
        <v>7</v>
      </c>
      <c r="Z58" s="887" t="s">
        <v>4977</v>
      </c>
      <c r="AA58" s="776"/>
      <c r="AB58" s="762"/>
      <c r="AC58" s="772" t="s">
        <v>5050</v>
      </c>
      <c r="AD58" s="773" t="s">
        <v>216</v>
      </c>
      <c r="AE58" s="773" t="s">
        <v>1866</v>
      </c>
      <c r="AF58" s="607" t="s">
        <v>4976</v>
      </c>
      <c r="AG58" s="764" t="str">
        <f t="shared" si="1"/>
        <v>PNA036_3.ST571_1</v>
      </c>
      <c r="AH58" s="756" t="s">
        <v>7232</v>
      </c>
      <c r="AI58" s="614" t="str">
        <f t="shared" si="2"/>
        <v>Popup_OIP</v>
      </c>
      <c r="AJ58" s="770" t="s">
        <v>7233</v>
      </c>
      <c r="AK58" s="766" t="s">
        <v>71</v>
      </c>
      <c r="AL58" s="770">
        <v>164</v>
      </c>
      <c r="AM58" s="766"/>
      <c r="AN58" s="766">
        <v>0</v>
      </c>
      <c r="AO58" s="768" t="str">
        <f t="shared" si="3"/>
        <v>ПНА №036.3 Частота вращения вала ЭД ;PNA036_3.ST571_1.RawValue;Channel.MNS.PNA036_3.ST571_1.RawValue;ПНА №036.3;об/мин;0;3000</v>
      </c>
      <c r="AP58" s="768" t="str">
        <f t="shared" si="4"/>
        <v>"Channel.MNS.PNA036_3.ST571_1.RawValue",1000,0.001,1,</v>
      </c>
    </row>
    <row r="59" spans="1:42" s="190" customFormat="1" x14ac:dyDescent="0.25">
      <c r="A59" s="756">
        <v>57</v>
      </c>
      <c r="B59" s="781" t="s">
        <v>5989</v>
      </c>
      <c r="C59" s="756" t="s">
        <v>5988</v>
      </c>
      <c r="D59" s="215"/>
      <c r="E59" s="215"/>
      <c r="F59" s="214">
        <v>6</v>
      </c>
      <c r="G59" s="214">
        <v>8.9</v>
      </c>
      <c r="H59" s="215"/>
      <c r="I59" s="215">
        <v>7.1</v>
      </c>
      <c r="J59" s="214">
        <v>11.2</v>
      </c>
      <c r="K59" s="214"/>
      <c r="L59" s="214">
        <v>18</v>
      </c>
      <c r="M59" s="214"/>
      <c r="N59" s="214"/>
      <c r="O59" s="214"/>
      <c r="P59" s="215">
        <v>0</v>
      </c>
      <c r="Q59" s="215">
        <v>30</v>
      </c>
      <c r="R59" s="214"/>
      <c r="S59" s="758">
        <v>3.7</v>
      </c>
      <c r="T59" s="759">
        <v>20.3</v>
      </c>
      <c r="U59" s="215"/>
      <c r="V59" s="760" t="s">
        <v>323</v>
      </c>
      <c r="W59" s="614">
        <f t="shared" si="5"/>
        <v>1</v>
      </c>
      <c r="X59" s="776">
        <v>13</v>
      </c>
      <c r="Y59" s="776">
        <v>0</v>
      </c>
      <c r="Z59" s="887" t="s">
        <v>4977</v>
      </c>
      <c r="AA59" s="776"/>
      <c r="AB59" s="762"/>
      <c r="AC59" s="772" t="s">
        <v>5050</v>
      </c>
      <c r="AD59" s="773" t="s">
        <v>216</v>
      </c>
      <c r="AE59" s="773" t="s">
        <v>1867</v>
      </c>
      <c r="AF59" s="607" t="s">
        <v>4976</v>
      </c>
      <c r="AG59" s="764" t="str">
        <f t="shared" si="1"/>
        <v>PNA036_3.XT575</v>
      </c>
      <c r="AH59" s="765" t="s">
        <v>1921</v>
      </c>
      <c r="AI59" s="614" t="str">
        <f t="shared" si="2"/>
        <v>Popup_OIP</v>
      </c>
      <c r="AJ59" s="756" t="s">
        <v>7234</v>
      </c>
      <c r="AK59" s="766" t="s">
        <v>70</v>
      </c>
      <c r="AL59" s="770">
        <v>161</v>
      </c>
      <c r="AM59" s="766"/>
      <c r="AN59" s="766">
        <v>1</v>
      </c>
      <c r="AO59" s="768" t="str">
        <f t="shared" si="3"/>
        <v>ПНА №036.3 Вибрация опорно-упорного подшипника насоса (горизонтальное направление);PNA036_3.XT575.RawValue;Channel.MNS.PNA036_3.XT575.RawValue;ПНА №036.3;мм/с;0;30</v>
      </c>
      <c r="AP59" s="768" t="str">
        <f t="shared" si="4"/>
        <v>"Channel.MNS.PNA036_3.XT575.RawValue",1000,0.001,1,</v>
      </c>
    </row>
    <row r="60" spans="1:42" s="190" customFormat="1" x14ac:dyDescent="0.25">
      <c r="A60" s="756">
        <v>58</v>
      </c>
      <c r="B60" s="781" t="s">
        <v>5991</v>
      </c>
      <c r="C60" s="756" t="s">
        <v>5990</v>
      </c>
      <c r="D60" s="215"/>
      <c r="E60" s="215"/>
      <c r="F60" s="214">
        <v>6</v>
      </c>
      <c r="G60" s="214">
        <v>8.9</v>
      </c>
      <c r="H60" s="215"/>
      <c r="I60" s="215">
        <v>7.1</v>
      </c>
      <c r="J60" s="214">
        <v>11.2</v>
      </c>
      <c r="K60" s="214"/>
      <c r="L60" s="214">
        <v>18</v>
      </c>
      <c r="M60" s="214"/>
      <c r="N60" s="214"/>
      <c r="O60" s="214"/>
      <c r="P60" s="215">
        <v>0</v>
      </c>
      <c r="Q60" s="215">
        <v>30</v>
      </c>
      <c r="R60" s="215"/>
      <c r="S60" s="758">
        <v>3.7</v>
      </c>
      <c r="T60" s="759">
        <v>20.3</v>
      </c>
      <c r="U60" s="215"/>
      <c r="V60" s="760" t="s">
        <v>323</v>
      </c>
      <c r="W60" s="614">
        <f t="shared" si="5"/>
        <v>1</v>
      </c>
      <c r="X60" s="776">
        <v>13</v>
      </c>
      <c r="Y60" s="776">
        <v>1</v>
      </c>
      <c r="Z60" s="887" t="s">
        <v>4977</v>
      </c>
      <c r="AA60" s="776"/>
      <c r="AB60" s="762"/>
      <c r="AC60" s="772" t="s">
        <v>5050</v>
      </c>
      <c r="AD60" s="773" t="s">
        <v>216</v>
      </c>
      <c r="AE60" s="773" t="s">
        <v>1867</v>
      </c>
      <c r="AF60" s="607" t="s">
        <v>4976</v>
      </c>
      <c r="AG60" s="764" t="str">
        <f t="shared" si="1"/>
        <v>PNA036_3.XT576</v>
      </c>
      <c r="AH60" s="765" t="s">
        <v>1921</v>
      </c>
      <c r="AI60" s="614" t="str">
        <f t="shared" si="2"/>
        <v>Popup_OIP</v>
      </c>
      <c r="AJ60" s="756" t="s">
        <v>7235</v>
      </c>
      <c r="AK60" s="766" t="s">
        <v>70</v>
      </c>
      <c r="AL60" s="770">
        <v>161</v>
      </c>
      <c r="AM60" s="766"/>
      <c r="AN60" s="766">
        <v>1</v>
      </c>
      <c r="AO60" s="768" t="str">
        <f t="shared" si="3"/>
        <v>ПНА №036.3 Вибрация опорно-упорного подшипника насоса (поперечное направление);PNA036_3.XT576.RawValue;Channel.MNS.PNA036_3.XT576.RawValue;ПНА №036.3;мм/с;0;30</v>
      </c>
      <c r="AP60" s="768" t="str">
        <f t="shared" si="4"/>
        <v>"Channel.MNS.PNA036_3.XT576.RawValue",1000,0.001,1,</v>
      </c>
    </row>
    <row r="61" spans="1:42" s="190" customFormat="1" x14ac:dyDescent="0.25">
      <c r="A61" s="756">
        <v>59</v>
      </c>
      <c r="B61" s="777" t="s">
        <v>5993</v>
      </c>
      <c r="C61" s="756" t="s">
        <v>5992</v>
      </c>
      <c r="D61" s="215">
        <v>4</v>
      </c>
      <c r="E61" s="216"/>
      <c r="F61" s="214"/>
      <c r="G61" s="215"/>
      <c r="H61" s="215"/>
      <c r="I61" s="215"/>
      <c r="J61" s="214"/>
      <c r="K61" s="214"/>
      <c r="L61" s="214"/>
      <c r="M61" s="214">
        <v>14</v>
      </c>
      <c r="N61" s="214"/>
      <c r="O61" s="214"/>
      <c r="P61" s="215">
        <v>0</v>
      </c>
      <c r="Q61" s="215">
        <v>20</v>
      </c>
      <c r="R61" s="215"/>
      <c r="S61" s="758">
        <v>3.7</v>
      </c>
      <c r="T61" s="759">
        <v>20.3</v>
      </c>
      <c r="U61" s="215"/>
      <c r="V61" s="760" t="s">
        <v>324</v>
      </c>
      <c r="W61" s="614">
        <f t="shared" si="5"/>
        <v>2</v>
      </c>
      <c r="X61" s="776">
        <v>13</v>
      </c>
      <c r="Y61" s="776">
        <v>3</v>
      </c>
      <c r="Z61" s="887" t="s">
        <v>4977</v>
      </c>
      <c r="AA61" s="776"/>
      <c r="AB61" s="769"/>
      <c r="AC61" s="772" t="s">
        <v>5050</v>
      </c>
      <c r="AD61" s="773" t="s">
        <v>216</v>
      </c>
      <c r="AE61" s="773" t="s">
        <v>1867</v>
      </c>
      <c r="AF61" s="607" t="s">
        <v>4976</v>
      </c>
      <c r="AG61" s="764" t="str">
        <f t="shared" si="1"/>
        <v>PNA036_3.LC5714</v>
      </c>
      <c r="AH61" s="765" t="s">
        <v>1917</v>
      </c>
      <c r="AI61" s="614" t="str">
        <f t="shared" si="2"/>
        <v>Popup_OIP</v>
      </c>
      <c r="AJ61" s="756" t="s">
        <v>1924</v>
      </c>
      <c r="AK61" s="766" t="s">
        <v>71</v>
      </c>
      <c r="AL61" s="770">
        <v>152</v>
      </c>
      <c r="AM61" s="766"/>
      <c r="AN61" s="766">
        <v>1</v>
      </c>
      <c r="AO61" s="768" t="str">
        <f t="shared" si="3"/>
        <v>ПНА №036.3 Аварийные утечки нефти через торцевое уплотнение насоса;PNA036_3.LC5714.RawValue;Channel.MNS.PNA036_3.LC5714.RawValue;ПНА №036.3;мА;0;20</v>
      </c>
      <c r="AP61" s="768" t="str">
        <f t="shared" si="4"/>
        <v>"Channel.MNS.PNA036_3.LC5714.RawValue",1000,0.001,1,</v>
      </c>
    </row>
    <row r="62" spans="1:42" s="190" customFormat="1" x14ac:dyDescent="0.25">
      <c r="A62" s="756">
        <v>60</v>
      </c>
      <c r="B62" s="757" t="s">
        <v>5996</v>
      </c>
      <c r="C62" s="756" t="s">
        <v>5995</v>
      </c>
      <c r="D62" s="215"/>
      <c r="E62" s="215"/>
      <c r="F62" s="214"/>
      <c r="G62" s="214"/>
      <c r="H62" s="215"/>
      <c r="I62" s="215"/>
      <c r="J62" s="214"/>
      <c r="K62" s="214"/>
      <c r="L62" s="214"/>
      <c r="M62" s="214"/>
      <c r="N62" s="214"/>
      <c r="O62" s="214"/>
      <c r="P62" s="215">
        <v>0</v>
      </c>
      <c r="Q62" s="215">
        <v>4</v>
      </c>
      <c r="R62" s="215"/>
      <c r="S62" s="758">
        <v>3.7</v>
      </c>
      <c r="T62" s="759">
        <v>20.3</v>
      </c>
      <c r="U62" s="215"/>
      <c r="V62" s="760" t="s">
        <v>323</v>
      </c>
      <c r="W62" s="614">
        <f t="shared" si="5"/>
        <v>1</v>
      </c>
      <c r="X62" s="776">
        <v>13</v>
      </c>
      <c r="Y62" s="776">
        <v>5</v>
      </c>
      <c r="Z62" s="887" t="s">
        <v>4977</v>
      </c>
      <c r="AA62" s="776"/>
      <c r="AB62" s="762"/>
      <c r="AC62" s="772" t="s">
        <v>5050</v>
      </c>
      <c r="AD62" s="773" t="s">
        <v>216</v>
      </c>
      <c r="AE62" s="773" t="s">
        <v>1867</v>
      </c>
      <c r="AF62" s="607" t="s">
        <v>4976</v>
      </c>
      <c r="AG62" s="764" t="str">
        <f t="shared" si="1"/>
        <v>PNA036_3.PT571</v>
      </c>
      <c r="AH62" s="765" t="s">
        <v>1503</v>
      </c>
      <c r="AI62" s="614" t="str">
        <f t="shared" si="2"/>
        <v>Popup_OIPp</v>
      </c>
      <c r="AJ62" s="770" t="s">
        <v>1923</v>
      </c>
      <c r="AK62" s="766" t="s">
        <v>70</v>
      </c>
      <c r="AL62" s="770">
        <v>150</v>
      </c>
      <c r="AM62" s="766"/>
      <c r="AN62" s="766">
        <v>3</v>
      </c>
      <c r="AO62" s="768" t="str">
        <f t="shared" si="3"/>
        <v>ПНА №036.3 Давление нефти на входе;PNA036_3.PT571.RawValue;Channel.MNS.PNA036_3.PT571.RawValue;ПНА №036.3;МПа;0;4</v>
      </c>
      <c r="AP62" s="768" t="str">
        <f t="shared" si="4"/>
        <v>"Channel.MNS.PNA036_3.PT571.RawValue",1000,0.001,1,</v>
      </c>
    </row>
    <row r="63" spans="1:42" s="190" customFormat="1" x14ac:dyDescent="0.25">
      <c r="A63" s="756">
        <v>61</v>
      </c>
      <c r="B63" s="757" t="s">
        <v>5999</v>
      </c>
      <c r="C63" s="756" t="s">
        <v>5998</v>
      </c>
      <c r="D63" s="215"/>
      <c r="E63" s="215"/>
      <c r="F63" s="214"/>
      <c r="G63" s="215"/>
      <c r="H63" s="215"/>
      <c r="I63" s="215"/>
      <c r="J63" s="214"/>
      <c r="K63" s="214"/>
      <c r="L63" s="214"/>
      <c r="M63" s="214"/>
      <c r="N63" s="214"/>
      <c r="O63" s="214"/>
      <c r="P63" s="215">
        <v>0</v>
      </c>
      <c r="Q63" s="215">
        <v>10</v>
      </c>
      <c r="R63" s="215"/>
      <c r="S63" s="758">
        <v>3.7</v>
      </c>
      <c r="T63" s="759">
        <v>20.3</v>
      </c>
      <c r="U63" s="215"/>
      <c r="V63" s="760" t="s">
        <v>323</v>
      </c>
      <c r="W63" s="614">
        <f t="shared" si="5"/>
        <v>1</v>
      </c>
      <c r="X63" s="776">
        <v>13</v>
      </c>
      <c r="Y63" s="776">
        <v>6</v>
      </c>
      <c r="Z63" s="887" t="s">
        <v>4977</v>
      </c>
      <c r="AA63" s="776"/>
      <c r="AB63" s="762"/>
      <c r="AC63" s="772" t="s">
        <v>5050</v>
      </c>
      <c r="AD63" s="773" t="s">
        <v>216</v>
      </c>
      <c r="AE63" s="773" t="s">
        <v>1867</v>
      </c>
      <c r="AF63" s="607" t="s">
        <v>4976</v>
      </c>
      <c r="AG63" s="764" t="str">
        <f t="shared" si="1"/>
        <v>PNA036_3.PT572</v>
      </c>
      <c r="AH63" s="765" t="s">
        <v>1503</v>
      </c>
      <c r="AI63" s="614" t="str">
        <f t="shared" si="2"/>
        <v>Popup_OIPp</v>
      </c>
      <c r="AJ63" s="770" t="s">
        <v>1923</v>
      </c>
      <c r="AK63" s="766" t="s">
        <v>70</v>
      </c>
      <c r="AL63" s="770">
        <v>150</v>
      </c>
      <c r="AM63" s="766"/>
      <c r="AN63" s="766">
        <v>3</v>
      </c>
      <c r="AO63" s="768" t="str">
        <f t="shared" si="3"/>
        <v>ПНА №036.3 Давление нефти на выходе;PNA036_3.PT572.RawValue;Channel.MNS.PNA036_3.PT572.RawValue;ПНА №036.3;МПа;0;10</v>
      </c>
      <c r="AP63" s="768" t="str">
        <f t="shared" si="4"/>
        <v>"Channel.MNS.PNA036_3.PT572.RawValue",1000,0.001,1,</v>
      </c>
    </row>
    <row r="64" spans="1:42" s="190" customFormat="1" x14ac:dyDescent="0.25">
      <c r="A64" s="756">
        <v>62</v>
      </c>
      <c r="B64" s="757" t="s">
        <v>6001</v>
      </c>
      <c r="C64" s="756" t="s">
        <v>6000</v>
      </c>
      <c r="D64" s="774"/>
      <c r="E64" s="774"/>
      <c r="F64" s="774"/>
      <c r="G64" s="774"/>
      <c r="H64" s="774"/>
      <c r="I64" s="774"/>
      <c r="J64" s="774"/>
      <c r="K64" s="214"/>
      <c r="L64" s="214"/>
      <c r="M64" s="214"/>
      <c r="N64" s="214"/>
      <c r="O64" s="214"/>
      <c r="P64" s="215">
        <v>0</v>
      </c>
      <c r="Q64" s="215">
        <v>0.4</v>
      </c>
      <c r="R64" s="214"/>
      <c r="S64" s="758">
        <v>3.7</v>
      </c>
      <c r="T64" s="759">
        <v>20.3</v>
      </c>
      <c r="U64" s="214"/>
      <c r="V64" s="760" t="s">
        <v>323</v>
      </c>
      <c r="W64" s="614">
        <f t="shared" si="5"/>
        <v>1</v>
      </c>
      <c r="X64" s="761">
        <v>13</v>
      </c>
      <c r="Y64" s="761">
        <v>7</v>
      </c>
      <c r="Z64" s="887" t="s">
        <v>4977</v>
      </c>
      <c r="AA64" s="761"/>
      <c r="AB64" s="762"/>
      <c r="AC64" s="772" t="s">
        <v>5050</v>
      </c>
      <c r="AD64" s="773" t="s">
        <v>216</v>
      </c>
      <c r="AE64" s="773" t="s">
        <v>1867</v>
      </c>
      <c r="AF64" s="607" t="s">
        <v>4976</v>
      </c>
      <c r="AG64" s="764" t="str">
        <f t="shared" si="1"/>
        <v>PNA036_3.PT573</v>
      </c>
      <c r="AH64" s="765" t="s">
        <v>1503</v>
      </c>
      <c r="AI64" s="614" t="str">
        <f t="shared" si="2"/>
        <v>Popup_OIPp</v>
      </c>
      <c r="AJ64" s="770" t="s">
        <v>2497</v>
      </c>
      <c r="AK64" s="766" t="s">
        <v>70</v>
      </c>
      <c r="AL64" s="767">
        <v>168</v>
      </c>
      <c r="AM64" s="766"/>
      <c r="AN64" s="766">
        <v>3</v>
      </c>
      <c r="AO64" s="768" t="str">
        <f t="shared" si="3"/>
        <v>ПНА №036.3 Перепад давления нефти на фильтр-решетке;PNA036_3.PT573.RawValue;Channel.MNS.PNA036_3.PT573.RawValue;ПНА №036.3;МПа;0;0,4</v>
      </c>
      <c r="AP64" s="768" t="str">
        <f t="shared" si="4"/>
        <v>"Channel.MNS.PNA036_3.PT573.RawValue",1000,0.001,1,</v>
      </c>
    </row>
    <row r="65" spans="1:42" s="190" customFormat="1" x14ac:dyDescent="0.25">
      <c r="A65" s="756">
        <v>63</v>
      </c>
      <c r="B65" s="777" t="s">
        <v>6003</v>
      </c>
      <c r="C65" s="756" t="s">
        <v>6002</v>
      </c>
      <c r="D65" s="215"/>
      <c r="E65" s="215"/>
      <c r="F65" s="215"/>
      <c r="G65" s="774"/>
      <c r="H65" s="215">
        <v>21.7</v>
      </c>
      <c r="I65" s="215"/>
      <c r="J65" s="214"/>
      <c r="K65" s="214"/>
      <c r="L65" s="214"/>
      <c r="M65" s="214"/>
      <c r="N65" s="214"/>
      <c r="O65" s="214"/>
      <c r="P65" s="215">
        <v>0</v>
      </c>
      <c r="Q65" s="215">
        <v>300</v>
      </c>
      <c r="R65" s="215"/>
      <c r="S65" s="758">
        <v>3.7</v>
      </c>
      <c r="T65" s="759">
        <v>20.3</v>
      </c>
      <c r="U65" s="215"/>
      <c r="V65" s="760" t="s">
        <v>323</v>
      </c>
      <c r="W65" s="614">
        <f t="shared" si="5"/>
        <v>1</v>
      </c>
      <c r="X65" s="761">
        <v>14</v>
      </c>
      <c r="Y65" s="771">
        <v>1</v>
      </c>
      <c r="Z65" s="887" t="s">
        <v>4977</v>
      </c>
      <c r="AA65" s="771"/>
      <c r="AB65" s="762"/>
      <c r="AC65" s="772" t="s">
        <v>5050</v>
      </c>
      <c r="AD65" s="773" t="s">
        <v>216</v>
      </c>
      <c r="AE65" s="773" t="s">
        <v>1868</v>
      </c>
      <c r="AF65" s="607" t="s">
        <v>4976</v>
      </c>
      <c r="AG65" s="764" t="str">
        <f t="shared" si="1"/>
        <v>PNA036_3.CT571</v>
      </c>
      <c r="AH65" s="765" t="s">
        <v>1922</v>
      </c>
      <c r="AI65" s="614" t="str">
        <f t="shared" si="2"/>
        <v>Popup_OIP</v>
      </c>
      <c r="AJ65" s="756" t="s">
        <v>1926</v>
      </c>
      <c r="AK65" s="766" t="s">
        <v>71</v>
      </c>
      <c r="AL65" s="767">
        <v>162</v>
      </c>
      <c r="AM65" s="356"/>
      <c r="AN65" s="356">
        <v>1</v>
      </c>
      <c r="AO65" s="768" t="str">
        <f t="shared" si="3"/>
        <v>ПНА №036.3 Сила тока;PNA036_3.CT571.RawValue;Channel.MNS.PNA036_3.CT571.RawValue;ПНА №036.3;А;0;300</v>
      </c>
      <c r="AP65" s="768" t="str">
        <f t="shared" si="4"/>
        <v>"Channel.MNS.PNA036_3.CT571.RawValue",1000,0.001,1,</v>
      </c>
    </row>
    <row r="66" spans="1:42" s="190" customFormat="1" x14ac:dyDescent="0.25">
      <c r="A66" s="756">
        <v>64</v>
      </c>
      <c r="B66" s="777" t="s">
        <v>6006</v>
      </c>
      <c r="C66" s="756" t="s">
        <v>6005</v>
      </c>
      <c r="D66" s="215"/>
      <c r="E66" s="215"/>
      <c r="F66" s="214"/>
      <c r="G66" s="214"/>
      <c r="H66" s="214"/>
      <c r="I66" s="214"/>
      <c r="J66" s="214"/>
      <c r="K66" s="214"/>
      <c r="L66" s="214"/>
      <c r="M66" s="214"/>
      <c r="N66" s="214"/>
      <c r="O66" s="214"/>
      <c r="P66" s="215">
        <v>0</v>
      </c>
      <c r="Q66" s="215">
        <v>3000</v>
      </c>
      <c r="R66" s="215"/>
      <c r="S66" s="758">
        <v>-30</v>
      </c>
      <c r="T66" s="759">
        <v>3000</v>
      </c>
      <c r="U66" s="215"/>
      <c r="V66" s="760" t="s">
        <v>323</v>
      </c>
      <c r="W66" s="614">
        <f t="shared" si="5"/>
        <v>1</v>
      </c>
      <c r="X66" s="761">
        <v>14</v>
      </c>
      <c r="Y66" s="761">
        <v>3</v>
      </c>
      <c r="Z66" s="887" t="s">
        <v>4977</v>
      </c>
      <c r="AA66" s="761"/>
      <c r="AB66" s="762"/>
      <c r="AC66" s="772" t="s">
        <v>5050</v>
      </c>
      <c r="AD66" s="773" t="s">
        <v>216</v>
      </c>
      <c r="AE66" s="773" t="s">
        <v>1868</v>
      </c>
      <c r="AF66" s="607" t="s">
        <v>4976</v>
      </c>
      <c r="AG66" s="764" t="str">
        <f t="shared" si="1"/>
        <v>PNA036_3.ST571_2</v>
      </c>
      <c r="AH66" s="756" t="s">
        <v>7232</v>
      </c>
      <c r="AI66" s="614" t="str">
        <f t="shared" si="2"/>
        <v>Popup_OIP</v>
      </c>
      <c r="AJ66" s="770" t="s">
        <v>7233</v>
      </c>
      <c r="AK66" s="766" t="s">
        <v>71</v>
      </c>
      <c r="AL66" s="765">
        <v>164</v>
      </c>
      <c r="AM66" s="356"/>
      <c r="AN66" s="356">
        <v>0</v>
      </c>
      <c r="AO66" s="768" t="str">
        <f t="shared" si="3"/>
        <v>ПНА №036.3 Выходная частота;PNA036_3.ST571_2.RawValue;Channel.MNS.PNA036_3.ST571_2.RawValue;ПНА №036.3;об/мин;0;3000</v>
      </c>
      <c r="AP66" s="768" t="str">
        <f t="shared" si="4"/>
        <v>"Channel.MNS.PNA036_3.ST571_2.RawValue",1000,0.001,1,</v>
      </c>
    </row>
    <row r="67" spans="1:42" s="190" customFormat="1" x14ac:dyDescent="0.25">
      <c r="A67" s="756">
        <v>65</v>
      </c>
      <c r="B67" s="757" t="s">
        <v>6088</v>
      </c>
      <c r="C67" s="756" t="s">
        <v>6087</v>
      </c>
      <c r="D67" s="215"/>
      <c r="E67" s="215"/>
      <c r="F67" s="215"/>
      <c r="G67" s="215"/>
      <c r="H67" s="215"/>
      <c r="I67" s="215"/>
      <c r="J67" s="214"/>
      <c r="K67" s="214"/>
      <c r="L67" s="214"/>
      <c r="M67" s="214"/>
      <c r="N67" s="214"/>
      <c r="O67" s="214"/>
      <c r="P67" s="215">
        <v>-20</v>
      </c>
      <c r="Q67" s="215">
        <v>80</v>
      </c>
      <c r="R67" s="215"/>
      <c r="S67" s="758">
        <v>3.7</v>
      </c>
      <c r="T67" s="759">
        <v>20.3</v>
      </c>
      <c r="U67" s="215"/>
      <c r="V67" s="760" t="s">
        <v>323</v>
      </c>
      <c r="W67" s="614">
        <f t="shared" ref="W67:W98" si="6">IFERROR(MATCH(V67,НазваниеДиап,0),0)</f>
        <v>1</v>
      </c>
      <c r="X67" s="776">
        <v>15</v>
      </c>
      <c r="Y67" s="783">
        <v>0</v>
      </c>
      <c r="Z67" s="887" t="s">
        <v>5052</v>
      </c>
      <c r="AA67" s="783"/>
      <c r="AB67" s="784"/>
      <c r="AC67" s="772" t="s">
        <v>5052</v>
      </c>
      <c r="AD67" s="773" t="s">
        <v>216</v>
      </c>
      <c r="AE67" s="773" t="s">
        <v>1858</v>
      </c>
      <c r="AF67" s="607" t="s">
        <v>5051</v>
      </c>
      <c r="AG67" s="764" t="str">
        <f t="shared" si="1"/>
        <v>DG.USO2_3.CST01_23</v>
      </c>
      <c r="AH67" s="765" t="s">
        <v>1919</v>
      </c>
      <c r="AI67" s="614" t="str">
        <f t="shared" si="2"/>
        <v>Popup_OIP</v>
      </c>
      <c r="AJ67" s="765" t="s">
        <v>1925</v>
      </c>
      <c r="AK67" s="766" t="s">
        <v>70</v>
      </c>
      <c r="AL67" s="770">
        <v>150</v>
      </c>
      <c r="AM67" s="356"/>
      <c r="AN67" s="766">
        <v>1</v>
      </c>
      <c r="AO67" s="768" t="str">
        <f t="shared" si="3"/>
        <v>Температура воздуха в шкафу ССН.УСО.2(3);DG.USO2_3.CST01_23.RawValue;Channel.MNS.DG.USO2_3.CST01_23.RawValue;ССН.УСО.2(3);°C;-20;80</v>
      </c>
      <c r="AP67" s="768" t="str">
        <f t="shared" si="4"/>
        <v>"Channel.MNS.DG.USO2_3.CST01_23.RawValue",1000,0.001,1,</v>
      </c>
    </row>
    <row r="68" spans="1:42" s="190" customFormat="1" x14ac:dyDescent="0.25">
      <c r="A68" s="756">
        <v>66</v>
      </c>
      <c r="B68" s="757" t="s">
        <v>6090</v>
      </c>
      <c r="C68" s="756" t="s">
        <v>6089</v>
      </c>
      <c r="D68" s="215"/>
      <c r="E68" s="215"/>
      <c r="F68" s="215"/>
      <c r="G68" s="215"/>
      <c r="H68" s="215"/>
      <c r="I68" s="215"/>
      <c r="J68" s="214"/>
      <c r="K68" s="214"/>
      <c r="L68" s="214">
        <v>65</v>
      </c>
      <c r="M68" s="214">
        <v>75</v>
      </c>
      <c r="N68" s="214"/>
      <c r="O68" s="214"/>
      <c r="P68" s="215">
        <v>-50</v>
      </c>
      <c r="Q68" s="215">
        <v>150</v>
      </c>
      <c r="R68" s="215"/>
      <c r="S68" s="758">
        <v>3.7</v>
      </c>
      <c r="T68" s="759">
        <v>20.3</v>
      </c>
      <c r="U68" s="215"/>
      <c r="V68" s="760" t="s">
        <v>323</v>
      </c>
      <c r="W68" s="614">
        <f t="shared" si="6"/>
        <v>1</v>
      </c>
      <c r="X68" s="761">
        <v>15</v>
      </c>
      <c r="Y68" s="785">
        <v>1</v>
      </c>
      <c r="Z68" s="887" t="s">
        <v>4971</v>
      </c>
      <c r="AA68" s="785"/>
      <c r="AB68" s="784"/>
      <c r="AC68" s="772" t="s">
        <v>5052</v>
      </c>
      <c r="AD68" s="773" t="s">
        <v>216</v>
      </c>
      <c r="AE68" s="773" t="s">
        <v>1858</v>
      </c>
      <c r="AF68" s="607" t="s">
        <v>4970</v>
      </c>
      <c r="AG68" s="764" t="str">
        <f t="shared" ref="AG68:AG99" si="7">IF(ISBLANK(AF68),"",IF(ISBLANK(AM68),CONCATENATE(AF68,".",C68),CONCATENATE(AF68,".",AM68)))</f>
        <v>PNA036_2.TT563</v>
      </c>
      <c r="AH68" s="765" t="s">
        <v>1919</v>
      </c>
      <c r="AI68" s="614" t="str">
        <f t="shared" ref="AI68:AI99" si="8">IF(AH68="МПа","Popup_OIPp","Popup_OIP")</f>
        <v>Popup_OIP</v>
      </c>
      <c r="AJ68" s="765" t="s">
        <v>1925</v>
      </c>
      <c r="AK68" s="766" t="s">
        <v>70</v>
      </c>
      <c r="AL68" s="766">
        <v>150</v>
      </c>
      <c r="AM68" s="356"/>
      <c r="AN68" s="766">
        <v>1</v>
      </c>
      <c r="AO68" s="768" t="str">
        <f t="shared" ref="AO68:AO99" si="9">IF(AND(LEN(B68)&gt;0,LOWER(B68)&lt;&gt;"РЕЗЕРВ"),CONCATENATE(B68,";",CONCATENATE(AG68,".RawValue"),";",CONCATENATE("Channel.MNS.",AG68,".RawValue"),";",Z68,";",AH68,";",P68,";",Q68),"")</f>
        <v>ПНА №036.2 Температура нижнего подшипника ЭД;PNA036_2.TT563.RawValue;Channel.MNS.PNA036_2.TT563.RawValue;ПНА №036.2;°C;-50;150</v>
      </c>
      <c r="AP68" s="768" t="str">
        <f t="shared" ref="AP68:AP99" si="10">IF(AND(LEN(B68)&gt;0,LOWER(B68)&lt;&gt;"РЕЗЕРВ"),CONCATENATE(CONCATENATE("""Channel.MNS.",AG68,".RawValue"""),",1000,0.001,1,"),"")</f>
        <v>"Channel.MNS.PNA036_2.TT563.RawValue",1000,0.001,1,</v>
      </c>
    </row>
    <row r="69" spans="1:42" s="190" customFormat="1" x14ac:dyDescent="0.25">
      <c r="A69" s="756">
        <v>67</v>
      </c>
      <c r="B69" s="757" t="s">
        <v>6092</v>
      </c>
      <c r="C69" s="756" t="s">
        <v>6091</v>
      </c>
      <c r="D69" s="215"/>
      <c r="E69" s="214"/>
      <c r="F69" s="215"/>
      <c r="G69" s="215"/>
      <c r="H69" s="215"/>
      <c r="I69" s="215"/>
      <c r="J69" s="214"/>
      <c r="K69" s="214"/>
      <c r="L69" s="214">
        <v>65</v>
      </c>
      <c r="M69" s="214">
        <v>75</v>
      </c>
      <c r="N69" s="214"/>
      <c r="O69" s="214"/>
      <c r="P69" s="215">
        <v>-50</v>
      </c>
      <c r="Q69" s="215">
        <v>150</v>
      </c>
      <c r="R69" s="215"/>
      <c r="S69" s="758">
        <v>3.7</v>
      </c>
      <c r="T69" s="759">
        <v>20.3</v>
      </c>
      <c r="U69" s="215"/>
      <c r="V69" s="760" t="s">
        <v>323</v>
      </c>
      <c r="W69" s="614">
        <f t="shared" si="6"/>
        <v>1</v>
      </c>
      <c r="X69" s="761">
        <v>15</v>
      </c>
      <c r="Y69" s="761">
        <v>2</v>
      </c>
      <c r="Z69" s="887" t="s">
        <v>4971</v>
      </c>
      <c r="AA69" s="761"/>
      <c r="AB69" s="762"/>
      <c r="AC69" s="772" t="s">
        <v>5052</v>
      </c>
      <c r="AD69" s="773" t="s">
        <v>216</v>
      </c>
      <c r="AE69" s="773" t="s">
        <v>1858</v>
      </c>
      <c r="AF69" s="607" t="s">
        <v>4970</v>
      </c>
      <c r="AG69" s="764" t="str">
        <f t="shared" si="7"/>
        <v>PNA036_2.TT564_1</v>
      </c>
      <c r="AH69" s="765" t="s">
        <v>1919</v>
      </c>
      <c r="AI69" s="614" t="str">
        <f t="shared" si="8"/>
        <v>Popup_OIP</v>
      </c>
      <c r="AJ69" s="765" t="s">
        <v>1925</v>
      </c>
      <c r="AK69" s="766" t="s">
        <v>70</v>
      </c>
      <c r="AL69" s="767">
        <v>150</v>
      </c>
      <c r="AM69" s="766"/>
      <c r="AN69" s="766">
        <v>1</v>
      </c>
      <c r="AO69" s="768" t="str">
        <f t="shared" si="9"/>
        <v>ПНА №036.2 Температура верхнего подшипника ЭД (точка 1);PNA036_2.TT564_1.RawValue;Channel.MNS.PNA036_2.TT564_1.RawValue;ПНА №036.2;°C;-50;150</v>
      </c>
      <c r="AP69" s="768" t="str">
        <f t="shared" si="10"/>
        <v>"Channel.MNS.PNA036_2.TT564_1.RawValue",1000,0.001,1,</v>
      </c>
    </row>
    <row r="70" spans="1:42" s="190" customFormat="1" x14ac:dyDescent="0.25">
      <c r="A70" s="756">
        <v>68</v>
      </c>
      <c r="B70" s="757" t="s">
        <v>6094</v>
      </c>
      <c r="C70" s="756" t="s">
        <v>6093</v>
      </c>
      <c r="D70" s="215"/>
      <c r="E70" s="215"/>
      <c r="F70" s="215"/>
      <c r="G70" s="215"/>
      <c r="H70" s="215"/>
      <c r="I70" s="215"/>
      <c r="J70" s="214"/>
      <c r="K70" s="214"/>
      <c r="L70" s="214">
        <v>65</v>
      </c>
      <c r="M70" s="214">
        <v>75</v>
      </c>
      <c r="N70" s="214"/>
      <c r="O70" s="214"/>
      <c r="P70" s="215">
        <v>-50</v>
      </c>
      <c r="Q70" s="215">
        <v>150</v>
      </c>
      <c r="R70" s="215"/>
      <c r="S70" s="758">
        <v>3.7</v>
      </c>
      <c r="T70" s="759">
        <v>20.3</v>
      </c>
      <c r="U70" s="215"/>
      <c r="V70" s="760" t="s">
        <v>323</v>
      </c>
      <c r="W70" s="614">
        <f t="shared" si="6"/>
        <v>1</v>
      </c>
      <c r="X70" s="761">
        <v>15</v>
      </c>
      <c r="Y70" s="761">
        <v>3</v>
      </c>
      <c r="Z70" s="887" t="s">
        <v>4971</v>
      </c>
      <c r="AA70" s="761"/>
      <c r="AB70" s="762"/>
      <c r="AC70" s="772" t="s">
        <v>5052</v>
      </c>
      <c r="AD70" s="773" t="s">
        <v>216</v>
      </c>
      <c r="AE70" s="773" t="s">
        <v>1858</v>
      </c>
      <c r="AF70" s="607" t="s">
        <v>4970</v>
      </c>
      <c r="AG70" s="764" t="str">
        <f t="shared" si="7"/>
        <v>PNA036_2.TT564_2</v>
      </c>
      <c r="AH70" s="765" t="s">
        <v>1919</v>
      </c>
      <c r="AI70" s="614" t="str">
        <f t="shared" si="8"/>
        <v>Popup_OIP</v>
      </c>
      <c r="AJ70" s="765" t="s">
        <v>1925</v>
      </c>
      <c r="AK70" s="766" t="s">
        <v>70</v>
      </c>
      <c r="AL70" s="767">
        <v>150</v>
      </c>
      <c r="AM70" s="766"/>
      <c r="AN70" s="766">
        <v>1</v>
      </c>
      <c r="AO70" s="768" t="str">
        <f t="shared" si="9"/>
        <v>ПНА №036.2 Температура верхнего подшипника ЭД (точка 2);PNA036_2.TT564_2.RawValue;Channel.MNS.PNA036_2.TT564_2.RawValue;ПНА №036.2;°C;-50;150</v>
      </c>
      <c r="AP70" s="768" t="str">
        <f t="shared" si="10"/>
        <v>"Channel.MNS.PNA036_2.TT564_2.RawValue",1000,0.001,1,</v>
      </c>
    </row>
    <row r="71" spans="1:42" s="190" customFormat="1" x14ac:dyDescent="0.25">
      <c r="A71" s="756">
        <v>69</v>
      </c>
      <c r="B71" s="757" t="s">
        <v>6096</v>
      </c>
      <c r="C71" s="756" t="s">
        <v>6095</v>
      </c>
      <c r="D71" s="215"/>
      <c r="E71" s="215"/>
      <c r="F71" s="215"/>
      <c r="G71" s="215"/>
      <c r="H71" s="215"/>
      <c r="I71" s="215"/>
      <c r="J71" s="214"/>
      <c r="K71" s="214"/>
      <c r="L71" s="214">
        <v>50</v>
      </c>
      <c r="M71" s="214">
        <v>60</v>
      </c>
      <c r="N71" s="214"/>
      <c r="O71" s="214"/>
      <c r="P71" s="215">
        <v>-50</v>
      </c>
      <c r="Q71" s="215">
        <v>150</v>
      </c>
      <c r="R71" s="215"/>
      <c r="S71" s="758">
        <v>3.7</v>
      </c>
      <c r="T71" s="759">
        <v>20.3</v>
      </c>
      <c r="U71" s="215"/>
      <c r="V71" s="760" t="s">
        <v>323</v>
      </c>
      <c r="W71" s="614">
        <f t="shared" si="6"/>
        <v>1</v>
      </c>
      <c r="X71" s="776">
        <v>15</v>
      </c>
      <c r="Y71" s="776">
        <v>4</v>
      </c>
      <c r="Z71" s="887" t="s">
        <v>4971</v>
      </c>
      <c r="AA71" s="776"/>
      <c r="AB71" s="762"/>
      <c r="AC71" s="772" t="s">
        <v>5052</v>
      </c>
      <c r="AD71" s="773" t="s">
        <v>216</v>
      </c>
      <c r="AE71" s="773" t="s">
        <v>1858</v>
      </c>
      <c r="AF71" s="607" t="s">
        <v>4970</v>
      </c>
      <c r="AG71" s="764" t="str">
        <f t="shared" si="7"/>
        <v>PNA036_2.TT567</v>
      </c>
      <c r="AH71" s="765" t="s">
        <v>1919</v>
      </c>
      <c r="AI71" s="614" t="str">
        <f t="shared" si="8"/>
        <v>Popup_OIP</v>
      </c>
      <c r="AJ71" s="765" t="s">
        <v>1925</v>
      </c>
      <c r="AK71" s="766" t="s">
        <v>70</v>
      </c>
      <c r="AL71" s="770">
        <v>150</v>
      </c>
      <c r="AM71" s="766"/>
      <c r="AN71" s="766">
        <v>1</v>
      </c>
      <c r="AO71" s="768" t="str">
        <f t="shared" si="9"/>
        <v>ПНА №036.2 Температура нефти на выходе;PNA036_2.TT567.RawValue;Channel.MNS.PNA036_2.TT567.RawValue;ПНА №036.2;°C;-50;150</v>
      </c>
      <c r="AP71" s="768" t="str">
        <f t="shared" si="10"/>
        <v>"Channel.MNS.PNA036_2.TT567.RawValue",1000,0.001,1,</v>
      </c>
    </row>
    <row r="72" spans="1:42" s="190" customFormat="1" x14ac:dyDescent="0.25">
      <c r="A72" s="756">
        <v>70</v>
      </c>
      <c r="B72" s="757" t="s">
        <v>6098</v>
      </c>
      <c r="C72" s="756" t="s">
        <v>6097</v>
      </c>
      <c r="D72" s="214"/>
      <c r="E72" s="214"/>
      <c r="F72" s="214"/>
      <c r="G72" s="214"/>
      <c r="H72" s="215"/>
      <c r="I72" s="215"/>
      <c r="J72" s="214"/>
      <c r="K72" s="214"/>
      <c r="L72" s="214">
        <v>65</v>
      </c>
      <c r="M72" s="214">
        <v>75</v>
      </c>
      <c r="N72" s="214"/>
      <c r="O72" s="214"/>
      <c r="P72" s="215">
        <v>-50</v>
      </c>
      <c r="Q72" s="215">
        <v>150</v>
      </c>
      <c r="R72" s="215"/>
      <c r="S72" s="758">
        <v>3.7</v>
      </c>
      <c r="T72" s="759">
        <v>20.3</v>
      </c>
      <c r="U72" s="215"/>
      <c r="V72" s="760" t="s">
        <v>323</v>
      </c>
      <c r="W72" s="614">
        <f t="shared" si="6"/>
        <v>1</v>
      </c>
      <c r="X72" s="776">
        <v>15</v>
      </c>
      <c r="Y72" s="776">
        <v>5</v>
      </c>
      <c r="Z72" s="887" t="s">
        <v>4971</v>
      </c>
      <c r="AA72" s="776"/>
      <c r="AB72" s="762"/>
      <c r="AC72" s="772" t="s">
        <v>5052</v>
      </c>
      <c r="AD72" s="773" t="s">
        <v>216</v>
      </c>
      <c r="AE72" s="773" t="s">
        <v>1858</v>
      </c>
      <c r="AF72" s="607" t="s">
        <v>4970</v>
      </c>
      <c r="AG72" s="764" t="str">
        <f t="shared" si="7"/>
        <v>PNA036_2.TT568_1</v>
      </c>
      <c r="AH72" s="765" t="s">
        <v>1919</v>
      </c>
      <c r="AI72" s="614" t="str">
        <f t="shared" si="8"/>
        <v>Popup_OIP</v>
      </c>
      <c r="AJ72" s="765" t="s">
        <v>1925</v>
      </c>
      <c r="AK72" s="766" t="s">
        <v>70</v>
      </c>
      <c r="AL72" s="770">
        <v>150</v>
      </c>
      <c r="AM72" s="766"/>
      <c r="AN72" s="766">
        <v>1</v>
      </c>
      <c r="AO72" s="768" t="str">
        <f t="shared" si="9"/>
        <v>ПНА №036.2 Температура опорно-упорного подшипника насоса (точка 1);PNA036_2.TT568_1.RawValue;Channel.MNS.PNA036_2.TT568_1.RawValue;ПНА №036.2;°C;-50;150</v>
      </c>
      <c r="AP72" s="768" t="str">
        <f t="shared" si="10"/>
        <v>"Channel.MNS.PNA036_2.TT568_1.RawValue",1000,0.001,1,</v>
      </c>
    </row>
    <row r="73" spans="1:42" s="190" customFormat="1" x14ac:dyDescent="0.25">
      <c r="A73" s="756">
        <v>71</v>
      </c>
      <c r="B73" s="757" t="s">
        <v>6100</v>
      </c>
      <c r="C73" s="756" t="s">
        <v>6099</v>
      </c>
      <c r="D73" s="215"/>
      <c r="E73" s="215"/>
      <c r="F73" s="214"/>
      <c r="G73" s="215"/>
      <c r="H73" s="215"/>
      <c r="I73" s="215"/>
      <c r="J73" s="214"/>
      <c r="K73" s="214"/>
      <c r="L73" s="214">
        <v>65</v>
      </c>
      <c r="M73" s="214">
        <v>75</v>
      </c>
      <c r="N73" s="214"/>
      <c r="O73" s="214"/>
      <c r="P73" s="215">
        <v>-50</v>
      </c>
      <c r="Q73" s="215">
        <v>150</v>
      </c>
      <c r="R73" s="215"/>
      <c r="S73" s="758">
        <v>3.7</v>
      </c>
      <c r="T73" s="759">
        <v>20.3</v>
      </c>
      <c r="U73" s="215"/>
      <c r="V73" s="760" t="s">
        <v>323</v>
      </c>
      <c r="W73" s="614">
        <f t="shared" si="6"/>
        <v>1</v>
      </c>
      <c r="X73" s="776">
        <v>15</v>
      </c>
      <c r="Y73" s="776">
        <v>6</v>
      </c>
      <c r="Z73" s="887" t="s">
        <v>4971</v>
      </c>
      <c r="AA73" s="776"/>
      <c r="AB73" s="762"/>
      <c r="AC73" s="772" t="s">
        <v>5052</v>
      </c>
      <c r="AD73" s="773" t="s">
        <v>216</v>
      </c>
      <c r="AE73" s="773" t="s">
        <v>1858</v>
      </c>
      <c r="AF73" s="607" t="s">
        <v>4970</v>
      </c>
      <c r="AG73" s="764" t="str">
        <f t="shared" si="7"/>
        <v>PNA036_2.TT568_2</v>
      </c>
      <c r="AH73" s="765" t="s">
        <v>1919</v>
      </c>
      <c r="AI73" s="614" t="str">
        <f t="shared" si="8"/>
        <v>Popup_OIP</v>
      </c>
      <c r="AJ73" s="765" t="s">
        <v>1925</v>
      </c>
      <c r="AK73" s="766" t="s">
        <v>70</v>
      </c>
      <c r="AL73" s="770">
        <v>150</v>
      </c>
      <c r="AM73" s="766"/>
      <c r="AN73" s="766">
        <v>1</v>
      </c>
      <c r="AO73" s="768" t="str">
        <f t="shared" si="9"/>
        <v>ПНА №036.2 Температура опорно-упорного подшипника насоса (точка 2);PNA036_2.TT568_2.RawValue;Channel.MNS.PNA036_2.TT568_2.RawValue;ПНА №036.2;°C;-50;150</v>
      </c>
      <c r="AP73" s="768" t="str">
        <f t="shared" si="10"/>
        <v>"Channel.MNS.PNA036_2.TT568_2.RawValue",1000,0.001,1,</v>
      </c>
    </row>
    <row r="74" spans="1:42" s="190" customFormat="1" x14ac:dyDescent="0.25">
      <c r="A74" s="756">
        <v>72</v>
      </c>
      <c r="B74" s="777" t="s">
        <v>7237</v>
      </c>
      <c r="C74" s="756" t="s">
        <v>6101</v>
      </c>
      <c r="D74" s="215"/>
      <c r="E74" s="215"/>
      <c r="F74" s="215"/>
      <c r="G74" s="215"/>
      <c r="H74" s="215"/>
      <c r="I74" s="215"/>
      <c r="J74" s="214"/>
      <c r="K74" s="214"/>
      <c r="L74" s="214"/>
      <c r="M74" s="214"/>
      <c r="N74" s="214"/>
      <c r="O74" s="214"/>
      <c r="P74" s="215">
        <v>0</v>
      </c>
      <c r="Q74" s="215">
        <v>3000</v>
      </c>
      <c r="R74" s="215"/>
      <c r="S74" s="758">
        <v>-30</v>
      </c>
      <c r="T74" s="759">
        <v>3000</v>
      </c>
      <c r="U74" s="215"/>
      <c r="V74" s="760" t="s">
        <v>323</v>
      </c>
      <c r="W74" s="614">
        <f t="shared" si="6"/>
        <v>1</v>
      </c>
      <c r="X74" s="776">
        <v>16</v>
      </c>
      <c r="Y74" s="776">
        <v>0</v>
      </c>
      <c r="Z74" s="887" t="s">
        <v>4971</v>
      </c>
      <c r="AA74" s="776"/>
      <c r="AB74" s="762"/>
      <c r="AC74" s="772" t="s">
        <v>5052</v>
      </c>
      <c r="AD74" s="773" t="s">
        <v>216</v>
      </c>
      <c r="AE74" s="773" t="s">
        <v>1859</v>
      </c>
      <c r="AF74" s="607" t="s">
        <v>4970</v>
      </c>
      <c r="AG74" s="764" t="str">
        <f t="shared" si="7"/>
        <v>PNA036_2.ST561_1</v>
      </c>
      <c r="AH74" s="756" t="s">
        <v>7232</v>
      </c>
      <c r="AI74" s="614" t="str">
        <f t="shared" si="8"/>
        <v>Popup_OIP</v>
      </c>
      <c r="AJ74" s="770" t="s">
        <v>7233</v>
      </c>
      <c r="AK74" s="766" t="s">
        <v>71</v>
      </c>
      <c r="AL74" s="770">
        <v>164</v>
      </c>
      <c r="AM74" s="766"/>
      <c r="AN74" s="766">
        <v>0</v>
      </c>
      <c r="AO74" s="768" t="str">
        <f t="shared" si="9"/>
        <v>ПНА №036.2 Частота вращения вала ЭД ;PNA036_2.ST561_1.RawValue;Channel.MNS.PNA036_2.ST561_1.RawValue;ПНА №036.2;об/мин;0;3000</v>
      </c>
      <c r="AP74" s="768" t="str">
        <f t="shared" si="10"/>
        <v>"Channel.MNS.PNA036_2.ST561_1.RawValue",1000,0.001,1,</v>
      </c>
    </row>
    <row r="75" spans="1:42" s="190" customFormat="1" x14ac:dyDescent="0.25">
      <c r="A75" s="756">
        <v>73</v>
      </c>
      <c r="B75" s="781" t="s">
        <v>6104</v>
      </c>
      <c r="C75" s="756" t="s">
        <v>6103</v>
      </c>
      <c r="D75" s="215"/>
      <c r="E75" s="215"/>
      <c r="F75" s="215">
        <v>6</v>
      </c>
      <c r="G75" s="215">
        <v>8.9</v>
      </c>
      <c r="H75" s="215"/>
      <c r="I75" s="215">
        <v>7.1</v>
      </c>
      <c r="J75" s="214">
        <v>11.2</v>
      </c>
      <c r="K75" s="214"/>
      <c r="L75" s="214">
        <v>18</v>
      </c>
      <c r="M75" s="214"/>
      <c r="N75" s="214"/>
      <c r="O75" s="214"/>
      <c r="P75" s="215">
        <v>0</v>
      </c>
      <c r="Q75" s="215">
        <v>30</v>
      </c>
      <c r="R75" s="215"/>
      <c r="S75" s="758">
        <v>3.7</v>
      </c>
      <c r="T75" s="759">
        <v>20.3</v>
      </c>
      <c r="U75" s="215"/>
      <c r="V75" s="760" t="s">
        <v>323</v>
      </c>
      <c r="W75" s="614">
        <f t="shared" si="6"/>
        <v>1</v>
      </c>
      <c r="X75" s="776">
        <v>16</v>
      </c>
      <c r="Y75" s="776">
        <v>1</v>
      </c>
      <c r="Z75" s="887" t="s">
        <v>4971</v>
      </c>
      <c r="AA75" s="776"/>
      <c r="AB75" s="762"/>
      <c r="AC75" s="772" t="s">
        <v>5052</v>
      </c>
      <c r="AD75" s="773" t="s">
        <v>216</v>
      </c>
      <c r="AE75" s="773" t="s">
        <v>1859</v>
      </c>
      <c r="AF75" s="607" t="s">
        <v>4970</v>
      </c>
      <c r="AG75" s="764" t="str">
        <f t="shared" si="7"/>
        <v>PNA036_2.XT565</v>
      </c>
      <c r="AH75" s="765" t="s">
        <v>1921</v>
      </c>
      <c r="AI75" s="614" t="str">
        <f t="shared" si="8"/>
        <v>Popup_OIP</v>
      </c>
      <c r="AJ75" s="756" t="s">
        <v>7234</v>
      </c>
      <c r="AK75" s="766" t="s">
        <v>70</v>
      </c>
      <c r="AL75" s="770">
        <v>161</v>
      </c>
      <c r="AM75" s="766"/>
      <c r="AN75" s="766">
        <v>1</v>
      </c>
      <c r="AO75" s="768" t="str">
        <f t="shared" si="9"/>
        <v>ПНА №036.2 Вибрация опорно-упорного подшипника насоса (горизонтальное направление);PNA036_2.XT565.RawValue;Channel.MNS.PNA036_2.XT565.RawValue;ПНА №036.2;мм/с;0;30</v>
      </c>
      <c r="AP75" s="768" t="str">
        <f t="shared" si="10"/>
        <v>"Channel.MNS.PNA036_2.XT565.RawValue",1000,0.001,1,</v>
      </c>
    </row>
    <row r="76" spans="1:42" s="190" customFormat="1" x14ac:dyDescent="0.25">
      <c r="A76" s="756">
        <v>74</v>
      </c>
      <c r="B76" s="781" t="s">
        <v>6106</v>
      </c>
      <c r="C76" s="756" t="s">
        <v>6105</v>
      </c>
      <c r="D76" s="215"/>
      <c r="E76" s="215"/>
      <c r="F76" s="215">
        <v>6</v>
      </c>
      <c r="G76" s="215">
        <v>8.9</v>
      </c>
      <c r="H76" s="215"/>
      <c r="I76" s="215">
        <v>7.1</v>
      </c>
      <c r="J76" s="214">
        <v>11.2</v>
      </c>
      <c r="K76" s="214"/>
      <c r="L76" s="214">
        <v>18</v>
      </c>
      <c r="M76" s="214"/>
      <c r="N76" s="214"/>
      <c r="O76" s="214"/>
      <c r="P76" s="215">
        <v>0</v>
      </c>
      <c r="Q76" s="215">
        <v>30</v>
      </c>
      <c r="R76" s="215"/>
      <c r="S76" s="758">
        <v>3.7</v>
      </c>
      <c r="T76" s="759">
        <v>20.3</v>
      </c>
      <c r="U76" s="215"/>
      <c r="V76" s="760" t="s">
        <v>323</v>
      </c>
      <c r="W76" s="614">
        <f t="shared" si="6"/>
        <v>1</v>
      </c>
      <c r="X76" s="776">
        <v>16</v>
      </c>
      <c r="Y76" s="776">
        <v>2</v>
      </c>
      <c r="Z76" s="887" t="s">
        <v>4971</v>
      </c>
      <c r="AA76" s="776"/>
      <c r="AB76" s="762"/>
      <c r="AC76" s="772" t="s">
        <v>5052</v>
      </c>
      <c r="AD76" s="773" t="s">
        <v>216</v>
      </c>
      <c r="AE76" s="773" t="s">
        <v>1859</v>
      </c>
      <c r="AF76" s="607" t="s">
        <v>4970</v>
      </c>
      <c r="AG76" s="764" t="str">
        <f t="shared" si="7"/>
        <v>PNA036_2.XT566</v>
      </c>
      <c r="AH76" s="765" t="s">
        <v>1921</v>
      </c>
      <c r="AI76" s="614" t="str">
        <f t="shared" si="8"/>
        <v>Popup_OIP</v>
      </c>
      <c r="AJ76" s="756" t="s">
        <v>7235</v>
      </c>
      <c r="AK76" s="766" t="s">
        <v>70</v>
      </c>
      <c r="AL76" s="770">
        <v>161</v>
      </c>
      <c r="AM76" s="766"/>
      <c r="AN76" s="766">
        <v>1</v>
      </c>
      <c r="AO76" s="768" t="str">
        <f t="shared" si="9"/>
        <v>ПНА №036.2 Вибрация опорно-упорного подшипника насоса (поперечное направление);PNA036_2.XT566.RawValue;Channel.MNS.PNA036_2.XT566.RawValue;ПНА №036.2;мм/с;0;30</v>
      </c>
      <c r="AP76" s="768" t="str">
        <f t="shared" si="10"/>
        <v>"Channel.MNS.PNA036_2.XT566.RawValue",1000,0.001,1,</v>
      </c>
    </row>
    <row r="77" spans="1:42" s="190" customFormat="1" x14ac:dyDescent="0.25">
      <c r="A77" s="756">
        <v>75</v>
      </c>
      <c r="B77" s="777" t="s">
        <v>6108</v>
      </c>
      <c r="C77" s="756" t="s">
        <v>6107</v>
      </c>
      <c r="D77" s="215">
        <v>4</v>
      </c>
      <c r="E77" s="215"/>
      <c r="F77" s="214"/>
      <c r="G77" s="215"/>
      <c r="H77" s="215"/>
      <c r="I77" s="215"/>
      <c r="J77" s="214"/>
      <c r="K77" s="214"/>
      <c r="L77" s="214"/>
      <c r="M77" s="214">
        <v>14</v>
      </c>
      <c r="N77" s="214"/>
      <c r="O77" s="214"/>
      <c r="P77" s="215">
        <v>0</v>
      </c>
      <c r="Q77" s="215">
        <v>20</v>
      </c>
      <c r="R77" s="215"/>
      <c r="S77" s="758">
        <v>3.7</v>
      </c>
      <c r="T77" s="759">
        <v>20.3</v>
      </c>
      <c r="U77" s="215"/>
      <c r="V77" s="760" t="s">
        <v>324</v>
      </c>
      <c r="W77" s="614">
        <f t="shared" si="6"/>
        <v>2</v>
      </c>
      <c r="X77" s="776">
        <v>16</v>
      </c>
      <c r="Y77" s="776">
        <v>4</v>
      </c>
      <c r="Z77" s="887" t="s">
        <v>4971</v>
      </c>
      <c r="AA77" s="776"/>
      <c r="AB77" s="769"/>
      <c r="AC77" s="772" t="s">
        <v>5052</v>
      </c>
      <c r="AD77" s="773" t="s">
        <v>216</v>
      </c>
      <c r="AE77" s="773" t="s">
        <v>1859</v>
      </c>
      <c r="AF77" s="607" t="s">
        <v>4970</v>
      </c>
      <c r="AG77" s="764" t="str">
        <f t="shared" si="7"/>
        <v>PNA036_2.LC5614</v>
      </c>
      <c r="AH77" s="765" t="s">
        <v>1917</v>
      </c>
      <c r="AI77" s="614" t="str">
        <f t="shared" si="8"/>
        <v>Popup_OIP</v>
      </c>
      <c r="AJ77" s="756" t="s">
        <v>1924</v>
      </c>
      <c r="AK77" s="766" t="s">
        <v>71</v>
      </c>
      <c r="AL77" s="770">
        <v>152</v>
      </c>
      <c r="AM77" s="766"/>
      <c r="AN77" s="766">
        <v>1</v>
      </c>
      <c r="AO77" s="768" t="str">
        <f t="shared" si="9"/>
        <v>ПНА №036.2 Аварийные утечки нефти через торцевое уплотнение насоса;PNA036_2.LC5614.RawValue;Channel.MNS.PNA036_2.LC5614.RawValue;ПНА №036.2;мА;0;20</v>
      </c>
      <c r="AP77" s="768" t="str">
        <f t="shared" si="10"/>
        <v>"Channel.MNS.PNA036_2.LC5614.RawValue",1000,0.001,1,</v>
      </c>
    </row>
    <row r="78" spans="1:42" s="190" customFormat="1" x14ac:dyDescent="0.25">
      <c r="A78" s="756">
        <v>76</v>
      </c>
      <c r="B78" s="757" t="s">
        <v>6110</v>
      </c>
      <c r="C78" s="756" t="s">
        <v>6109</v>
      </c>
      <c r="D78" s="774"/>
      <c r="E78" s="774"/>
      <c r="F78" s="774"/>
      <c r="G78" s="774"/>
      <c r="H78" s="215"/>
      <c r="I78" s="215"/>
      <c r="J78" s="214"/>
      <c r="K78" s="214"/>
      <c r="L78" s="214"/>
      <c r="M78" s="214"/>
      <c r="N78" s="214"/>
      <c r="O78" s="214"/>
      <c r="P78" s="215">
        <v>0</v>
      </c>
      <c r="Q78" s="215">
        <v>4</v>
      </c>
      <c r="R78" s="554"/>
      <c r="S78" s="758">
        <v>3.7</v>
      </c>
      <c r="T78" s="759">
        <v>20.3</v>
      </c>
      <c r="U78" s="765"/>
      <c r="V78" s="760" t="s">
        <v>323</v>
      </c>
      <c r="W78" s="614">
        <f t="shared" si="6"/>
        <v>1</v>
      </c>
      <c r="X78" s="786">
        <v>16</v>
      </c>
      <c r="Y78" s="772">
        <v>6</v>
      </c>
      <c r="Z78" s="887" t="s">
        <v>4971</v>
      </c>
      <c r="AA78" s="772"/>
      <c r="AB78" s="787"/>
      <c r="AC78" s="772" t="s">
        <v>5052</v>
      </c>
      <c r="AD78" s="773" t="s">
        <v>216</v>
      </c>
      <c r="AE78" s="773" t="s">
        <v>1859</v>
      </c>
      <c r="AF78" s="607" t="s">
        <v>4970</v>
      </c>
      <c r="AG78" s="764" t="str">
        <f t="shared" si="7"/>
        <v>PNA036_2.PT561</v>
      </c>
      <c r="AH78" s="765" t="s">
        <v>1503</v>
      </c>
      <c r="AI78" s="614" t="str">
        <f t="shared" si="8"/>
        <v>Popup_OIPp</v>
      </c>
      <c r="AJ78" s="770" t="s">
        <v>1923</v>
      </c>
      <c r="AK78" s="766" t="s">
        <v>70</v>
      </c>
      <c r="AL78" s="770">
        <v>150</v>
      </c>
      <c r="AM78" s="766"/>
      <c r="AN78" s="766">
        <v>3</v>
      </c>
      <c r="AO78" s="768" t="str">
        <f t="shared" si="9"/>
        <v>ПНА №036.2 Давление нефти на входе;PNA036_2.PT561.RawValue;Channel.MNS.PNA036_2.PT561.RawValue;ПНА №036.2;МПа;0;4</v>
      </c>
      <c r="AP78" s="768" t="str">
        <f t="shared" si="10"/>
        <v>"Channel.MNS.PNA036_2.PT561.RawValue",1000,0.001,1,</v>
      </c>
    </row>
    <row r="79" spans="1:42" s="190" customFormat="1" x14ac:dyDescent="0.25">
      <c r="A79" s="756">
        <v>77</v>
      </c>
      <c r="B79" s="757" t="s">
        <v>6112</v>
      </c>
      <c r="C79" s="756" t="s">
        <v>6111</v>
      </c>
      <c r="D79" s="215"/>
      <c r="E79" s="215"/>
      <c r="F79" s="215"/>
      <c r="G79" s="215"/>
      <c r="H79" s="215"/>
      <c r="I79" s="215"/>
      <c r="J79" s="214"/>
      <c r="K79" s="214"/>
      <c r="L79" s="214"/>
      <c r="M79" s="214"/>
      <c r="N79" s="214"/>
      <c r="O79" s="214"/>
      <c r="P79" s="215">
        <v>0</v>
      </c>
      <c r="Q79" s="215">
        <v>10</v>
      </c>
      <c r="R79" s="215"/>
      <c r="S79" s="758">
        <v>3.7</v>
      </c>
      <c r="T79" s="759">
        <v>20.3</v>
      </c>
      <c r="U79" s="215"/>
      <c r="V79" s="760" t="s">
        <v>323</v>
      </c>
      <c r="W79" s="614">
        <f t="shared" si="6"/>
        <v>1</v>
      </c>
      <c r="X79" s="776">
        <v>16</v>
      </c>
      <c r="Y79" s="783">
        <v>7</v>
      </c>
      <c r="Z79" s="887" t="s">
        <v>4971</v>
      </c>
      <c r="AA79" s="783"/>
      <c r="AB79" s="788"/>
      <c r="AC79" s="772" t="s">
        <v>5052</v>
      </c>
      <c r="AD79" s="773" t="s">
        <v>216</v>
      </c>
      <c r="AE79" s="773" t="s">
        <v>1859</v>
      </c>
      <c r="AF79" s="607" t="s">
        <v>4970</v>
      </c>
      <c r="AG79" s="764" t="str">
        <f t="shared" si="7"/>
        <v>PNA036_2.PT562</v>
      </c>
      <c r="AH79" s="765" t="s">
        <v>1503</v>
      </c>
      <c r="AI79" s="614" t="str">
        <f t="shared" si="8"/>
        <v>Popup_OIPp</v>
      </c>
      <c r="AJ79" s="770" t="s">
        <v>1923</v>
      </c>
      <c r="AK79" s="766" t="s">
        <v>70</v>
      </c>
      <c r="AL79" s="770">
        <v>150</v>
      </c>
      <c r="AM79" s="766"/>
      <c r="AN79" s="766">
        <v>3</v>
      </c>
      <c r="AO79" s="768" t="str">
        <f t="shared" si="9"/>
        <v>ПНА №036.2 Давление нефти на выходе;PNA036_2.PT562.RawValue;Channel.MNS.PNA036_2.PT562.RawValue;ПНА №036.2;МПа;0;10</v>
      </c>
      <c r="AP79" s="768" t="str">
        <f t="shared" si="10"/>
        <v>"Channel.MNS.PNA036_2.PT562.RawValue",1000,0.001,1,</v>
      </c>
    </row>
    <row r="80" spans="1:42" s="190" customFormat="1" x14ac:dyDescent="0.25">
      <c r="A80" s="756">
        <v>78</v>
      </c>
      <c r="B80" s="757" t="s">
        <v>6114</v>
      </c>
      <c r="C80" s="756" t="s">
        <v>6113</v>
      </c>
      <c r="D80" s="215"/>
      <c r="E80" s="215"/>
      <c r="F80" s="215"/>
      <c r="G80" s="215"/>
      <c r="H80" s="215"/>
      <c r="I80" s="215"/>
      <c r="J80" s="214"/>
      <c r="K80" s="214"/>
      <c r="L80" s="214"/>
      <c r="M80" s="214"/>
      <c r="N80" s="214"/>
      <c r="O80" s="214"/>
      <c r="P80" s="215">
        <v>0</v>
      </c>
      <c r="Q80" s="215">
        <v>0.4</v>
      </c>
      <c r="R80" s="215"/>
      <c r="S80" s="758">
        <v>3.7</v>
      </c>
      <c r="T80" s="759">
        <v>20.3</v>
      </c>
      <c r="U80" s="215"/>
      <c r="V80" s="760" t="s">
        <v>323</v>
      </c>
      <c r="W80" s="614">
        <f t="shared" si="6"/>
        <v>1</v>
      </c>
      <c r="X80" s="776">
        <v>17</v>
      </c>
      <c r="Y80" s="776">
        <v>0</v>
      </c>
      <c r="Z80" s="887" t="s">
        <v>4971</v>
      </c>
      <c r="AA80" s="776"/>
      <c r="AB80" s="762"/>
      <c r="AC80" s="772" t="s">
        <v>5052</v>
      </c>
      <c r="AD80" s="773" t="s">
        <v>216</v>
      </c>
      <c r="AE80" s="773" t="s">
        <v>1860</v>
      </c>
      <c r="AF80" s="607" t="s">
        <v>4970</v>
      </c>
      <c r="AG80" s="764" t="str">
        <f t="shared" si="7"/>
        <v>PNA036_2.PT563</v>
      </c>
      <c r="AH80" s="765" t="s">
        <v>1503</v>
      </c>
      <c r="AI80" s="614" t="str">
        <f t="shared" si="8"/>
        <v>Popup_OIPp</v>
      </c>
      <c r="AJ80" s="770" t="s">
        <v>2497</v>
      </c>
      <c r="AK80" s="766" t="s">
        <v>70</v>
      </c>
      <c r="AL80" s="770">
        <v>168</v>
      </c>
      <c r="AM80" s="766"/>
      <c r="AN80" s="766">
        <v>3</v>
      </c>
      <c r="AO80" s="768" t="str">
        <f t="shared" si="9"/>
        <v>ПНА №036.2 Перепад давления нефти на фильтр-решетке;PNA036_2.PT563.RawValue;Channel.MNS.PNA036_2.PT563.RawValue;ПНА №036.2;МПа;0;0,4</v>
      </c>
      <c r="AP80" s="768" t="str">
        <f t="shared" si="10"/>
        <v>"Channel.MNS.PNA036_2.PT563.RawValue",1000,0.001,1,</v>
      </c>
    </row>
    <row r="81" spans="1:42" s="190" customFormat="1" x14ac:dyDescent="0.25">
      <c r="A81" s="756">
        <v>79</v>
      </c>
      <c r="B81" s="777" t="s">
        <v>6116</v>
      </c>
      <c r="C81" s="756" t="s">
        <v>6115</v>
      </c>
      <c r="D81" s="215"/>
      <c r="E81" s="215"/>
      <c r="F81" s="215"/>
      <c r="G81" s="215"/>
      <c r="H81" s="215">
        <v>21.7</v>
      </c>
      <c r="I81" s="215"/>
      <c r="J81" s="214"/>
      <c r="K81" s="214"/>
      <c r="L81" s="214"/>
      <c r="M81" s="214"/>
      <c r="N81" s="214"/>
      <c r="O81" s="214"/>
      <c r="P81" s="215">
        <v>0</v>
      </c>
      <c r="Q81" s="215">
        <v>300</v>
      </c>
      <c r="R81" s="215"/>
      <c r="S81" s="758">
        <v>3.7</v>
      </c>
      <c r="T81" s="759">
        <v>20.3</v>
      </c>
      <c r="U81" s="215"/>
      <c r="V81" s="760" t="s">
        <v>323</v>
      </c>
      <c r="W81" s="614">
        <f t="shared" si="6"/>
        <v>1</v>
      </c>
      <c r="X81" s="776">
        <v>17</v>
      </c>
      <c r="Y81" s="776">
        <v>2</v>
      </c>
      <c r="Z81" s="887" t="s">
        <v>4971</v>
      </c>
      <c r="AA81" s="776"/>
      <c r="AB81" s="762"/>
      <c r="AC81" s="772" t="s">
        <v>5052</v>
      </c>
      <c r="AD81" s="773" t="s">
        <v>216</v>
      </c>
      <c r="AE81" s="773" t="s">
        <v>1860</v>
      </c>
      <c r="AF81" s="607" t="s">
        <v>4970</v>
      </c>
      <c r="AG81" s="764" t="str">
        <f t="shared" si="7"/>
        <v>PNA036_2.CT561</v>
      </c>
      <c r="AH81" s="765" t="s">
        <v>1922</v>
      </c>
      <c r="AI81" s="614" t="str">
        <f t="shared" si="8"/>
        <v>Popup_OIP</v>
      </c>
      <c r="AJ81" s="756" t="s">
        <v>1926</v>
      </c>
      <c r="AK81" s="766" t="s">
        <v>71</v>
      </c>
      <c r="AL81" s="770">
        <v>162</v>
      </c>
      <c r="AM81" s="766"/>
      <c r="AN81" s="766">
        <v>1</v>
      </c>
      <c r="AO81" s="768" t="str">
        <f t="shared" si="9"/>
        <v>ПНА №036.2 Сила тока;PNA036_2.CT561.RawValue;Channel.MNS.PNA036_2.CT561.RawValue;ПНА №036.2;А;0;300</v>
      </c>
      <c r="AP81" s="768" t="str">
        <f t="shared" si="10"/>
        <v>"Channel.MNS.PNA036_2.CT561.RawValue",1000,0.001,1,</v>
      </c>
    </row>
    <row r="82" spans="1:42" s="190" customFormat="1" x14ac:dyDescent="0.25">
      <c r="A82" s="756">
        <v>80</v>
      </c>
      <c r="B82" s="777" t="s">
        <v>6118</v>
      </c>
      <c r="C82" s="756" t="s">
        <v>6117</v>
      </c>
      <c r="D82" s="215"/>
      <c r="E82" s="215"/>
      <c r="F82" s="215"/>
      <c r="G82" s="215"/>
      <c r="H82" s="215"/>
      <c r="I82" s="215"/>
      <c r="J82" s="214"/>
      <c r="K82" s="214"/>
      <c r="L82" s="214"/>
      <c r="M82" s="214"/>
      <c r="N82" s="214"/>
      <c r="O82" s="214"/>
      <c r="P82" s="215">
        <v>0</v>
      </c>
      <c r="Q82" s="215">
        <v>3000</v>
      </c>
      <c r="R82" s="215"/>
      <c r="S82" s="758">
        <v>-30</v>
      </c>
      <c r="T82" s="759">
        <v>3000</v>
      </c>
      <c r="U82" s="215"/>
      <c r="V82" s="760" t="s">
        <v>323</v>
      </c>
      <c r="W82" s="614">
        <f t="shared" si="6"/>
        <v>1</v>
      </c>
      <c r="X82" s="776">
        <v>17</v>
      </c>
      <c r="Y82" s="776">
        <v>4</v>
      </c>
      <c r="Z82" s="887" t="s">
        <v>4971</v>
      </c>
      <c r="AA82" s="776"/>
      <c r="AB82" s="762"/>
      <c r="AC82" s="772" t="s">
        <v>5052</v>
      </c>
      <c r="AD82" s="773" t="s">
        <v>216</v>
      </c>
      <c r="AE82" s="773" t="s">
        <v>1860</v>
      </c>
      <c r="AF82" s="607" t="s">
        <v>4970</v>
      </c>
      <c r="AG82" s="764" t="str">
        <f t="shared" si="7"/>
        <v>PNA036_2.ST561_2</v>
      </c>
      <c r="AH82" s="756" t="s">
        <v>7232</v>
      </c>
      <c r="AI82" s="614" t="str">
        <f t="shared" si="8"/>
        <v>Popup_OIP</v>
      </c>
      <c r="AJ82" s="770" t="s">
        <v>7233</v>
      </c>
      <c r="AK82" s="766" t="s">
        <v>71</v>
      </c>
      <c r="AL82" s="770">
        <v>164</v>
      </c>
      <c r="AM82" s="766"/>
      <c r="AN82" s="766">
        <v>0</v>
      </c>
      <c r="AO82" s="768" t="str">
        <f t="shared" si="9"/>
        <v>ПНА №036.2 Выходная частота;PNA036_2.ST561_2.RawValue;Channel.MNS.PNA036_2.ST561_2.RawValue;ПНА №036.2;об/мин;0;3000</v>
      </c>
      <c r="AP82" s="768" t="str">
        <f t="shared" si="10"/>
        <v>"Channel.MNS.PNA036_2.ST561_2.RawValue",1000,0.001,1,</v>
      </c>
    </row>
    <row r="83" spans="1:42" s="190" customFormat="1" x14ac:dyDescent="0.25">
      <c r="A83" s="756">
        <v>81</v>
      </c>
      <c r="B83" s="757" t="s">
        <v>6200</v>
      </c>
      <c r="C83" s="756" t="s">
        <v>6199</v>
      </c>
      <c r="D83" s="214"/>
      <c r="E83" s="214"/>
      <c r="F83" s="214"/>
      <c r="G83" s="214"/>
      <c r="H83" s="215"/>
      <c r="I83" s="215"/>
      <c r="J83" s="214"/>
      <c r="K83" s="214"/>
      <c r="L83" s="214">
        <v>65</v>
      </c>
      <c r="M83" s="214">
        <v>75</v>
      </c>
      <c r="N83" s="214"/>
      <c r="O83" s="214"/>
      <c r="P83" s="215">
        <v>-50</v>
      </c>
      <c r="Q83" s="215">
        <v>150</v>
      </c>
      <c r="R83" s="215"/>
      <c r="S83" s="758">
        <v>3.7</v>
      </c>
      <c r="T83" s="759">
        <v>20.3</v>
      </c>
      <c r="U83" s="215"/>
      <c r="V83" s="760" t="s">
        <v>323</v>
      </c>
      <c r="W83" s="614">
        <f t="shared" si="6"/>
        <v>1</v>
      </c>
      <c r="X83" s="776">
        <v>18</v>
      </c>
      <c r="Y83" s="776">
        <v>0</v>
      </c>
      <c r="Z83" s="887" t="s">
        <v>4983</v>
      </c>
      <c r="AA83" s="776"/>
      <c r="AB83" s="762"/>
      <c r="AC83" s="772" t="s">
        <v>5052</v>
      </c>
      <c r="AD83" s="773" t="s">
        <v>216</v>
      </c>
      <c r="AE83" s="773" t="s">
        <v>1866</v>
      </c>
      <c r="AF83" s="607" t="s">
        <v>4982</v>
      </c>
      <c r="AG83" s="764" t="str">
        <f t="shared" si="7"/>
        <v>PNA036_4.TT583</v>
      </c>
      <c r="AH83" s="765" t="s">
        <v>1919</v>
      </c>
      <c r="AI83" s="614" t="str">
        <f t="shared" si="8"/>
        <v>Popup_OIP</v>
      </c>
      <c r="AJ83" s="765" t="s">
        <v>1925</v>
      </c>
      <c r="AK83" s="766" t="s">
        <v>70</v>
      </c>
      <c r="AL83" s="770">
        <v>150</v>
      </c>
      <c r="AM83" s="766"/>
      <c r="AN83" s="766">
        <v>1</v>
      </c>
      <c r="AO83" s="768" t="str">
        <f t="shared" si="9"/>
        <v>ПНА №036.4 Температура нижнего подшипника ЭД;PNA036_4.TT583.RawValue;Channel.MNS.PNA036_4.TT583.RawValue;ПНА №036.4;°C;-50;150</v>
      </c>
      <c r="AP83" s="768" t="str">
        <f t="shared" si="10"/>
        <v>"Channel.MNS.PNA036_4.TT583.RawValue",1000,0.001,1,</v>
      </c>
    </row>
    <row r="84" spans="1:42" s="190" customFormat="1" x14ac:dyDescent="0.25">
      <c r="A84" s="756">
        <v>82</v>
      </c>
      <c r="B84" s="757" t="s">
        <v>6202</v>
      </c>
      <c r="C84" s="756" t="s">
        <v>6201</v>
      </c>
      <c r="D84" s="215"/>
      <c r="E84" s="215"/>
      <c r="F84" s="214"/>
      <c r="G84" s="215"/>
      <c r="H84" s="215"/>
      <c r="I84" s="215"/>
      <c r="J84" s="214"/>
      <c r="K84" s="214"/>
      <c r="L84" s="214">
        <v>65</v>
      </c>
      <c r="M84" s="214">
        <v>75</v>
      </c>
      <c r="N84" s="214"/>
      <c r="O84" s="214"/>
      <c r="P84" s="215">
        <v>-50</v>
      </c>
      <c r="Q84" s="215">
        <v>150</v>
      </c>
      <c r="R84" s="214"/>
      <c r="S84" s="758">
        <v>3.7</v>
      </c>
      <c r="T84" s="759">
        <v>20.3</v>
      </c>
      <c r="U84" s="214"/>
      <c r="V84" s="760" t="s">
        <v>323</v>
      </c>
      <c r="W84" s="614">
        <f t="shared" si="6"/>
        <v>1</v>
      </c>
      <c r="X84" s="776">
        <v>18</v>
      </c>
      <c r="Y84" s="776">
        <v>1</v>
      </c>
      <c r="Z84" s="887" t="s">
        <v>4983</v>
      </c>
      <c r="AA84" s="776"/>
      <c r="AB84" s="762"/>
      <c r="AC84" s="772" t="s">
        <v>5052</v>
      </c>
      <c r="AD84" s="773" t="s">
        <v>216</v>
      </c>
      <c r="AE84" s="773" t="s">
        <v>1866</v>
      </c>
      <c r="AF84" s="607" t="s">
        <v>4982</v>
      </c>
      <c r="AG84" s="764" t="str">
        <f t="shared" si="7"/>
        <v>PNA036_4.TT584_1</v>
      </c>
      <c r="AH84" s="765" t="s">
        <v>1919</v>
      </c>
      <c r="AI84" s="614" t="str">
        <f t="shared" si="8"/>
        <v>Popup_OIP</v>
      </c>
      <c r="AJ84" s="765" t="s">
        <v>1925</v>
      </c>
      <c r="AK84" s="766" t="s">
        <v>70</v>
      </c>
      <c r="AL84" s="770">
        <v>150</v>
      </c>
      <c r="AM84" s="766"/>
      <c r="AN84" s="766">
        <v>1</v>
      </c>
      <c r="AO84" s="768" t="str">
        <f t="shared" si="9"/>
        <v>ПНА №036.4 Температура верхнего подшипника ЭД (точка 1);PNA036_4.TT584_1.RawValue;Channel.MNS.PNA036_4.TT584_1.RawValue;ПНА №036.4;°C;-50;150</v>
      </c>
      <c r="AP84" s="768" t="str">
        <f t="shared" si="10"/>
        <v>"Channel.MNS.PNA036_4.TT584_1.RawValue",1000,0.001,1,</v>
      </c>
    </row>
    <row r="85" spans="1:42" s="190" customFormat="1" x14ac:dyDescent="0.25">
      <c r="A85" s="756">
        <v>83</v>
      </c>
      <c r="B85" s="757" t="s">
        <v>6204</v>
      </c>
      <c r="C85" s="756" t="s">
        <v>6203</v>
      </c>
      <c r="D85" s="215"/>
      <c r="E85" s="215"/>
      <c r="F85" s="214"/>
      <c r="G85" s="215"/>
      <c r="H85" s="215"/>
      <c r="I85" s="215"/>
      <c r="J85" s="214"/>
      <c r="K85" s="214"/>
      <c r="L85" s="214">
        <v>65</v>
      </c>
      <c r="M85" s="214">
        <v>75</v>
      </c>
      <c r="N85" s="214"/>
      <c r="O85" s="214"/>
      <c r="P85" s="215">
        <v>-50</v>
      </c>
      <c r="Q85" s="215">
        <v>150</v>
      </c>
      <c r="R85" s="215"/>
      <c r="S85" s="758">
        <v>3.7</v>
      </c>
      <c r="T85" s="759">
        <v>20.3</v>
      </c>
      <c r="U85" s="215"/>
      <c r="V85" s="760" t="s">
        <v>323</v>
      </c>
      <c r="W85" s="614">
        <f t="shared" si="6"/>
        <v>1</v>
      </c>
      <c r="X85" s="761">
        <v>18</v>
      </c>
      <c r="Y85" s="761">
        <v>2</v>
      </c>
      <c r="Z85" s="887" t="s">
        <v>4983</v>
      </c>
      <c r="AA85" s="761"/>
      <c r="AB85" s="762"/>
      <c r="AC85" s="772" t="s">
        <v>5052</v>
      </c>
      <c r="AD85" s="773" t="s">
        <v>216</v>
      </c>
      <c r="AE85" s="773" t="s">
        <v>1866</v>
      </c>
      <c r="AF85" s="607" t="s">
        <v>4982</v>
      </c>
      <c r="AG85" s="764" t="str">
        <f t="shared" si="7"/>
        <v>PNA036_4.TT584_2</v>
      </c>
      <c r="AH85" s="765" t="s">
        <v>1919</v>
      </c>
      <c r="AI85" s="614" t="str">
        <f t="shared" si="8"/>
        <v>Popup_OIP</v>
      </c>
      <c r="AJ85" s="765" t="s">
        <v>1925</v>
      </c>
      <c r="AK85" s="766" t="s">
        <v>70</v>
      </c>
      <c r="AL85" s="770">
        <v>150</v>
      </c>
      <c r="AM85" s="766"/>
      <c r="AN85" s="766">
        <v>1</v>
      </c>
      <c r="AO85" s="768" t="str">
        <f t="shared" si="9"/>
        <v>ПНА №036.4 Температура верхнего подшипника ЭД (точка 2);PNA036_4.TT584_2.RawValue;Channel.MNS.PNA036_4.TT584_2.RawValue;ПНА №036.4;°C;-50;150</v>
      </c>
      <c r="AP85" s="768" t="str">
        <f t="shared" si="10"/>
        <v>"Channel.MNS.PNA036_4.TT584_2.RawValue",1000,0.001,1,</v>
      </c>
    </row>
    <row r="86" spans="1:42" s="193" customFormat="1" x14ac:dyDescent="0.25">
      <c r="A86" s="756">
        <v>84</v>
      </c>
      <c r="B86" s="757" t="s">
        <v>6206</v>
      </c>
      <c r="C86" s="756" t="s">
        <v>6205</v>
      </c>
      <c r="D86" s="215"/>
      <c r="E86" s="215"/>
      <c r="F86" s="214"/>
      <c r="G86" s="215"/>
      <c r="H86" s="215"/>
      <c r="I86" s="215"/>
      <c r="J86" s="214"/>
      <c r="K86" s="214"/>
      <c r="L86" s="214">
        <v>50</v>
      </c>
      <c r="M86" s="214">
        <v>60</v>
      </c>
      <c r="N86" s="214"/>
      <c r="O86" s="214"/>
      <c r="P86" s="215">
        <v>-50</v>
      </c>
      <c r="Q86" s="215">
        <v>150</v>
      </c>
      <c r="R86" s="215"/>
      <c r="S86" s="758">
        <v>3.7</v>
      </c>
      <c r="T86" s="759">
        <v>20.3</v>
      </c>
      <c r="U86" s="215"/>
      <c r="V86" s="760" t="s">
        <v>323</v>
      </c>
      <c r="W86" s="614">
        <f t="shared" si="6"/>
        <v>1</v>
      </c>
      <c r="X86" s="761">
        <v>18</v>
      </c>
      <c r="Y86" s="761">
        <v>3</v>
      </c>
      <c r="Z86" s="887" t="s">
        <v>4983</v>
      </c>
      <c r="AA86" s="761"/>
      <c r="AB86" s="762"/>
      <c r="AC86" s="772" t="s">
        <v>5052</v>
      </c>
      <c r="AD86" s="773" t="s">
        <v>216</v>
      </c>
      <c r="AE86" s="773" t="s">
        <v>1866</v>
      </c>
      <c r="AF86" s="607" t="s">
        <v>4982</v>
      </c>
      <c r="AG86" s="764" t="str">
        <f t="shared" si="7"/>
        <v>PNA036_4.TT587</v>
      </c>
      <c r="AH86" s="765" t="s">
        <v>1919</v>
      </c>
      <c r="AI86" s="614" t="str">
        <f t="shared" si="8"/>
        <v>Popup_OIP</v>
      </c>
      <c r="AJ86" s="765" t="s">
        <v>1925</v>
      </c>
      <c r="AK86" s="766" t="s">
        <v>70</v>
      </c>
      <c r="AL86" s="770">
        <v>150</v>
      </c>
      <c r="AM86" s="356"/>
      <c r="AN86" s="356">
        <v>1</v>
      </c>
      <c r="AO86" s="768" t="str">
        <f t="shared" si="9"/>
        <v>ПНА №036.4 Температура нефти на выходе;PNA036_4.TT587.RawValue;Channel.MNS.PNA036_4.TT587.RawValue;ПНА №036.4;°C;-50;150</v>
      </c>
      <c r="AP86" s="768" t="str">
        <f t="shared" si="10"/>
        <v>"Channel.MNS.PNA036_4.TT587.RawValue",1000,0.001,1,</v>
      </c>
    </row>
    <row r="87" spans="1:42" s="193" customFormat="1" x14ac:dyDescent="0.25">
      <c r="A87" s="756">
        <v>85</v>
      </c>
      <c r="B87" s="757" t="s">
        <v>6208</v>
      </c>
      <c r="C87" s="756" t="s">
        <v>6207</v>
      </c>
      <c r="D87" s="215"/>
      <c r="E87" s="215"/>
      <c r="F87" s="214"/>
      <c r="G87" s="215"/>
      <c r="H87" s="215"/>
      <c r="I87" s="215"/>
      <c r="J87" s="214"/>
      <c r="K87" s="214"/>
      <c r="L87" s="214">
        <v>65</v>
      </c>
      <c r="M87" s="214">
        <v>75</v>
      </c>
      <c r="N87" s="214"/>
      <c r="O87" s="214"/>
      <c r="P87" s="215">
        <v>-50</v>
      </c>
      <c r="Q87" s="215">
        <v>150</v>
      </c>
      <c r="R87" s="215"/>
      <c r="S87" s="758">
        <v>3.7</v>
      </c>
      <c r="T87" s="759">
        <v>20.3</v>
      </c>
      <c r="U87" s="215"/>
      <c r="V87" s="760" t="s">
        <v>323</v>
      </c>
      <c r="W87" s="614">
        <f t="shared" si="6"/>
        <v>1</v>
      </c>
      <c r="X87" s="761">
        <v>18</v>
      </c>
      <c r="Y87" s="761">
        <v>4</v>
      </c>
      <c r="Z87" s="887" t="s">
        <v>4983</v>
      </c>
      <c r="AA87" s="761"/>
      <c r="AB87" s="762"/>
      <c r="AC87" s="772" t="s">
        <v>5052</v>
      </c>
      <c r="AD87" s="773" t="s">
        <v>216</v>
      </c>
      <c r="AE87" s="773" t="s">
        <v>1866</v>
      </c>
      <c r="AF87" s="607" t="s">
        <v>4982</v>
      </c>
      <c r="AG87" s="764" t="str">
        <f t="shared" si="7"/>
        <v>PNA036_4.TT588_1</v>
      </c>
      <c r="AH87" s="765" t="s">
        <v>1919</v>
      </c>
      <c r="AI87" s="614" t="str">
        <f t="shared" si="8"/>
        <v>Popup_OIP</v>
      </c>
      <c r="AJ87" s="765" t="s">
        <v>1925</v>
      </c>
      <c r="AK87" s="766" t="s">
        <v>70</v>
      </c>
      <c r="AL87" s="770">
        <v>150</v>
      </c>
      <c r="AM87" s="766"/>
      <c r="AN87" s="766">
        <v>1</v>
      </c>
      <c r="AO87" s="768" t="str">
        <f t="shared" si="9"/>
        <v>ПНА №036.4 Температура опорно-упорного подшипника насоса (точка 1);PNA036_4.TT588_1.RawValue;Channel.MNS.PNA036_4.TT588_1.RawValue;ПНА №036.4;°C;-50;150</v>
      </c>
      <c r="AP87" s="768" t="str">
        <f t="shared" si="10"/>
        <v>"Channel.MNS.PNA036_4.TT588_1.RawValue",1000,0.001,1,</v>
      </c>
    </row>
    <row r="88" spans="1:42" s="193" customFormat="1" x14ac:dyDescent="0.25">
      <c r="A88" s="756">
        <v>86</v>
      </c>
      <c r="B88" s="757" t="s">
        <v>6210</v>
      </c>
      <c r="C88" s="756" t="s">
        <v>6209</v>
      </c>
      <c r="D88" s="215"/>
      <c r="E88" s="215"/>
      <c r="F88" s="214"/>
      <c r="G88" s="215"/>
      <c r="H88" s="215"/>
      <c r="I88" s="215"/>
      <c r="J88" s="214"/>
      <c r="K88" s="214"/>
      <c r="L88" s="214">
        <v>65</v>
      </c>
      <c r="M88" s="214">
        <v>75</v>
      </c>
      <c r="N88" s="214"/>
      <c r="O88" s="214"/>
      <c r="P88" s="215">
        <v>-50</v>
      </c>
      <c r="Q88" s="215">
        <v>150</v>
      </c>
      <c r="R88" s="215"/>
      <c r="S88" s="758">
        <v>3.7</v>
      </c>
      <c r="T88" s="759">
        <v>20.3</v>
      </c>
      <c r="U88" s="215"/>
      <c r="V88" s="760" t="s">
        <v>323</v>
      </c>
      <c r="W88" s="614">
        <f t="shared" si="6"/>
        <v>1</v>
      </c>
      <c r="X88" s="761">
        <v>18</v>
      </c>
      <c r="Y88" s="761">
        <v>5</v>
      </c>
      <c r="Z88" s="887" t="s">
        <v>4983</v>
      </c>
      <c r="AA88" s="761"/>
      <c r="AB88" s="762"/>
      <c r="AC88" s="772" t="s">
        <v>5052</v>
      </c>
      <c r="AD88" s="773" t="s">
        <v>216</v>
      </c>
      <c r="AE88" s="773" t="s">
        <v>1866</v>
      </c>
      <c r="AF88" s="607" t="s">
        <v>4982</v>
      </c>
      <c r="AG88" s="764" t="str">
        <f t="shared" si="7"/>
        <v>PNA036_4.TT588_2</v>
      </c>
      <c r="AH88" s="765" t="s">
        <v>1919</v>
      </c>
      <c r="AI88" s="614" t="str">
        <f t="shared" si="8"/>
        <v>Popup_OIP</v>
      </c>
      <c r="AJ88" s="765" t="s">
        <v>1925</v>
      </c>
      <c r="AK88" s="766" t="s">
        <v>70</v>
      </c>
      <c r="AL88" s="770">
        <v>150</v>
      </c>
      <c r="AM88" s="766"/>
      <c r="AN88" s="766">
        <v>1</v>
      </c>
      <c r="AO88" s="768" t="str">
        <f t="shared" si="9"/>
        <v>ПНА №036.4 Температура опорно-упорного подшипника насоса (точка 2);PNA036_4.TT588_2.RawValue;Channel.MNS.PNA036_4.TT588_2.RawValue;ПНА №036.4;°C;-50;150</v>
      </c>
      <c r="AP88" s="768" t="str">
        <f t="shared" si="10"/>
        <v>"Channel.MNS.PNA036_4.TT588_2.RawValue",1000,0.001,1,</v>
      </c>
    </row>
    <row r="89" spans="1:42" s="193" customFormat="1" x14ac:dyDescent="0.25">
      <c r="A89" s="756">
        <v>87</v>
      </c>
      <c r="B89" s="777" t="s">
        <v>7238</v>
      </c>
      <c r="C89" s="756" t="s">
        <v>6211</v>
      </c>
      <c r="D89" s="215"/>
      <c r="E89" s="215"/>
      <c r="F89" s="214"/>
      <c r="G89" s="215"/>
      <c r="H89" s="215"/>
      <c r="I89" s="215"/>
      <c r="J89" s="214"/>
      <c r="K89" s="214"/>
      <c r="L89" s="214"/>
      <c r="M89" s="214"/>
      <c r="N89" s="214"/>
      <c r="O89" s="214"/>
      <c r="P89" s="215">
        <v>0</v>
      </c>
      <c r="Q89" s="215">
        <v>3000</v>
      </c>
      <c r="R89" s="214"/>
      <c r="S89" s="758">
        <v>-30</v>
      </c>
      <c r="T89" s="759">
        <v>3000</v>
      </c>
      <c r="U89" s="214"/>
      <c r="V89" s="760" t="s">
        <v>323</v>
      </c>
      <c r="W89" s="614">
        <f t="shared" si="6"/>
        <v>1</v>
      </c>
      <c r="X89" s="761">
        <v>18</v>
      </c>
      <c r="Y89" s="761">
        <v>7</v>
      </c>
      <c r="Z89" s="887" t="s">
        <v>4983</v>
      </c>
      <c r="AA89" s="761"/>
      <c r="AB89" s="762"/>
      <c r="AC89" s="772" t="s">
        <v>5052</v>
      </c>
      <c r="AD89" s="773" t="s">
        <v>216</v>
      </c>
      <c r="AE89" s="773" t="s">
        <v>1866</v>
      </c>
      <c r="AF89" s="607" t="s">
        <v>4982</v>
      </c>
      <c r="AG89" s="764" t="str">
        <f t="shared" si="7"/>
        <v>PNA036_4.ST581_1</v>
      </c>
      <c r="AH89" s="756" t="s">
        <v>7232</v>
      </c>
      <c r="AI89" s="614" t="str">
        <f t="shared" si="8"/>
        <v>Popup_OIP</v>
      </c>
      <c r="AJ89" s="756" t="s">
        <v>7233</v>
      </c>
      <c r="AK89" s="766" t="s">
        <v>71</v>
      </c>
      <c r="AL89" s="770">
        <v>164</v>
      </c>
      <c r="AM89" s="356"/>
      <c r="AN89" s="356">
        <v>0</v>
      </c>
      <c r="AO89" s="768" t="str">
        <f t="shared" si="9"/>
        <v>ПНА №036.4 Частота вращения вала ЭД ;PNA036_4.ST581_1.RawValue;Channel.MNS.PNA036_4.ST581_1.RawValue;ПНА №036.4;об/мин;0;3000</v>
      </c>
      <c r="AP89" s="768" t="str">
        <f t="shared" si="10"/>
        <v>"Channel.MNS.PNA036_4.ST581_1.RawValue",1000,0.001,1,</v>
      </c>
    </row>
    <row r="90" spans="1:42" s="193" customFormat="1" x14ac:dyDescent="0.25">
      <c r="A90" s="756">
        <v>88</v>
      </c>
      <c r="B90" s="781" t="s">
        <v>6214</v>
      </c>
      <c r="C90" s="756" t="s">
        <v>6213</v>
      </c>
      <c r="D90" s="215"/>
      <c r="E90" s="215"/>
      <c r="F90" s="214">
        <v>6</v>
      </c>
      <c r="G90" s="214">
        <v>8.9</v>
      </c>
      <c r="H90" s="214"/>
      <c r="I90" s="214">
        <v>7.1</v>
      </c>
      <c r="J90" s="214">
        <v>11.2</v>
      </c>
      <c r="K90" s="214"/>
      <c r="L90" s="214">
        <v>18</v>
      </c>
      <c r="M90" s="214"/>
      <c r="N90" s="214"/>
      <c r="O90" s="214"/>
      <c r="P90" s="215">
        <v>0</v>
      </c>
      <c r="Q90" s="215">
        <v>30</v>
      </c>
      <c r="R90" s="214"/>
      <c r="S90" s="758">
        <v>3.7</v>
      </c>
      <c r="T90" s="759">
        <v>20.3</v>
      </c>
      <c r="U90" s="214"/>
      <c r="V90" s="760" t="s">
        <v>323</v>
      </c>
      <c r="W90" s="614">
        <f t="shared" si="6"/>
        <v>1</v>
      </c>
      <c r="X90" s="761">
        <v>19</v>
      </c>
      <c r="Y90" s="761">
        <v>0</v>
      </c>
      <c r="Z90" s="887" t="s">
        <v>4983</v>
      </c>
      <c r="AA90" s="761"/>
      <c r="AB90" s="762"/>
      <c r="AC90" s="772" t="s">
        <v>5052</v>
      </c>
      <c r="AD90" s="773" t="s">
        <v>216</v>
      </c>
      <c r="AE90" s="773" t="s">
        <v>1867</v>
      </c>
      <c r="AF90" s="607" t="s">
        <v>4982</v>
      </c>
      <c r="AG90" s="764" t="str">
        <f t="shared" si="7"/>
        <v>PNA036_4.XT585</v>
      </c>
      <c r="AH90" s="765" t="s">
        <v>1921</v>
      </c>
      <c r="AI90" s="614" t="str">
        <f t="shared" si="8"/>
        <v>Popup_OIP</v>
      </c>
      <c r="AJ90" s="756" t="s">
        <v>7234</v>
      </c>
      <c r="AK90" s="766" t="s">
        <v>70</v>
      </c>
      <c r="AL90" s="770">
        <v>161</v>
      </c>
      <c r="AM90" s="356"/>
      <c r="AN90" s="356">
        <v>1</v>
      </c>
      <c r="AO90" s="768" t="str">
        <f t="shared" si="9"/>
        <v>ПНА №036.4 Вибрация опорно-упорного подшипника насоса (горизонтальное направление);PNA036_4.XT585.RawValue;Channel.MNS.PNA036_4.XT585.RawValue;ПНА №036.4;мм/с;0;30</v>
      </c>
      <c r="AP90" s="768" t="str">
        <f t="shared" si="10"/>
        <v>"Channel.MNS.PNA036_4.XT585.RawValue",1000,0.001,1,</v>
      </c>
    </row>
    <row r="91" spans="1:42" s="190" customFormat="1" x14ac:dyDescent="0.25">
      <c r="A91" s="756">
        <v>89</v>
      </c>
      <c r="B91" s="781" t="s">
        <v>6216</v>
      </c>
      <c r="C91" s="756" t="s">
        <v>6215</v>
      </c>
      <c r="D91" s="215"/>
      <c r="E91" s="215"/>
      <c r="F91" s="214">
        <v>6</v>
      </c>
      <c r="G91" s="214">
        <v>8.9</v>
      </c>
      <c r="H91" s="214"/>
      <c r="I91" s="214">
        <v>7.1</v>
      </c>
      <c r="J91" s="214">
        <v>11.2</v>
      </c>
      <c r="K91" s="214"/>
      <c r="L91" s="214">
        <v>18</v>
      </c>
      <c r="M91" s="214"/>
      <c r="N91" s="214"/>
      <c r="O91" s="214"/>
      <c r="P91" s="215">
        <v>0</v>
      </c>
      <c r="Q91" s="215">
        <v>30</v>
      </c>
      <c r="R91" s="214"/>
      <c r="S91" s="758">
        <v>3.7</v>
      </c>
      <c r="T91" s="759">
        <v>20.3</v>
      </c>
      <c r="U91" s="214"/>
      <c r="V91" s="760" t="s">
        <v>323</v>
      </c>
      <c r="W91" s="614">
        <f t="shared" si="6"/>
        <v>1</v>
      </c>
      <c r="X91" s="761">
        <v>19</v>
      </c>
      <c r="Y91" s="761">
        <v>1</v>
      </c>
      <c r="Z91" s="887" t="s">
        <v>4983</v>
      </c>
      <c r="AA91" s="761"/>
      <c r="AB91" s="762"/>
      <c r="AC91" s="772" t="s">
        <v>5052</v>
      </c>
      <c r="AD91" s="773" t="s">
        <v>216</v>
      </c>
      <c r="AE91" s="773" t="s">
        <v>1867</v>
      </c>
      <c r="AF91" s="607" t="s">
        <v>4982</v>
      </c>
      <c r="AG91" s="764" t="str">
        <f t="shared" si="7"/>
        <v>PNA036_4.XT586</v>
      </c>
      <c r="AH91" s="765" t="s">
        <v>1921</v>
      </c>
      <c r="AI91" s="614" t="str">
        <f t="shared" si="8"/>
        <v>Popup_OIP</v>
      </c>
      <c r="AJ91" s="756" t="s">
        <v>7235</v>
      </c>
      <c r="AK91" s="766" t="s">
        <v>70</v>
      </c>
      <c r="AL91" s="770">
        <v>161</v>
      </c>
      <c r="AM91" s="356"/>
      <c r="AN91" s="356">
        <v>1</v>
      </c>
      <c r="AO91" s="768" t="str">
        <f t="shared" si="9"/>
        <v>ПНА №036.4 Вибрация опорно-упорного подшипника насоса (поперечное направление);PNA036_4.XT586.RawValue;Channel.MNS.PNA036_4.XT586.RawValue;ПНА №036.4;мм/с;0;30</v>
      </c>
      <c r="AP91" s="768" t="str">
        <f t="shared" si="10"/>
        <v>"Channel.MNS.PNA036_4.XT586.RawValue",1000,0.001,1,</v>
      </c>
    </row>
    <row r="92" spans="1:42" s="190" customFormat="1" x14ac:dyDescent="0.25">
      <c r="A92" s="756">
        <v>90</v>
      </c>
      <c r="B92" s="777" t="s">
        <v>6218</v>
      </c>
      <c r="C92" s="756" t="s">
        <v>6217</v>
      </c>
      <c r="D92" s="215">
        <v>4</v>
      </c>
      <c r="E92" s="215"/>
      <c r="F92" s="214"/>
      <c r="G92" s="214"/>
      <c r="H92" s="214"/>
      <c r="I92" s="214"/>
      <c r="J92" s="214"/>
      <c r="K92" s="214"/>
      <c r="L92" s="214"/>
      <c r="M92" s="214">
        <v>14</v>
      </c>
      <c r="N92" s="214"/>
      <c r="O92" s="214"/>
      <c r="P92" s="215">
        <v>0</v>
      </c>
      <c r="Q92" s="215">
        <v>20</v>
      </c>
      <c r="R92" s="214"/>
      <c r="S92" s="758">
        <v>3.7</v>
      </c>
      <c r="T92" s="759">
        <v>20.3</v>
      </c>
      <c r="U92" s="214"/>
      <c r="V92" s="760" t="s">
        <v>324</v>
      </c>
      <c r="W92" s="614">
        <f t="shared" si="6"/>
        <v>2</v>
      </c>
      <c r="X92" s="761">
        <v>19</v>
      </c>
      <c r="Y92" s="761">
        <v>3</v>
      </c>
      <c r="Z92" s="887" t="s">
        <v>4983</v>
      </c>
      <c r="AA92" s="761"/>
      <c r="AB92" s="769"/>
      <c r="AC92" s="772" t="s">
        <v>5052</v>
      </c>
      <c r="AD92" s="773" t="s">
        <v>216</v>
      </c>
      <c r="AE92" s="773" t="s">
        <v>1867</v>
      </c>
      <c r="AF92" s="607" t="s">
        <v>4982</v>
      </c>
      <c r="AG92" s="764" t="str">
        <f t="shared" si="7"/>
        <v>PNA036_4.LC5814</v>
      </c>
      <c r="AH92" s="765" t="s">
        <v>1917</v>
      </c>
      <c r="AI92" s="614" t="str">
        <f t="shared" si="8"/>
        <v>Popup_OIP</v>
      </c>
      <c r="AJ92" s="756" t="s">
        <v>1924</v>
      </c>
      <c r="AK92" s="766" t="s">
        <v>7239</v>
      </c>
      <c r="AL92" s="770">
        <v>152</v>
      </c>
      <c r="AM92" s="356"/>
      <c r="AN92" s="356">
        <v>1</v>
      </c>
      <c r="AO92" s="768" t="str">
        <f t="shared" si="9"/>
        <v>ПНА №036.4 Аварийные утечки нефти через торцевое уплотнение насоса;PNA036_4.LC5814.RawValue;Channel.MNS.PNA036_4.LC5814.RawValue;ПНА №036.4;мА;0;20</v>
      </c>
      <c r="AP92" s="768" t="str">
        <f t="shared" si="10"/>
        <v>"Channel.MNS.PNA036_4.LC5814.RawValue",1000,0.001,1,</v>
      </c>
    </row>
    <row r="93" spans="1:42" s="190" customFormat="1" x14ac:dyDescent="0.25">
      <c r="A93" s="756">
        <v>91</v>
      </c>
      <c r="B93" s="757" t="s">
        <v>6220</v>
      </c>
      <c r="C93" s="756" t="s">
        <v>6219</v>
      </c>
      <c r="D93" s="215"/>
      <c r="E93" s="215"/>
      <c r="F93" s="214"/>
      <c r="G93" s="214"/>
      <c r="H93" s="214"/>
      <c r="I93" s="214"/>
      <c r="J93" s="214"/>
      <c r="K93" s="214"/>
      <c r="L93" s="214"/>
      <c r="M93" s="214"/>
      <c r="N93" s="214"/>
      <c r="O93" s="214"/>
      <c r="P93" s="215">
        <v>0</v>
      </c>
      <c r="Q93" s="215">
        <v>4</v>
      </c>
      <c r="R93" s="214"/>
      <c r="S93" s="758">
        <v>3.7</v>
      </c>
      <c r="T93" s="759">
        <v>20.3</v>
      </c>
      <c r="U93" s="214"/>
      <c r="V93" s="760" t="s">
        <v>323</v>
      </c>
      <c r="W93" s="614">
        <f t="shared" si="6"/>
        <v>1</v>
      </c>
      <c r="X93" s="761">
        <v>19</v>
      </c>
      <c r="Y93" s="761">
        <v>5</v>
      </c>
      <c r="Z93" s="887" t="s">
        <v>4983</v>
      </c>
      <c r="AA93" s="761"/>
      <c r="AB93" s="762"/>
      <c r="AC93" s="772" t="s">
        <v>5052</v>
      </c>
      <c r="AD93" s="773" t="s">
        <v>216</v>
      </c>
      <c r="AE93" s="773" t="s">
        <v>1867</v>
      </c>
      <c r="AF93" s="607" t="s">
        <v>4982</v>
      </c>
      <c r="AG93" s="764" t="str">
        <f t="shared" si="7"/>
        <v>PNA036_4.PT581</v>
      </c>
      <c r="AH93" s="765" t="s">
        <v>1503</v>
      </c>
      <c r="AI93" s="614" t="str">
        <f t="shared" si="8"/>
        <v>Popup_OIPp</v>
      </c>
      <c r="AJ93" s="770" t="s">
        <v>1923</v>
      </c>
      <c r="AK93" s="766" t="s">
        <v>70</v>
      </c>
      <c r="AL93" s="770">
        <v>150</v>
      </c>
      <c r="AM93" s="356"/>
      <c r="AN93" s="356">
        <v>3</v>
      </c>
      <c r="AO93" s="768" t="str">
        <f t="shared" si="9"/>
        <v>ПНА №036.4 Давление нефти на входе;PNA036_4.PT581.RawValue;Channel.MNS.PNA036_4.PT581.RawValue;ПНА №036.4;МПа;0;4</v>
      </c>
      <c r="AP93" s="768" t="str">
        <f t="shared" si="10"/>
        <v>"Channel.MNS.PNA036_4.PT581.RawValue",1000,0.001,1,</v>
      </c>
    </row>
    <row r="94" spans="1:42" s="190" customFormat="1" x14ac:dyDescent="0.25">
      <c r="A94" s="756">
        <v>92</v>
      </c>
      <c r="B94" s="757" t="s">
        <v>6222</v>
      </c>
      <c r="C94" s="756" t="s">
        <v>6221</v>
      </c>
      <c r="D94" s="215"/>
      <c r="E94" s="215"/>
      <c r="F94" s="214"/>
      <c r="G94" s="214"/>
      <c r="H94" s="214"/>
      <c r="I94" s="214"/>
      <c r="J94" s="214"/>
      <c r="K94" s="214"/>
      <c r="L94" s="214"/>
      <c r="M94" s="214"/>
      <c r="N94" s="214"/>
      <c r="O94" s="214"/>
      <c r="P94" s="215">
        <v>0</v>
      </c>
      <c r="Q94" s="215">
        <v>10</v>
      </c>
      <c r="R94" s="214"/>
      <c r="S94" s="758">
        <v>3.7</v>
      </c>
      <c r="T94" s="759">
        <v>20.3</v>
      </c>
      <c r="U94" s="214"/>
      <c r="V94" s="760" t="s">
        <v>323</v>
      </c>
      <c r="W94" s="614">
        <f t="shared" si="6"/>
        <v>1</v>
      </c>
      <c r="X94" s="761">
        <v>19</v>
      </c>
      <c r="Y94" s="761">
        <v>6</v>
      </c>
      <c r="Z94" s="887" t="s">
        <v>4983</v>
      </c>
      <c r="AA94" s="761"/>
      <c r="AB94" s="762"/>
      <c r="AC94" s="772" t="s">
        <v>5052</v>
      </c>
      <c r="AD94" s="773" t="s">
        <v>216</v>
      </c>
      <c r="AE94" s="773" t="s">
        <v>1867</v>
      </c>
      <c r="AF94" s="607" t="s">
        <v>4982</v>
      </c>
      <c r="AG94" s="764" t="str">
        <f t="shared" si="7"/>
        <v>PNA036_4.PT582</v>
      </c>
      <c r="AH94" s="765" t="s">
        <v>1503</v>
      </c>
      <c r="AI94" s="614" t="str">
        <f t="shared" si="8"/>
        <v>Popup_OIPp</v>
      </c>
      <c r="AJ94" s="770" t="s">
        <v>1923</v>
      </c>
      <c r="AK94" s="766" t="s">
        <v>70</v>
      </c>
      <c r="AL94" s="770">
        <v>150</v>
      </c>
      <c r="AM94" s="766"/>
      <c r="AN94" s="766">
        <v>3</v>
      </c>
      <c r="AO94" s="768" t="str">
        <f t="shared" si="9"/>
        <v>ПНА №036.4 Давление нефти на выходе;PNA036_4.PT582.RawValue;Channel.MNS.PNA036_4.PT582.RawValue;ПНА №036.4;МПа;0;10</v>
      </c>
      <c r="AP94" s="768" t="str">
        <f t="shared" si="10"/>
        <v>"Channel.MNS.PNA036_4.PT582.RawValue",1000,0.001,1,</v>
      </c>
    </row>
    <row r="95" spans="1:42" s="190" customFormat="1" x14ac:dyDescent="0.25">
      <c r="A95" s="756">
        <v>93</v>
      </c>
      <c r="B95" s="757" t="s">
        <v>6224</v>
      </c>
      <c r="C95" s="756" t="s">
        <v>6223</v>
      </c>
      <c r="D95" s="215"/>
      <c r="E95" s="215"/>
      <c r="F95" s="215"/>
      <c r="G95" s="215"/>
      <c r="H95" s="215"/>
      <c r="I95" s="215"/>
      <c r="J95" s="214"/>
      <c r="K95" s="214"/>
      <c r="L95" s="214"/>
      <c r="M95" s="214"/>
      <c r="N95" s="214"/>
      <c r="O95" s="214"/>
      <c r="P95" s="215">
        <v>0</v>
      </c>
      <c r="Q95" s="215">
        <v>0.4</v>
      </c>
      <c r="R95" s="214"/>
      <c r="S95" s="758">
        <v>3.7</v>
      </c>
      <c r="T95" s="759">
        <v>20.3</v>
      </c>
      <c r="U95" s="214"/>
      <c r="V95" s="760" t="s">
        <v>323</v>
      </c>
      <c r="W95" s="614">
        <f t="shared" si="6"/>
        <v>1</v>
      </c>
      <c r="X95" s="761">
        <v>19</v>
      </c>
      <c r="Y95" s="761">
        <v>7</v>
      </c>
      <c r="Z95" s="887" t="s">
        <v>4983</v>
      </c>
      <c r="AA95" s="761"/>
      <c r="AB95" s="762"/>
      <c r="AC95" s="772" t="s">
        <v>5052</v>
      </c>
      <c r="AD95" s="773" t="s">
        <v>216</v>
      </c>
      <c r="AE95" s="773" t="s">
        <v>1867</v>
      </c>
      <c r="AF95" s="607" t="s">
        <v>4982</v>
      </c>
      <c r="AG95" s="764" t="str">
        <f t="shared" si="7"/>
        <v>PNA036_4.PT583</v>
      </c>
      <c r="AH95" s="765" t="s">
        <v>1503</v>
      </c>
      <c r="AI95" s="614" t="str">
        <f t="shared" si="8"/>
        <v>Popup_OIPp</v>
      </c>
      <c r="AJ95" s="770" t="s">
        <v>2497</v>
      </c>
      <c r="AK95" s="766" t="s">
        <v>70</v>
      </c>
      <c r="AL95" s="767">
        <v>168</v>
      </c>
      <c r="AM95" s="766"/>
      <c r="AN95" s="766">
        <v>3</v>
      </c>
      <c r="AO95" s="768" t="str">
        <f t="shared" si="9"/>
        <v>ПНА №036.4 Перепад давления нефти на фильтр-решетке;PNA036_4.PT583.RawValue;Channel.MNS.PNA036_4.PT583.RawValue;ПНА №036.4;МПа;0;0,4</v>
      </c>
      <c r="AP95" s="768" t="str">
        <f t="shared" si="10"/>
        <v>"Channel.MNS.PNA036_4.PT583.RawValue",1000,0.001,1,</v>
      </c>
    </row>
    <row r="96" spans="1:42" s="190" customFormat="1" x14ac:dyDescent="0.25">
      <c r="A96" s="756">
        <v>94</v>
      </c>
      <c r="B96" s="777" t="s">
        <v>6226</v>
      </c>
      <c r="C96" s="756" t="s">
        <v>6225</v>
      </c>
      <c r="D96" s="215"/>
      <c r="E96" s="215"/>
      <c r="F96" s="215"/>
      <c r="G96" s="215"/>
      <c r="H96" s="215">
        <v>21.7</v>
      </c>
      <c r="I96" s="215"/>
      <c r="J96" s="214"/>
      <c r="K96" s="214"/>
      <c r="L96" s="214"/>
      <c r="M96" s="214"/>
      <c r="N96" s="214"/>
      <c r="O96" s="214"/>
      <c r="P96" s="215">
        <v>0</v>
      </c>
      <c r="Q96" s="215">
        <v>300</v>
      </c>
      <c r="R96" s="214"/>
      <c r="S96" s="758">
        <v>3.7</v>
      </c>
      <c r="T96" s="759">
        <v>20.3</v>
      </c>
      <c r="U96" s="214"/>
      <c r="V96" s="760" t="s">
        <v>323</v>
      </c>
      <c r="W96" s="614">
        <f t="shared" si="6"/>
        <v>1</v>
      </c>
      <c r="X96" s="776">
        <v>20</v>
      </c>
      <c r="Y96" s="776">
        <v>1</v>
      </c>
      <c r="Z96" s="887" t="s">
        <v>4983</v>
      </c>
      <c r="AA96" s="776"/>
      <c r="AB96" s="762"/>
      <c r="AC96" s="772" t="s">
        <v>5052</v>
      </c>
      <c r="AD96" s="773" t="s">
        <v>216</v>
      </c>
      <c r="AE96" s="773" t="s">
        <v>1868</v>
      </c>
      <c r="AF96" s="607" t="s">
        <v>4982</v>
      </c>
      <c r="AG96" s="764" t="str">
        <f t="shared" si="7"/>
        <v>PNA036_4.CT581</v>
      </c>
      <c r="AH96" s="765" t="s">
        <v>1922</v>
      </c>
      <c r="AI96" s="614" t="str">
        <f t="shared" si="8"/>
        <v>Popup_OIP</v>
      </c>
      <c r="AJ96" s="756" t="s">
        <v>1926</v>
      </c>
      <c r="AK96" s="766" t="s">
        <v>71</v>
      </c>
      <c r="AL96" s="770">
        <v>162</v>
      </c>
      <c r="AM96" s="766"/>
      <c r="AN96" s="766">
        <v>1</v>
      </c>
      <c r="AO96" s="768" t="str">
        <f t="shared" si="9"/>
        <v>ПНА №036.4 Сила тока;PNA036_4.CT581.RawValue;Channel.MNS.PNA036_4.CT581.RawValue;ПНА №036.4;А;0;300</v>
      </c>
      <c r="AP96" s="768" t="str">
        <f t="shared" si="10"/>
        <v>"Channel.MNS.PNA036_4.CT581.RawValue",1000,0.001,1,</v>
      </c>
    </row>
    <row r="97" spans="1:59" s="190" customFormat="1" x14ac:dyDescent="0.25">
      <c r="A97" s="756">
        <v>95</v>
      </c>
      <c r="B97" s="777" t="s">
        <v>6228</v>
      </c>
      <c r="C97" s="756" t="s">
        <v>6227</v>
      </c>
      <c r="D97" s="214"/>
      <c r="E97" s="214"/>
      <c r="F97" s="214"/>
      <c r="G97" s="214"/>
      <c r="H97" s="215"/>
      <c r="I97" s="215"/>
      <c r="J97" s="214"/>
      <c r="K97" s="214"/>
      <c r="L97" s="214"/>
      <c r="M97" s="214"/>
      <c r="N97" s="214"/>
      <c r="O97" s="214"/>
      <c r="P97" s="215">
        <v>0</v>
      </c>
      <c r="Q97" s="215">
        <v>3000</v>
      </c>
      <c r="R97" s="214"/>
      <c r="S97" s="758">
        <v>-30</v>
      </c>
      <c r="T97" s="759">
        <v>3000</v>
      </c>
      <c r="U97" s="214"/>
      <c r="V97" s="760" t="s">
        <v>323</v>
      </c>
      <c r="W97" s="614">
        <f t="shared" si="6"/>
        <v>1</v>
      </c>
      <c r="X97" s="776">
        <v>20</v>
      </c>
      <c r="Y97" s="776">
        <v>3</v>
      </c>
      <c r="Z97" s="887" t="s">
        <v>4983</v>
      </c>
      <c r="AA97" s="517"/>
      <c r="AB97" s="762"/>
      <c r="AC97" s="772" t="s">
        <v>5052</v>
      </c>
      <c r="AD97" s="773" t="s">
        <v>216</v>
      </c>
      <c r="AE97" s="773" t="s">
        <v>1868</v>
      </c>
      <c r="AF97" s="607" t="s">
        <v>4982</v>
      </c>
      <c r="AG97" s="764" t="str">
        <f t="shared" si="7"/>
        <v>PNA036_4.ST581_2</v>
      </c>
      <c r="AH97" s="756" t="s">
        <v>7232</v>
      </c>
      <c r="AI97" s="614" t="str">
        <f t="shared" si="8"/>
        <v>Popup_OIP</v>
      </c>
      <c r="AJ97" s="770" t="s">
        <v>7233</v>
      </c>
      <c r="AK97" s="766" t="s">
        <v>71</v>
      </c>
      <c r="AL97" s="770">
        <v>164</v>
      </c>
      <c r="AM97" s="766"/>
      <c r="AN97" s="766">
        <v>0</v>
      </c>
      <c r="AO97" s="768" t="str">
        <f t="shared" si="9"/>
        <v>ПНА №036.4 Выходная частота;PNA036_4.ST581_2.RawValue;Channel.MNS.PNA036_4.ST581_2.RawValue;ПНА №036.4;об/мин;0;3000</v>
      </c>
      <c r="AP97" s="768" t="str">
        <f t="shared" si="10"/>
        <v>"Channel.MNS.PNA036_4.ST581_2.RawValue",1000,0.001,1,</v>
      </c>
    </row>
    <row r="98" spans="1:59" s="190" customFormat="1" x14ac:dyDescent="0.25">
      <c r="A98" s="756">
        <v>96</v>
      </c>
      <c r="B98" s="757" t="s">
        <v>6271</v>
      </c>
      <c r="C98" s="756" t="s">
        <v>6270</v>
      </c>
      <c r="D98" s="774"/>
      <c r="E98" s="774"/>
      <c r="F98" s="774"/>
      <c r="G98" s="774"/>
      <c r="H98" s="215"/>
      <c r="I98" s="215"/>
      <c r="J98" s="214"/>
      <c r="K98" s="214"/>
      <c r="L98" s="214"/>
      <c r="M98" s="214"/>
      <c r="N98" s="214"/>
      <c r="O98" s="214"/>
      <c r="P98" s="215">
        <v>0</v>
      </c>
      <c r="Q98" s="215">
        <v>10000</v>
      </c>
      <c r="R98" s="215"/>
      <c r="S98" s="758"/>
      <c r="T98" s="759"/>
      <c r="U98" s="215"/>
      <c r="V98" s="760" t="s">
        <v>325</v>
      </c>
      <c r="W98" s="614">
        <f t="shared" si="6"/>
        <v>4</v>
      </c>
      <c r="X98" s="885"/>
      <c r="Y98" s="215"/>
      <c r="Z98" s="729" t="s">
        <v>7386</v>
      </c>
      <c r="AA98" s="517" t="s">
        <v>5061</v>
      </c>
      <c r="AB98" s="886"/>
      <c r="AC98" s="762"/>
      <c r="AD98" s="886"/>
      <c r="AE98" s="886"/>
      <c r="AF98" s="607" t="s">
        <v>5007</v>
      </c>
      <c r="AG98" s="764" t="str">
        <f t="shared" si="7"/>
        <v>SAR1.AT671</v>
      </c>
      <c r="AH98" s="765" t="s">
        <v>7389</v>
      </c>
      <c r="AI98" s="614" t="str">
        <f t="shared" si="8"/>
        <v>Popup_OIP</v>
      </c>
      <c r="AJ98" s="756" t="s">
        <v>7390</v>
      </c>
      <c r="AK98" s="766" t="s">
        <v>71</v>
      </c>
      <c r="AL98" s="770">
        <v>150</v>
      </c>
      <c r="AM98" s="887"/>
      <c r="AN98" s="772">
        <v>0</v>
      </c>
      <c r="AO98" s="768" t="str">
        <f t="shared" si="9"/>
        <v>Расход нефти на выходе узла регулирования №008.1;SAR1.AT671.RawValue;Channel.MNS.SAR1.AT671.RawValue;ЧРП ПНА;м3/ч;0;10000</v>
      </c>
      <c r="AP98" s="768" t="str">
        <f t="shared" si="10"/>
        <v>"Channel.MNS.SAR1.AT671.RawValue",1000,0.001,1,</v>
      </c>
      <c r="AQ98" s="890"/>
      <c r="AR98" s="890"/>
      <c r="AS98" s="629"/>
      <c r="AT98" s="629"/>
      <c r="AU98" s="632"/>
      <c r="AV98" s="629"/>
      <c r="AW98" s="632"/>
      <c r="AX98" s="629"/>
      <c r="AY98" s="629"/>
      <c r="AZ98" s="629"/>
      <c r="BA98" s="629"/>
      <c r="BB98" s="891"/>
      <c r="BC98" s="891"/>
      <c r="BD98" s="151"/>
      <c r="BE98" s="151"/>
      <c r="BF98" s="151"/>
      <c r="BG98" s="151"/>
    </row>
    <row r="99" spans="1:59" s="190" customFormat="1" x14ac:dyDescent="0.25">
      <c r="A99" s="756">
        <v>97</v>
      </c>
      <c r="B99" s="757" t="s">
        <v>6365</v>
      </c>
      <c r="C99" s="756" t="s">
        <v>6364</v>
      </c>
      <c r="D99" s="215"/>
      <c r="E99" s="215"/>
      <c r="F99" s="215"/>
      <c r="G99" s="215"/>
      <c r="H99" s="215"/>
      <c r="I99" s="215"/>
      <c r="J99" s="214"/>
      <c r="K99" s="214"/>
      <c r="L99" s="214"/>
      <c r="M99" s="214"/>
      <c r="N99" s="214"/>
      <c r="O99" s="214"/>
      <c r="P99" s="215">
        <v>0</v>
      </c>
      <c r="Q99" s="215">
        <v>10000</v>
      </c>
      <c r="R99" s="214"/>
      <c r="S99" s="758"/>
      <c r="T99" s="759"/>
      <c r="U99" s="214"/>
      <c r="V99" s="760" t="s">
        <v>325</v>
      </c>
      <c r="W99" s="614">
        <f t="shared" ref="W99" si="11">IFERROR(MATCH(V99,НазваниеДиап,0),0)</f>
        <v>4</v>
      </c>
      <c r="X99" s="888"/>
      <c r="Y99" s="215"/>
      <c r="Z99" s="729" t="s">
        <v>7386</v>
      </c>
      <c r="AA99" s="517" t="s">
        <v>5062</v>
      </c>
      <c r="AB99" s="889"/>
      <c r="AC99" s="762"/>
      <c r="AD99" s="886"/>
      <c r="AE99" s="889"/>
      <c r="AF99" s="607" t="s">
        <v>5021</v>
      </c>
      <c r="AG99" s="764" t="str">
        <f t="shared" si="7"/>
        <v>SAR2.AT672</v>
      </c>
      <c r="AH99" s="765" t="s">
        <v>7389</v>
      </c>
      <c r="AI99" s="614" t="str">
        <f t="shared" si="8"/>
        <v>Popup_OIP</v>
      </c>
      <c r="AJ99" s="756" t="s">
        <v>7390</v>
      </c>
      <c r="AK99" s="766" t="s">
        <v>71</v>
      </c>
      <c r="AL99" s="770">
        <v>150</v>
      </c>
      <c r="AM99" s="887"/>
      <c r="AN99" s="772">
        <v>0</v>
      </c>
      <c r="AO99" s="768" t="str">
        <f t="shared" si="9"/>
        <v>Расход нефти на выходе узла регулирования №008.2;SAR2.AT672.RawValue;Channel.MNS.SAR2.AT672.RawValue;ЧРП ПНА;м3/ч;0;10000</v>
      </c>
      <c r="AP99" s="768" t="str">
        <f t="shared" si="10"/>
        <v>"Channel.MNS.SAR2.AT672.RawValue",1000,0.001,1,</v>
      </c>
      <c r="AQ99" s="890"/>
      <c r="AR99" s="890"/>
      <c r="AS99" s="629"/>
      <c r="AT99" s="629"/>
      <c r="AU99" s="632"/>
      <c r="AV99" s="629"/>
      <c r="AW99" s="632"/>
      <c r="AX99" s="629"/>
      <c r="AY99" s="629"/>
      <c r="AZ99" s="629"/>
      <c r="BA99" s="629"/>
      <c r="BB99" s="891"/>
      <c r="BC99" s="891"/>
      <c r="BD99" s="151"/>
      <c r="BE99" s="151"/>
      <c r="BF99" s="151"/>
      <c r="BG99" s="151"/>
    </row>
    <row r="100" spans="1:59" ht="15" customHeight="1" x14ac:dyDescent="0.25">
      <c r="A100" s="448"/>
      <c r="B100" s="613"/>
      <c r="C100" s="215"/>
      <c r="D100" s="215"/>
      <c r="E100" s="215"/>
      <c r="F100" s="215"/>
      <c r="G100" s="215"/>
      <c r="H100" s="215"/>
      <c r="I100" s="215"/>
      <c r="J100" s="215"/>
      <c r="K100" s="215"/>
      <c r="L100" s="215"/>
      <c r="M100" s="215"/>
      <c r="N100" s="215"/>
      <c r="O100" s="215"/>
      <c r="P100" s="215"/>
      <c r="Q100" s="215"/>
      <c r="R100" s="215"/>
      <c r="S100" s="604"/>
      <c r="T100" s="215"/>
      <c r="U100" s="215"/>
      <c r="V100" s="215"/>
      <c r="W100" s="215"/>
      <c r="X100" s="215"/>
      <c r="Y100" s="215"/>
      <c r="Z100" s="215"/>
      <c r="AA100" s="517"/>
      <c r="AB100" s="517"/>
      <c r="AC100" s="215"/>
      <c r="AD100" s="215"/>
      <c r="AE100" s="215"/>
      <c r="AF100" s="607"/>
      <c r="AG100" s="539"/>
      <c r="AH100" s="448"/>
      <c r="AI100" s="448"/>
      <c r="AJ100" s="448"/>
      <c r="AK100" s="540"/>
      <c r="AL100" s="540"/>
      <c r="AM100" s="540"/>
      <c r="AN100" s="540"/>
      <c r="AO100" s="541"/>
      <c r="AP100" s="541"/>
    </row>
    <row r="101" spans="1:59" ht="15" customHeight="1" x14ac:dyDescent="0.25">
      <c r="A101" s="448"/>
      <c r="B101" s="613"/>
      <c r="C101" s="215"/>
      <c r="D101" s="215"/>
      <c r="E101" s="215"/>
      <c r="F101" s="215"/>
      <c r="G101" s="215"/>
      <c r="H101" s="215"/>
      <c r="I101" s="215"/>
      <c r="J101" s="215"/>
      <c r="K101" s="215"/>
      <c r="L101" s="215"/>
      <c r="M101" s="215"/>
      <c r="N101" s="215"/>
      <c r="O101" s="215"/>
      <c r="P101" s="215"/>
      <c r="Q101" s="215"/>
      <c r="R101" s="215"/>
      <c r="S101" s="604"/>
      <c r="T101" s="215"/>
      <c r="U101" s="215"/>
      <c r="V101" s="215"/>
      <c r="W101" s="215"/>
      <c r="X101" s="215"/>
      <c r="Y101" s="215"/>
      <c r="Z101" s="215"/>
      <c r="AA101" s="517"/>
      <c r="AB101" s="517"/>
      <c r="AC101" s="215"/>
      <c r="AD101" s="215"/>
      <c r="AE101" s="215"/>
      <c r="AF101" s="607"/>
      <c r="AG101" s="539"/>
      <c r="AH101" s="448"/>
      <c r="AI101" s="448"/>
      <c r="AJ101" s="448"/>
      <c r="AK101" s="540"/>
      <c r="AL101" s="540"/>
      <c r="AM101" s="540"/>
      <c r="AN101" s="540"/>
      <c r="AO101" s="541"/>
      <c r="AP101" s="541"/>
    </row>
    <row r="102" spans="1:59" s="18" customFormat="1" x14ac:dyDescent="0.25">
      <c r="A102" s="448"/>
      <c r="B102" s="613"/>
      <c r="C102" s="215"/>
      <c r="D102" s="215"/>
      <c r="E102" s="215"/>
      <c r="F102" s="215"/>
      <c r="G102" s="215"/>
      <c r="H102" s="215"/>
      <c r="I102" s="215"/>
      <c r="J102" s="215"/>
      <c r="K102" s="215"/>
      <c r="L102" s="215"/>
      <c r="M102" s="215"/>
      <c r="N102" s="215"/>
      <c r="O102" s="215"/>
      <c r="P102" s="215"/>
      <c r="Q102" s="215"/>
      <c r="R102" s="215"/>
      <c r="S102" s="604"/>
      <c r="T102" s="215"/>
      <c r="U102" s="215"/>
      <c r="V102" s="215"/>
      <c r="W102" s="215"/>
      <c r="X102" s="215"/>
      <c r="Y102" s="215"/>
      <c r="Z102" s="215"/>
      <c r="AA102" s="517"/>
      <c r="AB102" s="517"/>
      <c r="AC102" s="215"/>
      <c r="AD102" s="215"/>
      <c r="AE102" s="215"/>
      <c r="AF102" s="607"/>
      <c r="AG102" s="539"/>
      <c r="AH102" s="448"/>
      <c r="AI102" s="448"/>
      <c r="AJ102" s="448"/>
      <c r="AK102" s="540"/>
      <c r="AL102" s="540"/>
      <c r="AM102" s="540"/>
      <c r="AN102" s="540"/>
      <c r="AO102" s="541"/>
      <c r="AP102" s="541"/>
    </row>
    <row r="103" spans="1:59" s="18" customFormat="1" x14ac:dyDescent="0.25">
      <c r="A103" s="448"/>
      <c r="B103" s="613"/>
      <c r="C103" s="215"/>
      <c r="D103" s="215"/>
      <c r="E103" s="215"/>
      <c r="F103" s="215"/>
      <c r="G103" s="215"/>
      <c r="H103" s="215"/>
      <c r="I103" s="215"/>
      <c r="J103" s="215"/>
      <c r="K103" s="215"/>
      <c r="L103" s="215"/>
      <c r="M103" s="215"/>
      <c r="N103" s="215"/>
      <c r="O103" s="215"/>
      <c r="P103" s="215"/>
      <c r="Q103" s="215"/>
      <c r="R103" s="215"/>
      <c r="S103" s="604"/>
      <c r="T103" s="215"/>
      <c r="U103" s="215"/>
      <c r="V103" s="215"/>
      <c r="W103" s="215"/>
      <c r="X103" s="215"/>
      <c r="Y103" s="215"/>
      <c r="Z103" s="215"/>
      <c r="AA103" s="517"/>
      <c r="AB103" s="517"/>
      <c r="AC103" s="215"/>
      <c r="AD103" s="215"/>
      <c r="AE103" s="215"/>
      <c r="AF103" s="607"/>
      <c r="AG103" s="539"/>
      <c r="AH103" s="448"/>
      <c r="AI103" s="448"/>
      <c r="AJ103" s="448"/>
      <c r="AK103" s="540"/>
      <c r="AL103" s="540"/>
      <c r="AM103" s="540"/>
      <c r="AN103" s="540"/>
      <c r="AO103" s="541"/>
      <c r="AP103" s="541"/>
    </row>
    <row r="104" spans="1:59" x14ac:dyDescent="0.25">
      <c r="A104" s="448"/>
      <c r="B104" s="613"/>
      <c r="C104" s="215"/>
      <c r="D104" s="215"/>
      <c r="E104" s="215"/>
      <c r="F104" s="215"/>
      <c r="G104" s="215"/>
      <c r="H104" s="215"/>
      <c r="I104" s="215"/>
      <c r="J104" s="215"/>
      <c r="K104" s="215"/>
      <c r="L104" s="215"/>
      <c r="M104" s="215"/>
      <c r="N104" s="215"/>
      <c r="O104" s="215"/>
      <c r="P104" s="215"/>
      <c r="Q104" s="215"/>
      <c r="R104" s="215"/>
      <c r="S104" s="604"/>
      <c r="T104" s="215"/>
      <c r="U104" s="215"/>
      <c r="V104" s="215"/>
      <c r="W104" s="215"/>
      <c r="X104" s="215"/>
      <c r="Y104" s="215"/>
      <c r="Z104" s="215"/>
      <c r="AA104" s="517"/>
      <c r="AB104" s="517"/>
      <c r="AC104" s="215"/>
      <c r="AD104" s="215"/>
      <c r="AE104" s="215"/>
      <c r="AF104" s="607"/>
      <c r="AG104" s="539"/>
      <c r="AH104" s="448"/>
      <c r="AI104" s="448"/>
      <c r="AJ104" s="448"/>
      <c r="AK104" s="540"/>
      <c r="AL104" s="540"/>
      <c r="AM104" s="540"/>
      <c r="AN104" s="540"/>
      <c r="AO104" s="541"/>
      <c r="AP104" s="541"/>
    </row>
    <row r="105" spans="1:59" x14ac:dyDescent="0.25">
      <c r="A105" s="448"/>
      <c r="B105" s="613"/>
      <c r="C105" s="215"/>
      <c r="D105" s="215"/>
      <c r="E105" s="215"/>
      <c r="F105" s="215"/>
      <c r="G105" s="215"/>
      <c r="H105" s="215"/>
      <c r="I105" s="215"/>
      <c r="J105" s="215"/>
      <c r="K105" s="215"/>
      <c r="L105" s="215"/>
      <c r="M105" s="215"/>
      <c r="N105" s="215"/>
      <c r="O105" s="215"/>
      <c r="P105" s="215"/>
      <c r="Q105" s="215"/>
      <c r="R105" s="215"/>
      <c r="S105" s="604"/>
      <c r="T105" s="215"/>
      <c r="U105" s="215"/>
      <c r="V105" s="215"/>
      <c r="W105" s="215"/>
      <c r="X105" s="215"/>
      <c r="Y105" s="215"/>
      <c r="Z105" s="215"/>
      <c r="AA105" s="517"/>
      <c r="AB105" s="517"/>
      <c r="AC105" s="215"/>
      <c r="AD105" s="215"/>
      <c r="AE105" s="215"/>
      <c r="AF105" s="607"/>
      <c r="AG105" s="539"/>
      <c r="AH105" s="448"/>
      <c r="AI105" s="448"/>
      <c r="AJ105" s="448"/>
      <c r="AK105" s="540"/>
      <c r="AL105" s="540"/>
      <c r="AM105" s="540"/>
      <c r="AN105" s="540"/>
      <c r="AO105" s="541"/>
      <c r="AP105" s="541"/>
    </row>
    <row r="106" spans="1:59" x14ac:dyDescent="0.25">
      <c r="A106" s="448"/>
      <c r="B106" s="613"/>
      <c r="C106" s="215"/>
      <c r="D106" s="215"/>
      <c r="E106" s="215"/>
      <c r="F106" s="215"/>
      <c r="G106" s="215"/>
      <c r="H106" s="215"/>
      <c r="I106" s="215"/>
      <c r="J106" s="215"/>
      <c r="K106" s="215"/>
      <c r="L106" s="215"/>
      <c r="M106" s="215"/>
      <c r="N106" s="215"/>
      <c r="O106" s="215"/>
      <c r="P106" s="215"/>
      <c r="Q106" s="215"/>
      <c r="R106" s="215"/>
      <c r="S106" s="604"/>
      <c r="T106" s="215"/>
      <c r="U106" s="215"/>
      <c r="V106" s="215"/>
      <c r="W106" s="215"/>
      <c r="X106" s="215"/>
      <c r="Y106" s="215"/>
      <c r="Z106" s="215"/>
      <c r="AA106" s="517"/>
      <c r="AB106" s="517"/>
      <c r="AC106" s="215"/>
      <c r="AD106" s="215"/>
      <c r="AE106" s="215"/>
      <c r="AF106" s="607"/>
      <c r="AG106" s="539"/>
      <c r="AH106" s="448"/>
      <c r="AI106" s="448"/>
      <c r="AJ106" s="448"/>
      <c r="AK106" s="540"/>
      <c r="AL106" s="540"/>
      <c r="AM106" s="540"/>
      <c r="AN106" s="540"/>
      <c r="AO106" s="541"/>
      <c r="AP106" s="541"/>
    </row>
    <row r="107" spans="1:59" ht="15" customHeight="1" x14ac:dyDescent="0.25">
      <c r="A107" s="448"/>
      <c r="B107" s="613"/>
      <c r="C107" s="215"/>
      <c r="D107" s="215"/>
      <c r="E107" s="215"/>
      <c r="F107" s="215"/>
      <c r="G107" s="215"/>
      <c r="H107" s="215"/>
      <c r="I107" s="215"/>
      <c r="J107" s="215"/>
      <c r="K107" s="215"/>
      <c r="L107" s="215"/>
      <c r="M107" s="215"/>
      <c r="N107" s="215"/>
      <c r="O107" s="215"/>
      <c r="P107" s="215"/>
      <c r="Q107" s="215"/>
      <c r="R107" s="215"/>
      <c r="S107" s="604"/>
      <c r="T107" s="215"/>
      <c r="U107" s="215"/>
      <c r="V107" s="215"/>
      <c r="W107" s="215"/>
      <c r="X107" s="215"/>
      <c r="Y107" s="215"/>
      <c r="Z107" s="215"/>
      <c r="AA107" s="517"/>
      <c r="AB107" s="517"/>
      <c r="AC107" s="215"/>
      <c r="AD107" s="215"/>
      <c r="AE107" s="215"/>
      <c r="AF107" s="607"/>
      <c r="AG107" s="539"/>
      <c r="AH107" s="448"/>
      <c r="AI107" s="448"/>
      <c r="AJ107" s="448"/>
      <c r="AK107" s="540"/>
      <c r="AL107" s="540"/>
      <c r="AM107" s="540"/>
      <c r="AN107" s="540"/>
      <c r="AO107" s="541"/>
      <c r="AP107" s="541"/>
    </row>
    <row r="108" spans="1:59" ht="15" customHeight="1" x14ac:dyDescent="0.25">
      <c r="A108" s="448"/>
      <c r="B108" s="613"/>
      <c r="C108" s="215"/>
      <c r="D108" s="215"/>
      <c r="E108" s="215"/>
      <c r="F108" s="215"/>
      <c r="G108" s="215"/>
      <c r="H108" s="215"/>
      <c r="I108" s="215"/>
      <c r="J108" s="215"/>
      <c r="K108" s="215"/>
      <c r="L108" s="215"/>
      <c r="M108" s="215"/>
      <c r="N108" s="215"/>
      <c r="O108" s="215"/>
      <c r="P108" s="215"/>
      <c r="Q108" s="215"/>
      <c r="R108" s="215"/>
      <c r="S108" s="604"/>
      <c r="T108" s="215"/>
      <c r="U108" s="215"/>
      <c r="V108" s="215"/>
      <c r="W108" s="215"/>
      <c r="X108" s="215"/>
      <c r="Y108" s="215"/>
      <c r="Z108" s="215"/>
      <c r="AA108" s="517"/>
      <c r="AB108" s="517"/>
      <c r="AC108" s="215"/>
      <c r="AD108" s="215"/>
      <c r="AE108" s="215"/>
      <c r="AF108" s="607"/>
      <c r="AG108" s="539"/>
      <c r="AH108" s="448"/>
      <c r="AI108" s="448"/>
      <c r="AJ108" s="448"/>
      <c r="AK108" s="540"/>
      <c r="AL108" s="540"/>
      <c r="AM108" s="540"/>
      <c r="AN108" s="540"/>
      <c r="AO108" s="541"/>
      <c r="AP108" s="541"/>
    </row>
    <row r="109" spans="1:59" ht="15" customHeight="1" x14ac:dyDescent="0.25">
      <c r="A109" s="448"/>
      <c r="B109" s="554"/>
      <c r="C109" s="215"/>
      <c r="D109" s="215"/>
      <c r="E109" s="215"/>
      <c r="F109" s="215"/>
      <c r="G109" s="215"/>
      <c r="H109" s="215"/>
      <c r="I109" s="215"/>
      <c r="J109" s="215"/>
      <c r="K109" s="215"/>
      <c r="L109" s="215"/>
      <c r="M109" s="215"/>
      <c r="N109" s="215"/>
      <c r="O109" s="215"/>
      <c r="P109" s="215"/>
      <c r="Q109" s="215"/>
      <c r="R109" s="215"/>
      <c r="S109" s="604"/>
      <c r="T109" s="215"/>
      <c r="U109" s="215"/>
      <c r="V109" s="215"/>
      <c r="W109" s="215"/>
      <c r="X109" s="215"/>
      <c r="Y109" s="215"/>
      <c r="Z109" s="215"/>
      <c r="AA109" s="517"/>
      <c r="AB109" s="517"/>
      <c r="AC109" s="215"/>
      <c r="AD109" s="215"/>
      <c r="AE109" s="215"/>
      <c r="AF109" s="607"/>
      <c r="AG109" s="539"/>
      <c r="AH109" s="448"/>
      <c r="AI109" s="448"/>
      <c r="AJ109" s="448"/>
      <c r="AK109" s="540"/>
      <c r="AL109" s="540"/>
      <c r="AM109" s="540"/>
      <c r="AN109" s="540"/>
      <c r="AO109" s="541"/>
      <c r="AP109" s="541"/>
    </row>
    <row r="110" spans="1:59" ht="15" customHeight="1" x14ac:dyDescent="0.25">
      <c r="A110" s="448"/>
      <c r="B110" s="554"/>
      <c r="C110" s="215"/>
      <c r="D110" s="215"/>
      <c r="E110" s="215"/>
      <c r="F110" s="215"/>
      <c r="G110" s="215"/>
      <c r="H110" s="215"/>
      <c r="I110" s="215"/>
      <c r="J110" s="215"/>
      <c r="K110" s="215"/>
      <c r="L110" s="215"/>
      <c r="M110" s="215"/>
      <c r="N110" s="215"/>
      <c r="O110" s="215"/>
      <c r="P110" s="215"/>
      <c r="Q110" s="215"/>
      <c r="R110" s="215"/>
      <c r="S110" s="604"/>
      <c r="T110" s="215"/>
      <c r="U110" s="215"/>
      <c r="V110" s="215"/>
      <c r="W110" s="215"/>
      <c r="X110" s="215"/>
      <c r="Y110" s="215"/>
      <c r="Z110" s="215"/>
      <c r="AA110" s="517"/>
      <c r="AB110" s="517"/>
      <c r="AC110" s="215"/>
      <c r="AD110" s="215"/>
      <c r="AE110" s="215"/>
      <c r="AF110" s="607"/>
      <c r="AG110" s="539"/>
      <c r="AH110" s="448"/>
      <c r="AI110" s="448"/>
      <c r="AJ110" s="448"/>
      <c r="AK110" s="540"/>
      <c r="AL110" s="540"/>
      <c r="AM110" s="540"/>
      <c r="AN110" s="540"/>
      <c r="AO110" s="541"/>
      <c r="AP110" s="541"/>
    </row>
    <row r="111" spans="1:59" x14ac:dyDescent="0.25">
      <c r="A111" s="448"/>
      <c r="B111" s="554"/>
      <c r="C111" s="215"/>
      <c r="D111" s="517"/>
      <c r="E111" s="517"/>
      <c r="F111" s="517"/>
      <c r="G111" s="517"/>
      <c r="H111" s="517"/>
      <c r="I111" s="517"/>
      <c r="J111" s="517"/>
      <c r="K111" s="517"/>
      <c r="L111" s="517"/>
      <c r="M111" s="517"/>
      <c r="N111" s="517"/>
      <c r="O111" s="517"/>
      <c r="P111" s="517"/>
      <c r="Q111" s="517"/>
      <c r="R111" s="215"/>
      <c r="S111" s="604"/>
      <c r="T111" s="215"/>
      <c r="U111" s="215"/>
      <c r="V111" s="215"/>
      <c r="W111" s="215"/>
      <c r="X111" s="215"/>
      <c r="Y111" s="215"/>
      <c r="Z111" s="215"/>
      <c r="AA111" s="517"/>
      <c r="AB111" s="517"/>
      <c r="AC111" s="215"/>
      <c r="AD111" s="215"/>
      <c r="AE111" s="215"/>
      <c r="AF111" s="607"/>
      <c r="AG111" s="539"/>
      <c r="AH111" s="448"/>
      <c r="AI111" s="448"/>
      <c r="AJ111" s="448"/>
      <c r="AK111" s="540"/>
      <c r="AL111" s="611"/>
      <c r="AM111" s="540"/>
      <c r="AN111" s="540"/>
      <c r="AO111" s="541"/>
      <c r="AP111" s="541"/>
    </row>
    <row r="112" spans="1:59" x14ac:dyDescent="0.25">
      <c r="A112" s="448"/>
      <c r="B112" s="554"/>
      <c r="C112" s="215"/>
      <c r="D112" s="517"/>
      <c r="E112" s="517"/>
      <c r="F112" s="517"/>
      <c r="G112" s="517"/>
      <c r="H112" s="517"/>
      <c r="I112" s="517"/>
      <c r="J112" s="517"/>
      <c r="K112" s="517"/>
      <c r="L112" s="517"/>
      <c r="M112" s="517"/>
      <c r="N112" s="517"/>
      <c r="O112" s="517"/>
      <c r="P112" s="517"/>
      <c r="Q112" s="517"/>
      <c r="R112" s="215"/>
      <c r="S112" s="604"/>
      <c r="T112" s="215"/>
      <c r="U112" s="215"/>
      <c r="V112" s="215"/>
      <c r="W112" s="215"/>
      <c r="X112" s="215"/>
      <c r="Y112" s="215"/>
      <c r="Z112" s="215"/>
      <c r="AA112" s="517"/>
      <c r="AB112" s="517"/>
      <c r="AC112" s="215"/>
      <c r="AD112" s="215"/>
      <c r="AE112" s="215"/>
      <c r="AF112" s="607"/>
      <c r="AG112" s="539"/>
      <c r="AH112" s="448"/>
      <c r="AI112" s="448"/>
      <c r="AJ112" s="448"/>
      <c r="AK112" s="540"/>
      <c r="AL112" s="611"/>
      <c r="AM112" s="540"/>
      <c r="AN112" s="540"/>
      <c r="AO112" s="541"/>
      <c r="AP112" s="541"/>
    </row>
    <row r="113" spans="1:42" x14ac:dyDescent="0.25">
      <c r="A113" s="448"/>
      <c r="B113" s="554"/>
      <c r="C113" s="215"/>
      <c r="D113" s="517"/>
      <c r="E113" s="517"/>
      <c r="F113" s="517"/>
      <c r="G113" s="517"/>
      <c r="H113" s="517"/>
      <c r="I113" s="517"/>
      <c r="J113" s="517"/>
      <c r="K113" s="517"/>
      <c r="L113" s="517"/>
      <c r="M113" s="517"/>
      <c r="N113" s="517"/>
      <c r="O113" s="517"/>
      <c r="P113" s="517"/>
      <c r="Q113" s="517"/>
      <c r="R113" s="215"/>
      <c r="S113" s="604"/>
      <c r="T113" s="215"/>
      <c r="U113" s="215"/>
      <c r="V113" s="215"/>
      <c r="W113" s="215"/>
      <c r="X113" s="215"/>
      <c r="Y113" s="215"/>
      <c r="Z113" s="215"/>
      <c r="AA113" s="517"/>
      <c r="AB113" s="517"/>
      <c r="AC113" s="215"/>
      <c r="AD113" s="215"/>
      <c r="AE113" s="215"/>
      <c r="AF113" s="607"/>
      <c r="AG113" s="539"/>
      <c r="AH113" s="448"/>
      <c r="AI113" s="448"/>
      <c r="AJ113" s="448"/>
      <c r="AK113" s="540"/>
      <c r="AL113" s="611"/>
      <c r="AM113" s="540"/>
      <c r="AN113" s="540"/>
      <c r="AO113" s="541"/>
      <c r="AP113" s="541"/>
    </row>
    <row r="114" spans="1:42" ht="15" customHeight="1" x14ac:dyDescent="0.25">
      <c r="A114" s="448"/>
      <c r="B114" s="554"/>
      <c r="C114" s="215"/>
      <c r="D114" s="517"/>
      <c r="E114" s="517"/>
      <c r="F114" s="517"/>
      <c r="G114" s="517"/>
      <c r="H114" s="517"/>
      <c r="I114" s="517"/>
      <c r="J114" s="517"/>
      <c r="K114" s="517"/>
      <c r="L114" s="517"/>
      <c r="M114" s="517"/>
      <c r="N114" s="517"/>
      <c r="O114" s="517"/>
      <c r="P114" s="517"/>
      <c r="Q114" s="517"/>
      <c r="R114" s="215"/>
      <c r="S114" s="604"/>
      <c r="T114" s="215"/>
      <c r="U114" s="215"/>
      <c r="V114" s="215"/>
      <c r="W114" s="215"/>
      <c r="X114" s="215"/>
      <c r="Y114" s="215"/>
      <c r="Z114" s="215"/>
      <c r="AA114" s="517"/>
      <c r="AB114" s="517"/>
      <c r="AC114" s="215"/>
      <c r="AD114" s="215"/>
      <c r="AE114" s="215"/>
      <c r="AF114" s="607"/>
      <c r="AG114" s="539"/>
      <c r="AH114" s="448"/>
      <c r="AI114" s="448"/>
      <c r="AJ114" s="448"/>
      <c r="AK114" s="540"/>
      <c r="AL114" s="611"/>
      <c r="AM114" s="540"/>
      <c r="AN114" s="540"/>
      <c r="AO114" s="541"/>
      <c r="AP114" s="541"/>
    </row>
    <row r="115" spans="1:42" ht="15" customHeight="1" x14ac:dyDescent="0.25">
      <c r="A115" s="448"/>
      <c r="B115" s="554"/>
      <c r="C115" s="215"/>
      <c r="D115" s="517"/>
      <c r="E115" s="517"/>
      <c r="F115" s="517"/>
      <c r="G115" s="517"/>
      <c r="H115" s="517"/>
      <c r="I115" s="517"/>
      <c r="J115" s="517"/>
      <c r="K115" s="517"/>
      <c r="L115" s="517"/>
      <c r="M115" s="517"/>
      <c r="N115" s="517"/>
      <c r="O115" s="517"/>
      <c r="P115" s="517"/>
      <c r="Q115" s="517"/>
      <c r="R115" s="215"/>
      <c r="S115" s="604"/>
      <c r="T115" s="215"/>
      <c r="U115" s="215"/>
      <c r="V115" s="215"/>
      <c r="W115" s="215"/>
      <c r="X115" s="215"/>
      <c r="Y115" s="215"/>
      <c r="Z115" s="517"/>
      <c r="AA115" s="517"/>
      <c r="AB115" s="517"/>
      <c r="AC115" s="215"/>
      <c r="AD115" s="215"/>
      <c r="AE115" s="215"/>
      <c r="AF115" s="607"/>
      <c r="AG115" s="539"/>
      <c r="AH115" s="448"/>
      <c r="AI115" s="448"/>
      <c r="AJ115" s="448"/>
      <c r="AK115" s="540"/>
      <c r="AL115" s="611"/>
      <c r="AM115" s="540"/>
      <c r="AN115" s="540"/>
      <c r="AO115" s="541"/>
      <c r="AP115" s="541"/>
    </row>
    <row r="116" spans="1:42" ht="15" customHeight="1" x14ac:dyDescent="0.25">
      <c r="A116" s="448"/>
      <c r="B116" s="554"/>
      <c r="C116" s="215"/>
      <c r="D116" s="517"/>
      <c r="E116" s="517"/>
      <c r="F116" s="517"/>
      <c r="G116" s="517"/>
      <c r="H116" s="517"/>
      <c r="I116" s="517"/>
      <c r="J116" s="517"/>
      <c r="K116" s="517"/>
      <c r="L116" s="517"/>
      <c r="M116" s="517"/>
      <c r="N116" s="517"/>
      <c r="O116" s="517"/>
      <c r="P116" s="517"/>
      <c r="Q116" s="517"/>
      <c r="R116" s="215"/>
      <c r="S116" s="604"/>
      <c r="T116" s="215"/>
      <c r="U116" s="215"/>
      <c r="V116" s="215"/>
      <c r="W116" s="215"/>
      <c r="X116" s="215"/>
      <c r="Y116" s="215"/>
      <c r="Z116" s="215"/>
      <c r="AA116" s="517"/>
      <c r="AB116" s="517"/>
      <c r="AC116" s="215"/>
      <c r="AD116" s="215"/>
      <c r="AE116" s="215"/>
      <c r="AF116" s="607"/>
      <c r="AG116" s="539"/>
      <c r="AH116" s="448"/>
      <c r="AI116" s="448"/>
      <c r="AJ116" s="448"/>
      <c r="AK116" s="540"/>
      <c r="AL116" s="540"/>
      <c r="AM116" s="540"/>
      <c r="AN116" s="540"/>
      <c r="AO116" s="541"/>
      <c r="AP116" s="541"/>
    </row>
    <row r="117" spans="1:42" ht="15" customHeight="1" x14ac:dyDescent="0.25">
      <c r="A117" s="448"/>
      <c r="B117" s="554"/>
      <c r="C117" s="215"/>
      <c r="D117" s="215"/>
      <c r="E117" s="215"/>
      <c r="F117" s="215"/>
      <c r="G117" s="215"/>
      <c r="H117" s="215"/>
      <c r="I117" s="215"/>
      <c r="J117" s="215"/>
      <c r="K117" s="215"/>
      <c r="L117" s="215"/>
      <c r="M117" s="215"/>
      <c r="N117" s="215"/>
      <c r="O117" s="215"/>
      <c r="P117" s="215"/>
      <c r="Q117" s="215"/>
      <c r="R117" s="215"/>
      <c r="S117" s="604"/>
      <c r="T117" s="215"/>
      <c r="U117" s="215"/>
      <c r="V117" s="215"/>
      <c r="W117" s="215"/>
      <c r="X117" s="215"/>
      <c r="Y117" s="215"/>
      <c r="Z117" s="215"/>
      <c r="AA117" s="517"/>
      <c r="AB117" s="517"/>
      <c r="AC117" s="215"/>
      <c r="AD117" s="215"/>
      <c r="AE117" s="215"/>
      <c r="AF117" s="607"/>
      <c r="AG117" s="539"/>
      <c r="AH117" s="448"/>
      <c r="AI117" s="448"/>
      <c r="AJ117" s="448"/>
      <c r="AK117" s="540"/>
      <c r="AL117" s="540"/>
      <c r="AM117" s="540"/>
      <c r="AN117" s="540"/>
      <c r="AO117" s="541"/>
      <c r="AP117" s="541"/>
    </row>
    <row r="118" spans="1:42" ht="15" customHeight="1" x14ac:dyDescent="0.25">
      <c r="A118" s="448"/>
      <c r="B118" s="554"/>
      <c r="C118" s="215"/>
      <c r="D118" s="215"/>
      <c r="E118" s="215"/>
      <c r="F118" s="215"/>
      <c r="G118" s="215"/>
      <c r="H118" s="215"/>
      <c r="I118" s="215"/>
      <c r="J118" s="215"/>
      <c r="K118" s="215"/>
      <c r="L118" s="215"/>
      <c r="M118" s="215"/>
      <c r="N118" s="215"/>
      <c r="O118" s="215"/>
      <c r="P118" s="215"/>
      <c r="Q118" s="215"/>
      <c r="R118" s="215"/>
      <c r="S118" s="604"/>
      <c r="T118" s="215"/>
      <c r="U118" s="215"/>
      <c r="V118" s="215"/>
      <c r="W118" s="215"/>
      <c r="X118" s="215"/>
      <c r="Y118" s="215"/>
      <c r="Z118" s="215"/>
      <c r="AA118" s="517"/>
      <c r="AB118" s="517"/>
      <c r="AC118" s="215"/>
      <c r="AD118" s="215"/>
      <c r="AE118" s="215"/>
      <c r="AF118" s="607"/>
      <c r="AG118" s="539"/>
      <c r="AH118" s="448"/>
      <c r="AI118" s="448"/>
      <c r="AJ118" s="448"/>
      <c r="AK118" s="540"/>
      <c r="AL118" s="540"/>
      <c r="AM118" s="540"/>
      <c r="AN118" s="540"/>
      <c r="AO118" s="541"/>
      <c r="AP118" s="541"/>
    </row>
    <row r="119" spans="1:42" ht="15" customHeight="1" x14ac:dyDescent="0.25">
      <c r="A119" s="448"/>
      <c r="B119" s="554"/>
      <c r="C119" s="215"/>
      <c r="D119" s="215"/>
      <c r="E119" s="215"/>
      <c r="F119" s="215"/>
      <c r="G119" s="215"/>
      <c r="H119" s="215"/>
      <c r="I119" s="215"/>
      <c r="J119" s="215"/>
      <c r="K119" s="215"/>
      <c r="L119" s="215"/>
      <c r="M119" s="215"/>
      <c r="N119" s="215"/>
      <c r="O119" s="215"/>
      <c r="P119" s="215"/>
      <c r="Q119" s="215"/>
      <c r="R119" s="215"/>
      <c r="S119" s="604"/>
      <c r="T119" s="215"/>
      <c r="U119" s="215"/>
      <c r="V119" s="215"/>
      <c r="W119" s="215"/>
      <c r="X119" s="215"/>
      <c r="Y119" s="215"/>
      <c r="Z119" s="215"/>
      <c r="AA119" s="517"/>
      <c r="AB119" s="517"/>
      <c r="AC119" s="215"/>
      <c r="AD119" s="215"/>
      <c r="AE119" s="215"/>
      <c r="AF119" s="607"/>
      <c r="AG119" s="539"/>
      <c r="AH119" s="448"/>
      <c r="AI119" s="448"/>
      <c r="AJ119" s="448"/>
      <c r="AK119" s="540"/>
      <c r="AL119" s="540"/>
      <c r="AM119" s="540"/>
      <c r="AN119" s="540"/>
      <c r="AO119" s="541"/>
      <c r="AP119" s="541"/>
    </row>
    <row r="120" spans="1:42" ht="15" customHeight="1" x14ac:dyDescent="0.25">
      <c r="A120" s="448"/>
      <c r="B120" s="554"/>
      <c r="C120" s="215"/>
      <c r="D120" s="215"/>
      <c r="E120" s="215"/>
      <c r="F120" s="215"/>
      <c r="G120" s="215"/>
      <c r="H120" s="215"/>
      <c r="I120" s="215"/>
      <c r="J120" s="215"/>
      <c r="K120" s="215"/>
      <c r="L120" s="215"/>
      <c r="M120" s="215"/>
      <c r="N120" s="215"/>
      <c r="O120" s="215"/>
      <c r="P120" s="215"/>
      <c r="Q120" s="215"/>
      <c r="R120" s="215"/>
      <c r="S120" s="604"/>
      <c r="T120" s="215"/>
      <c r="U120" s="215"/>
      <c r="V120" s="215"/>
      <c r="W120" s="215"/>
      <c r="X120" s="215"/>
      <c r="Y120" s="215"/>
      <c r="Z120" s="215"/>
      <c r="AA120" s="517"/>
      <c r="AB120" s="517"/>
      <c r="AC120" s="215"/>
      <c r="AD120" s="215"/>
      <c r="AE120" s="215"/>
      <c r="AF120" s="607"/>
      <c r="AG120" s="539"/>
      <c r="AH120" s="448"/>
      <c r="AI120" s="448"/>
      <c r="AJ120" s="448"/>
      <c r="AK120" s="540"/>
      <c r="AL120" s="540"/>
      <c r="AM120" s="540"/>
      <c r="AN120" s="540"/>
      <c r="AO120" s="541"/>
      <c r="AP120" s="541"/>
    </row>
    <row r="121" spans="1:42" ht="15" customHeight="1" x14ac:dyDescent="0.25">
      <c r="A121" s="448"/>
      <c r="B121" s="554"/>
      <c r="C121" s="215"/>
      <c r="D121" s="215"/>
      <c r="E121" s="215"/>
      <c r="F121" s="215"/>
      <c r="G121" s="215"/>
      <c r="H121" s="215"/>
      <c r="I121" s="215"/>
      <c r="J121" s="215"/>
      <c r="K121" s="215"/>
      <c r="L121" s="215"/>
      <c r="M121" s="215"/>
      <c r="N121" s="215"/>
      <c r="O121" s="215"/>
      <c r="P121" s="215"/>
      <c r="Q121" s="215"/>
      <c r="R121" s="215"/>
      <c r="S121" s="604"/>
      <c r="T121" s="215"/>
      <c r="U121" s="215"/>
      <c r="V121" s="215"/>
      <c r="W121" s="215"/>
      <c r="X121" s="215"/>
      <c r="Y121" s="215"/>
      <c r="Z121" s="215"/>
      <c r="AA121" s="517"/>
      <c r="AB121" s="517"/>
      <c r="AC121" s="215"/>
      <c r="AD121" s="215"/>
      <c r="AE121" s="215"/>
      <c r="AF121" s="607"/>
      <c r="AG121" s="539"/>
      <c r="AH121" s="448"/>
      <c r="AI121" s="448"/>
      <c r="AJ121" s="448"/>
      <c r="AK121" s="540"/>
      <c r="AL121" s="540"/>
      <c r="AM121" s="540"/>
      <c r="AN121" s="540"/>
      <c r="AO121" s="541"/>
      <c r="AP121" s="541"/>
    </row>
    <row r="122" spans="1:42" ht="15" customHeight="1" x14ac:dyDescent="0.25">
      <c r="A122" s="448"/>
      <c r="B122" s="554"/>
      <c r="C122" s="215"/>
      <c r="D122" s="215"/>
      <c r="E122" s="215"/>
      <c r="F122" s="215"/>
      <c r="G122" s="215"/>
      <c r="H122" s="215"/>
      <c r="I122" s="215"/>
      <c r="J122" s="215"/>
      <c r="K122" s="215"/>
      <c r="L122" s="215"/>
      <c r="M122" s="215"/>
      <c r="N122" s="215"/>
      <c r="O122" s="215"/>
      <c r="P122" s="215"/>
      <c r="Q122" s="215"/>
      <c r="R122" s="215"/>
      <c r="S122" s="604"/>
      <c r="T122" s="215"/>
      <c r="U122" s="215"/>
      <c r="V122" s="215"/>
      <c r="W122" s="215"/>
      <c r="X122" s="215"/>
      <c r="Y122" s="215"/>
      <c r="Z122" s="215"/>
      <c r="AA122" s="517"/>
      <c r="AB122" s="517"/>
      <c r="AC122" s="215"/>
      <c r="AD122" s="215"/>
      <c r="AE122" s="215"/>
      <c r="AF122" s="607"/>
      <c r="AG122" s="539"/>
      <c r="AH122" s="448"/>
      <c r="AI122" s="448"/>
      <c r="AJ122" s="448"/>
      <c r="AK122" s="540"/>
      <c r="AL122" s="540"/>
      <c r="AM122" s="540"/>
      <c r="AN122" s="540"/>
      <c r="AO122" s="541"/>
      <c r="AP122" s="541"/>
    </row>
    <row r="123" spans="1:42" s="18" customFormat="1" ht="15" customHeight="1" x14ac:dyDescent="0.25">
      <c r="A123" s="448"/>
      <c r="B123" s="554"/>
      <c r="C123" s="215"/>
      <c r="D123" s="215"/>
      <c r="E123" s="215"/>
      <c r="F123" s="215"/>
      <c r="G123" s="215"/>
      <c r="H123" s="215"/>
      <c r="I123" s="215"/>
      <c r="J123" s="215"/>
      <c r="K123" s="215"/>
      <c r="L123" s="215"/>
      <c r="M123" s="215"/>
      <c r="N123" s="215"/>
      <c r="O123" s="215"/>
      <c r="P123" s="215"/>
      <c r="Q123" s="215"/>
      <c r="R123" s="215"/>
      <c r="S123" s="604"/>
      <c r="T123" s="215"/>
      <c r="U123" s="215"/>
      <c r="V123" s="215"/>
      <c r="W123" s="215"/>
      <c r="X123" s="215"/>
      <c r="Y123" s="215"/>
      <c r="Z123" s="215"/>
      <c r="AA123" s="517"/>
      <c r="AB123" s="517"/>
      <c r="AC123" s="215"/>
      <c r="AD123" s="215"/>
      <c r="AE123" s="215"/>
      <c r="AF123" s="607"/>
      <c r="AG123" s="539"/>
      <c r="AH123" s="448"/>
      <c r="AI123" s="448"/>
      <c r="AJ123" s="448"/>
      <c r="AK123" s="540"/>
      <c r="AL123" s="540"/>
      <c r="AM123" s="540"/>
      <c r="AN123" s="540"/>
      <c r="AO123" s="541"/>
      <c r="AP123" s="541"/>
    </row>
    <row r="124" spans="1:42" s="18" customFormat="1" ht="15" customHeight="1" x14ac:dyDescent="0.25">
      <c r="A124" s="448"/>
      <c r="B124" s="554"/>
      <c r="C124" s="215"/>
      <c r="D124" s="215"/>
      <c r="E124" s="215"/>
      <c r="F124" s="215"/>
      <c r="G124" s="215"/>
      <c r="H124" s="215"/>
      <c r="I124" s="215"/>
      <c r="J124" s="215"/>
      <c r="K124" s="215"/>
      <c r="L124" s="215"/>
      <c r="M124" s="215"/>
      <c r="N124" s="215"/>
      <c r="O124" s="215"/>
      <c r="P124" s="215"/>
      <c r="Q124" s="215"/>
      <c r="R124" s="215"/>
      <c r="S124" s="604"/>
      <c r="T124" s="215"/>
      <c r="U124" s="215"/>
      <c r="V124" s="215"/>
      <c r="W124" s="215"/>
      <c r="X124" s="215"/>
      <c r="Y124" s="215"/>
      <c r="Z124" s="215"/>
      <c r="AA124" s="517"/>
      <c r="AB124" s="517"/>
      <c r="AC124" s="215"/>
      <c r="AD124" s="215"/>
      <c r="AE124" s="215"/>
      <c r="AF124" s="607"/>
      <c r="AG124" s="539"/>
      <c r="AH124" s="448"/>
      <c r="AI124" s="448"/>
      <c r="AJ124" s="448"/>
      <c r="AK124" s="540"/>
      <c r="AL124" s="540"/>
      <c r="AM124" s="540"/>
      <c r="AN124" s="540"/>
      <c r="AO124" s="541"/>
      <c r="AP124" s="541"/>
    </row>
    <row r="125" spans="1:42" s="18" customFormat="1" ht="15" customHeight="1" x14ac:dyDescent="0.25">
      <c r="A125" s="448"/>
      <c r="B125" s="554"/>
      <c r="C125" s="215"/>
      <c r="D125" s="215"/>
      <c r="E125" s="215"/>
      <c r="F125" s="215"/>
      <c r="G125" s="215"/>
      <c r="H125" s="215"/>
      <c r="I125" s="215"/>
      <c r="J125" s="215"/>
      <c r="K125" s="215"/>
      <c r="L125" s="215"/>
      <c r="M125" s="215"/>
      <c r="N125" s="215"/>
      <c r="O125" s="215"/>
      <c r="P125" s="215"/>
      <c r="Q125" s="215"/>
      <c r="R125" s="215"/>
      <c r="S125" s="604"/>
      <c r="T125" s="215"/>
      <c r="U125" s="215"/>
      <c r="V125" s="215"/>
      <c r="W125" s="215"/>
      <c r="X125" s="215"/>
      <c r="Y125" s="215"/>
      <c r="Z125" s="215"/>
      <c r="AA125" s="517"/>
      <c r="AB125" s="517"/>
      <c r="AC125" s="215"/>
      <c r="AD125" s="215"/>
      <c r="AE125" s="215"/>
      <c r="AF125" s="607"/>
      <c r="AG125" s="539"/>
      <c r="AH125" s="448"/>
      <c r="AI125" s="448"/>
      <c r="AJ125" s="448"/>
      <c r="AK125" s="540"/>
      <c r="AL125" s="540"/>
      <c r="AM125" s="540"/>
      <c r="AN125" s="540"/>
      <c r="AO125" s="541"/>
      <c r="AP125" s="541"/>
    </row>
    <row r="126" spans="1:42" x14ac:dyDescent="0.25">
      <c r="A126" s="448"/>
      <c r="B126" s="554"/>
      <c r="C126" s="215"/>
      <c r="D126" s="215"/>
      <c r="E126" s="215"/>
      <c r="F126" s="215"/>
      <c r="G126" s="215"/>
      <c r="H126" s="215"/>
      <c r="I126" s="215"/>
      <c r="J126" s="215"/>
      <c r="K126" s="215"/>
      <c r="L126" s="215"/>
      <c r="M126" s="215"/>
      <c r="N126" s="215"/>
      <c r="O126" s="215"/>
      <c r="P126" s="215"/>
      <c r="Q126" s="215"/>
      <c r="R126" s="215"/>
      <c r="S126" s="604"/>
      <c r="T126" s="215"/>
      <c r="U126" s="215"/>
      <c r="V126" s="215"/>
      <c r="W126" s="215"/>
      <c r="X126" s="215"/>
      <c r="Y126" s="215"/>
      <c r="Z126" s="215"/>
      <c r="AA126" s="517"/>
      <c r="AB126" s="517"/>
      <c r="AC126" s="215"/>
      <c r="AD126" s="215"/>
      <c r="AE126" s="215"/>
      <c r="AF126" s="607"/>
      <c r="AG126" s="539"/>
      <c r="AH126" s="448"/>
      <c r="AI126" s="448"/>
      <c r="AJ126" s="448"/>
      <c r="AK126" s="540"/>
      <c r="AL126" s="540"/>
      <c r="AM126" s="540"/>
      <c r="AN126" s="540"/>
      <c r="AO126" s="541"/>
      <c r="AP126" s="541"/>
    </row>
    <row r="127" spans="1:42" x14ac:dyDescent="0.25">
      <c r="A127" s="448"/>
      <c r="B127" s="554"/>
      <c r="C127" s="215"/>
      <c r="D127" s="215"/>
      <c r="E127" s="215"/>
      <c r="F127" s="215"/>
      <c r="G127" s="215"/>
      <c r="H127" s="215"/>
      <c r="I127" s="215"/>
      <c r="J127" s="215"/>
      <c r="K127" s="215"/>
      <c r="L127" s="215"/>
      <c r="M127" s="215"/>
      <c r="N127" s="215"/>
      <c r="O127" s="215"/>
      <c r="P127" s="215"/>
      <c r="Q127" s="215"/>
      <c r="R127" s="215"/>
      <c r="S127" s="604"/>
      <c r="T127" s="215"/>
      <c r="U127" s="215"/>
      <c r="V127" s="215"/>
      <c r="W127" s="215"/>
      <c r="X127" s="215"/>
      <c r="Y127" s="215"/>
      <c r="Z127" s="215"/>
      <c r="AA127" s="517"/>
      <c r="AB127" s="517"/>
      <c r="AC127" s="215"/>
      <c r="AD127" s="215"/>
      <c r="AE127" s="215"/>
      <c r="AF127" s="607"/>
      <c r="AG127" s="539"/>
      <c r="AH127" s="448"/>
      <c r="AI127" s="448"/>
      <c r="AJ127" s="448"/>
      <c r="AK127" s="540"/>
      <c r="AL127" s="540"/>
      <c r="AM127" s="540"/>
      <c r="AN127" s="540"/>
      <c r="AO127" s="541"/>
      <c r="AP127" s="541"/>
    </row>
    <row r="128" spans="1:42" x14ac:dyDescent="0.25">
      <c r="A128" s="448"/>
      <c r="B128" s="554"/>
      <c r="C128" s="215"/>
      <c r="D128" s="215"/>
      <c r="E128" s="215"/>
      <c r="F128" s="215"/>
      <c r="G128" s="215"/>
      <c r="H128" s="215"/>
      <c r="I128" s="215"/>
      <c r="J128" s="215"/>
      <c r="K128" s="215"/>
      <c r="L128" s="215"/>
      <c r="M128" s="215"/>
      <c r="N128" s="215"/>
      <c r="O128" s="215"/>
      <c r="P128" s="215"/>
      <c r="Q128" s="215"/>
      <c r="R128" s="215"/>
      <c r="S128" s="604"/>
      <c r="T128" s="215"/>
      <c r="U128" s="215"/>
      <c r="V128" s="215"/>
      <c r="W128" s="215"/>
      <c r="X128" s="215"/>
      <c r="Y128" s="215"/>
      <c r="Z128" s="215"/>
      <c r="AA128" s="517"/>
      <c r="AB128" s="517"/>
      <c r="AC128" s="215"/>
      <c r="AD128" s="215"/>
      <c r="AE128" s="215"/>
      <c r="AF128" s="607"/>
      <c r="AG128" s="539"/>
      <c r="AH128" s="448"/>
      <c r="AI128" s="448"/>
      <c r="AJ128" s="448"/>
      <c r="AK128" s="540"/>
      <c r="AL128" s="540"/>
      <c r="AM128" s="540"/>
      <c r="AN128" s="540"/>
      <c r="AO128" s="541"/>
      <c r="AP128" s="541"/>
    </row>
    <row r="129" spans="1:42" x14ac:dyDescent="0.25">
      <c r="A129" s="448"/>
      <c r="B129" s="554"/>
      <c r="C129" s="215"/>
      <c r="D129" s="215"/>
      <c r="E129" s="215"/>
      <c r="F129" s="215"/>
      <c r="G129" s="215"/>
      <c r="H129" s="215"/>
      <c r="I129" s="215"/>
      <c r="J129" s="215"/>
      <c r="K129" s="215"/>
      <c r="L129" s="215"/>
      <c r="M129" s="215"/>
      <c r="N129" s="215"/>
      <c r="O129" s="215"/>
      <c r="P129" s="215"/>
      <c r="Q129" s="215"/>
      <c r="R129" s="215"/>
      <c r="S129" s="604"/>
      <c r="T129" s="215"/>
      <c r="U129" s="215"/>
      <c r="V129" s="215"/>
      <c r="W129" s="215"/>
      <c r="X129" s="215"/>
      <c r="Y129" s="215"/>
      <c r="Z129" s="215"/>
      <c r="AA129" s="517"/>
      <c r="AB129" s="517"/>
      <c r="AC129" s="215"/>
      <c r="AD129" s="215"/>
      <c r="AE129" s="215"/>
      <c r="AF129" s="607"/>
      <c r="AG129" s="539"/>
      <c r="AH129" s="448"/>
      <c r="AI129" s="448"/>
      <c r="AJ129" s="448"/>
      <c r="AK129" s="540"/>
      <c r="AL129" s="540"/>
      <c r="AM129" s="540"/>
      <c r="AN129" s="540"/>
      <c r="AO129" s="541"/>
      <c r="AP129" s="541"/>
    </row>
    <row r="130" spans="1:42" x14ac:dyDescent="0.25">
      <c r="A130" s="448"/>
      <c r="B130" s="554"/>
      <c r="C130" s="215"/>
      <c r="D130" s="215"/>
      <c r="E130" s="215"/>
      <c r="F130" s="215"/>
      <c r="G130" s="215"/>
      <c r="H130" s="215"/>
      <c r="I130" s="215"/>
      <c r="J130" s="215"/>
      <c r="K130" s="215"/>
      <c r="L130" s="215"/>
      <c r="M130" s="215"/>
      <c r="N130" s="215"/>
      <c r="O130" s="215"/>
      <c r="P130" s="215"/>
      <c r="Q130" s="215"/>
      <c r="R130" s="215"/>
      <c r="S130" s="604"/>
      <c r="T130" s="215"/>
      <c r="U130" s="215"/>
      <c r="V130" s="215"/>
      <c r="W130" s="215"/>
      <c r="X130" s="215"/>
      <c r="Y130" s="215"/>
      <c r="Z130" s="215"/>
      <c r="AA130" s="517"/>
      <c r="AB130" s="517"/>
      <c r="AC130" s="215"/>
      <c r="AD130" s="215"/>
      <c r="AE130" s="215"/>
      <c r="AF130" s="607"/>
      <c r="AG130" s="539"/>
      <c r="AH130" s="448"/>
      <c r="AI130" s="448"/>
      <c r="AJ130" s="448"/>
      <c r="AK130" s="540"/>
      <c r="AL130" s="540"/>
      <c r="AM130" s="540"/>
      <c r="AN130" s="540"/>
      <c r="AO130" s="541"/>
      <c r="AP130" s="541"/>
    </row>
    <row r="131" spans="1:42" x14ac:dyDescent="0.25">
      <c r="A131" s="448"/>
      <c r="B131" s="554"/>
      <c r="C131" s="215"/>
      <c r="D131" s="215"/>
      <c r="E131" s="215"/>
      <c r="F131" s="215"/>
      <c r="G131" s="215"/>
      <c r="H131" s="215"/>
      <c r="I131" s="215"/>
      <c r="J131" s="215"/>
      <c r="K131" s="215"/>
      <c r="L131" s="215"/>
      <c r="M131" s="215"/>
      <c r="N131" s="215"/>
      <c r="O131" s="215"/>
      <c r="P131" s="215"/>
      <c r="Q131" s="215"/>
      <c r="R131" s="215"/>
      <c r="S131" s="604"/>
      <c r="T131" s="215"/>
      <c r="U131" s="215"/>
      <c r="V131" s="215"/>
      <c r="W131" s="215"/>
      <c r="X131" s="215"/>
      <c r="Y131" s="215"/>
      <c r="Z131" s="215"/>
      <c r="AA131" s="517"/>
      <c r="AB131" s="517"/>
      <c r="AC131" s="215"/>
      <c r="AD131" s="215"/>
      <c r="AE131" s="215"/>
      <c r="AF131" s="607"/>
      <c r="AG131" s="539"/>
      <c r="AH131" s="448"/>
      <c r="AI131" s="448"/>
      <c r="AJ131" s="448"/>
      <c r="AK131" s="540"/>
      <c r="AL131" s="540"/>
      <c r="AM131" s="540"/>
      <c r="AN131" s="540"/>
      <c r="AO131" s="541"/>
      <c r="AP131" s="541"/>
    </row>
    <row r="132" spans="1:42" x14ac:dyDescent="0.25">
      <c r="A132" s="448"/>
      <c r="B132" s="554"/>
      <c r="C132" s="215"/>
      <c r="D132" s="215"/>
      <c r="E132" s="215"/>
      <c r="F132" s="215"/>
      <c r="G132" s="215"/>
      <c r="H132" s="215"/>
      <c r="I132" s="215"/>
      <c r="J132" s="215"/>
      <c r="K132" s="215"/>
      <c r="L132" s="215"/>
      <c r="M132" s="215"/>
      <c r="N132" s="215"/>
      <c r="O132" s="215"/>
      <c r="P132" s="215"/>
      <c r="Q132" s="215"/>
      <c r="R132" s="215"/>
      <c r="S132" s="604"/>
      <c r="T132" s="215"/>
      <c r="U132" s="215"/>
      <c r="V132" s="215"/>
      <c r="W132" s="215"/>
      <c r="X132" s="215"/>
      <c r="Y132" s="215"/>
      <c r="Z132" s="215"/>
      <c r="AA132" s="517"/>
      <c r="AB132" s="517"/>
      <c r="AC132" s="215"/>
      <c r="AD132" s="215"/>
      <c r="AE132" s="215"/>
      <c r="AF132" s="607"/>
      <c r="AG132" s="539"/>
      <c r="AH132" s="448"/>
      <c r="AI132" s="448"/>
      <c r="AJ132" s="448"/>
      <c r="AK132" s="540"/>
      <c r="AL132" s="540"/>
      <c r="AM132" s="540"/>
      <c r="AN132" s="540"/>
      <c r="AO132" s="541"/>
      <c r="AP132" s="541"/>
    </row>
    <row r="133" spans="1:42" x14ac:dyDescent="0.25">
      <c r="A133" s="448"/>
      <c r="B133" s="554"/>
      <c r="C133" s="215"/>
      <c r="D133" s="215"/>
      <c r="E133" s="215"/>
      <c r="F133" s="215"/>
      <c r="G133" s="215"/>
      <c r="H133" s="215"/>
      <c r="I133" s="215"/>
      <c r="J133" s="215"/>
      <c r="K133" s="215"/>
      <c r="L133" s="215"/>
      <c r="M133" s="215"/>
      <c r="N133" s="215"/>
      <c r="O133" s="215"/>
      <c r="P133" s="215"/>
      <c r="Q133" s="215"/>
      <c r="R133" s="215"/>
      <c r="S133" s="604"/>
      <c r="T133" s="215"/>
      <c r="U133" s="215"/>
      <c r="V133" s="215"/>
      <c r="W133" s="215"/>
      <c r="X133" s="215"/>
      <c r="Y133" s="215"/>
      <c r="Z133" s="215"/>
      <c r="AA133" s="517"/>
      <c r="AB133" s="517"/>
      <c r="AC133" s="215"/>
      <c r="AD133" s="215"/>
      <c r="AE133" s="215"/>
      <c r="AF133" s="607"/>
      <c r="AG133" s="539"/>
      <c r="AH133" s="448"/>
      <c r="AI133" s="448"/>
      <c r="AJ133" s="448"/>
      <c r="AK133" s="540"/>
      <c r="AL133" s="540"/>
      <c r="AM133" s="540"/>
      <c r="AN133" s="540"/>
      <c r="AO133" s="541"/>
      <c r="AP133" s="541"/>
    </row>
    <row r="134" spans="1:42" x14ac:dyDescent="0.25">
      <c r="A134" s="448"/>
      <c r="B134" s="554"/>
      <c r="C134" s="215"/>
      <c r="D134" s="215"/>
      <c r="E134" s="215"/>
      <c r="F134" s="215"/>
      <c r="G134" s="215"/>
      <c r="H134" s="215"/>
      <c r="I134" s="215"/>
      <c r="J134" s="215"/>
      <c r="K134" s="215"/>
      <c r="L134" s="215"/>
      <c r="M134" s="215"/>
      <c r="N134" s="215"/>
      <c r="O134" s="215"/>
      <c r="P134" s="215"/>
      <c r="Q134" s="215"/>
      <c r="R134" s="215"/>
      <c r="S134" s="604"/>
      <c r="T134" s="215"/>
      <c r="U134" s="215"/>
      <c r="V134" s="215"/>
      <c r="W134" s="215"/>
      <c r="X134" s="215"/>
      <c r="Y134" s="215"/>
      <c r="Z134" s="215"/>
      <c r="AA134" s="517"/>
      <c r="AB134" s="517"/>
      <c r="AC134" s="215"/>
      <c r="AD134" s="215"/>
      <c r="AE134" s="215"/>
      <c r="AF134" s="607"/>
      <c r="AG134" s="539"/>
      <c r="AH134" s="448"/>
      <c r="AI134" s="448"/>
      <c r="AJ134" s="448"/>
      <c r="AK134" s="540"/>
      <c r="AL134" s="540"/>
      <c r="AM134" s="540"/>
      <c r="AN134" s="540"/>
      <c r="AO134" s="541"/>
      <c r="AP134" s="541"/>
    </row>
    <row r="135" spans="1:42" x14ac:dyDescent="0.25">
      <c r="A135" s="448"/>
      <c r="B135" s="554"/>
      <c r="C135" s="215"/>
      <c r="D135" s="215"/>
      <c r="E135" s="215"/>
      <c r="F135" s="215"/>
      <c r="G135" s="215"/>
      <c r="H135" s="215"/>
      <c r="I135" s="215"/>
      <c r="J135" s="215"/>
      <c r="K135" s="215"/>
      <c r="L135" s="215"/>
      <c r="M135" s="215"/>
      <c r="N135" s="215"/>
      <c r="O135" s="215"/>
      <c r="P135" s="215"/>
      <c r="Q135" s="215"/>
      <c r="R135" s="215"/>
      <c r="S135" s="604"/>
      <c r="T135" s="215"/>
      <c r="U135" s="215"/>
      <c r="V135" s="215"/>
      <c r="W135" s="215"/>
      <c r="X135" s="215"/>
      <c r="Y135" s="215"/>
      <c r="Z135" s="215"/>
      <c r="AA135" s="517"/>
      <c r="AB135" s="517"/>
      <c r="AC135" s="215"/>
      <c r="AD135" s="215"/>
      <c r="AE135" s="215"/>
      <c r="AF135" s="607"/>
      <c r="AG135" s="539"/>
      <c r="AH135" s="448"/>
      <c r="AI135" s="448"/>
      <c r="AJ135" s="448"/>
      <c r="AK135" s="540"/>
      <c r="AL135" s="540"/>
      <c r="AM135" s="540"/>
      <c r="AN135" s="540"/>
      <c r="AO135" s="541"/>
      <c r="AP135" s="541"/>
    </row>
    <row r="136" spans="1:42" x14ac:dyDescent="0.25">
      <c r="A136" s="448"/>
      <c r="B136" s="554"/>
      <c r="C136" s="215"/>
      <c r="D136" s="517"/>
      <c r="E136" s="517"/>
      <c r="F136" s="517"/>
      <c r="G136" s="517"/>
      <c r="H136" s="517"/>
      <c r="I136" s="517"/>
      <c r="J136" s="517"/>
      <c r="K136" s="517"/>
      <c r="L136" s="517"/>
      <c r="M136" s="517"/>
      <c r="N136" s="517"/>
      <c r="O136" s="517"/>
      <c r="P136" s="517"/>
      <c r="Q136" s="517"/>
      <c r="R136" s="215"/>
      <c r="S136" s="604"/>
      <c r="T136" s="215"/>
      <c r="U136" s="215"/>
      <c r="V136" s="215"/>
      <c r="W136" s="215"/>
      <c r="X136" s="215"/>
      <c r="Y136" s="215"/>
      <c r="Z136" s="215"/>
      <c r="AA136" s="517"/>
      <c r="AB136" s="517"/>
      <c r="AC136" s="215"/>
      <c r="AD136" s="215"/>
      <c r="AE136" s="215"/>
      <c r="AF136" s="607"/>
      <c r="AG136" s="539"/>
      <c r="AH136" s="448"/>
      <c r="AI136" s="448"/>
      <c r="AJ136" s="448"/>
      <c r="AK136" s="540"/>
      <c r="AL136" s="540"/>
      <c r="AM136" s="540"/>
      <c r="AN136" s="540"/>
      <c r="AO136" s="541"/>
      <c r="AP136" s="541"/>
    </row>
    <row r="137" spans="1:42" x14ac:dyDescent="0.25">
      <c r="A137" s="448"/>
      <c r="B137" s="554"/>
      <c r="C137" s="215"/>
      <c r="D137" s="517"/>
      <c r="E137" s="517"/>
      <c r="F137" s="517"/>
      <c r="G137" s="517"/>
      <c r="H137" s="517"/>
      <c r="I137" s="517"/>
      <c r="J137" s="517"/>
      <c r="K137" s="517"/>
      <c r="L137" s="517"/>
      <c r="M137" s="517"/>
      <c r="N137" s="517"/>
      <c r="O137" s="517"/>
      <c r="P137" s="517"/>
      <c r="Q137" s="517"/>
      <c r="R137" s="215"/>
      <c r="S137" s="604"/>
      <c r="T137" s="215"/>
      <c r="U137" s="215"/>
      <c r="V137" s="215"/>
      <c r="W137" s="215"/>
      <c r="X137" s="215"/>
      <c r="Y137" s="215"/>
      <c r="Z137" s="215"/>
      <c r="AA137" s="517"/>
      <c r="AB137" s="517"/>
      <c r="AC137" s="215"/>
      <c r="AD137" s="215"/>
      <c r="AE137" s="215"/>
      <c r="AF137" s="607"/>
      <c r="AG137" s="539"/>
      <c r="AH137" s="448"/>
      <c r="AI137" s="448"/>
      <c r="AJ137" s="448"/>
      <c r="AK137" s="540"/>
      <c r="AL137" s="540"/>
      <c r="AM137" s="540"/>
      <c r="AN137" s="540"/>
      <c r="AO137" s="541"/>
      <c r="AP137" s="541"/>
    </row>
    <row r="138" spans="1:42" x14ac:dyDescent="0.25">
      <c r="A138" s="448"/>
      <c r="B138" s="554"/>
      <c r="C138" s="215"/>
      <c r="D138" s="517"/>
      <c r="E138" s="517"/>
      <c r="F138" s="517"/>
      <c r="G138" s="517"/>
      <c r="H138" s="517"/>
      <c r="I138" s="517"/>
      <c r="J138" s="517"/>
      <c r="K138" s="517"/>
      <c r="L138" s="517"/>
      <c r="M138" s="517"/>
      <c r="N138" s="517"/>
      <c r="O138" s="517"/>
      <c r="P138" s="517"/>
      <c r="Q138" s="517"/>
      <c r="R138" s="215"/>
      <c r="S138" s="604"/>
      <c r="T138" s="215"/>
      <c r="U138" s="215"/>
      <c r="V138" s="215"/>
      <c r="W138" s="215"/>
      <c r="X138" s="215"/>
      <c r="Y138" s="215"/>
      <c r="Z138" s="215"/>
      <c r="AA138" s="517"/>
      <c r="AB138" s="517"/>
      <c r="AC138" s="215"/>
      <c r="AD138" s="215"/>
      <c r="AE138" s="215"/>
      <c r="AF138" s="607"/>
      <c r="AG138" s="539"/>
      <c r="AH138" s="448"/>
      <c r="AI138" s="448"/>
      <c r="AJ138" s="448"/>
      <c r="AK138" s="540"/>
      <c r="AL138" s="540"/>
      <c r="AM138" s="540"/>
      <c r="AN138" s="540"/>
      <c r="AO138" s="541"/>
      <c r="AP138" s="541"/>
    </row>
    <row r="139" spans="1:42" x14ac:dyDescent="0.25">
      <c r="A139" s="448"/>
      <c r="B139" s="554"/>
      <c r="C139" s="215"/>
      <c r="D139" s="517"/>
      <c r="E139" s="517"/>
      <c r="F139" s="517"/>
      <c r="G139" s="517"/>
      <c r="H139" s="517"/>
      <c r="I139" s="517"/>
      <c r="J139" s="517"/>
      <c r="K139" s="517"/>
      <c r="L139" s="517"/>
      <c r="M139" s="517"/>
      <c r="N139" s="517"/>
      <c r="O139" s="517"/>
      <c r="P139" s="517"/>
      <c r="Q139" s="517"/>
      <c r="R139" s="215"/>
      <c r="S139" s="604"/>
      <c r="T139" s="215"/>
      <c r="U139" s="215"/>
      <c r="V139" s="215"/>
      <c r="W139" s="215"/>
      <c r="X139" s="215"/>
      <c r="Y139" s="215"/>
      <c r="Z139" s="215"/>
      <c r="AA139" s="517"/>
      <c r="AB139" s="517"/>
      <c r="AC139" s="215"/>
      <c r="AD139" s="215"/>
      <c r="AE139" s="215"/>
      <c r="AF139" s="607"/>
      <c r="AG139" s="539"/>
      <c r="AH139" s="448"/>
      <c r="AI139" s="448"/>
      <c r="AJ139" s="448"/>
      <c r="AK139" s="540"/>
      <c r="AL139" s="540"/>
      <c r="AM139" s="540"/>
      <c r="AN139" s="540"/>
      <c r="AO139" s="541"/>
      <c r="AP139" s="541"/>
    </row>
    <row r="140" spans="1:42" x14ac:dyDescent="0.25">
      <c r="A140" s="448"/>
      <c r="B140" s="554"/>
      <c r="C140" s="215"/>
      <c r="D140" s="517"/>
      <c r="E140" s="517"/>
      <c r="F140" s="517"/>
      <c r="G140" s="517"/>
      <c r="H140" s="517"/>
      <c r="I140" s="517"/>
      <c r="J140" s="517"/>
      <c r="K140" s="517"/>
      <c r="L140" s="517"/>
      <c r="M140" s="517"/>
      <c r="N140" s="517"/>
      <c r="O140" s="517"/>
      <c r="P140" s="517"/>
      <c r="Q140" s="517"/>
      <c r="R140" s="215"/>
      <c r="S140" s="604"/>
      <c r="T140" s="215"/>
      <c r="U140" s="215"/>
      <c r="V140" s="215"/>
      <c r="W140" s="215"/>
      <c r="X140" s="215"/>
      <c r="Y140" s="215"/>
      <c r="Z140" s="215"/>
      <c r="AA140" s="517"/>
      <c r="AB140" s="517"/>
      <c r="AC140" s="215"/>
      <c r="AD140" s="215"/>
      <c r="AE140" s="215"/>
      <c r="AF140" s="607"/>
      <c r="AG140" s="539"/>
      <c r="AH140" s="448"/>
      <c r="AI140" s="448"/>
      <c r="AJ140" s="448"/>
      <c r="AK140" s="540"/>
      <c r="AL140" s="540"/>
      <c r="AM140" s="540"/>
      <c r="AN140" s="540"/>
      <c r="AO140" s="541"/>
      <c r="AP140" s="541"/>
    </row>
    <row r="141" spans="1:42" x14ac:dyDescent="0.25">
      <c r="A141" s="448"/>
      <c r="B141" s="554"/>
      <c r="C141" s="215"/>
      <c r="D141" s="517"/>
      <c r="E141" s="517"/>
      <c r="F141" s="517"/>
      <c r="G141" s="517"/>
      <c r="H141" s="517"/>
      <c r="I141" s="517"/>
      <c r="J141" s="517"/>
      <c r="K141" s="517"/>
      <c r="L141" s="517"/>
      <c r="M141" s="517"/>
      <c r="N141" s="517"/>
      <c r="O141" s="517"/>
      <c r="P141" s="517"/>
      <c r="Q141" s="517"/>
      <c r="R141" s="215"/>
      <c r="S141" s="604"/>
      <c r="T141" s="215"/>
      <c r="U141" s="215"/>
      <c r="V141" s="215"/>
      <c r="W141" s="215"/>
      <c r="X141" s="215"/>
      <c r="Y141" s="215"/>
      <c r="Z141" s="215"/>
      <c r="AA141" s="517"/>
      <c r="AB141" s="517"/>
      <c r="AC141" s="215"/>
      <c r="AD141" s="215"/>
      <c r="AE141" s="215"/>
      <c r="AF141" s="607"/>
      <c r="AG141" s="539"/>
      <c r="AH141" s="448"/>
      <c r="AI141" s="448"/>
      <c r="AJ141" s="448"/>
      <c r="AK141" s="540"/>
      <c r="AL141" s="540"/>
      <c r="AM141" s="540"/>
      <c r="AN141" s="540"/>
      <c r="AO141" s="541"/>
      <c r="AP141" s="541"/>
    </row>
    <row r="142" spans="1:42" x14ac:dyDescent="0.25">
      <c r="A142" s="448"/>
      <c r="B142" s="554"/>
      <c r="C142" s="215"/>
      <c r="D142" s="517"/>
      <c r="E142" s="517"/>
      <c r="F142" s="517"/>
      <c r="G142" s="517"/>
      <c r="H142" s="517"/>
      <c r="I142" s="517"/>
      <c r="J142" s="517"/>
      <c r="K142" s="517"/>
      <c r="L142" s="517"/>
      <c r="M142" s="517"/>
      <c r="N142" s="517"/>
      <c r="O142" s="517"/>
      <c r="P142" s="517"/>
      <c r="Q142" s="517"/>
      <c r="R142" s="215"/>
      <c r="S142" s="604"/>
      <c r="T142" s="215"/>
      <c r="U142" s="215"/>
      <c r="V142" s="215"/>
      <c r="W142" s="215"/>
      <c r="X142" s="215"/>
      <c r="Y142" s="215"/>
      <c r="Z142" s="215"/>
      <c r="AA142" s="517"/>
      <c r="AB142" s="517"/>
      <c r="AC142" s="215"/>
      <c r="AD142" s="215"/>
      <c r="AE142" s="215"/>
      <c r="AF142" s="607"/>
      <c r="AG142" s="539"/>
      <c r="AH142" s="448"/>
      <c r="AI142" s="448"/>
      <c r="AJ142" s="448"/>
      <c r="AK142" s="540"/>
      <c r="AL142" s="540"/>
      <c r="AM142" s="540"/>
      <c r="AN142" s="540"/>
      <c r="AO142" s="541"/>
      <c r="AP142" s="541"/>
    </row>
    <row r="143" spans="1:42" x14ac:dyDescent="0.25">
      <c r="A143" s="448"/>
      <c r="B143" s="554"/>
      <c r="C143" s="215"/>
      <c r="D143" s="517"/>
      <c r="E143" s="517"/>
      <c r="F143" s="517"/>
      <c r="G143" s="517"/>
      <c r="H143" s="517"/>
      <c r="I143" s="517"/>
      <c r="J143" s="517"/>
      <c r="K143" s="517"/>
      <c r="L143" s="517"/>
      <c r="M143" s="517"/>
      <c r="N143" s="517"/>
      <c r="O143" s="517"/>
      <c r="P143" s="517"/>
      <c r="Q143" s="517"/>
      <c r="R143" s="215"/>
      <c r="S143" s="604"/>
      <c r="T143" s="215"/>
      <c r="U143" s="215"/>
      <c r="V143" s="215"/>
      <c r="W143" s="215"/>
      <c r="X143" s="215"/>
      <c r="Y143" s="215"/>
      <c r="Z143" s="215"/>
      <c r="AA143" s="517"/>
      <c r="AB143" s="517"/>
      <c r="AC143" s="215"/>
      <c r="AD143" s="215"/>
      <c r="AE143" s="215"/>
      <c r="AF143" s="607"/>
      <c r="AG143" s="539"/>
      <c r="AH143" s="448"/>
      <c r="AI143" s="448"/>
      <c r="AJ143" s="448"/>
      <c r="AK143" s="540"/>
      <c r="AL143" s="540"/>
      <c r="AM143" s="540"/>
      <c r="AN143" s="540"/>
      <c r="AO143" s="541"/>
      <c r="AP143" s="541"/>
    </row>
    <row r="144" spans="1:42" x14ac:dyDescent="0.25">
      <c r="A144" s="448"/>
      <c r="B144" s="554"/>
      <c r="C144" s="215"/>
      <c r="D144" s="517"/>
      <c r="E144" s="517"/>
      <c r="F144" s="517"/>
      <c r="G144" s="517"/>
      <c r="H144" s="517"/>
      <c r="I144" s="517"/>
      <c r="J144" s="517"/>
      <c r="K144" s="517"/>
      <c r="L144" s="517"/>
      <c r="M144" s="517"/>
      <c r="N144" s="517"/>
      <c r="O144" s="517"/>
      <c r="P144" s="517"/>
      <c r="Q144" s="517"/>
      <c r="R144" s="215"/>
      <c r="S144" s="604"/>
      <c r="T144" s="215"/>
      <c r="U144" s="215"/>
      <c r="V144" s="215"/>
      <c r="W144" s="215"/>
      <c r="X144" s="215"/>
      <c r="Y144" s="215"/>
      <c r="Z144" s="215"/>
      <c r="AA144" s="517"/>
      <c r="AB144" s="517"/>
      <c r="AC144" s="215"/>
      <c r="AD144" s="215"/>
      <c r="AE144" s="215"/>
      <c r="AF144" s="607"/>
      <c r="AG144" s="539"/>
      <c r="AH144" s="448"/>
      <c r="AI144" s="448"/>
      <c r="AJ144" s="448"/>
      <c r="AK144" s="540"/>
      <c r="AL144" s="540"/>
      <c r="AM144" s="540"/>
      <c r="AN144" s="540"/>
      <c r="AO144" s="541"/>
      <c r="AP144" s="541"/>
    </row>
    <row r="145" spans="1:42" x14ac:dyDescent="0.25">
      <c r="A145" s="448"/>
      <c r="B145" s="554"/>
      <c r="C145" s="215"/>
      <c r="D145" s="517"/>
      <c r="E145" s="517"/>
      <c r="F145" s="517"/>
      <c r="G145" s="517"/>
      <c r="H145" s="517"/>
      <c r="I145" s="517"/>
      <c r="J145" s="517"/>
      <c r="K145" s="517"/>
      <c r="L145" s="517"/>
      <c r="M145" s="517"/>
      <c r="N145" s="517"/>
      <c r="O145" s="517"/>
      <c r="P145" s="517"/>
      <c r="Q145" s="517"/>
      <c r="R145" s="215"/>
      <c r="S145" s="604"/>
      <c r="T145" s="215"/>
      <c r="U145" s="215"/>
      <c r="V145" s="215"/>
      <c r="W145" s="215"/>
      <c r="X145" s="215"/>
      <c r="Y145" s="215"/>
      <c r="Z145" s="215"/>
      <c r="AA145" s="517"/>
      <c r="AB145" s="517"/>
      <c r="AC145" s="215"/>
      <c r="AD145" s="215"/>
      <c r="AE145" s="215"/>
      <c r="AF145" s="607"/>
      <c r="AG145" s="539"/>
      <c r="AH145" s="448"/>
      <c r="AI145" s="448"/>
      <c r="AJ145" s="448"/>
      <c r="AK145" s="540"/>
      <c r="AL145" s="540"/>
      <c r="AM145" s="540"/>
      <c r="AN145" s="540"/>
      <c r="AO145" s="541"/>
      <c r="AP145" s="541"/>
    </row>
    <row r="146" spans="1:42" x14ac:dyDescent="0.25">
      <c r="A146" s="448"/>
      <c r="B146" s="554"/>
      <c r="C146" s="215"/>
      <c r="D146" s="517"/>
      <c r="E146" s="517"/>
      <c r="F146" s="517"/>
      <c r="G146" s="517"/>
      <c r="H146" s="517"/>
      <c r="I146" s="517"/>
      <c r="J146" s="517"/>
      <c r="K146" s="517"/>
      <c r="L146" s="517"/>
      <c r="M146" s="517"/>
      <c r="N146" s="517"/>
      <c r="O146" s="517"/>
      <c r="P146" s="517"/>
      <c r="Q146" s="517"/>
      <c r="R146" s="215"/>
      <c r="S146" s="604"/>
      <c r="T146" s="215"/>
      <c r="U146" s="215"/>
      <c r="V146" s="215"/>
      <c r="W146" s="215"/>
      <c r="X146" s="215"/>
      <c r="Y146" s="215"/>
      <c r="Z146" s="215"/>
      <c r="AA146" s="517"/>
      <c r="AB146" s="517"/>
      <c r="AC146" s="215"/>
      <c r="AD146" s="215"/>
      <c r="AE146" s="215"/>
      <c r="AF146" s="607"/>
      <c r="AG146" s="539"/>
      <c r="AH146" s="448"/>
      <c r="AI146" s="448"/>
      <c r="AJ146" s="448"/>
      <c r="AK146" s="540"/>
      <c r="AL146" s="540"/>
      <c r="AM146" s="540"/>
      <c r="AN146" s="540"/>
      <c r="AO146" s="541"/>
      <c r="AP146" s="541"/>
    </row>
    <row r="147" spans="1:42" x14ac:dyDescent="0.25">
      <c r="A147" s="448"/>
      <c r="B147" s="554"/>
      <c r="C147" s="215"/>
      <c r="D147" s="215"/>
      <c r="E147" s="215"/>
      <c r="F147" s="215"/>
      <c r="G147" s="215"/>
      <c r="H147" s="215"/>
      <c r="I147" s="215"/>
      <c r="J147" s="215"/>
      <c r="K147" s="215"/>
      <c r="L147" s="215"/>
      <c r="M147" s="215"/>
      <c r="N147" s="215"/>
      <c r="O147" s="215"/>
      <c r="P147" s="215"/>
      <c r="Q147" s="215"/>
      <c r="R147" s="215"/>
      <c r="S147" s="604"/>
      <c r="T147" s="215"/>
      <c r="U147" s="215"/>
      <c r="V147" s="215"/>
      <c r="W147" s="215"/>
      <c r="X147" s="215"/>
      <c r="Y147" s="215"/>
      <c r="Z147" s="215"/>
      <c r="AA147" s="517"/>
      <c r="AB147" s="517"/>
      <c r="AC147" s="215"/>
      <c r="AD147" s="215"/>
      <c r="AE147" s="215"/>
      <c r="AF147" s="607"/>
      <c r="AG147" s="539"/>
      <c r="AH147" s="448"/>
      <c r="AI147" s="448"/>
      <c r="AJ147" s="448"/>
      <c r="AK147" s="540"/>
      <c r="AL147" s="540"/>
      <c r="AM147" s="540"/>
      <c r="AN147" s="540"/>
      <c r="AO147" s="541"/>
      <c r="AP147" s="541"/>
    </row>
    <row r="148" spans="1:42" x14ac:dyDescent="0.25">
      <c r="A148" s="448"/>
      <c r="B148" s="554"/>
      <c r="C148" s="215"/>
      <c r="D148" s="215"/>
      <c r="E148" s="215"/>
      <c r="F148" s="215"/>
      <c r="G148" s="215"/>
      <c r="H148" s="215"/>
      <c r="I148" s="215"/>
      <c r="J148" s="215"/>
      <c r="K148" s="215"/>
      <c r="L148" s="215"/>
      <c r="M148" s="215"/>
      <c r="N148" s="215"/>
      <c r="O148" s="215"/>
      <c r="P148" s="215"/>
      <c r="Q148" s="215"/>
      <c r="R148" s="215"/>
      <c r="S148" s="604"/>
      <c r="T148" s="215"/>
      <c r="U148" s="215"/>
      <c r="V148" s="215"/>
      <c r="W148" s="215"/>
      <c r="X148" s="215"/>
      <c r="Y148" s="215"/>
      <c r="Z148" s="215"/>
      <c r="AA148" s="517"/>
      <c r="AB148" s="517"/>
      <c r="AC148" s="215"/>
      <c r="AD148" s="215"/>
      <c r="AE148" s="215"/>
      <c r="AF148" s="607"/>
      <c r="AG148" s="539"/>
      <c r="AH148" s="448"/>
      <c r="AI148" s="448"/>
      <c r="AJ148" s="448"/>
      <c r="AK148" s="540"/>
      <c r="AL148" s="540"/>
      <c r="AM148" s="540"/>
      <c r="AN148" s="540"/>
      <c r="AO148" s="541"/>
      <c r="AP148" s="541"/>
    </row>
    <row r="149" spans="1:42" x14ac:dyDescent="0.25">
      <c r="A149" s="448"/>
      <c r="B149" s="554"/>
      <c r="C149" s="215"/>
      <c r="D149" s="215"/>
      <c r="E149" s="215"/>
      <c r="F149" s="215"/>
      <c r="G149" s="215"/>
      <c r="H149" s="215"/>
      <c r="I149" s="215"/>
      <c r="J149" s="215"/>
      <c r="K149" s="215"/>
      <c r="L149" s="215"/>
      <c r="M149" s="215"/>
      <c r="N149" s="215"/>
      <c r="O149" s="215"/>
      <c r="P149" s="215"/>
      <c r="Q149" s="215"/>
      <c r="R149" s="215"/>
      <c r="S149" s="604"/>
      <c r="T149" s="215"/>
      <c r="U149" s="215"/>
      <c r="V149" s="215"/>
      <c r="W149" s="215"/>
      <c r="X149" s="215"/>
      <c r="Y149" s="215"/>
      <c r="Z149" s="215"/>
      <c r="AA149" s="517"/>
      <c r="AB149" s="517"/>
      <c r="AC149" s="215"/>
      <c r="AD149" s="215"/>
      <c r="AE149" s="215"/>
      <c r="AF149" s="607"/>
      <c r="AG149" s="539"/>
      <c r="AH149" s="448"/>
      <c r="AI149" s="448"/>
      <c r="AJ149" s="448"/>
      <c r="AK149" s="540"/>
      <c r="AL149" s="540"/>
      <c r="AM149" s="540"/>
      <c r="AN149" s="540"/>
      <c r="AO149" s="541"/>
      <c r="AP149" s="541"/>
    </row>
    <row r="150" spans="1:42" x14ac:dyDescent="0.25">
      <c r="A150" s="448"/>
      <c r="B150" s="554"/>
      <c r="C150" s="215"/>
      <c r="D150" s="215"/>
      <c r="E150" s="215"/>
      <c r="F150" s="215"/>
      <c r="G150" s="215"/>
      <c r="H150" s="215"/>
      <c r="I150" s="215"/>
      <c r="J150" s="215"/>
      <c r="K150" s="215"/>
      <c r="L150" s="215"/>
      <c r="M150" s="215"/>
      <c r="N150" s="215"/>
      <c r="O150" s="215"/>
      <c r="P150" s="215"/>
      <c r="Q150" s="215"/>
      <c r="R150" s="215"/>
      <c r="S150" s="604"/>
      <c r="T150" s="215"/>
      <c r="U150" s="215"/>
      <c r="V150" s="215"/>
      <c r="W150" s="215"/>
      <c r="X150" s="215"/>
      <c r="Y150" s="215"/>
      <c r="Z150" s="215"/>
      <c r="AA150" s="517"/>
      <c r="AB150" s="517"/>
      <c r="AC150" s="215"/>
      <c r="AD150" s="215"/>
      <c r="AE150" s="215"/>
      <c r="AF150" s="607"/>
      <c r="AG150" s="539"/>
      <c r="AH150" s="448"/>
      <c r="AI150" s="448"/>
      <c r="AJ150" s="448"/>
      <c r="AK150" s="540"/>
      <c r="AL150" s="540"/>
      <c r="AM150" s="540"/>
      <c r="AN150" s="540"/>
      <c r="AO150" s="541"/>
      <c r="AP150" s="541"/>
    </row>
    <row r="151" spans="1:42" x14ac:dyDescent="0.25">
      <c r="A151" s="448"/>
      <c r="B151" s="554"/>
      <c r="C151" s="215"/>
      <c r="D151" s="215"/>
      <c r="E151" s="215"/>
      <c r="F151" s="215"/>
      <c r="G151" s="215"/>
      <c r="H151" s="215"/>
      <c r="I151" s="215"/>
      <c r="J151" s="215"/>
      <c r="K151" s="215"/>
      <c r="L151" s="215"/>
      <c r="M151" s="215"/>
      <c r="N151" s="215"/>
      <c r="O151" s="215"/>
      <c r="P151" s="215"/>
      <c r="Q151" s="215"/>
      <c r="R151" s="215"/>
      <c r="S151" s="604"/>
      <c r="T151" s="215"/>
      <c r="U151" s="215"/>
      <c r="V151" s="215"/>
      <c r="W151" s="215"/>
      <c r="X151" s="215"/>
      <c r="Y151" s="215"/>
      <c r="Z151" s="215"/>
      <c r="AA151" s="517"/>
      <c r="AB151" s="517"/>
      <c r="AC151" s="215"/>
      <c r="AD151" s="215"/>
      <c r="AE151" s="215"/>
      <c r="AF151" s="607"/>
      <c r="AG151" s="539"/>
      <c r="AH151" s="448"/>
      <c r="AI151" s="448"/>
      <c r="AJ151" s="448"/>
      <c r="AK151" s="540"/>
      <c r="AL151" s="540"/>
      <c r="AM151" s="540"/>
      <c r="AN151" s="540"/>
      <c r="AO151" s="541"/>
      <c r="AP151" s="541"/>
    </row>
    <row r="152" spans="1:42" x14ac:dyDescent="0.25">
      <c r="A152" s="448"/>
      <c r="B152" s="554"/>
      <c r="C152" s="215"/>
      <c r="D152" s="215"/>
      <c r="E152" s="215"/>
      <c r="F152" s="215"/>
      <c r="G152" s="215"/>
      <c r="H152" s="215"/>
      <c r="I152" s="215"/>
      <c r="J152" s="215"/>
      <c r="K152" s="215"/>
      <c r="L152" s="215"/>
      <c r="M152" s="215"/>
      <c r="N152" s="215"/>
      <c r="O152" s="215"/>
      <c r="P152" s="215"/>
      <c r="Q152" s="215"/>
      <c r="R152" s="215"/>
      <c r="S152" s="604"/>
      <c r="T152" s="215"/>
      <c r="U152" s="215"/>
      <c r="V152" s="215"/>
      <c r="W152" s="215"/>
      <c r="X152" s="215"/>
      <c r="Y152" s="215"/>
      <c r="Z152" s="215"/>
      <c r="AA152" s="517"/>
      <c r="AB152" s="517"/>
      <c r="AC152" s="215"/>
      <c r="AD152" s="215"/>
      <c r="AE152" s="215"/>
      <c r="AF152" s="607"/>
      <c r="AG152" s="539"/>
      <c r="AH152" s="448"/>
      <c r="AI152" s="448"/>
      <c r="AJ152" s="448"/>
      <c r="AK152" s="540"/>
      <c r="AL152" s="540"/>
      <c r="AM152" s="540"/>
      <c r="AN152" s="540"/>
      <c r="AO152" s="541"/>
      <c r="AP152" s="541"/>
    </row>
    <row r="153" spans="1:42" x14ac:dyDescent="0.25">
      <c r="A153" s="448"/>
      <c r="B153" s="554"/>
      <c r="C153" s="215"/>
      <c r="D153" s="215"/>
      <c r="E153" s="215"/>
      <c r="F153" s="215"/>
      <c r="G153" s="215"/>
      <c r="H153" s="215"/>
      <c r="I153" s="215"/>
      <c r="J153" s="215"/>
      <c r="K153" s="215"/>
      <c r="L153" s="215"/>
      <c r="M153" s="215"/>
      <c r="N153" s="215"/>
      <c r="O153" s="215"/>
      <c r="P153" s="215"/>
      <c r="Q153" s="215"/>
      <c r="R153" s="215"/>
      <c r="S153" s="604"/>
      <c r="T153" s="215"/>
      <c r="U153" s="215"/>
      <c r="V153" s="215"/>
      <c r="W153" s="215"/>
      <c r="X153" s="215"/>
      <c r="Y153" s="215"/>
      <c r="Z153" s="215"/>
      <c r="AA153" s="517"/>
      <c r="AB153" s="517"/>
      <c r="AC153" s="215"/>
      <c r="AD153" s="215"/>
      <c r="AE153" s="215"/>
      <c r="AF153" s="607"/>
      <c r="AG153" s="539"/>
      <c r="AH153" s="448"/>
      <c r="AI153" s="448"/>
      <c r="AJ153" s="448"/>
      <c r="AK153" s="540"/>
      <c r="AL153" s="540"/>
      <c r="AM153" s="540"/>
      <c r="AN153" s="540"/>
      <c r="AO153" s="541"/>
      <c r="AP153" s="541"/>
    </row>
    <row r="154" spans="1:42" x14ac:dyDescent="0.25">
      <c r="A154" s="448"/>
      <c r="B154" s="554"/>
      <c r="C154" s="215"/>
      <c r="D154" s="215"/>
      <c r="E154" s="215"/>
      <c r="F154" s="215"/>
      <c r="G154" s="215"/>
      <c r="H154" s="215"/>
      <c r="I154" s="215"/>
      <c r="J154" s="215"/>
      <c r="K154" s="215"/>
      <c r="L154" s="215"/>
      <c r="M154" s="215"/>
      <c r="N154" s="215"/>
      <c r="O154" s="215"/>
      <c r="P154" s="215"/>
      <c r="Q154" s="215"/>
      <c r="R154" s="215"/>
      <c r="S154" s="604"/>
      <c r="T154" s="215"/>
      <c r="U154" s="215"/>
      <c r="V154" s="215"/>
      <c r="W154" s="215"/>
      <c r="X154" s="215"/>
      <c r="Y154" s="215"/>
      <c r="Z154" s="215"/>
      <c r="AA154" s="517"/>
      <c r="AB154" s="517"/>
      <c r="AC154" s="215"/>
      <c r="AD154" s="215"/>
      <c r="AE154" s="215"/>
      <c r="AF154" s="607"/>
      <c r="AG154" s="539"/>
      <c r="AH154" s="448"/>
      <c r="AI154" s="448"/>
      <c r="AJ154" s="448"/>
      <c r="AK154" s="540"/>
      <c r="AL154" s="540"/>
      <c r="AM154" s="540"/>
      <c r="AN154" s="540"/>
      <c r="AO154" s="541"/>
      <c r="AP154" s="541"/>
    </row>
    <row r="155" spans="1:42" x14ac:dyDescent="0.25">
      <c r="A155" s="448"/>
      <c r="B155" s="554"/>
      <c r="C155" s="215"/>
      <c r="D155" s="215"/>
      <c r="E155" s="215"/>
      <c r="F155" s="215"/>
      <c r="G155" s="215"/>
      <c r="H155" s="215"/>
      <c r="I155" s="215"/>
      <c r="J155" s="215"/>
      <c r="K155" s="215"/>
      <c r="L155" s="215"/>
      <c r="M155" s="215"/>
      <c r="N155" s="215"/>
      <c r="O155" s="215"/>
      <c r="P155" s="215"/>
      <c r="Q155" s="215"/>
      <c r="R155" s="215"/>
      <c r="S155" s="604"/>
      <c r="T155" s="215"/>
      <c r="U155" s="215"/>
      <c r="V155" s="215"/>
      <c r="W155" s="215"/>
      <c r="X155" s="215"/>
      <c r="Y155" s="215"/>
      <c r="Z155" s="215"/>
      <c r="AA155" s="517"/>
      <c r="AB155" s="517"/>
      <c r="AC155" s="215"/>
      <c r="AD155" s="215"/>
      <c r="AE155" s="215"/>
      <c r="AF155" s="607"/>
      <c r="AG155" s="539"/>
      <c r="AH155" s="448"/>
      <c r="AI155" s="448"/>
      <c r="AJ155" s="448"/>
      <c r="AK155" s="540"/>
      <c r="AL155" s="540"/>
      <c r="AM155" s="540"/>
      <c r="AN155" s="540"/>
      <c r="AO155" s="541"/>
      <c r="AP155" s="541"/>
    </row>
    <row r="156" spans="1:42" x14ac:dyDescent="0.25">
      <c r="A156" s="448"/>
      <c r="B156" s="554"/>
      <c r="C156" s="215"/>
      <c r="D156" s="215"/>
      <c r="E156" s="215"/>
      <c r="F156" s="215"/>
      <c r="G156" s="215"/>
      <c r="H156" s="215"/>
      <c r="I156" s="215"/>
      <c r="J156" s="215"/>
      <c r="K156" s="215"/>
      <c r="L156" s="215"/>
      <c r="M156" s="215"/>
      <c r="N156" s="215"/>
      <c r="O156" s="215"/>
      <c r="P156" s="215"/>
      <c r="Q156" s="215"/>
      <c r="R156" s="215"/>
      <c r="S156" s="604"/>
      <c r="T156" s="215"/>
      <c r="U156" s="215"/>
      <c r="V156" s="215"/>
      <c r="W156" s="215"/>
      <c r="X156" s="215"/>
      <c r="Y156" s="215"/>
      <c r="Z156" s="215"/>
      <c r="AA156" s="517"/>
      <c r="AB156" s="517"/>
      <c r="AC156" s="215"/>
      <c r="AD156" s="215"/>
      <c r="AE156" s="215"/>
      <c r="AF156" s="607"/>
      <c r="AG156" s="539"/>
      <c r="AH156" s="448"/>
      <c r="AI156" s="448"/>
      <c r="AJ156" s="448"/>
      <c r="AK156" s="540"/>
      <c r="AL156" s="540"/>
      <c r="AM156" s="540"/>
      <c r="AN156" s="540"/>
      <c r="AO156" s="541"/>
      <c r="AP156" s="541"/>
    </row>
    <row r="157" spans="1:42" x14ac:dyDescent="0.25">
      <c r="A157" s="448"/>
      <c r="B157" s="554"/>
      <c r="C157" s="215"/>
      <c r="D157" s="215"/>
      <c r="E157" s="215"/>
      <c r="F157" s="215"/>
      <c r="G157" s="215"/>
      <c r="H157" s="215"/>
      <c r="I157" s="215"/>
      <c r="J157" s="215"/>
      <c r="K157" s="215"/>
      <c r="L157" s="215"/>
      <c r="M157" s="215"/>
      <c r="N157" s="215"/>
      <c r="O157" s="215"/>
      <c r="P157" s="215"/>
      <c r="Q157" s="215"/>
      <c r="R157" s="215"/>
      <c r="S157" s="604"/>
      <c r="T157" s="215"/>
      <c r="U157" s="215"/>
      <c r="V157" s="215"/>
      <c r="W157" s="215"/>
      <c r="X157" s="215"/>
      <c r="Y157" s="215"/>
      <c r="Z157" s="215"/>
      <c r="AA157" s="517"/>
      <c r="AB157" s="517"/>
      <c r="AC157" s="215"/>
      <c r="AD157" s="215"/>
      <c r="AE157" s="215"/>
      <c r="AF157" s="607"/>
      <c r="AG157" s="539"/>
      <c r="AH157" s="448"/>
      <c r="AI157" s="448"/>
      <c r="AJ157" s="448"/>
      <c r="AK157" s="540"/>
      <c r="AL157" s="540"/>
      <c r="AM157" s="540"/>
      <c r="AN157" s="540"/>
      <c r="AO157" s="541"/>
      <c r="AP157" s="541"/>
    </row>
    <row r="158" spans="1:42" x14ac:dyDescent="0.25">
      <c r="A158" s="448"/>
      <c r="B158" s="554"/>
      <c r="C158" s="215"/>
      <c r="D158" s="215"/>
      <c r="E158" s="215"/>
      <c r="F158" s="215"/>
      <c r="G158" s="215"/>
      <c r="H158" s="215"/>
      <c r="I158" s="215"/>
      <c r="J158" s="215"/>
      <c r="K158" s="215"/>
      <c r="L158" s="215"/>
      <c r="M158" s="215"/>
      <c r="N158" s="215"/>
      <c r="O158" s="215"/>
      <c r="P158" s="215"/>
      <c r="Q158" s="215"/>
      <c r="R158" s="215"/>
      <c r="S158" s="604"/>
      <c r="T158" s="215"/>
      <c r="U158" s="215"/>
      <c r="V158" s="215"/>
      <c r="W158" s="215"/>
      <c r="X158" s="215"/>
      <c r="Y158" s="215"/>
      <c r="Z158" s="215"/>
      <c r="AA158" s="517"/>
      <c r="AB158" s="517"/>
      <c r="AC158" s="215"/>
      <c r="AD158" s="215"/>
      <c r="AE158" s="215"/>
      <c r="AF158" s="607"/>
      <c r="AG158" s="539"/>
      <c r="AH158" s="448"/>
      <c r="AI158" s="448"/>
      <c r="AJ158" s="448"/>
      <c r="AK158" s="540"/>
      <c r="AL158" s="540"/>
      <c r="AM158" s="540"/>
      <c r="AN158" s="540"/>
      <c r="AO158" s="541"/>
      <c r="AP158" s="541"/>
    </row>
    <row r="159" spans="1:42" x14ac:dyDescent="0.25">
      <c r="A159" s="448"/>
      <c r="B159" s="554"/>
      <c r="C159" s="215"/>
      <c r="D159" s="215"/>
      <c r="E159" s="215"/>
      <c r="F159" s="215"/>
      <c r="G159" s="215"/>
      <c r="H159" s="215"/>
      <c r="I159" s="215"/>
      <c r="J159" s="215"/>
      <c r="K159" s="215"/>
      <c r="L159" s="215"/>
      <c r="M159" s="215"/>
      <c r="N159" s="215"/>
      <c r="O159" s="215"/>
      <c r="P159" s="215"/>
      <c r="Q159" s="215"/>
      <c r="R159" s="215"/>
      <c r="S159" s="604"/>
      <c r="T159" s="215"/>
      <c r="U159" s="215"/>
      <c r="V159" s="215"/>
      <c r="W159" s="215"/>
      <c r="X159" s="215"/>
      <c r="Y159" s="215"/>
      <c r="Z159" s="215"/>
      <c r="AA159" s="517"/>
      <c r="AB159" s="517"/>
      <c r="AC159" s="215"/>
      <c r="AD159" s="215"/>
      <c r="AE159" s="215"/>
      <c r="AF159" s="607"/>
      <c r="AG159" s="539"/>
      <c r="AH159" s="448"/>
      <c r="AI159" s="448"/>
      <c r="AJ159" s="448"/>
      <c r="AK159" s="540"/>
      <c r="AL159" s="540"/>
      <c r="AM159" s="540"/>
      <c r="AN159" s="540"/>
      <c r="AO159" s="541"/>
      <c r="AP159" s="541"/>
    </row>
    <row r="160" spans="1:42" x14ac:dyDescent="0.25">
      <c r="A160" s="448"/>
      <c r="B160" s="554"/>
      <c r="C160" s="215"/>
      <c r="D160" s="215"/>
      <c r="E160" s="215"/>
      <c r="F160" s="215"/>
      <c r="G160" s="215"/>
      <c r="H160" s="215"/>
      <c r="I160" s="215"/>
      <c r="J160" s="215"/>
      <c r="K160" s="215"/>
      <c r="L160" s="215"/>
      <c r="M160" s="215"/>
      <c r="N160" s="215"/>
      <c r="O160" s="215"/>
      <c r="P160" s="215"/>
      <c r="Q160" s="215"/>
      <c r="R160" s="215"/>
      <c r="S160" s="604"/>
      <c r="T160" s="215"/>
      <c r="U160" s="215"/>
      <c r="V160" s="215"/>
      <c r="W160" s="215"/>
      <c r="X160" s="215"/>
      <c r="Y160" s="215"/>
      <c r="Z160" s="215"/>
      <c r="AA160" s="517"/>
      <c r="AB160" s="517"/>
      <c r="AC160" s="215"/>
      <c r="AD160" s="215"/>
      <c r="AE160" s="215"/>
      <c r="AF160" s="607"/>
      <c r="AG160" s="539"/>
      <c r="AH160" s="448"/>
      <c r="AI160" s="448"/>
      <c r="AJ160" s="448"/>
      <c r="AK160" s="540"/>
      <c r="AL160" s="540"/>
      <c r="AM160" s="540"/>
      <c r="AN160" s="540"/>
      <c r="AO160" s="541"/>
      <c r="AP160" s="541"/>
    </row>
    <row r="161" spans="1:42" x14ac:dyDescent="0.25">
      <c r="A161" s="448"/>
      <c r="B161" s="554"/>
      <c r="C161" s="215"/>
      <c r="D161" s="215"/>
      <c r="E161" s="215"/>
      <c r="F161" s="215"/>
      <c r="G161" s="215"/>
      <c r="H161" s="215"/>
      <c r="I161" s="215"/>
      <c r="J161" s="215"/>
      <c r="K161" s="215"/>
      <c r="L161" s="215"/>
      <c r="M161" s="215"/>
      <c r="N161" s="215"/>
      <c r="O161" s="215"/>
      <c r="P161" s="215"/>
      <c r="Q161" s="215"/>
      <c r="R161" s="215"/>
      <c r="S161" s="604"/>
      <c r="T161" s="215"/>
      <c r="U161" s="215"/>
      <c r="V161" s="215"/>
      <c r="W161" s="215"/>
      <c r="X161" s="215"/>
      <c r="Y161" s="215"/>
      <c r="Z161" s="215"/>
      <c r="AA161" s="517"/>
      <c r="AB161" s="517"/>
      <c r="AC161" s="215"/>
      <c r="AD161" s="215"/>
      <c r="AE161" s="215"/>
      <c r="AF161" s="607"/>
      <c r="AG161" s="539"/>
      <c r="AH161" s="448"/>
      <c r="AI161" s="448"/>
      <c r="AJ161" s="448"/>
      <c r="AK161" s="540"/>
      <c r="AL161" s="540"/>
      <c r="AM161" s="540"/>
      <c r="AN161" s="540"/>
      <c r="AO161" s="541"/>
      <c r="AP161" s="541"/>
    </row>
    <row r="162" spans="1:42" x14ac:dyDescent="0.25">
      <c r="A162" s="448"/>
      <c r="B162" s="554"/>
      <c r="C162" s="215"/>
      <c r="D162" s="215"/>
      <c r="E162" s="215"/>
      <c r="F162" s="215"/>
      <c r="G162" s="215"/>
      <c r="H162" s="215"/>
      <c r="I162" s="215"/>
      <c r="J162" s="215"/>
      <c r="K162" s="215"/>
      <c r="L162" s="215"/>
      <c r="M162" s="215"/>
      <c r="N162" s="215"/>
      <c r="O162" s="215"/>
      <c r="P162" s="215"/>
      <c r="Q162" s="215"/>
      <c r="R162" s="215"/>
      <c r="S162" s="604"/>
      <c r="T162" s="215"/>
      <c r="U162" s="215"/>
      <c r="V162" s="215"/>
      <c r="W162" s="215"/>
      <c r="X162" s="215"/>
      <c r="Y162" s="215"/>
      <c r="Z162" s="215"/>
      <c r="AA162" s="517"/>
      <c r="AB162" s="517"/>
      <c r="AC162" s="215"/>
      <c r="AD162" s="215"/>
      <c r="AE162" s="215"/>
      <c r="AF162" s="607"/>
      <c r="AG162" s="539"/>
      <c r="AH162" s="448"/>
      <c r="AI162" s="448"/>
      <c r="AJ162" s="448"/>
      <c r="AK162" s="540"/>
      <c r="AL162" s="540"/>
      <c r="AM162" s="540"/>
      <c r="AN162" s="540"/>
      <c r="AO162" s="541"/>
      <c r="AP162" s="541"/>
    </row>
    <row r="163" spans="1:42" x14ac:dyDescent="0.25">
      <c r="A163" s="448"/>
      <c r="B163" s="554"/>
      <c r="C163" s="215"/>
      <c r="D163" s="215"/>
      <c r="E163" s="215"/>
      <c r="F163" s="215"/>
      <c r="G163" s="215"/>
      <c r="H163" s="215"/>
      <c r="I163" s="215"/>
      <c r="J163" s="215"/>
      <c r="K163" s="215"/>
      <c r="L163" s="215"/>
      <c r="M163" s="215"/>
      <c r="N163" s="215"/>
      <c r="O163" s="215"/>
      <c r="P163" s="215"/>
      <c r="Q163" s="215"/>
      <c r="R163" s="215"/>
      <c r="S163" s="604"/>
      <c r="T163" s="215"/>
      <c r="U163" s="215"/>
      <c r="V163" s="215"/>
      <c r="W163" s="215"/>
      <c r="X163" s="215"/>
      <c r="Y163" s="215"/>
      <c r="Z163" s="215"/>
      <c r="AA163" s="517"/>
      <c r="AB163" s="517"/>
      <c r="AC163" s="215"/>
      <c r="AD163" s="215"/>
      <c r="AE163" s="215"/>
      <c r="AF163" s="607"/>
      <c r="AG163" s="539"/>
      <c r="AH163" s="448"/>
      <c r="AI163" s="448"/>
      <c r="AJ163" s="448"/>
      <c r="AK163" s="540"/>
      <c r="AL163" s="540"/>
      <c r="AM163" s="540"/>
      <c r="AN163" s="540"/>
      <c r="AO163" s="541"/>
      <c r="AP163" s="541"/>
    </row>
    <row r="164" spans="1:42" x14ac:dyDescent="0.25">
      <c r="A164" s="448"/>
      <c r="B164" s="554"/>
      <c r="C164" s="215"/>
      <c r="D164" s="215"/>
      <c r="E164" s="215"/>
      <c r="F164" s="215"/>
      <c r="G164" s="215"/>
      <c r="H164" s="215"/>
      <c r="I164" s="215"/>
      <c r="J164" s="215"/>
      <c r="K164" s="215"/>
      <c r="L164" s="215"/>
      <c r="M164" s="215"/>
      <c r="N164" s="215"/>
      <c r="O164" s="215"/>
      <c r="P164" s="215"/>
      <c r="Q164" s="215"/>
      <c r="R164" s="215"/>
      <c r="S164" s="604"/>
      <c r="T164" s="215"/>
      <c r="U164" s="215"/>
      <c r="V164" s="215"/>
      <c r="W164" s="215"/>
      <c r="X164" s="215"/>
      <c r="Y164" s="215"/>
      <c r="Z164" s="215"/>
      <c r="AA164" s="517"/>
      <c r="AB164" s="517"/>
      <c r="AC164" s="215"/>
      <c r="AD164" s="215"/>
      <c r="AE164" s="215"/>
      <c r="AF164" s="607"/>
      <c r="AG164" s="539"/>
      <c r="AH164" s="448"/>
      <c r="AI164" s="448"/>
      <c r="AJ164" s="448"/>
      <c r="AK164" s="540"/>
      <c r="AL164" s="540"/>
      <c r="AM164" s="540"/>
      <c r="AN164" s="540"/>
      <c r="AO164" s="541"/>
      <c r="AP164" s="541"/>
    </row>
    <row r="165" spans="1:42" x14ac:dyDescent="0.25">
      <c r="A165" s="448"/>
      <c r="B165" s="554"/>
      <c r="C165" s="215"/>
      <c r="D165" s="215"/>
      <c r="E165" s="215"/>
      <c r="F165" s="215"/>
      <c r="G165" s="215"/>
      <c r="H165" s="215"/>
      <c r="I165" s="215"/>
      <c r="J165" s="215"/>
      <c r="K165" s="215"/>
      <c r="L165" s="215"/>
      <c r="M165" s="215"/>
      <c r="N165" s="215"/>
      <c r="O165" s="215"/>
      <c r="P165" s="215"/>
      <c r="Q165" s="215"/>
      <c r="R165" s="215"/>
      <c r="S165" s="604"/>
      <c r="T165" s="215"/>
      <c r="U165" s="215"/>
      <c r="V165" s="215"/>
      <c r="W165" s="215"/>
      <c r="X165" s="215"/>
      <c r="Y165" s="215"/>
      <c r="Z165" s="215"/>
      <c r="AA165" s="517"/>
      <c r="AB165" s="517"/>
      <c r="AC165" s="215"/>
      <c r="AD165" s="215"/>
      <c r="AE165" s="215"/>
      <c r="AF165" s="607"/>
      <c r="AG165" s="539"/>
      <c r="AH165" s="448"/>
      <c r="AI165" s="448"/>
      <c r="AJ165" s="448"/>
      <c r="AK165" s="540"/>
      <c r="AL165" s="540"/>
      <c r="AM165" s="540"/>
      <c r="AN165" s="540"/>
      <c r="AO165" s="541"/>
      <c r="AP165" s="541"/>
    </row>
    <row r="166" spans="1:42" x14ac:dyDescent="0.25">
      <c r="A166" s="448"/>
      <c r="B166" s="554"/>
      <c r="C166" s="215"/>
      <c r="D166" s="517"/>
      <c r="E166" s="517"/>
      <c r="F166" s="517"/>
      <c r="G166" s="517"/>
      <c r="H166" s="517"/>
      <c r="I166" s="517"/>
      <c r="J166" s="517"/>
      <c r="K166" s="517"/>
      <c r="L166" s="517"/>
      <c r="M166" s="517"/>
      <c r="N166" s="517"/>
      <c r="O166" s="517"/>
      <c r="P166" s="517"/>
      <c r="Q166" s="517"/>
      <c r="R166" s="215"/>
      <c r="S166" s="604"/>
      <c r="T166" s="215"/>
      <c r="U166" s="215"/>
      <c r="V166" s="215"/>
      <c r="W166" s="215"/>
      <c r="X166" s="215"/>
      <c r="Y166" s="215"/>
      <c r="Z166" s="215"/>
      <c r="AA166" s="517"/>
      <c r="AB166" s="517"/>
      <c r="AC166" s="215"/>
      <c r="AD166" s="215"/>
      <c r="AE166" s="215"/>
      <c r="AF166" s="607"/>
      <c r="AG166" s="539"/>
      <c r="AH166" s="448"/>
      <c r="AI166" s="448"/>
      <c r="AJ166" s="448"/>
      <c r="AK166" s="540"/>
      <c r="AL166" s="611"/>
      <c r="AM166" s="540"/>
      <c r="AN166" s="540"/>
      <c r="AO166" s="541"/>
      <c r="AP166" s="541"/>
    </row>
    <row r="167" spans="1:42" x14ac:dyDescent="0.25">
      <c r="A167" s="448"/>
      <c r="B167" s="554"/>
      <c r="C167" s="215"/>
      <c r="D167" s="517"/>
      <c r="E167" s="517"/>
      <c r="F167" s="517"/>
      <c r="G167" s="517"/>
      <c r="H167" s="517"/>
      <c r="I167" s="517"/>
      <c r="J167" s="517"/>
      <c r="K167" s="517"/>
      <c r="L167" s="517"/>
      <c r="M167" s="517"/>
      <c r="N167" s="517"/>
      <c r="O167" s="517"/>
      <c r="P167" s="517"/>
      <c r="Q167" s="517"/>
      <c r="R167" s="215"/>
      <c r="S167" s="604"/>
      <c r="T167" s="215"/>
      <c r="U167" s="215"/>
      <c r="V167" s="215"/>
      <c r="W167" s="215"/>
      <c r="X167" s="215"/>
      <c r="Y167" s="215"/>
      <c r="Z167" s="215"/>
      <c r="AA167" s="517"/>
      <c r="AB167" s="517"/>
      <c r="AC167" s="215"/>
      <c r="AD167" s="215"/>
      <c r="AE167" s="215"/>
      <c r="AF167" s="607"/>
      <c r="AG167" s="539"/>
      <c r="AH167" s="448"/>
      <c r="AI167" s="448"/>
      <c r="AJ167" s="448"/>
      <c r="AK167" s="540"/>
      <c r="AL167" s="611"/>
      <c r="AM167" s="540"/>
      <c r="AN167" s="540"/>
      <c r="AO167" s="541"/>
      <c r="AP167" s="541"/>
    </row>
    <row r="168" spans="1:42" x14ac:dyDescent="0.25">
      <c r="A168" s="448"/>
      <c r="B168" s="554"/>
      <c r="C168" s="215"/>
      <c r="D168" s="517"/>
      <c r="E168" s="517"/>
      <c r="F168" s="517"/>
      <c r="G168" s="517"/>
      <c r="H168" s="517"/>
      <c r="I168" s="517"/>
      <c r="J168" s="517"/>
      <c r="K168" s="517"/>
      <c r="L168" s="517"/>
      <c r="M168" s="517"/>
      <c r="N168" s="517"/>
      <c r="O168" s="517"/>
      <c r="P168" s="517"/>
      <c r="Q168" s="517"/>
      <c r="R168" s="215"/>
      <c r="S168" s="604"/>
      <c r="T168" s="215"/>
      <c r="U168" s="215"/>
      <c r="V168" s="215"/>
      <c r="W168" s="215"/>
      <c r="X168" s="215"/>
      <c r="Y168" s="215"/>
      <c r="Z168" s="215"/>
      <c r="AA168" s="517"/>
      <c r="AB168" s="517"/>
      <c r="AC168" s="215"/>
      <c r="AD168" s="215"/>
      <c r="AE168" s="215"/>
      <c r="AF168" s="607"/>
      <c r="AG168" s="539"/>
      <c r="AH168" s="448"/>
      <c r="AI168" s="448"/>
      <c r="AJ168" s="448"/>
      <c r="AK168" s="540"/>
      <c r="AL168" s="611"/>
      <c r="AM168" s="540"/>
      <c r="AN168" s="540"/>
      <c r="AO168" s="541"/>
      <c r="AP168" s="541"/>
    </row>
    <row r="169" spans="1:42" x14ac:dyDescent="0.25">
      <c r="A169" s="448"/>
      <c r="B169" s="554"/>
      <c r="C169" s="215"/>
      <c r="D169" s="517"/>
      <c r="E169" s="517"/>
      <c r="F169" s="517"/>
      <c r="G169" s="517"/>
      <c r="H169" s="517"/>
      <c r="I169" s="517"/>
      <c r="J169" s="517"/>
      <c r="K169" s="517"/>
      <c r="L169" s="517"/>
      <c r="M169" s="517"/>
      <c r="N169" s="517"/>
      <c r="O169" s="517"/>
      <c r="P169" s="517"/>
      <c r="Q169" s="517"/>
      <c r="R169" s="215"/>
      <c r="S169" s="604"/>
      <c r="T169" s="215"/>
      <c r="U169" s="215"/>
      <c r="V169" s="215"/>
      <c r="W169" s="215"/>
      <c r="X169" s="215"/>
      <c r="Y169" s="215"/>
      <c r="Z169" s="215"/>
      <c r="AA169" s="517"/>
      <c r="AB169" s="517"/>
      <c r="AC169" s="215"/>
      <c r="AD169" s="215"/>
      <c r="AE169" s="215"/>
      <c r="AF169" s="607"/>
      <c r="AG169" s="539"/>
      <c r="AH169" s="448"/>
      <c r="AI169" s="448"/>
      <c r="AJ169" s="448"/>
      <c r="AK169" s="540"/>
      <c r="AL169" s="611"/>
      <c r="AM169" s="540"/>
      <c r="AN169" s="540"/>
      <c r="AO169" s="541"/>
      <c r="AP169" s="541"/>
    </row>
    <row r="170" spans="1:42" x14ac:dyDescent="0.25">
      <c r="A170" s="448"/>
      <c r="B170" s="554"/>
      <c r="C170" s="215"/>
      <c r="D170" s="517"/>
      <c r="E170" s="517"/>
      <c r="F170" s="517"/>
      <c r="G170" s="517"/>
      <c r="H170" s="517"/>
      <c r="I170" s="517"/>
      <c r="J170" s="517"/>
      <c r="K170" s="517"/>
      <c r="L170" s="517"/>
      <c r="M170" s="517"/>
      <c r="N170" s="517"/>
      <c r="O170" s="517"/>
      <c r="P170" s="517"/>
      <c r="Q170" s="517"/>
      <c r="R170" s="215"/>
      <c r="S170" s="604"/>
      <c r="T170" s="215"/>
      <c r="U170" s="215"/>
      <c r="V170" s="215"/>
      <c r="W170" s="215"/>
      <c r="X170" s="215"/>
      <c r="Y170" s="215"/>
      <c r="Z170" s="517"/>
      <c r="AA170" s="517"/>
      <c r="AB170" s="517"/>
      <c r="AC170" s="215"/>
      <c r="AD170" s="215"/>
      <c r="AE170" s="215"/>
      <c r="AF170" s="607"/>
      <c r="AG170" s="539"/>
      <c r="AH170" s="448"/>
      <c r="AI170" s="448"/>
      <c r="AJ170" s="448"/>
      <c r="AK170" s="540"/>
      <c r="AL170" s="611"/>
      <c r="AM170" s="540"/>
      <c r="AN170" s="540"/>
      <c r="AO170" s="541"/>
      <c r="AP170" s="541"/>
    </row>
    <row r="171" spans="1:42" x14ac:dyDescent="0.25">
      <c r="A171" s="448"/>
      <c r="B171" s="554"/>
      <c r="C171" s="215"/>
      <c r="D171" s="517"/>
      <c r="E171" s="517"/>
      <c r="F171" s="517"/>
      <c r="G171" s="517"/>
      <c r="H171" s="517"/>
      <c r="I171" s="517"/>
      <c r="J171" s="517"/>
      <c r="K171" s="517"/>
      <c r="L171" s="517"/>
      <c r="M171" s="517"/>
      <c r="N171" s="517"/>
      <c r="O171" s="517"/>
      <c r="P171" s="517"/>
      <c r="Q171" s="517"/>
      <c r="R171" s="215"/>
      <c r="S171" s="604"/>
      <c r="T171" s="215"/>
      <c r="U171" s="215"/>
      <c r="V171" s="215"/>
      <c r="W171" s="215"/>
      <c r="X171" s="215"/>
      <c r="Y171" s="215"/>
      <c r="Z171" s="215"/>
      <c r="AA171" s="517"/>
      <c r="AB171" s="517"/>
      <c r="AC171" s="215"/>
      <c r="AD171" s="215"/>
      <c r="AE171" s="215"/>
      <c r="AF171" s="607"/>
      <c r="AG171" s="539"/>
      <c r="AH171" s="448"/>
      <c r="AI171" s="448"/>
      <c r="AJ171" s="448"/>
      <c r="AK171" s="540"/>
      <c r="AL171" s="540"/>
      <c r="AM171" s="540"/>
      <c r="AN171" s="540"/>
      <c r="AO171" s="541"/>
      <c r="AP171" s="541"/>
    </row>
    <row r="172" spans="1:42" x14ac:dyDescent="0.25">
      <c r="A172" s="448"/>
      <c r="B172" s="554"/>
      <c r="C172" s="215"/>
      <c r="D172" s="215"/>
      <c r="E172" s="215"/>
      <c r="F172" s="215"/>
      <c r="G172" s="215"/>
      <c r="H172" s="215"/>
      <c r="I172" s="215"/>
      <c r="J172" s="215"/>
      <c r="K172" s="215"/>
      <c r="L172" s="215"/>
      <c r="M172" s="215"/>
      <c r="N172" s="215"/>
      <c r="O172" s="215"/>
      <c r="P172" s="215"/>
      <c r="Q172" s="215"/>
      <c r="R172" s="215"/>
      <c r="S172" s="604"/>
      <c r="T172" s="215"/>
      <c r="U172" s="215"/>
      <c r="V172" s="215"/>
      <c r="W172" s="215"/>
      <c r="X172" s="215"/>
      <c r="Y172" s="215"/>
      <c r="Z172" s="215"/>
      <c r="AA172" s="517"/>
      <c r="AB172" s="517"/>
      <c r="AC172" s="215"/>
      <c r="AD172" s="215"/>
      <c r="AE172" s="215"/>
      <c r="AF172" s="607"/>
      <c r="AG172" s="539"/>
      <c r="AH172" s="608"/>
      <c r="AI172" s="608"/>
      <c r="AJ172" s="608"/>
      <c r="AK172" s="609"/>
      <c r="AL172" s="609"/>
      <c r="AM172" s="609"/>
      <c r="AN172" s="609"/>
      <c r="AO172" s="541"/>
      <c r="AP172" s="541"/>
    </row>
    <row r="173" spans="1:42" x14ac:dyDescent="0.25">
      <c r="A173" s="448"/>
      <c r="B173" s="554"/>
      <c r="C173" s="215"/>
      <c r="D173" s="215"/>
      <c r="E173" s="215"/>
      <c r="F173" s="215"/>
      <c r="G173" s="215"/>
      <c r="H173" s="215"/>
      <c r="I173" s="215"/>
      <c r="J173" s="215"/>
      <c r="K173" s="215"/>
      <c r="L173" s="215"/>
      <c r="M173" s="215"/>
      <c r="N173" s="215"/>
      <c r="O173" s="215"/>
      <c r="P173" s="215"/>
      <c r="Q173" s="215"/>
      <c r="R173" s="215"/>
      <c r="S173" s="604"/>
      <c r="T173" s="215"/>
      <c r="U173" s="215"/>
      <c r="V173" s="215"/>
      <c r="W173" s="215"/>
      <c r="X173" s="215"/>
      <c r="Y173" s="215"/>
      <c r="Z173" s="215"/>
      <c r="AA173" s="517"/>
      <c r="AB173" s="517"/>
      <c r="AC173" s="215"/>
      <c r="AD173" s="215"/>
      <c r="AE173" s="215"/>
      <c r="AF173" s="607"/>
      <c r="AG173" s="539"/>
      <c r="AH173" s="608"/>
      <c r="AI173" s="608"/>
      <c r="AJ173" s="608"/>
      <c r="AK173" s="609"/>
      <c r="AL173" s="609"/>
      <c r="AM173" s="609"/>
      <c r="AN173" s="609"/>
      <c r="AO173" s="541"/>
      <c r="AP173" s="541"/>
    </row>
    <row r="174" spans="1:42" x14ac:dyDescent="0.25">
      <c r="A174" s="448"/>
      <c r="B174" s="554"/>
      <c r="C174" s="215"/>
      <c r="D174" s="215"/>
      <c r="E174" s="215"/>
      <c r="F174" s="215"/>
      <c r="G174" s="215"/>
      <c r="H174" s="215"/>
      <c r="I174" s="215"/>
      <c r="J174" s="215"/>
      <c r="K174" s="215"/>
      <c r="L174" s="215"/>
      <c r="M174" s="215"/>
      <c r="N174" s="215"/>
      <c r="O174" s="215"/>
      <c r="P174" s="215"/>
      <c r="Q174" s="215"/>
      <c r="R174" s="215"/>
      <c r="S174" s="604"/>
      <c r="T174" s="215"/>
      <c r="U174" s="215"/>
      <c r="V174" s="215"/>
      <c r="W174" s="215"/>
      <c r="X174" s="215"/>
      <c r="Y174" s="215"/>
      <c r="Z174" s="215"/>
      <c r="AA174" s="517"/>
      <c r="AB174" s="517"/>
      <c r="AC174" s="215"/>
      <c r="AD174" s="215"/>
      <c r="AE174" s="215"/>
      <c r="AF174" s="607"/>
      <c r="AG174" s="539"/>
      <c r="AH174" s="608"/>
      <c r="AI174" s="608"/>
      <c r="AJ174" s="608"/>
      <c r="AK174" s="609"/>
      <c r="AL174" s="609"/>
      <c r="AM174" s="609"/>
      <c r="AN174" s="609"/>
      <c r="AO174" s="541"/>
      <c r="AP174" s="541"/>
    </row>
    <row r="175" spans="1:42" x14ac:dyDescent="0.25">
      <c r="A175" s="448"/>
      <c r="B175" s="554"/>
      <c r="C175" s="215"/>
      <c r="D175" s="215"/>
      <c r="E175" s="215"/>
      <c r="F175" s="215"/>
      <c r="G175" s="215"/>
      <c r="H175" s="215"/>
      <c r="I175" s="215"/>
      <c r="J175" s="215"/>
      <c r="K175" s="215"/>
      <c r="L175" s="215"/>
      <c r="M175" s="215"/>
      <c r="N175" s="215"/>
      <c r="O175" s="215"/>
      <c r="P175" s="215"/>
      <c r="Q175" s="215"/>
      <c r="R175" s="215"/>
      <c r="S175" s="604"/>
      <c r="T175" s="215"/>
      <c r="U175" s="215"/>
      <c r="V175" s="215"/>
      <c r="W175" s="215"/>
      <c r="X175" s="215"/>
      <c r="Y175" s="215"/>
      <c r="Z175" s="215"/>
      <c r="AA175" s="517"/>
      <c r="AB175" s="517"/>
      <c r="AC175" s="215"/>
      <c r="AD175" s="215"/>
      <c r="AE175" s="215"/>
      <c r="AF175" s="607"/>
      <c r="AG175" s="539"/>
      <c r="AH175" s="608"/>
      <c r="AI175" s="608"/>
      <c r="AJ175" s="608"/>
      <c r="AK175" s="609"/>
      <c r="AL175" s="609"/>
      <c r="AM175" s="609"/>
      <c r="AN175" s="609"/>
      <c r="AO175" s="541"/>
      <c r="AP175" s="541"/>
    </row>
    <row r="176" spans="1:42" x14ac:dyDescent="0.25">
      <c r="A176" s="448"/>
      <c r="B176" s="554"/>
      <c r="C176" s="215"/>
      <c r="D176" s="215"/>
      <c r="E176" s="215"/>
      <c r="F176" s="215"/>
      <c r="G176" s="215"/>
      <c r="H176" s="215"/>
      <c r="I176" s="215"/>
      <c r="J176" s="215"/>
      <c r="K176" s="215"/>
      <c r="L176" s="215"/>
      <c r="M176" s="215"/>
      <c r="N176" s="215"/>
      <c r="O176" s="215"/>
      <c r="P176" s="215"/>
      <c r="Q176" s="215"/>
      <c r="R176" s="215"/>
      <c r="S176" s="604"/>
      <c r="T176" s="215"/>
      <c r="U176" s="215"/>
      <c r="V176" s="215"/>
      <c r="W176" s="215"/>
      <c r="X176" s="215"/>
      <c r="Y176" s="215"/>
      <c r="Z176" s="215"/>
      <c r="AA176" s="517"/>
      <c r="AB176" s="517"/>
      <c r="AC176" s="215"/>
      <c r="AD176" s="215"/>
      <c r="AE176" s="215"/>
      <c r="AF176" s="607"/>
      <c r="AG176" s="539"/>
      <c r="AH176" s="608"/>
      <c r="AI176" s="608"/>
      <c r="AJ176" s="608"/>
      <c r="AK176" s="609"/>
      <c r="AL176" s="609"/>
      <c r="AM176" s="609"/>
      <c r="AN176" s="609"/>
      <c r="AO176" s="541"/>
      <c r="AP176" s="541"/>
    </row>
    <row r="177" spans="1:42" x14ac:dyDescent="0.25">
      <c r="A177" s="448"/>
      <c r="B177" s="554"/>
      <c r="C177" s="215"/>
      <c r="D177" s="215"/>
      <c r="E177" s="215"/>
      <c r="F177" s="215"/>
      <c r="G177" s="215"/>
      <c r="H177" s="215"/>
      <c r="I177" s="215"/>
      <c r="J177" s="215"/>
      <c r="K177" s="215"/>
      <c r="L177" s="215"/>
      <c r="M177" s="215"/>
      <c r="N177" s="215"/>
      <c r="O177" s="215"/>
      <c r="P177" s="215"/>
      <c r="Q177" s="215"/>
      <c r="R177" s="215"/>
      <c r="S177" s="604"/>
      <c r="T177" s="215"/>
      <c r="U177" s="215"/>
      <c r="V177" s="215"/>
      <c r="W177" s="215"/>
      <c r="X177" s="215"/>
      <c r="Y177" s="215"/>
      <c r="Z177" s="215"/>
      <c r="AA177" s="517"/>
      <c r="AB177" s="517"/>
      <c r="AC177" s="215"/>
      <c r="AD177" s="215"/>
      <c r="AE177" s="215"/>
      <c r="AF177" s="607"/>
      <c r="AG177" s="539"/>
      <c r="AH177" s="608"/>
      <c r="AI177" s="608"/>
      <c r="AJ177" s="608"/>
      <c r="AK177" s="609"/>
      <c r="AL177" s="609"/>
      <c r="AM177" s="609"/>
      <c r="AN177" s="609"/>
      <c r="AO177" s="541"/>
      <c r="AP177" s="541"/>
    </row>
    <row r="178" spans="1:42" x14ac:dyDescent="0.25">
      <c r="A178" s="448"/>
      <c r="B178" s="554"/>
      <c r="C178" s="215"/>
      <c r="D178" s="215"/>
      <c r="E178" s="215"/>
      <c r="F178" s="215"/>
      <c r="G178" s="215"/>
      <c r="H178" s="215"/>
      <c r="I178" s="215"/>
      <c r="J178" s="215"/>
      <c r="K178" s="215"/>
      <c r="L178" s="215"/>
      <c r="M178" s="215"/>
      <c r="N178" s="215"/>
      <c r="O178" s="215"/>
      <c r="P178" s="215"/>
      <c r="Q178" s="215"/>
      <c r="R178" s="215"/>
      <c r="S178" s="604"/>
      <c r="T178" s="215"/>
      <c r="U178" s="215"/>
      <c r="V178" s="215"/>
      <c r="W178" s="215"/>
      <c r="X178" s="215"/>
      <c r="Y178" s="215"/>
      <c r="Z178" s="215"/>
      <c r="AA178" s="517"/>
      <c r="AB178" s="517"/>
      <c r="AC178" s="215"/>
      <c r="AD178" s="215"/>
      <c r="AE178" s="215"/>
      <c r="AF178" s="607"/>
      <c r="AG178" s="539"/>
      <c r="AH178" s="608"/>
      <c r="AI178" s="608"/>
      <c r="AJ178" s="608"/>
      <c r="AK178" s="609"/>
      <c r="AL178" s="609"/>
      <c r="AM178" s="609"/>
      <c r="AN178" s="609"/>
      <c r="AO178" s="541"/>
      <c r="AP178" s="541"/>
    </row>
    <row r="179" spans="1:42" x14ac:dyDescent="0.25">
      <c r="A179" s="448"/>
      <c r="B179" s="554"/>
      <c r="C179" s="215"/>
      <c r="D179" s="215"/>
      <c r="E179" s="215"/>
      <c r="F179" s="215"/>
      <c r="G179" s="215"/>
      <c r="H179" s="215"/>
      <c r="I179" s="215"/>
      <c r="J179" s="215"/>
      <c r="K179" s="215"/>
      <c r="L179" s="215"/>
      <c r="M179" s="215"/>
      <c r="N179" s="215"/>
      <c r="O179" s="215"/>
      <c r="P179" s="215"/>
      <c r="Q179" s="215"/>
      <c r="R179" s="215"/>
      <c r="S179" s="604"/>
      <c r="T179" s="215"/>
      <c r="U179" s="215"/>
      <c r="V179" s="215"/>
      <c r="W179" s="215"/>
      <c r="X179" s="215"/>
      <c r="Y179" s="215"/>
      <c r="Z179" s="215"/>
      <c r="AA179" s="517"/>
      <c r="AB179" s="517"/>
      <c r="AC179" s="215"/>
      <c r="AD179" s="215"/>
      <c r="AE179" s="215"/>
      <c r="AF179" s="607"/>
      <c r="AG179" s="539"/>
      <c r="AH179" s="608"/>
      <c r="AI179" s="608"/>
      <c r="AJ179" s="608"/>
      <c r="AK179" s="609"/>
      <c r="AL179" s="609"/>
      <c r="AM179" s="609"/>
      <c r="AN179" s="609"/>
      <c r="AO179" s="541"/>
      <c r="AP179" s="541"/>
    </row>
    <row r="180" spans="1:42" x14ac:dyDescent="0.25">
      <c r="A180" s="448"/>
      <c r="B180" s="554"/>
      <c r="C180" s="215"/>
      <c r="D180" s="215"/>
      <c r="E180" s="215"/>
      <c r="F180" s="215"/>
      <c r="G180" s="215"/>
      <c r="H180" s="215"/>
      <c r="I180" s="215"/>
      <c r="J180" s="215"/>
      <c r="K180" s="215"/>
      <c r="L180" s="215"/>
      <c r="M180" s="215"/>
      <c r="N180" s="215"/>
      <c r="O180" s="215"/>
      <c r="P180" s="215"/>
      <c r="Q180" s="215"/>
      <c r="R180" s="215"/>
      <c r="S180" s="604"/>
      <c r="T180" s="215"/>
      <c r="U180" s="215"/>
      <c r="V180" s="215"/>
      <c r="W180" s="215"/>
      <c r="X180" s="215"/>
      <c r="Y180" s="215"/>
      <c r="Z180" s="215"/>
      <c r="AA180" s="517"/>
      <c r="AB180" s="517"/>
      <c r="AC180" s="215"/>
      <c r="AD180" s="215"/>
      <c r="AE180" s="215"/>
      <c r="AF180" s="607"/>
      <c r="AG180" s="539"/>
      <c r="AH180" s="608"/>
      <c r="AI180" s="608"/>
      <c r="AJ180" s="608"/>
      <c r="AK180" s="609"/>
      <c r="AL180" s="609"/>
      <c r="AM180" s="609"/>
      <c r="AN180" s="609"/>
      <c r="AO180" s="541"/>
      <c r="AP180" s="541"/>
    </row>
    <row r="181" spans="1:42" x14ac:dyDescent="0.25">
      <c r="A181" s="448"/>
      <c r="B181" s="554"/>
      <c r="C181" s="215"/>
      <c r="D181" s="215"/>
      <c r="E181" s="215"/>
      <c r="F181" s="215"/>
      <c r="G181" s="215"/>
      <c r="H181" s="215"/>
      <c r="I181" s="215"/>
      <c r="J181" s="215"/>
      <c r="K181" s="215"/>
      <c r="L181" s="215"/>
      <c r="M181" s="215"/>
      <c r="N181" s="215"/>
      <c r="O181" s="215"/>
      <c r="P181" s="215"/>
      <c r="Q181" s="215"/>
      <c r="R181" s="215"/>
      <c r="S181" s="604"/>
      <c r="T181" s="215"/>
      <c r="U181" s="215"/>
      <c r="V181" s="215"/>
      <c r="W181" s="215"/>
      <c r="X181" s="215"/>
      <c r="Y181" s="215"/>
      <c r="Z181" s="215"/>
      <c r="AA181" s="517"/>
      <c r="AB181" s="517"/>
      <c r="AC181" s="215"/>
      <c r="AD181" s="215"/>
      <c r="AE181" s="215"/>
      <c r="AF181" s="607"/>
      <c r="AG181" s="539"/>
      <c r="AH181" s="608"/>
      <c r="AI181" s="608"/>
      <c r="AJ181" s="608"/>
      <c r="AK181" s="609"/>
      <c r="AL181" s="609"/>
      <c r="AM181" s="609"/>
      <c r="AN181" s="609"/>
      <c r="AO181" s="541"/>
      <c r="AP181" s="541"/>
    </row>
    <row r="182" spans="1:42" x14ac:dyDescent="0.25">
      <c r="A182" s="448"/>
      <c r="B182" s="554"/>
      <c r="C182" s="215"/>
      <c r="D182" s="215"/>
      <c r="E182" s="215"/>
      <c r="F182" s="215"/>
      <c r="G182" s="215"/>
      <c r="H182" s="215"/>
      <c r="I182" s="215"/>
      <c r="J182" s="215"/>
      <c r="K182" s="215"/>
      <c r="L182" s="215"/>
      <c r="M182" s="215"/>
      <c r="N182" s="215"/>
      <c r="O182" s="215"/>
      <c r="P182" s="215"/>
      <c r="Q182" s="215"/>
      <c r="R182" s="215"/>
      <c r="S182" s="604"/>
      <c r="T182" s="215"/>
      <c r="U182" s="215"/>
      <c r="V182" s="215"/>
      <c r="W182" s="215"/>
      <c r="X182" s="215"/>
      <c r="Y182" s="215"/>
      <c r="Z182" s="215"/>
      <c r="AA182" s="517"/>
      <c r="AB182" s="517"/>
      <c r="AC182" s="215"/>
      <c r="AD182" s="215"/>
      <c r="AE182" s="215"/>
      <c r="AF182" s="607"/>
      <c r="AG182" s="539"/>
      <c r="AH182" s="608"/>
      <c r="AI182" s="608"/>
      <c r="AJ182" s="608"/>
      <c r="AK182" s="609"/>
      <c r="AL182" s="609"/>
      <c r="AM182" s="609"/>
      <c r="AN182" s="609"/>
      <c r="AO182" s="541"/>
      <c r="AP182" s="541"/>
    </row>
    <row r="183" spans="1:42" x14ac:dyDescent="0.25">
      <c r="A183" s="448"/>
      <c r="B183" s="554"/>
      <c r="C183" s="215"/>
      <c r="D183" s="215"/>
      <c r="E183" s="215"/>
      <c r="F183" s="215"/>
      <c r="G183" s="215"/>
      <c r="H183" s="215"/>
      <c r="I183" s="215"/>
      <c r="J183" s="215"/>
      <c r="K183" s="215"/>
      <c r="L183" s="215"/>
      <c r="M183" s="215"/>
      <c r="N183" s="215"/>
      <c r="O183" s="215"/>
      <c r="P183" s="215"/>
      <c r="Q183" s="215"/>
      <c r="R183" s="215"/>
      <c r="S183" s="604"/>
      <c r="T183" s="215"/>
      <c r="U183" s="215"/>
      <c r="V183" s="215"/>
      <c r="W183" s="215"/>
      <c r="X183" s="215"/>
      <c r="Y183" s="215"/>
      <c r="Z183" s="215"/>
      <c r="AA183" s="517"/>
      <c r="AB183" s="517"/>
      <c r="AC183" s="215"/>
      <c r="AD183" s="215"/>
      <c r="AE183" s="215"/>
      <c r="AF183" s="607"/>
      <c r="AG183" s="539"/>
      <c r="AH183" s="608"/>
      <c r="AI183" s="608"/>
      <c r="AJ183" s="608"/>
      <c r="AK183" s="609"/>
      <c r="AL183" s="609"/>
      <c r="AM183" s="609"/>
      <c r="AN183" s="609"/>
      <c r="AO183" s="541"/>
      <c r="AP183" s="541"/>
    </row>
    <row r="184" spans="1:42" x14ac:dyDescent="0.25">
      <c r="A184" s="448"/>
      <c r="B184" s="554"/>
      <c r="C184" s="215"/>
      <c r="D184" s="215"/>
      <c r="E184" s="215"/>
      <c r="F184" s="215"/>
      <c r="G184" s="215"/>
      <c r="H184" s="215"/>
      <c r="I184" s="215"/>
      <c r="J184" s="215"/>
      <c r="K184" s="215"/>
      <c r="L184" s="215"/>
      <c r="M184" s="215"/>
      <c r="N184" s="215"/>
      <c r="O184" s="215"/>
      <c r="P184" s="215"/>
      <c r="Q184" s="215"/>
      <c r="R184" s="215"/>
      <c r="S184" s="604"/>
      <c r="T184" s="215"/>
      <c r="U184" s="215"/>
      <c r="V184" s="215"/>
      <c r="W184" s="215"/>
      <c r="X184" s="215"/>
      <c r="Y184" s="215"/>
      <c r="Z184" s="215"/>
      <c r="AA184" s="517"/>
      <c r="AB184" s="517"/>
      <c r="AC184" s="215"/>
      <c r="AD184" s="215"/>
      <c r="AE184" s="215"/>
      <c r="AF184" s="607"/>
      <c r="AG184" s="539"/>
      <c r="AH184" s="608"/>
      <c r="AI184" s="608"/>
      <c r="AJ184" s="608"/>
      <c r="AK184" s="609"/>
      <c r="AL184" s="609"/>
      <c r="AM184" s="609"/>
      <c r="AN184" s="609"/>
      <c r="AO184" s="541"/>
      <c r="AP184" s="541"/>
    </row>
    <row r="185" spans="1:42" x14ac:dyDescent="0.25">
      <c r="A185" s="448"/>
      <c r="B185" s="554"/>
      <c r="C185" s="215"/>
      <c r="D185" s="215"/>
      <c r="E185" s="215"/>
      <c r="F185" s="215"/>
      <c r="G185" s="215"/>
      <c r="H185" s="215"/>
      <c r="I185" s="215"/>
      <c r="J185" s="215"/>
      <c r="K185" s="215"/>
      <c r="L185" s="215"/>
      <c r="M185" s="215"/>
      <c r="N185" s="215"/>
      <c r="O185" s="215"/>
      <c r="P185" s="215"/>
      <c r="Q185" s="215"/>
      <c r="R185" s="215"/>
      <c r="S185" s="604"/>
      <c r="T185" s="215"/>
      <c r="U185" s="215"/>
      <c r="V185" s="215"/>
      <c r="W185" s="215"/>
      <c r="X185" s="215"/>
      <c r="Y185" s="215"/>
      <c r="Z185" s="215"/>
      <c r="AA185" s="517"/>
      <c r="AB185" s="517"/>
      <c r="AC185" s="215"/>
      <c r="AD185" s="215"/>
      <c r="AE185" s="215"/>
      <c r="AF185" s="607"/>
      <c r="AG185" s="539"/>
      <c r="AH185" s="608"/>
      <c r="AI185" s="608"/>
      <c r="AJ185" s="608"/>
      <c r="AK185" s="609"/>
      <c r="AL185" s="609"/>
      <c r="AM185" s="609"/>
      <c r="AN185" s="609"/>
      <c r="AO185" s="541"/>
      <c r="AP185" s="541"/>
    </row>
    <row r="186" spans="1:42" x14ac:dyDescent="0.25">
      <c r="A186" s="448"/>
      <c r="B186" s="554"/>
      <c r="C186" s="215"/>
      <c r="D186" s="215"/>
      <c r="E186" s="215"/>
      <c r="F186" s="215"/>
      <c r="G186" s="215"/>
      <c r="H186" s="215"/>
      <c r="I186" s="215"/>
      <c r="J186" s="215"/>
      <c r="K186" s="215"/>
      <c r="L186" s="215"/>
      <c r="M186" s="215"/>
      <c r="N186" s="215"/>
      <c r="O186" s="215"/>
      <c r="P186" s="215"/>
      <c r="Q186" s="215"/>
      <c r="R186" s="215"/>
      <c r="S186" s="604"/>
      <c r="T186" s="215"/>
      <c r="U186" s="215"/>
      <c r="V186" s="215"/>
      <c r="W186" s="215"/>
      <c r="X186" s="215"/>
      <c r="Y186" s="215"/>
      <c r="Z186" s="215"/>
      <c r="AA186" s="517"/>
      <c r="AB186" s="517"/>
      <c r="AC186" s="215"/>
      <c r="AD186" s="215"/>
      <c r="AE186" s="215"/>
      <c r="AF186" s="607"/>
      <c r="AG186" s="539"/>
      <c r="AH186" s="608"/>
      <c r="AI186" s="608"/>
      <c r="AJ186" s="608"/>
      <c r="AK186" s="609"/>
      <c r="AL186" s="609"/>
      <c r="AM186" s="609"/>
      <c r="AN186" s="609"/>
      <c r="AO186" s="541"/>
      <c r="AP186" s="541"/>
    </row>
    <row r="187" spans="1:42" x14ac:dyDescent="0.25">
      <c r="A187" s="448"/>
      <c r="B187" s="554"/>
      <c r="C187" s="215"/>
      <c r="D187" s="215"/>
      <c r="E187" s="215"/>
      <c r="F187" s="215"/>
      <c r="G187" s="215"/>
      <c r="H187" s="215"/>
      <c r="I187" s="215"/>
      <c r="J187" s="215"/>
      <c r="K187" s="215"/>
      <c r="L187" s="215"/>
      <c r="M187" s="215"/>
      <c r="N187" s="215"/>
      <c r="O187" s="215"/>
      <c r="P187" s="215"/>
      <c r="Q187" s="215"/>
      <c r="R187" s="215"/>
      <c r="S187" s="604"/>
      <c r="T187" s="215"/>
      <c r="U187" s="215"/>
      <c r="V187" s="215"/>
      <c r="W187" s="215"/>
      <c r="X187" s="215"/>
      <c r="Y187" s="215"/>
      <c r="Z187" s="215"/>
      <c r="AA187" s="517"/>
      <c r="AB187" s="517"/>
      <c r="AC187" s="215"/>
      <c r="AD187" s="215"/>
      <c r="AE187" s="215"/>
      <c r="AF187" s="607"/>
      <c r="AG187" s="539"/>
      <c r="AH187" s="608"/>
      <c r="AI187" s="608"/>
      <c r="AJ187" s="608"/>
      <c r="AK187" s="609"/>
      <c r="AL187" s="609"/>
      <c r="AM187" s="609"/>
      <c r="AN187" s="609"/>
      <c r="AO187" s="541"/>
      <c r="AP187" s="541"/>
    </row>
    <row r="188" spans="1:42" x14ac:dyDescent="0.25">
      <c r="A188" s="448"/>
      <c r="B188" s="554"/>
      <c r="C188" s="215"/>
      <c r="D188" s="215"/>
      <c r="E188" s="215"/>
      <c r="F188" s="215"/>
      <c r="G188" s="215"/>
      <c r="H188" s="215"/>
      <c r="I188" s="215"/>
      <c r="J188" s="215"/>
      <c r="K188" s="215"/>
      <c r="L188" s="215"/>
      <c r="M188" s="215"/>
      <c r="N188" s="215"/>
      <c r="O188" s="215"/>
      <c r="P188" s="215"/>
      <c r="Q188" s="215"/>
      <c r="R188" s="215"/>
      <c r="S188" s="604"/>
      <c r="T188" s="215"/>
      <c r="U188" s="215"/>
      <c r="V188" s="215"/>
      <c r="W188" s="215"/>
      <c r="X188" s="215"/>
      <c r="Y188" s="215"/>
      <c r="Z188" s="215"/>
      <c r="AA188" s="517"/>
      <c r="AB188" s="517"/>
      <c r="AC188" s="215"/>
      <c r="AD188" s="215"/>
      <c r="AE188" s="215"/>
      <c r="AF188" s="607"/>
      <c r="AG188" s="539"/>
      <c r="AH188" s="608"/>
      <c r="AI188" s="608"/>
      <c r="AJ188" s="608"/>
      <c r="AK188" s="609"/>
      <c r="AL188" s="609"/>
      <c r="AM188" s="609"/>
      <c r="AN188" s="609"/>
      <c r="AO188" s="541"/>
      <c r="AP188" s="541"/>
    </row>
    <row r="189" spans="1:42" x14ac:dyDescent="0.25">
      <c r="A189" s="448"/>
      <c r="B189" s="554"/>
      <c r="C189" s="215"/>
      <c r="D189" s="215"/>
      <c r="E189" s="215"/>
      <c r="F189" s="215"/>
      <c r="G189" s="215"/>
      <c r="H189" s="215"/>
      <c r="I189" s="215"/>
      <c r="J189" s="215"/>
      <c r="K189" s="215"/>
      <c r="L189" s="215"/>
      <c r="M189" s="215"/>
      <c r="N189" s="215"/>
      <c r="O189" s="215"/>
      <c r="P189" s="215"/>
      <c r="Q189" s="215"/>
      <c r="R189" s="215"/>
      <c r="S189" s="604"/>
      <c r="T189" s="215"/>
      <c r="U189" s="215"/>
      <c r="V189" s="215"/>
      <c r="W189" s="215"/>
      <c r="X189" s="215"/>
      <c r="Y189" s="215"/>
      <c r="Z189" s="215"/>
      <c r="AA189" s="517"/>
      <c r="AB189" s="517"/>
      <c r="AC189" s="215"/>
      <c r="AD189" s="215"/>
      <c r="AE189" s="215"/>
      <c r="AF189" s="607"/>
      <c r="AG189" s="539"/>
      <c r="AH189" s="608"/>
      <c r="AI189" s="608"/>
      <c r="AJ189" s="608"/>
      <c r="AK189" s="609"/>
      <c r="AL189" s="609"/>
      <c r="AM189" s="609"/>
      <c r="AN189" s="609"/>
      <c r="AO189" s="541"/>
      <c r="AP189" s="541"/>
    </row>
    <row r="190" spans="1:42" x14ac:dyDescent="0.25">
      <c r="A190" s="448"/>
      <c r="B190" s="554"/>
      <c r="C190" s="215"/>
      <c r="D190" s="215"/>
      <c r="E190" s="215"/>
      <c r="F190" s="215"/>
      <c r="G190" s="215"/>
      <c r="H190" s="215"/>
      <c r="I190" s="215"/>
      <c r="J190" s="215"/>
      <c r="K190" s="215"/>
      <c r="L190" s="215"/>
      <c r="M190" s="215"/>
      <c r="N190" s="215"/>
      <c r="O190" s="215"/>
      <c r="P190" s="215"/>
      <c r="Q190" s="215"/>
      <c r="R190" s="215"/>
      <c r="S190" s="604"/>
      <c r="T190" s="215"/>
      <c r="U190" s="215"/>
      <c r="V190" s="215"/>
      <c r="W190" s="215"/>
      <c r="X190" s="215"/>
      <c r="Y190" s="215"/>
      <c r="Z190" s="215"/>
      <c r="AA190" s="517"/>
      <c r="AB190" s="517"/>
      <c r="AC190" s="215"/>
      <c r="AD190" s="215"/>
      <c r="AE190" s="215"/>
      <c r="AF190" s="607"/>
      <c r="AG190" s="539"/>
      <c r="AH190" s="608"/>
      <c r="AI190" s="608"/>
      <c r="AJ190" s="608"/>
      <c r="AK190" s="609"/>
      <c r="AL190" s="609"/>
      <c r="AM190" s="609"/>
      <c r="AN190" s="609"/>
      <c r="AO190" s="541"/>
      <c r="AP190" s="541"/>
    </row>
    <row r="191" spans="1:42" x14ac:dyDescent="0.25">
      <c r="A191" s="448"/>
      <c r="B191" s="554"/>
      <c r="C191" s="215"/>
      <c r="D191" s="517"/>
      <c r="E191" s="517"/>
      <c r="F191" s="517"/>
      <c r="G191" s="517"/>
      <c r="H191" s="517"/>
      <c r="I191" s="517"/>
      <c r="J191" s="517"/>
      <c r="K191" s="517"/>
      <c r="L191" s="517"/>
      <c r="M191" s="517"/>
      <c r="N191" s="517"/>
      <c r="O191" s="517"/>
      <c r="P191" s="517"/>
      <c r="Q191" s="517"/>
      <c r="R191" s="215"/>
      <c r="S191" s="604"/>
      <c r="T191" s="215"/>
      <c r="U191" s="215"/>
      <c r="V191" s="215"/>
      <c r="W191" s="215"/>
      <c r="X191" s="215"/>
      <c r="Y191" s="215"/>
      <c r="Z191" s="215"/>
      <c r="AA191" s="517"/>
      <c r="AB191" s="517"/>
      <c r="AC191" s="215"/>
      <c r="AD191" s="215"/>
      <c r="AE191" s="215"/>
      <c r="AF191" s="607"/>
      <c r="AG191" s="539"/>
      <c r="AH191" s="448"/>
      <c r="AI191" s="448"/>
      <c r="AJ191" s="448"/>
      <c r="AK191" s="540"/>
      <c r="AL191" s="540"/>
      <c r="AM191" s="540"/>
      <c r="AN191" s="540"/>
      <c r="AO191" s="541"/>
      <c r="AP191" s="541"/>
    </row>
    <row r="192" spans="1:42" x14ac:dyDescent="0.25">
      <c r="A192" s="448"/>
      <c r="B192" s="554"/>
      <c r="C192" s="215"/>
      <c r="D192" s="517"/>
      <c r="E192" s="517"/>
      <c r="F192" s="517"/>
      <c r="G192" s="517"/>
      <c r="H192" s="517"/>
      <c r="I192" s="517"/>
      <c r="J192" s="517"/>
      <c r="K192" s="517"/>
      <c r="L192" s="517"/>
      <c r="M192" s="517"/>
      <c r="N192" s="517"/>
      <c r="O192" s="517"/>
      <c r="P192" s="517"/>
      <c r="Q192" s="517"/>
      <c r="R192" s="215"/>
      <c r="S192" s="604"/>
      <c r="T192" s="215"/>
      <c r="U192" s="215"/>
      <c r="V192" s="215"/>
      <c r="W192" s="215"/>
      <c r="X192" s="215"/>
      <c r="Y192" s="215"/>
      <c r="Z192" s="215"/>
      <c r="AA192" s="517"/>
      <c r="AB192" s="517"/>
      <c r="AC192" s="215"/>
      <c r="AD192" s="215"/>
      <c r="AE192" s="215"/>
      <c r="AF192" s="607"/>
      <c r="AG192" s="539"/>
      <c r="AH192" s="448"/>
      <c r="AI192" s="448"/>
      <c r="AJ192" s="448"/>
      <c r="AK192" s="540"/>
      <c r="AL192" s="540"/>
      <c r="AM192" s="540"/>
      <c r="AN192" s="540"/>
      <c r="AO192" s="541"/>
      <c r="AP192" s="541"/>
    </row>
    <row r="193" spans="1:42" x14ac:dyDescent="0.25">
      <c r="A193" s="448"/>
      <c r="B193" s="554"/>
      <c r="C193" s="215"/>
      <c r="D193" s="517"/>
      <c r="E193" s="517"/>
      <c r="F193" s="517"/>
      <c r="G193" s="517"/>
      <c r="H193" s="517"/>
      <c r="I193" s="517"/>
      <c r="J193" s="517"/>
      <c r="K193" s="517"/>
      <c r="L193" s="517"/>
      <c r="M193" s="517"/>
      <c r="N193" s="517"/>
      <c r="O193" s="517"/>
      <c r="P193" s="517"/>
      <c r="Q193" s="517"/>
      <c r="R193" s="215"/>
      <c r="S193" s="604"/>
      <c r="T193" s="215"/>
      <c r="U193" s="215"/>
      <c r="V193" s="215"/>
      <c r="W193" s="215"/>
      <c r="X193" s="215"/>
      <c r="Y193" s="215"/>
      <c r="Z193" s="215"/>
      <c r="AA193" s="517"/>
      <c r="AB193" s="517"/>
      <c r="AC193" s="215"/>
      <c r="AD193" s="215"/>
      <c r="AE193" s="215"/>
      <c r="AF193" s="607"/>
      <c r="AG193" s="539"/>
      <c r="AH193" s="448"/>
      <c r="AI193" s="448"/>
      <c r="AJ193" s="448"/>
      <c r="AK193" s="540"/>
      <c r="AL193" s="540"/>
      <c r="AM193" s="540"/>
      <c r="AN193" s="540"/>
      <c r="AO193" s="541"/>
      <c r="AP193" s="541"/>
    </row>
    <row r="194" spans="1:42" x14ac:dyDescent="0.25">
      <c r="A194" s="448"/>
      <c r="B194" s="554"/>
      <c r="C194" s="215"/>
      <c r="D194" s="517"/>
      <c r="E194" s="517"/>
      <c r="F194" s="517"/>
      <c r="G194" s="517"/>
      <c r="H194" s="517"/>
      <c r="I194" s="517"/>
      <c r="J194" s="517"/>
      <c r="K194" s="517"/>
      <c r="L194" s="517"/>
      <c r="M194" s="517"/>
      <c r="N194" s="517"/>
      <c r="O194" s="517"/>
      <c r="P194" s="517"/>
      <c r="Q194" s="517"/>
      <c r="R194" s="215"/>
      <c r="S194" s="604"/>
      <c r="T194" s="215"/>
      <c r="U194" s="215"/>
      <c r="V194" s="215"/>
      <c r="W194" s="215"/>
      <c r="X194" s="215"/>
      <c r="Y194" s="215"/>
      <c r="Z194" s="215"/>
      <c r="AA194" s="517"/>
      <c r="AB194" s="517"/>
      <c r="AC194" s="215"/>
      <c r="AD194" s="215"/>
      <c r="AE194" s="215"/>
      <c r="AF194" s="607"/>
      <c r="AG194" s="539"/>
      <c r="AH194" s="448"/>
      <c r="AI194" s="448"/>
      <c r="AJ194" s="448"/>
      <c r="AK194" s="540"/>
      <c r="AL194" s="540"/>
      <c r="AM194" s="540"/>
      <c r="AN194" s="540"/>
      <c r="AO194" s="541"/>
      <c r="AP194" s="541"/>
    </row>
    <row r="195" spans="1:42" x14ac:dyDescent="0.25">
      <c r="A195" s="448"/>
      <c r="B195" s="554"/>
      <c r="C195" s="215"/>
      <c r="D195" s="517"/>
      <c r="E195" s="517"/>
      <c r="F195" s="517"/>
      <c r="G195" s="517"/>
      <c r="H195" s="517"/>
      <c r="I195" s="517"/>
      <c r="J195" s="517"/>
      <c r="K195" s="517"/>
      <c r="L195" s="517"/>
      <c r="M195" s="517"/>
      <c r="N195" s="517"/>
      <c r="O195" s="517"/>
      <c r="P195" s="517"/>
      <c r="Q195" s="517"/>
      <c r="R195" s="215"/>
      <c r="S195" s="604"/>
      <c r="T195" s="215"/>
      <c r="U195" s="215"/>
      <c r="V195" s="215"/>
      <c r="W195" s="215"/>
      <c r="X195" s="215"/>
      <c r="Y195" s="215"/>
      <c r="Z195" s="215"/>
      <c r="AA195" s="517"/>
      <c r="AB195" s="517"/>
      <c r="AC195" s="215"/>
      <c r="AD195" s="215"/>
      <c r="AE195" s="215"/>
      <c r="AF195" s="607"/>
      <c r="AG195" s="539"/>
      <c r="AH195" s="448"/>
      <c r="AI195" s="448"/>
      <c r="AJ195" s="448"/>
      <c r="AK195" s="540"/>
      <c r="AL195" s="540"/>
      <c r="AM195" s="540"/>
      <c r="AN195" s="540"/>
      <c r="AO195" s="541"/>
      <c r="AP195" s="541"/>
    </row>
    <row r="196" spans="1:42" s="18" customFormat="1" x14ac:dyDescent="0.25">
      <c r="A196" s="448"/>
      <c r="B196" s="554"/>
      <c r="C196" s="215"/>
      <c r="D196" s="517"/>
      <c r="E196" s="517"/>
      <c r="F196" s="517"/>
      <c r="G196" s="517"/>
      <c r="H196" s="517"/>
      <c r="I196" s="517"/>
      <c r="J196" s="517"/>
      <c r="K196" s="517"/>
      <c r="L196" s="517"/>
      <c r="M196" s="517"/>
      <c r="N196" s="517"/>
      <c r="O196" s="517"/>
      <c r="P196" s="517"/>
      <c r="Q196" s="517"/>
      <c r="R196" s="215"/>
      <c r="S196" s="604"/>
      <c r="T196" s="215"/>
      <c r="U196" s="215"/>
      <c r="V196" s="215"/>
      <c r="W196" s="215"/>
      <c r="X196" s="215"/>
      <c r="Y196" s="215"/>
      <c r="Z196" s="215"/>
      <c r="AA196" s="517"/>
      <c r="AB196" s="517"/>
      <c r="AC196" s="215"/>
      <c r="AD196" s="215"/>
      <c r="AE196" s="215"/>
      <c r="AF196" s="607"/>
      <c r="AG196" s="539"/>
      <c r="AH196" s="448"/>
      <c r="AI196" s="448"/>
      <c r="AJ196" s="448"/>
      <c r="AK196" s="540"/>
      <c r="AL196" s="540"/>
      <c r="AM196" s="540"/>
      <c r="AN196" s="540"/>
      <c r="AO196" s="541"/>
      <c r="AP196" s="541"/>
    </row>
    <row r="197" spans="1:42" s="18" customFormat="1" x14ac:dyDescent="0.25">
      <c r="A197" s="448"/>
      <c r="B197" s="554"/>
      <c r="C197" s="215"/>
      <c r="D197" s="517"/>
      <c r="E197" s="517"/>
      <c r="F197" s="517"/>
      <c r="G197" s="517"/>
      <c r="H197" s="517"/>
      <c r="I197" s="517"/>
      <c r="J197" s="517"/>
      <c r="K197" s="517"/>
      <c r="L197" s="517"/>
      <c r="M197" s="517"/>
      <c r="N197" s="517"/>
      <c r="O197" s="517"/>
      <c r="P197" s="517"/>
      <c r="Q197" s="517"/>
      <c r="R197" s="215"/>
      <c r="S197" s="604"/>
      <c r="T197" s="215"/>
      <c r="U197" s="215"/>
      <c r="V197" s="215"/>
      <c r="W197" s="215"/>
      <c r="X197" s="215"/>
      <c r="Y197" s="215"/>
      <c r="Z197" s="215"/>
      <c r="AA197" s="517"/>
      <c r="AB197" s="517"/>
      <c r="AC197" s="215"/>
      <c r="AD197" s="215"/>
      <c r="AE197" s="215"/>
      <c r="AF197" s="607"/>
      <c r="AG197" s="539"/>
      <c r="AH197" s="448"/>
      <c r="AI197" s="448"/>
      <c r="AJ197" s="448"/>
      <c r="AK197" s="540"/>
      <c r="AL197" s="540"/>
      <c r="AM197" s="540"/>
      <c r="AN197" s="540"/>
      <c r="AO197" s="541"/>
      <c r="AP197" s="541"/>
    </row>
    <row r="198" spans="1:42" s="18" customFormat="1" x14ac:dyDescent="0.25">
      <c r="A198" s="448"/>
      <c r="B198" s="554"/>
      <c r="C198" s="215"/>
      <c r="D198" s="517"/>
      <c r="E198" s="517"/>
      <c r="F198" s="517"/>
      <c r="G198" s="517"/>
      <c r="H198" s="517"/>
      <c r="I198" s="517"/>
      <c r="J198" s="517"/>
      <c r="K198" s="517"/>
      <c r="L198" s="517"/>
      <c r="M198" s="517"/>
      <c r="N198" s="517"/>
      <c r="O198" s="517"/>
      <c r="P198" s="517"/>
      <c r="Q198" s="517"/>
      <c r="R198" s="215"/>
      <c r="S198" s="604"/>
      <c r="T198" s="215"/>
      <c r="U198" s="215"/>
      <c r="V198" s="215"/>
      <c r="W198" s="215"/>
      <c r="X198" s="215"/>
      <c r="Y198" s="215"/>
      <c r="Z198" s="215"/>
      <c r="AA198" s="517"/>
      <c r="AB198" s="517"/>
      <c r="AC198" s="215"/>
      <c r="AD198" s="215"/>
      <c r="AE198" s="215"/>
      <c r="AF198" s="607"/>
      <c r="AG198" s="539"/>
      <c r="AH198" s="448"/>
      <c r="AI198" s="448"/>
      <c r="AJ198" s="448"/>
      <c r="AK198" s="540"/>
      <c r="AL198" s="540"/>
      <c r="AM198" s="540"/>
      <c r="AN198" s="540"/>
      <c r="AO198" s="541"/>
      <c r="AP198" s="541"/>
    </row>
    <row r="199" spans="1:42" x14ac:dyDescent="0.25">
      <c r="A199" s="448"/>
      <c r="B199" s="554"/>
      <c r="C199" s="215"/>
      <c r="D199" s="517"/>
      <c r="E199" s="517"/>
      <c r="F199" s="517"/>
      <c r="G199" s="517"/>
      <c r="H199" s="517"/>
      <c r="I199" s="517"/>
      <c r="J199" s="517"/>
      <c r="K199" s="517"/>
      <c r="L199" s="517"/>
      <c r="M199" s="517"/>
      <c r="N199" s="517"/>
      <c r="O199" s="517"/>
      <c r="P199" s="517"/>
      <c r="Q199" s="517"/>
      <c r="R199" s="215"/>
      <c r="S199" s="604"/>
      <c r="T199" s="215"/>
      <c r="U199" s="215"/>
      <c r="V199" s="215"/>
      <c r="W199" s="215"/>
      <c r="X199" s="215"/>
      <c r="Y199" s="215"/>
      <c r="Z199" s="215"/>
      <c r="AA199" s="517"/>
      <c r="AB199" s="517"/>
      <c r="AC199" s="215"/>
      <c r="AD199" s="215"/>
      <c r="AE199" s="215"/>
      <c r="AF199" s="607"/>
      <c r="AG199" s="539"/>
      <c r="AH199" s="448"/>
      <c r="AI199" s="448"/>
      <c r="AJ199" s="448"/>
      <c r="AK199" s="540"/>
      <c r="AL199" s="540"/>
      <c r="AM199" s="540"/>
      <c r="AN199" s="540"/>
      <c r="AO199" s="541"/>
      <c r="AP199" s="541"/>
    </row>
    <row r="200" spans="1:42" ht="15" customHeight="1" x14ac:dyDescent="0.25">
      <c r="A200" s="448"/>
      <c r="B200" s="554"/>
      <c r="C200" s="215"/>
      <c r="D200" s="517"/>
      <c r="E200" s="517"/>
      <c r="F200" s="517"/>
      <c r="G200" s="517"/>
      <c r="H200" s="517"/>
      <c r="I200" s="517"/>
      <c r="J200" s="517"/>
      <c r="K200" s="517"/>
      <c r="L200" s="517"/>
      <c r="M200" s="517"/>
      <c r="N200" s="517"/>
      <c r="O200" s="517"/>
      <c r="P200" s="517"/>
      <c r="Q200" s="517"/>
      <c r="R200" s="215"/>
      <c r="S200" s="604"/>
      <c r="T200" s="215"/>
      <c r="U200" s="215"/>
      <c r="V200" s="215"/>
      <c r="W200" s="215"/>
      <c r="X200" s="215"/>
      <c r="Y200" s="215"/>
      <c r="Z200" s="215"/>
      <c r="AA200" s="517"/>
      <c r="AB200" s="517"/>
      <c r="AC200" s="215"/>
      <c r="AD200" s="215"/>
      <c r="AE200" s="215"/>
      <c r="AF200" s="607"/>
      <c r="AG200" s="539"/>
      <c r="AH200" s="448"/>
      <c r="AI200" s="448"/>
      <c r="AJ200" s="448"/>
      <c r="AK200" s="540"/>
      <c r="AL200" s="540"/>
      <c r="AM200" s="540"/>
      <c r="AN200" s="540"/>
      <c r="AO200" s="541"/>
      <c r="AP200" s="541"/>
    </row>
    <row r="201" spans="1:42" ht="15" customHeight="1" x14ac:dyDescent="0.25">
      <c r="A201" s="448"/>
      <c r="B201" s="554"/>
      <c r="C201" s="215"/>
      <c r="D201" s="517"/>
      <c r="E201" s="517"/>
      <c r="F201" s="517"/>
      <c r="G201" s="517"/>
      <c r="H201" s="517"/>
      <c r="I201" s="517"/>
      <c r="J201" s="517"/>
      <c r="K201" s="517"/>
      <c r="L201" s="517"/>
      <c r="M201" s="517"/>
      <c r="N201" s="517"/>
      <c r="O201" s="517"/>
      <c r="P201" s="517"/>
      <c r="Q201" s="517"/>
      <c r="R201" s="215"/>
      <c r="S201" s="604"/>
      <c r="T201" s="215"/>
      <c r="U201" s="215"/>
      <c r="V201" s="215"/>
      <c r="W201" s="215"/>
      <c r="X201" s="215"/>
      <c r="Y201" s="215"/>
      <c r="Z201" s="215"/>
      <c r="AA201" s="517"/>
      <c r="AB201" s="517"/>
      <c r="AC201" s="215"/>
      <c r="AD201" s="215"/>
      <c r="AE201" s="215"/>
      <c r="AF201" s="607"/>
      <c r="AG201" s="539"/>
      <c r="AH201" s="448"/>
      <c r="AI201" s="448"/>
      <c r="AJ201" s="448"/>
      <c r="AK201" s="540"/>
      <c r="AL201" s="540"/>
      <c r="AM201" s="540"/>
      <c r="AN201" s="540"/>
      <c r="AO201" s="541"/>
      <c r="AP201" s="541"/>
    </row>
    <row r="202" spans="1:42" ht="15" customHeight="1" x14ac:dyDescent="0.25">
      <c r="A202" s="448"/>
      <c r="B202" s="554"/>
      <c r="C202" s="215"/>
      <c r="D202" s="215"/>
      <c r="E202" s="215"/>
      <c r="F202" s="215"/>
      <c r="G202" s="215"/>
      <c r="H202" s="215"/>
      <c r="I202" s="215"/>
      <c r="J202" s="215"/>
      <c r="K202" s="215"/>
      <c r="L202" s="215"/>
      <c r="M202" s="215"/>
      <c r="N202" s="215"/>
      <c r="O202" s="215"/>
      <c r="P202" s="215"/>
      <c r="Q202" s="215"/>
      <c r="R202" s="215"/>
      <c r="S202" s="604"/>
      <c r="T202" s="215"/>
      <c r="U202" s="215"/>
      <c r="V202" s="215"/>
      <c r="W202" s="215"/>
      <c r="X202" s="215"/>
      <c r="Y202" s="215"/>
      <c r="Z202" s="215"/>
      <c r="AA202" s="517"/>
      <c r="AB202" s="517"/>
      <c r="AC202" s="215"/>
      <c r="AD202" s="215"/>
      <c r="AE202" s="215"/>
      <c r="AF202" s="607"/>
      <c r="AG202" s="539"/>
      <c r="AH202" s="448"/>
      <c r="AI202" s="448"/>
      <c r="AJ202" s="448"/>
      <c r="AK202" s="540"/>
      <c r="AL202" s="540"/>
      <c r="AM202" s="540"/>
      <c r="AN202" s="540"/>
      <c r="AO202" s="541"/>
      <c r="AP202" s="541"/>
    </row>
    <row r="203" spans="1:42" ht="15" customHeight="1" x14ac:dyDescent="0.25">
      <c r="A203" s="448"/>
      <c r="B203" s="554"/>
      <c r="C203" s="215"/>
      <c r="D203" s="215"/>
      <c r="E203" s="215"/>
      <c r="F203" s="215"/>
      <c r="G203" s="215"/>
      <c r="H203" s="215"/>
      <c r="I203" s="215"/>
      <c r="J203" s="215"/>
      <c r="K203" s="215"/>
      <c r="L203" s="215"/>
      <c r="M203" s="215"/>
      <c r="N203" s="215"/>
      <c r="O203" s="215"/>
      <c r="P203" s="215"/>
      <c r="Q203" s="215"/>
      <c r="R203" s="215"/>
      <c r="S203" s="604"/>
      <c r="T203" s="215"/>
      <c r="U203" s="215"/>
      <c r="V203" s="215"/>
      <c r="W203" s="215"/>
      <c r="X203" s="215"/>
      <c r="Y203" s="215"/>
      <c r="Z203" s="215"/>
      <c r="AA203" s="517"/>
      <c r="AB203" s="517"/>
      <c r="AC203" s="215"/>
      <c r="AD203" s="215"/>
      <c r="AE203" s="215"/>
      <c r="AF203" s="607"/>
      <c r="AG203" s="539"/>
      <c r="AH203" s="448"/>
      <c r="AI203" s="448"/>
      <c r="AJ203" s="448"/>
      <c r="AK203" s="540"/>
      <c r="AL203" s="540"/>
      <c r="AM203" s="540"/>
      <c r="AN203" s="540"/>
      <c r="AO203" s="541"/>
      <c r="AP203" s="541"/>
    </row>
    <row r="204" spans="1:42" ht="15" customHeight="1" x14ac:dyDescent="0.25">
      <c r="A204" s="448"/>
      <c r="B204" s="554"/>
      <c r="C204" s="215"/>
      <c r="D204" s="215"/>
      <c r="E204" s="215"/>
      <c r="F204" s="215"/>
      <c r="G204" s="215"/>
      <c r="H204" s="215"/>
      <c r="I204" s="215"/>
      <c r="J204" s="215"/>
      <c r="K204" s="215"/>
      <c r="L204" s="215"/>
      <c r="M204" s="215"/>
      <c r="N204" s="215"/>
      <c r="O204" s="215"/>
      <c r="P204" s="215"/>
      <c r="Q204" s="215"/>
      <c r="R204" s="215"/>
      <c r="S204" s="604"/>
      <c r="T204" s="215"/>
      <c r="U204" s="215"/>
      <c r="V204" s="215"/>
      <c r="W204" s="215"/>
      <c r="X204" s="215"/>
      <c r="Y204" s="215"/>
      <c r="Z204" s="215"/>
      <c r="AA204" s="517"/>
      <c r="AB204" s="517"/>
      <c r="AC204" s="215"/>
      <c r="AD204" s="215"/>
      <c r="AE204" s="215"/>
      <c r="AF204" s="607"/>
      <c r="AG204" s="539"/>
      <c r="AH204" s="448"/>
      <c r="AI204" s="448"/>
      <c r="AJ204" s="448"/>
      <c r="AK204" s="540"/>
      <c r="AL204" s="540"/>
      <c r="AM204" s="540"/>
      <c r="AN204" s="540"/>
      <c r="AO204" s="541"/>
      <c r="AP204" s="541"/>
    </row>
    <row r="205" spans="1:42" ht="15" customHeight="1" x14ac:dyDescent="0.25">
      <c r="A205" s="448"/>
      <c r="B205" s="554"/>
      <c r="C205" s="215"/>
      <c r="D205" s="215"/>
      <c r="E205" s="215"/>
      <c r="F205" s="215"/>
      <c r="G205" s="215"/>
      <c r="H205" s="215"/>
      <c r="I205" s="215"/>
      <c r="J205" s="215"/>
      <c r="K205" s="215"/>
      <c r="L205" s="215"/>
      <c r="M205" s="215"/>
      <c r="N205" s="215"/>
      <c r="O205" s="215"/>
      <c r="P205" s="215"/>
      <c r="Q205" s="215"/>
      <c r="R205" s="215"/>
      <c r="S205" s="604"/>
      <c r="T205" s="215"/>
      <c r="U205" s="215"/>
      <c r="V205" s="215"/>
      <c r="W205" s="215"/>
      <c r="X205" s="215"/>
      <c r="Y205" s="215"/>
      <c r="Z205" s="215"/>
      <c r="AA205" s="517"/>
      <c r="AB205" s="517"/>
      <c r="AC205" s="215"/>
      <c r="AD205" s="215"/>
      <c r="AE205" s="215"/>
      <c r="AF205" s="607"/>
      <c r="AG205" s="539"/>
      <c r="AH205" s="448"/>
      <c r="AI205" s="448"/>
      <c r="AJ205" s="448"/>
      <c r="AK205" s="540"/>
      <c r="AL205" s="540"/>
      <c r="AM205" s="540"/>
      <c r="AN205" s="540"/>
      <c r="AO205" s="541"/>
      <c r="AP205" s="541"/>
    </row>
    <row r="206" spans="1:42" ht="15" customHeight="1" x14ac:dyDescent="0.25">
      <c r="A206" s="448"/>
      <c r="B206" s="554"/>
      <c r="C206" s="215"/>
      <c r="D206" s="215"/>
      <c r="E206" s="215"/>
      <c r="F206" s="215"/>
      <c r="G206" s="215"/>
      <c r="H206" s="215"/>
      <c r="I206" s="215"/>
      <c r="J206" s="215"/>
      <c r="K206" s="215"/>
      <c r="L206" s="215"/>
      <c r="M206" s="215"/>
      <c r="N206" s="215"/>
      <c r="O206" s="215"/>
      <c r="P206" s="215"/>
      <c r="Q206" s="215"/>
      <c r="R206" s="215"/>
      <c r="S206" s="604"/>
      <c r="T206" s="215"/>
      <c r="U206" s="215"/>
      <c r="V206" s="215"/>
      <c r="W206" s="215"/>
      <c r="X206" s="215"/>
      <c r="Y206" s="215"/>
      <c r="Z206" s="215"/>
      <c r="AA206" s="517"/>
      <c r="AB206" s="517"/>
      <c r="AC206" s="215"/>
      <c r="AD206" s="215"/>
      <c r="AE206" s="215"/>
      <c r="AF206" s="607"/>
      <c r="AG206" s="539"/>
      <c r="AH206" s="448"/>
      <c r="AI206" s="448"/>
      <c r="AJ206" s="448"/>
      <c r="AK206" s="540"/>
      <c r="AL206" s="540"/>
      <c r="AM206" s="540"/>
      <c r="AN206" s="540"/>
      <c r="AO206" s="541"/>
      <c r="AP206" s="541"/>
    </row>
    <row r="207" spans="1:42" ht="15" customHeight="1" x14ac:dyDescent="0.25">
      <c r="A207" s="448"/>
      <c r="B207" s="554"/>
      <c r="C207" s="215"/>
      <c r="D207" s="215"/>
      <c r="E207" s="215"/>
      <c r="F207" s="215"/>
      <c r="G207" s="215"/>
      <c r="H207" s="215"/>
      <c r="I207" s="215"/>
      <c r="J207" s="215"/>
      <c r="K207" s="215"/>
      <c r="L207" s="215"/>
      <c r="M207" s="215"/>
      <c r="N207" s="215"/>
      <c r="O207" s="215"/>
      <c r="P207" s="215"/>
      <c r="Q207" s="215"/>
      <c r="R207" s="215"/>
      <c r="S207" s="604"/>
      <c r="T207" s="215"/>
      <c r="U207" s="215"/>
      <c r="V207" s="215"/>
      <c r="W207" s="215"/>
      <c r="X207" s="215"/>
      <c r="Y207" s="215"/>
      <c r="Z207" s="215"/>
      <c r="AA207" s="517"/>
      <c r="AB207" s="517"/>
      <c r="AC207" s="215"/>
      <c r="AD207" s="215"/>
      <c r="AE207" s="215"/>
      <c r="AF207" s="607"/>
      <c r="AG207" s="539"/>
      <c r="AH207" s="448"/>
      <c r="AI207" s="448"/>
      <c r="AJ207" s="448"/>
      <c r="AK207" s="540"/>
      <c r="AL207" s="540"/>
      <c r="AM207" s="540"/>
      <c r="AN207" s="540"/>
      <c r="AO207" s="541"/>
      <c r="AP207" s="541"/>
    </row>
    <row r="208" spans="1:42" ht="15" customHeight="1" x14ac:dyDescent="0.25">
      <c r="A208" s="448"/>
      <c r="B208" s="554"/>
      <c r="C208" s="215"/>
      <c r="D208" s="215"/>
      <c r="E208" s="215"/>
      <c r="F208" s="215"/>
      <c r="G208" s="215"/>
      <c r="H208" s="215"/>
      <c r="I208" s="215"/>
      <c r="J208" s="215"/>
      <c r="K208" s="215"/>
      <c r="L208" s="215"/>
      <c r="M208" s="215"/>
      <c r="N208" s="215"/>
      <c r="O208" s="215"/>
      <c r="P208" s="215"/>
      <c r="Q208" s="215"/>
      <c r="R208" s="215"/>
      <c r="S208" s="604"/>
      <c r="T208" s="215"/>
      <c r="U208" s="215"/>
      <c r="V208" s="215"/>
      <c r="W208" s="215"/>
      <c r="X208" s="215"/>
      <c r="Y208" s="215"/>
      <c r="Z208" s="215"/>
      <c r="AA208" s="517"/>
      <c r="AB208" s="517"/>
      <c r="AC208" s="215"/>
      <c r="AD208" s="215"/>
      <c r="AE208" s="215"/>
      <c r="AF208" s="607"/>
      <c r="AG208" s="539"/>
      <c r="AH208" s="448"/>
      <c r="AI208" s="448"/>
      <c r="AJ208" s="448"/>
      <c r="AK208" s="540"/>
      <c r="AL208" s="540"/>
      <c r="AM208" s="540"/>
      <c r="AN208" s="540"/>
      <c r="AO208" s="541"/>
      <c r="AP208" s="541"/>
    </row>
    <row r="209" spans="1:42" x14ac:dyDescent="0.25">
      <c r="A209" s="448"/>
      <c r="B209" s="554"/>
      <c r="C209" s="215"/>
      <c r="D209" s="215"/>
      <c r="E209" s="215"/>
      <c r="F209" s="215"/>
      <c r="G209" s="215"/>
      <c r="H209" s="215"/>
      <c r="I209" s="215"/>
      <c r="J209" s="215"/>
      <c r="K209" s="215"/>
      <c r="L209" s="215"/>
      <c r="M209" s="215"/>
      <c r="N209" s="215"/>
      <c r="O209" s="215"/>
      <c r="P209" s="215"/>
      <c r="Q209" s="215"/>
      <c r="R209" s="215"/>
      <c r="S209" s="604"/>
      <c r="T209" s="215"/>
      <c r="U209" s="215"/>
      <c r="V209" s="215"/>
      <c r="W209" s="215"/>
      <c r="X209" s="215"/>
      <c r="Y209" s="215"/>
      <c r="Z209" s="215"/>
      <c r="AA209" s="517"/>
      <c r="AB209" s="517"/>
      <c r="AC209" s="215"/>
      <c r="AD209" s="215"/>
      <c r="AE209" s="215"/>
      <c r="AF209" s="607"/>
      <c r="AG209" s="539"/>
      <c r="AH209" s="448"/>
      <c r="AI209" s="448"/>
      <c r="AJ209" s="448"/>
      <c r="AK209" s="540"/>
      <c r="AL209" s="540"/>
      <c r="AM209" s="540"/>
      <c r="AN209" s="540"/>
      <c r="AO209" s="541"/>
      <c r="AP209" s="541"/>
    </row>
    <row r="210" spans="1:42" x14ac:dyDescent="0.25">
      <c r="A210" s="448"/>
      <c r="B210" s="554"/>
      <c r="C210" s="215"/>
      <c r="D210" s="215"/>
      <c r="E210" s="215"/>
      <c r="F210" s="215"/>
      <c r="G210" s="215"/>
      <c r="H210" s="215"/>
      <c r="I210" s="215"/>
      <c r="J210" s="215"/>
      <c r="K210" s="215"/>
      <c r="L210" s="215"/>
      <c r="M210" s="215"/>
      <c r="N210" s="215"/>
      <c r="O210" s="215"/>
      <c r="P210" s="215"/>
      <c r="Q210" s="215"/>
      <c r="R210" s="215"/>
      <c r="S210" s="604"/>
      <c r="T210" s="215"/>
      <c r="U210" s="215"/>
      <c r="V210" s="215"/>
      <c r="W210" s="215"/>
      <c r="X210" s="215"/>
      <c r="Y210" s="215"/>
      <c r="Z210" s="215"/>
      <c r="AA210" s="517"/>
      <c r="AB210" s="517"/>
      <c r="AC210" s="215"/>
      <c r="AD210" s="215"/>
      <c r="AE210" s="215"/>
      <c r="AF210" s="607"/>
      <c r="AG210" s="539"/>
      <c r="AH210" s="448"/>
      <c r="AI210" s="448"/>
      <c r="AJ210" s="448"/>
      <c r="AK210" s="540"/>
      <c r="AL210" s="540"/>
      <c r="AM210" s="540"/>
      <c r="AN210" s="540"/>
      <c r="AO210" s="541"/>
      <c r="AP210" s="541"/>
    </row>
    <row r="211" spans="1:42" x14ac:dyDescent="0.25">
      <c r="A211" s="448"/>
      <c r="B211" s="554"/>
      <c r="C211" s="215"/>
      <c r="D211" s="215"/>
      <c r="E211" s="215"/>
      <c r="F211" s="215"/>
      <c r="G211" s="215"/>
      <c r="H211" s="215"/>
      <c r="I211" s="215"/>
      <c r="J211" s="215"/>
      <c r="K211" s="215"/>
      <c r="L211" s="215"/>
      <c r="M211" s="215"/>
      <c r="N211" s="215"/>
      <c r="O211" s="215"/>
      <c r="P211" s="215"/>
      <c r="Q211" s="215"/>
      <c r="R211" s="215"/>
      <c r="S211" s="604"/>
      <c r="T211" s="215"/>
      <c r="U211" s="215"/>
      <c r="V211" s="215"/>
      <c r="W211" s="215"/>
      <c r="X211" s="215"/>
      <c r="Y211" s="215"/>
      <c r="Z211" s="215"/>
      <c r="AA211" s="517"/>
      <c r="AB211" s="517"/>
      <c r="AC211" s="215"/>
      <c r="AD211" s="215"/>
      <c r="AE211" s="215"/>
      <c r="AF211" s="607"/>
      <c r="AG211" s="539"/>
      <c r="AH211" s="448"/>
      <c r="AI211" s="448"/>
      <c r="AJ211" s="448"/>
      <c r="AK211" s="540"/>
      <c r="AL211" s="540"/>
      <c r="AM211" s="540"/>
      <c r="AN211" s="540"/>
      <c r="AO211" s="541"/>
      <c r="AP211" s="541"/>
    </row>
    <row r="212" spans="1:42" x14ac:dyDescent="0.25">
      <c r="A212" s="448"/>
      <c r="B212" s="554"/>
      <c r="C212" s="215"/>
      <c r="D212" s="215"/>
      <c r="E212" s="215"/>
      <c r="F212" s="215"/>
      <c r="G212" s="215"/>
      <c r="H212" s="215"/>
      <c r="I212" s="215"/>
      <c r="J212" s="215"/>
      <c r="K212" s="215"/>
      <c r="L212" s="215"/>
      <c r="M212" s="215"/>
      <c r="N212" s="215"/>
      <c r="O212" s="215"/>
      <c r="P212" s="215"/>
      <c r="Q212" s="215"/>
      <c r="R212" s="215"/>
      <c r="S212" s="604"/>
      <c r="T212" s="215"/>
      <c r="U212" s="215"/>
      <c r="V212" s="215"/>
      <c r="W212" s="215"/>
      <c r="X212" s="215"/>
      <c r="Y212" s="215"/>
      <c r="Z212" s="215"/>
      <c r="AA212" s="517"/>
      <c r="AB212" s="517"/>
      <c r="AC212" s="215"/>
      <c r="AD212" s="215"/>
      <c r="AE212" s="215"/>
      <c r="AF212" s="607"/>
      <c r="AG212" s="539"/>
      <c r="AH212" s="448"/>
      <c r="AI212" s="448"/>
      <c r="AJ212" s="448"/>
      <c r="AK212" s="540"/>
      <c r="AL212" s="540"/>
      <c r="AM212" s="540"/>
      <c r="AN212" s="540"/>
      <c r="AO212" s="541"/>
      <c r="AP212" s="541"/>
    </row>
    <row r="213" spans="1:42" ht="15" customHeight="1" x14ac:dyDescent="0.25">
      <c r="A213" s="448"/>
      <c r="B213" s="554"/>
      <c r="C213" s="215"/>
      <c r="D213" s="215"/>
      <c r="E213" s="215"/>
      <c r="F213" s="215"/>
      <c r="G213" s="215"/>
      <c r="H213" s="215"/>
      <c r="I213" s="215"/>
      <c r="J213" s="215"/>
      <c r="K213" s="215"/>
      <c r="L213" s="215"/>
      <c r="M213" s="215"/>
      <c r="N213" s="215"/>
      <c r="O213" s="215"/>
      <c r="P213" s="215"/>
      <c r="Q213" s="215"/>
      <c r="R213" s="215"/>
      <c r="S213" s="604"/>
      <c r="T213" s="215"/>
      <c r="U213" s="215"/>
      <c r="V213" s="215"/>
      <c r="W213" s="215"/>
      <c r="X213" s="215"/>
      <c r="Y213" s="215"/>
      <c r="Z213" s="215"/>
      <c r="AA213" s="517"/>
      <c r="AB213" s="517"/>
      <c r="AC213" s="215"/>
      <c r="AD213" s="215"/>
      <c r="AE213" s="215"/>
      <c r="AF213" s="607"/>
      <c r="AG213" s="539"/>
      <c r="AH213" s="448"/>
      <c r="AI213" s="448"/>
      <c r="AJ213" s="448"/>
      <c r="AK213" s="540"/>
      <c r="AL213" s="540"/>
      <c r="AM213" s="540"/>
      <c r="AN213" s="540"/>
      <c r="AO213" s="541"/>
      <c r="AP213" s="541"/>
    </row>
    <row r="214" spans="1:42" ht="15" customHeight="1" x14ac:dyDescent="0.25">
      <c r="A214" s="448"/>
      <c r="B214" s="554"/>
      <c r="C214" s="215"/>
      <c r="D214" s="215"/>
      <c r="E214" s="215"/>
      <c r="F214" s="215"/>
      <c r="G214" s="215"/>
      <c r="H214" s="215"/>
      <c r="I214" s="215"/>
      <c r="J214" s="215"/>
      <c r="K214" s="215"/>
      <c r="L214" s="215"/>
      <c r="M214" s="215"/>
      <c r="N214" s="215"/>
      <c r="O214" s="215"/>
      <c r="P214" s="215"/>
      <c r="Q214" s="215"/>
      <c r="R214" s="215"/>
      <c r="S214" s="604"/>
      <c r="T214" s="215"/>
      <c r="U214" s="215"/>
      <c r="V214" s="215"/>
      <c r="W214" s="215"/>
      <c r="X214" s="215"/>
      <c r="Y214" s="215"/>
      <c r="Z214" s="215"/>
      <c r="AA214" s="517"/>
      <c r="AB214" s="517"/>
      <c r="AC214" s="215"/>
      <c r="AD214" s="215"/>
      <c r="AE214" s="215"/>
      <c r="AF214" s="607"/>
      <c r="AG214" s="539"/>
      <c r="AH214" s="448"/>
      <c r="AI214" s="448"/>
      <c r="AJ214" s="448"/>
      <c r="AK214" s="540"/>
      <c r="AL214" s="540"/>
      <c r="AM214" s="540"/>
      <c r="AN214" s="540"/>
      <c r="AO214" s="541"/>
      <c r="AP214" s="541"/>
    </row>
    <row r="215" spans="1:42" x14ac:dyDescent="0.25">
      <c r="A215" s="448"/>
      <c r="B215" s="554"/>
      <c r="C215" s="215"/>
      <c r="D215" s="215"/>
      <c r="E215" s="215"/>
      <c r="F215" s="215"/>
      <c r="G215" s="215"/>
      <c r="H215" s="215"/>
      <c r="I215" s="215"/>
      <c r="J215" s="215"/>
      <c r="K215" s="215"/>
      <c r="L215" s="215"/>
      <c r="M215" s="215"/>
      <c r="N215" s="215"/>
      <c r="O215" s="215"/>
      <c r="P215" s="215"/>
      <c r="Q215" s="215"/>
      <c r="R215" s="215"/>
      <c r="S215" s="604"/>
      <c r="T215" s="215"/>
      <c r="U215" s="215"/>
      <c r="V215" s="215"/>
      <c r="W215" s="215"/>
      <c r="X215" s="215"/>
      <c r="Y215" s="215"/>
      <c r="Z215" s="215"/>
      <c r="AA215" s="517"/>
      <c r="AB215" s="517"/>
      <c r="AC215" s="215"/>
      <c r="AD215" s="215"/>
      <c r="AE215" s="215"/>
      <c r="AF215" s="607"/>
      <c r="AG215" s="539"/>
      <c r="AH215" s="448"/>
      <c r="AI215" s="448"/>
      <c r="AJ215" s="448"/>
      <c r="AK215" s="540"/>
      <c r="AL215" s="540"/>
      <c r="AM215" s="540"/>
      <c r="AN215" s="540"/>
      <c r="AO215" s="541"/>
      <c r="AP215" s="541"/>
    </row>
    <row r="216" spans="1:42" x14ac:dyDescent="0.25">
      <c r="A216" s="448"/>
      <c r="B216" s="554"/>
      <c r="C216" s="215"/>
      <c r="D216" s="215"/>
      <c r="E216" s="215"/>
      <c r="F216" s="215"/>
      <c r="G216" s="215"/>
      <c r="H216" s="215"/>
      <c r="I216" s="215"/>
      <c r="J216" s="215"/>
      <c r="K216" s="215"/>
      <c r="L216" s="215"/>
      <c r="M216" s="215"/>
      <c r="N216" s="215"/>
      <c r="O216" s="215"/>
      <c r="P216" s="215"/>
      <c r="Q216" s="215"/>
      <c r="R216" s="215"/>
      <c r="S216" s="604"/>
      <c r="T216" s="215"/>
      <c r="U216" s="215"/>
      <c r="V216" s="215"/>
      <c r="W216" s="215"/>
      <c r="X216" s="215"/>
      <c r="Y216" s="215"/>
      <c r="Z216" s="215"/>
      <c r="AA216" s="517"/>
      <c r="AB216" s="517"/>
      <c r="AC216" s="215"/>
      <c r="AD216" s="215"/>
      <c r="AE216" s="215"/>
      <c r="AF216" s="607"/>
      <c r="AG216" s="539"/>
      <c r="AH216" s="448"/>
      <c r="AI216" s="448"/>
      <c r="AJ216" s="448"/>
      <c r="AK216" s="540"/>
      <c r="AL216" s="540"/>
      <c r="AM216" s="540"/>
      <c r="AN216" s="540"/>
      <c r="AO216" s="541"/>
      <c r="AP216" s="541"/>
    </row>
    <row r="217" spans="1:42" ht="15" customHeight="1" x14ac:dyDescent="0.25">
      <c r="A217" s="448"/>
      <c r="B217" s="554"/>
      <c r="C217" s="215"/>
      <c r="D217" s="215"/>
      <c r="E217" s="215"/>
      <c r="F217" s="215"/>
      <c r="G217" s="215"/>
      <c r="H217" s="215"/>
      <c r="I217" s="215"/>
      <c r="J217" s="215"/>
      <c r="K217" s="215"/>
      <c r="L217" s="215"/>
      <c r="M217" s="215"/>
      <c r="N217" s="215"/>
      <c r="O217" s="215"/>
      <c r="P217" s="215"/>
      <c r="Q217" s="215"/>
      <c r="R217" s="215"/>
      <c r="S217" s="604"/>
      <c r="T217" s="215"/>
      <c r="U217" s="215"/>
      <c r="V217" s="215"/>
      <c r="W217" s="215"/>
      <c r="X217" s="215"/>
      <c r="Y217" s="215"/>
      <c r="Z217" s="215"/>
      <c r="AA217" s="517"/>
      <c r="AB217" s="517"/>
      <c r="AC217" s="215"/>
      <c r="AD217" s="215"/>
      <c r="AE217" s="215"/>
      <c r="AF217" s="607"/>
      <c r="AG217" s="539"/>
      <c r="AH217" s="448"/>
      <c r="AI217" s="448"/>
      <c r="AJ217" s="448"/>
      <c r="AK217" s="540"/>
      <c r="AL217" s="540"/>
      <c r="AM217" s="540"/>
      <c r="AN217" s="540"/>
      <c r="AO217" s="541"/>
      <c r="AP217" s="541"/>
    </row>
    <row r="218" spans="1:42" x14ac:dyDescent="0.25">
      <c r="A218" s="448"/>
      <c r="B218" s="554"/>
      <c r="C218" s="215"/>
      <c r="D218" s="215"/>
      <c r="E218" s="215"/>
      <c r="F218" s="215"/>
      <c r="G218" s="215"/>
      <c r="H218" s="215"/>
      <c r="I218" s="215"/>
      <c r="J218" s="215"/>
      <c r="K218" s="215"/>
      <c r="L218" s="215"/>
      <c r="M218" s="215"/>
      <c r="N218" s="215"/>
      <c r="O218" s="215"/>
      <c r="P218" s="215"/>
      <c r="Q218" s="215"/>
      <c r="R218" s="215"/>
      <c r="S218" s="604"/>
      <c r="T218" s="215"/>
      <c r="U218" s="215"/>
      <c r="V218" s="215"/>
      <c r="W218" s="215"/>
      <c r="X218" s="215"/>
      <c r="Y218" s="215"/>
      <c r="Z218" s="215"/>
      <c r="AA218" s="517"/>
      <c r="AB218" s="517"/>
      <c r="AC218" s="215"/>
      <c r="AD218" s="215"/>
      <c r="AE218" s="215"/>
      <c r="AF218" s="607"/>
      <c r="AG218" s="539"/>
      <c r="AH218" s="448"/>
      <c r="AI218" s="448"/>
      <c r="AJ218" s="448"/>
      <c r="AK218" s="540"/>
      <c r="AL218" s="540"/>
      <c r="AM218" s="540"/>
      <c r="AN218" s="540"/>
      <c r="AO218" s="541"/>
      <c r="AP218" s="541"/>
    </row>
    <row r="219" spans="1:42" ht="15" customHeight="1" x14ac:dyDescent="0.25">
      <c r="A219" s="448"/>
      <c r="B219" s="554"/>
      <c r="C219" s="215"/>
      <c r="D219" s="215"/>
      <c r="E219" s="215"/>
      <c r="F219" s="215"/>
      <c r="G219" s="215"/>
      <c r="H219" s="215"/>
      <c r="I219" s="215"/>
      <c r="J219" s="215"/>
      <c r="K219" s="215"/>
      <c r="L219" s="215"/>
      <c r="M219" s="215"/>
      <c r="N219" s="215"/>
      <c r="O219" s="215"/>
      <c r="P219" s="215"/>
      <c r="Q219" s="215"/>
      <c r="R219" s="215"/>
      <c r="S219" s="604"/>
      <c r="T219" s="215"/>
      <c r="U219" s="215"/>
      <c r="V219" s="215"/>
      <c r="W219" s="215"/>
      <c r="X219" s="215"/>
      <c r="Y219" s="215"/>
      <c r="Z219" s="215"/>
      <c r="AA219" s="517"/>
      <c r="AB219" s="517"/>
      <c r="AC219" s="215"/>
      <c r="AD219" s="215"/>
      <c r="AE219" s="215"/>
      <c r="AF219" s="607"/>
      <c r="AG219" s="539"/>
      <c r="AH219" s="448"/>
      <c r="AI219" s="448"/>
      <c r="AJ219" s="448"/>
      <c r="AK219" s="540"/>
      <c r="AL219" s="540"/>
      <c r="AM219" s="540"/>
      <c r="AN219" s="540"/>
      <c r="AO219" s="541"/>
      <c r="AP219" s="541"/>
    </row>
    <row r="220" spans="1:42" ht="15" customHeight="1" x14ac:dyDescent="0.25">
      <c r="A220" s="448"/>
      <c r="B220" s="554"/>
      <c r="C220" s="215"/>
      <c r="D220" s="215"/>
      <c r="E220" s="215"/>
      <c r="F220" s="215"/>
      <c r="G220" s="215"/>
      <c r="H220" s="215"/>
      <c r="I220" s="215"/>
      <c r="J220" s="215"/>
      <c r="K220" s="215"/>
      <c r="L220" s="215"/>
      <c r="M220" s="215"/>
      <c r="N220" s="215"/>
      <c r="O220" s="215"/>
      <c r="P220" s="215"/>
      <c r="Q220" s="215"/>
      <c r="R220" s="215"/>
      <c r="S220" s="604"/>
      <c r="T220" s="215"/>
      <c r="U220" s="215"/>
      <c r="V220" s="215"/>
      <c r="W220" s="215"/>
      <c r="X220" s="215"/>
      <c r="Y220" s="215"/>
      <c r="Z220" s="215"/>
      <c r="AA220" s="517"/>
      <c r="AB220" s="517"/>
      <c r="AC220" s="215"/>
      <c r="AD220" s="215"/>
      <c r="AE220" s="215"/>
      <c r="AF220" s="607"/>
      <c r="AG220" s="539"/>
      <c r="AH220" s="448"/>
      <c r="AI220" s="448"/>
      <c r="AJ220" s="448"/>
      <c r="AK220" s="540"/>
      <c r="AL220" s="540"/>
      <c r="AM220" s="540"/>
      <c r="AN220" s="540"/>
      <c r="AO220" s="541"/>
      <c r="AP220" s="541"/>
    </row>
    <row r="221" spans="1:42" ht="15" customHeight="1" x14ac:dyDescent="0.25">
      <c r="A221" s="448"/>
      <c r="B221" s="554"/>
      <c r="C221" s="215"/>
      <c r="D221" s="517"/>
      <c r="E221" s="517"/>
      <c r="F221" s="517"/>
      <c r="G221" s="517"/>
      <c r="H221" s="517"/>
      <c r="I221" s="517"/>
      <c r="J221" s="517"/>
      <c r="K221" s="517"/>
      <c r="L221" s="517"/>
      <c r="M221" s="517"/>
      <c r="N221" s="517"/>
      <c r="O221" s="517"/>
      <c r="P221" s="517"/>
      <c r="Q221" s="517"/>
      <c r="R221" s="215"/>
      <c r="S221" s="604"/>
      <c r="T221" s="215"/>
      <c r="U221" s="215"/>
      <c r="V221" s="215"/>
      <c r="W221" s="215"/>
      <c r="X221" s="215"/>
      <c r="Y221" s="215"/>
      <c r="Z221" s="215"/>
      <c r="AA221" s="517"/>
      <c r="AB221" s="517"/>
      <c r="AC221" s="215"/>
      <c r="AD221" s="215"/>
      <c r="AE221" s="215"/>
      <c r="AF221" s="607"/>
      <c r="AG221" s="539"/>
      <c r="AH221" s="448"/>
      <c r="AI221" s="448"/>
      <c r="AJ221" s="448"/>
      <c r="AK221" s="540"/>
      <c r="AL221" s="611"/>
      <c r="AM221" s="540"/>
      <c r="AN221" s="540"/>
      <c r="AO221" s="541"/>
      <c r="AP221" s="541"/>
    </row>
    <row r="222" spans="1:42" ht="15" customHeight="1" x14ac:dyDescent="0.25">
      <c r="A222" s="448"/>
      <c r="B222" s="554"/>
      <c r="C222" s="215"/>
      <c r="D222" s="517"/>
      <c r="E222" s="517"/>
      <c r="F222" s="517"/>
      <c r="G222" s="517"/>
      <c r="H222" s="517"/>
      <c r="I222" s="517"/>
      <c r="J222" s="517"/>
      <c r="K222" s="517"/>
      <c r="L222" s="517"/>
      <c r="M222" s="517"/>
      <c r="N222" s="517"/>
      <c r="O222" s="517"/>
      <c r="P222" s="517"/>
      <c r="Q222" s="517"/>
      <c r="R222" s="215"/>
      <c r="S222" s="604"/>
      <c r="T222" s="215"/>
      <c r="U222" s="215"/>
      <c r="V222" s="215"/>
      <c r="W222" s="215"/>
      <c r="X222" s="215"/>
      <c r="Y222" s="215"/>
      <c r="Z222" s="215"/>
      <c r="AA222" s="517"/>
      <c r="AB222" s="517"/>
      <c r="AC222" s="215"/>
      <c r="AD222" s="215"/>
      <c r="AE222" s="215"/>
      <c r="AF222" s="607"/>
      <c r="AG222" s="539"/>
      <c r="AH222" s="448"/>
      <c r="AI222" s="448"/>
      <c r="AJ222" s="448"/>
      <c r="AK222" s="540"/>
      <c r="AL222" s="611"/>
      <c r="AM222" s="540"/>
      <c r="AN222" s="540"/>
      <c r="AO222" s="541"/>
      <c r="AP222" s="541"/>
    </row>
    <row r="223" spans="1:42" x14ac:dyDescent="0.25">
      <c r="A223" s="448"/>
      <c r="B223" s="554"/>
      <c r="C223" s="215"/>
      <c r="D223" s="517"/>
      <c r="E223" s="517"/>
      <c r="F223" s="517"/>
      <c r="G223" s="517"/>
      <c r="H223" s="517"/>
      <c r="I223" s="517"/>
      <c r="J223" s="517"/>
      <c r="K223" s="517"/>
      <c r="L223" s="517"/>
      <c r="M223" s="517"/>
      <c r="N223" s="517"/>
      <c r="O223" s="517"/>
      <c r="P223" s="517"/>
      <c r="Q223" s="517"/>
      <c r="R223" s="215"/>
      <c r="S223" s="604"/>
      <c r="T223" s="215"/>
      <c r="U223" s="215"/>
      <c r="V223" s="215"/>
      <c r="W223" s="215"/>
      <c r="X223" s="215"/>
      <c r="Y223" s="215"/>
      <c r="Z223" s="215"/>
      <c r="AA223" s="517"/>
      <c r="AB223" s="517"/>
      <c r="AC223" s="215"/>
      <c r="AD223" s="215"/>
      <c r="AE223" s="215"/>
      <c r="AF223" s="607"/>
      <c r="AG223" s="539"/>
      <c r="AH223" s="448"/>
      <c r="AI223" s="448"/>
      <c r="AJ223" s="448"/>
      <c r="AK223" s="540"/>
      <c r="AL223" s="611"/>
      <c r="AM223" s="540"/>
      <c r="AN223" s="540"/>
      <c r="AO223" s="541"/>
      <c r="AP223" s="541"/>
    </row>
    <row r="224" spans="1:42" x14ac:dyDescent="0.25">
      <c r="A224" s="448"/>
      <c r="B224" s="554"/>
      <c r="C224" s="215"/>
      <c r="D224" s="517"/>
      <c r="E224" s="517"/>
      <c r="F224" s="517"/>
      <c r="G224" s="517"/>
      <c r="H224" s="517"/>
      <c r="I224" s="517"/>
      <c r="J224" s="517"/>
      <c r="K224" s="517"/>
      <c r="L224" s="517"/>
      <c r="M224" s="517"/>
      <c r="N224" s="517"/>
      <c r="O224" s="517"/>
      <c r="P224" s="517"/>
      <c r="Q224" s="517"/>
      <c r="R224" s="215"/>
      <c r="S224" s="604"/>
      <c r="T224" s="215"/>
      <c r="U224" s="215"/>
      <c r="V224" s="215"/>
      <c r="W224" s="215"/>
      <c r="X224" s="215"/>
      <c r="Y224" s="215"/>
      <c r="Z224" s="215"/>
      <c r="AA224" s="517"/>
      <c r="AB224" s="517"/>
      <c r="AC224" s="215"/>
      <c r="AD224" s="215"/>
      <c r="AE224" s="215"/>
      <c r="AF224" s="607"/>
      <c r="AG224" s="539"/>
      <c r="AH224" s="448"/>
      <c r="AI224" s="448"/>
      <c r="AJ224" s="448"/>
      <c r="AK224" s="540"/>
      <c r="AL224" s="611"/>
      <c r="AM224" s="540"/>
      <c r="AN224" s="540"/>
      <c r="AO224" s="541"/>
      <c r="AP224" s="541"/>
    </row>
    <row r="225" spans="1:42" x14ac:dyDescent="0.25">
      <c r="A225" s="448"/>
      <c r="B225" s="554"/>
      <c r="C225" s="215"/>
      <c r="D225" s="517"/>
      <c r="E225" s="517"/>
      <c r="F225" s="517"/>
      <c r="G225" s="517"/>
      <c r="H225" s="517"/>
      <c r="I225" s="517"/>
      <c r="J225" s="517"/>
      <c r="K225" s="517"/>
      <c r="L225" s="517"/>
      <c r="M225" s="517"/>
      <c r="N225" s="517"/>
      <c r="O225" s="517"/>
      <c r="P225" s="517"/>
      <c r="Q225" s="517"/>
      <c r="R225" s="215"/>
      <c r="S225" s="604"/>
      <c r="T225" s="215"/>
      <c r="U225" s="215"/>
      <c r="V225" s="215"/>
      <c r="W225" s="215"/>
      <c r="X225" s="215"/>
      <c r="Y225" s="215"/>
      <c r="Z225" s="517"/>
      <c r="AA225" s="517"/>
      <c r="AB225" s="517"/>
      <c r="AC225" s="215"/>
      <c r="AD225" s="215"/>
      <c r="AE225" s="215"/>
      <c r="AF225" s="607"/>
      <c r="AG225" s="539"/>
      <c r="AH225" s="448"/>
      <c r="AI225" s="448"/>
      <c r="AJ225" s="448"/>
      <c r="AK225" s="540"/>
      <c r="AL225" s="611"/>
      <c r="AM225" s="540"/>
      <c r="AN225" s="540"/>
      <c r="AO225" s="541"/>
      <c r="AP225" s="541"/>
    </row>
    <row r="226" spans="1:42" x14ac:dyDescent="0.25">
      <c r="A226" s="448"/>
      <c r="B226" s="554"/>
      <c r="C226" s="215"/>
      <c r="D226" s="517"/>
      <c r="E226" s="517"/>
      <c r="F226" s="517"/>
      <c r="G226" s="517"/>
      <c r="H226" s="517"/>
      <c r="I226" s="517"/>
      <c r="J226" s="517"/>
      <c r="K226" s="517"/>
      <c r="L226" s="517"/>
      <c r="M226" s="517"/>
      <c r="N226" s="517"/>
      <c r="O226" s="517"/>
      <c r="P226" s="517"/>
      <c r="Q226" s="517"/>
      <c r="R226" s="215"/>
      <c r="S226" s="604"/>
      <c r="T226" s="215"/>
      <c r="U226" s="215"/>
      <c r="V226" s="215"/>
      <c r="W226" s="215"/>
      <c r="X226" s="215"/>
      <c r="Y226" s="215"/>
      <c r="Z226" s="215"/>
      <c r="AA226" s="517"/>
      <c r="AB226" s="517"/>
      <c r="AC226" s="215"/>
      <c r="AD226" s="215"/>
      <c r="AE226" s="215"/>
      <c r="AF226" s="607"/>
      <c r="AG226" s="539"/>
      <c r="AH226" s="448"/>
      <c r="AI226" s="448"/>
      <c r="AJ226" s="448"/>
      <c r="AK226" s="540"/>
      <c r="AL226" s="540"/>
      <c r="AM226" s="540"/>
      <c r="AN226" s="540"/>
      <c r="AO226" s="541"/>
      <c r="AP226" s="541"/>
    </row>
    <row r="227" spans="1:42" x14ac:dyDescent="0.25">
      <c r="A227" s="448"/>
      <c r="B227" s="554"/>
      <c r="C227" s="215"/>
      <c r="D227" s="215"/>
      <c r="E227" s="215"/>
      <c r="F227" s="215"/>
      <c r="G227" s="215"/>
      <c r="H227" s="215"/>
      <c r="I227" s="215"/>
      <c r="J227" s="215"/>
      <c r="K227" s="215"/>
      <c r="L227" s="215"/>
      <c r="M227" s="215"/>
      <c r="N227" s="215"/>
      <c r="O227" s="215"/>
      <c r="P227" s="215"/>
      <c r="Q227" s="215"/>
      <c r="R227" s="215"/>
      <c r="S227" s="604"/>
      <c r="T227" s="215"/>
      <c r="U227" s="215"/>
      <c r="V227" s="215"/>
      <c r="W227" s="215"/>
      <c r="X227" s="215"/>
      <c r="Y227" s="215"/>
      <c r="Z227" s="215"/>
      <c r="AA227" s="517"/>
      <c r="AB227" s="517"/>
      <c r="AC227" s="215"/>
      <c r="AD227" s="215"/>
      <c r="AE227" s="215"/>
      <c r="AF227" s="607"/>
      <c r="AG227" s="539"/>
      <c r="AH227" s="608"/>
      <c r="AI227" s="608"/>
      <c r="AJ227" s="608"/>
      <c r="AK227" s="609"/>
      <c r="AL227" s="609"/>
      <c r="AM227" s="609"/>
      <c r="AN227" s="609"/>
      <c r="AO227" s="541"/>
      <c r="AP227" s="541"/>
    </row>
    <row r="228" spans="1:42" ht="15" customHeight="1" x14ac:dyDescent="0.25">
      <c r="A228" s="448"/>
      <c r="B228" s="554"/>
      <c r="C228" s="215"/>
      <c r="D228" s="215"/>
      <c r="E228" s="215"/>
      <c r="F228" s="215"/>
      <c r="G228" s="215"/>
      <c r="H228" s="215"/>
      <c r="I228" s="215"/>
      <c r="J228" s="215"/>
      <c r="K228" s="215"/>
      <c r="L228" s="215"/>
      <c r="M228" s="215"/>
      <c r="N228" s="215"/>
      <c r="O228" s="215"/>
      <c r="P228" s="215"/>
      <c r="Q228" s="215"/>
      <c r="R228" s="215"/>
      <c r="S228" s="604"/>
      <c r="T228" s="215"/>
      <c r="U228" s="215"/>
      <c r="V228" s="215"/>
      <c r="W228" s="215"/>
      <c r="X228" s="215"/>
      <c r="Y228" s="215"/>
      <c r="Z228" s="215"/>
      <c r="AA228" s="517"/>
      <c r="AB228" s="517"/>
      <c r="AC228" s="215"/>
      <c r="AD228" s="215"/>
      <c r="AE228" s="215"/>
      <c r="AF228" s="607"/>
      <c r="AG228" s="539"/>
      <c r="AH228" s="608"/>
      <c r="AI228" s="608"/>
      <c r="AJ228" s="608"/>
      <c r="AK228" s="609"/>
      <c r="AL228" s="609"/>
      <c r="AM228" s="609"/>
      <c r="AN228" s="609"/>
      <c r="AO228" s="541"/>
      <c r="AP228" s="541"/>
    </row>
    <row r="229" spans="1:42" ht="15" customHeight="1" x14ac:dyDescent="0.25">
      <c r="A229" s="448"/>
      <c r="B229" s="554"/>
      <c r="C229" s="215"/>
      <c r="D229" s="215"/>
      <c r="E229" s="215"/>
      <c r="F229" s="215"/>
      <c r="G229" s="215"/>
      <c r="H229" s="215"/>
      <c r="I229" s="215"/>
      <c r="J229" s="215"/>
      <c r="K229" s="215"/>
      <c r="L229" s="215"/>
      <c r="M229" s="215"/>
      <c r="N229" s="215"/>
      <c r="O229" s="215"/>
      <c r="P229" s="215"/>
      <c r="Q229" s="215"/>
      <c r="R229" s="215"/>
      <c r="S229" s="604"/>
      <c r="T229" s="215"/>
      <c r="U229" s="215"/>
      <c r="V229" s="215"/>
      <c r="W229" s="215"/>
      <c r="X229" s="215"/>
      <c r="Y229" s="215"/>
      <c r="Z229" s="215"/>
      <c r="AA229" s="517"/>
      <c r="AB229" s="517"/>
      <c r="AC229" s="215"/>
      <c r="AD229" s="215"/>
      <c r="AE229" s="215"/>
      <c r="AF229" s="607"/>
      <c r="AG229" s="539"/>
      <c r="AH229" s="608"/>
      <c r="AI229" s="608"/>
      <c r="AJ229" s="608"/>
      <c r="AK229" s="609"/>
      <c r="AL229" s="609"/>
      <c r="AM229" s="609"/>
      <c r="AN229" s="609"/>
      <c r="AO229" s="541"/>
      <c r="AP229" s="541"/>
    </row>
    <row r="230" spans="1:42" ht="15" customHeight="1" x14ac:dyDescent="0.25">
      <c r="A230" s="448"/>
      <c r="B230" s="554"/>
      <c r="C230" s="215"/>
      <c r="D230" s="215"/>
      <c r="E230" s="215"/>
      <c r="F230" s="215"/>
      <c r="G230" s="215"/>
      <c r="H230" s="215"/>
      <c r="I230" s="215"/>
      <c r="J230" s="215"/>
      <c r="K230" s="215"/>
      <c r="L230" s="215"/>
      <c r="M230" s="215"/>
      <c r="N230" s="215"/>
      <c r="O230" s="215"/>
      <c r="P230" s="215"/>
      <c r="Q230" s="215"/>
      <c r="R230" s="215"/>
      <c r="S230" s="604"/>
      <c r="T230" s="215"/>
      <c r="U230" s="215"/>
      <c r="V230" s="215"/>
      <c r="W230" s="215"/>
      <c r="X230" s="215"/>
      <c r="Y230" s="215"/>
      <c r="Z230" s="215"/>
      <c r="AA230" s="517"/>
      <c r="AB230" s="517"/>
      <c r="AC230" s="215"/>
      <c r="AD230" s="215"/>
      <c r="AE230" s="215"/>
      <c r="AF230" s="607"/>
      <c r="AG230" s="539"/>
      <c r="AH230" s="608"/>
      <c r="AI230" s="608"/>
      <c r="AJ230" s="608"/>
      <c r="AK230" s="609"/>
      <c r="AL230" s="609"/>
      <c r="AM230" s="609"/>
      <c r="AN230" s="609"/>
      <c r="AO230" s="541"/>
      <c r="AP230" s="541"/>
    </row>
    <row r="231" spans="1:42" ht="15" customHeight="1" x14ac:dyDescent="0.25">
      <c r="A231" s="448"/>
      <c r="B231" s="554"/>
      <c r="C231" s="215"/>
      <c r="D231" s="215"/>
      <c r="E231" s="215"/>
      <c r="F231" s="215"/>
      <c r="G231" s="215"/>
      <c r="H231" s="215"/>
      <c r="I231" s="215"/>
      <c r="J231" s="215"/>
      <c r="K231" s="215"/>
      <c r="L231" s="215"/>
      <c r="M231" s="215"/>
      <c r="N231" s="215"/>
      <c r="O231" s="215"/>
      <c r="P231" s="215"/>
      <c r="Q231" s="215"/>
      <c r="R231" s="215"/>
      <c r="S231" s="604"/>
      <c r="T231" s="215"/>
      <c r="U231" s="215"/>
      <c r="V231" s="215"/>
      <c r="W231" s="215"/>
      <c r="X231" s="215"/>
      <c r="Y231" s="215"/>
      <c r="Z231" s="215"/>
      <c r="AA231" s="517"/>
      <c r="AB231" s="517"/>
      <c r="AC231" s="215"/>
      <c r="AD231" s="215"/>
      <c r="AE231" s="215"/>
      <c r="AF231" s="607"/>
      <c r="AG231" s="539"/>
      <c r="AH231" s="608"/>
      <c r="AI231" s="608"/>
      <c r="AJ231" s="608"/>
      <c r="AK231" s="609"/>
      <c r="AL231" s="609"/>
      <c r="AM231" s="609"/>
      <c r="AN231" s="609"/>
      <c r="AO231" s="541"/>
      <c r="AP231" s="541"/>
    </row>
    <row r="232" spans="1:42" ht="15" customHeight="1" x14ac:dyDescent="0.25">
      <c r="A232" s="448"/>
      <c r="B232" s="554"/>
      <c r="C232" s="215"/>
      <c r="D232" s="215"/>
      <c r="E232" s="215"/>
      <c r="F232" s="215"/>
      <c r="G232" s="215"/>
      <c r="H232" s="215"/>
      <c r="I232" s="215"/>
      <c r="J232" s="215"/>
      <c r="K232" s="215"/>
      <c r="L232" s="215"/>
      <c r="M232" s="215"/>
      <c r="N232" s="215"/>
      <c r="O232" s="215"/>
      <c r="P232" s="215"/>
      <c r="Q232" s="215"/>
      <c r="R232" s="215"/>
      <c r="S232" s="604"/>
      <c r="T232" s="215"/>
      <c r="U232" s="215"/>
      <c r="V232" s="215"/>
      <c r="W232" s="215"/>
      <c r="X232" s="215"/>
      <c r="Y232" s="215"/>
      <c r="Z232" s="215"/>
      <c r="AA232" s="517"/>
      <c r="AB232" s="517"/>
      <c r="AC232" s="215"/>
      <c r="AD232" s="215"/>
      <c r="AE232" s="215"/>
      <c r="AF232" s="607"/>
      <c r="AG232" s="539"/>
      <c r="AH232" s="608"/>
      <c r="AI232" s="608"/>
      <c r="AJ232" s="608"/>
      <c r="AK232" s="609"/>
      <c r="AL232" s="609"/>
      <c r="AM232" s="609"/>
      <c r="AN232" s="609"/>
      <c r="AO232" s="541"/>
      <c r="AP232" s="541"/>
    </row>
    <row r="233" spans="1:42" ht="15" customHeight="1" x14ac:dyDescent="0.25">
      <c r="A233" s="448"/>
      <c r="B233" s="554"/>
      <c r="C233" s="215"/>
      <c r="D233" s="215"/>
      <c r="E233" s="215"/>
      <c r="F233" s="215"/>
      <c r="G233" s="215"/>
      <c r="H233" s="215"/>
      <c r="I233" s="215"/>
      <c r="J233" s="215"/>
      <c r="K233" s="215"/>
      <c r="L233" s="215"/>
      <c r="M233" s="215"/>
      <c r="N233" s="215"/>
      <c r="O233" s="215"/>
      <c r="P233" s="215"/>
      <c r="Q233" s="215"/>
      <c r="R233" s="215"/>
      <c r="S233" s="604"/>
      <c r="T233" s="215"/>
      <c r="U233" s="215"/>
      <c r="V233" s="215"/>
      <c r="W233" s="215"/>
      <c r="X233" s="215"/>
      <c r="Y233" s="215"/>
      <c r="Z233" s="215"/>
      <c r="AA233" s="517"/>
      <c r="AB233" s="517"/>
      <c r="AC233" s="215"/>
      <c r="AD233" s="215"/>
      <c r="AE233" s="215"/>
      <c r="AF233" s="607"/>
      <c r="AG233" s="539"/>
      <c r="AH233" s="608"/>
      <c r="AI233" s="608"/>
      <c r="AJ233" s="608"/>
      <c r="AK233" s="609"/>
      <c r="AL233" s="609"/>
      <c r="AM233" s="609"/>
      <c r="AN233" s="609"/>
      <c r="AO233" s="541"/>
      <c r="AP233" s="541"/>
    </row>
    <row r="234" spans="1:42" ht="15" customHeight="1" x14ac:dyDescent="0.25">
      <c r="A234" s="448"/>
      <c r="B234" s="554"/>
      <c r="C234" s="215"/>
      <c r="D234" s="215"/>
      <c r="E234" s="215"/>
      <c r="F234" s="215"/>
      <c r="G234" s="215"/>
      <c r="H234" s="215"/>
      <c r="I234" s="215"/>
      <c r="J234" s="215"/>
      <c r="K234" s="215"/>
      <c r="L234" s="215"/>
      <c r="M234" s="215"/>
      <c r="N234" s="215"/>
      <c r="O234" s="215"/>
      <c r="P234" s="215"/>
      <c r="Q234" s="215"/>
      <c r="R234" s="215"/>
      <c r="S234" s="604"/>
      <c r="T234" s="215"/>
      <c r="U234" s="215"/>
      <c r="V234" s="215"/>
      <c r="W234" s="215"/>
      <c r="X234" s="215"/>
      <c r="Y234" s="215"/>
      <c r="Z234" s="215"/>
      <c r="AA234" s="517"/>
      <c r="AB234" s="517"/>
      <c r="AC234" s="215"/>
      <c r="AD234" s="215"/>
      <c r="AE234" s="215"/>
      <c r="AF234" s="607"/>
      <c r="AG234" s="539"/>
      <c r="AH234" s="608"/>
      <c r="AI234" s="608"/>
      <c r="AJ234" s="608"/>
      <c r="AK234" s="609"/>
      <c r="AL234" s="609"/>
      <c r="AM234" s="609"/>
      <c r="AN234" s="609"/>
      <c r="AO234" s="541"/>
      <c r="AP234" s="541"/>
    </row>
    <row r="235" spans="1:42" x14ac:dyDescent="0.25">
      <c r="A235" s="448"/>
      <c r="B235" s="554"/>
      <c r="C235" s="215"/>
      <c r="D235" s="215"/>
      <c r="E235" s="215"/>
      <c r="F235" s="215"/>
      <c r="G235" s="215"/>
      <c r="H235" s="215"/>
      <c r="I235" s="215"/>
      <c r="J235" s="215"/>
      <c r="K235" s="215"/>
      <c r="L235" s="215"/>
      <c r="M235" s="215"/>
      <c r="N235" s="215"/>
      <c r="O235" s="215"/>
      <c r="P235" s="215"/>
      <c r="Q235" s="215"/>
      <c r="R235" s="215"/>
      <c r="S235" s="604"/>
      <c r="T235" s="215"/>
      <c r="U235" s="215"/>
      <c r="V235" s="215"/>
      <c r="W235" s="215"/>
      <c r="X235" s="215"/>
      <c r="Y235" s="215"/>
      <c r="Z235" s="215"/>
      <c r="AA235" s="517"/>
      <c r="AB235" s="517"/>
      <c r="AC235" s="215"/>
      <c r="AD235" s="215"/>
      <c r="AE235" s="215"/>
      <c r="AF235" s="607"/>
      <c r="AG235" s="539"/>
      <c r="AH235" s="608"/>
      <c r="AI235" s="608"/>
      <c r="AJ235" s="608"/>
      <c r="AK235" s="609"/>
      <c r="AL235" s="609"/>
      <c r="AM235" s="609"/>
      <c r="AN235" s="609"/>
      <c r="AO235" s="541"/>
      <c r="AP235" s="541"/>
    </row>
    <row r="236" spans="1:42" x14ac:dyDescent="0.25">
      <c r="A236" s="448"/>
      <c r="B236" s="554"/>
      <c r="C236" s="215"/>
      <c r="D236" s="215"/>
      <c r="E236" s="215"/>
      <c r="F236" s="215"/>
      <c r="G236" s="215"/>
      <c r="H236" s="215"/>
      <c r="I236" s="215"/>
      <c r="J236" s="215"/>
      <c r="K236" s="215"/>
      <c r="L236" s="215"/>
      <c r="M236" s="215"/>
      <c r="N236" s="215"/>
      <c r="O236" s="215"/>
      <c r="P236" s="215"/>
      <c r="Q236" s="215"/>
      <c r="R236" s="215"/>
      <c r="S236" s="604"/>
      <c r="T236" s="215"/>
      <c r="U236" s="215"/>
      <c r="V236" s="215"/>
      <c r="W236" s="215"/>
      <c r="X236" s="215"/>
      <c r="Y236" s="215"/>
      <c r="Z236" s="215"/>
      <c r="AA236" s="517"/>
      <c r="AB236" s="517"/>
      <c r="AC236" s="215"/>
      <c r="AD236" s="215"/>
      <c r="AE236" s="215"/>
      <c r="AF236" s="607"/>
      <c r="AG236" s="539"/>
      <c r="AH236" s="608"/>
      <c r="AI236" s="608"/>
      <c r="AJ236" s="608"/>
      <c r="AK236" s="609"/>
      <c r="AL236" s="609"/>
      <c r="AM236" s="609"/>
      <c r="AN236" s="609"/>
      <c r="AO236" s="541"/>
      <c r="AP236" s="541"/>
    </row>
    <row r="237" spans="1:42" ht="15" customHeight="1" x14ac:dyDescent="0.25">
      <c r="A237" s="448"/>
      <c r="B237" s="554"/>
      <c r="C237" s="215"/>
      <c r="D237" s="215"/>
      <c r="E237" s="215"/>
      <c r="F237" s="215"/>
      <c r="G237" s="215"/>
      <c r="H237" s="215"/>
      <c r="I237" s="215"/>
      <c r="J237" s="215"/>
      <c r="K237" s="215"/>
      <c r="L237" s="215"/>
      <c r="M237" s="215"/>
      <c r="N237" s="215"/>
      <c r="O237" s="215"/>
      <c r="P237" s="215"/>
      <c r="Q237" s="215"/>
      <c r="R237" s="215"/>
      <c r="S237" s="604"/>
      <c r="T237" s="215"/>
      <c r="U237" s="215"/>
      <c r="V237" s="215"/>
      <c r="W237" s="215"/>
      <c r="X237" s="215"/>
      <c r="Y237" s="215"/>
      <c r="Z237" s="215"/>
      <c r="AA237" s="517"/>
      <c r="AB237" s="517"/>
      <c r="AC237" s="215"/>
      <c r="AD237" s="215"/>
      <c r="AE237" s="215"/>
      <c r="AF237" s="607"/>
      <c r="AG237" s="539"/>
      <c r="AH237" s="608"/>
      <c r="AI237" s="608"/>
      <c r="AJ237" s="608"/>
      <c r="AK237" s="609"/>
      <c r="AL237" s="609"/>
      <c r="AM237" s="609"/>
      <c r="AN237" s="609"/>
      <c r="AO237" s="541"/>
      <c r="AP237" s="541"/>
    </row>
    <row r="238" spans="1:42" x14ac:dyDescent="0.25">
      <c r="A238" s="448"/>
      <c r="B238" s="554"/>
      <c r="C238" s="215"/>
      <c r="D238" s="215"/>
      <c r="E238" s="215"/>
      <c r="F238" s="215"/>
      <c r="G238" s="215"/>
      <c r="H238" s="215"/>
      <c r="I238" s="215"/>
      <c r="J238" s="215"/>
      <c r="K238" s="215"/>
      <c r="L238" s="215"/>
      <c r="M238" s="215"/>
      <c r="N238" s="215"/>
      <c r="O238" s="215"/>
      <c r="P238" s="215"/>
      <c r="Q238" s="215"/>
      <c r="R238" s="215"/>
      <c r="S238" s="604"/>
      <c r="T238" s="215"/>
      <c r="U238" s="215"/>
      <c r="V238" s="215"/>
      <c r="W238" s="215"/>
      <c r="X238" s="215"/>
      <c r="Y238" s="215"/>
      <c r="Z238" s="215"/>
      <c r="AA238" s="517"/>
      <c r="AB238" s="517"/>
      <c r="AC238" s="215"/>
      <c r="AD238" s="215"/>
      <c r="AE238" s="215"/>
      <c r="AF238" s="607"/>
      <c r="AG238" s="539"/>
      <c r="AH238" s="608"/>
      <c r="AI238" s="608"/>
      <c r="AJ238" s="608"/>
      <c r="AK238" s="609"/>
      <c r="AL238" s="609"/>
      <c r="AM238" s="609"/>
      <c r="AN238" s="609"/>
      <c r="AO238" s="541"/>
      <c r="AP238" s="541"/>
    </row>
    <row r="239" spans="1:42" x14ac:dyDescent="0.25">
      <c r="A239" s="448"/>
      <c r="B239" s="554"/>
      <c r="C239" s="215"/>
      <c r="D239" s="215"/>
      <c r="E239" s="215"/>
      <c r="F239" s="215"/>
      <c r="G239" s="215"/>
      <c r="H239" s="215"/>
      <c r="I239" s="215"/>
      <c r="J239" s="215"/>
      <c r="K239" s="215"/>
      <c r="L239" s="215"/>
      <c r="M239" s="215"/>
      <c r="N239" s="215"/>
      <c r="O239" s="215"/>
      <c r="P239" s="215"/>
      <c r="Q239" s="215"/>
      <c r="R239" s="215"/>
      <c r="S239" s="604"/>
      <c r="T239" s="215"/>
      <c r="U239" s="215"/>
      <c r="V239" s="215"/>
      <c r="W239" s="215"/>
      <c r="X239" s="215"/>
      <c r="Y239" s="215"/>
      <c r="Z239" s="215"/>
      <c r="AA239" s="517"/>
      <c r="AB239" s="517"/>
      <c r="AC239" s="215"/>
      <c r="AD239" s="215"/>
      <c r="AE239" s="215"/>
      <c r="AF239" s="607"/>
      <c r="AG239" s="539"/>
      <c r="AH239" s="608"/>
      <c r="AI239" s="608"/>
      <c r="AJ239" s="608"/>
      <c r="AK239" s="609"/>
      <c r="AL239" s="609"/>
      <c r="AM239" s="609"/>
      <c r="AN239" s="609"/>
      <c r="AO239" s="541"/>
      <c r="AP239" s="541"/>
    </row>
    <row r="240" spans="1:42" x14ac:dyDescent="0.25">
      <c r="A240" s="448"/>
      <c r="B240" s="554"/>
      <c r="C240" s="215"/>
      <c r="D240" s="215"/>
      <c r="E240" s="215"/>
      <c r="F240" s="215"/>
      <c r="G240" s="215"/>
      <c r="H240" s="215"/>
      <c r="I240" s="215"/>
      <c r="J240" s="215"/>
      <c r="K240" s="215"/>
      <c r="L240" s="215"/>
      <c r="M240" s="215"/>
      <c r="N240" s="215"/>
      <c r="O240" s="215"/>
      <c r="P240" s="215"/>
      <c r="Q240" s="215"/>
      <c r="R240" s="215"/>
      <c r="S240" s="604"/>
      <c r="T240" s="215"/>
      <c r="U240" s="215"/>
      <c r="V240" s="215"/>
      <c r="W240" s="215"/>
      <c r="X240" s="215"/>
      <c r="Y240" s="215"/>
      <c r="Z240" s="215"/>
      <c r="AA240" s="517"/>
      <c r="AB240" s="517"/>
      <c r="AC240" s="215"/>
      <c r="AD240" s="215"/>
      <c r="AE240" s="215"/>
      <c r="AF240" s="607"/>
      <c r="AG240" s="539"/>
      <c r="AH240" s="608"/>
      <c r="AI240" s="608"/>
      <c r="AJ240" s="608"/>
      <c r="AK240" s="609"/>
      <c r="AL240" s="609"/>
      <c r="AM240" s="609"/>
      <c r="AN240" s="609"/>
      <c r="AO240" s="541"/>
      <c r="AP240" s="541"/>
    </row>
    <row r="241" spans="1:42" x14ac:dyDescent="0.25">
      <c r="A241" s="448"/>
      <c r="B241" s="554"/>
      <c r="C241" s="215"/>
      <c r="D241" s="215"/>
      <c r="E241" s="215"/>
      <c r="F241" s="215"/>
      <c r="G241" s="215"/>
      <c r="H241" s="215"/>
      <c r="I241" s="215"/>
      <c r="J241" s="215"/>
      <c r="K241" s="215"/>
      <c r="L241" s="215"/>
      <c r="M241" s="215"/>
      <c r="N241" s="215"/>
      <c r="O241" s="215"/>
      <c r="P241" s="215"/>
      <c r="Q241" s="215"/>
      <c r="R241" s="215"/>
      <c r="S241" s="604"/>
      <c r="T241" s="215"/>
      <c r="U241" s="215"/>
      <c r="V241" s="215"/>
      <c r="W241" s="215"/>
      <c r="X241" s="215"/>
      <c r="Y241" s="215"/>
      <c r="Z241" s="215"/>
      <c r="AA241" s="517"/>
      <c r="AB241" s="517"/>
      <c r="AC241" s="215"/>
      <c r="AD241" s="215"/>
      <c r="AE241" s="215"/>
      <c r="AF241" s="607"/>
      <c r="AG241" s="539"/>
      <c r="AH241" s="608"/>
      <c r="AI241" s="608"/>
      <c r="AJ241" s="608"/>
      <c r="AK241" s="609"/>
      <c r="AL241" s="609"/>
      <c r="AM241" s="609"/>
      <c r="AN241" s="609"/>
      <c r="AO241" s="541"/>
      <c r="AP241" s="541"/>
    </row>
    <row r="242" spans="1:42" x14ac:dyDescent="0.25">
      <c r="A242" s="448"/>
      <c r="B242" s="554"/>
      <c r="C242" s="215"/>
      <c r="D242" s="215"/>
      <c r="E242" s="215"/>
      <c r="F242" s="215"/>
      <c r="G242" s="215"/>
      <c r="H242" s="215"/>
      <c r="I242" s="215"/>
      <c r="J242" s="215"/>
      <c r="K242" s="215"/>
      <c r="L242" s="215"/>
      <c r="M242" s="215"/>
      <c r="N242" s="215"/>
      <c r="O242" s="215"/>
      <c r="P242" s="215"/>
      <c r="Q242" s="215"/>
      <c r="R242" s="215"/>
      <c r="S242" s="604"/>
      <c r="T242" s="215"/>
      <c r="U242" s="215"/>
      <c r="V242" s="215"/>
      <c r="W242" s="215"/>
      <c r="X242" s="215"/>
      <c r="Y242" s="215"/>
      <c r="Z242" s="215"/>
      <c r="AA242" s="517"/>
      <c r="AB242" s="517"/>
      <c r="AC242" s="215"/>
      <c r="AD242" s="215"/>
      <c r="AE242" s="215"/>
      <c r="AF242" s="607"/>
      <c r="AG242" s="539"/>
      <c r="AH242" s="608"/>
      <c r="AI242" s="608"/>
      <c r="AJ242" s="608"/>
      <c r="AK242" s="609"/>
      <c r="AL242" s="609"/>
      <c r="AM242" s="609"/>
      <c r="AN242" s="609"/>
      <c r="AO242" s="541"/>
      <c r="AP242" s="541"/>
    </row>
    <row r="243" spans="1:42" ht="15" customHeight="1" x14ac:dyDescent="0.25">
      <c r="A243" s="448"/>
      <c r="B243" s="554"/>
      <c r="C243" s="215"/>
      <c r="D243" s="215"/>
      <c r="E243" s="215"/>
      <c r="F243" s="215"/>
      <c r="G243" s="215"/>
      <c r="H243" s="215"/>
      <c r="I243" s="215"/>
      <c r="J243" s="215"/>
      <c r="K243" s="215"/>
      <c r="L243" s="215"/>
      <c r="M243" s="215"/>
      <c r="N243" s="215"/>
      <c r="O243" s="215"/>
      <c r="P243" s="215"/>
      <c r="Q243" s="215"/>
      <c r="R243" s="215"/>
      <c r="S243" s="604"/>
      <c r="T243" s="215"/>
      <c r="U243" s="215"/>
      <c r="V243" s="215"/>
      <c r="W243" s="215"/>
      <c r="X243" s="215"/>
      <c r="Y243" s="215"/>
      <c r="Z243" s="215"/>
      <c r="AA243" s="517"/>
      <c r="AB243" s="517"/>
      <c r="AC243" s="215"/>
      <c r="AD243" s="215"/>
      <c r="AE243" s="215"/>
      <c r="AF243" s="607"/>
      <c r="AG243" s="539"/>
      <c r="AH243" s="608"/>
      <c r="AI243" s="608"/>
      <c r="AJ243" s="608"/>
      <c r="AK243" s="609"/>
      <c r="AL243" s="609"/>
      <c r="AM243" s="609"/>
      <c r="AN243" s="609"/>
      <c r="AO243" s="541"/>
      <c r="AP243" s="541"/>
    </row>
    <row r="244" spans="1:42" ht="15" customHeight="1" x14ac:dyDescent="0.25">
      <c r="A244" s="448"/>
      <c r="B244" s="554"/>
      <c r="C244" s="215"/>
      <c r="D244" s="215"/>
      <c r="E244" s="215"/>
      <c r="F244" s="215"/>
      <c r="G244" s="215"/>
      <c r="H244" s="215"/>
      <c r="I244" s="215"/>
      <c r="J244" s="215"/>
      <c r="K244" s="215"/>
      <c r="L244" s="215"/>
      <c r="M244" s="215"/>
      <c r="N244" s="215"/>
      <c r="O244" s="215"/>
      <c r="P244" s="215"/>
      <c r="Q244" s="215"/>
      <c r="R244" s="215"/>
      <c r="S244" s="604"/>
      <c r="T244" s="215"/>
      <c r="U244" s="215"/>
      <c r="V244" s="215"/>
      <c r="W244" s="215"/>
      <c r="X244" s="215"/>
      <c r="Y244" s="215"/>
      <c r="Z244" s="215"/>
      <c r="AA244" s="517"/>
      <c r="AB244" s="517"/>
      <c r="AC244" s="215"/>
      <c r="AD244" s="215"/>
      <c r="AE244" s="215"/>
      <c r="AF244" s="607"/>
      <c r="AG244" s="539"/>
      <c r="AH244" s="608"/>
      <c r="AI244" s="608"/>
      <c r="AJ244" s="608"/>
      <c r="AK244" s="609"/>
      <c r="AL244" s="609"/>
      <c r="AM244" s="609"/>
      <c r="AN244" s="609"/>
      <c r="AO244" s="541"/>
      <c r="AP244" s="541"/>
    </row>
    <row r="245" spans="1:42" x14ac:dyDescent="0.25">
      <c r="A245" s="448"/>
      <c r="B245" s="554"/>
      <c r="C245" s="215"/>
      <c r="D245" s="215"/>
      <c r="E245" s="215"/>
      <c r="F245" s="215"/>
      <c r="G245" s="215"/>
      <c r="H245" s="215"/>
      <c r="I245" s="215"/>
      <c r="J245" s="215"/>
      <c r="K245" s="215"/>
      <c r="L245" s="215"/>
      <c r="M245" s="215"/>
      <c r="N245" s="215"/>
      <c r="O245" s="215"/>
      <c r="P245" s="215"/>
      <c r="Q245" s="215"/>
      <c r="R245" s="215"/>
      <c r="S245" s="604"/>
      <c r="T245" s="215"/>
      <c r="U245" s="215"/>
      <c r="V245" s="215"/>
      <c r="W245" s="215"/>
      <c r="X245" s="215"/>
      <c r="Y245" s="215"/>
      <c r="Z245" s="215"/>
      <c r="AA245" s="517"/>
      <c r="AB245" s="517"/>
      <c r="AC245" s="215"/>
      <c r="AD245" s="215"/>
      <c r="AE245" s="215"/>
      <c r="AF245" s="607"/>
      <c r="AG245" s="539"/>
      <c r="AH245" s="608"/>
      <c r="AI245" s="608"/>
      <c r="AJ245" s="608"/>
      <c r="AK245" s="609"/>
      <c r="AL245" s="609"/>
      <c r="AM245" s="609"/>
      <c r="AN245" s="609"/>
      <c r="AO245" s="541"/>
      <c r="AP245" s="541"/>
    </row>
    <row r="246" spans="1:42" ht="15" customHeight="1" x14ac:dyDescent="0.25">
      <c r="A246" s="448"/>
      <c r="B246" s="554"/>
      <c r="C246" s="215"/>
      <c r="D246" s="517"/>
      <c r="E246" s="517"/>
      <c r="F246" s="517"/>
      <c r="G246" s="517"/>
      <c r="H246" s="517"/>
      <c r="I246" s="517"/>
      <c r="J246" s="517"/>
      <c r="K246" s="517"/>
      <c r="L246" s="517"/>
      <c r="M246" s="517"/>
      <c r="N246" s="517"/>
      <c r="O246" s="517"/>
      <c r="P246" s="517"/>
      <c r="Q246" s="517"/>
      <c r="R246" s="215"/>
      <c r="S246" s="604"/>
      <c r="T246" s="215"/>
      <c r="U246" s="215"/>
      <c r="V246" s="215"/>
      <c r="W246" s="215"/>
      <c r="X246" s="215"/>
      <c r="Y246" s="215"/>
      <c r="Z246" s="215"/>
      <c r="AA246" s="517"/>
      <c r="AB246" s="517"/>
      <c r="AC246" s="215"/>
      <c r="AD246" s="215"/>
      <c r="AE246" s="215"/>
      <c r="AF246" s="607"/>
      <c r="AG246" s="539"/>
      <c r="AH246" s="448"/>
      <c r="AI246" s="448"/>
      <c r="AJ246" s="448"/>
      <c r="AK246" s="540"/>
      <c r="AL246" s="540"/>
      <c r="AM246" s="540"/>
      <c r="AN246" s="540"/>
      <c r="AO246" s="541"/>
      <c r="AP246" s="541"/>
    </row>
    <row r="247" spans="1:42" ht="15" customHeight="1" x14ac:dyDescent="0.25">
      <c r="A247" s="448"/>
      <c r="B247" s="554"/>
      <c r="C247" s="215"/>
      <c r="D247" s="517"/>
      <c r="E247" s="517"/>
      <c r="F247" s="517"/>
      <c r="G247" s="517"/>
      <c r="H247" s="517"/>
      <c r="I247" s="517"/>
      <c r="J247" s="517"/>
      <c r="K247" s="517"/>
      <c r="L247" s="517"/>
      <c r="M247" s="517"/>
      <c r="N247" s="517"/>
      <c r="O247" s="517"/>
      <c r="P247" s="517"/>
      <c r="Q247" s="517"/>
      <c r="R247" s="215"/>
      <c r="S247" s="604"/>
      <c r="T247" s="215"/>
      <c r="U247" s="215"/>
      <c r="V247" s="215"/>
      <c r="W247" s="215"/>
      <c r="X247" s="215"/>
      <c r="Y247" s="215"/>
      <c r="Z247" s="215"/>
      <c r="AA247" s="517"/>
      <c r="AB247" s="517"/>
      <c r="AC247" s="215"/>
      <c r="AD247" s="215"/>
      <c r="AE247" s="215"/>
      <c r="AF247" s="607"/>
      <c r="AG247" s="539"/>
      <c r="AH247" s="448"/>
      <c r="AI247" s="448"/>
      <c r="AJ247" s="448"/>
      <c r="AK247" s="540"/>
      <c r="AL247" s="540"/>
      <c r="AM247" s="540"/>
      <c r="AN247" s="540"/>
      <c r="AO247" s="541"/>
      <c r="AP247" s="541"/>
    </row>
    <row r="248" spans="1:42" x14ac:dyDescent="0.25">
      <c r="A248" s="448"/>
      <c r="B248" s="554"/>
      <c r="C248" s="215"/>
      <c r="D248" s="517"/>
      <c r="E248" s="517"/>
      <c r="F248" s="517"/>
      <c r="G248" s="517"/>
      <c r="H248" s="517"/>
      <c r="I248" s="517"/>
      <c r="J248" s="517"/>
      <c r="K248" s="517"/>
      <c r="L248" s="517"/>
      <c r="M248" s="517"/>
      <c r="N248" s="517"/>
      <c r="O248" s="517"/>
      <c r="P248" s="517"/>
      <c r="Q248" s="517"/>
      <c r="R248" s="215"/>
      <c r="S248" s="604"/>
      <c r="T248" s="215"/>
      <c r="U248" s="215"/>
      <c r="V248" s="215"/>
      <c r="W248" s="215"/>
      <c r="X248" s="215"/>
      <c r="Y248" s="215"/>
      <c r="Z248" s="215"/>
      <c r="AA248" s="517"/>
      <c r="AB248" s="517"/>
      <c r="AC248" s="215"/>
      <c r="AD248" s="215"/>
      <c r="AE248" s="215"/>
      <c r="AF248" s="607"/>
      <c r="AG248" s="539"/>
      <c r="AH248" s="448"/>
      <c r="AI248" s="448"/>
      <c r="AJ248" s="448"/>
      <c r="AK248" s="540"/>
      <c r="AL248" s="540"/>
      <c r="AM248" s="540"/>
      <c r="AN248" s="540"/>
      <c r="AO248" s="541"/>
      <c r="AP248" s="541"/>
    </row>
    <row r="249" spans="1:42" x14ac:dyDescent="0.25">
      <c r="A249" s="448"/>
      <c r="B249" s="554"/>
      <c r="C249" s="215"/>
      <c r="D249" s="517"/>
      <c r="E249" s="517"/>
      <c r="F249" s="517"/>
      <c r="G249" s="517"/>
      <c r="H249" s="517"/>
      <c r="I249" s="517"/>
      <c r="J249" s="517"/>
      <c r="K249" s="517"/>
      <c r="L249" s="517"/>
      <c r="M249" s="517"/>
      <c r="N249" s="517"/>
      <c r="O249" s="517"/>
      <c r="P249" s="517"/>
      <c r="Q249" s="517"/>
      <c r="R249" s="215"/>
      <c r="S249" s="604"/>
      <c r="T249" s="215"/>
      <c r="U249" s="215"/>
      <c r="V249" s="215"/>
      <c r="W249" s="215"/>
      <c r="X249" s="215"/>
      <c r="Y249" s="215"/>
      <c r="Z249" s="215"/>
      <c r="AA249" s="517"/>
      <c r="AB249" s="517"/>
      <c r="AC249" s="215"/>
      <c r="AD249" s="215"/>
      <c r="AE249" s="215"/>
      <c r="AF249" s="607"/>
      <c r="AG249" s="539"/>
      <c r="AH249" s="448"/>
      <c r="AI249" s="448"/>
      <c r="AJ249" s="448"/>
      <c r="AK249" s="540"/>
      <c r="AL249" s="540"/>
      <c r="AM249" s="540"/>
      <c r="AN249" s="540"/>
      <c r="AO249" s="541"/>
      <c r="AP249" s="541"/>
    </row>
    <row r="250" spans="1:42" x14ac:dyDescent="0.25">
      <c r="A250" s="448"/>
      <c r="B250" s="554"/>
      <c r="C250" s="215"/>
      <c r="D250" s="517"/>
      <c r="E250" s="517"/>
      <c r="F250" s="517"/>
      <c r="G250" s="517"/>
      <c r="H250" s="517"/>
      <c r="I250" s="517"/>
      <c r="J250" s="517"/>
      <c r="K250" s="517"/>
      <c r="L250" s="517"/>
      <c r="M250" s="517"/>
      <c r="N250" s="517"/>
      <c r="O250" s="517"/>
      <c r="P250" s="517"/>
      <c r="Q250" s="517"/>
      <c r="R250" s="215"/>
      <c r="S250" s="604"/>
      <c r="T250" s="215"/>
      <c r="U250" s="215"/>
      <c r="V250" s="215"/>
      <c r="W250" s="215"/>
      <c r="X250" s="215"/>
      <c r="Y250" s="215"/>
      <c r="Z250" s="215"/>
      <c r="AA250" s="517"/>
      <c r="AB250" s="517"/>
      <c r="AC250" s="215"/>
      <c r="AD250" s="215"/>
      <c r="AE250" s="215"/>
      <c r="AF250" s="607"/>
      <c r="AG250" s="539"/>
      <c r="AH250" s="448"/>
      <c r="AI250" s="448"/>
      <c r="AJ250" s="448"/>
      <c r="AK250" s="540"/>
      <c r="AL250" s="540"/>
      <c r="AM250" s="540"/>
      <c r="AN250" s="540"/>
      <c r="AO250" s="541"/>
      <c r="AP250" s="541"/>
    </row>
    <row r="251" spans="1:42" x14ac:dyDescent="0.25">
      <c r="A251" s="448"/>
      <c r="B251" s="554"/>
      <c r="C251" s="215"/>
      <c r="D251" s="517"/>
      <c r="E251" s="517"/>
      <c r="F251" s="517"/>
      <c r="G251" s="517"/>
      <c r="H251" s="517"/>
      <c r="I251" s="517"/>
      <c r="J251" s="517"/>
      <c r="K251" s="517"/>
      <c r="L251" s="517"/>
      <c r="M251" s="517"/>
      <c r="N251" s="517"/>
      <c r="O251" s="517"/>
      <c r="P251" s="517"/>
      <c r="Q251" s="517"/>
      <c r="R251" s="215"/>
      <c r="S251" s="604"/>
      <c r="T251" s="215"/>
      <c r="U251" s="215"/>
      <c r="V251" s="215"/>
      <c r="W251" s="215"/>
      <c r="X251" s="215"/>
      <c r="Y251" s="215"/>
      <c r="Z251" s="215"/>
      <c r="AA251" s="517"/>
      <c r="AB251" s="517"/>
      <c r="AC251" s="215"/>
      <c r="AD251" s="215"/>
      <c r="AE251" s="215"/>
      <c r="AF251" s="607"/>
      <c r="AG251" s="539"/>
      <c r="AH251" s="448"/>
      <c r="AI251" s="448"/>
      <c r="AJ251" s="448"/>
      <c r="AK251" s="540"/>
      <c r="AL251" s="540"/>
      <c r="AM251" s="540"/>
      <c r="AN251" s="540"/>
      <c r="AO251" s="541"/>
      <c r="AP251" s="541"/>
    </row>
    <row r="252" spans="1:42" x14ac:dyDescent="0.25">
      <c r="A252" s="448"/>
      <c r="B252" s="554"/>
      <c r="C252" s="215"/>
      <c r="D252" s="517"/>
      <c r="E252" s="517"/>
      <c r="F252" s="517"/>
      <c r="G252" s="517"/>
      <c r="H252" s="517"/>
      <c r="I252" s="517"/>
      <c r="J252" s="517"/>
      <c r="K252" s="517"/>
      <c r="L252" s="517"/>
      <c r="M252" s="517"/>
      <c r="N252" s="517"/>
      <c r="O252" s="517"/>
      <c r="P252" s="517"/>
      <c r="Q252" s="517"/>
      <c r="R252" s="215"/>
      <c r="S252" s="604"/>
      <c r="T252" s="215"/>
      <c r="U252" s="215"/>
      <c r="V252" s="215"/>
      <c r="W252" s="215"/>
      <c r="X252" s="215"/>
      <c r="Y252" s="215"/>
      <c r="Z252" s="215"/>
      <c r="AA252" s="517"/>
      <c r="AB252" s="517"/>
      <c r="AC252" s="215"/>
      <c r="AD252" s="215"/>
      <c r="AE252" s="215"/>
      <c r="AF252" s="607"/>
      <c r="AG252" s="539"/>
      <c r="AH252" s="448"/>
      <c r="AI252" s="448"/>
      <c r="AJ252" s="448"/>
      <c r="AK252" s="540"/>
      <c r="AL252" s="540"/>
      <c r="AM252" s="540"/>
      <c r="AN252" s="540"/>
      <c r="AO252" s="541"/>
      <c r="AP252" s="541"/>
    </row>
    <row r="253" spans="1:42" x14ac:dyDescent="0.25">
      <c r="A253" s="448"/>
      <c r="B253" s="554"/>
      <c r="C253" s="215"/>
      <c r="D253" s="517"/>
      <c r="E253" s="517"/>
      <c r="F253" s="517"/>
      <c r="G253" s="517"/>
      <c r="H253" s="517"/>
      <c r="I253" s="517"/>
      <c r="J253" s="517"/>
      <c r="K253" s="517"/>
      <c r="L253" s="517"/>
      <c r="M253" s="517"/>
      <c r="N253" s="517"/>
      <c r="O253" s="517"/>
      <c r="P253" s="517"/>
      <c r="Q253" s="517"/>
      <c r="R253" s="215"/>
      <c r="S253" s="604"/>
      <c r="T253" s="215"/>
      <c r="U253" s="215"/>
      <c r="V253" s="215"/>
      <c r="W253" s="215"/>
      <c r="X253" s="215"/>
      <c r="Y253" s="215"/>
      <c r="Z253" s="215"/>
      <c r="AA253" s="517"/>
      <c r="AB253" s="517"/>
      <c r="AC253" s="215"/>
      <c r="AD253" s="215"/>
      <c r="AE253" s="215"/>
      <c r="AF253" s="607"/>
      <c r="AG253" s="539"/>
      <c r="AH253" s="448"/>
      <c r="AI253" s="448"/>
      <c r="AJ253" s="448"/>
      <c r="AK253" s="540"/>
      <c r="AL253" s="540"/>
      <c r="AM253" s="540"/>
      <c r="AN253" s="540"/>
      <c r="AO253" s="541"/>
      <c r="AP253" s="541"/>
    </row>
    <row r="254" spans="1:42" x14ac:dyDescent="0.25">
      <c r="A254" s="448"/>
      <c r="B254" s="554"/>
      <c r="C254" s="215"/>
      <c r="D254" s="517"/>
      <c r="E254" s="517"/>
      <c r="F254" s="517"/>
      <c r="G254" s="517"/>
      <c r="H254" s="517"/>
      <c r="I254" s="517"/>
      <c r="J254" s="517"/>
      <c r="K254" s="517"/>
      <c r="L254" s="517"/>
      <c r="M254" s="517"/>
      <c r="N254" s="517"/>
      <c r="O254" s="517"/>
      <c r="P254" s="517"/>
      <c r="Q254" s="517"/>
      <c r="R254" s="215"/>
      <c r="S254" s="604"/>
      <c r="T254" s="215"/>
      <c r="U254" s="215"/>
      <c r="V254" s="215"/>
      <c r="W254" s="215"/>
      <c r="X254" s="215"/>
      <c r="Y254" s="215"/>
      <c r="Z254" s="215"/>
      <c r="AA254" s="517"/>
      <c r="AB254" s="517"/>
      <c r="AC254" s="215"/>
      <c r="AD254" s="215"/>
      <c r="AE254" s="215"/>
      <c r="AF254" s="607"/>
      <c r="AG254" s="539"/>
      <c r="AH254" s="448"/>
      <c r="AI254" s="448"/>
      <c r="AJ254" s="448"/>
      <c r="AK254" s="540"/>
      <c r="AL254" s="540"/>
      <c r="AM254" s="540"/>
      <c r="AN254" s="540"/>
      <c r="AO254" s="541"/>
      <c r="AP254" s="541"/>
    </row>
    <row r="255" spans="1:42" ht="15" customHeight="1" x14ac:dyDescent="0.25">
      <c r="A255" s="448"/>
      <c r="B255" s="554"/>
      <c r="C255" s="215"/>
      <c r="D255" s="517"/>
      <c r="E255" s="517"/>
      <c r="F255" s="517"/>
      <c r="G255" s="517"/>
      <c r="H255" s="517"/>
      <c r="I255" s="517"/>
      <c r="J255" s="517"/>
      <c r="K255" s="517"/>
      <c r="L255" s="517"/>
      <c r="M255" s="517"/>
      <c r="N255" s="517"/>
      <c r="O255" s="517"/>
      <c r="P255" s="517"/>
      <c r="Q255" s="517"/>
      <c r="R255" s="215"/>
      <c r="S255" s="604"/>
      <c r="T255" s="215"/>
      <c r="U255" s="215"/>
      <c r="V255" s="215"/>
      <c r="W255" s="215"/>
      <c r="X255" s="215"/>
      <c r="Y255" s="215"/>
      <c r="Z255" s="215"/>
      <c r="AA255" s="517"/>
      <c r="AB255" s="517"/>
      <c r="AC255" s="215"/>
      <c r="AD255" s="215"/>
      <c r="AE255" s="215"/>
      <c r="AF255" s="607"/>
      <c r="AG255" s="539"/>
      <c r="AH255" s="448"/>
      <c r="AI255" s="448"/>
      <c r="AJ255" s="448"/>
      <c r="AK255" s="540"/>
      <c r="AL255" s="540"/>
      <c r="AM255" s="540"/>
      <c r="AN255" s="540"/>
      <c r="AO255" s="541"/>
      <c r="AP255" s="541"/>
    </row>
    <row r="256" spans="1:42" ht="15" customHeight="1" x14ac:dyDescent="0.25">
      <c r="A256" s="448"/>
      <c r="B256" s="554"/>
      <c r="C256" s="215"/>
      <c r="D256" s="517"/>
      <c r="E256" s="517"/>
      <c r="F256" s="517"/>
      <c r="G256" s="517"/>
      <c r="H256" s="517"/>
      <c r="I256" s="517"/>
      <c r="J256" s="517"/>
      <c r="K256" s="517"/>
      <c r="L256" s="517"/>
      <c r="M256" s="517"/>
      <c r="N256" s="517"/>
      <c r="O256" s="517"/>
      <c r="P256" s="517"/>
      <c r="Q256" s="517"/>
      <c r="R256" s="215"/>
      <c r="S256" s="604"/>
      <c r="T256" s="215"/>
      <c r="U256" s="215"/>
      <c r="V256" s="215"/>
      <c r="W256" s="215"/>
      <c r="X256" s="215"/>
      <c r="Y256" s="215"/>
      <c r="Z256" s="215"/>
      <c r="AA256" s="517"/>
      <c r="AB256" s="517"/>
      <c r="AC256" s="215"/>
      <c r="AD256" s="215"/>
      <c r="AE256" s="215"/>
      <c r="AF256" s="607"/>
      <c r="AG256" s="539"/>
      <c r="AH256" s="448"/>
      <c r="AI256" s="448"/>
      <c r="AJ256" s="448"/>
      <c r="AK256" s="540"/>
      <c r="AL256" s="540"/>
      <c r="AM256" s="540"/>
      <c r="AN256" s="540"/>
      <c r="AO256" s="541"/>
      <c r="AP256" s="541"/>
    </row>
    <row r="257" spans="1:42" x14ac:dyDescent="0.25">
      <c r="A257" s="448"/>
      <c r="B257" s="554"/>
      <c r="C257" s="215"/>
      <c r="D257" s="215"/>
      <c r="E257" s="215"/>
      <c r="F257" s="215"/>
      <c r="G257" s="215"/>
      <c r="H257" s="215"/>
      <c r="I257" s="215"/>
      <c r="J257" s="215"/>
      <c r="K257" s="215"/>
      <c r="L257" s="215"/>
      <c r="M257" s="215"/>
      <c r="N257" s="215"/>
      <c r="O257" s="215"/>
      <c r="P257" s="215"/>
      <c r="Q257" s="215"/>
      <c r="R257" s="215"/>
      <c r="S257" s="604"/>
      <c r="T257" s="215"/>
      <c r="U257" s="215"/>
      <c r="V257" s="215"/>
      <c r="W257" s="215"/>
      <c r="X257" s="215"/>
      <c r="Y257" s="215"/>
      <c r="Z257" s="215"/>
      <c r="AA257" s="517"/>
      <c r="AB257" s="517"/>
      <c r="AC257" s="215"/>
      <c r="AD257" s="215"/>
      <c r="AE257" s="215"/>
      <c r="AF257" s="607"/>
      <c r="AG257" s="539"/>
      <c r="AH257" s="448"/>
      <c r="AI257" s="448"/>
      <c r="AJ257" s="448"/>
      <c r="AK257" s="540"/>
      <c r="AL257" s="540"/>
      <c r="AM257" s="540"/>
      <c r="AN257" s="540"/>
      <c r="AO257" s="541"/>
      <c r="AP257" s="541"/>
    </row>
    <row r="258" spans="1:42" ht="15" customHeight="1" x14ac:dyDescent="0.25">
      <c r="A258" s="448"/>
      <c r="B258" s="554"/>
      <c r="C258" s="215"/>
      <c r="D258" s="215"/>
      <c r="E258" s="215"/>
      <c r="F258" s="215"/>
      <c r="G258" s="215"/>
      <c r="H258" s="215"/>
      <c r="I258" s="215"/>
      <c r="J258" s="215"/>
      <c r="K258" s="215"/>
      <c r="L258" s="215"/>
      <c r="M258" s="215"/>
      <c r="N258" s="215"/>
      <c r="O258" s="215"/>
      <c r="P258" s="215"/>
      <c r="Q258" s="215"/>
      <c r="R258" s="215"/>
      <c r="S258" s="604"/>
      <c r="T258" s="215"/>
      <c r="U258" s="215"/>
      <c r="V258" s="215"/>
      <c r="W258" s="215"/>
      <c r="X258" s="215"/>
      <c r="Y258" s="215"/>
      <c r="Z258" s="215"/>
      <c r="AA258" s="517"/>
      <c r="AB258" s="517"/>
      <c r="AC258" s="215"/>
      <c r="AD258" s="215"/>
      <c r="AE258" s="215"/>
      <c r="AF258" s="607"/>
      <c r="AG258" s="539"/>
      <c r="AH258" s="448"/>
      <c r="AI258" s="448"/>
      <c r="AJ258" s="448"/>
      <c r="AK258" s="540"/>
      <c r="AL258" s="540"/>
      <c r="AM258" s="540"/>
      <c r="AN258" s="540"/>
      <c r="AO258" s="541"/>
      <c r="AP258" s="541"/>
    </row>
    <row r="259" spans="1:42" ht="15" customHeight="1" x14ac:dyDescent="0.25">
      <c r="A259" s="448"/>
      <c r="B259" s="554"/>
      <c r="C259" s="215"/>
      <c r="D259" s="215"/>
      <c r="E259" s="215"/>
      <c r="F259" s="215"/>
      <c r="G259" s="215"/>
      <c r="H259" s="215"/>
      <c r="I259" s="215"/>
      <c r="J259" s="215"/>
      <c r="K259" s="215"/>
      <c r="L259" s="215"/>
      <c r="M259" s="215"/>
      <c r="N259" s="215"/>
      <c r="O259" s="215"/>
      <c r="P259" s="215"/>
      <c r="Q259" s="215"/>
      <c r="R259" s="215"/>
      <c r="S259" s="604"/>
      <c r="T259" s="215"/>
      <c r="U259" s="215"/>
      <c r="V259" s="215"/>
      <c r="W259" s="215"/>
      <c r="X259" s="215"/>
      <c r="Y259" s="215"/>
      <c r="Z259" s="215"/>
      <c r="AA259" s="517"/>
      <c r="AB259" s="517"/>
      <c r="AC259" s="215"/>
      <c r="AD259" s="215"/>
      <c r="AE259" s="215"/>
      <c r="AF259" s="607"/>
      <c r="AG259" s="539"/>
      <c r="AH259" s="448"/>
      <c r="AI259" s="448"/>
      <c r="AJ259" s="448"/>
      <c r="AK259" s="540"/>
      <c r="AL259" s="540"/>
      <c r="AM259" s="540"/>
      <c r="AN259" s="540"/>
      <c r="AO259" s="541"/>
      <c r="AP259" s="541"/>
    </row>
    <row r="260" spans="1:42" ht="15" customHeight="1" x14ac:dyDescent="0.25">
      <c r="A260" s="448"/>
      <c r="B260" s="554"/>
      <c r="C260" s="215"/>
      <c r="D260" s="215"/>
      <c r="E260" s="215"/>
      <c r="F260" s="215"/>
      <c r="G260" s="215"/>
      <c r="H260" s="215"/>
      <c r="I260" s="215"/>
      <c r="J260" s="215"/>
      <c r="K260" s="215"/>
      <c r="L260" s="215"/>
      <c r="M260" s="215"/>
      <c r="N260" s="215"/>
      <c r="O260" s="215"/>
      <c r="P260" s="215"/>
      <c r="Q260" s="215"/>
      <c r="R260" s="215"/>
      <c r="S260" s="604"/>
      <c r="T260" s="215"/>
      <c r="U260" s="215"/>
      <c r="V260" s="215"/>
      <c r="W260" s="215"/>
      <c r="X260" s="215"/>
      <c r="Y260" s="215"/>
      <c r="Z260" s="215"/>
      <c r="AA260" s="517"/>
      <c r="AB260" s="517"/>
      <c r="AC260" s="215"/>
      <c r="AD260" s="215"/>
      <c r="AE260" s="215"/>
      <c r="AF260" s="607"/>
      <c r="AG260" s="539"/>
      <c r="AH260" s="448"/>
      <c r="AI260" s="448"/>
      <c r="AJ260" s="448"/>
      <c r="AK260" s="540"/>
      <c r="AL260" s="540"/>
      <c r="AM260" s="540"/>
      <c r="AN260" s="540"/>
      <c r="AO260" s="541"/>
      <c r="AP260" s="541"/>
    </row>
    <row r="261" spans="1:42" x14ac:dyDescent="0.25">
      <c r="A261" s="448"/>
      <c r="B261" s="554"/>
      <c r="C261" s="215"/>
      <c r="D261" s="215"/>
      <c r="E261" s="215"/>
      <c r="F261" s="215"/>
      <c r="G261" s="215"/>
      <c r="H261" s="215"/>
      <c r="I261" s="215"/>
      <c r="J261" s="215"/>
      <c r="K261" s="215"/>
      <c r="L261" s="215"/>
      <c r="M261" s="215"/>
      <c r="N261" s="215"/>
      <c r="O261" s="215"/>
      <c r="P261" s="215"/>
      <c r="Q261" s="215"/>
      <c r="R261" s="215"/>
      <c r="S261" s="604"/>
      <c r="T261" s="215"/>
      <c r="U261" s="215"/>
      <c r="V261" s="215"/>
      <c r="W261" s="215"/>
      <c r="X261" s="215"/>
      <c r="Y261" s="215"/>
      <c r="Z261" s="215"/>
      <c r="AA261" s="517"/>
      <c r="AB261" s="517"/>
      <c r="AC261" s="215"/>
      <c r="AD261" s="215"/>
      <c r="AE261" s="215"/>
      <c r="AF261" s="607"/>
      <c r="AG261" s="539"/>
      <c r="AH261" s="448"/>
      <c r="AI261" s="448"/>
      <c r="AJ261" s="448"/>
      <c r="AK261" s="540"/>
      <c r="AL261" s="540"/>
      <c r="AM261" s="540"/>
      <c r="AN261" s="540"/>
      <c r="AO261" s="541"/>
      <c r="AP261" s="541"/>
    </row>
    <row r="262" spans="1:42" x14ac:dyDescent="0.25">
      <c r="A262" s="448"/>
      <c r="B262" s="554"/>
      <c r="C262" s="215"/>
      <c r="D262" s="215"/>
      <c r="E262" s="215"/>
      <c r="F262" s="215"/>
      <c r="G262" s="215"/>
      <c r="H262" s="215"/>
      <c r="I262" s="215"/>
      <c r="J262" s="215"/>
      <c r="K262" s="215"/>
      <c r="L262" s="215"/>
      <c r="M262" s="215"/>
      <c r="N262" s="215"/>
      <c r="O262" s="215"/>
      <c r="P262" s="215"/>
      <c r="Q262" s="215"/>
      <c r="R262" s="215"/>
      <c r="S262" s="604"/>
      <c r="T262" s="215"/>
      <c r="U262" s="215"/>
      <c r="V262" s="215"/>
      <c r="W262" s="215"/>
      <c r="X262" s="215"/>
      <c r="Y262" s="215"/>
      <c r="Z262" s="215"/>
      <c r="AA262" s="517"/>
      <c r="AB262" s="517"/>
      <c r="AC262" s="215"/>
      <c r="AD262" s="215"/>
      <c r="AE262" s="215"/>
      <c r="AF262" s="607"/>
      <c r="AG262" s="539"/>
      <c r="AH262" s="448"/>
      <c r="AI262" s="448"/>
      <c r="AJ262" s="448"/>
      <c r="AK262" s="540"/>
      <c r="AL262" s="540"/>
      <c r="AM262" s="540"/>
      <c r="AN262" s="540"/>
      <c r="AO262" s="541"/>
      <c r="AP262" s="541"/>
    </row>
    <row r="263" spans="1:42" x14ac:dyDescent="0.25">
      <c r="A263" s="448"/>
      <c r="B263" s="554"/>
      <c r="C263" s="215"/>
      <c r="D263" s="215"/>
      <c r="E263" s="215"/>
      <c r="F263" s="215"/>
      <c r="G263" s="215"/>
      <c r="H263" s="215"/>
      <c r="I263" s="215"/>
      <c r="J263" s="215"/>
      <c r="K263" s="215"/>
      <c r="L263" s="215"/>
      <c r="M263" s="215"/>
      <c r="N263" s="215"/>
      <c r="O263" s="215"/>
      <c r="P263" s="215"/>
      <c r="Q263" s="215"/>
      <c r="R263" s="215"/>
      <c r="S263" s="604"/>
      <c r="T263" s="215"/>
      <c r="U263" s="215"/>
      <c r="V263" s="215"/>
      <c r="W263" s="215"/>
      <c r="X263" s="215"/>
      <c r="Y263" s="215"/>
      <c r="Z263" s="215"/>
      <c r="AA263" s="517"/>
      <c r="AB263" s="517"/>
      <c r="AC263" s="215"/>
      <c r="AD263" s="215"/>
      <c r="AE263" s="215"/>
      <c r="AF263" s="607"/>
      <c r="AG263" s="539"/>
      <c r="AH263" s="448"/>
      <c r="AI263" s="448"/>
      <c r="AJ263" s="448"/>
      <c r="AK263" s="540"/>
      <c r="AL263" s="540"/>
      <c r="AM263" s="540"/>
      <c r="AN263" s="540"/>
      <c r="AO263" s="541"/>
      <c r="AP263" s="541"/>
    </row>
    <row r="264" spans="1:42" x14ac:dyDescent="0.25">
      <c r="A264" s="448"/>
      <c r="B264" s="554"/>
      <c r="C264" s="215"/>
      <c r="D264" s="215"/>
      <c r="E264" s="215"/>
      <c r="F264" s="215"/>
      <c r="G264" s="215"/>
      <c r="H264" s="215"/>
      <c r="I264" s="215"/>
      <c r="J264" s="215"/>
      <c r="K264" s="215"/>
      <c r="L264" s="215"/>
      <c r="M264" s="215"/>
      <c r="N264" s="215"/>
      <c r="O264" s="215"/>
      <c r="P264" s="215"/>
      <c r="Q264" s="215"/>
      <c r="R264" s="215"/>
      <c r="S264" s="604"/>
      <c r="T264" s="215"/>
      <c r="U264" s="215"/>
      <c r="V264" s="215"/>
      <c r="W264" s="215"/>
      <c r="X264" s="215"/>
      <c r="Y264" s="215"/>
      <c r="Z264" s="215"/>
      <c r="AA264" s="517"/>
      <c r="AB264" s="517"/>
      <c r="AC264" s="215"/>
      <c r="AD264" s="215"/>
      <c r="AE264" s="215"/>
      <c r="AF264" s="607"/>
      <c r="AG264" s="539"/>
      <c r="AH264" s="448"/>
      <c r="AI264" s="448"/>
      <c r="AJ264" s="448"/>
      <c r="AK264" s="540"/>
      <c r="AL264" s="540"/>
      <c r="AM264" s="540"/>
      <c r="AN264" s="540"/>
      <c r="AO264" s="541"/>
      <c r="AP264" s="541"/>
    </row>
    <row r="265" spans="1:42" x14ac:dyDescent="0.25">
      <c r="A265" s="448"/>
      <c r="B265" s="554"/>
      <c r="C265" s="215"/>
      <c r="D265" s="215"/>
      <c r="E265" s="215"/>
      <c r="F265" s="215"/>
      <c r="G265" s="215"/>
      <c r="H265" s="215"/>
      <c r="I265" s="215"/>
      <c r="J265" s="215"/>
      <c r="K265" s="215"/>
      <c r="L265" s="215"/>
      <c r="M265" s="215"/>
      <c r="N265" s="215"/>
      <c r="O265" s="215"/>
      <c r="P265" s="215"/>
      <c r="Q265" s="215"/>
      <c r="R265" s="215"/>
      <c r="S265" s="604"/>
      <c r="T265" s="215"/>
      <c r="U265" s="215"/>
      <c r="V265" s="215"/>
      <c r="W265" s="215"/>
      <c r="X265" s="215"/>
      <c r="Y265" s="215"/>
      <c r="Z265" s="215"/>
      <c r="AA265" s="517"/>
      <c r="AB265" s="517"/>
      <c r="AC265" s="215"/>
      <c r="AD265" s="215"/>
      <c r="AE265" s="215"/>
      <c r="AF265" s="607"/>
      <c r="AG265" s="539"/>
      <c r="AH265" s="448"/>
      <c r="AI265" s="448"/>
      <c r="AJ265" s="448"/>
      <c r="AK265" s="540"/>
      <c r="AL265" s="540"/>
      <c r="AM265" s="540"/>
      <c r="AN265" s="540"/>
      <c r="AO265" s="541"/>
      <c r="AP265" s="541"/>
    </row>
    <row r="266" spans="1:42" ht="15" customHeight="1" x14ac:dyDescent="0.25">
      <c r="A266" s="448"/>
      <c r="B266" s="554"/>
      <c r="C266" s="215"/>
      <c r="D266" s="215"/>
      <c r="E266" s="215"/>
      <c r="F266" s="215"/>
      <c r="G266" s="215"/>
      <c r="H266" s="215"/>
      <c r="I266" s="215"/>
      <c r="J266" s="215"/>
      <c r="K266" s="215"/>
      <c r="L266" s="215"/>
      <c r="M266" s="215"/>
      <c r="N266" s="215"/>
      <c r="O266" s="215"/>
      <c r="P266" s="215"/>
      <c r="Q266" s="215"/>
      <c r="R266" s="215"/>
      <c r="S266" s="604"/>
      <c r="T266" s="215"/>
      <c r="U266" s="215"/>
      <c r="V266" s="215"/>
      <c r="W266" s="215"/>
      <c r="X266" s="215"/>
      <c r="Y266" s="215"/>
      <c r="Z266" s="215"/>
      <c r="AA266" s="517"/>
      <c r="AB266" s="517"/>
      <c r="AC266" s="215"/>
      <c r="AD266" s="215"/>
      <c r="AE266" s="215"/>
      <c r="AF266" s="607"/>
      <c r="AG266" s="539"/>
      <c r="AH266" s="448"/>
      <c r="AI266" s="448"/>
      <c r="AJ266" s="448"/>
      <c r="AK266" s="540"/>
      <c r="AL266" s="540"/>
      <c r="AM266" s="540"/>
      <c r="AN266" s="540"/>
      <c r="AO266" s="541"/>
      <c r="AP266" s="541"/>
    </row>
    <row r="267" spans="1:42" ht="15" customHeight="1" x14ac:dyDescent="0.25">
      <c r="A267" s="448"/>
      <c r="B267" s="554"/>
      <c r="C267" s="215"/>
      <c r="D267" s="215"/>
      <c r="E267" s="215"/>
      <c r="F267" s="215"/>
      <c r="G267" s="215"/>
      <c r="H267" s="215"/>
      <c r="I267" s="215"/>
      <c r="J267" s="215"/>
      <c r="K267" s="215"/>
      <c r="L267" s="215"/>
      <c r="M267" s="215"/>
      <c r="N267" s="215"/>
      <c r="O267" s="215"/>
      <c r="P267" s="215"/>
      <c r="Q267" s="215"/>
      <c r="R267" s="215"/>
      <c r="S267" s="604"/>
      <c r="T267" s="215"/>
      <c r="U267" s="215"/>
      <c r="V267" s="215"/>
      <c r="W267" s="215"/>
      <c r="X267" s="215"/>
      <c r="Y267" s="215"/>
      <c r="Z267" s="215"/>
      <c r="AA267" s="517"/>
      <c r="AB267" s="517"/>
      <c r="AC267" s="215"/>
      <c r="AD267" s="215"/>
      <c r="AE267" s="215"/>
      <c r="AF267" s="607"/>
      <c r="AG267" s="539"/>
      <c r="AH267" s="448"/>
      <c r="AI267" s="448"/>
      <c r="AJ267" s="448"/>
      <c r="AK267" s="540"/>
      <c r="AL267" s="540"/>
      <c r="AM267" s="540"/>
      <c r="AN267" s="540"/>
      <c r="AO267" s="541"/>
      <c r="AP267" s="541"/>
    </row>
    <row r="268" spans="1:42" x14ac:dyDescent="0.25">
      <c r="A268" s="448"/>
      <c r="B268" s="554"/>
      <c r="C268" s="215"/>
      <c r="D268" s="215"/>
      <c r="E268" s="215"/>
      <c r="F268" s="215"/>
      <c r="G268" s="215"/>
      <c r="H268" s="215"/>
      <c r="I268" s="215"/>
      <c r="J268" s="215"/>
      <c r="K268" s="215"/>
      <c r="L268" s="215"/>
      <c r="M268" s="215"/>
      <c r="N268" s="215"/>
      <c r="O268" s="215"/>
      <c r="P268" s="215"/>
      <c r="Q268" s="215"/>
      <c r="R268" s="215"/>
      <c r="S268" s="604"/>
      <c r="T268" s="215"/>
      <c r="U268" s="215"/>
      <c r="V268" s="215"/>
      <c r="W268" s="215"/>
      <c r="X268" s="215"/>
      <c r="Y268" s="215"/>
      <c r="Z268" s="215"/>
      <c r="AA268" s="517"/>
      <c r="AB268" s="517"/>
      <c r="AC268" s="215"/>
      <c r="AD268" s="215"/>
      <c r="AE268" s="215"/>
      <c r="AF268" s="607"/>
      <c r="AG268" s="539"/>
      <c r="AH268" s="448"/>
      <c r="AI268" s="448"/>
      <c r="AJ268" s="448"/>
      <c r="AK268" s="540"/>
      <c r="AL268" s="540"/>
      <c r="AM268" s="540"/>
      <c r="AN268" s="540"/>
      <c r="AO268" s="541"/>
      <c r="AP268" s="541"/>
    </row>
    <row r="269" spans="1:42" x14ac:dyDescent="0.25">
      <c r="A269" s="448"/>
      <c r="B269" s="554"/>
      <c r="C269" s="215"/>
      <c r="D269" s="215"/>
      <c r="E269" s="215"/>
      <c r="F269" s="215"/>
      <c r="G269" s="215"/>
      <c r="H269" s="215"/>
      <c r="I269" s="215"/>
      <c r="J269" s="215"/>
      <c r="K269" s="215"/>
      <c r="L269" s="215"/>
      <c r="M269" s="215"/>
      <c r="N269" s="215"/>
      <c r="O269" s="215"/>
      <c r="P269" s="215"/>
      <c r="Q269" s="215"/>
      <c r="R269" s="215"/>
      <c r="S269" s="604"/>
      <c r="T269" s="215"/>
      <c r="U269" s="215"/>
      <c r="V269" s="215"/>
      <c r="W269" s="215"/>
      <c r="X269" s="215"/>
      <c r="Y269" s="215"/>
      <c r="Z269" s="215"/>
      <c r="AA269" s="517"/>
      <c r="AB269" s="517"/>
      <c r="AC269" s="215"/>
      <c r="AD269" s="215"/>
      <c r="AE269" s="215"/>
      <c r="AF269" s="607"/>
      <c r="AG269" s="539"/>
      <c r="AH269" s="448"/>
      <c r="AI269" s="448"/>
      <c r="AJ269" s="448"/>
      <c r="AK269" s="540"/>
      <c r="AL269" s="540"/>
      <c r="AM269" s="540"/>
      <c r="AN269" s="540"/>
      <c r="AO269" s="541"/>
      <c r="AP269" s="541"/>
    </row>
    <row r="270" spans="1:42" x14ac:dyDescent="0.25">
      <c r="A270" s="448"/>
      <c r="B270" s="554"/>
      <c r="C270" s="215"/>
      <c r="D270" s="215"/>
      <c r="E270" s="215"/>
      <c r="F270" s="215"/>
      <c r="G270" s="215"/>
      <c r="H270" s="215"/>
      <c r="I270" s="215"/>
      <c r="J270" s="215"/>
      <c r="K270" s="215"/>
      <c r="L270" s="215"/>
      <c r="M270" s="215"/>
      <c r="N270" s="215"/>
      <c r="O270" s="215"/>
      <c r="P270" s="215"/>
      <c r="Q270" s="215"/>
      <c r="R270" s="215"/>
      <c r="S270" s="604"/>
      <c r="T270" s="215"/>
      <c r="U270" s="215"/>
      <c r="V270" s="215"/>
      <c r="W270" s="215"/>
      <c r="X270" s="215"/>
      <c r="Y270" s="215"/>
      <c r="Z270" s="215"/>
      <c r="AA270" s="517"/>
      <c r="AB270" s="517"/>
      <c r="AC270" s="215"/>
      <c r="AD270" s="215"/>
      <c r="AE270" s="215"/>
      <c r="AF270" s="607"/>
      <c r="AG270" s="539"/>
      <c r="AH270" s="448"/>
      <c r="AI270" s="448"/>
      <c r="AJ270" s="448"/>
      <c r="AK270" s="540"/>
      <c r="AL270" s="540"/>
      <c r="AM270" s="540"/>
      <c r="AN270" s="540"/>
      <c r="AO270" s="541"/>
      <c r="AP270" s="541"/>
    </row>
    <row r="271" spans="1:42" ht="15" customHeight="1" x14ac:dyDescent="0.25">
      <c r="A271" s="448"/>
      <c r="B271" s="554"/>
      <c r="C271" s="215"/>
      <c r="D271" s="215"/>
      <c r="E271" s="215"/>
      <c r="F271" s="215"/>
      <c r="G271" s="215"/>
      <c r="H271" s="215"/>
      <c r="I271" s="215"/>
      <c r="J271" s="215"/>
      <c r="K271" s="215"/>
      <c r="L271" s="215"/>
      <c r="M271" s="215"/>
      <c r="N271" s="215"/>
      <c r="O271" s="215"/>
      <c r="P271" s="215"/>
      <c r="Q271" s="215"/>
      <c r="R271" s="215"/>
      <c r="S271" s="604"/>
      <c r="T271" s="215"/>
      <c r="U271" s="215"/>
      <c r="V271" s="215"/>
      <c r="W271" s="215"/>
      <c r="X271" s="215"/>
      <c r="Y271" s="215"/>
      <c r="Z271" s="215"/>
      <c r="AA271" s="517"/>
      <c r="AB271" s="517"/>
      <c r="AC271" s="215"/>
      <c r="AD271" s="215"/>
      <c r="AE271" s="215"/>
      <c r="AF271" s="607"/>
      <c r="AG271" s="539"/>
      <c r="AH271" s="448"/>
      <c r="AI271" s="448"/>
      <c r="AJ271" s="448"/>
      <c r="AK271" s="540"/>
      <c r="AL271" s="540"/>
      <c r="AM271" s="540"/>
      <c r="AN271" s="540"/>
      <c r="AO271" s="541"/>
      <c r="AP271" s="541"/>
    </row>
    <row r="272" spans="1:42" x14ac:dyDescent="0.25">
      <c r="A272" s="448"/>
      <c r="B272" s="554"/>
      <c r="C272" s="215"/>
      <c r="D272" s="215"/>
      <c r="E272" s="215"/>
      <c r="F272" s="215"/>
      <c r="G272" s="215"/>
      <c r="H272" s="215"/>
      <c r="I272" s="215"/>
      <c r="J272" s="215"/>
      <c r="K272" s="215"/>
      <c r="L272" s="215"/>
      <c r="M272" s="215"/>
      <c r="N272" s="215"/>
      <c r="O272" s="215"/>
      <c r="P272" s="215"/>
      <c r="Q272" s="215"/>
      <c r="R272" s="215"/>
      <c r="S272" s="604"/>
      <c r="T272" s="215"/>
      <c r="U272" s="215"/>
      <c r="V272" s="215"/>
      <c r="W272" s="215"/>
      <c r="X272" s="215"/>
      <c r="Y272" s="215"/>
      <c r="Z272" s="215"/>
      <c r="AA272" s="517"/>
      <c r="AB272" s="517"/>
      <c r="AC272" s="215"/>
      <c r="AD272" s="215"/>
      <c r="AE272" s="215"/>
      <c r="AF272" s="607"/>
      <c r="AG272" s="539"/>
      <c r="AH272" s="448"/>
      <c r="AI272" s="448"/>
      <c r="AJ272" s="448"/>
      <c r="AK272" s="540"/>
      <c r="AL272" s="540"/>
      <c r="AM272" s="540"/>
      <c r="AN272" s="540"/>
      <c r="AO272" s="541"/>
      <c r="AP272" s="541"/>
    </row>
    <row r="273" spans="1:42" x14ac:dyDescent="0.25">
      <c r="A273" s="448"/>
      <c r="B273" s="554"/>
      <c r="C273" s="215"/>
      <c r="D273" s="215"/>
      <c r="E273" s="215"/>
      <c r="F273" s="215"/>
      <c r="G273" s="215"/>
      <c r="H273" s="215"/>
      <c r="I273" s="215"/>
      <c r="J273" s="215"/>
      <c r="K273" s="215"/>
      <c r="L273" s="215"/>
      <c r="M273" s="215"/>
      <c r="N273" s="215"/>
      <c r="O273" s="215"/>
      <c r="P273" s="215"/>
      <c r="Q273" s="215"/>
      <c r="R273" s="215"/>
      <c r="S273" s="604"/>
      <c r="T273" s="215"/>
      <c r="U273" s="215"/>
      <c r="V273" s="215"/>
      <c r="W273" s="215"/>
      <c r="X273" s="215"/>
      <c r="Y273" s="215"/>
      <c r="Z273" s="215"/>
      <c r="AA273" s="517"/>
      <c r="AB273" s="517"/>
      <c r="AC273" s="215"/>
      <c r="AD273" s="215"/>
      <c r="AE273" s="215"/>
      <c r="AF273" s="607"/>
      <c r="AG273" s="539"/>
      <c r="AH273" s="448"/>
      <c r="AI273" s="448"/>
      <c r="AJ273" s="448"/>
      <c r="AK273" s="540"/>
      <c r="AL273" s="540"/>
      <c r="AM273" s="540"/>
      <c r="AN273" s="540"/>
      <c r="AO273" s="541"/>
      <c r="AP273" s="541"/>
    </row>
    <row r="274" spans="1:42" ht="15" customHeight="1" x14ac:dyDescent="0.25">
      <c r="A274" s="448"/>
      <c r="B274" s="554"/>
      <c r="C274" s="215"/>
      <c r="D274" s="215"/>
      <c r="E274" s="215"/>
      <c r="F274" s="215"/>
      <c r="G274" s="215"/>
      <c r="H274" s="215"/>
      <c r="I274" s="215"/>
      <c r="J274" s="215"/>
      <c r="K274" s="215"/>
      <c r="L274" s="215"/>
      <c r="M274" s="215"/>
      <c r="N274" s="215"/>
      <c r="O274" s="215"/>
      <c r="P274" s="215"/>
      <c r="Q274" s="215"/>
      <c r="R274" s="215"/>
      <c r="S274" s="604"/>
      <c r="T274" s="215"/>
      <c r="U274" s="215"/>
      <c r="V274" s="215"/>
      <c r="W274" s="215"/>
      <c r="X274" s="215"/>
      <c r="Y274" s="215"/>
      <c r="Z274" s="215"/>
      <c r="AA274" s="517"/>
      <c r="AB274" s="517"/>
      <c r="AC274" s="215"/>
      <c r="AD274" s="215"/>
      <c r="AE274" s="215"/>
      <c r="AF274" s="607"/>
      <c r="AG274" s="539"/>
      <c r="AH274" s="448"/>
      <c r="AI274" s="448"/>
      <c r="AJ274" s="448"/>
      <c r="AK274" s="540"/>
      <c r="AL274" s="540"/>
      <c r="AM274" s="540"/>
      <c r="AN274" s="540"/>
      <c r="AO274" s="541"/>
      <c r="AP274" s="541"/>
    </row>
    <row r="275" spans="1:42" ht="15" customHeight="1" x14ac:dyDescent="0.25">
      <c r="A275" s="448"/>
      <c r="B275" s="554"/>
      <c r="C275" s="215"/>
      <c r="D275" s="215"/>
      <c r="E275" s="215"/>
      <c r="F275" s="215"/>
      <c r="G275" s="215"/>
      <c r="H275" s="215"/>
      <c r="I275" s="215"/>
      <c r="J275" s="215"/>
      <c r="K275" s="215"/>
      <c r="L275" s="215"/>
      <c r="M275" s="215"/>
      <c r="N275" s="215"/>
      <c r="O275" s="215"/>
      <c r="P275" s="215"/>
      <c r="Q275" s="215"/>
      <c r="R275" s="215"/>
      <c r="S275" s="604"/>
      <c r="T275" s="215"/>
      <c r="U275" s="215"/>
      <c r="V275" s="215"/>
      <c r="W275" s="215"/>
      <c r="X275" s="215"/>
      <c r="Y275" s="215"/>
      <c r="Z275" s="215"/>
      <c r="AA275" s="517"/>
      <c r="AB275" s="517"/>
      <c r="AC275" s="215"/>
      <c r="AD275" s="215"/>
      <c r="AE275" s="215"/>
      <c r="AF275" s="607"/>
      <c r="AG275" s="539"/>
      <c r="AH275" s="448"/>
      <c r="AI275" s="448"/>
      <c r="AJ275" s="448"/>
      <c r="AK275" s="540"/>
      <c r="AL275" s="540"/>
      <c r="AM275" s="540"/>
      <c r="AN275" s="540"/>
      <c r="AO275" s="541"/>
      <c r="AP275" s="541"/>
    </row>
    <row r="276" spans="1:42" ht="15" customHeight="1" x14ac:dyDescent="0.25">
      <c r="A276" s="448"/>
      <c r="B276" s="554"/>
      <c r="C276" s="215"/>
      <c r="D276" s="517"/>
      <c r="E276" s="517"/>
      <c r="F276" s="517"/>
      <c r="G276" s="517"/>
      <c r="H276" s="517"/>
      <c r="I276" s="517"/>
      <c r="J276" s="517"/>
      <c r="K276" s="517"/>
      <c r="L276" s="517"/>
      <c r="M276" s="517"/>
      <c r="N276" s="517"/>
      <c r="O276" s="517"/>
      <c r="P276" s="517"/>
      <c r="Q276" s="517"/>
      <c r="R276" s="215"/>
      <c r="S276" s="604"/>
      <c r="T276" s="215"/>
      <c r="U276" s="215"/>
      <c r="V276" s="215"/>
      <c r="W276" s="215"/>
      <c r="X276" s="215"/>
      <c r="Y276" s="215"/>
      <c r="Z276" s="215"/>
      <c r="AA276" s="517"/>
      <c r="AB276" s="517"/>
      <c r="AC276" s="215"/>
      <c r="AD276" s="215"/>
      <c r="AE276" s="215"/>
      <c r="AF276" s="607"/>
      <c r="AG276" s="539"/>
      <c r="AH276" s="448"/>
      <c r="AI276" s="448"/>
      <c r="AJ276" s="448"/>
      <c r="AK276" s="540"/>
      <c r="AL276" s="611"/>
      <c r="AM276" s="540"/>
      <c r="AN276" s="540"/>
      <c r="AO276" s="541"/>
      <c r="AP276" s="541"/>
    </row>
    <row r="277" spans="1:42" ht="15" customHeight="1" x14ac:dyDescent="0.25">
      <c r="A277" s="448"/>
      <c r="B277" s="554"/>
      <c r="C277" s="215"/>
      <c r="D277" s="517"/>
      <c r="E277" s="517"/>
      <c r="F277" s="517"/>
      <c r="G277" s="517"/>
      <c r="H277" s="517"/>
      <c r="I277" s="517"/>
      <c r="J277" s="517"/>
      <c r="K277" s="517"/>
      <c r="L277" s="517"/>
      <c r="M277" s="517"/>
      <c r="N277" s="517"/>
      <c r="O277" s="517"/>
      <c r="P277" s="517"/>
      <c r="Q277" s="517"/>
      <c r="R277" s="215"/>
      <c r="S277" s="604"/>
      <c r="T277" s="215"/>
      <c r="U277" s="215"/>
      <c r="V277" s="215"/>
      <c r="W277" s="215"/>
      <c r="X277" s="215"/>
      <c r="Y277" s="215"/>
      <c r="Z277" s="215"/>
      <c r="AA277" s="517"/>
      <c r="AB277" s="517"/>
      <c r="AC277" s="215"/>
      <c r="AD277" s="215"/>
      <c r="AE277" s="215"/>
      <c r="AF277" s="607"/>
      <c r="AG277" s="539"/>
      <c r="AH277" s="448"/>
      <c r="AI277" s="448"/>
      <c r="AJ277" s="448"/>
      <c r="AK277" s="540"/>
      <c r="AL277" s="611"/>
      <c r="AM277" s="540"/>
      <c r="AN277" s="540"/>
      <c r="AO277" s="541"/>
      <c r="AP277" s="541"/>
    </row>
    <row r="278" spans="1:42" ht="15" customHeight="1" x14ac:dyDescent="0.25">
      <c r="A278" s="448"/>
      <c r="B278" s="554"/>
      <c r="C278" s="215"/>
      <c r="D278" s="517"/>
      <c r="E278" s="517"/>
      <c r="F278" s="517"/>
      <c r="G278" s="517"/>
      <c r="H278" s="517"/>
      <c r="I278" s="517"/>
      <c r="J278" s="517"/>
      <c r="K278" s="517"/>
      <c r="L278" s="517"/>
      <c r="M278" s="517"/>
      <c r="N278" s="517"/>
      <c r="O278" s="517"/>
      <c r="P278" s="517"/>
      <c r="Q278" s="517"/>
      <c r="R278" s="215"/>
      <c r="S278" s="604"/>
      <c r="T278" s="215"/>
      <c r="U278" s="215"/>
      <c r="V278" s="215"/>
      <c r="W278" s="215"/>
      <c r="X278" s="215"/>
      <c r="Y278" s="215"/>
      <c r="Z278" s="215"/>
      <c r="AA278" s="517"/>
      <c r="AB278" s="517"/>
      <c r="AC278" s="215"/>
      <c r="AD278" s="215"/>
      <c r="AE278" s="215"/>
      <c r="AF278" s="607"/>
      <c r="AG278" s="539"/>
      <c r="AH278" s="448"/>
      <c r="AI278" s="448"/>
      <c r="AJ278" s="448"/>
      <c r="AK278" s="540"/>
      <c r="AL278" s="611"/>
      <c r="AM278" s="540"/>
      <c r="AN278" s="540"/>
      <c r="AO278" s="541"/>
      <c r="AP278" s="541"/>
    </row>
    <row r="279" spans="1:42" ht="15" customHeight="1" x14ac:dyDescent="0.25">
      <c r="A279" s="448"/>
      <c r="B279" s="554"/>
      <c r="C279" s="215"/>
      <c r="D279" s="517"/>
      <c r="E279" s="517"/>
      <c r="F279" s="517"/>
      <c r="G279" s="517"/>
      <c r="H279" s="517"/>
      <c r="I279" s="517"/>
      <c r="J279" s="517"/>
      <c r="K279" s="517"/>
      <c r="L279" s="517"/>
      <c r="M279" s="517"/>
      <c r="N279" s="517"/>
      <c r="O279" s="517"/>
      <c r="P279" s="517"/>
      <c r="Q279" s="517"/>
      <c r="R279" s="215"/>
      <c r="S279" s="604"/>
      <c r="T279" s="215"/>
      <c r="U279" s="215"/>
      <c r="V279" s="215"/>
      <c r="W279" s="215"/>
      <c r="X279" s="215"/>
      <c r="Y279" s="215"/>
      <c r="Z279" s="215"/>
      <c r="AA279" s="517"/>
      <c r="AB279" s="517"/>
      <c r="AC279" s="215"/>
      <c r="AD279" s="215"/>
      <c r="AE279" s="215"/>
      <c r="AF279" s="607"/>
      <c r="AG279" s="539"/>
      <c r="AH279" s="448"/>
      <c r="AI279" s="448"/>
      <c r="AJ279" s="448"/>
      <c r="AK279" s="540"/>
      <c r="AL279" s="611"/>
      <c r="AM279" s="540"/>
      <c r="AN279" s="540"/>
      <c r="AO279" s="541"/>
      <c r="AP279" s="541"/>
    </row>
    <row r="280" spans="1:42" x14ac:dyDescent="0.25">
      <c r="A280" s="448"/>
      <c r="B280" s="554"/>
      <c r="C280" s="215"/>
      <c r="D280" s="517"/>
      <c r="E280" s="517"/>
      <c r="F280" s="517"/>
      <c r="G280" s="517"/>
      <c r="H280" s="517"/>
      <c r="I280" s="517"/>
      <c r="J280" s="517"/>
      <c r="K280" s="517"/>
      <c r="L280" s="517"/>
      <c r="M280" s="517"/>
      <c r="N280" s="517"/>
      <c r="O280" s="517"/>
      <c r="P280" s="517"/>
      <c r="Q280" s="517"/>
      <c r="R280" s="215"/>
      <c r="S280" s="604"/>
      <c r="T280" s="215"/>
      <c r="U280" s="215"/>
      <c r="V280" s="215"/>
      <c r="W280" s="215"/>
      <c r="X280" s="215"/>
      <c r="Y280" s="215"/>
      <c r="Z280" s="517"/>
      <c r="AA280" s="517"/>
      <c r="AB280" s="517"/>
      <c r="AC280" s="215"/>
      <c r="AD280" s="215"/>
      <c r="AE280" s="215"/>
      <c r="AF280" s="607"/>
      <c r="AG280" s="539"/>
      <c r="AH280" s="448"/>
      <c r="AI280" s="448"/>
      <c r="AJ280" s="448"/>
      <c r="AK280" s="540"/>
      <c r="AL280" s="611"/>
      <c r="AM280" s="540"/>
      <c r="AN280" s="540"/>
      <c r="AO280" s="541"/>
      <c r="AP280" s="541"/>
    </row>
    <row r="281" spans="1:42" ht="15" customHeight="1" x14ac:dyDescent="0.25">
      <c r="A281" s="448"/>
      <c r="B281" s="554"/>
      <c r="C281" s="215"/>
      <c r="D281" s="517"/>
      <c r="E281" s="517"/>
      <c r="F281" s="517"/>
      <c r="G281" s="517"/>
      <c r="H281" s="517"/>
      <c r="I281" s="517"/>
      <c r="J281" s="517"/>
      <c r="K281" s="517"/>
      <c r="L281" s="517"/>
      <c r="M281" s="517"/>
      <c r="N281" s="517"/>
      <c r="O281" s="517"/>
      <c r="P281" s="517"/>
      <c r="Q281" s="517"/>
      <c r="R281" s="215"/>
      <c r="S281" s="604"/>
      <c r="T281" s="215"/>
      <c r="U281" s="215"/>
      <c r="V281" s="215"/>
      <c r="W281" s="215"/>
      <c r="X281" s="215"/>
      <c r="Y281" s="215"/>
      <c r="Z281" s="215"/>
      <c r="AA281" s="517"/>
      <c r="AB281" s="517"/>
      <c r="AC281" s="215"/>
      <c r="AD281" s="215"/>
      <c r="AE281" s="215"/>
      <c r="AF281" s="607"/>
      <c r="AG281" s="539"/>
      <c r="AH281" s="448"/>
      <c r="AI281" s="448"/>
      <c r="AJ281" s="448"/>
      <c r="AK281" s="540"/>
      <c r="AL281" s="540"/>
      <c r="AM281" s="540"/>
      <c r="AN281" s="540"/>
      <c r="AO281" s="541"/>
      <c r="AP281" s="541"/>
    </row>
    <row r="282" spans="1:42" ht="15" customHeight="1" x14ac:dyDescent="0.25">
      <c r="A282" s="448"/>
      <c r="B282" s="554"/>
      <c r="C282" s="215"/>
      <c r="D282" s="215"/>
      <c r="E282" s="215"/>
      <c r="F282" s="215"/>
      <c r="G282" s="215"/>
      <c r="H282" s="215"/>
      <c r="I282" s="215"/>
      <c r="J282" s="215"/>
      <c r="K282" s="215"/>
      <c r="L282" s="215"/>
      <c r="M282" s="215"/>
      <c r="N282" s="215"/>
      <c r="O282" s="215"/>
      <c r="P282" s="215"/>
      <c r="Q282" s="215"/>
      <c r="R282" s="215"/>
      <c r="S282" s="604"/>
      <c r="T282" s="215"/>
      <c r="U282" s="215"/>
      <c r="V282" s="215"/>
      <c r="W282" s="215"/>
      <c r="X282" s="215"/>
      <c r="Y282" s="215"/>
      <c r="Z282" s="215"/>
      <c r="AA282" s="517"/>
      <c r="AB282" s="517"/>
      <c r="AC282" s="215"/>
      <c r="AD282" s="215"/>
      <c r="AE282" s="215"/>
      <c r="AF282" s="607"/>
      <c r="AG282" s="539"/>
      <c r="AH282" s="608"/>
      <c r="AI282" s="608"/>
      <c r="AJ282" s="608"/>
      <c r="AK282" s="609"/>
      <c r="AL282" s="609"/>
      <c r="AM282" s="609"/>
      <c r="AN282" s="609"/>
      <c r="AO282" s="541"/>
      <c r="AP282" s="541"/>
    </row>
    <row r="283" spans="1:42" ht="15" customHeight="1" x14ac:dyDescent="0.25">
      <c r="A283" s="448"/>
      <c r="B283" s="554"/>
      <c r="C283" s="215"/>
      <c r="D283" s="215"/>
      <c r="E283" s="215"/>
      <c r="F283" s="215"/>
      <c r="G283" s="215"/>
      <c r="H283" s="215"/>
      <c r="I283" s="215"/>
      <c r="J283" s="215"/>
      <c r="K283" s="215"/>
      <c r="L283" s="215"/>
      <c r="M283" s="215"/>
      <c r="N283" s="215"/>
      <c r="O283" s="215"/>
      <c r="P283" s="215"/>
      <c r="Q283" s="215"/>
      <c r="R283" s="215"/>
      <c r="S283" s="604"/>
      <c r="T283" s="215"/>
      <c r="U283" s="215"/>
      <c r="V283" s="215"/>
      <c r="W283" s="215"/>
      <c r="X283" s="215"/>
      <c r="Y283" s="215"/>
      <c r="Z283" s="215"/>
      <c r="AA283" s="517"/>
      <c r="AB283" s="517"/>
      <c r="AC283" s="215"/>
      <c r="AD283" s="215"/>
      <c r="AE283" s="215"/>
      <c r="AF283" s="607"/>
      <c r="AG283" s="539"/>
      <c r="AH283" s="608"/>
      <c r="AI283" s="608"/>
      <c r="AJ283" s="608"/>
      <c r="AK283" s="609"/>
      <c r="AL283" s="609"/>
      <c r="AM283" s="609"/>
      <c r="AN283" s="609"/>
      <c r="AO283" s="541"/>
      <c r="AP283" s="541"/>
    </row>
    <row r="284" spans="1:42" ht="15" customHeight="1" x14ac:dyDescent="0.25">
      <c r="A284" s="448"/>
      <c r="B284" s="554"/>
      <c r="C284" s="215"/>
      <c r="D284" s="215"/>
      <c r="E284" s="215"/>
      <c r="F284" s="215"/>
      <c r="G284" s="215"/>
      <c r="H284" s="215"/>
      <c r="I284" s="215"/>
      <c r="J284" s="215"/>
      <c r="K284" s="215"/>
      <c r="L284" s="215"/>
      <c r="M284" s="215"/>
      <c r="N284" s="215"/>
      <c r="O284" s="215"/>
      <c r="P284" s="215"/>
      <c r="Q284" s="215"/>
      <c r="R284" s="215"/>
      <c r="S284" s="604"/>
      <c r="T284" s="215"/>
      <c r="U284" s="215"/>
      <c r="V284" s="215"/>
      <c r="W284" s="215"/>
      <c r="X284" s="215"/>
      <c r="Y284" s="215"/>
      <c r="Z284" s="215"/>
      <c r="AA284" s="517"/>
      <c r="AB284" s="517"/>
      <c r="AC284" s="215"/>
      <c r="AD284" s="215"/>
      <c r="AE284" s="215"/>
      <c r="AF284" s="607"/>
      <c r="AG284" s="539"/>
      <c r="AH284" s="608"/>
      <c r="AI284" s="608"/>
      <c r="AJ284" s="608"/>
      <c r="AK284" s="609"/>
      <c r="AL284" s="609"/>
      <c r="AM284" s="609"/>
      <c r="AN284" s="609"/>
      <c r="AO284" s="541"/>
      <c r="AP284" s="541"/>
    </row>
    <row r="285" spans="1:42" ht="15" customHeight="1" x14ac:dyDescent="0.25">
      <c r="A285" s="448"/>
      <c r="B285" s="554"/>
      <c r="C285" s="215"/>
      <c r="D285" s="215"/>
      <c r="E285" s="215"/>
      <c r="F285" s="215"/>
      <c r="G285" s="215"/>
      <c r="H285" s="215"/>
      <c r="I285" s="215"/>
      <c r="J285" s="215"/>
      <c r="K285" s="215"/>
      <c r="L285" s="215"/>
      <c r="M285" s="215"/>
      <c r="N285" s="215"/>
      <c r="O285" s="215"/>
      <c r="P285" s="215"/>
      <c r="Q285" s="215"/>
      <c r="R285" s="215"/>
      <c r="S285" s="604"/>
      <c r="T285" s="215"/>
      <c r="U285" s="215"/>
      <c r="V285" s="215"/>
      <c r="W285" s="215"/>
      <c r="X285" s="215"/>
      <c r="Y285" s="215"/>
      <c r="Z285" s="215"/>
      <c r="AA285" s="517"/>
      <c r="AB285" s="517"/>
      <c r="AC285" s="215"/>
      <c r="AD285" s="215"/>
      <c r="AE285" s="215"/>
      <c r="AF285" s="607"/>
      <c r="AG285" s="539"/>
      <c r="AH285" s="608"/>
      <c r="AI285" s="608"/>
      <c r="AJ285" s="608"/>
      <c r="AK285" s="609"/>
      <c r="AL285" s="609"/>
      <c r="AM285" s="609"/>
      <c r="AN285" s="609"/>
      <c r="AO285" s="541"/>
      <c r="AP285" s="541"/>
    </row>
    <row r="286" spans="1:42" x14ac:dyDescent="0.25">
      <c r="A286" s="448"/>
      <c r="B286" s="554"/>
      <c r="C286" s="215"/>
      <c r="D286" s="215"/>
      <c r="E286" s="215"/>
      <c r="F286" s="215"/>
      <c r="G286" s="215"/>
      <c r="H286" s="215"/>
      <c r="I286" s="215"/>
      <c r="J286" s="215"/>
      <c r="K286" s="215"/>
      <c r="L286" s="215"/>
      <c r="M286" s="215"/>
      <c r="N286" s="215"/>
      <c r="O286" s="215"/>
      <c r="P286" s="215"/>
      <c r="Q286" s="215"/>
      <c r="R286" s="215"/>
      <c r="S286" s="604"/>
      <c r="T286" s="215"/>
      <c r="U286" s="215"/>
      <c r="V286" s="215"/>
      <c r="W286" s="215"/>
      <c r="X286" s="215"/>
      <c r="Y286" s="215"/>
      <c r="Z286" s="215"/>
      <c r="AA286" s="517"/>
      <c r="AB286" s="517"/>
      <c r="AC286" s="215"/>
      <c r="AD286" s="215"/>
      <c r="AE286" s="215"/>
      <c r="AF286" s="607"/>
      <c r="AG286" s="539"/>
      <c r="AH286" s="608"/>
      <c r="AI286" s="608"/>
      <c r="AJ286" s="608"/>
      <c r="AK286" s="609"/>
      <c r="AL286" s="609"/>
      <c r="AM286" s="609"/>
      <c r="AN286" s="609"/>
      <c r="AO286" s="541"/>
      <c r="AP286" s="541"/>
    </row>
    <row r="287" spans="1:42" x14ac:dyDescent="0.25">
      <c r="A287" s="448"/>
      <c r="B287" s="554"/>
      <c r="C287" s="215"/>
      <c r="D287" s="215"/>
      <c r="E287" s="215"/>
      <c r="F287" s="215"/>
      <c r="G287" s="215"/>
      <c r="H287" s="215"/>
      <c r="I287" s="215"/>
      <c r="J287" s="215"/>
      <c r="K287" s="215"/>
      <c r="L287" s="215"/>
      <c r="M287" s="215"/>
      <c r="N287" s="215"/>
      <c r="O287" s="215"/>
      <c r="P287" s="215"/>
      <c r="Q287" s="215"/>
      <c r="R287" s="215"/>
      <c r="S287" s="604"/>
      <c r="T287" s="215"/>
      <c r="U287" s="215"/>
      <c r="V287" s="215"/>
      <c r="W287" s="215"/>
      <c r="X287" s="215"/>
      <c r="Y287" s="215"/>
      <c r="Z287" s="215"/>
      <c r="AA287" s="517"/>
      <c r="AB287" s="517"/>
      <c r="AC287" s="215"/>
      <c r="AD287" s="215"/>
      <c r="AE287" s="215"/>
      <c r="AF287" s="607"/>
      <c r="AG287" s="539"/>
      <c r="AH287" s="608"/>
      <c r="AI287" s="608"/>
      <c r="AJ287" s="608"/>
      <c r="AK287" s="609"/>
      <c r="AL287" s="609"/>
      <c r="AM287" s="609"/>
      <c r="AN287" s="609"/>
      <c r="AO287" s="541"/>
      <c r="AP287" s="541"/>
    </row>
    <row r="288" spans="1:42" x14ac:dyDescent="0.25">
      <c r="A288" s="448"/>
      <c r="B288" s="554"/>
      <c r="C288" s="215"/>
      <c r="D288" s="215"/>
      <c r="E288" s="215"/>
      <c r="F288" s="215"/>
      <c r="G288" s="215"/>
      <c r="H288" s="215"/>
      <c r="I288" s="215"/>
      <c r="J288" s="215"/>
      <c r="K288" s="215"/>
      <c r="L288" s="215"/>
      <c r="M288" s="215"/>
      <c r="N288" s="215"/>
      <c r="O288" s="215"/>
      <c r="P288" s="215"/>
      <c r="Q288" s="215"/>
      <c r="R288" s="215"/>
      <c r="S288" s="604"/>
      <c r="T288" s="215"/>
      <c r="U288" s="215"/>
      <c r="V288" s="215"/>
      <c r="W288" s="215"/>
      <c r="X288" s="215"/>
      <c r="Y288" s="215"/>
      <c r="Z288" s="215"/>
      <c r="AA288" s="517"/>
      <c r="AB288" s="517"/>
      <c r="AC288" s="215"/>
      <c r="AD288" s="215"/>
      <c r="AE288" s="215"/>
      <c r="AF288" s="607"/>
      <c r="AG288" s="539"/>
      <c r="AH288" s="608"/>
      <c r="AI288" s="608"/>
      <c r="AJ288" s="608"/>
      <c r="AK288" s="609"/>
      <c r="AL288" s="609"/>
      <c r="AM288" s="609"/>
      <c r="AN288" s="609"/>
      <c r="AO288" s="541"/>
      <c r="AP288" s="541"/>
    </row>
    <row r="289" spans="1:42" x14ac:dyDescent="0.25">
      <c r="A289" s="448"/>
      <c r="B289" s="554"/>
      <c r="C289" s="215"/>
      <c r="D289" s="215"/>
      <c r="E289" s="215"/>
      <c r="F289" s="215"/>
      <c r="G289" s="215"/>
      <c r="H289" s="215"/>
      <c r="I289" s="215"/>
      <c r="J289" s="215"/>
      <c r="K289" s="215"/>
      <c r="L289" s="215"/>
      <c r="M289" s="215"/>
      <c r="N289" s="215"/>
      <c r="O289" s="215"/>
      <c r="P289" s="215"/>
      <c r="Q289" s="215"/>
      <c r="R289" s="215"/>
      <c r="S289" s="604"/>
      <c r="T289" s="215"/>
      <c r="U289" s="215"/>
      <c r="V289" s="215"/>
      <c r="W289" s="215"/>
      <c r="X289" s="215"/>
      <c r="Y289" s="215"/>
      <c r="Z289" s="215"/>
      <c r="AA289" s="517"/>
      <c r="AB289" s="517"/>
      <c r="AC289" s="215"/>
      <c r="AD289" s="215"/>
      <c r="AE289" s="215"/>
      <c r="AF289" s="607"/>
      <c r="AG289" s="539"/>
      <c r="AH289" s="608"/>
      <c r="AI289" s="608"/>
      <c r="AJ289" s="608"/>
      <c r="AK289" s="609"/>
      <c r="AL289" s="609"/>
      <c r="AM289" s="609"/>
      <c r="AN289" s="609"/>
      <c r="AO289" s="541"/>
      <c r="AP289" s="541"/>
    </row>
    <row r="290" spans="1:42" x14ac:dyDescent="0.25">
      <c r="A290" s="448"/>
      <c r="B290" s="554"/>
      <c r="C290" s="215"/>
      <c r="D290" s="215"/>
      <c r="E290" s="215"/>
      <c r="F290" s="215"/>
      <c r="G290" s="215"/>
      <c r="H290" s="215"/>
      <c r="I290" s="215"/>
      <c r="J290" s="215"/>
      <c r="K290" s="215"/>
      <c r="L290" s="215"/>
      <c r="M290" s="215"/>
      <c r="N290" s="215"/>
      <c r="O290" s="215"/>
      <c r="P290" s="215"/>
      <c r="Q290" s="215"/>
      <c r="R290" s="215"/>
      <c r="S290" s="604"/>
      <c r="T290" s="215"/>
      <c r="U290" s="215"/>
      <c r="V290" s="215"/>
      <c r="W290" s="215"/>
      <c r="X290" s="215"/>
      <c r="Y290" s="215"/>
      <c r="Z290" s="215"/>
      <c r="AA290" s="517"/>
      <c r="AB290" s="517"/>
      <c r="AC290" s="215"/>
      <c r="AD290" s="215"/>
      <c r="AE290" s="215"/>
      <c r="AF290" s="607"/>
      <c r="AG290" s="539"/>
      <c r="AH290" s="608"/>
      <c r="AI290" s="608"/>
      <c r="AJ290" s="608"/>
      <c r="AK290" s="609"/>
      <c r="AL290" s="609"/>
      <c r="AM290" s="609"/>
      <c r="AN290" s="609"/>
      <c r="AO290" s="541"/>
      <c r="AP290" s="541"/>
    </row>
    <row r="291" spans="1:42" ht="15" customHeight="1" x14ac:dyDescent="0.25">
      <c r="A291" s="448"/>
      <c r="B291" s="554"/>
      <c r="C291" s="215"/>
      <c r="D291" s="215"/>
      <c r="E291" s="215"/>
      <c r="F291" s="215"/>
      <c r="G291" s="215"/>
      <c r="H291" s="215"/>
      <c r="I291" s="215"/>
      <c r="J291" s="215"/>
      <c r="K291" s="215"/>
      <c r="L291" s="215"/>
      <c r="M291" s="215"/>
      <c r="N291" s="215"/>
      <c r="O291" s="215"/>
      <c r="P291" s="215"/>
      <c r="Q291" s="215"/>
      <c r="R291" s="215"/>
      <c r="S291" s="604"/>
      <c r="T291" s="215"/>
      <c r="U291" s="215"/>
      <c r="V291" s="215"/>
      <c r="W291" s="215"/>
      <c r="X291" s="215"/>
      <c r="Y291" s="215"/>
      <c r="Z291" s="215"/>
      <c r="AA291" s="517"/>
      <c r="AB291" s="517"/>
      <c r="AC291" s="215"/>
      <c r="AD291" s="215"/>
      <c r="AE291" s="215"/>
      <c r="AF291" s="607"/>
      <c r="AG291" s="539"/>
      <c r="AH291" s="608"/>
      <c r="AI291" s="608"/>
      <c r="AJ291" s="608"/>
      <c r="AK291" s="609"/>
      <c r="AL291" s="609"/>
      <c r="AM291" s="609"/>
      <c r="AN291" s="609"/>
      <c r="AO291" s="541"/>
      <c r="AP291" s="541"/>
    </row>
    <row r="292" spans="1:42" x14ac:dyDescent="0.25">
      <c r="A292" s="448"/>
      <c r="B292" s="554"/>
      <c r="C292" s="215"/>
      <c r="D292" s="215"/>
      <c r="E292" s="215"/>
      <c r="F292" s="215"/>
      <c r="G292" s="215"/>
      <c r="H292" s="215"/>
      <c r="I292" s="215"/>
      <c r="J292" s="215"/>
      <c r="K292" s="215"/>
      <c r="L292" s="215"/>
      <c r="M292" s="215"/>
      <c r="N292" s="215"/>
      <c r="O292" s="215"/>
      <c r="P292" s="215"/>
      <c r="Q292" s="215"/>
      <c r="R292" s="215"/>
      <c r="S292" s="604"/>
      <c r="T292" s="215"/>
      <c r="U292" s="215"/>
      <c r="V292" s="215"/>
      <c r="W292" s="215"/>
      <c r="X292" s="215"/>
      <c r="Y292" s="215"/>
      <c r="Z292" s="215"/>
      <c r="AA292" s="517"/>
      <c r="AB292" s="517"/>
      <c r="AC292" s="215"/>
      <c r="AD292" s="215"/>
      <c r="AE292" s="215"/>
      <c r="AF292" s="607"/>
      <c r="AG292" s="539"/>
      <c r="AH292" s="608"/>
      <c r="AI292" s="608"/>
      <c r="AJ292" s="608"/>
      <c r="AK292" s="609"/>
      <c r="AL292" s="609"/>
      <c r="AM292" s="609"/>
      <c r="AN292" s="609"/>
      <c r="AO292" s="541"/>
      <c r="AP292" s="541"/>
    </row>
    <row r="293" spans="1:42" ht="15" customHeight="1" x14ac:dyDescent="0.25">
      <c r="A293" s="448"/>
      <c r="B293" s="554"/>
      <c r="C293" s="215"/>
      <c r="D293" s="215"/>
      <c r="E293" s="215"/>
      <c r="F293" s="215"/>
      <c r="G293" s="215"/>
      <c r="H293" s="215"/>
      <c r="I293" s="215"/>
      <c r="J293" s="215"/>
      <c r="K293" s="215"/>
      <c r="L293" s="215"/>
      <c r="M293" s="215"/>
      <c r="N293" s="215"/>
      <c r="O293" s="215"/>
      <c r="P293" s="215"/>
      <c r="Q293" s="215"/>
      <c r="R293" s="215"/>
      <c r="S293" s="604"/>
      <c r="T293" s="215"/>
      <c r="U293" s="215"/>
      <c r="V293" s="215"/>
      <c r="W293" s="215"/>
      <c r="X293" s="215"/>
      <c r="Y293" s="215"/>
      <c r="Z293" s="215"/>
      <c r="AA293" s="517"/>
      <c r="AB293" s="517"/>
      <c r="AC293" s="215"/>
      <c r="AD293" s="215"/>
      <c r="AE293" s="215"/>
      <c r="AF293" s="607"/>
      <c r="AG293" s="539"/>
      <c r="AH293" s="608"/>
      <c r="AI293" s="608"/>
      <c r="AJ293" s="608"/>
      <c r="AK293" s="609"/>
      <c r="AL293" s="609"/>
      <c r="AM293" s="609"/>
      <c r="AN293" s="609"/>
      <c r="AO293" s="541"/>
      <c r="AP293" s="541"/>
    </row>
    <row r="294" spans="1:42" ht="15" customHeight="1" x14ac:dyDescent="0.25">
      <c r="A294" s="448"/>
      <c r="B294" s="554"/>
      <c r="C294" s="215"/>
      <c r="D294" s="215"/>
      <c r="E294" s="215"/>
      <c r="F294" s="215"/>
      <c r="G294" s="215"/>
      <c r="H294" s="215"/>
      <c r="I294" s="215"/>
      <c r="J294" s="215"/>
      <c r="K294" s="215"/>
      <c r="L294" s="215"/>
      <c r="M294" s="215"/>
      <c r="N294" s="215"/>
      <c r="O294" s="215"/>
      <c r="P294" s="215"/>
      <c r="Q294" s="215"/>
      <c r="R294" s="215"/>
      <c r="S294" s="604"/>
      <c r="T294" s="215"/>
      <c r="U294" s="215"/>
      <c r="V294" s="215"/>
      <c r="W294" s="215"/>
      <c r="X294" s="215"/>
      <c r="Y294" s="215"/>
      <c r="Z294" s="215"/>
      <c r="AA294" s="517"/>
      <c r="AB294" s="517"/>
      <c r="AC294" s="215"/>
      <c r="AD294" s="215"/>
      <c r="AE294" s="215"/>
      <c r="AF294" s="607"/>
      <c r="AG294" s="539"/>
      <c r="AH294" s="608"/>
      <c r="AI294" s="608"/>
      <c r="AJ294" s="608"/>
      <c r="AK294" s="609"/>
      <c r="AL294" s="609"/>
      <c r="AM294" s="609"/>
      <c r="AN294" s="609"/>
      <c r="AO294" s="541"/>
      <c r="AP294" s="541"/>
    </row>
    <row r="295" spans="1:42" x14ac:dyDescent="0.25">
      <c r="A295" s="448"/>
      <c r="B295" s="554"/>
      <c r="C295" s="215"/>
      <c r="D295" s="215"/>
      <c r="E295" s="215"/>
      <c r="F295" s="215"/>
      <c r="G295" s="215"/>
      <c r="H295" s="215"/>
      <c r="I295" s="215"/>
      <c r="J295" s="215"/>
      <c r="K295" s="215"/>
      <c r="L295" s="215"/>
      <c r="M295" s="215"/>
      <c r="N295" s="215"/>
      <c r="O295" s="215"/>
      <c r="P295" s="215"/>
      <c r="Q295" s="215"/>
      <c r="R295" s="215"/>
      <c r="S295" s="604"/>
      <c r="T295" s="215"/>
      <c r="U295" s="215"/>
      <c r="V295" s="215"/>
      <c r="W295" s="215"/>
      <c r="X295" s="215"/>
      <c r="Y295" s="215"/>
      <c r="Z295" s="215"/>
      <c r="AA295" s="517"/>
      <c r="AB295" s="517"/>
      <c r="AC295" s="215"/>
      <c r="AD295" s="215"/>
      <c r="AE295" s="215"/>
      <c r="AF295" s="607"/>
      <c r="AG295" s="539"/>
      <c r="AH295" s="608"/>
      <c r="AI295" s="608"/>
      <c r="AJ295" s="608"/>
      <c r="AK295" s="609"/>
      <c r="AL295" s="609"/>
      <c r="AM295" s="609"/>
      <c r="AN295" s="609"/>
      <c r="AO295" s="541"/>
      <c r="AP295" s="541"/>
    </row>
    <row r="296" spans="1:42" ht="15" customHeight="1" x14ac:dyDescent="0.25">
      <c r="A296" s="448"/>
      <c r="B296" s="554"/>
      <c r="C296" s="215"/>
      <c r="D296" s="215"/>
      <c r="E296" s="215"/>
      <c r="F296" s="215"/>
      <c r="G296" s="215"/>
      <c r="H296" s="215"/>
      <c r="I296" s="215"/>
      <c r="J296" s="215"/>
      <c r="K296" s="215"/>
      <c r="L296" s="215"/>
      <c r="M296" s="215"/>
      <c r="N296" s="215"/>
      <c r="O296" s="215"/>
      <c r="P296" s="215"/>
      <c r="Q296" s="215"/>
      <c r="R296" s="215"/>
      <c r="S296" s="604"/>
      <c r="T296" s="215"/>
      <c r="U296" s="215"/>
      <c r="V296" s="215"/>
      <c r="W296" s="215"/>
      <c r="X296" s="215"/>
      <c r="Y296" s="215"/>
      <c r="Z296" s="215"/>
      <c r="AA296" s="517"/>
      <c r="AB296" s="517"/>
      <c r="AC296" s="215"/>
      <c r="AD296" s="215"/>
      <c r="AE296" s="215"/>
      <c r="AF296" s="607"/>
      <c r="AG296" s="539"/>
      <c r="AH296" s="608"/>
      <c r="AI296" s="608"/>
      <c r="AJ296" s="608"/>
      <c r="AK296" s="609"/>
      <c r="AL296" s="609"/>
      <c r="AM296" s="609"/>
      <c r="AN296" s="609"/>
      <c r="AO296" s="541"/>
      <c r="AP296" s="541"/>
    </row>
    <row r="297" spans="1:42" x14ac:dyDescent="0.25">
      <c r="A297" s="448"/>
      <c r="B297" s="554"/>
      <c r="C297" s="215"/>
      <c r="D297" s="215"/>
      <c r="E297" s="215"/>
      <c r="F297" s="215"/>
      <c r="G297" s="215"/>
      <c r="H297" s="215"/>
      <c r="I297" s="215"/>
      <c r="J297" s="215"/>
      <c r="K297" s="215"/>
      <c r="L297" s="215"/>
      <c r="M297" s="215"/>
      <c r="N297" s="215"/>
      <c r="O297" s="215"/>
      <c r="P297" s="215"/>
      <c r="Q297" s="215"/>
      <c r="R297" s="215"/>
      <c r="S297" s="604"/>
      <c r="T297" s="215"/>
      <c r="U297" s="215"/>
      <c r="V297" s="215"/>
      <c r="W297" s="215"/>
      <c r="X297" s="215"/>
      <c r="Y297" s="215"/>
      <c r="Z297" s="215"/>
      <c r="AA297" s="517"/>
      <c r="AB297" s="517"/>
      <c r="AC297" s="215"/>
      <c r="AD297" s="215"/>
      <c r="AE297" s="215"/>
      <c r="AF297" s="607"/>
      <c r="AG297" s="539"/>
      <c r="AH297" s="608"/>
      <c r="AI297" s="608"/>
      <c r="AJ297" s="608"/>
      <c r="AK297" s="609"/>
      <c r="AL297" s="609"/>
      <c r="AM297" s="609"/>
      <c r="AN297" s="609"/>
      <c r="AO297" s="541"/>
      <c r="AP297" s="541"/>
    </row>
    <row r="298" spans="1:42" x14ac:dyDescent="0.25">
      <c r="A298" s="448"/>
      <c r="B298" s="554"/>
      <c r="C298" s="215"/>
      <c r="D298" s="215"/>
      <c r="E298" s="215"/>
      <c r="F298" s="215"/>
      <c r="G298" s="215"/>
      <c r="H298" s="215"/>
      <c r="I298" s="215"/>
      <c r="J298" s="215"/>
      <c r="K298" s="215"/>
      <c r="L298" s="215"/>
      <c r="M298" s="215"/>
      <c r="N298" s="215"/>
      <c r="O298" s="215"/>
      <c r="P298" s="215"/>
      <c r="Q298" s="215"/>
      <c r="R298" s="215"/>
      <c r="S298" s="604"/>
      <c r="T298" s="215"/>
      <c r="U298" s="215"/>
      <c r="V298" s="215"/>
      <c r="W298" s="215"/>
      <c r="X298" s="215"/>
      <c r="Y298" s="215"/>
      <c r="Z298" s="215"/>
      <c r="AA298" s="517"/>
      <c r="AB298" s="517"/>
      <c r="AC298" s="215"/>
      <c r="AD298" s="215"/>
      <c r="AE298" s="215"/>
      <c r="AF298" s="607"/>
      <c r="AG298" s="539"/>
      <c r="AH298" s="608"/>
      <c r="AI298" s="608"/>
      <c r="AJ298" s="608"/>
      <c r="AK298" s="609"/>
      <c r="AL298" s="609"/>
      <c r="AM298" s="609"/>
      <c r="AN298" s="609"/>
      <c r="AO298" s="541"/>
      <c r="AP298" s="541"/>
    </row>
    <row r="299" spans="1:42" x14ac:dyDescent="0.25">
      <c r="A299" s="448"/>
      <c r="B299" s="554"/>
      <c r="C299" s="215"/>
      <c r="D299" s="215"/>
      <c r="E299" s="215"/>
      <c r="F299" s="215"/>
      <c r="G299" s="215"/>
      <c r="H299" s="215"/>
      <c r="I299" s="215"/>
      <c r="J299" s="215"/>
      <c r="K299" s="215"/>
      <c r="L299" s="215"/>
      <c r="M299" s="215"/>
      <c r="N299" s="215"/>
      <c r="O299" s="215"/>
      <c r="P299" s="215"/>
      <c r="Q299" s="215"/>
      <c r="R299" s="215"/>
      <c r="S299" s="604"/>
      <c r="T299" s="215"/>
      <c r="U299" s="215"/>
      <c r="V299" s="215"/>
      <c r="W299" s="215"/>
      <c r="X299" s="215"/>
      <c r="Y299" s="215"/>
      <c r="Z299" s="215"/>
      <c r="AA299" s="517"/>
      <c r="AB299" s="517"/>
      <c r="AC299" s="215"/>
      <c r="AD299" s="215"/>
      <c r="AE299" s="215"/>
      <c r="AF299" s="607"/>
      <c r="AG299" s="539"/>
      <c r="AH299" s="608"/>
      <c r="AI299" s="608"/>
      <c r="AJ299" s="608"/>
      <c r="AK299" s="609"/>
      <c r="AL299" s="609"/>
      <c r="AM299" s="609"/>
      <c r="AN299" s="609"/>
      <c r="AO299" s="541"/>
      <c r="AP299" s="541"/>
    </row>
    <row r="300" spans="1:42" x14ac:dyDescent="0.25">
      <c r="A300" s="448"/>
      <c r="B300" s="554"/>
      <c r="C300" s="215"/>
      <c r="D300" s="215"/>
      <c r="E300" s="215"/>
      <c r="F300" s="215"/>
      <c r="G300" s="215"/>
      <c r="H300" s="215"/>
      <c r="I300" s="215"/>
      <c r="J300" s="215"/>
      <c r="K300" s="215"/>
      <c r="L300" s="215"/>
      <c r="M300" s="215"/>
      <c r="N300" s="215"/>
      <c r="O300" s="215"/>
      <c r="P300" s="215"/>
      <c r="Q300" s="215"/>
      <c r="R300" s="215"/>
      <c r="S300" s="604"/>
      <c r="T300" s="215"/>
      <c r="U300" s="215"/>
      <c r="V300" s="215"/>
      <c r="W300" s="215"/>
      <c r="X300" s="215"/>
      <c r="Y300" s="215"/>
      <c r="Z300" s="215"/>
      <c r="AA300" s="517"/>
      <c r="AB300" s="517"/>
      <c r="AC300" s="215"/>
      <c r="AD300" s="215"/>
      <c r="AE300" s="215"/>
      <c r="AF300" s="607"/>
      <c r="AG300" s="539"/>
      <c r="AH300" s="608"/>
      <c r="AI300" s="608"/>
      <c r="AJ300" s="608"/>
      <c r="AK300" s="609"/>
      <c r="AL300" s="609"/>
      <c r="AM300" s="609"/>
      <c r="AN300" s="609"/>
      <c r="AO300" s="541"/>
      <c r="AP300" s="541"/>
    </row>
    <row r="301" spans="1:42" x14ac:dyDescent="0.25">
      <c r="A301" s="448"/>
      <c r="B301" s="554"/>
      <c r="C301" s="215"/>
      <c r="D301" s="215"/>
      <c r="E301" s="215"/>
      <c r="F301" s="215"/>
      <c r="G301" s="215"/>
      <c r="H301" s="215"/>
      <c r="I301" s="215"/>
      <c r="J301" s="215"/>
      <c r="K301" s="215"/>
      <c r="L301" s="215"/>
      <c r="M301" s="215"/>
      <c r="N301" s="215"/>
      <c r="O301" s="215"/>
      <c r="P301" s="215"/>
      <c r="Q301" s="215"/>
      <c r="R301" s="215"/>
      <c r="S301" s="604"/>
      <c r="T301" s="215"/>
      <c r="U301" s="215"/>
      <c r="V301" s="215"/>
      <c r="W301" s="215"/>
      <c r="X301" s="215"/>
      <c r="Y301" s="215"/>
      <c r="Z301" s="517"/>
      <c r="AA301" s="517"/>
      <c r="AB301" s="517"/>
      <c r="AC301" s="215"/>
      <c r="AD301" s="215"/>
      <c r="AE301" s="215"/>
      <c r="AF301" s="607"/>
      <c r="AG301" s="539"/>
      <c r="AH301" s="448"/>
      <c r="AI301" s="448"/>
      <c r="AJ301" s="448"/>
      <c r="AK301" s="540"/>
      <c r="AL301" s="540"/>
      <c r="AM301" s="540"/>
      <c r="AN301" s="540"/>
      <c r="AO301" s="541"/>
      <c r="AP301" s="541"/>
    </row>
    <row r="302" spans="1:42" x14ac:dyDescent="0.25">
      <c r="A302" s="448"/>
      <c r="B302" s="554"/>
      <c r="C302" s="215"/>
      <c r="D302" s="215"/>
      <c r="E302" s="215"/>
      <c r="F302" s="215"/>
      <c r="G302" s="215"/>
      <c r="H302" s="215"/>
      <c r="I302" s="215"/>
      <c r="J302" s="215"/>
      <c r="K302" s="215"/>
      <c r="L302" s="215"/>
      <c r="M302" s="215"/>
      <c r="N302" s="215"/>
      <c r="O302" s="215"/>
      <c r="P302" s="215"/>
      <c r="Q302" s="215"/>
      <c r="R302" s="215"/>
      <c r="S302" s="604"/>
      <c r="T302" s="215"/>
      <c r="U302" s="215"/>
      <c r="V302" s="215"/>
      <c r="W302" s="215"/>
      <c r="X302" s="215"/>
      <c r="Y302" s="215"/>
      <c r="Z302" s="517"/>
      <c r="AA302" s="517"/>
      <c r="AB302" s="517"/>
      <c r="AC302" s="215"/>
      <c r="AD302" s="215"/>
      <c r="AE302" s="215"/>
      <c r="AF302" s="607"/>
      <c r="AG302" s="539"/>
      <c r="AH302" s="448"/>
      <c r="AI302" s="448"/>
      <c r="AJ302" s="448"/>
      <c r="AK302" s="540"/>
      <c r="AL302" s="540"/>
      <c r="AM302" s="540"/>
      <c r="AN302" s="540"/>
      <c r="AO302" s="541"/>
      <c r="AP302" s="541"/>
    </row>
    <row r="303" spans="1:42" x14ac:dyDescent="0.25">
      <c r="A303" s="448"/>
      <c r="B303" s="554"/>
      <c r="C303" s="215"/>
      <c r="D303" s="215"/>
      <c r="E303" s="215"/>
      <c r="F303" s="215"/>
      <c r="G303" s="215"/>
      <c r="H303" s="215"/>
      <c r="I303" s="215"/>
      <c r="J303" s="215"/>
      <c r="K303" s="215"/>
      <c r="L303" s="215"/>
      <c r="M303" s="215"/>
      <c r="N303" s="215"/>
      <c r="O303" s="215"/>
      <c r="P303" s="215"/>
      <c r="Q303" s="215"/>
      <c r="R303" s="215"/>
      <c r="S303" s="604"/>
      <c r="T303" s="215"/>
      <c r="U303" s="215"/>
      <c r="V303" s="215"/>
      <c r="W303" s="215"/>
      <c r="X303" s="215"/>
      <c r="Y303" s="215"/>
      <c r="Z303" s="517"/>
      <c r="AA303" s="517"/>
      <c r="AB303" s="517"/>
      <c r="AC303" s="215"/>
      <c r="AD303" s="215"/>
      <c r="AE303" s="215"/>
      <c r="AF303" s="607"/>
      <c r="AG303" s="539"/>
      <c r="AH303" s="448"/>
      <c r="AI303" s="448"/>
      <c r="AJ303" s="448"/>
      <c r="AK303" s="540"/>
      <c r="AL303" s="540"/>
      <c r="AM303" s="540"/>
      <c r="AN303" s="540"/>
      <c r="AO303" s="541"/>
      <c r="AP303" s="541"/>
    </row>
    <row r="304" spans="1:42" x14ac:dyDescent="0.25">
      <c r="A304" s="448"/>
      <c r="B304" s="554"/>
      <c r="C304" s="215"/>
      <c r="D304" s="215"/>
      <c r="E304" s="215"/>
      <c r="F304" s="215"/>
      <c r="G304" s="215"/>
      <c r="H304" s="215"/>
      <c r="I304" s="215"/>
      <c r="J304" s="215"/>
      <c r="K304" s="215"/>
      <c r="L304" s="215"/>
      <c r="M304" s="215"/>
      <c r="N304" s="215"/>
      <c r="O304" s="215"/>
      <c r="P304" s="215"/>
      <c r="Q304" s="215"/>
      <c r="R304" s="215"/>
      <c r="S304" s="604"/>
      <c r="T304" s="215"/>
      <c r="U304" s="215"/>
      <c r="V304" s="215"/>
      <c r="W304" s="215"/>
      <c r="X304" s="215"/>
      <c r="Y304" s="215"/>
      <c r="Z304" s="517"/>
      <c r="AA304" s="517"/>
      <c r="AB304" s="517"/>
      <c r="AC304" s="215"/>
      <c r="AD304" s="215"/>
      <c r="AE304" s="215"/>
      <c r="AF304" s="607"/>
      <c r="AG304" s="539"/>
      <c r="AH304" s="448"/>
      <c r="AI304" s="448"/>
      <c r="AJ304" s="448"/>
      <c r="AK304" s="540"/>
      <c r="AL304" s="540"/>
      <c r="AM304" s="540"/>
      <c r="AN304" s="540"/>
      <c r="AO304" s="541"/>
      <c r="AP304" s="541"/>
    </row>
    <row r="305" spans="1:42" x14ac:dyDescent="0.25">
      <c r="A305" s="448"/>
      <c r="B305" s="554"/>
      <c r="C305" s="215"/>
      <c r="D305" s="215"/>
      <c r="E305" s="215"/>
      <c r="F305" s="215"/>
      <c r="G305" s="215"/>
      <c r="H305" s="215"/>
      <c r="I305" s="215"/>
      <c r="J305" s="215"/>
      <c r="K305" s="215"/>
      <c r="L305" s="215"/>
      <c r="M305" s="215"/>
      <c r="N305" s="215"/>
      <c r="O305" s="215"/>
      <c r="P305" s="215"/>
      <c r="Q305" s="215"/>
      <c r="R305" s="215"/>
      <c r="S305" s="604"/>
      <c r="T305" s="215"/>
      <c r="U305" s="215"/>
      <c r="V305" s="215"/>
      <c r="W305" s="215"/>
      <c r="X305" s="215"/>
      <c r="Y305" s="215"/>
      <c r="Z305" s="517"/>
      <c r="AA305" s="517"/>
      <c r="AB305" s="517"/>
      <c r="AC305" s="215"/>
      <c r="AD305" s="215"/>
      <c r="AE305" s="215"/>
      <c r="AF305" s="607"/>
      <c r="AG305" s="539"/>
      <c r="AH305" s="448"/>
      <c r="AI305" s="448"/>
      <c r="AJ305" s="448"/>
      <c r="AK305" s="540"/>
      <c r="AL305" s="540"/>
      <c r="AM305" s="540"/>
      <c r="AN305" s="540"/>
      <c r="AO305" s="541"/>
      <c r="AP305" s="541"/>
    </row>
    <row r="306" spans="1:42" x14ac:dyDescent="0.25">
      <c r="A306" s="448"/>
      <c r="B306" s="554"/>
      <c r="C306" s="215"/>
      <c r="D306" s="215"/>
      <c r="E306" s="215"/>
      <c r="F306" s="215"/>
      <c r="G306" s="215"/>
      <c r="H306" s="215"/>
      <c r="I306" s="215"/>
      <c r="J306" s="215"/>
      <c r="K306" s="215"/>
      <c r="L306" s="215"/>
      <c r="M306" s="215"/>
      <c r="N306" s="215"/>
      <c r="O306" s="215"/>
      <c r="P306" s="215"/>
      <c r="Q306" s="215"/>
      <c r="R306" s="215"/>
      <c r="S306" s="604"/>
      <c r="T306" s="215"/>
      <c r="U306" s="215"/>
      <c r="V306" s="215"/>
      <c r="W306" s="215"/>
      <c r="X306" s="215"/>
      <c r="Y306" s="215"/>
      <c r="Z306" s="517"/>
      <c r="AA306" s="517"/>
      <c r="AB306" s="517"/>
      <c r="AC306" s="215"/>
      <c r="AD306" s="215"/>
      <c r="AE306" s="215"/>
      <c r="AF306" s="607"/>
      <c r="AG306" s="539"/>
      <c r="AH306" s="448"/>
      <c r="AI306" s="448"/>
      <c r="AJ306" s="448"/>
      <c r="AK306" s="540"/>
      <c r="AL306" s="540"/>
      <c r="AM306" s="540"/>
      <c r="AN306" s="540"/>
      <c r="AO306" s="541"/>
      <c r="AP306" s="541"/>
    </row>
    <row r="307" spans="1:42" x14ac:dyDescent="0.25">
      <c r="A307" s="448"/>
      <c r="B307" s="554"/>
      <c r="C307" s="215"/>
      <c r="D307" s="215"/>
      <c r="E307" s="215"/>
      <c r="F307" s="215"/>
      <c r="G307" s="215"/>
      <c r="H307" s="215"/>
      <c r="I307" s="215"/>
      <c r="J307" s="215"/>
      <c r="K307" s="215"/>
      <c r="L307" s="215"/>
      <c r="M307" s="215"/>
      <c r="N307" s="215"/>
      <c r="O307" s="215"/>
      <c r="P307" s="215"/>
      <c r="Q307" s="215"/>
      <c r="R307" s="215"/>
      <c r="S307" s="604"/>
      <c r="T307" s="215"/>
      <c r="U307" s="215"/>
      <c r="V307" s="215"/>
      <c r="W307" s="215"/>
      <c r="X307" s="215"/>
      <c r="Y307" s="215"/>
      <c r="Z307" s="517"/>
      <c r="AA307" s="517"/>
      <c r="AB307" s="517"/>
      <c r="AC307" s="215"/>
      <c r="AD307" s="215"/>
      <c r="AE307" s="215"/>
      <c r="AF307" s="607"/>
      <c r="AG307" s="539"/>
      <c r="AH307" s="448"/>
      <c r="AI307" s="448"/>
      <c r="AJ307" s="448"/>
      <c r="AK307" s="540"/>
      <c r="AL307" s="540"/>
      <c r="AM307" s="609"/>
      <c r="AN307" s="540"/>
      <c r="AO307" s="541"/>
      <c r="AP307" s="541"/>
    </row>
    <row r="308" spans="1:42" ht="15" customHeight="1" x14ac:dyDescent="0.25">
      <c r="A308" s="448"/>
      <c r="B308" s="554"/>
      <c r="C308" s="215"/>
      <c r="D308" s="215"/>
      <c r="E308" s="215"/>
      <c r="F308" s="215"/>
      <c r="G308" s="215"/>
      <c r="H308" s="215"/>
      <c r="I308" s="215"/>
      <c r="J308" s="215"/>
      <c r="K308" s="215"/>
      <c r="L308" s="215"/>
      <c r="M308" s="215"/>
      <c r="N308" s="215"/>
      <c r="O308" s="215"/>
      <c r="P308" s="215"/>
      <c r="Q308" s="215"/>
      <c r="R308" s="215"/>
      <c r="S308" s="604"/>
      <c r="T308" s="215"/>
      <c r="U308" s="215"/>
      <c r="V308" s="215"/>
      <c r="W308" s="215"/>
      <c r="X308" s="215"/>
      <c r="Y308" s="215"/>
      <c r="Z308" s="517"/>
      <c r="AA308" s="517"/>
      <c r="AB308" s="517"/>
      <c r="AC308" s="215"/>
      <c r="AD308" s="215"/>
      <c r="AE308" s="215"/>
      <c r="AF308" s="607"/>
      <c r="AG308" s="539"/>
      <c r="AH308" s="448"/>
      <c r="AI308" s="448"/>
      <c r="AJ308" s="448"/>
      <c r="AK308" s="540"/>
      <c r="AL308" s="540"/>
      <c r="AM308" s="609"/>
      <c r="AN308" s="540"/>
      <c r="AO308" s="541"/>
      <c r="AP308" s="541"/>
    </row>
    <row r="309" spans="1:42" ht="15" customHeight="1" x14ac:dyDescent="0.25">
      <c r="A309" s="448"/>
      <c r="B309" s="554"/>
      <c r="C309" s="215"/>
      <c r="D309" s="517"/>
      <c r="E309" s="517"/>
      <c r="F309" s="517"/>
      <c r="G309" s="517"/>
      <c r="H309" s="517"/>
      <c r="I309" s="517"/>
      <c r="J309" s="517"/>
      <c r="K309" s="517"/>
      <c r="L309" s="517"/>
      <c r="M309" s="517"/>
      <c r="N309" s="517"/>
      <c r="O309" s="517"/>
      <c r="P309" s="517"/>
      <c r="Q309" s="517"/>
      <c r="R309" s="215"/>
      <c r="S309" s="604"/>
      <c r="T309" s="215"/>
      <c r="U309" s="215"/>
      <c r="V309" s="215"/>
      <c r="W309" s="215"/>
      <c r="X309" s="215"/>
      <c r="Y309" s="215"/>
      <c r="Z309" s="517"/>
      <c r="AA309" s="517"/>
      <c r="AB309" s="517"/>
      <c r="AC309" s="215"/>
      <c r="AD309" s="215"/>
      <c r="AE309" s="215"/>
      <c r="AF309" s="607"/>
      <c r="AG309" s="539"/>
      <c r="AH309" s="448"/>
      <c r="AI309" s="448"/>
      <c r="AJ309" s="448"/>
      <c r="AK309" s="540"/>
      <c r="AL309" s="540"/>
      <c r="AM309" s="540"/>
      <c r="AN309" s="540"/>
      <c r="AO309" s="541"/>
      <c r="AP309" s="541"/>
    </row>
    <row r="310" spans="1:42" ht="15" customHeight="1" x14ac:dyDescent="0.25">
      <c r="A310" s="448"/>
      <c r="B310" s="554"/>
      <c r="C310" s="215"/>
      <c r="D310" s="215"/>
      <c r="E310" s="215"/>
      <c r="F310" s="215"/>
      <c r="G310" s="517"/>
      <c r="H310" s="517"/>
      <c r="I310" s="517"/>
      <c r="J310" s="517"/>
      <c r="K310" s="517"/>
      <c r="L310" s="517"/>
      <c r="M310" s="517"/>
      <c r="N310" s="517"/>
      <c r="O310" s="517"/>
      <c r="P310" s="517"/>
      <c r="Q310" s="517"/>
      <c r="R310" s="215"/>
      <c r="S310" s="604"/>
      <c r="T310" s="215"/>
      <c r="U310" s="215"/>
      <c r="V310" s="215"/>
      <c r="W310" s="215"/>
      <c r="X310" s="215"/>
      <c r="Y310" s="215"/>
      <c r="Z310" s="517"/>
      <c r="AA310" s="517"/>
      <c r="AB310" s="517"/>
      <c r="AC310" s="215"/>
      <c r="AD310" s="215"/>
      <c r="AE310" s="215"/>
      <c r="AF310" s="607"/>
      <c r="AG310" s="539"/>
      <c r="AH310" s="448"/>
      <c r="AI310" s="448"/>
      <c r="AJ310" s="448"/>
      <c r="AK310" s="540"/>
      <c r="AL310" s="540"/>
      <c r="AM310" s="540"/>
      <c r="AN310" s="540"/>
      <c r="AO310" s="541"/>
      <c r="AP310" s="541"/>
    </row>
    <row r="311" spans="1:42" ht="15" customHeight="1" x14ac:dyDescent="0.25">
      <c r="A311" s="448"/>
      <c r="B311" s="554"/>
      <c r="C311" s="215"/>
      <c r="D311" s="517"/>
      <c r="E311" s="517"/>
      <c r="F311" s="517"/>
      <c r="G311" s="517"/>
      <c r="H311" s="517"/>
      <c r="I311" s="517"/>
      <c r="J311" s="517"/>
      <c r="K311" s="517"/>
      <c r="L311" s="517"/>
      <c r="M311" s="517"/>
      <c r="N311" s="517"/>
      <c r="O311" s="517"/>
      <c r="P311" s="517"/>
      <c r="Q311" s="517"/>
      <c r="R311" s="215"/>
      <c r="S311" s="604"/>
      <c r="T311" s="215"/>
      <c r="U311" s="215"/>
      <c r="V311" s="215"/>
      <c r="W311" s="215"/>
      <c r="X311" s="215"/>
      <c r="Y311" s="215"/>
      <c r="Z311" s="517"/>
      <c r="AA311" s="517"/>
      <c r="AB311" s="517"/>
      <c r="AC311" s="215"/>
      <c r="AD311" s="215"/>
      <c r="AE311" s="215"/>
      <c r="AF311" s="607"/>
      <c r="AG311" s="539"/>
      <c r="AH311" s="448"/>
      <c r="AI311" s="448"/>
      <c r="AJ311" s="448"/>
      <c r="AK311" s="540"/>
      <c r="AL311" s="540"/>
      <c r="AM311" s="540"/>
      <c r="AN311" s="540"/>
      <c r="AO311" s="541"/>
      <c r="AP311" s="541"/>
    </row>
    <row r="312" spans="1:42" ht="15" customHeight="1" x14ac:dyDescent="0.25">
      <c r="A312" s="448"/>
      <c r="B312" s="554"/>
      <c r="C312" s="215"/>
      <c r="D312" s="517"/>
      <c r="E312" s="517"/>
      <c r="F312" s="517"/>
      <c r="G312" s="517"/>
      <c r="H312" s="517"/>
      <c r="I312" s="517"/>
      <c r="J312" s="517"/>
      <c r="K312" s="517"/>
      <c r="L312" s="517"/>
      <c r="M312" s="517"/>
      <c r="N312" s="517"/>
      <c r="O312" s="517"/>
      <c r="P312" s="517"/>
      <c r="Q312" s="517"/>
      <c r="R312" s="215"/>
      <c r="S312" s="604"/>
      <c r="T312" s="215"/>
      <c r="U312" s="215"/>
      <c r="V312" s="215"/>
      <c r="W312" s="215"/>
      <c r="X312" s="215"/>
      <c r="Y312" s="215"/>
      <c r="Z312" s="517"/>
      <c r="AA312" s="517"/>
      <c r="AB312" s="517"/>
      <c r="AC312" s="215"/>
      <c r="AD312" s="215"/>
      <c r="AE312" s="215"/>
      <c r="AF312" s="607"/>
      <c r="AG312" s="539"/>
      <c r="AH312" s="448"/>
      <c r="AI312" s="448"/>
      <c r="AJ312" s="448"/>
      <c r="AK312" s="540"/>
      <c r="AL312" s="448"/>
      <c r="AM312" s="540"/>
      <c r="AN312" s="122"/>
      <c r="AO312" s="541"/>
      <c r="AP312" s="541"/>
    </row>
    <row r="313" spans="1:42" ht="15" customHeight="1" x14ac:dyDescent="0.25">
      <c r="A313" s="448"/>
      <c r="B313" s="554"/>
      <c r="C313" s="215"/>
      <c r="D313" s="517"/>
      <c r="E313" s="517"/>
      <c r="F313" s="517"/>
      <c r="G313" s="517"/>
      <c r="H313" s="517"/>
      <c r="I313" s="517"/>
      <c r="J313" s="517"/>
      <c r="K313" s="517"/>
      <c r="L313" s="517"/>
      <c r="M313" s="517"/>
      <c r="N313" s="517"/>
      <c r="O313" s="517"/>
      <c r="P313" s="517"/>
      <c r="Q313" s="517"/>
      <c r="R313" s="215"/>
      <c r="S313" s="604"/>
      <c r="T313" s="215"/>
      <c r="U313" s="215"/>
      <c r="V313" s="215"/>
      <c r="W313" s="215"/>
      <c r="X313" s="215"/>
      <c r="Y313" s="215"/>
      <c r="Z313" s="517"/>
      <c r="AA313" s="517"/>
      <c r="AB313" s="517"/>
      <c r="AC313" s="215"/>
      <c r="AD313" s="215"/>
      <c r="AE313" s="215"/>
      <c r="AF313" s="607"/>
      <c r="AG313" s="539"/>
      <c r="AH313" s="448"/>
      <c r="AI313" s="448"/>
      <c r="AJ313" s="448"/>
      <c r="AK313" s="540"/>
      <c r="AL313" s="448"/>
      <c r="AM313" s="540"/>
      <c r="AN313" s="540"/>
      <c r="AO313" s="541"/>
      <c r="AP313" s="541"/>
    </row>
    <row r="314" spans="1:42" ht="15" customHeight="1" x14ac:dyDescent="0.25">
      <c r="A314" s="448"/>
      <c r="B314" s="554"/>
      <c r="C314" s="215"/>
      <c r="D314" s="517"/>
      <c r="E314" s="517"/>
      <c r="F314" s="517"/>
      <c r="G314" s="517"/>
      <c r="H314" s="517"/>
      <c r="I314" s="517"/>
      <c r="J314" s="517"/>
      <c r="K314" s="517"/>
      <c r="L314" s="517"/>
      <c r="M314" s="517"/>
      <c r="N314" s="517"/>
      <c r="O314" s="517"/>
      <c r="P314" s="517"/>
      <c r="Q314" s="517"/>
      <c r="R314" s="215"/>
      <c r="S314" s="604"/>
      <c r="T314" s="215"/>
      <c r="U314" s="215"/>
      <c r="V314" s="215"/>
      <c r="W314" s="215"/>
      <c r="X314" s="215"/>
      <c r="Y314" s="215"/>
      <c r="Z314" s="517"/>
      <c r="AA314" s="517"/>
      <c r="AB314" s="517"/>
      <c r="AC314" s="215"/>
      <c r="AD314" s="215"/>
      <c r="AE314" s="215"/>
      <c r="AF314" s="607"/>
      <c r="AG314" s="539"/>
      <c r="AH314" s="448"/>
      <c r="AI314" s="448"/>
      <c r="AJ314" s="448"/>
      <c r="AK314" s="540"/>
      <c r="AL314" s="448"/>
      <c r="AM314" s="540"/>
      <c r="AN314" s="540"/>
      <c r="AO314" s="541"/>
      <c r="AP314" s="541"/>
    </row>
    <row r="315" spans="1:42" ht="15" customHeight="1" x14ac:dyDescent="0.25">
      <c r="A315" s="448"/>
      <c r="B315" s="554"/>
      <c r="C315" s="215"/>
      <c r="D315" s="517"/>
      <c r="E315" s="517"/>
      <c r="F315" s="517"/>
      <c r="G315" s="517"/>
      <c r="H315" s="517"/>
      <c r="I315" s="517"/>
      <c r="J315" s="517"/>
      <c r="K315" s="517"/>
      <c r="L315" s="517"/>
      <c r="M315" s="517"/>
      <c r="N315" s="517"/>
      <c r="O315" s="517"/>
      <c r="P315" s="517"/>
      <c r="Q315" s="517"/>
      <c r="R315" s="215"/>
      <c r="S315" s="604"/>
      <c r="T315" s="215"/>
      <c r="U315" s="215"/>
      <c r="V315" s="215"/>
      <c r="W315" s="215"/>
      <c r="X315" s="215"/>
      <c r="Y315" s="215"/>
      <c r="Z315" s="517"/>
      <c r="AA315" s="517"/>
      <c r="AB315" s="517"/>
      <c r="AC315" s="215"/>
      <c r="AD315" s="215"/>
      <c r="AE315" s="215"/>
      <c r="AF315" s="607"/>
      <c r="AG315" s="539"/>
      <c r="AH315" s="448"/>
      <c r="AI315" s="448"/>
      <c r="AJ315" s="141"/>
      <c r="AK315" s="540"/>
      <c r="AL315" s="448"/>
      <c r="AM315" s="540"/>
      <c r="AN315" s="540"/>
      <c r="AO315" s="541"/>
      <c r="AP315" s="541"/>
    </row>
    <row r="316" spans="1:42" ht="15" customHeight="1" x14ac:dyDescent="0.25">
      <c r="A316" s="448"/>
      <c r="B316" s="554"/>
      <c r="C316" s="215"/>
      <c r="D316" s="215"/>
      <c r="E316" s="215"/>
      <c r="F316" s="215"/>
      <c r="G316" s="215"/>
      <c r="H316" s="215"/>
      <c r="I316" s="215"/>
      <c r="J316" s="215"/>
      <c r="K316" s="215"/>
      <c r="L316" s="215"/>
      <c r="M316" s="215"/>
      <c r="N316" s="215"/>
      <c r="O316" s="215"/>
      <c r="P316" s="215"/>
      <c r="Q316" s="215"/>
      <c r="R316" s="215"/>
      <c r="S316" s="604"/>
      <c r="T316" s="215"/>
      <c r="U316" s="215"/>
      <c r="V316" s="215"/>
      <c r="W316" s="215"/>
      <c r="X316" s="215"/>
      <c r="Y316" s="215"/>
      <c r="Z316" s="215"/>
      <c r="AA316" s="517"/>
      <c r="AB316" s="517"/>
      <c r="AC316" s="215"/>
      <c r="AD316" s="215"/>
      <c r="AE316" s="215"/>
      <c r="AF316" s="607"/>
      <c r="AG316" s="539"/>
      <c r="AH316" s="608"/>
      <c r="AI316" s="608"/>
      <c r="AJ316" s="608"/>
      <c r="AK316" s="609"/>
      <c r="AL316" s="609"/>
      <c r="AM316" s="609"/>
      <c r="AN316" s="609"/>
      <c r="AO316" s="541"/>
      <c r="AP316" s="541"/>
    </row>
    <row r="317" spans="1:42" ht="15" customHeight="1" x14ac:dyDescent="0.25">
      <c r="A317" s="448"/>
      <c r="B317" s="554"/>
      <c r="C317" s="215"/>
      <c r="D317" s="215"/>
      <c r="E317" s="215"/>
      <c r="F317" s="215"/>
      <c r="G317" s="215"/>
      <c r="H317" s="215"/>
      <c r="I317" s="215"/>
      <c r="J317" s="215"/>
      <c r="K317" s="215"/>
      <c r="L317" s="215"/>
      <c r="M317" s="215"/>
      <c r="N317" s="215"/>
      <c r="O317" s="215"/>
      <c r="P317" s="215"/>
      <c r="Q317" s="215"/>
      <c r="R317" s="215"/>
      <c r="S317" s="604"/>
      <c r="T317" s="215"/>
      <c r="U317" s="215"/>
      <c r="V317" s="215"/>
      <c r="W317" s="215"/>
      <c r="X317" s="215"/>
      <c r="Y317" s="215"/>
      <c r="Z317" s="215"/>
      <c r="AA317" s="517"/>
      <c r="AB317" s="517"/>
      <c r="AC317" s="215"/>
      <c r="AD317" s="215"/>
      <c r="AE317" s="215"/>
      <c r="AF317" s="607"/>
      <c r="AG317" s="539"/>
      <c r="AH317" s="608"/>
      <c r="AI317" s="608"/>
      <c r="AJ317" s="608"/>
      <c r="AK317" s="609"/>
      <c r="AL317" s="609"/>
      <c r="AM317" s="609"/>
      <c r="AN317" s="609"/>
      <c r="AO317" s="541"/>
      <c r="AP317" s="541"/>
    </row>
    <row r="318" spans="1:42" ht="15" customHeight="1" x14ac:dyDescent="0.25">
      <c r="A318" s="448"/>
      <c r="B318" s="554"/>
      <c r="C318" s="215"/>
      <c r="D318" s="215"/>
      <c r="E318" s="215"/>
      <c r="F318" s="215"/>
      <c r="G318" s="215"/>
      <c r="H318" s="215"/>
      <c r="I318" s="215"/>
      <c r="J318" s="215"/>
      <c r="K318" s="215"/>
      <c r="L318" s="215"/>
      <c r="M318" s="215"/>
      <c r="N318" s="215"/>
      <c r="O318" s="215"/>
      <c r="P318" s="215"/>
      <c r="Q318" s="215"/>
      <c r="R318" s="215"/>
      <c r="S318" s="604"/>
      <c r="T318" s="215"/>
      <c r="U318" s="215"/>
      <c r="V318" s="215"/>
      <c r="W318" s="215"/>
      <c r="X318" s="215"/>
      <c r="Y318" s="215"/>
      <c r="Z318" s="215"/>
      <c r="AA318" s="517"/>
      <c r="AB318" s="517"/>
      <c r="AC318" s="215"/>
      <c r="AD318" s="215"/>
      <c r="AE318" s="215"/>
      <c r="AF318" s="607"/>
      <c r="AG318" s="539"/>
      <c r="AH318" s="608"/>
      <c r="AI318" s="608"/>
      <c r="AJ318" s="608"/>
      <c r="AK318" s="609"/>
      <c r="AL318" s="609"/>
      <c r="AM318" s="609"/>
      <c r="AN318" s="609"/>
      <c r="AO318" s="541"/>
      <c r="AP318" s="541"/>
    </row>
    <row r="319" spans="1:42" ht="15" customHeight="1" x14ac:dyDescent="0.25">
      <c r="A319" s="448"/>
      <c r="B319" s="554"/>
      <c r="C319" s="215"/>
      <c r="D319" s="215"/>
      <c r="E319" s="215"/>
      <c r="F319" s="215"/>
      <c r="G319" s="215"/>
      <c r="H319" s="215"/>
      <c r="I319" s="215"/>
      <c r="J319" s="215"/>
      <c r="K319" s="215"/>
      <c r="L319" s="215"/>
      <c r="M319" s="215"/>
      <c r="N319" s="215"/>
      <c r="O319" s="215"/>
      <c r="P319" s="215"/>
      <c r="Q319" s="215"/>
      <c r="R319" s="215"/>
      <c r="S319" s="604"/>
      <c r="T319" s="215"/>
      <c r="U319" s="215"/>
      <c r="V319" s="215"/>
      <c r="W319" s="215"/>
      <c r="X319" s="215"/>
      <c r="Y319" s="215"/>
      <c r="Z319" s="215"/>
      <c r="AA319" s="517"/>
      <c r="AB319" s="517"/>
      <c r="AC319" s="215"/>
      <c r="AD319" s="215"/>
      <c r="AE319" s="215"/>
      <c r="AF319" s="607"/>
      <c r="AG319" s="539"/>
      <c r="AH319" s="608"/>
      <c r="AI319" s="608"/>
      <c r="AJ319" s="608"/>
      <c r="AK319" s="609"/>
      <c r="AL319" s="609"/>
      <c r="AM319" s="609"/>
      <c r="AN319" s="609"/>
      <c r="AO319" s="541"/>
      <c r="AP319" s="541"/>
    </row>
    <row r="320" spans="1:42" x14ac:dyDescent="0.25">
      <c r="A320" s="448"/>
      <c r="B320" s="554"/>
      <c r="C320" s="215"/>
      <c r="D320" s="215"/>
      <c r="E320" s="215"/>
      <c r="F320" s="215"/>
      <c r="G320" s="215"/>
      <c r="H320" s="215"/>
      <c r="I320" s="215"/>
      <c r="J320" s="215"/>
      <c r="K320" s="215"/>
      <c r="L320" s="215"/>
      <c r="M320" s="215"/>
      <c r="N320" s="215"/>
      <c r="O320" s="215"/>
      <c r="P320" s="215"/>
      <c r="Q320" s="215"/>
      <c r="R320" s="215"/>
      <c r="S320" s="604"/>
      <c r="T320" s="215"/>
      <c r="U320" s="215"/>
      <c r="V320" s="215"/>
      <c r="W320" s="215"/>
      <c r="X320" s="215"/>
      <c r="Y320" s="215"/>
      <c r="Z320" s="215"/>
      <c r="AA320" s="517"/>
      <c r="AB320" s="517"/>
      <c r="AC320" s="215"/>
      <c r="AD320" s="215"/>
      <c r="AE320" s="215"/>
      <c r="AF320" s="607"/>
      <c r="AG320" s="539"/>
      <c r="AH320" s="608"/>
      <c r="AI320" s="608"/>
      <c r="AJ320" s="608"/>
      <c r="AK320" s="609"/>
      <c r="AL320" s="609"/>
      <c r="AM320" s="609"/>
      <c r="AN320" s="609"/>
      <c r="AO320" s="541"/>
      <c r="AP320" s="541"/>
    </row>
    <row r="321" spans="1:42" x14ac:dyDescent="0.25">
      <c r="A321" s="448"/>
      <c r="B321" s="554"/>
      <c r="C321" s="215"/>
      <c r="D321" s="215"/>
      <c r="E321" s="215"/>
      <c r="F321" s="215"/>
      <c r="G321" s="215"/>
      <c r="H321" s="215"/>
      <c r="I321" s="215"/>
      <c r="J321" s="215"/>
      <c r="K321" s="215"/>
      <c r="L321" s="215"/>
      <c r="M321" s="215"/>
      <c r="N321" s="215"/>
      <c r="O321" s="215"/>
      <c r="P321" s="215"/>
      <c r="Q321" s="215"/>
      <c r="R321" s="215"/>
      <c r="S321" s="604"/>
      <c r="T321" s="215"/>
      <c r="U321" s="215"/>
      <c r="V321" s="215"/>
      <c r="W321" s="215"/>
      <c r="X321" s="215"/>
      <c r="Y321" s="215"/>
      <c r="Z321" s="215"/>
      <c r="AA321" s="517"/>
      <c r="AB321" s="517"/>
      <c r="AC321" s="215"/>
      <c r="AD321" s="215"/>
      <c r="AE321" s="215"/>
      <c r="AF321" s="607"/>
      <c r="AG321" s="539"/>
      <c r="AH321" s="608"/>
      <c r="AI321" s="608"/>
      <c r="AJ321" s="608"/>
      <c r="AK321" s="609"/>
      <c r="AL321" s="609"/>
      <c r="AM321" s="609"/>
      <c r="AN321" s="609"/>
      <c r="AO321" s="541"/>
      <c r="AP321" s="541"/>
    </row>
    <row r="322" spans="1:42" ht="15" customHeight="1" x14ac:dyDescent="0.25">
      <c r="A322" s="448"/>
      <c r="B322" s="554"/>
      <c r="C322" s="215"/>
      <c r="D322" s="215"/>
      <c r="E322" s="215"/>
      <c r="F322" s="215"/>
      <c r="G322" s="215"/>
      <c r="H322" s="215"/>
      <c r="I322" s="215"/>
      <c r="J322" s="215"/>
      <c r="K322" s="215"/>
      <c r="L322" s="215"/>
      <c r="M322" s="215"/>
      <c r="N322" s="215"/>
      <c r="O322" s="215"/>
      <c r="P322" s="215"/>
      <c r="Q322" s="215"/>
      <c r="R322" s="215"/>
      <c r="S322" s="604"/>
      <c r="T322" s="215"/>
      <c r="U322" s="215"/>
      <c r="V322" s="215"/>
      <c r="W322" s="215"/>
      <c r="X322" s="215"/>
      <c r="Y322" s="215"/>
      <c r="Z322" s="215"/>
      <c r="AA322" s="517"/>
      <c r="AB322" s="517"/>
      <c r="AC322" s="215"/>
      <c r="AD322" s="215"/>
      <c r="AE322" s="215"/>
      <c r="AF322" s="607"/>
      <c r="AG322" s="539"/>
      <c r="AH322" s="608"/>
      <c r="AI322" s="608"/>
      <c r="AJ322" s="608"/>
      <c r="AK322" s="609"/>
      <c r="AL322" s="609"/>
      <c r="AM322" s="609"/>
      <c r="AN322" s="609"/>
      <c r="AO322" s="541"/>
      <c r="AP322" s="541"/>
    </row>
    <row r="323" spans="1:42" x14ac:dyDescent="0.25">
      <c r="A323" s="448"/>
      <c r="B323" s="554"/>
      <c r="C323" s="215"/>
      <c r="D323" s="215"/>
      <c r="E323" s="215"/>
      <c r="F323" s="215"/>
      <c r="G323" s="215"/>
      <c r="H323" s="215"/>
      <c r="I323" s="215"/>
      <c r="J323" s="215"/>
      <c r="K323" s="215"/>
      <c r="L323" s="215"/>
      <c r="M323" s="215"/>
      <c r="N323" s="215"/>
      <c r="O323" s="215"/>
      <c r="P323" s="215"/>
      <c r="Q323" s="215"/>
      <c r="R323" s="215"/>
      <c r="S323" s="604"/>
      <c r="T323" s="215"/>
      <c r="U323" s="215"/>
      <c r="V323" s="215"/>
      <c r="W323" s="215"/>
      <c r="X323" s="215"/>
      <c r="Y323" s="215"/>
      <c r="Z323" s="215"/>
      <c r="AA323" s="517"/>
      <c r="AB323" s="517"/>
      <c r="AC323" s="215"/>
      <c r="AD323" s="215"/>
      <c r="AE323" s="215"/>
      <c r="AF323" s="607"/>
      <c r="AG323" s="539"/>
      <c r="AH323" s="608"/>
      <c r="AI323" s="608"/>
      <c r="AJ323" s="608"/>
      <c r="AK323" s="609"/>
      <c r="AL323" s="609"/>
      <c r="AM323" s="609"/>
      <c r="AN323" s="609"/>
      <c r="AO323" s="541"/>
      <c r="AP323" s="541"/>
    </row>
    <row r="324" spans="1:42" x14ac:dyDescent="0.25">
      <c r="A324" s="448"/>
      <c r="B324" s="554"/>
      <c r="C324" s="215"/>
      <c r="D324" s="215"/>
      <c r="E324" s="215"/>
      <c r="F324" s="215"/>
      <c r="G324" s="215"/>
      <c r="H324" s="215"/>
      <c r="I324" s="215"/>
      <c r="J324" s="215"/>
      <c r="K324" s="215"/>
      <c r="L324" s="215"/>
      <c r="M324" s="215"/>
      <c r="N324" s="215"/>
      <c r="O324" s="215"/>
      <c r="P324" s="215"/>
      <c r="Q324" s="215"/>
      <c r="R324" s="215"/>
      <c r="S324" s="604"/>
      <c r="T324" s="215"/>
      <c r="U324" s="215"/>
      <c r="V324" s="215"/>
      <c r="W324" s="215"/>
      <c r="X324" s="215"/>
      <c r="Y324" s="215"/>
      <c r="Z324" s="215"/>
      <c r="AA324" s="517"/>
      <c r="AB324" s="517"/>
      <c r="AC324" s="215"/>
      <c r="AD324" s="215"/>
      <c r="AE324" s="215"/>
      <c r="AF324" s="607"/>
      <c r="AG324" s="539"/>
      <c r="AH324" s="608"/>
      <c r="AI324" s="608"/>
      <c r="AJ324" s="608"/>
      <c r="AK324" s="609"/>
      <c r="AL324" s="609"/>
      <c r="AM324" s="609"/>
      <c r="AN324" s="609"/>
      <c r="AO324" s="541"/>
      <c r="AP324" s="541"/>
    </row>
    <row r="325" spans="1:42" ht="15" customHeight="1" x14ac:dyDescent="0.25">
      <c r="A325" s="448"/>
      <c r="B325" s="554"/>
      <c r="C325" s="215"/>
      <c r="D325" s="215"/>
      <c r="E325" s="215"/>
      <c r="F325" s="215"/>
      <c r="G325" s="215"/>
      <c r="H325" s="215"/>
      <c r="I325" s="215"/>
      <c r="J325" s="215"/>
      <c r="K325" s="215"/>
      <c r="L325" s="215"/>
      <c r="M325" s="215"/>
      <c r="N325" s="215"/>
      <c r="O325" s="215"/>
      <c r="P325" s="215"/>
      <c r="Q325" s="215"/>
      <c r="R325" s="215"/>
      <c r="S325" s="604"/>
      <c r="T325" s="215"/>
      <c r="U325" s="215"/>
      <c r="V325" s="215"/>
      <c r="W325" s="215"/>
      <c r="X325" s="215"/>
      <c r="Y325" s="215"/>
      <c r="Z325" s="215"/>
      <c r="AA325" s="517"/>
      <c r="AB325" s="517"/>
      <c r="AC325" s="215"/>
      <c r="AD325" s="215"/>
      <c r="AE325" s="215"/>
      <c r="AF325" s="607"/>
      <c r="AG325" s="539"/>
      <c r="AH325" s="608"/>
      <c r="AI325" s="608"/>
      <c r="AJ325" s="608"/>
      <c r="AK325" s="609"/>
      <c r="AL325" s="609"/>
      <c r="AM325" s="609"/>
      <c r="AN325" s="609"/>
      <c r="AO325" s="541"/>
      <c r="AP325" s="541"/>
    </row>
    <row r="326" spans="1:42" ht="15" customHeight="1" x14ac:dyDescent="0.25">
      <c r="A326" s="448"/>
      <c r="B326" s="554"/>
      <c r="C326" s="215"/>
      <c r="D326" s="215"/>
      <c r="E326" s="215"/>
      <c r="F326" s="215"/>
      <c r="G326" s="215"/>
      <c r="H326" s="215"/>
      <c r="I326" s="215"/>
      <c r="J326" s="215"/>
      <c r="K326" s="215"/>
      <c r="L326" s="215"/>
      <c r="M326" s="215"/>
      <c r="N326" s="215"/>
      <c r="O326" s="215"/>
      <c r="P326" s="215"/>
      <c r="Q326" s="215"/>
      <c r="R326" s="215"/>
      <c r="S326" s="604"/>
      <c r="T326" s="215"/>
      <c r="U326" s="215"/>
      <c r="V326" s="215"/>
      <c r="W326" s="215"/>
      <c r="X326" s="215"/>
      <c r="Y326" s="215"/>
      <c r="Z326" s="215"/>
      <c r="AA326" s="517"/>
      <c r="AB326" s="517"/>
      <c r="AC326" s="215"/>
      <c r="AD326" s="215"/>
      <c r="AE326" s="215"/>
      <c r="AF326" s="607"/>
      <c r="AG326" s="539"/>
      <c r="AH326" s="608"/>
      <c r="AI326" s="608"/>
      <c r="AJ326" s="608"/>
      <c r="AK326" s="609"/>
      <c r="AL326" s="609"/>
      <c r="AM326" s="609"/>
      <c r="AN326" s="609"/>
      <c r="AO326" s="541"/>
      <c r="AP326" s="541"/>
    </row>
    <row r="327" spans="1:42" x14ac:dyDescent="0.25">
      <c r="A327" s="448"/>
      <c r="B327" s="554"/>
      <c r="C327" s="215"/>
      <c r="D327" s="215"/>
      <c r="E327" s="215"/>
      <c r="F327" s="215"/>
      <c r="G327" s="215"/>
      <c r="H327" s="215"/>
      <c r="I327" s="215"/>
      <c r="J327" s="215"/>
      <c r="K327" s="215"/>
      <c r="L327" s="215"/>
      <c r="M327" s="215"/>
      <c r="N327" s="215"/>
      <c r="O327" s="215"/>
      <c r="P327" s="215"/>
      <c r="Q327" s="215"/>
      <c r="R327" s="215"/>
      <c r="S327" s="604"/>
      <c r="T327" s="215"/>
      <c r="U327" s="215"/>
      <c r="V327" s="215"/>
      <c r="W327" s="215"/>
      <c r="X327" s="215"/>
      <c r="Y327" s="215"/>
      <c r="Z327" s="215"/>
      <c r="AA327" s="517"/>
      <c r="AB327" s="517"/>
      <c r="AC327" s="215"/>
      <c r="AD327" s="215"/>
      <c r="AE327" s="215"/>
      <c r="AF327" s="607"/>
      <c r="AG327" s="539"/>
      <c r="AH327" s="608"/>
      <c r="AI327" s="608"/>
      <c r="AJ327" s="608"/>
      <c r="AK327" s="609"/>
      <c r="AL327" s="609"/>
      <c r="AM327" s="609"/>
      <c r="AN327" s="609"/>
      <c r="AO327" s="541"/>
      <c r="AP327" s="541"/>
    </row>
    <row r="328" spans="1:42" x14ac:dyDescent="0.25">
      <c r="A328" s="448"/>
      <c r="B328" s="554"/>
      <c r="C328" s="215"/>
      <c r="D328" s="215"/>
      <c r="E328" s="215"/>
      <c r="F328" s="215"/>
      <c r="G328" s="215"/>
      <c r="H328" s="215"/>
      <c r="I328" s="215"/>
      <c r="J328" s="215"/>
      <c r="K328" s="215"/>
      <c r="L328" s="215"/>
      <c r="M328" s="215"/>
      <c r="N328" s="215"/>
      <c r="O328" s="215"/>
      <c r="P328" s="215"/>
      <c r="Q328" s="215"/>
      <c r="R328" s="215"/>
      <c r="S328" s="604"/>
      <c r="T328" s="215"/>
      <c r="U328" s="215"/>
      <c r="V328" s="215"/>
      <c r="W328" s="215"/>
      <c r="X328" s="215"/>
      <c r="Y328" s="215"/>
      <c r="Z328" s="215"/>
      <c r="AA328" s="517"/>
      <c r="AB328" s="517"/>
      <c r="AC328" s="215"/>
      <c r="AD328" s="215"/>
      <c r="AE328" s="215"/>
      <c r="AF328" s="607"/>
      <c r="AG328" s="539"/>
      <c r="AH328" s="608"/>
      <c r="AI328" s="608"/>
      <c r="AJ328" s="608"/>
      <c r="AK328" s="609"/>
      <c r="AL328" s="609"/>
      <c r="AM328" s="609"/>
      <c r="AN328" s="609"/>
      <c r="AO328" s="541"/>
      <c r="AP328" s="541"/>
    </row>
    <row r="329" spans="1:42" x14ac:dyDescent="0.25">
      <c r="A329" s="448"/>
      <c r="B329" s="554"/>
      <c r="C329" s="215"/>
      <c r="D329" s="215"/>
      <c r="E329" s="215"/>
      <c r="F329" s="215"/>
      <c r="G329" s="215"/>
      <c r="H329" s="215"/>
      <c r="I329" s="215"/>
      <c r="J329" s="215"/>
      <c r="K329" s="215"/>
      <c r="L329" s="215"/>
      <c r="M329" s="215"/>
      <c r="N329" s="215"/>
      <c r="O329" s="215"/>
      <c r="P329" s="215"/>
      <c r="Q329" s="215"/>
      <c r="R329" s="215"/>
      <c r="S329" s="604"/>
      <c r="T329" s="215"/>
      <c r="U329" s="215"/>
      <c r="V329" s="215"/>
      <c r="W329" s="215"/>
      <c r="X329" s="215"/>
      <c r="Y329" s="215"/>
      <c r="Z329" s="215"/>
      <c r="AA329" s="517"/>
      <c r="AB329" s="517"/>
      <c r="AC329" s="215"/>
      <c r="AD329" s="215"/>
      <c r="AE329" s="215"/>
      <c r="AF329" s="607"/>
      <c r="AG329" s="539"/>
      <c r="AH329" s="448"/>
      <c r="AI329" s="614"/>
      <c r="AJ329" s="448"/>
      <c r="AK329" s="540"/>
      <c r="AL329" s="141"/>
      <c r="AM329" s="609"/>
      <c r="AN329" s="540"/>
      <c r="AO329" s="541"/>
      <c r="AP329" s="541"/>
    </row>
    <row r="330" spans="1:42" x14ac:dyDescent="0.25">
      <c r="A330" s="448"/>
      <c r="B330" s="554"/>
      <c r="C330" s="215"/>
      <c r="D330" s="215"/>
      <c r="E330" s="215"/>
      <c r="F330" s="215"/>
      <c r="G330" s="215"/>
      <c r="H330" s="215"/>
      <c r="I330" s="215"/>
      <c r="J330" s="215"/>
      <c r="K330" s="215"/>
      <c r="L330" s="215"/>
      <c r="M330" s="215"/>
      <c r="N330" s="215"/>
      <c r="O330" s="215"/>
      <c r="P330" s="215"/>
      <c r="Q330" s="215"/>
      <c r="R330" s="215"/>
      <c r="S330" s="604"/>
      <c r="T330" s="215"/>
      <c r="U330" s="215"/>
      <c r="V330" s="215"/>
      <c r="W330" s="215"/>
      <c r="X330" s="215"/>
      <c r="Y330" s="215"/>
      <c r="Z330" s="215"/>
      <c r="AA330" s="517"/>
      <c r="AB330" s="517"/>
      <c r="AC330" s="215"/>
      <c r="AD330" s="215"/>
      <c r="AE330" s="215"/>
      <c r="AF330" s="607"/>
      <c r="AG330" s="539"/>
      <c r="AH330" s="448"/>
      <c r="AI330" s="614"/>
      <c r="AJ330" s="448"/>
      <c r="AK330" s="540"/>
      <c r="AL330" s="141"/>
      <c r="AM330" s="609"/>
      <c r="AN330" s="540"/>
      <c r="AO330" s="541"/>
      <c r="AP330" s="541"/>
    </row>
    <row r="331" spans="1:42" ht="15" customHeight="1" x14ac:dyDescent="0.25">
      <c r="A331" s="448"/>
      <c r="B331" s="554"/>
      <c r="C331" s="215"/>
      <c r="D331" s="215"/>
      <c r="E331" s="215"/>
      <c r="F331" s="215"/>
      <c r="G331" s="215"/>
      <c r="H331" s="215"/>
      <c r="I331" s="215"/>
      <c r="J331" s="215"/>
      <c r="K331" s="215"/>
      <c r="L331" s="215"/>
      <c r="M331" s="215"/>
      <c r="N331" s="215"/>
      <c r="O331" s="215"/>
      <c r="P331" s="215"/>
      <c r="Q331" s="215"/>
      <c r="R331" s="215"/>
      <c r="S331" s="604"/>
      <c r="T331" s="215"/>
      <c r="U331" s="215"/>
      <c r="V331" s="215"/>
      <c r="W331" s="215"/>
      <c r="X331" s="215"/>
      <c r="Y331" s="215"/>
      <c r="Z331" s="215"/>
      <c r="AA331" s="517"/>
      <c r="AB331" s="517"/>
      <c r="AC331" s="215"/>
      <c r="AD331" s="215"/>
      <c r="AE331" s="215"/>
      <c r="AF331" s="607"/>
      <c r="AG331" s="539"/>
      <c r="AH331" s="608"/>
      <c r="AI331" s="608"/>
      <c r="AJ331" s="608"/>
      <c r="AK331" s="609"/>
      <c r="AL331" s="609"/>
      <c r="AM331" s="609"/>
      <c r="AN331" s="609"/>
      <c r="AO331" s="541"/>
      <c r="AP331" s="541"/>
    </row>
    <row r="332" spans="1:42" ht="15" customHeight="1" x14ac:dyDescent="0.25">
      <c r="A332" s="448"/>
      <c r="B332" s="554"/>
      <c r="C332" s="215"/>
      <c r="D332" s="215"/>
      <c r="E332" s="215"/>
      <c r="F332" s="215"/>
      <c r="G332" s="215"/>
      <c r="H332" s="215"/>
      <c r="I332" s="215"/>
      <c r="J332" s="215"/>
      <c r="K332" s="215"/>
      <c r="L332" s="215"/>
      <c r="M332" s="215"/>
      <c r="N332" s="215"/>
      <c r="O332" s="215"/>
      <c r="P332" s="215"/>
      <c r="Q332" s="215"/>
      <c r="R332" s="215"/>
      <c r="S332" s="604"/>
      <c r="T332" s="215"/>
      <c r="U332" s="215"/>
      <c r="V332" s="215"/>
      <c r="W332" s="215"/>
      <c r="X332" s="215"/>
      <c r="Y332" s="215"/>
      <c r="Z332" s="215"/>
      <c r="AA332" s="517"/>
      <c r="AB332" s="517"/>
      <c r="AC332" s="215"/>
      <c r="AD332" s="215"/>
      <c r="AE332" s="215"/>
      <c r="AF332" s="607"/>
      <c r="AG332" s="539"/>
      <c r="AH332" s="608"/>
      <c r="AI332" s="608"/>
      <c r="AJ332" s="608"/>
      <c r="AK332" s="609"/>
      <c r="AL332" s="609"/>
      <c r="AM332" s="609"/>
      <c r="AN332" s="609"/>
      <c r="AO332" s="541"/>
      <c r="AP332" s="541"/>
    </row>
    <row r="333" spans="1:42" x14ac:dyDescent="0.25">
      <c r="A333" s="448"/>
      <c r="B333" s="554"/>
      <c r="C333" s="215"/>
      <c r="D333" s="215"/>
      <c r="E333" s="215"/>
      <c r="F333" s="215"/>
      <c r="G333" s="215"/>
      <c r="H333" s="215"/>
      <c r="I333" s="215"/>
      <c r="J333" s="215"/>
      <c r="K333" s="215"/>
      <c r="L333" s="215"/>
      <c r="M333" s="215"/>
      <c r="N333" s="215"/>
      <c r="O333" s="215"/>
      <c r="P333" s="215"/>
      <c r="Q333" s="215"/>
      <c r="R333" s="215"/>
      <c r="S333" s="604"/>
      <c r="T333" s="215"/>
      <c r="U333" s="215"/>
      <c r="V333" s="215"/>
      <c r="W333" s="215"/>
      <c r="X333" s="215"/>
      <c r="Y333" s="215"/>
      <c r="Z333" s="215"/>
      <c r="AA333" s="517"/>
      <c r="AB333" s="517"/>
      <c r="AC333" s="215"/>
      <c r="AD333" s="215"/>
      <c r="AE333" s="215"/>
      <c r="AF333" s="607"/>
      <c r="AG333" s="539"/>
      <c r="AH333" s="608"/>
      <c r="AI333" s="608"/>
      <c r="AJ333" s="608"/>
      <c r="AK333" s="609"/>
      <c r="AL333" s="609"/>
      <c r="AM333" s="609"/>
      <c r="AN333" s="609"/>
      <c r="AO333" s="541"/>
      <c r="AP333" s="541"/>
    </row>
    <row r="334" spans="1:42" ht="15" customHeight="1" x14ac:dyDescent="0.25">
      <c r="A334" s="448"/>
      <c r="B334" s="554"/>
      <c r="C334" s="215"/>
      <c r="D334" s="215"/>
      <c r="E334" s="215"/>
      <c r="F334" s="215"/>
      <c r="G334" s="215"/>
      <c r="H334" s="215"/>
      <c r="I334" s="215"/>
      <c r="J334" s="215"/>
      <c r="K334" s="215"/>
      <c r="L334" s="215"/>
      <c r="M334" s="215"/>
      <c r="N334" s="215"/>
      <c r="O334" s="215"/>
      <c r="P334" s="215"/>
      <c r="Q334" s="215"/>
      <c r="R334" s="215"/>
      <c r="S334" s="604"/>
      <c r="T334" s="215"/>
      <c r="U334" s="215"/>
      <c r="V334" s="215"/>
      <c r="W334" s="215"/>
      <c r="X334" s="215"/>
      <c r="Y334" s="215"/>
      <c r="Z334" s="215"/>
      <c r="AA334" s="517"/>
      <c r="AB334" s="517"/>
      <c r="AC334" s="215"/>
      <c r="AD334" s="215"/>
      <c r="AE334" s="215"/>
      <c r="AF334" s="607"/>
      <c r="AG334" s="539"/>
      <c r="AH334" s="608"/>
      <c r="AI334" s="608"/>
      <c r="AJ334" s="608"/>
      <c r="AK334" s="609"/>
      <c r="AL334" s="609"/>
      <c r="AM334" s="609"/>
      <c r="AN334" s="609"/>
      <c r="AO334" s="541"/>
      <c r="AP334" s="541"/>
    </row>
    <row r="335" spans="1:42" x14ac:dyDescent="0.25">
      <c r="A335" s="448"/>
      <c r="B335" s="554"/>
      <c r="C335" s="215"/>
      <c r="D335" s="215"/>
      <c r="E335" s="215"/>
      <c r="F335" s="215"/>
      <c r="G335" s="215"/>
      <c r="H335" s="215"/>
      <c r="I335" s="215"/>
      <c r="J335" s="215"/>
      <c r="K335" s="215"/>
      <c r="L335" s="215"/>
      <c r="M335" s="215"/>
      <c r="N335" s="215"/>
      <c r="O335" s="215"/>
      <c r="P335" s="215"/>
      <c r="Q335" s="215"/>
      <c r="R335" s="215"/>
      <c r="S335" s="604"/>
      <c r="T335" s="215"/>
      <c r="U335" s="215"/>
      <c r="V335" s="215"/>
      <c r="W335" s="215"/>
      <c r="X335" s="215"/>
      <c r="Y335" s="215"/>
      <c r="Z335" s="215"/>
      <c r="AA335" s="517"/>
      <c r="AB335" s="517"/>
      <c r="AC335" s="215"/>
      <c r="AD335" s="215"/>
      <c r="AE335" s="215"/>
      <c r="AF335" s="607"/>
      <c r="AG335" s="539"/>
      <c r="AH335" s="608"/>
      <c r="AI335" s="608"/>
      <c r="AJ335" s="608"/>
      <c r="AK335" s="609"/>
      <c r="AL335" s="609"/>
      <c r="AM335" s="609"/>
      <c r="AN335" s="609"/>
      <c r="AO335" s="541"/>
      <c r="AP335" s="541"/>
    </row>
    <row r="336" spans="1:42" x14ac:dyDescent="0.25">
      <c r="A336" s="448"/>
      <c r="B336" s="554"/>
      <c r="C336" s="215"/>
      <c r="D336" s="215"/>
      <c r="E336" s="215"/>
      <c r="F336" s="215"/>
      <c r="G336" s="215"/>
      <c r="H336" s="215"/>
      <c r="I336" s="215"/>
      <c r="J336" s="215"/>
      <c r="K336" s="215"/>
      <c r="L336" s="215"/>
      <c r="M336" s="215"/>
      <c r="N336" s="215"/>
      <c r="O336" s="215"/>
      <c r="P336" s="215"/>
      <c r="Q336" s="215"/>
      <c r="R336" s="215"/>
      <c r="S336" s="604"/>
      <c r="T336" s="215"/>
      <c r="U336" s="215"/>
      <c r="V336" s="215"/>
      <c r="W336" s="215"/>
      <c r="X336" s="215"/>
      <c r="Y336" s="215"/>
      <c r="Z336" s="215"/>
      <c r="AA336" s="517"/>
      <c r="AB336" s="517"/>
      <c r="AC336" s="215"/>
      <c r="AD336" s="215"/>
      <c r="AE336" s="215"/>
      <c r="AF336" s="607"/>
      <c r="AG336" s="539"/>
      <c r="AH336" s="608"/>
      <c r="AI336" s="608"/>
      <c r="AJ336" s="608"/>
      <c r="AK336" s="609"/>
      <c r="AL336" s="609"/>
      <c r="AM336" s="609"/>
      <c r="AN336" s="609"/>
      <c r="AO336" s="541"/>
      <c r="AP336" s="541"/>
    </row>
    <row r="337" spans="1:42" x14ac:dyDescent="0.25">
      <c r="A337" s="448"/>
      <c r="B337" s="554"/>
      <c r="C337" s="215"/>
      <c r="D337" s="215"/>
      <c r="E337" s="215"/>
      <c r="F337" s="215"/>
      <c r="G337" s="215"/>
      <c r="H337" s="215"/>
      <c r="I337" s="215"/>
      <c r="J337" s="215"/>
      <c r="K337" s="215"/>
      <c r="L337" s="215"/>
      <c r="M337" s="215"/>
      <c r="N337" s="215"/>
      <c r="O337" s="215"/>
      <c r="P337" s="215"/>
      <c r="Q337" s="215"/>
      <c r="R337" s="215"/>
      <c r="S337" s="604"/>
      <c r="T337" s="215"/>
      <c r="U337" s="215"/>
      <c r="V337" s="215"/>
      <c r="W337" s="215"/>
      <c r="X337" s="215"/>
      <c r="Y337" s="215"/>
      <c r="Z337" s="215"/>
      <c r="AA337" s="517"/>
      <c r="AB337" s="517"/>
      <c r="AC337" s="215"/>
      <c r="AD337" s="215"/>
      <c r="AE337" s="215"/>
      <c r="AF337" s="607"/>
      <c r="AG337" s="539"/>
      <c r="AH337" s="608"/>
      <c r="AI337" s="608"/>
      <c r="AJ337" s="608"/>
      <c r="AK337" s="609"/>
      <c r="AL337" s="609"/>
      <c r="AM337" s="609"/>
      <c r="AN337" s="609"/>
      <c r="AO337" s="541"/>
      <c r="AP337" s="541"/>
    </row>
    <row r="338" spans="1:42" x14ac:dyDescent="0.25">
      <c r="A338" s="448"/>
      <c r="B338" s="554"/>
      <c r="C338" s="215"/>
      <c r="D338" s="215"/>
      <c r="E338" s="215"/>
      <c r="F338" s="215"/>
      <c r="G338" s="215"/>
      <c r="H338" s="215"/>
      <c r="I338" s="215"/>
      <c r="J338" s="215"/>
      <c r="K338" s="215"/>
      <c r="L338" s="215"/>
      <c r="M338" s="215"/>
      <c r="N338" s="215"/>
      <c r="O338" s="215"/>
      <c r="P338" s="215"/>
      <c r="Q338" s="215"/>
      <c r="R338" s="215"/>
      <c r="S338" s="215"/>
      <c r="T338" s="215"/>
      <c r="U338" s="215"/>
      <c r="V338" s="215"/>
      <c r="W338" s="215"/>
      <c r="X338" s="215"/>
      <c r="Y338" s="215"/>
      <c r="Z338" s="215"/>
      <c r="AA338" s="517"/>
      <c r="AB338" s="517"/>
      <c r="AC338" s="215"/>
      <c r="AD338" s="215"/>
      <c r="AE338" s="215"/>
      <c r="AF338" s="607"/>
      <c r="AG338" s="539"/>
      <c r="AH338" s="608"/>
      <c r="AI338" s="608"/>
      <c r="AJ338" s="608"/>
      <c r="AK338" s="609"/>
      <c r="AL338" s="609"/>
      <c r="AM338" s="609"/>
      <c r="AN338" s="609"/>
      <c r="AO338" s="541"/>
      <c r="AP338" s="541"/>
    </row>
    <row r="339" spans="1:42" x14ac:dyDescent="0.25">
      <c r="A339" s="448"/>
      <c r="B339" s="554"/>
      <c r="C339" s="215"/>
      <c r="D339" s="215"/>
      <c r="E339" s="215"/>
      <c r="F339" s="215"/>
      <c r="G339" s="215"/>
      <c r="H339" s="215"/>
      <c r="I339" s="215"/>
      <c r="J339" s="215"/>
      <c r="K339" s="215"/>
      <c r="L339" s="215"/>
      <c r="M339" s="215"/>
      <c r="N339" s="215"/>
      <c r="O339" s="215"/>
      <c r="P339" s="215"/>
      <c r="Q339" s="215"/>
      <c r="R339" s="215"/>
      <c r="S339" s="215"/>
      <c r="T339" s="215"/>
      <c r="U339" s="215"/>
      <c r="V339" s="215"/>
      <c r="W339" s="215"/>
      <c r="X339" s="215"/>
      <c r="Y339" s="215"/>
      <c r="Z339" s="215"/>
      <c r="AA339" s="517"/>
      <c r="AB339" s="517"/>
      <c r="AC339" s="215"/>
      <c r="AD339" s="215"/>
      <c r="AE339" s="215"/>
      <c r="AF339" s="607"/>
      <c r="AG339" s="539"/>
      <c r="AH339" s="608"/>
      <c r="AI339" s="608"/>
      <c r="AJ339" s="608"/>
      <c r="AK339" s="609"/>
      <c r="AL339" s="609"/>
      <c r="AM339" s="609"/>
      <c r="AN339" s="609"/>
      <c r="AO339" s="541"/>
      <c r="AP339" s="541"/>
    </row>
    <row r="340" spans="1:42" x14ac:dyDescent="0.25">
      <c r="A340" s="448"/>
      <c r="B340" s="554"/>
      <c r="C340" s="215"/>
      <c r="D340" s="215"/>
      <c r="E340" s="215"/>
      <c r="F340" s="215"/>
      <c r="G340" s="215"/>
      <c r="H340" s="215"/>
      <c r="I340" s="215"/>
      <c r="J340" s="215"/>
      <c r="K340" s="215"/>
      <c r="L340" s="215"/>
      <c r="M340" s="215"/>
      <c r="N340" s="215"/>
      <c r="O340" s="215"/>
      <c r="P340" s="215"/>
      <c r="Q340" s="215"/>
      <c r="R340" s="215"/>
      <c r="S340" s="215"/>
      <c r="T340" s="215"/>
      <c r="U340" s="215"/>
      <c r="V340" s="215"/>
      <c r="W340" s="215"/>
      <c r="X340" s="215"/>
      <c r="Y340" s="215"/>
      <c r="Z340" s="215"/>
      <c r="AA340" s="517"/>
      <c r="AB340" s="517"/>
      <c r="AC340" s="215"/>
      <c r="AD340" s="215"/>
      <c r="AE340" s="215"/>
      <c r="AF340" s="607"/>
      <c r="AG340" s="539"/>
      <c r="AH340" s="608"/>
      <c r="AI340" s="608"/>
      <c r="AJ340" s="608"/>
      <c r="AK340" s="609"/>
      <c r="AL340" s="609"/>
      <c r="AM340" s="609"/>
      <c r="AN340" s="609"/>
      <c r="AO340" s="541"/>
      <c r="AP340" s="541"/>
    </row>
    <row r="341" spans="1:42" x14ac:dyDescent="0.25">
      <c r="A341" s="448"/>
      <c r="B341" s="554"/>
      <c r="C341" s="215"/>
      <c r="D341" s="215"/>
      <c r="E341" s="215"/>
      <c r="F341" s="215"/>
      <c r="G341" s="215"/>
      <c r="H341" s="215"/>
      <c r="I341" s="215"/>
      <c r="J341" s="215"/>
      <c r="K341" s="215"/>
      <c r="L341" s="215"/>
      <c r="M341" s="215"/>
      <c r="N341" s="215"/>
      <c r="O341" s="215"/>
      <c r="P341" s="215"/>
      <c r="Q341" s="215"/>
      <c r="R341" s="215"/>
      <c r="S341" s="215"/>
      <c r="T341" s="215"/>
      <c r="U341" s="215"/>
      <c r="V341" s="215"/>
      <c r="W341" s="215"/>
      <c r="X341" s="215"/>
      <c r="Y341" s="215"/>
      <c r="Z341" s="215"/>
      <c r="AA341" s="517"/>
      <c r="AB341" s="517"/>
      <c r="AC341" s="215"/>
      <c r="AD341" s="215"/>
      <c r="AE341" s="215"/>
      <c r="AF341" s="607"/>
      <c r="AG341" s="539"/>
      <c r="AH341" s="608"/>
      <c r="AI341" s="608"/>
      <c r="AJ341" s="608"/>
      <c r="AK341" s="609"/>
      <c r="AL341" s="609"/>
      <c r="AM341" s="609"/>
      <c r="AN341" s="609"/>
      <c r="AO341" s="541"/>
      <c r="AP341" s="541"/>
    </row>
    <row r="342" spans="1:42" x14ac:dyDescent="0.25">
      <c r="A342" s="448"/>
      <c r="B342" s="554"/>
      <c r="C342" s="215"/>
      <c r="D342" s="215"/>
      <c r="E342" s="215"/>
      <c r="F342" s="215"/>
      <c r="G342" s="215"/>
      <c r="H342" s="215"/>
      <c r="I342" s="215"/>
      <c r="J342" s="215"/>
      <c r="K342" s="215"/>
      <c r="L342" s="215"/>
      <c r="M342" s="215"/>
      <c r="N342" s="215"/>
      <c r="O342" s="215"/>
      <c r="P342" s="215"/>
      <c r="Q342" s="215"/>
      <c r="R342" s="215"/>
      <c r="S342" s="215"/>
      <c r="T342" s="215"/>
      <c r="U342" s="215"/>
      <c r="V342" s="215"/>
      <c r="W342" s="215"/>
      <c r="X342" s="215"/>
      <c r="Y342" s="215"/>
      <c r="Z342" s="215"/>
      <c r="AA342" s="517"/>
      <c r="AB342" s="517"/>
      <c r="AC342" s="215"/>
      <c r="AD342" s="215"/>
      <c r="AE342" s="215"/>
      <c r="AF342" s="607"/>
      <c r="AG342" s="539"/>
      <c r="AH342" s="608"/>
      <c r="AI342" s="608"/>
      <c r="AJ342" s="608"/>
      <c r="AK342" s="609"/>
      <c r="AL342" s="609"/>
      <c r="AM342" s="609"/>
      <c r="AN342" s="609"/>
      <c r="AO342" s="541"/>
      <c r="AP342" s="541"/>
    </row>
    <row r="343" spans="1:42" x14ac:dyDescent="0.25">
      <c r="A343" s="448"/>
      <c r="B343" s="554"/>
      <c r="C343" s="215"/>
      <c r="D343" s="215"/>
      <c r="E343" s="215"/>
      <c r="F343" s="215"/>
      <c r="G343" s="215"/>
      <c r="H343" s="215"/>
      <c r="I343" s="215"/>
      <c r="J343" s="215"/>
      <c r="K343" s="215"/>
      <c r="L343" s="215"/>
      <c r="M343" s="215"/>
      <c r="N343" s="215"/>
      <c r="O343" s="215"/>
      <c r="P343" s="215"/>
      <c r="Q343" s="215"/>
      <c r="R343" s="215"/>
      <c r="S343" s="215"/>
      <c r="T343" s="215"/>
      <c r="U343" s="215"/>
      <c r="V343" s="215"/>
      <c r="W343" s="215"/>
      <c r="X343" s="215"/>
      <c r="Y343" s="215"/>
      <c r="Z343" s="215"/>
      <c r="AA343" s="517"/>
      <c r="AB343" s="517"/>
      <c r="AC343" s="215"/>
      <c r="AD343" s="215"/>
      <c r="AE343" s="215"/>
      <c r="AF343" s="607"/>
      <c r="AG343" s="539"/>
      <c r="AH343" s="608"/>
      <c r="AI343" s="608"/>
      <c r="AJ343" s="608"/>
      <c r="AK343" s="609"/>
      <c r="AL343" s="609"/>
      <c r="AM343" s="609"/>
      <c r="AN343" s="609"/>
      <c r="AO343" s="541"/>
      <c r="AP343" s="541"/>
    </row>
    <row r="344" spans="1:42" x14ac:dyDescent="0.25">
      <c r="A344" s="448"/>
      <c r="B344" s="554"/>
      <c r="C344" s="215"/>
      <c r="D344" s="215"/>
      <c r="E344" s="215"/>
      <c r="F344" s="215"/>
      <c r="G344" s="215"/>
      <c r="H344" s="215"/>
      <c r="I344" s="215"/>
      <c r="J344" s="215"/>
      <c r="K344" s="215"/>
      <c r="L344" s="215"/>
      <c r="M344" s="215"/>
      <c r="N344" s="215"/>
      <c r="O344" s="215"/>
      <c r="P344" s="215"/>
      <c r="Q344" s="215"/>
      <c r="R344" s="215"/>
      <c r="S344" s="215"/>
      <c r="T344" s="215"/>
      <c r="U344" s="215"/>
      <c r="V344" s="215"/>
      <c r="W344" s="215"/>
      <c r="X344" s="215"/>
      <c r="Y344" s="215"/>
      <c r="Z344" s="215"/>
      <c r="AA344" s="517"/>
      <c r="AB344" s="517"/>
      <c r="AC344" s="215"/>
      <c r="AD344" s="215"/>
      <c r="AE344" s="215"/>
      <c r="AF344" s="607"/>
      <c r="AG344" s="539"/>
      <c r="AH344" s="608"/>
      <c r="AI344" s="608"/>
      <c r="AJ344" s="608"/>
      <c r="AK344" s="609"/>
      <c r="AL344" s="609"/>
      <c r="AM344" s="609"/>
      <c r="AN344" s="609"/>
      <c r="AO344" s="541"/>
      <c r="AP344" s="541"/>
    </row>
    <row r="345" spans="1:42" x14ac:dyDescent="0.25">
      <c r="A345" s="448"/>
      <c r="B345" s="554"/>
      <c r="C345" s="215"/>
      <c r="D345" s="215"/>
      <c r="E345" s="215"/>
      <c r="F345" s="215"/>
      <c r="G345" s="215"/>
      <c r="H345" s="215"/>
      <c r="I345" s="215"/>
      <c r="J345" s="215"/>
      <c r="K345" s="215"/>
      <c r="L345" s="215"/>
      <c r="M345" s="215"/>
      <c r="N345" s="215"/>
      <c r="O345" s="215"/>
      <c r="P345" s="215"/>
      <c r="Q345" s="215"/>
      <c r="R345" s="215"/>
      <c r="S345" s="215"/>
      <c r="T345" s="215"/>
      <c r="U345" s="215"/>
      <c r="V345" s="215"/>
      <c r="W345" s="215"/>
      <c r="X345" s="215"/>
      <c r="Y345" s="215"/>
      <c r="Z345" s="215"/>
      <c r="AA345" s="517"/>
      <c r="AB345" s="517"/>
      <c r="AC345" s="215"/>
      <c r="AD345" s="215"/>
      <c r="AE345" s="215"/>
      <c r="AF345" s="607"/>
      <c r="AG345" s="539"/>
      <c r="AH345" s="608"/>
      <c r="AI345" s="608"/>
      <c r="AJ345" s="608"/>
      <c r="AK345" s="609"/>
      <c r="AL345" s="609"/>
      <c r="AM345" s="609"/>
      <c r="AN345" s="609"/>
      <c r="AO345" s="541"/>
      <c r="AP345" s="541"/>
    </row>
    <row r="346" spans="1:42" x14ac:dyDescent="0.25">
      <c r="A346" s="448"/>
      <c r="B346" s="554"/>
      <c r="C346" s="215"/>
      <c r="D346" s="215"/>
      <c r="E346" s="215"/>
      <c r="F346" s="215"/>
      <c r="G346" s="215"/>
      <c r="H346" s="215"/>
      <c r="I346" s="215"/>
      <c r="J346" s="215"/>
      <c r="K346" s="215"/>
      <c r="L346" s="215"/>
      <c r="M346" s="215"/>
      <c r="N346" s="215"/>
      <c r="O346" s="215"/>
      <c r="P346" s="215"/>
      <c r="Q346" s="215"/>
      <c r="R346" s="215"/>
      <c r="S346" s="215"/>
      <c r="T346" s="215"/>
      <c r="U346" s="215"/>
      <c r="V346" s="215"/>
      <c r="W346" s="215"/>
      <c r="X346" s="215"/>
      <c r="Y346" s="215"/>
      <c r="Z346" s="215"/>
      <c r="AA346" s="517"/>
      <c r="AB346" s="517"/>
      <c r="AC346" s="215"/>
      <c r="AD346" s="215"/>
      <c r="AE346" s="215"/>
      <c r="AF346" s="607"/>
      <c r="AG346" s="539"/>
      <c r="AH346" s="608"/>
      <c r="AI346" s="608"/>
      <c r="AJ346" s="608"/>
      <c r="AK346" s="609"/>
      <c r="AL346" s="609"/>
      <c r="AM346" s="609"/>
      <c r="AN346" s="609"/>
      <c r="AO346" s="541"/>
      <c r="AP346" s="541"/>
    </row>
    <row r="347" spans="1:42" x14ac:dyDescent="0.25">
      <c r="A347" s="448"/>
      <c r="B347" s="554"/>
      <c r="C347" s="215"/>
      <c r="D347" s="215"/>
      <c r="E347" s="215"/>
      <c r="F347" s="215"/>
      <c r="G347" s="215"/>
      <c r="H347" s="215"/>
      <c r="I347" s="215"/>
      <c r="J347" s="215"/>
      <c r="K347" s="215"/>
      <c r="L347" s="215"/>
      <c r="M347" s="215"/>
      <c r="N347" s="215"/>
      <c r="O347" s="215"/>
      <c r="P347" s="215"/>
      <c r="Q347" s="215"/>
      <c r="R347" s="215"/>
      <c r="S347" s="605"/>
      <c r="T347" s="605"/>
      <c r="U347" s="215"/>
      <c r="V347" s="215"/>
      <c r="W347" s="215"/>
      <c r="X347" s="215"/>
      <c r="Y347" s="215"/>
      <c r="Z347" s="215"/>
      <c r="AA347" s="517"/>
      <c r="AB347" s="517"/>
      <c r="AC347" s="215"/>
      <c r="AD347" s="215"/>
      <c r="AE347" s="215"/>
      <c r="AF347" s="607"/>
      <c r="AG347" s="539"/>
      <c r="AH347" s="608"/>
      <c r="AI347" s="608"/>
      <c r="AJ347" s="608"/>
      <c r="AK347" s="609"/>
      <c r="AL347" s="609"/>
      <c r="AM347" s="609"/>
      <c r="AN347" s="609"/>
      <c r="AO347" s="541"/>
      <c r="AP347" s="541"/>
    </row>
    <row r="348" spans="1:42" x14ac:dyDescent="0.25">
      <c r="A348" s="448"/>
      <c r="B348" s="554"/>
      <c r="C348" s="215"/>
      <c r="D348" s="215"/>
      <c r="E348" s="215"/>
      <c r="F348" s="215"/>
      <c r="G348" s="215"/>
      <c r="H348" s="215"/>
      <c r="I348" s="215"/>
      <c r="J348" s="215"/>
      <c r="K348" s="215"/>
      <c r="L348" s="215"/>
      <c r="M348" s="215"/>
      <c r="N348" s="215"/>
      <c r="O348" s="215"/>
      <c r="P348" s="215"/>
      <c r="Q348" s="215"/>
      <c r="R348" s="215"/>
      <c r="S348" s="605"/>
      <c r="T348" s="605"/>
      <c r="U348" s="215"/>
      <c r="V348" s="215"/>
      <c r="W348" s="215"/>
      <c r="X348" s="215"/>
      <c r="Y348" s="215"/>
      <c r="Z348" s="215"/>
      <c r="AA348" s="517"/>
      <c r="AB348" s="517"/>
      <c r="AC348" s="215"/>
      <c r="AD348" s="215"/>
      <c r="AE348" s="215"/>
      <c r="AF348" s="607"/>
      <c r="AG348" s="539"/>
      <c r="AH348" s="608"/>
      <c r="AI348" s="608"/>
      <c r="AJ348" s="608"/>
      <c r="AK348" s="609"/>
      <c r="AL348" s="609"/>
      <c r="AM348" s="609"/>
      <c r="AN348" s="609"/>
      <c r="AO348" s="541"/>
      <c r="AP348" s="541"/>
    </row>
    <row r="349" spans="1:42" x14ac:dyDescent="0.25">
      <c r="A349" s="448"/>
      <c r="B349" s="554"/>
      <c r="C349" s="215"/>
      <c r="D349" s="215"/>
      <c r="E349" s="215"/>
      <c r="F349" s="215"/>
      <c r="G349" s="215"/>
      <c r="H349" s="215"/>
      <c r="I349" s="215"/>
      <c r="J349" s="215"/>
      <c r="K349" s="215"/>
      <c r="L349" s="215"/>
      <c r="M349" s="215"/>
      <c r="N349" s="215"/>
      <c r="O349" s="215"/>
      <c r="P349" s="215"/>
      <c r="Q349" s="215"/>
      <c r="R349" s="215"/>
      <c r="S349" s="604"/>
      <c r="T349" s="215"/>
      <c r="U349" s="215"/>
      <c r="V349" s="215"/>
      <c r="W349" s="215"/>
      <c r="X349" s="215"/>
      <c r="Y349" s="215"/>
      <c r="Z349" s="215"/>
      <c r="AA349" s="517"/>
      <c r="AB349" s="517"/>
      <c r="AC349" s="215"/>
      <c r="AD349" s="215"/>
      <c r="AE349" s="215"/>
      <c r="AF349" s="607"/>
      <c r="AG349" s="539"/>
      <c r="AH349" s="608"/>
      <c r="AI349" s="608"/>
      <c r="AJ349" s="608"/>
      <c r="AK349" s="609"/>
      <c r="AL349" s="609"/>
      <c r="AM349" s="609"/>
      <c r="AN349" s="609"/>
      <c r="AO349" s="541"/>
      <c r="AP349" s="541"/>
    </row>
    <row r="350" spans="1:42" x14ac:dyDescent="0.25">
      <c r="A350" s="448"/>
      <c r="B350" s="554"/>
      <c r="C350" s="215"/>
      <c r="D350" s="215"/>
      <c r="E350" s="215"/>
      <c r="F350" s="215"/>
      <c r="G350" s="215"/>
      <c r="H350" s="215"/>
      <c r="I350" s="215"/>
      <c r="J350" s="215"/>
      <c r="K350" s="215"/>
      <c r="L350" s="215"/>
      <c r="M350" s="215"/>
      <c r="N350" s="215"/>
      <c r="O350" s="215"/>
      <c r="P350" s="215"/>
      <c r="Q350" s="215"/>
      <c r="R350" s="215"/>
      <c r="S350" s="604"/>
      <c r="T350" s="215"/>
      <c r="U350" s="215"/>
      <c r="V350" s="215"/>
      <c r="W350" s="215"/>
      <c r="X350" s="215"/>
      <c r="Y350" s="215"/>
      <c r="Z350" s="215"/>
      <c r="AA350" s="517"/>
      <c r="AB350" s="517"/>
      <c r="AC350" s="215"/>
      <c r="AD350" s="215"/>
      <c r="AE350" s="215"/>
      <c r="AF350" s="607"/>
      <c r="AG350" s="539"/>
      <c r="AH350" s="608"/>
      <c r="AI350" s="608"/>
      <c r="AJ350" s="608"/>
      <c r="AK350" s="609"/>
      <c r="AL350" s="609"/>
      <c r="AM350" s="609"/>
      <c r="AN350" s="609"/>
      <c r="AO350" s="541"/>
      <c r="AP350" s="541"/>
    </row>
    <row r="351" spans="1:42" x14ac:dyDescent="0.25">
      <c r="A351" s="448"/>
      <c r="B351" s="554"/>
      <c r="C351" s="215"/>
      <c r="D351" s="215"/>
      <c r="E351" s="215"/>
      <c r="F351" s="215"/>
      <c r="G351" s="215"/>
      <c r="H351" s="215"/>
      <c r="I351" s="215"/>
      <c r="J351" s="215"/>
      <c r="K351" s="215"/>
      <c r="L351" s="215"/>
      <c r="M351" s="215"/>
      <c r="N351" s="215"/>
      <c r="O351" s="215"/>
      <c r="P351" s="215"/>
      <c r="Q351" s="215"/>
      <c r="R351" s="215"/>
      <c r="S351" s="604"/>
      <c r="T351" s="215"/>
      <c r="U351" s="215"/>
      <c r="V351" s="215"/>
      <c r="W351" s="215"/>
      <c r="X351" s="215"/>
      <c r="Y351" s="215"/>
      <c r="Z351" s="215"/>
      <c r="AA351" s="517"/>
      <c r="AB351" s="517"/>
      <c r="AC351" s="215"/>
      <c r="AD351" s="215"/>
      <c r="AE351" s="215"/>
      <c r="AF351" s="607"/>
      <c r="AG351" s="539"/>
      <c r="AH351" s="608"/>
      <c r="AI351" s="608"/>
      <c r="AJ351" s="608"/>
      <c r="AK351" s="609"/>
      <c r="AL351" s="609"/>
      <c r="AM351" s="609"/>
      <c r="AN351" s="609"/>
      <c r="AO351" s="541"/>
      <c r="AP351" s="541"/>
    </row>
    <row r="352" spans="1:42" x14ac:dyDescent="0.25">
      <c r="A352" s="448"/>
      <c r="B352" s="554"/>
      <c r="C352" s="215"/>
      <c r="D352" s="215"/>
      <c r="E352" s="215"/>
      <c r="F352" s="215"/>
      <c r="G352" s="215"/>
      <c r="H352" s="215"/>
      <c r="I352" s="215"/>
      <c r="J352" s="215"/>
      <c r="K352" s="215"/>
      <c r="L352" s="517"/>
      <c r="M352" s="215"/>
      <c r="N352" s="215"/>
      <c r="O352" s="215"/>
      <c r="P352" s="215"/>
      <c r="Q352" s="215"/>
      <c r="R352" s="215"/>
      <c r="S352" s="604"/>
      <c r="T352" s="215"/>
      <c r="U352" s="215"/>
      <c r="V352" s="215"/>
      <c r="W352" s="215"/>
      <c r="X352" s="215"/>
      <c r="Y352" s="215"/>
      <c r="Z352" s="215"/>
      <c r="AA352" s="517"/>
      <c r="AB352" s="517"/>
      <c r="AC352" s="215"/>
      <c r="AD352" s="215"/>
      <c r="AE352" s="215"/>
      <c r="AF352" s="607"/>
      <c r="AG352" s="539"/>
      <c r="AH352" s="448"/>
      <c r="AI352" s="448"/>
      <c r="AJ352" s="448"/>
      <c r="AK352" s="540"/>
      <c r="AL352" s="540"/>
      <c r="AM352" s="540"/>
      <c r="AN352" s="540"/>
      <c r="AO352" s="541"/>
      <c r="AP352" s="541"/>
    </row>
    <row r="353" spans="1:42" x14ac:dyDescent="0.25">
      <c r="A353" s="448"/>
      <c r="B353" s="554"/>
      <c r="C353" s="215"/>
      <c r="D353" s="215"/>
      <c r="E353" s="215"/>
      <c r="F353" s="215"/>
      <c r="G353" s="215"/>
      <c r="H353" s="215"/>
      <c r="I353" s="215"/>
      <c r="J353" s="215"/>
      <c r="K353" s="215"/>
      <c r="L353" s="215"/>
      <c r="M353" s="215"/>
      <c r="N353" s="215"/>
      <c r="O353" s="215"/>
      <c r="P353" s="215"/>
      <c r="Q353" s="215"/>
      <c r="R353" s="215"/>
      <c r="S353" s="604"/>
      <c r="T353" s="215"/>
      <c r="U353" s="215"/>
      <c r="V353" s="215"/>
      <c r="W353" s="215"/>
      <c r="X353" s="215"/>
      <c r="Y353" s="215"/>
      <c r="Z353" s="215"/>
      <c r="AA353" s="517"/>
      <c r="AB353" s="517"/>
      <c r="AC353" s="215"/>
      <c r="AD353" s="215"/>
      <c r="AE353" s="215"/>
      <c r="AF353" s="607"/>
      <c r="AG353" s="539"/>
      <c r="AH353" s="448"/>
      <c r="AI353" s="448"/>
      <c r="AJ353" s="448"/>
      <c r="AK353" s="540"/>
      <c r="AL353" s="540"/>
      <c r="AM353" s="540"/>
      <c r="AN353" s="540"/>
      <c r="AO353" s="541"/>
      <c r="AP353" s="541"/>
    </row>
    <row r="354" spans="1:42" x14ac:dyDescent="0.25">
      <c r="A354" s="448"/>
      <c r="B354" s="554"/>
      <c r="C354" s="215"/>
      <c r="D354" s="215"/>
      <c r="E354" s="215"/>
      <c r="F354" s="215"/>
      <c r="G354" s="215"/>
      <c r="H354" s="215"/>
      <c r="I354" s="215"/>
      <c r="J354" s="215"/>
      <c r="K354" s="215"/>
      <c r="L354" s="215"/>
      <c r="M354" s="215"/>
      <c r="N354" s="215"/>
      <c r="O354" s="215"/>
      <c r="P354" s="215"/>
      <c r="Q354" s="215"/>
      <c r="R354" s="215"/>
      <c r="S354" s="604"/>
      <c r="T354" s="215"/>
      <c r="U354" s="215"/>
      <c r="V354" s="215"/>
      <c r="W354" s="215"/>
      <c r="X354" s="215"/>
      <c r="Y354" s="215"/>
      <c r="Z354" s="215"/>
      <c r="AA354" s="517"/>
      <c r="AB354" s="517"/>
      <c r="AC354" s="215"/>
      <c r="AD354" s="215"/>
      <c r="AE354" s="215"/>
      <c r="AF354" s="607"/>
      <c r="AG354" s="539"/>
      <c r="AH354" s="448"/>
      <c r="AI354" s="448"/>
      <c r="AJ354" s="448"/>
      <c r="AK354" s="540"/>
      <c r="AL354" s="540"/>
      <c r="AM354" s="540"/>
      <c r="AN354" s="540"/>
      <c r="AO354" s="541"/>
      <c r="AP354" s="541"/>
    </row>
    <row r="355" spans="1:42" x14ac:dyDescent="0.25">
      <c r="A355" s="448"/>
      <c r="B355" s="554"/>
      <c r="C355" s="215"/>
      <c r="D355" s="215"/>
      <c r="E355" s="215"/>
      <c r="F355" s="215"/>
      <c r="G355" s="215"/>
      <c r="H355" s="215"/>
      <c r="I355" s="215"/>
      <c r="J355" s="215"/>
      <c r="K355" s="215"/>
      <c r="L355" s="215"/>
      <c r="M355" s="215"/>
      <c r="N355" s="215"/>
      <c r="O355" s="215"/>
      <c r="P355" s="215"/>
      <c r="Q355" s="215"/>
      <c r="R355" s="215"/>
      <c r="S355" s="604"/>
      <c r="T355" s="215"/>
      <c r="U355" s="215"/>
      <c r="V355" s="215"/>
      <c r="W355" s="215"/>
      <c r="X355" s="215"/>
      <c r="Y355" s="215"/>
      <c r="Z355" s="215"/>
      <c r="AA355" s="517"/>
      <c r="AB355" s="517"/>
      <c r="AC355" s="215"/>
      <c r="AD355" s="215"/>
      <c r="AE355" s="215"/>
      <c r="AF355" s="607"/>
      <c r="AG355" s="539"/>
      <c r="AH355" s="448"/>
      <c r="AI355" s="448"/>
      <c r="AJ355" s="448"/>
      <c r="AK355" s="540"/>
      <c r="AL355" s="540"/>
      <c r="AM355" s="540"/>
      <c r="AN355" s="540"/>
      <c r="AO355" s="541"/>
      <c r="AP355" s="541"/>
    </row>
    <row r="356" spans="1:42" x14ac:dyDescent="0.25">
      <c r="A356" s="448"/>
      <c r="B356" s="554"/>
      <c r="C356" s="215"/>
      <c r="D356" s="215"/>
      <c r="E356" s="215"/>
      <c r="F356" s="215"/>
      <c r="G356" s="215"/>
      <c r="H356" s="215"/>
      <c r="I356" s="215"/>
      <c r="J356" s="215"/>
      <c r="K356" s="215"/>
      <c r="L356" s="215"/>
      <c r="M356" s="215"/>
      <c r="N356" s="215"/>
      <c r="O356" s="215"/>
      <c r="P356" s="215"/>
      <c r="Q356" s="215"/>
      <c r="R356" s="215"/>
      <c r="S356" s="604"/>
      <c r="T356" s="215"/>
      <c r="U356" s="215"/>
      <c r="V356" s="215"/>
      <c r="W356" s="215"/>
      <c r="X356" s="215"/>
      <c r="Y356" s="215"/>
      <c r="Z356" s="215"/>
      <c r="AA356" s="517"/>
      <c r="AB356" s="517"/>
      <c r="AC356" s="215"/>
      <c r="AD356" s="215"/>
      <c r="AE356" s="215"/>
      <c r="AF356" s="607"/>
      <c r="AG356" s="539"/>
      <c r="AH356" s="448"/>
      <c r="AI356" s="448"/>
      <c r="AJ356" s="448"/>
      <c r="AK356" s="540"/>
      <c r="AL356" s="540"/>
      <c r="AM356" s="540"/>
      <c r="AN356" s="540"/>
      <c r="AO356" s="541"/>
      <c r="AP356" s="541"/>
    </row>
    <row r="357" spans="1:42" x14ac:dyDescent="0.25">
      <c r="A357" s="448"/>
      <c r="B357" s="554"/>
      <c r="C357" s="215"/>
      <c r="D357" s="215"/>
      <c r="E357" s="215"/>
      <c r="F357" s="215"/>
      <c r="G357" s="215"/>
      <c r="H357" s="215"/>
      <c r="I357" s="215"/>
      <c r="J357" s="215"/>
      <c r="K357" s="215"/>
      <c r="L357" s="215"/>
      <c r="M357" s="215"/>
      <c r="N357" s="215"/>
      <c r="O357" s="215"/>
      <c r="P357" s="215"/>
      <c r="Q357" s="215"/>
      <c r="R357" s="215"/>
      <c r="S357" s="604"/>
      <c r="T357" s="215"/>
      <c r="U357" s="215"/>
      <c r="V357" s="215"/>
      <c r="W357" s="215"/>
      <c r="X357" s="215"/>
      <c r="Y357" s="215"/>
      <c r="Z357" s="215"/>
      <c r="AA357" s="517"/>
      <c r="AB357" s="517"/>
      <c r="AC357" s="215"/>
      <c r="AD357" s="215"/>
      <c r="AE357" s="215"/>
      <c r="AF357" s="607"/>
      <c r="AG357" s="539"/>
      <c r="AH357" s="448"/>
      <c r="AI357" s="448"/>
      <c r="AJ357" s="448"/>
      <c r="AK357" s="540"/>
      <c r="AL357" s="540"/>
      <c r="AM357" s="540"/>
      <c r="AN357" s="540"/>
      <c r="AO357" s="541"/>
      <c r="AP357" s="541"/>
    </row>
    <row r="358" spans="1:42" x14ac:dyDescent="0.25">
      <c r="A358" s="448"/>
      <c r="B358" s="554"/>
      <c r="C358" s="215"/>
      <c r="D358" s="215"/>
      <c r="E358" s="215"/>
      <c r="F358" s="215"/>
      <c r="G358" s="215"/>
      <c r="H358" s="215"/>
      <c r="I358" s="215"/>
      <c r="J358" s="215"/>
      <c r="K358" s="215"/>
      <c r="L358" s="215"/>
      <c r="M358" s="215"/>
      <c r="N358" s="215"/>
      <c r="O358" s="215"/>
      <c r="P358" s="215"/>
      <c r="Q358" s="215"/>
      <c r="R358" s="215"/>
      <c r="S358" s="604"/>
      <c r="T358" s="215"/>
      <c r="U358" s="215"/>
      <c r="V358" s="215"/>
      <c r="W358" s="215"/>
      <c r="X358" s="215"/>
      <c r="Y358" s="215"/>
      <c r="Z358" s="215"/>
      <c r="AA358" s="517"/>
      <c r="AB358" s="517"/>
      <c r="AC358" s="215"/>
      <c r="AD358" s="215"/>
      <c r="AE358" s="215"/>
      <c r="AF358" s="607"/>
      <c r="AG358" s="539"/>
      <c r="AH358" s="448"/>
      <c r="AI358" s="448"/>
      <c r="AJ358" s="448"/>
      <c r="AK358" s="540"/>
      <c r="AL358" s="611"/>
      <c r="AM358" s="540"/>
      <c r="AN358" s="540"/>
      <c r="AO358" s="541"/>
      <c r="AP358" s="541"/>
    </row>
    <row r="359" spans="1:42" x14ac:dyDescent="0.25">
      <c r="A359" s="448"/>
      <c r="B359" s="554"/>
      <c r="C359" s="215"/>
      <c r="D359" s="215"/>
      <c r="E359" s="215"/>
      <c r="F359" s="215"/>
      <c r="G359" s="215"/>
      <c r="H359" s="215"/>
      <c r="I359" s="215"/>
      <c r="J359" s="215"/>
      <c r="K359" s="215"/>
      <c r="L359" s="215"/>
      <c r="M359" s="215"/>
      <c r="N359" s="215"/>
      <c r="O359" s="215"/>
      <c r="P359" s="215"/>
      <c r="Q359" s="215"/>
      <c r="R359" s="215"/>
      <c r="S359" s="604"/>
      <c r="T359" s="215"/>
      <c r="U359" s="215"/>
      <c r="V359" s="215"/>
      <c r="W359" s="215"/>
      <c r="X359" s="215"/>
      <c r="Y359" s="215"/>
      <c r="Z359" s="215"/>
      <c r="AA359" s="517"/>
      <c r="AB359" s="517"/>
      <c r="AC359" s="215"/>
      <c r="AD359" s="215"/>
      <c r="AE359" s="215"/>
      <c r="AF359" s="607"/>
      <c r="AG359" s="539"/>
      <c r="AH359" s="448"/>
      <c r="AI359" s="448"/>
      <c r="AJ359" s="448"/>
      <c r="AK359" s="540"/>
      <c r="AL359" s="611"/>
      <c r="AM359" s="540"/>
      <c r="AN359" s="540"/>
      <c r="AO359" s="541"/>
      <c r="AP359" s="541"/>
    </row>
    <row r="360" spans="1:42" x14ac:dyDescent="0.25">
      <c r="A360" s="448"/>
      <c r="B360" s="554"/>
      <c r="C360" s="215"/>
      <c r="D360" s="517"/>
      <c r="E360" s="517"/>
      <c r="F360" s="517"/>
      <c r="G360" s="517"/>
      <c r="H360" s="517"/>
      <c r="I360" s="517"/>
      <c r="J360" s="517"/>
      <c r="K360" s="517"/>
      <c r="L360" s="517"/>
      <c r="M360" s="517"/>
      <c r="N360" s="517"/>
      <c r="O360" s="517"/>
      <c r="P360" s="215"/>
      <c r="Q360" s="215"/>
      <c r="R360" s="215"/>
      <c r="S360" s="604"/>
      <c r="T360" s="215"/>
      <c r="U360" s="215"/>
      <c r="V360" s="215"/>
      <c r="W360" s="215"/>
      <c r="X360" s="215"/>
      <c r="Y360" s="215"/>
      <c r="Z360" s="215"/>
      <c r="AA360" s="517"/>
      <c r="AB360" s="517"/>
      <c r="AC360" s="215"/>
      <c r="AD360" s="215"/>
      <c r="AE360" s="215"/>
      <c r="AF360" s="607"/>
      <c r="AG360" s="539"/>
      <c r="AH360" s="448"/>
      <c r="AI360" s="448"/>
      <c r="AJ360" s="448"/>
      <c r="AK360" s="540"/>
      <c r="AL360" s="611"/>
      <c r="AM360" s="540"/>
      <c r="AN360" s="540"/>
      <c r="AO360" s="541"/>
      <c r="AP360" s="541"/>
    </row>
    <row r="361" spans="1:42" x14ac:dyDescent="0.25">
      <c r="A361" s="448"/>
      <c r="B361" s="554"/>
      <c r="C361" s="215"/>
      <c r="D361" s="517"/>
      <c r="E361" s="517"/>
      <c r="F361" s="517"/>
      <c r="G361" s="517"/>
      <c r="H361" s="517"/>
      <c r="I361" s="517"/>
      <c r="J361" s="517"/>
      <c r="K361" s="517"/>
      <c r="L361" s="517"/>
      <c r="M361" s="517"/>
      <c r="N361" s="517"/>
      <c r="O361" s="517"/>
      <c r="P361" s="215"/>
      <c r="Q361" s="215"/>
      <c r="R361" s="215"/>
      <c r="S361" s="604"/>
      <c r="T361" s="215"/>
      <c r="U361" s="215"/>
      <c r="V361" s="215"/>
      <c r="W361" s="215"/>
      <c r="X361" s="215"/>
      <c r="Y361" s="215"/>
      <c r="Z361" s="215"/>
      <c r="AA361" s="517"/>
      <c r="AB361" s="517"/>
      <c r="AC361" s="215"/>
      <c r="AD361" s="215"/>
      <c r="AE361" s="215"/>
      <c r="AF361" s="607"/>
      <c r="AG361" s="539"/>
      <c r="AH361" s="448"/>
      <c r="AI361" s="448"/>
      <c r="AJ361" s="448"/>
      <c r="AK361" s="540"/>
      <c r="AL361" s="611"/>
      <c r="AM361" s="540"/>
      <c r="AN361" s="540"/>
      <c r="AO361" s="541"/>
      <c r="AP361" s="541"/>
    </row>
    <row r="362" spans="1:42" x14ac:dyDescent="0.25">
      <c r="A362" s="448"/>
      <c r="B362" s="554"/>
      <c r="C362" s="215"/>
      <c r="D362" s="517"/>
      <c r="E362" s="517"/>
      <c r="F362" s="517"/>
      <c r="G362" s="517"/>
      <c r="H362" s="517"/>
      <c r="I362" s="517"/>
      <c r="J362" s="517"/>
      <c r="K362" s="517"/>
      <c r="L362" s="517"/>
      <c r="M362" s="517"/>
      <c r="N362" s="517"/>
      <c r="O362" s="517"/>
      <c r="P362" s="215"/>
      <c r="Q362" s="215"/>
      <c r="R362" s="215"/>
      <c r="S362" s="604"/>
      <c r="T362" s="215"/>
      <c r="U362" s="215"/>
      <c r="V362" s="215"/>
      <c r="W362" s="215"/>
      <c r="X362" s="215"/>
      <c r="Y362" s="215"/>
      <c r="Z362" s="215"/>
      <c r="AA362" s="517"/>
      <c r="AB362" s="517"/>
      <c r="AC362" s="215"/>
      <c r="AD362" s="215"/>
      <c r="AE362" s="215"/>
      <c r="AF362" s="607"/>
      <c r="AG362" s="539"/>
      <c r="AH362" s="448"/>
      <c r="AI362" s="448"/>
      <c r="AJ362" s="448"/>
      <c r="AK362" s="540"/>
      <c r="AL362" s="611"/>
      <c r="AM362" s="540"/>
      <c r="AN362" s="540"/>
      <c r="AO362" s="541"/>
      <c r="AP362" s="541"/>
    </row>
    <row r="363" spans="1:42" x14ac:dyDescent="0.25">
      <c r="A363" s="448"/>
      <c r="B363" s="554"/>
      <c r="C363" s="215"/>
      <c r="D363" s="215"/>
      <c r="E363" s="215"/>
      <c r="F363" s="215"/>
      <c r="G363" s="215"/>
      <c r="H363" s="215"/>
      <c r="I363" s="215"/>
      <c r="J363" s="215"/>
      <c r="K363" s="215"/>
      <c r="L363" s="215"/>
      <c r="M363" s="215"/>
      <c r="N363" s="215"/>
      <c r="O363" s="215"/>
      <c r="P363" s="215"/>
      <c r="Q363" s="215"/>
      <c r="R363" s="215"/>
      <c r="S363" s="604"/>
      <c r="T363" s="215"/>
      <c r="U363" s="215"/>
      <c r="V363" s="215"/>
      <c r="W363" s="215"/>
      <c r="X363" s="215"/>
      <c r="Y363" s="215"/>
      <c r="Z363" s="215"/>
      <c r="AA363" s="517"/>
      <c r="AB363" s="517"/>
      <c r="AC363" s="215"/>
      <c r="AD363" s="215"/>
      <c r="AE363" s="215"/>
      <c r="AF363" s="607"/>
      <c r="AG363" s="539"/>
      <c r="AH363" s="448"/>
      <c r="AI363" s="614"/>
      <c r="AJ363" s="448"/>
      <c r="AK363" s="540"/>
      <c r="AL363" s="141"/>
      <c r="AM363" s="540"/>
      <c r="AN363" s="540"/>
      <c r="AO363" s="541"/>
      <c r="AP363" s="541"/>
    </row>
    <row r="364" spans="1:42" x14ac:dyDescent="0.25">
      <c r="A364" s="448"/>
      <c r="B364" s="554"/>
      <c r="C364" s="215"/>
      <c r="D364" s="215"/>
      <c r="E364" s="215"/>
      <c r="F364" s="215"/>
      <c r="G364" s="215"/>
      <c r="H364" s="215"/>
      <c r="I364" s="215"/>
      <c r="J364" s="215"/>
      <c r="K364" s="215"/>
      <c r="L364" s="215"/>
      <c r="M364" s="215"/>
      <c r="N364" s="215"/>
      <c r="O364" s="215"/>
      <c r="P364" s="215"/>
      <c r="Q364" s="215"/>
      <c r="R364" s="215"/>
      <c r="S364" s="604"/>
      <c r="T364" s="215"/>
      <c r="U364" s="215"/>
      <c r="V364" s="215"/>
      <c r="W364" s="215"/>
      <c r="X364" s="215"/>
      <c r="Y364" s="215"/>
      <c r="Z364" s="215"/>
      <c r="AA364" s="517"/>
      <c r="AB364" s="517"/>
      <c r="AC364" s="215"/>
      <c r="AD364" s="215"/>
      <c r="AE364" s="215"/>
      <c r="AF364" s="607"/>
      <c r="AG364" s="539"/>
      <c r="AH364" s="448"/>
      <c r="AI364" s="448"/>
      <c r="AJ364" s="448"/>
      <c r="AK364" s="540"/>
      <c r="AL364" s="611"/>
      <c r="AM364" s="540"/>
      <c r="AN364" s="540"/>
      <c r="AO364" s="541"/>
      <c r="AP364" s="541"/>
    </row>
    <row r="365" spans="1:42" x14ac:dyDescent="0.25">
      <c r="A365" s="448"/>
      <c r="B365" s="554"/>
      <c r="C365" s="215"/>
      <c r="D365" s="215"/>
      <c r="E365" s="215"/>
      <c r="F365" s="215"/>
      <c r="G365" s="215"/>
      <c r="H365" s="215"/>
      <c r="I365" s="215"/>
      <c r="J365" s="215"/>
      <c r="K365" s="215"/>
      <c r="L365" s="215"/>
      <c r="M365" s="215"/>
      <c r="N365" s="215"/>
      <c r="O365" s="215"/>
      <c r="P365" s="215"/>
      <c r="Q365" s="215"/>
      <c r="R365" s="215"/>
      <c r="S365" s="604"/>
      <c r="T365" s="215"/>
      <c r="U365" s="215"/>
      <c r="V365" s="215"/>
      <c r="W365" s="215"/>
      <c r="X365" s="215"/>
      <c r="Y365" s="215"/>
      <c r="Z365" s="215"/>
      <c r="AA365" s="517"/>
      <c r="AB365" s="517"/>
      <c r="AC365" s="215"/>
      <c r="AD365" s="215"/>
      <c r="AE365" s="215"/>
      <c r="AF365" s="607"/>
      <c r="AG365" s="539"/>
      <c r="AH365" s="448"/>
      <c r="AI365" s="448"/>
      <c r="AJ365" s="448"/>
      <c r="AK365" s="540"/>
      <c r="AL365" s="611"/>
      <c r="AM365" s="540"/>
      <c r="AN365" s="540"/>
      <c r="AO365" s="541"/>
      <c r="AP365" s="541"/>
    </row>
    <row r="366" spans="1:42" x14ac:dyDescent="0.25">
      <c r="A366" s="448"/>
      <c r="B366" s="554"/>
      <c r="C366" s="215"/>
      <c r="D366" s="215"/>
      <c r="E366" s="215"/>
      <c r="F366" s="215"/>
      <c r="G366" s="215"/>
      <c r="H366" s="215"/>
      <c r="I366" s="215"/>
      <c r="J366" s="215"/>
      <c r="K366" s="215"/>
      <c r="L366" s="215"/>
      <c r="M366" s="215"/>
      <c r="N366" s="215"/>
      <c r="O366" s="215"/>
      <c r="P366" s="215"/>
      <c r="Q366" s="215"/>
      <c r="R366" s="215"/>
      <c r="S366" s="604"/>
      <c r="T366" s="215"/>
      <c r="U366" s="215"/>
      <c r="V366" s="215"/>
      <c r="W366" s="215"/>
      <c r="X366" s="215"/>
      <c r="Y366" s="215"/>
      <c r="Z366" s="215"/>
      <c r="AA366" s="517"/>
      <c r="AB366" s="517"/>
      <c r="AC366" s="215"/>
      <c r="AD366" s="215"/>
      <c r="AE366" s="215"/>
      <c r="AF366" s="607"/>
      <c r="AG366" s="539"/>
      <c r="AH366" s="448"/>
      <c r="AI366" s="448"/>
      <c r="AJ366" s="448"/>
      <c r="AK366" s="540"/>
      <c r="AL366" s="611"/>
      <c r="AM366" s="540"/>
      <c r="AN366" s="540"/>
      <c r="AO366" s="541"/>
      <c r="AP366" s="541"/>
    </row>
    <row r="367" spans="1:42" x14ac:dyDescent="0.25">
      <c r="A367" s="448"/>
      <c r="B367" s="554"/>
      <c r="C367" s="215"/>
      <c r="D367" s="215"/>
      <c r="E367" s="215"/>
      <c r="F367" s="215"/>
      <c r="G367" s="215"/>
      <c r="H367" s="215"/>
      <c r="I367" s="215"/>
      <c r="J367" s="215"/>
      <c r="K367" s="215"/>
      <c r="L367" s="215"/>
      <c r="M367" s="215"/>
      <c r="N367" s="215"/>
      <c r="O367" s="215"/>
      <c r="P367" s="215"/>
      <c r="Q367" s="215"/>
      <c r="R367" s="215"/>
      <c r="S367" s="604"/>
      <c r="T367" s="215"/>
      <c r="U367" s="215"/>
      <c r="V367" s="215"/>
      <c r="W367" s="215"/>
      <c r="X367" s="215"/>
      <c r="Y367" s="215"/>
      <c r="Z367" s="215"/>
      <c r="AA367" s="517"/>
      <c r="AB367" s="517"/>
      <c r="AC367" s="215"/>
      <c r="AD367" s="215"/>
      <c r="AE367" s="215"/>
      <c r="AF367" s="607"/>
      <c r="AG367" s="539"/>
      <c r="AH367" s="448"/>
      <c r="AI367" s="448"/>
      <c r="AJ367" s="448"/>
      <c r="AK367" s="540"/>
      <c r="AL367" s="611"/>
      <c r="AM367" s="540"/>
      <c r="AN367" s="540"/>
      <c r="AO367" s="541"/>
      <c r="AP367" s="541"/>
    </row>
    <row r="368" spans="1:42" x14ac:dyDescent="0.25">
      <c r="A368" s="448"/>
      <c r="B368" s="554"/>
      <c r="C368" s="215"/>
      <c r="D368" s="215"/>
      <c r="E368" s="215"/>
      <c r="F368" s="215"/>
      <c r="G368" s="215"/>
      <c r="H368" s="215"/>
      <c r="I368" s="215"/>
      <c r="J368" s="215"/>
      <c r="K368" s="215"/>
      <c r="L368" s="215"/>
      <c r="M368" s="215"/>
      <c r="N368" s="215"/>
      <c r="O368" s="215"/>
      <c r="P368" s="215"/>
      <c r="Q368" s="215"/>
      <c r="R368" s="215"/>
      <c r="S368" s="604"/>
      <c r="T368" s="215"/>
      <c r="U368" s="215"/>
      <c r="V368" s="215"/>
      <c r="W368" s="215"/>
      <c r="X368" s="215"/>
      <c r="Y368" s="215"/>
      <c r="Z368" s="215"/>
      <c r="AA368" s="517"/>
      <c r="AB368" s="517"/>
      <c r="AC368" s="215"/>
      <c r="AD368" s="215"/>
      <c r="AE368" s="215"/>
      <c r="AF368" s="607"/>
      <c r="AG368" s="539"/>
      <c r="AH368" s="608"/>
      <c r="AI368" s="608"/>
      <c r="AJ368" s="608"/>
      <c r="AK368" s="609"/>
      <c r="AL368" s="609"/>
      <c r="AM368" s="609"/>
      <c r="AN368" s="609"/>
      <c r="AO368" s="541"/>
      <c r="AP368" s="541"/>
    </row>
    <row r="369" spans="1:42" x14ac:dyDescent="0.25">
      <c r="A369" s="448"/>
      <c r="B369" s="554"/>
      <c r="C369" s="215"/>
      <c r="D369" s="215"/>
      <c r="E369" s="215"/>
      <c r="F369" s="215"/>
      <c r="G369" s="215"/>
      <c r="H369" s="215"/>
      <c r="I369" s="215"/>
      <c r="J369" s="215"/>
      <c r="K369" s="215"/>
      <c r="L369" s="215"/>
      <c r="M369" s="215"/>
      <c r="N369" s="215"/>
      <c r="O369" s="215"/>
      <c r="P369" s="215"/>
      <c r="Q369" s="215"/>
      <c r="R369" s="215"/>
      <c r="S369" s="604"/>
      <c r="T369" s="215"/>
      <c r="U369" s="215"/>
      <c r="V369" s="215"/>
      <c r="W369" s="215"/>
      <c r="X369" s="215"/>
      <c r="Y369" s="215"/>
      <c r="Z369" s="215"/>
      <c r="AA369" s="517"/>
      <c r="AB369" s="517"/>
      <c r="AC369" s="215"/>
      <c r="AD369" s="215"/>
      <c r="AE369" s="215"/>
      <c r="AF369" s="607"/>
      <c r="AG369" s="539"/>
      <c r="AH369" s="608"/>
      <c r="AI369" s="608"/>
      <c r="AJ369" s="608"/>
      <c r="AK369" s="609"/>
      <c r="AL369" s="609"/>
      <c r="AM369" s="609"/>
      <c r="AN369" s="609"/>
      <c r="AO369" s="541"/>
      <c r="AP369" s="541"/>
    </row>
    <row r="370" spans="1:42" x14ac:dyDescent="0.25">
      <c r="A370" s="448"/>
      <c r="B370" s="554"/>
      <c r="C370" s="215"/>
      <c r="D370" s="215"/>
      <c r="E370" s="215"/>
      <c r="F370" s="215"/>
      <c r="G370" s="215"/>
      <c r="H370" s="215"/>
      <c r="I370" s="215"/>
      <c r="J370" s="215"/>
      <c r="K370" s="215"/>
      <c r="L370" s="215"/>
      <c r="M370" s="215"/>
      <c r="N370" s="215"/>
      <c r="O370" s="215"/>
      <c r="P370" s="215"/>
      <c r="Q370" s="215"/>
      <c r="R370" s="215"/>
      <c r="S370" s="604"/>
      <c r="T370" s="215"/>
      <c r="U370" s="215"/>
      <c r="V370" s="215"/>
      <c r="W370" s="215"/>
      <c r="X370" s="215"/>
      <c r="Y370" s="215"/>
      <c r="Z370" s="215"/>
      <c r="AA370" s="517"/>
      <c r="AB370" s="517"/>
      <c r="AC370" s="215"/>
      <c r="AD370" s="215"/>
      <c r="AE370" s="215"/>
      <c r="AF370" s="607"/>
      <c r="AG370" s="539"/>
      <c r="AH370" s="608"/>
      <c r="AI370" s="608"/>
      <c r="AJ370" s="608"/>
      <c r="AK370" s="609"/>
      <c r="AL370" s="609"/>
      <c r="AM370" s="609"/>
      <c r="AN370" s="609"/>
      <c r="AO370" s="541"/>
      <c r="AP370" s="541"/>
    </row>
    <row r="371" spans="1:42" x14ac:dyDescent="0.25">
      <c r="A371" s="448"/>
      <c r="B371" s="554"/>
      <c r="C371" s="215"/>
      <c r="D371" s="215"/>
      <c r="E371" s="215"/>
      <c r="F371" s="215"/>
      <c r="G371" s="215"/>
      <c r="H371" s="215"/>
      <c r="I371" s="215"/>
      <c r="J371" s="215"/>
      <c r="K371" s="215"/>
      <c r="L371" s="215"/>
      <c r="M371" s="215"/>
      <c r="N371" s="215"/>
      <c r="O371" s="215"/>
      <c r="P371" s="215"/>
      <c r="Q371" s="215"/>
      <c r="R371" s="215"/>
      <c r="S371" s="604"/>
      <c r="T371" s="215"/>
      <c r="U371" s="215"/>
      <c r="V371" s="215"/>
      <c r="W371" s="215"/>
      <c r="X371" s="215"/>
      <c r="Y371" s="215"/>
      <c r="Z371" s="215"/>
      <c r="AA371" s="517"/>
      <c r="AB371" s="517"/>
      <c r="AC371" s="215"/>
      <c r="AD371" s="215"/>
      <c r="AE371" s="215"/>
      <c r="AF371" s="607"/>
      <c r="AG371" s="539"/>
      <c r="AH371" s="608"/>
      <c r="AI371" s="608"/>
      <c r="AJ371" s="608"/>
      <c r="AK371" s="609"/>
      <c r="AL371" s="609"/>
      <c r="AM371" s="609"/>
      <c r="AN371" s="609"/>
      <c r="AO371" s="541"/>
      <c r="AP371" s="541"/>
    </row>
    <row r="372" spans="1:42" x14ac:dyDescent="0.25">
      <c r="A372" s="448"/>
      <c r="B372" s="554"/>
      <c r="C372" s="215"/>
      <c r="D372" s="215"/>
      <c r="E372" s="215"/>
      <c r="F372" s="215"/>
      <c r="G372" s="215"/>
      <c r="H372" s="215"/>
      <c r="I372" s="215"/>
      <c r="J372" s="215"/>
      <c r="K372" s="215"/>
      <c r="L372" s="215"/>
      <c r="M372" s="215"/>
      <c r="N372" s="215"/>
      <c r="O372" s="215"/>
      <c r="P372" s="215"/>
      <c r="Q372" s="215"/>
      <c r="R372" s="215"/>
      <c r="S372" s="604"/>
      <c r="T372" s="215"/>
      <c r="U372" s="215"/>
      <c r="V372" s="215"/>
      <c r="W372" s="215"/>
      <c r="X372" s="215"/>
      <c r="Y372" s="215"/>
      <c r="Z372" s="215"/>
      <c r="AA372" s="517"/>
      <c r="AB372" s="517"/>
      <c r="AC372" s="215"/>
      <c r="AD372" s="215"/>
      <c r="AE372" s="215"/>
      <c r="AF372" s="607"/>
      <c r="AG372" s="539"/>
      <c r="AH372" s="608"/>
      <c r="AI372" s="608"/>
      <c r="AJ372" s="608"/>
      <c r="AK372" s="609"/>
      <c r="AL372" s="609"/>
      <c r="AM372" s="609"/>
      <c r="AN372" s="609"/>
      <c r="AO372" s="541"/>
      <c r="AP372" s="541"/>
    </row>
    <row r="373" spans="1:42" x14ac:dyDescent="0.25">
      <c r="A373" s="448"/>
      <c r="B373" s="554"/>
      <c r="C373" s="215"/>
      <c r="D373" s="215"/>
      <c r="E373" s="215"/>
      <c r="F373" s="215"/>
      <c r="G373" s="215"/>
      <c r="H373" s="215"/>
      <c r="I373" s="215"/>
      <c r="J373" s="215"/>
      <c r="K373" s="215"/>
      <c r="L373" s="215"/>
      <c r="M373" s="215"/>
      <c r="N373" s="215"/>
      <c r="O373" s="215"/>
      <c r="P373" s="215"/>
      <c r="Q373" s="215"/>
      <c r="R373" s="215"/>
      <c r="S373" s="604"/>
      <c r="T373" s="215"/>
      <c r="U373" s="215"/>
      <c r="V373" s="215"/>
      <c r="W373" s="215"/>
      <c r="X373" s="215"/>
      <c r="Y373" s="215"/>
      <c r="Z373" s="215"/>
      <c r="AA373" s="517"/>
      <c r="AB373" s="517"/>
      <c r="AC373" s="215"/>
      <c r="AD373" s="215"/>
      <c r="AE373" s="215"/>
      <c r="AF373" s="607"/>
      <c r="AG373" s="539"/>
      <c r="AH373" s="608"/>
      <c r="AI373" s="608"/>
      <c r="AJ373" s="608"/>
      <c r="AK373" s="609"/>
      <c r="AL373" s="609"/>
      <c r="AM373" s="609"/>
      <c r="AN373" s="609"/>
      <c r="AO373" s="541"/>
      <c r="AP373" s="541"/>
    </row>
    <row r="374" spans="1:42" x14ac:dyDescent="0.25">
      <c r="A374" s="448"/>
      <c r="B374" s="554"/>
      <c r="C374" s="215"/>
      <c r="D374" s="215"/>
      <c r="E374" s="215"/>
      <c r="F374" s="215"/>
      <c r="G374" s="215"/>
      <c r="H374" s="215"/>
      <c r="I374" s="215"/>
      <c r="J374" s="215"/>
      <c r="K374" s="215"/>
      <c r="L374" s="215"/>
      <c r="M374" s="215"/>
      <c r="N374" s="215"/>
      <c r="O374" s="215"/>
      <c r="P374" s="215"/>
      <c r="Q374" s="215"/>
      <c r="R374" s="215"/>
      <c r="S374" s="604"/>
      <c r="T374" s="215"/>
      <c r="U374" s="215"/>
      <c r="V374" s="215"/>
      <c r="W374" s="215"/>
      <c r="X374" s="215"/>
      <c r="Y374" s="215"/>
      <c r="Z374" s="215"/>
      <c r="AA374" s="517"/>
      <c r="AB374" s="517"/>
      <c r="AC374" s="215"/>
      <c r="AD374" s="215"/>
      <c r="AE374" s="215"/>
      <c r="AF374" s="607"/>
      <c r="AG374" s="539"/>
      <c r="AH374" s="608"/>
      <c r="AI374" s="608"/>
      <c r="AJ374" s="608"/>
      <c r="AK374" s="609"/>
      <c r="AL374" s="609"/>
      <c r="AM374" s="609"/>
      <c r="AN374" s="609"/>
      <c r="AO374" s="541"/>
      <c r="AP374" s="541"/>
    </row>
    <row r="375" spans="1:42" x14ac:dyDescent="0.25">
      <c r="A375" s="448"/>
      <c r="B375" s="554"/>
      <c r="C375" s="215"/>
      <c r="D375" s="215"/>
      <c r="E375" s="215"/>
      <c r="F375" s="215"/>
      <c r="G375" s="215"/>
      <c r="H375" s="215"/>
      <c r="I375" s="215"/>
      <c r="J375" s="215"/>
      <c r="K375" s="215"/>
      <c r="L375" s="215"/>
      <c r="M375" s="215"/>
      <c r="N375" s="215"/>
      <c r="O375" s="215"/>
      <c r="P375" s="215"/>
      <c r="Q375" s="215"/>
      <c r="R375" s="215"/>
      <c r="S375" s="604"/>
      <c r="T375" s="215"/>
      <c r="U375" s="215"/>
      <c r="V375" s="215"/>
      <c r="W375" s="215"/>
      <c r="X375" s="215"/>
      <c r="Y375" s="215"/>
      <c r="Z375" s="215"/>
      <c r="AA375" s="517"/>
      <c r="AB375" s="517"/>
      <c r="AC375" s="215"/>
      <c r="AD375" s="215"/>
      <c r="AE375" s="215"/>
      <c r="AF375" s="607"/>
      <c r="AG375" s="539"/>
      <c r="AH375" s="608"/>
      <c r="AI375" s="608"/>
      <c r="AJ375" s="608"/>
      <c r="AK375" s="609"/>
      <c r="AL375" s="609"/>
      <c r="AM375" s="609"/>
      <c r="AN375" s="609"/>
      <c r="AO375" s="541"/>
      <c r="AP375" s="541"/>
    </row>
    <row r="376" spans="1:42" x14ac:dyDescent="0.25">
      <c r="A376" s="448"/>
      <c r="B376" s="554"/>
      <c r="C376" s="215"/>
      <c r="D376" s="215"/>
      <c r="E376" s="215"/>
      <c r="F376" s="215"/>
      <c r="G376" s="215"/>
      <c r="H376" s="215"/>
      <c r="I376" s="215"/>
      <c r="J376" s="215"/>
      <c r="K376" s="215"/>
      <c r="L376" s="215"/>
      <c r="M376" s="215"/>
      <c r="N376" s="215"/>
      <c r="O376" s="215"/>
      <c r="P376" s="215"/>
      <c r="Q376" s="215"/>
      <c r="R376" s="215"/>
      <c r="S376" s="604"/>
      <c r="T376" s="215"/>
      <c r="U376" s="215"/>
      <c r="V376" s="215"/>
      <c r="W376" s="215"/>
      <c r="X376" s="215"/>
      <c r="Y376" s="215"/>
      <c r="Z376" s="215"/>
      <c r="AA376" s="517"/>
      <c r="AB376" s="517"/>
      <c r="AC376" s="215"/>
      <c r="AD376" s="215"/>
      <c r="AE376" s="215"/>
      <c r="AF376" s="607"/>
      <c r="AG376" s="539"/>
      <c r="AH376" s="608"/>
      <c r="AI376" s="608"/>
      <c r="AJ376" s="608"/>
      <c r="AK376" s="609"/>
      <c r="AL376" s="609"/>
      <c r="AM376" s="609"/>
      <c r="AN376" s="609"/>
      <c r="AO376" s="541"/>
      <c r="AP376" s="541"/>
    </row>
    <row r="377" spans="1:42" x14ac:dyDescent="0.25">
      <c r="A377" s="448"/>
      <c r="B377" s="554"/>
      <c r="C377" s="215"/>
      <c r="D377" s="215"/>
      <c r="E377" s="215"/>
      <c r="F377" s="215"/>
      <c r="G377" s="215"/>
      <c r="H377" s="215"/>
      <c r="I377" s="215"/>
      <c r="J377" s="215"/>
      <c r="K377" s="215"/>
      <c r="L377" s="215"/>
      <c r="M377" s="215"/>
      <c r="N377" s="215"/>
      <c r="O377" s="215"/>
      <c r="P377" s="215"/>
      <c r="Q377" s="215"/>
      <c r="R377" s="215"/>
      <c r="S377" s="604"/>
      <c r="T377" s="215"/>
      <c r="U377" s="215"/>
      <c r="V377" s="215"/>
      <c r="W377" s="215"/>
      <c r="X377" s="215"/>
      <c r="Y377" s="215"/>
      <c r="Z377" s="215"/>
      <c r="AA377" s="517"/>
      <c r="AB377" s="517"/>
      <c r="AC377" s="215"/>
      <c r="AD377" s="215"/>
      <c r="AE377" s="215"/>
      <c r="AF377" s="607"/>
      <c r="AG377" s="539"/>
      <c r="AH377" s="608"/>
      <c r="AI377" s="608"/>
      <c r="AJ377" s="608"/>
      <c r="AK377" s="609"/>
      <c r="AL377" s="609"/>
      <c r="AM377" s="609"/>
      <c r="AN377" s="609"/>
      <c r="AO377" s="541"/>
      <c r="AP377" s="541"/>
    </row>
    <row r="378" spans="1:42" x14ac:dyDescent="0.25">
      <c r="A378" s="448"/>
      <c r="B378" s="554"/>
      <c r="C378" s="215"/>
      <c r="D378" s="215"/>
      <c r="E378" s="215"/>
      <c r="F378" s="215"/>
      <c r="G378" s="215"/>
      <c r="H378" s="215"/>
      <c r="I378" s="215"/>
      <c r="J378" s="215"/>
      <c r="K378" s="215"/>
      <c r="L378" s="215"/>
      <c r="M378" s="215"/>
      <c r="N378" s="215"/>
      <c r="O378" s="215"/>
      <c r="P378" s="215"/>
      <c r="Q378" s="215"/>
      <c r="R378" s="215"/>
      <c r="S378" s="604"/>
      <c r="T378" s="215"/>
      <c r="U378" s="215"/>
      <c r="V378" s="215"/>
      <c r="W378" s="215"/>
      <c r="X378" s="215"/>
      <c r="Y378" s="215"/>
      <c r="Z378" s="215"/>
      <c r="AA378" s="517"/>
      <c r="AB378" s="517"/>
      <c r="AC378" s="215"/>
      <c r="AD378" s="215"/>
      <c r="AE378" s="215"/>
      <c r="AF378" s="607"/>
      <c r="AG378" s="539"/>
      <c r="AH378" s="608"/>
      <c r="AI378" s="608"/>
      <c r="AJ378" s="608"/>
      <c r="AK378" s="609"/>
      <c r="AL378" s="609"/>
      <c r="AM378" s="609"/>
      <c r="AN378" s="609"/>
      <c r="AO378" s="541"/>
      <c r="AP378" s="541"/>
    </row>
    <row r="379" spans="1:42" x14ac:dyDescent="0.25">
      <c r="A379" s="448"/>
      <c r="B379" s="554"/>
      <c r="C379" s="215"/>
      <c r="D379" s="215"/>
      <c r="E379" s="215"/>
      <c r="F379" s="215"/>
      <c r="G379" s="215"/>
      <c r="H379" s="215"/>
      <c r="I379" s="215"/>
      <c r="J379" s="215"/>
      <c r="K379" s="215"/>
      <c r="L379" s="215"/>
      <c r="M379" s="215"/>
      <c r="N379" s="215"/>
      <c r="O379" s="215"/>
      <c r="P379" s="215"/>
      <c r="Q379" s="215"/>
      <c r="R379" s="215"/>
      <c r="S379" s="604"/>
      <c r="T379" s="215"/>
      <c r="U379" s="215"/>
      <c r="V379" s="215"/>
      <c r="W379" s="215"/>
      <c r="X379" s="215"/>
      <c r="Y379" s="215"/>
      <c r="Z379" s="215"/>
      <c r="AA379" s="517"/>
      <c r="AB379" s="517"/>
      <c r="AC379" s="215"/>
      <c r="AD379" s="215"/>
      <c r="AE379" s="215"/>
      <c r="AF379" s="607"/>
      <c r="AG379" s="539"/>
      <c r="AH379" s="608"/>
      <c r="AI379" s="608"/>
      <c r="AJ379" s="608"/>
      <c r="AK379" s="609"/>
      <c r="AL379" s="609"/>
      <c r="AM379" s="609"/>
      <c r="AN379" s="609"/>
      <c r="AO379" s="541"/>
      <c r="AP379" s="541"/>
    </row>
    <row r="380" spans="1:42" x14ac:dyDescent="0.25">
      <c r="A380" s="448"/>
      <c r="B380" s="554"/>
      <c r="C380" s="215"/>
      <c r="D380" s="215"/>
      <c r="E380" s="215"/>
      <c r="F380" s="215"/>
      <c r="G380" s="215"/>
      <c r="H380" s="215"/>
      <c r="I380" s="215"/>
      <c r="J380" s="215"/>
      <c r="K380" s="215"/>
      <c r="L380" s="215"/>
      <c r="M380" s="215"/>
      <c r="N380" s="215"/>
      <c r="O380" s="215"/>
      <c r="P380" s="215"/>
      <c r="Q380" s="215"/>
      <c r="R380" s="215"/>
      <c r="S380" s="604"/>
      <c r="T380" s="215"/>
      <c r="U380" s="215"/>
      <c r="V380" s="215"/>
      <c r="W380" s="215"/>
      <c r="X380" s="215"/>
      <c r="Y380" s="215"/>
      <c r="Z380" s="215"/>
      <c r="AA380" s="517"/>
      <c r="AB380" s="517"/>
      <c r="AC380" s="215"/>
      <c r="AD380" s="215"/>
      <c r="AE380" s="215"/>
      <c r="AF380" s="607"/>
      <c r="AG380" s="539"/>
      <c r="AH380" s="608"/>
      <c r="AI380" s="608"/>
      <c r="AJ380" s="608"/>
      <c r="AK380" s="609"/>
      <c r="AL380" s="609"/>
      <c r="AM380" s="609"/>
      <c r="AN380" s="609"/>
      <c r="AO380" s="541"/>
      <c r="AP380" s="541"/>
    </row>
    <row r="381" spans="1:42" x14ac:dyDescent="0.25">
      <c r="A381" s="448"/>
      <c r="B381" s="554"/>
      <c r="C381" s="215"/>
      <c r="D381" s="215"/>
      <c r="E381" s="215"/>
      <c r="F381" s="215"/>
      <c r="G381" s="215"/>
      <c r="H381" s="215"/>
      <c r="I381" s="215"/>
      <c r="J381" s="215"/>
      <c r="K381" s="215"/>
      <c r="L381" s="215"/>
      <c r="M381" s="215"/>
      <c r="N381" s="215"/>
      <c r="O381" s="215"/>
      <c r="P381" s="215"/>
      <c r="Q381" s="215"/>
      <c r="R381" s="215"/>
      <c r="S381" s="604"/>
      <c r="T381" s="215"/>
      <c r="U381" s="215"/>
      <c r="V381" s="215"/>
      <c r="W381" s="215"/>
      <c r="X381" s="215"/>
      <c r="Y381" s="215"/>
      <c r="Z381" s="215"/>
      <c r="AA381" s="517"/>
      <c r="AB381" s="517"/>
      <c r="AC381" s="215"/>
      <c r="AD381" s="215"/>
      <c r="AE381" s="215"/>
      <c r="AF381" s="607"/>
      <c r="AG381" s="539"/>
      <c r="AH381" s="608"/>
      <c r="AI381" s="608"/>
      <c r="AJ381" s="608"/>
      <c r="AK381" s="609"/>
      <c r="AL381" s="609"/>
      <c r="AM381" s="609"/>
      <c r="AN381" s="609"/>
      <c r="AO381" s="541"/>
      <c r="AP381" s="541"/>
    </row>
    <row r="382" spans="1:42" x14ac:dyDescent="0.25">
      <c r="A382" s="448"/>
      <c r="B382" s="554"/>
      <c r="C382" s="215"/>
      <c r="D382" s="215"/>
      <c r="E382" s="215"/>
      <c r="F382" s="215"/>
      <c r="G382" s="215"/>
      <c r="H382" s="215"/>
      <c r="I382" s="215"/>
      <c r="J382" s="215"/>
      <c r="K382" s="215"/>
      <c r="L382" s="215"/>
      <c r="M382" s="215"/>
      <c r="N382" s="215"/>
      <c r="O382" s="215"/>
      <c r="P382" s="215"/>
      <c r="Q382" s="215"/>
      <c r="R382" s="215"/>
      <c r="S382" s="604"/>
      <c r="T382" s="215"/>
      <c r="U382" s="215"/>
      <c r="V382" s="215"/>
      <c r="W382" s="215"/>
      <c r="X382" s="215"/>
      <c r="Y382" s="215"/>
      <c r="Z382" s="215"/>
      <c r="AA382" s="517"/>
      <c r="AB382" s="517"/>
      <c r="AC382" s="215"/>
      <c r="AD382" s="215"/>
      <c r="AE382" s="215"/>
      <c r="AF382" s="607"/>
      <c r="AG382" s="539"/>
      <c r="AH382" s="608"/>
      <c r="AI382" s="608"/>
      <c r="AJ382" s="608"/>
      <c r="AK382" s="609"/>
      <c r="AL382" s="609"/>
      <c r="AM382" s="609"/>
      <c r="AN382" s="609"/>
      <c r="AO382" s="541"/>
      <c r="AP382" s="541"/>
    </row>
    <row r="383" spans="1:42" x14ac:dyDescent="0.25">
      <c r="A383" s="448"/>
      <c r="B383" s="554"/>
      <c r="C383" s="215"/>
      <c r="D383" s="215"/>
      <c r="E383" s="215"/>
      <c r="F383" s="215"/>
      <c r="G383" s="215"/>
      <c r="H383" s="215"/>
      <c r="I383" s="215"/>
      <c r="J383" s="215"/>
      <c r="K383" s="215"/>
      <c r="L383" s="215"/>
      <c r="M383" s="215"/>
      <c r="N383" s="215"/>
      <c r="O383" s="215"/>
      <c r="P383" s="215"/>
      <c r="Q383" s="215"/>
      <c r="R383" s="215"/>
      <c r="S383" s="604"/>
      <c r="T383" s="215"/>
      <c r="U383" s="215"/>
      <c r="V383" s="215"/>
      <c r="W383" s="215"/>
      <c r="X383" s="215"/>
      <c r="Y383" s="215"/>
      <c r="Z383" s="215"/>
      <c r="AA383" s="517"/>
      <c r="AB383" s="517"/>
      <c r="AC383" s="215"/>
      <c r="AD383" s="215"/>
      <c r="AE383" s="215"/>
      <c r="AF383" s="607"/>
      <c r="AG383" s="539"/>
      <c r="AH383" s="608"/>
      <c r="AI383" s="608"/>
      <c r="AJ383" s="608"/>
      <c r="AK383" s="609"/>
      <c r="AL383" s="609"/>
      <c r="AM383" s="609"/>
      <c r="AN383" s="609"/>
      <c r="AO383" s="541"/>
      <c r="AP383" s="541"/>
    </row>
    <row r="384" spans="1:42" x14ac:dyDescent="0.25">
      <c r="A384" s="448"/>
      <c r="B384" s="554"/>
      <c r="C384" s="215"/>
      <c r="D384" s="215"/>
      <c r="E384" s="215"/>
      <c r="F384" s="215"/>
      <c r="G384" s="215"/>
      <c r="H384" s="215"/>
      <c r="I384" s="215"/>
      <c r="J384" s="215"/>
      <c r="K384" s="215"/>
      <c r="L384" s="215"/>
      <c r="M384" s="215"/>
      <c r="N384" s="215"/>
      <c r="O384" s="215"/>
      <c r="P384" s="215"/>
      <c r="Q384" s="215"/>
      <c r="R384" s="215"/>
      <c r="S384" s="604"/>
      <c r="T384" s="215"/>
      <c r="U384" s="215"/>
      <c r="V384" s="215"/>
      <c r="W384" s="215"/>
      <c r="X384" s="215"/>
      <c r="Y384" s="215"/>
      <c r="Z384" s="215"/>
      <c r="AA384" s="517"/>
      <c r="AB384" s="517"/>
      <c r="AC384" s="215"/>
      <c r="AD384" s="215"/>
      <c r="AE384" s="215"/>
      <c r="AF384" s="607"/>
      <c r="AG384" s="539"/>
      <c r="AH384" s="608"/>
      <c r="AI384" s="608"/>
      <c r="AJ384" s="608"/>
      <c r="AK384" s="609"/>
      <c r="AL384" s="609"/>
      <c r="AM384" s="609"/>
      <c r="AN384" s="609"/>
      <c r="AO384" s="541"/>
      <c r="AP384" s="541"/>
    </row>
    <row r="385" spans="1:42" x14ac:dyDescent="0.25">
      <c r="A385" s="448"/>
      <c r="B385" s="554"/>
      <c r="C385" s="215"/>
      <c r="D385" s="215"/>
      <c r="E385" s="215"/>
      <c r="F385" s="215"/>
      <c r="G385" s="215"/>
      <c r="H385" s="215"/>
      <c r="I385" s="215"/>
      <c r="J385" s="215"/>
      <c r="K385" s="215"/>
      <c r="L385" s="215"/>
      <c r="M385" s="215"/>
      <c r="N385" s="215"/>
      <c r="O385" s="215"/>
      <c r="P385" s="215"/>
      <c r="Q385" s="215"/>
      <c r="R385" s="215"/>
      <c r="S385" s="604"/>
      <c r="T385" s="215"/>
      <c r="U385" s="215"/>
      <c r="V385" s="215"/>
      <c r="W385" s="215"/>
      <c r="X385" s="215"/>
      <c r="Y385" s="215"/>
      <c r="Z385" s="215"/>
      <c r="AA385" s="517"/>
      <c r="AB385" s="517"/>
      <c r="AC385" s="215"/>
      <c r="AD385" s="215"/>
      <c r="AE385" s="215"/>
      <c r="AF385" s="607"/>
      <c r="AG385" s="539"/>
      <c r="AH385" s="608"/>
      <c r="AI385" s="608"/>
      <c r="AJ385" s="608"/>
      <c r="AK385" s="609"/>
      <c r="AL385" s="609"/>
      <c r="AM385" s="609"/>
      <c r="AN385" s="609"/>
      <c r="AO385" s="541"/>
      <c r="AP385" s="541"/>
    </row>
    <row r="386" spans="1:42" x14ac:dyDescent="0.25">
      <c r="A386" s="448"/>
      <c r="B386" s="554"/>
      <c r="C386" s="215"/>
      <c r="D386" s="517"/>
      <c r="E386" s="517"/>
      <c r="F386" s="517"/>
      <c r="G386" s="517"/>
      <c r="H386" s="517"/>
      <c r="I386" s="517"/>
      <c r="J386" s="517"/>
      <c r="K386" s="517"/>
      <c r="L386" s="517"/>
      <c r="M386" s="517"/>
      <c r="N386" s="517"/>
      <c r="O386" s="517"/>
      <c r="P386" s="517"/>
      <c r="Q386" s="517"/>
      <c r="R386" s="215"/>
      <c r="S386" s="604"/>
      <c r="T386" s="215"/>
      <c r="U386" s="215"/>
      <c r="V386" s="215"/>
      <c r="W386" s="215"/>
      <c r="X386" s="215"/>
      <c r="Y386" s="215"/>
      <c r="Z386" s="215"/>
      <c r="AA386" s="215"/>
      <c r="AB386" s="517"/>
      <c r="AC386" s="215"/>
      <c r="AD386" s="215"/>
      <c r="AE386" s="215"/>
      <c r="AF386" s="607"/>
      <c r="AG386" s="539"/>
      <c r="AH386" s="448"/>
      <c r="AI386" s="448"/>
      <c r="AJ386" s="448"/>
      <c r="AK386" s="540"/>
      <c r="AL386" s="611"/>
      <c r="AM386" s="540"/>
      <c r="AN386" s="540"/>
      <c r="AO386" s="541"/>
      <c r="AP386" s="541"/>
    </row>
    <row r="387" spans="1:42" x14ac:dyDescent="0.25">
      <c r="A387" s="448"/>
      <c r="B387" s="554"/>
      <c r="C387" s="215"/>
      <c r="D387" s="517"/>
      <c r="E387" s="517"/>
      <c r="F387" s="517"/>
      <c r="G387" s="517"/>
      <c r="H387" s="517"/>
      <c r="I387" s="517"/>
      <c r="J387" s="517"/>
      <c r="K387" s="517"/>
      <c r="L387" s="517"/>
      <c r="M387" s="517"/>
      <c r="N387" s="517"/>
      <c r="O387" s="517"/>
      <c r="P387" s="517"/>
      <c r="Q387" s="517"/>
      <c r="R387" s="215"/>
      <c r="S387" s="604"/>
      <c r="T387" s="215"/>
      <c r="U387" s="215"/>
      <c r="V387" s="215"/>
      <c r="W387" s="215"/>
      <c r="X387" s="215"/>
      <c r="Y387" s="215"/>
      <c r="Z387" s="215"/>
      <c r="AA387" s="215"/>
      <c r="AB387" s="517"/>
      <c r="AC387" s="215"/>
      <c r="AD387" s="215"/>
      <c r="AE387" s="215"/>
      <c r="AF387" s="607"/>
      <c r="AG387" s="539"/>
      <c r="AH387" s="448"/>
      <c r="AI387" s="448"/>
      <c r="AJ387" s="448"/>
      <c r="AK387" s="540"/>
      <c r="AL387" s="611"/>
      <c r="AM387" s="540"/>
      <c r="AN387" s="540"/>
      <c r="AO387" s="541"/>
      <c r="AP387" s="541"/>
    </row>
    <row r="388" spans="1:42" x14ac:dyDescent="0.25">
      <c r="A388" s="448"/>
      <c r="B388" s="554"/>
      <c r="C388" s="215"/>
      <c r="D388" s="517"/>
      <c r="E388" s="517"/>
      <c r="F388" s="517"/>
      <c r="G388" s="517"/>
      <c r="H388" s="517"/>
      <c r="I388" s="517"/>
      <c r="J388" s="517"/>
      <c r="K388" s="517"/>
      <c r="L388" s="517"/>
      <c r="M388" s="517"/>
      <c r="N388" s="517"/>
      <c r="O388" s="517"/>
      <c r="P388" s="517"/>
      <c r="Q388" s="517"/>
      <c r="R388" s="215"/>
      <c r="S388" s="604"/>
      <c r="T388" s="215"/>
      <c r="U388" s="215"/>
      <c r="V388" s="215"/>
      <c r="W388" s="215"/>
      <c r="X388" s="215"/>
      <c r="Y388" s="215"/>
      <c r="Z388" s="215"/>
      <c r="AA388" s="215"/>
      <c r="AB388" s="517"/>
      <c r="AC388" s="215"/>
      <c r="AD388" s="215"/>
      <c r="AE388" s="215"/>
      <c r="AF388" s="607"/>
      <c r="AG388" s="539"/>
      <c r="AH388" s="448"/>
      <c r="AI388" s="448"/>
      <c r="AJ388" s="448"/>
      <c r="AK388" s="540"/>
      <c r="AL388" s="611"/>
      <c r="AM388" s="540"/>
      <c r="AN388" s="540"/>
      <c r="AO388" s="541"/>
      <c r="AP388" s="541"/>
    </row>
    <row r="389" spans="1:42" x14ac:dyDescent="0.25">
      <c r="A389" s="448"/>
      <c r="B389" s="554"/>
      <c r="C389" s="215"/>
      <c r="D389" s="517"/>
      <c r="E389" s="517"/>
      <c r="F389" s="517"/>
      <c r="G389" s="517"/>
      <c r="H389" s="517"/>
      <c r="I389" s="517"/>
      <c r="J389" s="517"/>
      <c r="K389" s="517"/>
      <c r="L389" s="517"/>
      <c r="M389" s="517"/>
      <c r="N389" s="517"/>
      <c r="O389" s="517"/>
      <c r="P389" s="517"/>
      <c r="Q389" s="517"/>
      <c r="R389" s="215"/>
      <c r="S389" s="604"/>
      <c r="T389" s="215"/>
      <c r="U389" s="215"/>
      <c r="V389" s="215"/>
      <c r="W389" s="215"/>
      <c r="X389" s="215"/>
      <c r="Y389" s="215"/>
      <c r="Z389" s="215"/>
      <c r="AA389" s="215"/>
      <c r="AB389" s="517"/>
      <c r="AC389" s="215"/>
      <c r="AD389" s="215"/>
      <c r="AE389" s="215"/>
      <c r="AF389" s="607"/>
      <c r="AG389" s="539"/>
      <c r="AH389" s="448"/>
      <c r="AI389" s="448"/>
      <c r="AJ389" s="141"/>
      <c r="AK389" s="540"/>
      <c r="AL389" s="611"/>
      <c r="AM389" s="540"/>
      <c r="AN389" s="540"/>
      <c r="AO389" s="541"/>
      <c r="AP389" s="541"/>
    </row>
    <row r="390" spans="1:42" x14ac:dyDescent="0.25">
      <c r="A390" s="448"/>
      <c r="B390" s="554"/>
      <c r="C390" s="215"/>
      <c r="D390" s="215"/>
      <c r="E390" s="215"/>
      <c r="F390" s="215"/>
      <c r="G390" s="215"/>
      <c r="H390" s="215"/>
      <c r="I390" s="215"/>
      <c r="J390" s="215"/>
      <c r="K390" s="215"/>
      <c r="L390" s="215"/>
      <c r="M390" s="215"/>
      <c r="N390" s="215"/>
      <c r="O390" s="215"/>
      <c r="P390" s="215"/>
      <c r="Q390" s="215"/>
      <c r="R390" s="215"/>
      <c r="S390" s="604"/>
      <c r="T390" s="215"/>
      <c r="U390" s="215"/>
      <c r="V390" s="215"/>
      <c r="W390" s="215"/>
      <c r="X390" s="215"/>
      <c r="Y390" s="215"/>
      <c r="Z390" s="215"/>
      <c r="AA390" s="215"/>
      <c r="AB390" s="517"/>
      <c r="AC390" s="215"/>
      <c r="AD390" s="215"/>
      <c r="AE390" s="215"/>
      <c r="AF390" s="607"/>
      <c r="AG390" s="539"/>
      <c r="AH390" s="448"/>
      <c r="AI390" s="614"/>
      <c r="AJ390" s="448"/>
      <c r="AK390" s="540"/>
      <c r="AL390" s="540"/>
      <c r="AM390" s="540"/>
      <c r="AN390" s="540"/>
      <c r="AO390" s="541"/>
      <c r="AP390" s="541"/>
    </row>
    <row r="391" spans="1:42" x14ac:dyDescent="0.25">
      <c r="A391" s="448"/>
      <c r="B391" s="554"/>
      <c r="C391" s="215"/>
      <c r="D391" s="215"/>
      <c r="E391" s="215"/>
      <c r="F391" s="215"/>
      <c r="G391" s="215"/>
      <c r="H391" s="215"/>
      <c r="I391" s="215"/>
      <c r="J391" s="215"/>
      <c r="K391" s="215"/>
      <c r="L391" s="215"/>
      <c r="M391" s="215"/>
      <c r="N391" s="215"/>
      <c r="O391" s="215"/>
      <c r="P391" s="215"/>
      <c r="Q391" s="215"/>
      <c r="R391" s="215"/>
      <c r="S391" s="604"/>
      <c r="T391" s="215"/>
      <c r="U391" s="215"/>
      <c r="V391" s="215"/>
      <c r="W391" s="215"/>
      <c r="X391" s="215"/>
      <c r="Y391" s="215"/>
      <c r="Z391" s="215"/>
      <c r="AA391" s="215"/>
      <c r="AB391" s="517"/>
      <c r="AC391" s="215"/>
      <c r="AD391" s="215"/>
      <c r="AE391" s="215"/>
      <c r="AF391" s="607"/>
      <c r="AG391" s="539"/>
      <c r="AH391" s="448"/>
      <c r="AI391" s="614"/>
      <c r="AJ391" s="448"/>
      <c r="AK391" s="540"/>
      <c r="AL391" s="540"/>
      <c r="AM391" s="540"/>
      <c r="AN391" s="540"/>
      <c r="AO391" s="541"/>
      <c r="AP391" s="541"/>
    </row>
    <row r="392" spans="1:42" x14ac:dyDescent="0.25">
      <c r="A392" s="448"/>
      <c r="B392" s="554"/>
      <c r="C392" s="215"/>
      <c r="D392" s="215"/>
      <c r="E392" s="215"/>
      <c r="F392" s="215"/>
      <c r="G392" s="215"/>
      <c r="H392" s="215"/>
      <c r="I392" s="215"/>
      <c r="J392" s="215"/>
      <c r="K392" s="215"/>
      <c r="L392" s="215"/>
      <c r="M392" s="215"/>
      <c r="N392" s="215"/>
      <c r="O392" s="215"/>
      <c r="P392" s="215"/>
      <c r="Q392" s="215"/>
      <c r="R392" s="215"/>
      <c r="S392" s="604"/>
      <c r="T392" s="215"/>
      <c r="U392" s="215"/>
      <c r="V392" s="215"/>
      <c r="W392" s="215"/>
      <c r="X392" s="215"/>
      <c r="Y392" s="215"/>
      <c r="Z392" s="215"/>
      <c r="AA392" s="215"/>
      <c r="AB392" s="517"/>
      <c r="AC392" s="215"/>
      <c r="AD392" s="215"/>
      <c r="AE392" s="215"/>
      <c r="AF392" s="607"/>
      <c r="AG392" s="539"/>
      <c r="AH392" s="448"/>
      <c r="AI392" s="614"/>
      <c r="AJ392" s="448"/>
      <c r="AK392" s="540"/>
      <c r="AL392" s="540"/>
      <c r="AM392" s="540"/>
      <c r="AN392" s="540"/>
      <c r="AO392" s="541"/>
      <c r="AP392" s="541"/>
    </row>
    <row r="393" spans="1:42" x14ac:dyDescent="0.25">
      <c r="A393" s="448"/>
      <c r="B393" s="554"/>
      <c r="C393" s="215"/>
      <c r="D393" s="215"/>
      <c r="E393" s="215"/>
      <c r="F393" s="215"/>
      <c r="G393" s="215"/>
      <c r="H393" s="215"/>
      <c r="I393" s="215"/>
      <c r="J393" s="215"/>
      <c r="K393" s="215"/>
      <c r="L393" s="215"/>
      <c r="M393" s="215"/>
      <c r="N393" s="215"/>
      <c r="O393" s="215"/>
      <c r="P393" s="215"/>
      <c r="Q393" s="215"/>
      <c r="R393" s="215"/>
      <c r="S393" s="604"/>
      <c r="T393" s="215"/>
      <c r="U393" s="215"/>
      <c r="V393" s="215"/>
      <c r="W393" s="215"/>
      <c r="X393" s="215"/>
      <c r="Y393" s="215"/>
      <c r="Z393" s="215"/>
      <c r="AA393" s="215"/>
      <c r="AB393" s="517"/>
      <c r="AC393" s="215"/>
      <c r="AD393" s="215"/>
      <c r="AE393" s="215"/>
      <c r="AF393" s="607"/>
      <c r="AG393" s="539"/>
      <c r="AH393" s="448"/>
      <c r="AI393" s="614"/>
      <c r="AJ393" s="448"/>
      <c r="AK393" s="540"/>
      <c r="AL393" s="540"/>
      <c r="AM393" s="540"/>
      <c r="AN393" s="540"/>
      <c r="AO393" s="541"/>
      <c r="AP393" s="541"/>
    </row>
    <row r="394" spans="1:42" x14ac:dyDescent="0.25">
      <c r="A394" s="448"/>
      <c r="B394" s="554"/>
      <c r="C394" s="215"/>
      <c r="D394" s="215"/>
      <c r="E394" s="215"/>
      <c r="F394" s="215"/>
      <c r="G394" s="215"/>
      <c r="H394" s="215"/>
      <c r="I394" s="215"/>
      <c r="J394" s="215"/>
      <c r="K394" s="215"/>
      <c r="L394" s="215"/>
      <c r="M394" s="215"/>
      <c r="N394" s="215"/>
      <c r="O394" s="215"/>
      <c r="P394" s="215"/>
      <c r="Q394" s="215"/>
      <c r="R394" s="215"/>
      <c r="S394" s="604"/>
      <c r="T394" s="215"/>
      <c r="U394" s="215"/>
      <c r="V394" s="215"/>
      <c r="W394" s="215"/>
      <c r="X394" s="215"/>
      <c r="Y394" s="215"/>
      <c r="Z394" s="215"/>
      <c r="AA394" s="215"/>
      <c r="AB394" s="517"/>
      <c r="AC394" s="215"/>
      <c r="AD394" s="215"/>
      <c r="AE394" s="215"/>
      <c r="AF394" s="607"/>
      <c r="AG394" s="539"/>
      <c r="AH394" s="448"/>
      <c r="AI394" s="614"/>
      <c r="AJ394" s="448"/>
      <c r="AK394" s="540"/>
      <c r="AL394" s="540"/>
      <c r="AM394" s="540"/>
      <c r="AN394" s="540"/>
      <c r="AO394" s="541"/>
      <c r="AP394" s="541"/>
    </row>
    <row r="395" spans="1:42" x14ac:dyDescent="0.25">
      <c r="A395" s="448"/>
      <c r="B395" s="554"/>
      <c r="C395" s="215"/>
      <c r="D395" s="215"/>
      <c r="E395" s="215"/>
      <c r="F395" s="215"/>
      <c r="G395" s="215"/>
      <c r="H395" s="215"/>
      <c r="I395" s="215"/>
      <c r="J395" s="215"/>
      <c r="K395" s="215"/>
      <c r="L395" s="215"/>
      <c r="M395" s="215"/>
      <c r="N395" s="215"/>
      <c r="O395" s="215"/>
      <c r="P395" s="215"/>
      <c r="Q395" s="215"/>
      <c r="R395" s="215"/>
      <c r="S395" s="604"/>
      <c r="T395" s="215"/>
      <c r="U395" s="215"/>
      <c r="V395" s="215"/>
      <c r="W395" s="215"/>
      <c r="X395" s="215"/>
      <c r="Y395" s="215"/>
      <c r="Z395" s="215"/>
      <c r="AA395" s="215"/>
      <c r="AB395" s="517"/>
      <c r="AC395" s="215"/>
      <c r="AD395" s="215"/>
      <c r="AE395" s="215"/>
      <c r="AF395" s="607"/>
      <c r="AG395" s="539"/>
      <c r="AH395" s="448"/>
      <c r="AI395" s="614"/>
      <c r="AJ395" s="448"/>
      <c r="AK395" s="540"/>
      <c r="AL395" s="540"/>
      <c r="AM395" s="540"/>
      <c r="AN395" s="540"/>
      <c r="AO395" s="541"/>
      <c r="AP395" s="541"/>
    </row>
    <row r="396" spans="1:42" x14ac:dyDescent="0.25">
      <c r="A396" s="448"/>
      <c r="B396" s="554"/>
      <c r="C396" s="215"/>
      <c r="D396" s="215"/>
      <c r="E396" s="215"/>
      <c r="F396" s="215"/>
      <c r="G396" s="215"/>
      <c r="H396" s="215"/>
      <c r="I396" s="215"/>
      <c r="J396" s="215"/>
      <c r="K396" s="215"/>
      <c r="L396" s="215"/>
      <c r="M396" s="215"/>
      <c r="N396" s="215"/>
      <c r="O396" s="215"/>
      <c r="P396" s="215"/>
      <c r="Q396" s="215"/>
      <c r="R396" s="215"/>
      <c r="S396" s="604"/>
      <c r="T396" s="215"/>
      <c r="U396" s="215"/>
      <c r="V396" s="215"/>
      <c r="W396" s="215"/>
      <c r="X396" s="215"/>
      <c r="Y396" s="215"/>
      <c r="Z396" s="215"/>
      <c r="AA396" s="215"/>
      <c r="AB396" s="517"/>
      <c r="AC396" s="215"/>
      <c r="AD396" s="215"/>
      <c r="AE396" s="215"/>
      <c r="AF396" s="607"/>
      <c r="AG396" s="539"/>
      <c r="AH396" s="448"/>
      <c r="AI396" s="614"/>
      <c r="AJ396" s="448"/>
      <c r="AK396" s="540"/>
      <c r="AL396" s="540"/>
      <c r="AM396" s="540"/>
      <c r="AN396" s="540"/>
      <c r="AO396" s="541"/>
      <c r="AP396" s="541"/>
    </row>
    <row r="397" spans="1:42" x14ac:dyDescent="0.25">
      <c r="A397" s="448"/>
      <c r="B397" s="554"/>
      <c r="C397" s="215"/>
      <c r="D397" s="215"/>
      <c r="E397" s="215"/>
      <c r="F397" s="215"/>
      <c r="G397" s="215"/>
      <c r="H397" s="215"/>
      <c r="I397" s="215"/>
      <c r="J397" s="215"/>
      <c r="K397" s="215"/>
      <c r="L397" s="215"/>
      <c r="M397" s="215"/>
      <c r="N397" s="215"/>
      <c r="O397" s="215"/>
      <c r="P397" s="215"/>
      <c r="Q397" s="215"/>
      <c r="R397" s="215"/>
      <c r="S397" s="604"/>
      <c r="T397" s="215"/>
      <c r="U397" s="215"/>
      <c r="V397" s="215"/>
      <c r="W397" s="215"/>
      <c r="X397" s="215"/>
      <c r="Y397" s="215"/>
      <c r="Z397" s="215"/>
      <c r="AA397" s="215"/>
      <c r="AB397" s="517"/>
      <c r="AC397" s="215"/>
      <c r="AD397" s="215"/>
      <c r="AE397" s="215"/>
      <c r="AF397" s="607"/>
      <c r="AG397" s="539"/>
      <c r="AH397" s="448"/>
      <c r="AI397" s="614"/>
      <c r="AJ397" s="448"/>
      <c r="AK397" s="540"/>
      <c r="AL397" s="540"/>
      <c r="AM397" s="540"/>
      <c r="AN397" s="540"/>
      <c r="AO397" s="541"/>
      <c r="AP397" s="541"/>
    </row>
    <row r="398" spans="1:42" x14ac:dyDescent="0.25">
      <c r="A398" s="448"/>
      <c r="B398" s="554"/>
      <c r="C398" s="215"/>
      <c r="D398" s="215"/>
      <c r="E398" s="215"/>
      <c r="F398" s="215"/>
      <c r="G398" s="215"/>
      <c r="H398" s="215"/>
      <c r="I398" s="215"/>
      <c r="J398" s="215"/>
      <c r="K398" s="215"/>
      <c r="L398" s="215"/>
      <c r="M398" s="215"/>
      <c r="N398" s="215"/>
      <c r="O398" s="215"/>
      <c r="P398" s="215"/>
      <c r="Q398" s="215"/>
      <c r="R398" s="215"/>
      <c r="S398" s="604"/>
      <c r="T398" s="215"/>
      <c r="U398" s="215"/>
      <c r="V398" s="215"/>
      <c r="W398" s="215"/>
      <c r="X398" s="215"/>
      <c r="Y398" s="215"/>
      <c r="Z398" s="215"/>
      <c r="AA398" s="215"/>
      <c r="AB398" s="517"/>
      <c r="AC398" s="215"/>
      <c r="AD398" s="215"/>
      <c r="AE398" s="215"/>
      <c r="AF398" s="607"/>
      <c r="AG398" s="539"/>
      <c r="AH398" s="448"/>
      <c r="AI398" s="614"/>
      <c r="AJ398" s="448"/>
      <c r="AK398" s="540"/>
      <c r="AL398" s="540"/>
      <c r="AM398" s="540"/>
      <c r="AN398" s="540"/>
      <c r="AO398" s="541"/>
      <c r="AP398" s="541"/>
    </row>
    <row r="399" spans="1:42" x14ac:dyDescent="0.25">
      <c r="A399" s="448"/>
      <c r="B399" s="554"/>
      <c r="C399" s="215"/>
      <c r="D399" s="215"/>
      <c r="E399" s="215"/>
      <c r="F399" s="215"/>
      <c r="G399" s="215"/>
      <c r="H399" s="215"/>
      <c r="I399" s="215"/>
      <c r="J399" s="215"/>
      <c r="K399" s="215"/>
      <c r="L399" s="215"/>
      <c r="M399" s="215"/>
      <c r="N399" s="215"/>
      <c r="O399" s="215"/>
      <c r="P399" s="215"/>
      <c r="Q399" s="215"/>
      <c r="R399" s="215"/>
      <c r="S399" s="604"/>
      <c r="T399" s="215"/>
      <c r="U399" s="215"/>
      <c r="V399" s="215"/>
      <c r="W399" s="215"/>
      <c r="X399" s="215"/>
      <c r="Y399" s="215"/>
      <c r="Z399" s="215"/>
      <c r="AA399" s="215"/>
      <c r="AB399" s="517"/>
      <c r="AC399" s="215"/>
      <c r="AD399" s="215"/>
      <c r="AE399" s="215"/>
      <c r="AF399" s="607"/>
      <c r="AG399" s="539"/>
      <c r="AH399" s="448"/>
      <c r="AI399" s="614"/>
      <c r="AJ399" s="448"/>
      <c r="AK399" s="540"/>
      <c r="AL399" s="540"/>
      <c r="AM399" s="540"/>
      <c r="AN399" s="540"/>
      <c r="AO399" s="541"/>
      <c r="AP399" s="541"/>
    </row>
    <row r="400" spans="1:42" x14ac:dyDescent="0.25">
      <c r="A400" s="448"/>
      <c r="B400" s="554"/>
      <c r="C400" s="215"/>
      <c r="D400" s="215"/>
      <c r="E400" s="215"/>
      <c r="F400" s="215"/>
      <c r="G400" s="215"/>
      <c r="H400" s="215"/>
      <c r="I400" s="215"/>
      <c r="J400" s="215"/>
      <c r="K400" s="215"/>
      <c r="L400" s="215"/>
      <c r="M400" s="215"/>
      <c r="N400" s="215"/>
      <c r="O400" s="215"/>
      <c r="P400" s="215"/>
      <c r="Q400" s="215"/>
      <c r="R400" s="215"/>
      <c r="S400" s="604"/>
      <c r="T400" s="215"/>
      <c r="U400" s="215"/>
      <c r="V400" s="215"/>
      <c r="W400" s="215"/>
      <c r="X400" s="215"/>
      <c r="Y400" s="215"/>
      <c r="Z400" s="215"/>
      <c r="AA400" s="215"/>
      <c r="AB400" s="517"/>
      <c r="AC400" s="215"/>
      <c r="AD400" s="215"/>
      <c r="AE400" s="215"/>
      <c r="AF400" s="607"/>
      <c r="AG400" s="539"/>
      <c r="AH400" s="448"/>
      <c r="AI400" s="614"/>
      <c r="AJ400" s="448"/>
      <c r="AK400" s="540"/>
      <c r="AL400" s="540"/>
      <c r="AM400" s="540"/>
      <c r="AN400" s="540"/>
      <c r="AO400" s="541"/>
      <c r="AP400" s="541"/>
    </row>
    <row r="401" spans="1:42" x14ac:dyDescent="0.25">
      <c r="A401" s="448"/>
      <c r="B401" s="554"/>
      <c r="C401" s="215"/>
      <c r="D401" s="215"/>
      <c r="E401" s="215"/>
      <c r="F401" s="215"/>
      <c r="G401" s="215"/>
      <c r="H401" s="215"/>
      <c r="I401" s="215"/>
      <c r="J401" s="215"/>
      <c r="K401" s="215"/>
      <c r="L401" s="215"/>
      <c r="M401" s="215"/>
      <c r="N401" s="215"/>
      <c r="O401" s="215"/>
      <c r="P401" s="215"/>
      <c r="Q401" s="215"/>
      <c r="R401" s="215"/>
      <c r="S401" s="604"/>
      <c r="T401" s="215"/>
      <c r="U401" s="215"/>
      <c r="V401" s="215"/>
      <c r="W401" s="215"/>
      <c r="X401" s="215"/>
      <c r="Y401" s="215"/>
      <c r="Z401" s="215"/>
      <c r="AA401" s="215"/>
      <c r="AB401" s="517"/>
      <c r="AC401" s="215"/>
      <c r="AD401" s="215"/>
      <c r="AE401" s="215"/>
      <c r="AF401" s="607"/>
      <c r="AG401" s="539"/>
      <c r="AH401" s="448"/>
      <c r="AI401" s="614"/>
      <c r="AJ401" s="448"/>
      <c r="AK401" s="540"/>
      <c r="AL401" s="540"/>
      <c r="AM401" s="540"/>
      <c r="AN401" s="540"/>
      <c r="AO401" s="541"/>
      <c r="AP401" s="541"/>
    </row>
    <row r="402" spans="1:42" x14ac:dyDescent="0.25">
      <c r="A402" s="448"/>
      <c r="B402" s="554"/>
      <c r="C402" s="215"/>
      <c r="D402" s="215"/>
      <c r="E402" s="215"/>
      <c r="F402" s="215"/>
      <c r="G402" s="215"/>
      <c r="H402" s="215"/>
      <c r="I402" s="215"/>
      <c r="J402" s="215"/>
      <c r="K402" s="215"/>
      <c r="L402" s="215"/>
      <c r="M402" s="215"/>
      <c r="N402" s="215"/>
      <c r="O402" s="215"/>
      <c r="P402" s="215"/>
      <c r="Q402" s="215"/>
      <c r="R402" s="215"/>
      <c r="S402" s="604"/>
      <c r="T402" s="215"/>
      <c r="U402" s="215"/>
      <c r="V402" s="215"/>
      <c r="W402" s="215"/>
      <c r="X402" s="215"/>
      <c r="Y402" s="215"/>
      <c r="Z402" s="215"/>
      <c r="AA402" s="215"/>
      <c r="AB402" s="517"/>
      <c r="AC402" s="215"/>
      <c r="AD402" s="215"/>
      <c r="AE402" s="215"/>
      <c r="AF402" s="607"/>
      <c r="AG402" s="539"/>
      <c r="AH402" s="448"/>
      <c r="AI402" s="614"/>
      <c r="AJ402" s="448"/>
      <c r="AK402" s="540"/>
      <c r="AL402" s="540"/>
      <c r="AM402" s="540"/>
      <c r="AN402" s="540"/>
      <c r="AO402" s="541"/>
      <c r="AP402" s="541"/>
    </row>
    <row r="403" spans="1:42" x14ac:dyDescent="0.25">
      <c r="A403" s="448"/>
      <c r="B403" s="554"/>
      <c r="C403" s="215"/>
      <c r="D403" s="215"/>
      <c r="E403" s="215"/>
      <c r="F403" s="215"/>
      <c r="G403" s="215"/>
      <c r="H403" s="215"/>
      <c r="I403" s="215"/>
      <c r="J403" s="215"/>
      <c r="K403" s="215"/>
      <c r="L403" s="215"/>
      <c r="M403" s="215"/>
      <c r="N403" s="215"/>
      <c r="O403" s="215"/>
      <c r="P403" s="215"/>
      <c r="Q403" s="215"/>
      <c r="R403" s="215"/>
      <c r="S403" s="604"/>
      <c r="T403" s="215"/>
      <c r="U403" s="215"/>
      <c r="V403" s="215"/>
      <c r="W403" s="215"/>
      <c r="X403" s="215"/>
      <c r="Y403" s="215"/>
      <c r="Z403" s="215"/>
      <c r="AA403" s="215"/>
      <c r="AB403" s="517"/>
      <c r="AC403" s="215"/>
      <c r="AD403" s="215"/>
      <c r="AE403" s="215"/>
      <c r="AF403" s="607"/>
      <c r="AG403" s="539"/>
      <c r="AH403" s="448"/>
      <c r="AI403" s="614"/>
      <c r="AJ403" s="448"/>
      <c r="AK403" s="540"/>
      <c r="AL403" s="540"/>
      <c r="AM403" s="540"/>
      <c r="AN403" s="540"/>
      <c r="AO403" s="541"/>
      <c r="AP403" s="541"/>
    </row>
    <row r="404" spans="1:42" x14ac:dyDescent="0.25">
      <c r="A404" s="448"/>
      <c r="B404" s="554"/>
      <c r="C404" s="215"/>
      <c r="D404" s="215"/>
      <c r="E404" s="215"/>
      <c r="F404" s="215"/>
      <c r="G404" s="215"/>
      <c r="H404" s="215"/>
      <c r="I404" s="215"/>
      <c r="J404" s="215"/>
      <c r="K404" s="215"/>
      <c r="L404" s="215"/>
      <c r="M404" s="215"/>
      <c r="N404" s="215"/>
      <c r="O404" s="215"/>
      <c r="P404" s="215"/>
      <c r="Q404" s="215"/>
      <c r="R404" s="215"/>
      <c r="S404" s="604"/>
      <c r="T404" s="215"/>
      <c r="U404" s="215"/>
      <c r="V404" s="215"/>
      <c r="W404" s="215"/>
      <c r="X404" s="215"/>
      <c r="Y404" s="215"/>
      <c r="Z404" s="215"/>
      <c r="AA404" s="215"/>
      <c r="AB404" s="517"/>
      <c r="AC404" s="215"/>
      <c r="AD404" s="215"/>
      <c r="AE404" s="215"/>
      <c r="AF404" s="607"/>
      <c r="AG404" s="539"/>
      <c r="AH404" s="448"/>
      <c r="AI404" s="614"/>
      <c r="AJ404" s="448"/>
      <c r="AK404" s="540"/>
      <c r="AL404" s="540"/>
      <c r="AM404" s="540"/>
      <c r="AN404" s="540"/>
      <c r="AO404" s="541"/>
      <c r="AP404" s="541"/>
    </row>
    <row r="405" spans="1:42" x14ac:dyDescent="0.25">
      <c r="A405" s="448"/>
      <c r="B405" s="554"/>
      <c r="C405" s="215"/>
      <c r="D405" s="215"/>
      <c r="E405" s="215"/>
      <c r="F405" s="215"/>
      <c r="G405" s="215"/>
      <c r="H405" s="215"/>
      <c r="I405" s="215"/>
      <c r="J405" s="215"/>
      <c r="K405" s="215"/>
      <c r="L405" s="215"/>
      <c r="M405" s="215"/>
      <c r="N405" s="215"/>
      <c r="O405" s="215"/>
      <c r="P405" s="215"/>
      <c r="Q405" s="215"/>
      <c r="R405" s="215"/>
      <c r="S405" s="604"/>
      <c r="T405" s="215"/>
      <c r="U405" s="215"/>
      <c r="V405" s="215"/>
      <c r="W405" s="215"/>
      <c r="X405" s="215"/>
      <c r="Y405" s="215"/>
      <c r="Z405" s="215"/>
      <c r="AA405" s="215"/>
      <c r="AB405" s="517"/>
      <c r="AC405" s="215"/>
      <c r="AD405" s="215"/>
      <c r="AE405" s="215"/>
      <c r="AF405" s="607"/>
      <c r="AG405" s="539"/>
      <c r="AH405" s="448"/>
      <c r="AI405" s="614"/>
      <c r="AJ405" s="448"/>
      <c r="AK405" s="540"/>
      <c r="AL405" s="540"/>
      <c r="AM405" s="540"/>
      <c r="AN405" s="540"/>
      <c r="AO405" s="541"/>
      <c r="AP405" s="541"/>
    </row>
    <row r="406" spans="1:42" x14ac:dyDescent="0.25">
      <c r="A406" s="448"/>
      <c r="B406" s="554"/>
      <c r="C406" s="215"/>
      <c r="D406" s="215"/>
      <c r="E406" s="215"/>
      <c r="F406" s="215"/>
      <c r="G406" s="215"/>
      <c r="H406" s="215"/>
      <c r="I406" s="215"/>
      <c r="J406" s="215"/>
      <c r="K406" s="215"/>
      <c r="L406" s="215"/>
      <c r="M406" s="215"/>
      <c r="N406" s="215"/>
      <c r="O406" s="215"/>
      <c r="P406" s="215"/>
      <c r="Q406" s="215"/>
      <c r="R406" s="215"/>
      <c r="S406" s="604"/>
      <c r="T406" s="215"/>
      <c r="U406" s="215"/>
      <c r="V406" s="215"/>
      <c r="W406" s="215"/>
      <c r="X406" s="215"/>
      <c r="Y406" s="215"/>
      <c r="Z406" s="215"/>
      <c r="AA406" s="215"/>
      <c r="AB406" s="517"/>
      <c r="AC406" s="215"/>
      <c r="AD406" s="215"/>
      <c r="AE406" s="215"/>
      <c r="AF406" s="607"/>
      <c r="AG406" s="539"/>
      <c r="AH406" s="448"/>
      <c r="AI406" s="614"/>
      <c r="AJ406" s="448"/>
      <c r="AK406" s="540"/>
      <c r="AL406" s="540"/>
      <c r="AM406" s="540"/>
      <c r="AN406" s="540"/>
      <c r="AO406" s="541"/>
      <c r="AP406" s="541"/>
    </row>
    <row r="407" spans="1:42" x14ac:dyDescent="0.25">
      <c r="A407" s="448"/>
      <c r="B407" s="554"/>
      <c r="C407" s="215"/>
      <c r="D407" s="215"/>
      <c r="E407" s="215"/>
      <c r="F407" s="215"/>
      <c r="G407" s="215"/>
      <c r="H407" s="215"/>
      <c r="I407" s="215"/>
      <c r="J407" s="215"/>
      <c r="K407" s="215"/>
      <c r="L407" s="215"/>
      <c r="M407" s="215"/>
      <c r="N407" s="215"/>
      <c r="O407" s="215"/>
      <c r="P407" s="215"/>
      <c r="Q407" s="215"/>
      <c r="R407" s="215"/>
      <c r="S407" s="604"/>
      <c r="T407" s="215"/>
      <c r="U407" s="215"/>
      <c r="V407" s="215"/>
      <c r="W407" s="215"/>
      <c r="X407" s="215"/>
      <c r="Y407" s="215"/>
      <c r="Z407" s="215"/>
      <c r="AA407" s="215"/>
      <c r="AB407" s="517"/>
      <c r="AC407" s="215"/>
      <c r="AD407" s="215"/>
      <c r="AE407" s="215"/>
      <c r="AF407" s="607"/>
      <c r="AG407" s="539"/>
      <c r="AH407" s="448"/>
      <c r="AI407" s="448"/>
      <c r="AJ407" s="448"/>
      <c r="AK407" s="540"/>
      <c r="AM407" s="540"/>
      <c r="AN407" s="540"/>
      <c r="AO407" s="541"/>
      <c r="AP407" s="541"/>
    </row>
    <row r="408" spans="1:42" x14ac:dyDescent="0.25">
      <c r="A408" s="448"/>
      <c r="B408" s="554"/>
      <c r="C408" s="215"/>
      <c r="D408" s="517"/>
      <c r="E408" s="517"/>
      <c r="F408" s="517"/>
      <c r="G408" s="517"/>
      <c r="H408" s="517"/>
      <c r="I408" s="517"/>
      <c r="J408" s="517"/>
      <c r="K408" s="517"/>
      <c r="L408" s="517"/>
      <c r="M408" s="517"/>
      <c r="N408" s="517"/>
      <c r="O408" s="517"/>
      <c r="P408" s="215"/>
      <c r="Q408" s="215"/>
      <c r="R408" s="215"/>
      <c r="S408" s="604"/>
      <c r="T408" s="215"/>
      <c r="U408" s="215"/>
      <c r="V408" s="215"/>
      <c r="W408" s="215"/>
      <c r="X408" s="215"/>
      <c r="Y408" s="215"/>
      <c r="Z408" s="215"/>
      <c r="AA408" s="215"/>
      <c r="AB408" s="517"/>
      <c r="AC408" s="215"/>
      <c r="AD408" s="215"/>
      <c r="AE408" s="215"/>
      <c r="AF408" s="607"/>
      <c r="AG408" s="539"/>
      <c r="AH408" s="448"/>
      <c r="AI408" s="448"/>
      <c r="AJ408" s="448"/>
      <c r="AK408" s="540"/>
      <c r="AM408" s="540"/>
      <c r="AN408" s="540"/>
      <c r="AO408" s="541"/>
      <c r="AP408" s="541"/>
    </row>
    <row r="409" spans="1:42" x14ac:dyDescent="0.25">
      <c r="A409" s="448"/>
      <c r="B409" s="554"/>
      <c r="C409" s="215"/>
      <c r="D409" s="517"/>
      <c r="E409" s="517"/>
      <c r="F409" s="517"/>
      <c r="G409" s="517"/>
      <c r="H409" s="517"/>
      <c r="I409" s="517"/>
      <c r="J409" s="517"/>
      <c r="K409" s="517"/>
      <c r="L409" s="517"/>
      <c r="M409" s="517"/>
      <c r="N409" s="517"/>
      <c r="O409" s="517"/>
      <c r="P409" s="215"/>
      <c r="Q409" s="215"/>
      <c r="R409" s="215"/>
      <c r="S409" s="604"/>
      <c r="T409" s="215"/>
      <c r="U409" s="215"/>
      <c r="V409" s="215"/>
      <c r="W409" s="215"/>
      <c r="X409" s="215"/>
      <c r="Y409" s="215"/>
      <c r="Z409" s="215"/>
      <c r="AA409" s="215"/>
      <c r="AB409" s="517"/>
      <c r="AC409" s="215"/>
      <c r="AD409" s="215"/>
      <c r="AE409" s="215"/>
      <c r="AF409" s="607"/>
      <c r="AG409" s="539"/>
      <c r="AH409" s="448"/>
      <c r="AI409" s="448"/>
      <c r="AJ409" s="448"/>
      <c r="AK409" s="540"/>
      <c r="AM409" s="540"/>
      <c r="AN409" s="540"/>
      <c r="AO409" s="541"/>
      <c r="AP409" s="541"/>
    </row>
    <row r="410" spans="1:42" x14ac:dyDescent="0.25">
      <c r="A410" s="448"/>
      <c r="B410" s="554"/>
      <c r="C410" s="215"/>
      <c r="D410" s="215"/>
      <c r="E410" s="215"/>
      <c r="F410" s="215"/>
      <c r="G410" s="215"/>
      <c r="H410" s="215"/>
      <c r="I410" s="215"/>
      <c r="J410" s="215"/>
      <c r="K410" s="215"/>
      <c r="L410" s="215"/>
      <c r="M410" s="215"/>
      <c r="N410" s="215"/>
      <c r="O410" s="215"/>
      <c r="P410" s="215"/>
      <c r="Q410" s="215"/>
      <c r="R410" s="215"/>
      <c r="S410" s="604"/>
      <c r="T410" s="215"/>
      <c r="U410" s="215"/>
      <c r="V410" s="215"/>
      <c r="W410" s="215"/>
      <c r="X410" s="215"/>
      <c r="Y410" s="215"/>
      <c r="Z410" s="215"/>
      <c r="AA410" s="215"/>
      <c r="AB410" s="517"/>
      <c r="AC410" s="215"/>
      <c r="AD410" s="215"/>
      <c r="AE410" s="215"/>
      <c r="AF410" s="607"/>
      <c r="AG410" s="539"/>
      <c r="AH410" s="448"/>
      <c r="AI410" s="448"/>
      <c r="AJ410" s="448"/>
      <c r="AK410" s="540"/>
      <c r="AM410" s="540"/>
      <c r="AN410" s="540"/>
      <c r="AO410" s="541"/>
      <c r="AP410" s="541"/>
    </row>
    <row r="411" spans="1:42" x14ac:dyDescent="0.25">
      <c r="A411" s="448"/>
      <c r="B411" s="554"/>
      <c r="C411" s="215"/>
      <c r="D411" s="517"/>
      <c r="E411" s="517"/>
      <c r="F411" s="517"/>
      <c r="G411" s="517"/>
      <c r="H411" s="517"/>
      <c r="I411" s="517"/>
      <c r="J411" s="517"/>
      <c r="K411" s="517"/>
      <c r="L411" s="517"/>
      <c r="M411" s="517"/>
      <c r="N411" s="517"/>
      <c r="O411" s="517"/>
      <c r="P411" s="215"/>
      <c r="Q411" s="215"/>
      <c r="R411" s="215"/>
      <c r="S411" s="604"/>
      <c r="T411" s="215"/>
      <c r="U411" s="215"/>
      <c r="V411" s="215"/>
      <c r="W411" s="215"/>
      <c r="X411" s="215"/>
      <c r="Y411" s="215"/>
      <c r="Z411" s="215"/>
      <c r="AA411" s="215"/>
      <c r="AB411" s="517"/>
      <c r="AC411" s="215"/>
      <c r="AD411" s="215"/>
      <c r="AE411" s="215"/>
      <c r="AF411" s="607"/>
      <c r="AG411" s="539"/>
      <c r="AH411" s="448"/>
      <c r="AI411" s="448"/>
      <c r="AJ411" s="448"/>
      <c r="AK411" s="540"/>
      <c r="AM411" s="540"/>
      <c r="AN411" s="540"/>
      <c r="AO411" s="541"/>
      <c r="AP411" s="541"/>
    </row>
    <row r="412" spans="1:42" x14ac:dyDescent="0.25">
      <c r="A412" s="448"/>
      <c r="B412" s="554"/>
      <c r="C412" s="215"/>
      <c r="D412" s="517"/>
      <c r="E412" s="517"/>
      <c r="F412" s="517"/>
      <c r="G412" s="517"/>
      <c r="H412" s="517"/>
      <c r="I412" s="517"/>
      <c r="J412" s="517"/>
      <c r="K412" s="517"/>
      <c r="L412" s="517"/>
      <c r="M412" s="517"/>
      <c r="N412" s="517"/>
      <c r="O412" s="517"/>
      <c r="P412" s="215"/>
      <c r="Q412" s="215"/>
      <c r="R412" s="215"/>
      <c r="S412" s="604"/>
      <c r="T412" s="215"/>
      <c r="U412" s="215"/>
      <c r="V412" s="215"/>
      <c r="W412" s="215"/>
      <c r="X412" s="215"/>
      <c r="Y412" s="215"/>
      <c r="Z412" s="215"/>
      <c r="AA412" s="215"/>
      <c r="AB412" s="517"/>
      <c r="AC412" s="215"/>
      <c r="AD412" s="215"/>
      <c r="AE412" s="215"/>
      <c r="AF412" s="607"/>
      <c r="AG412" s="539"/>
      <c r="AH412" s="448"/>
      <c r="AI412" s="448"/>
      <c r="AJ412" s="448"/>
      <c r="AK412" s="540"/>
      <c r="AM412" s="540"/>
      <c r="AN412" s="540"/>
      <c r="AO412" s="541"/>
      <c r="AP412" s="541"/>
    </row>
    <row r="413" spans="1:42" x14ac:dyDescent="0.25">
      <c r="A413" s="448"/>
      <c r="B413" s="554"/>
      <c r="C413" s="215"/>
      <c r="D413" s="215"/>
      <c r="E413" s="215"/>
      <c r="F413" s="215"/>
      <c r="G413" s="215"/>
      <c r="H413" s="215"/>
      <c r="I413" s="215"/>
      <c r="J413" s="215"/>
      <c r="K413" s="215"/>
      <c r="L413" s="215"/>
      <c r="M413" s="215"/>
      <c r="N413" s="215"/>
      <c r="O413" s="215"/>
      <c r="P413" s="215"/>
      <c r="Q413" s="215"/>
      <c r="R413" s="215"/>
      <c r="S413" s="604"/>
      <c r="T413" s="215"/>
      <c r="U413" s="215"/>
      <c r="V413" s="215"/>
      <c r="W413" s="215"/>
      <c r="X413" s="215"/>
      <c r="Y413" s="215"/>
      <c r="Z413" s="215"/>
      <c r="AA413" s="215"/>
      <c r="AB413" s="517"/>
      <c r="AC413" s="215"/>
      <c r="AD413" s="215"/>
      <c r="AE413" s="215"/>
      <c r="AF413" s="607"/>
      <c r="AG413" s="539"/>
      <c r="AH413" s="448"/>
      <c r="AI413" s="448"/>
      <c r="AJ413" s="448"/>
      <c r="AK413" s="540"/>
      <c r="AL413" s="611"/>
      <c r="AM413" s="540"/>
      <c r="AN413" s="540"/>
      <c r="AO413" s="541"/>
      <c r="AP413" s="541"/>
    </row>
    <row r="414" spans="1:42" x14ac:dyDescent="0.25">
      <c r="A414" s="448"/>
      <c r="B414" s="554"/>
      <c r="C414" s="215"/>
      <c r="D414" s="215"/>
      <c r="E414" s="215"/>
      <c r="F414" s="215"/>
      <c r="G414" s="215"/>
      <c r="H414" s="215"/>
      <c r="I414" s="215"/>
      <c r="J414" s="215"/>
      <c r="K414" s="215"/>
      <c r="L414" s="215"/>
      <c r="M414" s="215"/>
      <c r="N414" s="215"/>
      <c r="O414" s="215"/>
      <c r="P414" s="215"/>
      <c r="Q414" s="215"/>
      <c r="R414" s="215"/>
      <c r="S414" s="604"/>
      <c r="T414" s="215"/>
      <c r="U414" s="215"/>
      <c r="V414" s="215"/>
      <c r="W414" s="215"/>
      <c r="X414" s="215"/>
      <c r="Y414" s="215"/>
      <c r="Z414" s="215"/>
      <c r="AA414" s="215"/>
      <c r="AB414" s="517"/>
      <c r="AC414" s="215"/>
      <c r="AD414" s="215"/>
      <c r="AE414" s="215"/>
      <c r="AF414" s="607"/>
      <c r="AG414" s="539"/>
      <c r="AH414" s="448"/>
      <c r="AI414" s="448"/>
      <c r="AJ414" s="448"/>
      <c r="AK414" s="540"/>
      <c r="AL414" s="611"/>
      <c r="AM414" s="540"/>
      <c r="AN414" s="540"/>
      <c r="AO414" s="541"/>
      <c r="AP414" s="541"/>
    </row>
    <row r="415" spans="1:42" x14ac:dyDescent="0.25">
      <c r="A415" s="448"/>
      <c r="B415" s="554"/>
      <c r="C415" s="215"/>
      <c r="D415" s="215"/>
      <c r="E415" s="215"/>
      <c r="F415" s="215"/>
      <c r="G415" s="215"/>
      <c r="H415" s="215"/>
      <c r="I415" s="215"/>
      <c r="J415" s="215"/>
      <c r="K415" s="215"/>
      <c r="L415" s="215"/>
      <c r="M415" s="215"/>
      <c r="N415" s="215"/>
      <c r="O415" s="215"/>
      <c r="P415" s="215"/>
      <c r="Q415" s="215"/>
      <c r="R415" s="215"/>
      <c r="S415" s="604"/>
      <c r="T415" s="215"/>
      <c r="U415" s="215"/>
      <c r="V415" s="215"/>
      <c r="W415" s="215"/>
      <c r="X415" s="215"/>
      <c r="Y415" s="215"/>
      <c r="Z415" s="215"/>
      <c r="AA415" s="215"/>
      <c r="AB415" s="517"/>
      <c r="AC415" s="215"/>
      <c r="AD415" s="215"/>
      <c r="AE415" s="215"/>
      <c r="AF415" s="607"/>
      <c r="AG415" s="539"/>
      <c r="AH415" s="448"/>
      <c r="AI415" s="448"/>
      <c r="AJ415" s="448"/>
      <c r="AK415" s="540"/>
      <c r="AL415" s="611"/>
      <c r="AM415" s="540"/>
      <c r="AN415" s="540"/>
      <c r="AO415" s="541"/>
      <c r="AP415" s="541"/>
    </row>
    <row r="416" spans="1:42" x14ac:dyDescent="0.25">
      <c r="A416" s="448"/>
      <c r="B416" s="554"/>
      <c r="C416" s="215"/>
      <c r="D416" s="215"/>
      <c r="E416" s="215"/>
      <c r="F416" s="215"/>
      <c r="G416" s="215"/>
      <c r="H416" s="215"/>
      <c r="I416" s="215"/>
      <c r="J416" s="215"/>
      <c r="K416" s="215"/>
      <c r="L416" s="215"/>
      <c r="M416" s="215"/>
      <c r="N416" s="215"/>
      <c r="O416" s="215"/>
      <c r="P416" s="215"/>
      <c r="Q416" s="215"/>
      <c r="R416" s="215"/>
      <c r="S416" s="604"/>
      <c r="T416" s="215"/>
      <c r="U416" s="215"/>
      <c r="V416" s="215"/>
      <c r="W416" s="215"/>
      <c r="X416" s="215"/>
      <c r="Y416" s="215"/>
      <c r="Z416" s="215"/>
      <c r="AA416" s="215"/>
      <c r="AB416" s="517"/>
      <c r="AC416" s="215"/>
      <c r="AD416" s="215"/>
      <c r="AE416" s="215"/>
      <c r="AF416" s="607"/>
      <c r="AG416" s="539"/>
      <c r="AH416" s="448"/>
      <c r="AI416" s="448"/>
      <c r="AJ416" s="448"/>
      <c r="AK416" s="540"/>
      <c r="AL416" s="611"/>
      <c r="AM416" s="540"/>
      <c r="AN416" s="540"/>
      <c r="AO416" s="541"/>
      <c r="AP416" s="541"/>
    </row>
    <row r="417" spans="1:42" x14ac:dyDescent="0.25">
      <c r="A417" s="448"/>
      <c r="B417" s="554"/>
      <c r="C417" s="215"/>
      <c r="D417" s="215"/>
      <c r="E417" s="215"/>
      <c r="F417" s="215"/>
      <c r="G417" s="215"/>
      <c r="H417" s="215"/>
      <c r="I417" s="215"/>
      <c r="J417" s="215"/>
      <c r="K417" s="215"/>
      <c r="L417" s="215"/>
      <c r="M417" s="215"/>
      <c r="N417" s="215"/>
      <c r="O417" s="215"/>
      <c r="P417" s="215"/>
      <c r="Q417" s="215"/>
      <c r="R417" s="215"/>
      <c r="S417" s="604"/>
      <c r="T417" s="215"/>
      <c r="U417" s="215"/>
      <c r="V417" s="215"/>
      <c r="W417" s="215"/>
      <c r="X417" s="215"/>
      <c r="Y417" s="215"/>
      <c r="Z417" s="215"/>
      <c r="AA417" s="215"/>
      <c r="AB417" s="517"/>
      <c r="AC417" s="215"/>
      <c r="AD417" s="215"/>
      <c r="AE417" s="215"/>
      <c r="AF417" s="607"/>
      <c r="AG417" s="539"/>
      <c r="AH417" s="448"/>
      <c r="AI417" s="448"/>
      <c r="AJ417" s="448"/>
      <c r="AK417" s="540"/>
      <c r="AL417" s="540"/>
      <c r="AM417" s="540"/>
      <c r="AN417" s="540"/>
      <c r="AO417" s="541"/>
      <c r="AP417" s="541"/>
    </row>
    <row r="418" spans="1:42" x14ac:dyDescent="0.25">
      <c r="A418" s="448"/>
      <c r="B418" s="554"/>
      <c r="C418" s="215"/>
      <c r="D418" s="517"/>
      <c r="E418" s="517"/>
      <c r="F418" s="517"/>
      <c r="G418" s="517"/>
      <c r="H418" s="517"/>
      <c r="I418" s="517"/>
      <c r="J418" s="517"/>
      <c r="K418" s="517"/>
      <c r="L418" s="517"/>
      <c r="M418" s="517"/>
      <c r="N418" s="517"/>
      <c r="O418" s="517"/>
      <c r="P418" s="517"/>
      <c r="Q418" s="517"/>
      <c r="R418" s="215"/>
      <c r="S418" s="604"/>
      <c r="T418" s="215"/>
      <c r="U418" s="215"/>
      <c r="V418" s="215"/>
      <c r="W418" s="215"/>
      <c r="X418" s="215"/>
      <c r="Y418" s="215"/>
      <c r="Z418" s="215"/>
      <c r="AA418" s="215"/>
      <c r="AB418" s="517"/>
      <c r="AC418" s="215"/>
      <c r="AD418" s="215"/>
      <c r="AE418" s="215"/>
      <c r="AF418" s="607"/>
      <c r="AG418" s="539"/>
      <c r="AH418" s="448"/>
      <c r="AI418" s="448"/>
      <c r="AJ418" s="448"/>
      <c r="AK418" s="540"/>
      <c r="AL418" s="611"/>
      <c r="AM418" s="540"/>
      <c r="AN418" s="540"/>
      <c r="AO418" s="541"/>
      <c r="AP418" s="541"/>
    </row>
    <row r="419" spans="1:42" x14ac:dyDescent="0.25">
      <c r="A419" s="448"/>
      <c r="B419" s="554"/>
      <c r="C419" s="215"/>
      <c r="D419" s="517"/>
      <c r="E419" s="517"/>
      <c r="F419" s="517"/>
      <c r="G419" s="517"/>
      <c r="H419" s="517"/>
      <c r="I419" s="517"/>
      <c r="J419" s="517"/>
      <c r="K419" s="517"/>
      <c r="L419" s="517"/>
      <c r="M419" s="517"/>
      <c r="N419" s="517"/>
      <c r="O419" s="517"/>
      <c r="P419" s="517"/>
      <c r="Q419" s="517"/>
      <c r="R419" s="215"/>
      <c r="S419" s="604"/>
      <c r="T419" s="215"/>
      <c r="U419" s="215"/>
      <c r="V419" s="215"/>
      <c r="W419" s="215"/>
      <c r="X419" s="215"/>
      <c r="Y419" s="215"/>
      <c r="Z419" s="215"/>
      <c r="AA419" s="215"/>
      <c r="AB419" s="517"/>
      <c r="AC419" s="215"/>
      <c r="AD419" s="215"/>
      <c r="AE419" s="215"/>
      <c r="AF419" s="607"/>
      <c r="AG419" s="539"/>
      <c r="AH419" s="448"/>
      <c r="AI419" s="448"/>
      <c r="AJ419" s="448"/>
      <c r="AK419" s="540"/>
      <c r="AL419" s="611"/>
      <c r="AM419" s="540"/>
      <c r="AN419" s="540"/>
      <c r="AO419" s="541"/>
      <c r="AP419" s="541"/>
    </row>
    <row r="420" spans="1:42" x14ac:dyDescent="0.25">
      <c r="A420" s="448"/>
      <c r="B420" s="554"/>
      <c r="C420" s="215"/>
      <c r="D420" s="517"/>
      <c r="E420" s="517"/>
      <c r="F420" s="517"/>
      <c r="G420" s="517"/>
      <c r="H420" s="517"/>
      <c r="I420" s="517"/>
      <c r="J420" s="517"/>
      <c r="K420" s="517"/>
      <c r="L420" s="517"/>
      <c r="M420" s="517"/>
      <c r="N420" s="517"/>
      <c r="O420" s="517"/>
      <c r="P420" s="517"/>
      <c r="Q420" s="517"/>
      <c r="R420" s="215"/>
      <c r="S420" s="604"/>
      <c r="T420" s="215"/>
      <c r="U420" s="215"/>
      <c r="V420" s="215"/>
      <c r="W420" s="215"/>
      <c r="X420" s="215"/>
      <c r="Y420" s="215"/>
      <c r="Z420" s="215"/>
      <c r="AA420" s="215"/>
      <c r="AB420" s="517"/>
      <c r="AC420" s="215"/>
      <c r="AD420" s="215"/>
      <c r="AE420" s="215"/>
      <c r="AF420" s="607"/>
      <c r="AG420" s="539"/>
      <c r="AH420" s="448"/>
      <c r="AI420" s="448"/>
      <c r="AJ420" s="448"/>
      <c r="AK420" s="540"/>
      <c r="AL420" s="611"/>
      <c r="AM420" s="540"/>
      <c r="AN420" s="540"/>
      <c r="AO420" s="541"/>
      <c r="AP420" s="541"/>
    </row>
    <row r="421" spans="1:42" x14ac:dyDescent="0.25">
      <c r="A421" s="448"/>
      <c r="B421" s="554"/>
      <c r="C421" s="215"/>
      <c r="D421" s="517"/>
      <c r="E421" s="517"/>
      <c r="F421" s="517"/>
      <c r="G421" s="517"/>
      <c r="H421" s="517"/>
      <c r="I421" s="517"/>
      <c r="J421" s="517"/>
      <c r="K421" s="517"/>
      <c r="L421" s="517"/>
      <c r="M421" s="517"/>
      <c r="N421" s="517"/>
      <c r="O421" s="517"/>
      <c r="P421" s="517"/>
      <c r="Q421" s="517"/>
      <c r="R421" s="215"/>
      <c r="S421" s="604"/>
      <c r="T421" s="215"/>
      <c r="U421" s="215"/>
      <c r="V421" s="215"/>
      <c r="W421" s="215"/>
      <c r="X421" s="215"/>
      <c r="Y421" s="215"/>
      <c r="Z421" s="215"/>
      <c r="AA421" s="215"/>
      <c r="AB421" s="517"/>
      <c r="AC421" s="215"/>
      <c r="AD421" s="215"/>
      <c r="AE421" s="215"/>
      <c r="AF421" s="607"/>
      <c r="AG421" s="539"/>
      <c r="AH421" s="448"/>
      <c r="AI421" s="448"/>
      <c r="AJ421" s="448"/>
      <c r="AK421" s="540"/>
      <c r="AL421" s="611"/>
      <c r="AM421" s="540"/>
      <c r="AN421" s="540"/>
      <c r="AO421" s="541"/>
      <c r="AP421" s="541"/>
    </row>
    <row r="422" spans="1:42" x14ac:dyDescent="0.25">
      <c r="A422" s="448"/>
      <c r="B422" s="554"/>
      <c r="C422" s="215"/>
      <c r="D422" s="517"/>
      <c r="E422" s="517"/>
      <c r="F422" s="517"/>
      <c r="G422" s="517"/>
      <c r="H422" s="517"/>
      <c r="I422" s="517"/>
      <c r="J422" s="517"/>
      <c r="K422" s="517"/>
      <c r="L422" s="517"/>
      <c r="M422" s="517"/>
      <c r="N422" s="517"/>
      <c r="O422" s="517"/>
      <c r="P422" s="517"/>
      <c r="Q422" s="517"/>
      <c r="R422" s="215"/>
      <c r="S422" s="604"/>
      <c r="T422" s="215"/>
      <c r="U422" s="215"/>
      <c r="V422" s="215"/>
      <c r="W422" s="215"/>
      <c r="X422" s="215"/>
      <c r="Y422" s="215"/>
      <c r="Z422" s="215"/>
      <c r="AA422" s="215"/>
      <c r="AB422" s="517"/>
      <c r="AC422" s="215"/>
      <c r="AD422" s="215"/>
      <c r="AE422" s="215"/>
      <c r="AF422" s="607"/>
      <c r="AG422" s="539"/>
      <c r="AH422" s="448"/>
      <c r="AI422" s="448"/>
      <c r="AJ422" s="448"/>
      <c r="AK422" s="540"/>
      <c r="AL422" s="611"/>
      <c r="AM422" s="540"/>
      <c r="AN422" s="540"/>
      <c r="AO422" s="541"/>
      <c r="AP422" s="541"/>
    </row>
    <row r="423" spans="1:42" x14ac:dyDescent="0.25">
      <c r="A423" s="448"/>
      <c r="B423" s="554"/>
      <c r="C423" s="215"/>
      <c r="D423" s="517"/>
      <c r="E423" s="517"/>
      <c r="F423" s="517"/>
      <c r="G423" s="517"/>
      <c r="H423" s="517"/>
      <c r="I423" s="517"/>
      <c r="J423" s="517"/>
      <c r="K423" s="517"/>
      <c r="L423" s="517"/>
      <c r="M423" s="517"/>
      <c r="N423" s="517"/>
      <c r="O423" s="517"/>
      <c r="P423" s="517"/>
      <c r="Q423" s="517"/>
      <c r="R423" s="215"/>
      <c r="S423" s="604"/>
      <c r="T423" s="215"/>
      <c r="U423" s="215"/>
      <c r="V423" s="215"/>
      <c r="W423" s="215"/>
      <c r="X423" s="215"/>
      <c r="Y423" s="215"/>
      <c r="Z423" s="215"/>
      <c r="AA423" s="215"/>
      <c r="AB423" s="517"/>
      <c r="AC423" s="215"/>
      <c r="AD423" s="215"/>
      <c r="AE423" s="215"/>
      <c r="AF423" s="607"/>
      <c r="AG423" s="539"/>
      <c r="AH423" s="448"/>
      <c r="AI423" s="448"/>
      <c r="AJ423" s="448"/>
      <c r="AK423" s="540"/>
      <c r="AL423" s="611"/>
      <c r="AM423" s="540"/>
      <c r="AN423" s="540"/>
      <c r="AO423" s="541"/>
      <c r="AP423" s="541"/>
    </row>
    <row r="424" spans="1:42" x14ac:dyDescent="0.25">
      <c r="A424" s="448"/>
      <c r="B424" s="554"/>
      <c r="C424" s="215"/>
      <c r="D424" s="517"/>
      <c r="E424" s="517"/>
      <c r="F424" s="517"/>
      <c r="G424" s="517"/>
      <c r="H424" s="517"/>
      <c r="I424" s="517"/>
      <c r="J424" s="517"/>
      <c r="K424" s="517"/>
      <c r="L424" s="517"/>
      <c r="M424" s="517"/>
      <c r="N424" s="517"/>
      <c r="O424" s="517"/>
      <c r="P424" s="517"/>
      <c r="Q424" s="517"/>
      <c r="R424" s="215"/>
      <c r="S424" s="604"/>
      <c r="T424" s="215"/>
      <c r="U424" s="215"/>
      <c r="V424" s="215"/>
      <c r="W424" s="215"/>
      <c r="X424" s="215"/>
      <c r="Y424" s="215"/>
      <c r="Z424" s="215"/>
      <c r="AA424" s="215"/>
      <c r="AB424" s="517"/>
      <c r="AC424" s="215"/>
      <c r="AD424" s="215"/>
      <c r="AE424" s="215"/>
      <c r="AF424" s="607"/>
      <c r="AG424" s="539"/>
      <c r="AH424" s="448"/>
      <c r="AI424" s="448"/>
      <c r="AJ424" s="448"/>
      <c r="AK424" s="540"/>
      <c r="AL424" s="611"/>
      <c r="AM424" s="540"/>
      <c r="AN424" s="540"/>
      <c r="AO424" s="541"/>
      <c r="AP424" s="541"/>
    </row>
    <row r="425" spans="1:42" x14ac:dyDescent="0.25">
      <c r="A425" s="448"/>
      <c r="B425" s="554"/>
      <c r="C425" s="215"/>
      <c r="D425" s="517"/>
      <c r="E425" s="517"/>
      <c r="F425" s="517"/>
      <c r="G425" s="517"/>
      <c r="H425" s="517"/>
      <c r="I425" s="517"/>
      <c r="J425" s="517"/>
      <c r="K425" s="517"/>
      <c r="L425" s="517"/>
      <c r="M425" s="517"/>
      <c r="N425" s="517"/>
      <c r="O425" s="517"/>
      <c r="P425" s="517"/>
      <c r="Q425" s="517"/>
      <c r="R425" s="215"/>
      <c r="S425" s="604"/>
      <c r="T425" s="215"/>
      <c r="U425" s="215"/>
      <c r="V425" s="215"/>
      <c r="W425" s="215"/>
      <c r="X425" s="215"/>
      <c r="Y425" s="215"/>
      <c r="Z425" s="215"/>
      <c r="AA425" s="215"/>
      <c r="AB425" s="517"/>
      <c r="AC425" s="215"/>
      <c r="AD425" s="215"/>
      <c r="AE425" s="215"/>
      <c r="AF425" s="607"/>
      <c r="AG425" s="539"/>
      <c r="AH425" s="448"/>
      <c r="AI425" s="448"/>
      <c r="AJ425" s="448"/>
      <c r="AK425" s="540"/>
      <c r="AL425" s="611"/>
      <c r="AM425" s="540"/>
      <c r="AN425" s="540"/>
      <c r="AO425" s="541"/>
      <c r="AP425" s="541"/>
    </row>
    <row r="426" spans="1:42" x14ac:dyDescent="0.25">
      <c r="A426" s="448"/>
      <c r="B426" s="554"/>
      <c r="C426" s="215"/>
      <c r="D426" s="517"/>
      <c r="E426" s="517"/>
      <c r="F426" s="517"/>
      <c r="G426" s="517"/>
      <c r="H426" s="517"/>
      <c r="I426" s="517"/>
      <c r="J426" s="517"/>
      <c r="K426" s="517"/>
      <c r="L426" s="517"/>
      <c r="M426" s="517"/>
      <c r="N426" s="517"/>
      <c r="O426" s="517"/>
      <c r="P426" s="517"/>
      <c r="Q426" s="517"/>
      <c r="R426" s="215"/>
      <c r="S426" s="604"/>
      <c r="T426" s="215"/>
      <c r="U426" s="215"/>
      <c r="V426" s="215"/>
      <c r="W426" s="215"/>
      <c r="X426" s="215"/>
      <c r="Y426" s="215"/>
      <c r="Z426" s="215"/>
      <c r="AA426" s="215"/>
      <c r="AB426" s="517"/>
      <c r="AC426" s="215"/>
      <c r="AD426" s="215"/>
      <c r="AE426" s="215"/>
      <c r="AF426" s="607"/>
      <c r="AG426" s="539"/>
      <c r="AH426" s="448"/>
      <c r="AI426" s="448"/>
      <c r="AJ426" s="448"/>
      <c r="AK426" s="540"/>
      <c r="AL426" s="611"/>
      <c r="AM426" s="540"/>
      <c r="AN426" s="540"/>
      <c r="AO426" s="541"/>
      <c r="AP426" s="541"/>
    </row>
    <row r="427" spans="1:42" x14ac:dyDescent="0.25">
      <c r="A427" s="448"/>
      <c r="B427" s="554"/>
      <c r="C427" s="215"/>
      <c r="D427" s="517"/>
      <c r="E427" s="517"/>
      <c r="F427" s="517"/>
      <c r="G427" s="517"/>
      <c r="H427" s="517"/>
      <c r="I427" s="517"/>
      <c r="J427" s="517"/>
      <c r="K427" s="517"/>
      <c r="L427" s="517"/>
      <c r="M427" s="517"/>
      <c r="N427" s="517"/>
      <c r="O427" s="517"/>
      <c r="P427" s="517"/>
      <c r="Q427" s="517"/>
      <c r="R427" s="215"/>
      <c r="S427" s="604"/>
      <c r="T427" s="215"/>
      <c r="U427" s="215"/>
      <c r="V427" s="215"/>
      <c r="W427" s="215"/>
      <c r="X427" s="215"/>
      <c r="Y427" s="215"/>
      <c r="Z427" s="215"/>
      <c r="AA427" s="215"/>
      <c r="AB427" s="517"/>
      <c r="AC427" s="215"/>
      <c r="AD427" s="215"/>
      <c r="AE427" s="215"/>
      <c r="AF427" s="607"/>
      <c r="AG427" s="539"/>
      <c r="AH427" s="448"/>
      <c r="AI427" s="448"/>
      <c r="AJ427" s="448"/>
      <c r="AK427" s="540"/>
      <c r="AL427" s="611"/>
      <c r="AM427" s="540"/>
      <c r="AN427" s="540"/>
      <c r="AO427" s="541"/>
      <c r="AP427" s="541"/>
    </row>
    <row r="428" spans="1:42" x14ac:dyDescent="0.25">
      <c r="A428" s="448"/>
      <c r="B428" s="554"/>
      <c r="C428" s="215"/>
      <c r="D428" s="517"/>
      <c r="E428" s="517"/>
      <c r="F428" s="517"/>
      <c r="G428" s="517"/>
      <c r="H428" s="517"/>
      <c r="I428" s="517"/>
      <c r="J428" s="517"/>
      <c r="K428" s="517"/>
      <c r="L428" s="517"/>
      <c r="M428" s="517"/>
      <c r="N428" s="517"/>
      <c r="O428" s="517"/>
      <c r="P428" s="517"/>
      <c r="Q428" s="517"/>
      <c r="R428" s="215"/>
      <c r="S428" s="604"/>
      <c r="T428" s="215"/>
      <c r="U428" s="215"/>
      <c r="V428" s="215"/>
      <c r="W428" s="215"/>
      <c r="X428" s="215"/>
      <c r="Y428" s="215"/>
      <c r="Z428" s="215"/>
      <c r="AA428" s="215"/>
      <c r="AB428" s="517"/>
      <c r="AC428" s="215"/>
      <c r="AD428" s="215"/>
      <c r="AE428" s="215"/>
      <c r="AF428" s="607"/>
      <c r="AG428" s="539"/>
      <c r="AH428" s="448"/>
      <c r="AI428" s="448"/>
      <c r="AJ428" s="448"/>
      <c r="AK428" s="540"/>
      <c r="AL428" s="611"/>
      <c r="AM428" s="540"/>
      <c r="AN428" s="540"/>
      <c r="AO428" s="541"/>
      <c r="AP428" s="541"/>
    </row>
    <row r="429" spans="1:42" x14ac:dyDescent="0.25">
      <c r="A429" s="448"/>
      <c r="B429" s="554"/>
      <c r="C429" s="215"/>
      <c r="D429" s="517"/>
      <c r="E429" s="517"/>
      <c r="F429" s="517"/>
      <c r="G429" s="517"/>
      <c r="H429" s="517"/>
      <c r="I429" s="517"/>
      <c r="J429" s="517"/>
      <c r="K429" s="517"/>
      <c r="L429" s="517"/>
      <c r="M429" s="517"/>
      <c r="N429" s="517"/>
      <c r="O429" s="517"/>
      <c r="P429" s="517"/>
      <c r="Q429" s="517"/>
      <c r="R429" s="215"/>
      <c r="S429" s="604"/>
      <c r="T429" s="215"/>
      <c r="U429" s="215"/>
      <c r="V429" s="215"/>
      <c r="W429" s="215"/>
      <c r="X429" s="215"/>
      <c r="Y429" s="215"/>
      <c r="Z429" s="215"/>
      <c r="AA429" s="215"/>
      <c r="AB429" s="517"/>
      <c r="AC429" s="215"/>
      <c r="AD429" s="215"/>
      <c r="AE429" s="215"/>
      <c r="AF429" s="607"/>
      <c r="AG429" s="539"/>
      <c r="AH429" s="448"/>
      <c r="AI429" s="448"/>
      <c r="AJ429" s="448"/>
      <c r="AK429" s="540"/>
      <c r="AL429" s="611"/>
      <c r="AM429" s="540"/>
      <c r="AN429" s="540"/>
      <c r="AO429" s="541"/>
      <c r="AP429" s="541"/>
    </row>
    <row r="430" spans="1:42" x14ac:dyDescent="0.25">
      <c r="A430" s="448"/>
      <c r="B430" s="554"/>
      <c r="C430" s="215"/>
      <c r="D430" s="517"/>
      <c r="E430" s="517"/>
      <c r="F430" s="517"/>
      <c r="G430" s="517"/>
      <c r="H430" s="517"/>
      <c r="I430" s="517"/>
      <c r="J430" s="517"/>
      <c r="K430" s="517"/>
      <c r="L430" s="517"/>
      <c r="M430" s="517"/>
      <c r="N430" s="517"/>
      <c r="O430" s="517"/>
      <c r="P430" s="517"/>
      <c r="Q430" s="517"/>
      <c r="R430" s="215"/>
      <c r="S430" s="604"/>
      <c r="T430" s="215"/>
      <c r="U430" s="215"/>
      <c r="V430" s="215"/>
      <c r="W430" s="215"/>
      <c r="X430" s="215"/>
      <c r="Y430" s="215"/>
      <c r="Z430" s="215"/>
      <c r="AA430" s="215"/>
      <c r="AB430" s="517"/>
      <c r="AC430" s="215"/>
      <c r="AD430" s="215"/>
      <c r="AE430" s="215"/>
      <c r="AF430" s="607"/>
      <c r="AG430" s="539"/>
      <c r="AH430" s="448"/>
      <c r="AI430" s="448"/>
      <c r="AJ430" s="448"/>
      <c r="AK430" s="540"/>
      <c r="AL430" s="611"/>
      <c r="AM430" s="540"/>
      <c r="AN430" s="540"/>
      <c r="AO430" s="541"/>
      <c r="AP430" s="541"/>
    </row>
    <row r="431" spans="1:42" x14ac:dyDescent="0.25">
      <c r="A431" s="448"/>
      <c r="B431" s="554"/>
      <c r="C431" s="215"/>
      <c r="D431" s="517"/>
      <c r="E431" s="517"/>
      <c r="F431" s="517"/>
      <c r="G431" s="517"/>
      <c r="H431" s="517"/>
      <c r="I431" s="517"/>
      <c r="J431" s="517"/>
      <c r="K431" s="517"/>
      <c r="L431" s="517"/>
      <c r="M431" s="517"/>
      <c r="N431" s="517"/>
      <c r="O431" s="517"/>
      <c r="P431" s="517"/>
      <c r="Q431" s="517"/>
      <c r="R431" s="215"/>
      <c r="S431" s="604"/>
      <c r="T431" s="215"/>
      <c r="U431" s="215"/>
      <c r="V431" s="215"/>
      <c r="W431" s="215"/>
      <c r="X431" s="215"/>
      <c r="Y431" s="215"/>
      <c r="Z431" s="215"/>
      <c r="AA431" s="215"/>
      <c r="AB431" s="517"/>
      <c r="AC431" s="215"/>
      <c r="AD431" s="215"/>
      <c r="AE431" s="215"/>
      <c r="AF431" s="607"/>
      <c r="AG431" s="539"/>
      <c r="AH431" s="448"/>
      <c r="AI431" s="448"/>
      <c r="AJ431" s="448"/>
      <c r="AK431" s="540"/>
      <c r="AL431" s="611"/>
      <c r="AM431" s="540"/>
      <c r="AN431" s="540"/>
      <c r="AO431" s="541"/>
      <c r="AP431" s="541"/>
    </row>
    <row r="432" spans="1:42" x14ac:dyDescent="0.25">
      <c r="A432" s="448"/>
      <c r="B432" s="554"/>
      <c r="C432" s="215"/>
      <c r="D432" s="517"/>
      <c r="E432" s="517"/>
      <c r="F432" s="517"/>
      <c r="G432" s="517"/>
      <c r="H432" s="517"/>
      <c r="I432" s="517"/>
      <c r="J432" s="517"/>
      <c r="K432" s="517"/>
      <c r="L432" s="517"/>
      <c r="M432" s="517"/>
      <c r="N432" s="517"/>
      <c r="O432" s="517"/>
      <c r="P432" s="517"/>
      <c r="Q432" s="517"/>
      <c r="R432" s="215"/>
      <c r="S432" s="604"/>
      <c r="T432" s="215"/>
      <c r="U432" s="215"/>
      <c r="V432" s="215"/>
      <c r="W432" s="215"/>
      <c r="X432" s="215"/>
      <c r="Y432" s="215"/>
      <c r="Z432" s="215"/>
      <c r="AA432" s="215"/>
      <c r="AB432" s="517"/>
      <c r="AC432" s="215"/>
      <c r="AD432" s="215"/>
      <c r="AE432" s="215"/>
      <c r="AF432" s="607"/>
      <c r="AG432" s="539"/>
      <c r="AH432" s="448"/>
      <c r="AI432" s="448"/>
      <c r="AJ432" s="448"/>
      <c r="AK432" s="540"/>
      <c r="AL432" s="611"/>
      <c r="AM432" s="540"/>
      <c r="AN432" s="540"/>
      <c r="AO432" s="541"/>
      <c r="AP432" s="541"/>
    </row>
    <row r="433" spans="1:42" x14ac:dyDescent="0.25">
      <c r="A433" s="448"/>
      <c r="B433" s="554"/>
      <c r="C433" s="215"/>
      <c r="D433" s="517"/>
      <c r="E433" s="517"/>
      <c r="F433" s="517"/>
      <c r="G433" s="517"/>
      <c r="H433" s="517"/>
      <c r="I433" s="517"/>
      <c r="J433" s="517"/>
      <c r="K433" s="517"/>
      <c r="L433" s="517"/>
      <c r="M433" s="517"/>
      <c r="N433" s="517"/>
      <c r="O433" s="517"/>
      <c r="P433" s="517"/>
      <c r="Q433" s="517"/>
      <c r="R433" s="215"/>
      <c r="S433" s="604"/>
      <c r="T433" s="215"/>
      <c r="U433" s="215"/>
      <c r="V433" s="215"/>
      <c r="W433" s="215"/>
      <c r="X433" s="215"/>
      <c r="Y433" s="215"/>
      <c r="Z433" s="215"/>
      <c r="AA433" s="215"/>
      <c r="AB433" s="517"/>
      <c r="AC433" s="215"/>
      <c r="AD433" s="215"/>
      <c r="AE433" s="215"/>
      <c r="AF433" s="607"/>
      <c r="AG433" s="539"/>
      <c r="AH433" s="448"/>
      <c r="AI433" s="448"/>
      <c r="AJ433" s="448"/>
      <c r="AK433" s="540"/>
      <c r="AL433" s="611"/>
      <c r="AM433" s="540"/>
      <c r="AN433" s="540"/>
      <c r="AO433" s="541"/>
      <c r="AP433" s="541"/>
    </row>
    <row r="434" spans="1:42" x14ac:dyDescent="0.25">
      <c r="A434" s="448"/>
      <c r="B434" s="554"/>
      <c r="C434" s="215"/>
      <c r="D434" s="517"/>
      <c r="E434" s="517"/>
      <c r="F434" s="517"/>
      <c r="G434" s="517"/>
      <c r="H434" s="517"/>
      <c r="I434" s="517"/>
      <c r="J434" s="517"/>
      <c r="K434" s="517"/>
      <c r="L434" s="517"/>
      <c r="M434" s="517"/>
      <c r="N434" s="517"/>
      <c r="O434" s="517"/>
      <c r="P434" s="517"/>
      <c r="Q434" s="517"/>
      <c r="R434" s="215"/>
      <c r="S434" s="604"/>
      <c r="T434" s="215"/>
      <c r="U434" s="215"/>
      <c r="V434" s="215"/>
      <c r="W434" s="215"/>
      <c r="X434" s="215"/>
      <c r="Y434" s="215"/>
      <c r="Z434" s="215"/>
      <c r="AA434" s="215"/>
      <c r="AB434" s="517"/>
      <c r="AC434" s="215"/>
      <c r="AD434" s="215"/>
      <c r="AE434" s="215"/>
      <c r="AF434" s="607"/>
      <c r="AG434" s="539"/>
      <c r="AH434" s="448"/>
      <c r="AI434" s="448"/>
      <c r="AJ434" s="448"/>
      <c r="AK434" s="540"/>
      <c r="AL434" s="611"/>
      <c r="AM434" s="540"/>
      <c r="AN434" s="540"/>
      <c r="AO434" s="541"/>
      <c r="AP434" s="541"/>
    </row>
    <row r="435" spans="1:42" x14ac:dyDescent="0.25">
      <c r="A435" s="448">
        <v>433</v>
      </c>
      <c r="B435" s="554" t="s">
        <v>43</v>
      </c>
      <c r="C435" s="215"/>
      <c r="D435" s="215"/>
      <c r="E435" s="215"/>
      <c r="F435" s="215"/>
      <c r="G435" s="215"/>
      <c r="H435" s="215"/>
      <c r="I435" s="215"/>
      <c r="J435" s="215"/>
      <c r="K435" s="215"/>
      <c r="L435" s="215"/>
      <c r="M435" s="215"/>
      <c r="N435" s="215"/>
      <c r="O435" s="215"/>
      <c r="P435" s="215"/>
      <c r="Q435" s="215"/>
      <c r="R435" s="215"/>
      <c r="S435" s="604">
        <v>3.7</v>
      </c>
      <c r="T435" s="215">
        <v>20.3</v>
      </c>
      <c r="U435" s="215"/>
      <c r="V435" s="215" t="s">
        <v>323</v>
      </c>
      <c r="W435" s="215"/>
      <c r="X435" s="215"/>
      <c r="Y435" s="215"/>
      <c r="Z435" s="215"/>
      <c r="AA435" s="517"/>
      <c r="AB435" s="517"/>
      <c r="AC435" s="215"/>
      <c r="AD435" s="215"/>
      <c r="AE435" s="215"/>
      <c r="AF435" s="607"/>
      <c r="AG435" s="539" t="str">
        <f t="shared" ref="AG435:AG498" si="12">IF(ISBLANK(AF435),"",IF(ISBLANK(AM435),CONCATENATE(AF435,".",C435),CONCATENATE(AF435,".",AM435)))</f>
        <v/>
      </c>
      <c r="AH435" s="608"/>
      <c r="AI435" s="608"/>
      <c r="AJ435" s="608"/>
      <c r="AK435" s="609"/>
      <c r="AL435" s="609"/>
      <c r="AM435" s="609"/>
      <c r="AN435" s="609"/>
      <c r="AO435" s="541" t="str">
        <f t="shared" ref="AO435:AO498" si="13">IF(AND(LEN(B435)&gt;0,LOWER(B435)&lt;&gt;"РЕЗЕРВ"),CONCATENATE(B435,";",CONCATENATE(AG435,".RawValue"),";",CONCATENATE("Channel.MNS.",AG435,".RawValue"),";",Z435,";",AH435,";",P435,";",Q435),"")</f>
        <v/>
      </c>
      <c r="AP435" s="541" t="str">
        <f t="shared" ref="AP435:AP498" si="14">IF(AND(LEN(B435)&gt;0,LOWER(B435)&lt;&gt;"РЕЗЕРВ"),CONCATENATE(CONCATENATE("""Channel.MNS.",AG435,".RawValue"""),",1000,0.001,1,"),"")</f>
        <v/>
      </c>
    </row>
    <row r="436" spans="1:42" x14ac:dyDescent="0.25">
      <c r="A436" s="448">
        <v>434</v>
      </c>
      <c r="B436" s="554" t="s">
        <v>43</v>
      </c>
      <c r="C436" s="215"/>
      <c r="D436" s="215"/>
      <c r="E436" s="215"/>
      <c r="F436" s="215"/>
      <c r="G436" s="215"/>
      <c r="H436" s="215"/>
      <c r="I436" s="215"/>
      <c r="J436" s="215"/>
      <c r="K436" s="215"/>
      <c r="L436" s="215"/>
      <c r="M436" s="215"/>
      <c r="N436" s="215"/>
      <c r="O436" s="215"/>
      <c r="P436" s="215"/>
      <c r="Q436" s="215"/>
      <c r="R436" s="215"/>
      <c r="S436" s="604">
        <v>3.7</v>
      </c>
      <c r="T436" s="215">
        <v>20.3</v>
      </c>
      <c r="U436" s="215"/>
      <c r="V436" s="215" t="s">
        <v>323</v>
      </c>
      <c r="W436" s="215"/>
      <c r="X436" s="215"/>
      <c r="Y436" s="215"/>
      <c r="Z436" s="215"/>
      <c r="AA436" s="517"/>
      <c r="AB436" s="517"/>
      <c r="AC436" s="215"/>
      <c r="AD436" s="215"/>
      <c r="AE436" s="215"/>
      <c r="AF436" s="607"/>
      <c r="AG436" s="539" t="str">
        <f t="shared" si="12"/>
        <v/>
      </c>
      <c r="AH436" s="608"/>
      <c r="AI436" s="608"/>
      <c r="AJ436" s="608"/>
      <c r="AK436" s="609"/>
      <c r="AL436" s="609"/>
      <c r="AM436" s="609"/>
      <c r="AN436" s="609"/>
      <c r="AO436" s="541" t="str">
        <f t="shared" si="13"/>
        <v/>
      </c>
      <c r="AP436" s="541" t="str">
        <f t="shared" si="14"/>
        <v/>
      </c>
    </row>
    <row r="437" spans="1:42" x14ac:dyDescent="0.25">
      <c r="A437" s="448">
        <v>435</v>
      </c>
      <c r="B437" s="554" t="s">
        <v>43</v>
      </c>
      <c r="C437" s="215"/>
      <c r="D437" s="215"/>
      <c r="E437" s="215"/>
      <c r="F437" s="215"/>
      <c r="G437" s="215"/>
      <c r="H437" s="215"/>
      <c r="I437" s="215"/>
      <c r="J437" s="215"/>
      <c r="K437" s="215"/>
      <c r="L437" s="215"/>
      <c r="M437" s="215"/>
      <c r="N437" s="215"/>
      <c r="O437" s="215"/>
      <c r="P437" s="215"/>
      <c r="Q437" s="215"/>
      <c r="R437" s="215"/>
      <c r="S437" s="604">
        <v>3.7</v>
      </c>
      <c r="T437" s="215">
        <v>20.3</v>
      </c>
      <c r="U437" s="215"/>
      <c r="V437" s="215" t="s">
        <v>323</v>
      </c>
      <c r="W437" s="215"/>
      <c r="X437" s="215"/>
      <c r="Y437" s="215"/>
      <c r="Z437" s="215"/>
      <c r="AA437" s="517"/>
      <c r="AB437" s="517"/>
      <c r="AC437" s="215"/>
      <c r="AD437" s="215"/>
      <c r="AE437" s="215"/>
      <c r="AF437" s="607"/>
      <c r="AG437" s="539" t="str">
        <f t="shared" si="12"/>
        <v/>
      </c>
      <c r="AH437" s="608"/>
      <c r="AI437" s="608"/>
      <c r="AJ437" s="608"/>
      <c r="AK437" s="609"/>
      <c r="AL437" s="609"/>
      <c r="AM437" s="609"/>
      <c r="AN437" s="609"/>
      <c r="AO437" s="541" t="str">
        <f t="shared" si="13"/>
        <v/>
      </c>
      <c r="AP437" s="541" t="str">
        <f t="shared" si="14"/>
        <v/>
      </c>
    </row>
    <row r="438" spans="1:42" x14ac:dyDescent="0.25">
      <c r="A438" s="448">
        <v>436</v>
      </c>
      <c r="B438" s="554" t="s">
        <v>43</v>
      </c>
      <c r="C438" s="215"/>
      <c r="D438" s="215"/>
      <c r="E438" s="215"/>
      <c r="F438" s="215"/>
      <c r="G438" s="215"/>
      <c r="H438" s="215"/>
      <c r="I438" s="215"/>
      <c r="J438" s="215"/>
      <c r="K438" s="215"/>
      <c r="L438" s="215"/>
      <c r="M438" s="215"/>
      <c r="N438" s="215"/>
      <c r="O438" s="215"/>
      <c r="P438" s="215"/>
      <c r="Q438" s="215"/>
      <c r="R438" s="215"/>
      <c r="S438" s="604">
        <v>3.7</v>
      </c>
      <c r="T438" s="215">
        <v>20.3</v>
      </c>
      <c r="U438" s="215"/>
      <c r="V438" s="215" t="s">
        <v>323</v>
      </c>
      <c r="W438" s="215"/>
      <c r="X438" s="215"/>
      <c r="Y438" s="215"/>
      <c r="Z438" s="215"/>
      <c r="AA438" s="517"/>
      <c r="AB438" s="517"/>
      <c r="AC438" s="215"/>
      <c r="AD438" s="215"/>
      <c r="AE438" s="215"/>
      <c r="AF438" s="607"/>
      <c r="AG438" s="539" t="str">
        <f t="shared" si="12"/>
        <v/>
      </c>
      <c r="AH438" s="608"/>
      <c r="AI438" s="608"/>
      <c r="AJ438" s="608"/>
      <c r="AK438" s="609"/>
      <c r="AL438" s="609"/>
      <c r="AM438" s="609"/>
      <c r="AN438" s="609"/>
      <c r="AO438" s="541" t="str">
        <f t="shared" si="13"/>
        <v/>
      </c>
      <c r="AP438" s="541" t="str">
        <f t="shared" si="14"/>
        <v/>
      </c>
    </row>
    <row r="439" spans="1:42" x14ac:dyDescent="0.25">
      <c r="A439" s="448">
        <v>437</v>
      </c>
      <c r="B439" s="554" t="s">
        <v>43</v>
      </c>
      <c r="C439" s="215"/>
      <c r="D439" s="215"/>
      <c r="E439" s="215"/>
      <c r="F439" s="215"/>
      <c r="G439" s="215"/>
      <c r="H439" s="215"/>
      <c r="I439" s="215"/>
      <c r="J439" s="215"/>
      <c r="K439" s="215"/>
      <c r="L439" s="215"/>
      <c r="M439" s="215"/>
      <c r="N439" s="215"/>
      <c r="O439" s="215"/>
      <c r="P439" s="215"/>
      <c r="Q439" s="215"/>
      <c r="R439" s="215"/>
      <c r="S439" s="604">
        <v>3.7</v>
      </c>
      <c r="T439" s="215">
        <v>20.3</v>
      </c>
      <c r="U439" s="215"/>
      <c r="V439" s="215" t="s">
        <v>323</v>
      </c>
      <c r="W439" s="215"/>
      <c r="X439" s="215"/>
      <c r="Y439" s="215"/>
      <c r="Z439" s="215"/>
      <c r="AA439" s="517"/>
      <c r="AB439" s="517"/>
      <c r="AC439" s="215"/>
      <c r="AD439" s="215"/>
      <c r="AE439" s="215"/>
      <c r="AF439" s="607"/>
      <c r="AG439" s="539" t="str">
        <f t="shared" si="12"/>
        <v/>
      </c>
      <c r="AH439" s="608"/>
      <c r="AI439" s="608"/>
      <c r="AJ439" s="608"/>
      <c r="AK439" s="609"/>
      <c r="AL439" s="609"/>
      <c r="AM439" s="609"/>
      <c r="AN439" s="609"/>
      <c r="AO439" s="541" t="str">
        <f t="shared" si="13"/>
        <v/>
      </c>
      <c r="AP439" s="541" t="str">
        <f t="shared" si="14"/>
        <v/>
      </c>
    </row>
    <row r="440" spans="1:42" x14ac:dyDescent="0.25">
      <c r="A440" s="448">
        <v>438</v>
      </c>
      <c r="B440" s="554" t="s">
        <v>43</v>
      </c>
      <c r="C440" s="215"/>
      <c r="D440" s="215"/>
      <c r="E440" s="215"/>
      <c r="F440" s="215"/>
      <c r="G440" s="215"/>
      <c r="H440" s="215"/>
      <c r="I440" s="215"/>
      <c r="J440" s="215"/>
      <c r="K440" s="215"/>
      <c r="L440" s="215"/>
      <c r="M440" s="215"/>
      <c r="N440" s="215"/>
      <c r="O440" s="215"/>
      <c r="P440" s="215"/>
      <c r="Q440" s="215"/>
      <c r="R440" s="215"/>
      <c r="S440" s="604">
        <v>3.7</v>
      </c>
      <c r="T440" s="215">
        <v>20.3</v>
      </c>
      <c r="U440" s="215"/>
      <c r="V440" s="215" t="s">
        <v>323</v>
      </c>
      <c r="W440" s="215"/>
      <c r="X440" s="215"/>
      <c r="Y440" s="215"/>
      <c r="Z440" s="215"/>
      <c r="AA440" s="517"/>
      <c r="AB440" s="517"/>
      <c r="AC440" s="215"/>
      <c r="AD440" s="215"/>
      <c r="AE440" s="215"/>
      <c r="AF440" s="607"/>
      <c r="AG440" s="539" t="str">
        <f t="shared" si="12"/>
        <v/>
      </c>
      <c r="AH440" s="608"/>
      <c r="AI440" s="608"/>
      <c r="AJ440" s="608"/>
      <c r="AK440" s="609"/>
      <c r="AL440" s="609"/>
      <c r="AM440" s="609"/>
      <c r="AN440" s="609"/>
      <c r="AO440" s="541" t="str">
        <f t="shared" si="13"/>
        <v/>
      </c>
      <c r="AP440" s="541" t="str">
        <f t="shared" si="14"/>
        <v/>
      </c>
    </row>
    <row r="441" spans="1:42" x14ac:dyDescent="0.25">
      <c r="A441" s="448">
        <v>439</v>
      </c>
      <c r="B441" s="554" t="s">
        <v>43</v>
      </c>
      <c r="C441" s="215"/>
      <c r="D441" s="215"/>
      <c r="E441" s="215"/>
      <c r="F441" s="215"/>
      <c r="G441" s="215"/>
      <c r="H441" s="215"/>
      <c r="I441" s="215"/>
      <c r="J441" s="215"/>
      <c r="K441" s="215"/>
      <c r="L441" s="215"/>
      <c r="M441" s="215"/>
      <c r="N441" s="215"/>
      <c r="O441" s="215"/>
      <c r="P441" s="215"/>
      <c r="Q441" s="215"/>
      <c r="R441" s="215"/>
      <c r="S441" s="604">
        <v>3.7</v>
      </c>
      <c r="T441" s="215">
        <v>20.3</v>
      </c>
      <c r="U441" s="215"/>
      <c r="V441" s="215" t="s">
        <v>323</v>
      </c>
      <c r="W441" s="215"/>
      <c r="X441" s="215"/>
      <c r="Y441" s="215"/>
      <c r="Z441" s="215"/>
      <c r="AA441" s="517"/>
      <c r="AB441" s="517"/>
      <c r="AC441" s="215"/>
      <c r="AD441" s="215"/>
      <c r="AE441" s="215"/>
      <c r="AF441" s="607"/>
      <c r="AG441" s="539" t="str">
        <f t="shared" si="12"/>
        <v/>
      </c>
      <c r="AH441" s="608"/>
      <c r="AI441" s="608"/>
      <c r="AJ441" s="608"/>
      <c r="AK441" s="609"/>
      <c r="AL441" s="609"/>
      <c r="AM441" s="609"/>
      <c r="AN441" s="609"/>
      <c r="AO441" s="541" t="str">
        <f t="shared" si="13"/>
        <v/>
      </c>
      <c r="AP441" s="541" t="str">
        <f t="shared" si="14"/>
        <v/>
      </c>
    </row>
    <row r="442" spans="1:42" x14ac:dyDescent="0.25">
      <c r="A442" s="448">
        <v>440</v>
      </c>
      <c r="B442" s="554" t="s">
        <v>43</v>
      </c>
      <c r="C442" s="215"/>
      <c r="D442" s="215"/>
      <c r="E442" s="215"/>
      <c r="F442" s="215"/>
      <c r="G442" s="215"/>
      <c r="H442" s="215"/>
      <c r="I442" s="215"/>
      <c r="J442" s="215"/>
      <c r="K442" s="215"/>
      <c r="L442" s="215"/>
      <c r="M442" s="215"/>
      <c r="N442" s="215"/>
      <c r="O442" s="215"/>
      <c r="P442" s="215"/>
      <c r="Q442" s="215"/>
      <c r="R442" s="215"/>
      <c r="S442" s="604">
        <v>3.7</v>
      </c>
      <c r="T442" s="215">
        <v>20.3</v>
      </c>
      <c r="U442" s="215"/>
      <c r="V442" s="215" t="s">
        <v>323</v>
      </c>
      <c r="W442" s="215"/>
      <c r="X442" s="215"/>
      <c r="Y442" s="215"/>
      <c r="Z442" s="215"/>
      <c r="AA442" s="517"/>
      <c r="AB442" s="517"/>
      <c r="AC442" s="215"/>
      <c r="AD442" s="215"/>
      <c r="AE442" s="215"/>
      <c r="AF442" s="607"/>
      <c r="AG442" s="539" t="str">
        <f t="shared" si="12"/>
        <v/>
      </c>
      <c r="AH442" s="608"/>
      <c r="AI442" s="608"/>
      <c r="AJ442" s="608"/>
      <c r="AK442" s="609"/>
      <c r="AL442" s="609"/>
      <c r="AM442" s="609"/>
      <c r="AN442" s="609"/>
      <c r="AO442" s="541" t="str">
        <f t="shared" si="13"/>
        <v/>
      </c>
      <c r="AP442" s="541" t="str">
        <f t="shared" si="14"/>
        <v/>
      </c>
    </row>
    <row r="443" spans="1:42" x14ac:dyDescent="0.25">
      <c r="A443" s="448">
        <v>441</v>
      </c>
      <c r="B443" s="554" t="s">
        <v>43</v>
      </c>
      <c r="C443" s="215"/>
      <c r="D443" s="215"/>
      <c r="E443" s="215"/>
      <c r="F443" s="215"/>
      <c r="G443" s="215"/>
      <c r="H443" s="215"/>
      <c r="I443" s="215"/>
      <c r="J443" s="215"/>
      <c r="K443" s="215"/>
      <c r="L443" s="215"/>
      <c r="M443" s="215"/>
      <c r="N443" s="215"/>
      <c r="O443" s="215"/>
      <c r="P443" s="215"/>
      <c r="Q443" s="215"/>
      <c r="R443" s="215"/>
      <c r="S443" s="604">
        <v>3.7</v>
      </c>
      <c r="T443" s="215">
        <v>20.3</v>
      </c>
      <c r="U443" s="215"/>
      <c r="V443" s="215" t="s">
        <v>323</v>
      </c>
      <c r="W443" s="215"/>
      <c r="X443" s="215"/>
      <c r="Y443" s="215"/>
      <c r="Z443" s="215"/>
      <c r="AA443" s="517"/>
      <c r="AB443" s="517"/>
      <c r="AC443" s="215"/>
      <c r="AD443" s="215"/>
      <c r="AE443" s="215"/>
      <c r="AF443" s="607"/>
      <c r="AG443" s="539" t="str">
        <f t="shared" si="12"/>
        <v/>
      </c>
      <c r="AH443" s="608"/>
      <c r="AI443" s="608"/>
      <c r="AJ443" s="608"/>
      <c r="AK443" s="609"/>
      <c r="AL443" s="609"/>
      <c r="AM443" s="609"/>
      <c r="AN443" s="609"/>
      <c r="AO443" s="541" t="str">
        <f t="shared" si="13"/>
        <v/>
      </c>
      <c r="AP443" s="541" t="str">
        <f t="shared" si="14"/>
        <v/>
      </c>
    </row>
    <row r="444" spans="1:42" x14ac:dyDescent="0.25">
      <c r="A444" s="448">
        <v>442</v>
      </c>
      <c r="B444" s="554" t="s">
        <v>43</v>
      </c>
      <c r="C444" s="215"/>
      <c r="D444" s="215"/>
      <c r="E444" s="215"/>
      <c r="F444" s="215"/>
      <c r="G444" s="215"/>
      <c r="H444" s="215"/>
      <c r="I444" s="215"/>
      <c r="J444" s="215"/>
      <c r="K444" s="215"/>
      <c r="L444" s="215"/>
      <c r="M444" s="215"/>
      <c r="N444" s="215"/>
      <c r="O444" s="215"/>
      <c r="P444" s="215"/>
      <c r="Q444" s="215"/>
      <c r="R444" s="215"/>
      <c r="S444" s="604">
        <v>3.7</v>
      </c>
      <c r="T444" s="215">
        <v>20.3</v>
      </c>
      <c r="U444" s="215"/>
      <c r="V444" s="215" t="s">
        <v>323</v>
      </c>
      <c r="W444" s="215"/>
      <c r="X444" s="215"/>
      <c r="Y444" s="215"/>
      <c r="Z444" s="215"/>
      <c r="AA444" s="517"/>
      <c r="AB444" s="517"/>
      <c r="AC444" s="215"/>
      <c r="AD444" s="215"/>
      <c r="AE444" s="215"/>
      <c r="AF444" s="607"/>
      <c r="AG444" s="539" t="str">
        <f t="shared" si="12"/>
        <v/>
      </c>
      <c r="AH444" s="608"/>
      <c r="AI444" s="608"/>
      <c r="AJ444" s="608"/>
      <c r="AK444" s="609"/>
      <c r="AL444" s="609"/>
      <c r="AM444" s="609"/>
      <c r="AN444" s="609"/>
      <c r="AO444" s="541" t="str">
        <f t="shared" si="13"/>
        <v/>
      </c>
      <c r="AP444" s="541" t="str">
        <f t="shared" si="14"/>
        <v/>
      </c>
    </row>
    <row r="445" spans="1:42" x14ac:dyDescent="0.25">
      <c r="A445" s="448">
        <v>443</v>
      </c>
      <c r="B445" s="554" t="s">
        <v>43</v>
      </c>
      <c r="C445" s="215"/>
      <c r="D445" s="215"/>
      <c r="E445" s="215"/>
      <c r="F445" s="215"/>
      <c r="G445" s="215"/>
      <c r="H445" s="215"/>
      <c r="I445" s="215"/>
      <c r="J445" s="215"/>
      <c r="K445" s="215"/>
      <c r="L445" s="215"/>
      <c r="M445" s="215"/>
      <c r="N445" s="215"/>
      <c r="O445" s="215"/>
      <c r="P445" s="215"/>
      <c r="Q445" s="215"/>
      <c r="R445" s="215"/>
      <c r="S445" s="604">
        <v>3.7</v>
      </c>
      <c r="T445" s="215">
        <v>20.3</v>
      </c>
      <c r="U445" s="215"/>
      <c r="V445" s="215" t="s">
        <v>323</v>
      </c>
      <c r="W445" s="215"/>
      <c r="X445" s="215"/>
      <c r="Y445" s="215"/>
      <c r="Z445" s="215"/>
      <c r="AA445" s="517"/>
      <c r="AB445" s="517"/>
      <c r="AC445" s="215"/>
      <c r="AD445" s="215"/>
      <c r="AE445" s="215"/>
      <c r="AF445" s="607"/>
      <c r="AG445" s="539" t="str">
        <f t="shared" si="12"/>
        <v/>
      </c>
      <c r="AH445" s="608"/>
      <c r="AI445" s="608"/>
      <c r="AJ445" s="608"/>
      <c r="AK445" s="609"/>
      <c r="AL445" s="609"/>
      <c r="AM445" s="609"/>
      <c r="AN445" s="609"/>
      <c r="AO445" s="541" t="str">
        <f t="shared" si="13"/>
        <v/>
      </c>
      <c r="AP445" s="541" t="str">
        <f t="shared" si="14"/>
        <v/>
      </c>
    </row>
    <row r="446" spans="1:42" x14ac:dyDescent="0.25">
      <c r="A446" s="448">
        <v>444</v>
      </c>
      <c r="B446" s="554" t="s">
        <v>43</v>
      </c>
      <c r="C446" s="215"/>
      <c r="D446" s="215"/>
      <c r="E446" s="215"/>
      <c r="F446" s="215"/>
      <c r="G446" s="215"/>
      <c r="H446" s="215"/>
      <c r="I446" s="215"/>
      <c r="J446" s="215"/>
      <c r="K446" s="215"/>
      <c r="L446" s="215"/>
      <c r="M446" s="215"/>
      <c r="N446" s="215"/>
      <c r="O446" s="215"/>
      <c r="P446" s="215"/>
      <c r="Q446" s="215"/>
      <c r="R446" s="215"/>
      <c r="S446" s="604">
        <v>3.7</v>
      </c>
      <c r="T446" s="215">
        <v>20.3</v>
      </c>
      <c r="U446" s="215"/>
      <c r="V446" s="215" t="s">
        <v>323</v>
      </c>
      <c r="W446" s="215"/>
      <c r="X446" s="215"/>
      <c r="Y446" s="215"/>
      <c r="Z446" s="215"/>
      <c r="AA446" s="517"/>
      <c r="AB446" s="517"/>
      <c r="AC446" s="215"/>
      <c r="AD446" s="215"/>
      <c r="AE446" s="215"/>
      <c r="AF446" s="607"/>
      <c r="AG446" s="539" t="str">
        <f t="shared" si="12"/>
        <v/>
      </c>
      <c r="AH446" s="608"/>
      <c r="AI446" s="608"/>
      <c r="AJ446" s="608"/>
      <c r="AK446" s="609"/>
      <c r="AL446" s="609"/>
      <c r="AM446" s="609"/>
      <c r="AN446" s="609"/>
      <c r="AO446" s="541" t="str">
        <f t="shared" si="13"/>
        <v/>
      </c>
      <c r="AP446" s="541" t="str">
        <f t="shared" si="14"/>
        <v/>
      </c>
    </row>
    <row r="447" spans="1:42" x14ac:dyDescent="0.25">
      <c r="A447" s="448">
        <v>445</v>
      </c>
      <c r="B447" s="554" t="s">
        <v>43</v>
      </c>
      <c r="C447" s="215"/>
      <c r="D447" s="215"/>
      <c r="E447" s="215"/>
      <c r="F447" s="215"/>
      <c r="G447" s="215"/>
      <c r="H447" s="215"/>
      <c r="I447" s="215"/>
      <c r="J447" s="215"/>
      <c r="K447" s="215"/>
      <c r="L447" s="215"/>
      <c r="M447" s="215"/>
      <c r="N447" s="215"/>
      <c r="O447" s="215"/>
      <c r="P447" s="215"/>
      <c r="Q447" s="215"/>
      <c r="R447" s="215"/>
      <c r="S447" s="604">
        <v>3.7</v>
      </c>
      <c r="T447" s="215">
        <v>20.3</v>
      </c>
      <c r="U447" s="215"/>
      <c r="V447" s="215" t="s">
        <v>323</v>
      </c>
      <c r="W447" s="215"/>
      <c r="X447" s="215"/>
      <c r="Y447" s="215"/>
      <c r="Z447" s="215"/>
      <c r="AA447" s="517"/>
      <c r="AB447" s="517"/>
      <c r="AC447" s="215"/>
      <c r="AD447" s="215"/>
      <c r="AE447" s="215"/>
      <c r="AF447" s="607"/>
      <c r="AG447" s="539" t="str">
        <f t="shared" si="12"/>
        <v/>
      </c>
      <c r="AH447" s="608"/>
      <c r="AI447" s="608"/>
      <c r="AJ447" s="608"/>
      <c r="AK447" s="609"/>
      <c r="AL447" s="609"/>
      <c r="AM447" s="609"/>
      <c r="AN447" s="609"/>
      <c r="AO447" s="541" t="str">
        <f t="shared" si="13"/>
        <v/>
      </c>
      <c r="AP447" s="541" t="str">
        <f t="shared" si="14"/>
        <v/>
      </c>
    </row>
    <row r="448" spans="1:42" x14ac:dyDescent="0.25">
      <c r="A448" s="448">
        <v>446</v>
      </c>
      <c r="B448" s="554" t="s">
        <v>43</v>
      </c>
      <c r="C448" s="215"/>
      <c r="D448" s="215"/>
      <c r="E448" s="215"/>
      <c r="F448" s="215"/>
      <c r="G448" s="215"/>
      <c r="H448" s="215"/>
      <c r="I448" s="215"/>
      <c r="J448" s="215"/>
      <c r="K448" s="215"/>
      <c r="L448" s="215"/>
      <c r="M448" s="215"/>
      <c r="N448" s="215"/>
      <c r="O448" s="215"/>
      <c r="P448" s="215"/>
      <c r="Q448" s="215"/>
      <c r="R448" s="215"/>
      <c r="S448" s="604">
        <v>3.7</v>
      </c>
      <c r="T448" s="215">
        <v>20.3</v>
      </c>
      <c r="U448" s="215"/>
      <c r="V448" s="215" t="s">
        <v>323</v>
      </c>
      <c r="W448" s="215"/>
      <c r="X448" s="215"/>
      <c r="Y448" s="215"/>
      <c r="Z448" s="215"/>
      <c r="AA448" s="517"/>
      <c r="AB448" s="517"/>
      <c r="AC448" s="215"/>
      <c r="AD448" s="215"/>
      <c r="AE448" s="215"/>
      <c r="AF448" s="607"/>
      <c r="AG448" s="539" t="str">
        <f t="shared" si="12"/>
        <v/>
      </c>
      <c r="AH448" s="608"/>
      <c r="AI448" s="608"/>
      <c r="AJ448" s="608"/>
      <c r="AK448" s="609"/>
      <c r="AL448" s="609"/>
      <c r="AM448" s="609"/>
      <c r="AN448" s="609"/>
      <c r="AO448" s="541" t="str">
        <f t="shared" si="13"/>
        <v/>
      </c>
      <c r="AP448" s="541" t="str">
        <f t="shared" si="14"/>
        <v/>
      </c>
    </row>
    <row r="449" spans="1:42" x14ac:dyDescent="0.25">
      <c r="A449" s="448">
        <v>447</v>
      </c>
      <c r="B449" s="554" t="s">
        <v>43</v>
      </c>
      <c r="C449" s="215"/>
      <c r="D449" s="215"/>
      <c r="E449" s="215"/>
      <c r="F449" s="215"/>
      <c r="G449" s="215"/>
      <c r="H449" s="215"/>
      <c r="I449" s="215"/>
      <c r="J449" s="215"/>
      <c r="K449" s="215"/>
      <c r="L449" s="215"/>
      <c r="M449" s="215"/>
      <c r="N449" s="215"/>
      <c r="O449" s="215"/>
      <c r="P449" s="215"/>
      <c r="Q449" s="215"/>
      <c r="R449" s="215"/>
      <c r="S449" s="604">
        <v>3.7</v>
      </c>
      <c r="T449" s="215">
        <v>20.3</v>
      </c>
      <c r="U449" s="215"/>
      <c r="V449" s="215" t="s">
        <v>323</v>
      </c>
      <c r="W449" s="215"/>
      <c r="X449" s="215"/>
      <c r="Y449" s="215"/>
      <c r="Z449" s="215"/>
      <c r="AA449" s="517"/>
      <c r="AB449" s="517"/>
      <c r="AC449" s="215"/>
      <c r="AD449" s="215"/>
      <c r="AE449" s="215"/>
      <c r="AF449" s="607"/>
      <c r="AG449" s="539" t="str">
        <f t="shared" si="12"/>
        <v/>
      </c>
      <c r="AH449" s="608"/>
      <c r="AI449" s="608"/>
      <c r="AJ449" s="608"/>
      <c r="AK449" s="609"/>
      <c r="AL449" s="609"/>
      <c r="AM449" s="609"/>
      <c r="AN449" s="609"/>
      <c r="AO449" s="541" t="str">
        <f t="shared" si="13"/>
        <v/>
      </c>
      <c r="AP449" s="541" t="str">
        <f t="shared" si="14"/>
        <v/>
      </c>
    </row>
    <row r="450" spans="1:42" x14ac:dyDescent="0.25">
      <c r="A450" s="448">
        <v>448</v>
      </c>
      <c r="B450" s="554" t="s">
        <v>43</v>
      </c>
      <c r="C450" s="215"/>
      <c r="D450" s="215"/>
      <c r="E450" s="215"/>
      <c r="F450" s="215"/>
      <c r="G450" s="215"/>
      <c r="H450" s="215"/>
      <c r="I450" s="215"/>
      <c r="J450" s="215"/>
      <c r="K450" s="215"/>
      <c r="L450" s="215"/>
      <c r="M450" s="215"/>
      <c r="N450" s="215"/>
      <c r="O450" s="215"/>
      <c r="P450" s="215"/>
      <c r="Q450" s="215"/>
      <c r="R450" s="215"/>
      <c r="S450" s="604">
        <v>3.7</v>
      </c>
      <c r="T450" s="215">
        <v>20.3</v>
      </c>
      <c r="U450" s="215"/>
      <c r="V450" s="215" t="s">
        <v>323</v>
      </c>
      <c r="W450" s="215"/>
      <c r="X450" s="215"/>
      <c r="Y450" s="215"/>
      <c r="Z450" s="215"/>
      <c r="AA450" s="517"/>
      <c r="AB450" s="517"/>
      <c r="AC450" s="215"/>
      <c r="AD450" s="215"/>
      <c r="AE450" s="215"/>
      <c r="AF450" s="607"/>
      <c r="AG450" s="539" t="str">
        <f t="shared" si="12"/>
        <v/>
      </c>
      <c r="AH450" s="608"/>
      <c r="AI450" s="608"/>
      <c r="AJ450" s="608"/>
      <c r="AK450" s="609"/>
      <c r="AL450" s="609"/>
      <c r="AM450" s="609"/>
      <c r="AN450" s="609"/>
      <c r="AO450" s="541" t="str">
        <f t="shared" si="13"/>
        <v/>
      </c>
      <c r="AP450" s="541" t="str">
        <f t="shared" si="14"/>
        <v/>
      </c>
    </row>
    <row r="451" spans="1:42" x14ac:dyDescent="0.25">
      <c r="A451" s="448">
        <v>449</v>
      </c>
      <c r="B451" s="554" t="s">
        <v>43</v>
      </c>
      <c r="C451" s="215"/>
      <c r="D451" s="215"/>
      <c r="E451" s="215"/>
      <c r="F451" s="215"/>
      <c r="G451" s="215"/>
      <c r="H451" s="215"/>
      <c r="I451" s="215"/>
      <c r="J451" s="215"/>
      <c r="K451" s="215"/>
      <c r="L451" s="215"/>
      <c r="M451" s="215"/>
      <c r="N451" s="215"/>
      <c r="O451" s="215"/>
      <c r="P451" s="215"/>
      <c r="Q451" s="215"/>
      <c r="R451" s="215"/>
      <c r="S451" s="604">
        <v>3.7</v>
      </c>
      <c r="T451" s="215">
        <v>20.3</v>
      </c>
      <c r="U451" s="215"/>
      <c r="V451" s="215" t="s">
        <v>323</v>
      </c>
      <c r="W451" s="215"/>
      <c r="X451" s="215"/>
      <c r="Y451" s="215"/>
      <c r="Z451" s="215"/>
      <c r="AA451" s="517"/>
      <c r="AB451" s="517"/>
      <c r="AC451" s="215"/>
      <c r="AD451" s="215"/>
      <c r="AE451" s="215"/>
      <c r="AF451" s="607"/>
      <c r="AG451" s="539" t="str">
        <f t="shared" si="12"/>
        <v/>
      </c>
      <c r="AH451" s="608"/>
      <c r="AI451" s="608"/>
      <c r="AJ451" s="608"/>
      <c r="AK451" s="609"/>
      <c r="AL451" s="609"/>
      <c r="AM451" s="609"/>
      <c r="AN451" s="609"/>
      <c r="AO451" s="541" t="str">
        <f t="shared" si="13"/>
        <v/>
      </c>
      <c r="AP451" s="541" t="str">
        <f t="shared" si="14"/>
        <v/>
      </c>
    </row>
    <row r="452" spans="1:42" x14ac:dyDescent="0.25">
      <c r="A452" s="448">
        <v>450</v>
      </c>
      <c r="B452" s="554" t="s">
        <v>43</v>
      </c>
      <c r="C452" s="215"/>
      <c r="D452" s="215"/>
      <c r="E452" s="215"/>
      <c r="F452" s="215"/>
      <c r="G452" s="215"/>
      <c r="H452" s="215"/>
      <c r="I452" s="215"/>
      <c r="J452" s="215"/>
      <c r="K452" s="215"/>
      <c r="L452" s="215"/>
      <c r="M452" s="215"/>
      <c r="N452" s="215"/>
      <c r="O452" s="215"/>
      <c r="P452" s="215"/>
      <c r="Q452" s="215"/>
      <c r="R452" s="215"/>
      <c r="S452" s="604">
        <v>3.7</v>
      </c>
      <c r="T452" s="215">
        <v>20.3</v>
      </c>
      <c r="U452" s="215"/>
      <c r="V452" s="215" t="s">
        <v>323</v>
      </c>
      <c r="W452" s="215"/>
      <c r="X452" s="215"/>
      <c r="Y452" s="215"/>
      <c r="Z452" s="215"/>
      <c r="AA452" s="517"/>
      <c r="AB452" s="517"/>
      <c r="AC452" s="215"/>
      <c r="AD452" s="215"/>
      <c r="AE452" s="215"/>
      <c r="AF452" s="607"/>
      <c r="AG452" s="539" t="str">
        <f t="shared" si="12"/>
        <v/>
      </c>
      <c r="AH452" s="608"/>
      <c r="AI452" s="608"/>
      <c r="AJ452" s="608"/>
      <c r="AK452" s="609"/>
      <c r="AL452" s="609"/>
      <c r="AM452" s="609"/>
      <c r="AN452" s="609"/>
      <c r="AO452" s="541" t="str">
        <f t="shared" si="13"/>
        <v/>
      </c>
      <c r="AP452" s="541" t="str">
        <f t="shared" si="14"/>
        <v/>
      </c>
    </row>
    <row r="453" spans="1:42" x14ac:dyDescent="0.25">
      <c r="A453" s="448">
        <v>451</v>
      </c>
      <c r="B453" s="554" t="s">
        <v>43</v>
      </c>
      <c r="C453" s="215"/>
      <c r="D453" s="215"/>
      <c r="E453" s="215"/>
      <c r="F453" s="215"/>
      <c r="G453" s="215"/>
      <c r="H453" s="215"/>
      <c r="I453" s="215"/>
      <c r="J453" s="215"/>
      <c r="K453" s="215"/>
      <c r="L453" s="215"/>
      <c r="M453" s="215"/>
      <c r="N453" s="215"/>
      <c r="O453" s="215"/>
      <c r="P453" s="215"/>
      <c r="Q453" s="215"/>
      <c r="R453" s="215"/>
      <c r="S453" s="604">
        <v>3.7</v>
      </c>
      <c r="T453" s="215">
        <v>20.3</v>
      </c>
      <c r="U453" s="215"/>
      <c r="V453" s="215" t="s">
        <v>323</v>
      </c>
      <c r="W453" s="215"/>
      <c r="X453" s="215"/>
      <c r="Y453" s="215"/>
      <c r="Z453" s="215"/>
      <c r="AA453" s="517"/>
      <c r="AB453" s="517"/>
      <c r="AC453" s="215"/>
      <c r="AD453" s="215"/>
      <c r="AE453" s="215"/>
      <c r="AF453" s="607"/>
      <c r="AG453" s="539" t="str">
        <f t="shared" si="12"/>
        <v/>
      </c>
      <c r="AH453" s="608"/>
      <c r="AI453" s="608"/>
      <c r="AJ453" s="608"/>
      <c r="AK453" s="609"/>
      <c r="AL453" s="609"/>
      <c r="AM453" s="609"/>
      <c r="AN453" s="609"/>
      <c r="AO453" s="541" t="str">
        <f t="shared" si="13"/>
        <v/>
      </c>
      <c r="AP453" s="541" t="str">
        <f t="shared" si="14"/>
        <v/>
      </c>
    </row>
    <row r="454" spans="1:42" x14ac:dyDescent="0.25">
      <c r="A454" s="448">
        <v>452</v>
      </c>
      <c r="B454" s="554" t="s">
        <v>43</v>
      </c>
      <c r="C454" s="215"/>
      <c r="D454" s="215"/>
      <c r="E454" s="215"/>
      <c r="F454" s="215"/>
      <c r="G454" s="215"/>
      <c r="H454" s="215"/>
      <c r="I454" s="215"/>
      <c r="J454" s="215"/>
      <c r="K454" s="215"/>
      <c r="L454" s="215"/>
      <c r="M454" s="215"/>
      <c r="N454" s="215"/>
      <c r="O454" s="215"/>
      <c r="P454" s="215"/>
      <c r="Q454" s="215"/>
      <c r="R454" s="215"/>
      <c r="S454" s="604">
        <v>3.7</v>
      </c>
      <c r="T454" s="215">
        <v>20.3</v>
      </c>
      <c r="U454" s="215"/>
      <c r="V454" s="215" t="s">
        <v>323</v>
      </c>
      <c r="W454" s="215"/>
      <c r="X454" s="215"/>
      <c r="Y454" s="215"/>
      <c r="Z454" s="215"/>
      <c r="AA454" s="517"/>
      <c r="AB454" s="517"/>
      <c r="AC454" s="215"/>
      <c r="AD454" s="215"/>
      <c r="AE454" s="215"/>
      <c r="AF454" s="607"/>
      <c r="AG454" s="539" t="str">
        <f t="shared" si="12"/>
        <v/>
      </c>
      <c r="AH454" s="608"/>
      <c r="AI454" s="608"/>
      <c r="AJ454" s="608"/>
      <c r="AK454" s="609"/>
      <c r="AL454" s="609"/>
      <c r="AM454" s="609"/>
      <c r="AN454" s="609"/>
      <c r="AO454" s="541" t="str">
        <f t="shared" si="13"/>
        <v/>
      </c>
      <c r="AP454" s="541" t="str">
        <f t="shared" si="14"/>
        <v/>
      </c>
    </row>
    <row r="455" spans="1:42" x14ac:dyDescent="0.25">
      <c r="A455" s="448">
        <v>453</v>
      </c>
      <c r="B455" s="554" t="s">
        <v>43</v>
      </c>
      <c r="C455" s="215"/>
      <c r="D455" s="215"/>
      <c r="E455" s="215"/>
      <c r="F455" s="215"/>
      <c r="G455" s="215"/>
      <c r="H455" s="215"/>
      <c r="I455" s="215"/>
      <c r="J455" s="215"/>
      <c r="K455" s="215"/>
      <c r="L455" s="215"/>
      <c r="M455" s="215"/>
      <c r="N455" s="215"/>
      <c r="O455" s="215"/>
      <c r="P455" s="215"/>
      <c r="Q455" s="215"/>
      <c r="R455" s="215"/>
      <c r="S455" s="604">
        <v>3.7</v>
      </c>
      <c r="T455" s="215">
        <v>20.3</v>
      </c>
      <c r="U455" s="215"/>
      <c r="V455" s="215" t="s">
        <v>323</v>
      </c>
      <c r="W455" s="215"/>
      <c r="X455" s="215"/>
      <c r="Y455" s="215"/>
      <c r="Z455" s="215"/>
      <c r="AA455" s="517"/>
      <c r="AB455" s="517"/>
      <c r="AC455" s="215"/>
      <c r="AD455" s="215"/>
      <c r="AE455" s="215"/>
      <c r="AF455" s="607"/>
      <c r="AG455" s="539" t="str">
        <f t="shared" si="12"/>
        <v/>
      </c>
      <c r="AH455" s="608"/>
      <c r="AI455" s="608"/>
      <c r="AJ455" s="608"/>
      <c r="AK455" s="609"/>
      <c r="AL455" s="609"/>
      <c r="AM455" s="609"/>
      <c r="AN455" s="609"/>
      <c r="AO455" s="541" t="str">
        <f t="shared" si="13"/>
        <v/>
      </c>
      <c r="AP455" s="541" t="str">
        <f t="shared" si="14"/>
        <v/>
      </c>
    </row>
    <row r="456" spans="1:42" x14ac:dyDescent="0.25">
      <c r="A456" s="448">
        <v>454</v>
      </c>
      <c r="B456" s="554" t="s">
        <v>43</v>
      </c>
      <c r="C456" s="215"/>
      <c r="D456" s="215"/>
      <c r="E456" s="215"/>
      <c r="F456" s="215"/>
      <c r="G456" s="215"/>
      <c r="H456" s="215"/>
      <c r="I456" s="215"/>
      <c r="J456" s="215"/>
      <c r="K456" s="215"/>
      <c r="L456" s="215"/>
      <c r="M456" s="215"/>
      <c r="N456" s="215"/>
      <c r="O456" s="215"/>
      <c r="P456" s="215"/>
      <c r="Q456" s="215"/>
      <c r="R456" s="215"/>
      <c r="S456" s="604">
        <v>3.7</v>
      </c>
      <c r="T456" s="215">
        <v>20.3</v>
      </c>
      <c r="U456" s="215"/>
      <c r="V456" s="215" t="s">
        <v>323</v>
      </c>
      <c r="W456" s="215"/>
      <c r="X456" s="215"/>
      <c r="Y456" s="215"/>
      <c r="Z456" s="215"/>
      <c r="AA456" s="517"/>
      <c r="AB456" s="517"/>
      <c r="AC456" s="215"/>
      <c r="AD456" s="215"/>
      <c r="AE456" s="215"/>
      <c r="AF456" s="607"/>
      <c r="AG456" s="539" t="str">
        <f t="shared" si="12"/>
        <v/>
      </c>
      <c r="AH456" s="608"/>
      <c r="AI456" s="608"/>
      <c r="AJ456" s="608"/>
      <c r="AK456" s="609"/>
      <c r="AL456" s="609"/>
      <c r="AM456" s="609"/>
      <c r="AN456" s="609"/>
      <c r="AO456" s="541" t="str">
        <f t="shared" si="13"/>
        <v/>
      </c>
      <c r="AP456" s="541" t="str">
        <f t="shared" si="14"/>
        <v/>
      </c>
    </row>
    <row r="457" spans="1:42" x14ac:dyDescent="0.25">
      <c r="A457" s="448">
        <v>455</v>
      </c>
      <c r="B457" s="554" t="s">
        <v>43</v>
      </c>
      <c r="C457" s="215"/>
      <c r="D457" s="215"/>
      <c r="E457" s="215"/>
      <c r="F457" s="215"/>
      <c r="G457" s="215"/>
      <c r="H457" s="215"/>
      <c r="I457" s="215"/>
      <c r="J457" s="215"/>
      <c r="K457" s="215"/>
      <c r="L457" s="215"/>
      <c r="M457" s="215"/>
      <c r="N457" s="215"/>
      <c r="O457" s="215"/>
      <c r="P457" s="215"/>
      <c r="Q457" s="215"/>
      <c r="R457" s="215"/>
      <c r="S457" s="604">
        <v>3.7</v>
      </c>
      <c r="T457" s="215">
        <v>20.3</v>
      </c>
      <c r="U457" s="215"/>
      <c r="V457" s="215" t="s">
        <v>323</v>
      </c>
      <c r="W457" s="215"/>
      <c r="X457" s="215"/>
      <c r="Y457" s="215"/>
      <c r="Z457" s="215"/>
      <c r="AA457" s="517"/>
      <c r="AB457" s="517"/>
      <c r="AC457" s="215"/>
      <c r="AD457" s="215"/>
      <c r="AE457" s="215"/>
      <c r="AF457" s="607"/>
      <c r="AG457" s="539" t="str">
        <f t="shared" si="12"/>
        <v/>
      </c>
      <c r="AH457" s="608"/>
      <c r="AI457" s="608"/>
      <c r="AJ457" s="608"/>
      <c r="AK457" s="609"/>
      <c r="AL457" s="609"/>
      <c r="AM457" s="609"/>
      <c r="AN457" s="609"/>
      <c r="AO457" s="541" t="str">
        <f t="shared" si="13"/>
        <v/>
      </c>
      <c r="AP457" s="541" t="str">
        <f t="shared" si="14"/>
        <v/>
      </c>
    </row>
    <row r="458" spans="1:42" x14ac:dyDescent="0.25">
      <c r="A458" s="448">
        <v>456</v>
      </c>
      <c r="B458" s="554" t="s">
        <v>43</v>
      </c>
      <c r="C458" s="215"/>
      <c r="D458" s="215"/>
      <c r="E458" s="215"/>
      <c r="F458" s="215"/>
      <c r="G458" s="215"/>
      <c r="H458" s="215"/>
      <c r="I458" s="215"/>
      <c r="J458" s="215"/>
      <c r="K458" s="215"/>
      <c r="L458" s="215"/>
      <c r="M458" s="215"/>
      <c r="N458" s="215"/>
      <c r="O458" s="215"/>
      <c r="P458" s="215"/>
      <c r="Q458" s="215"/>
      <c r="R458" s="215"/>
      <c r="S458" s="604">
        <v>3.7</v>
      </c>
      <c r="T458" s="215">
        <v>20.3</v>
      </c>
      <c r="U458" s="215"/>
      <c r="V458" s="215" t="s">
        <v>323</v>
      </c>
      <c r="W458" s="215"/>
      <c r="X458" s="215"/>
      <c r="Y458" s="215"/>
      <c r="Z458" s="215"/>
      <c r="AA458" s="517"/>
      <c r="AB458" s="517"/>
      <c r="AC458" s="215"/>
      <c r="AD458" s="215"/>
      <c r="AE458" s="215"/>
      <c r="AF458" s="607"/>
      <c r="AG458" s="539" t="str">
        <f t="shared" si="12"/>
        <v/>
      </c>
      <c r="AH458" s="608"/>
      <c r="AI458" s="608"/>
      <c r="AJ458" s="608"/>
      <c r="AK458" s="609"/>
      <c r="AL458" s="609"/>
      <c r="AM458" s="609"/>
      <c r="AN458" s="609"/>
      <c r="AO458" s="541" t="str">
        <f t="shared" si="13"/>
        <v/>
      </c>
      <c r="AP458" s="541" t="str">
        <f t="shared" si="14"/>
        <v/>
      </c>
    </row>
    <row r="459" spans="1:42" x14ac:dyDescent="0.25">
      <c r="A459" s="448">
        <v>457</v>
      </c>
      <c r="B459" s="554" t="s">
        <v>43</v>
      </c>
      <c r="C459" s="215"/>
      <c r="D459" s="215"/>
      <c r="E459" s="215"/>
      <c r="F459" s="215"/>
      <c r="G459" s="215"/>
      <c r="H459" s="215"/>
      <c r="I459" s="215"/>
      <c r="J459" s="215"/>
      <c r="K459" s="215"/>
      <c r="L459" s="215"/>
      <c r="M459" s="215"/>
      <c r="N459" s="215"/>
      <c r="O459" s="215"/>
      <c r="P459" s="215"/>
      <c r="Q459" s="215"/>
      <c r="R459" s="215"/>
      <c r="S459" s="604">
        <v>3.7</v>
      </c>
      <c r="T459" s="215">
        <v>20.3</v>
      </c>
      <c r="U459" s="215"/>
      <c r="V459" s="215" t="s">
        <v>323</v>
      </c>
      <c r="W459" s="215"/>
      <c r="X459" s="215"/>
      <c r="Y459" s="215"/>
      <c r="Z459" s="215"/>
      <c r="AA459" s="517"/>
      <c r="AB459" s="517"/>
      <c r="AC459" s="215"/>
      <c r="AD459" s="215"/>
      <c r="AE459" s="215"/>
      <c r="AF459" s="607"/>
      <c r="AG459" s="539" t="str">
        <f t="shared" si="12"/>
        <v/>
      </c>
      <c r="AH459" s="608"/>
      <c r="AI459" s="608"/>
      <c r="AJ459" s="608"/>
      <c r="AK459" s="609"/>
      <c r="AL459" s="609"/>
      <c r="AM459" s="609"/>
      <c r="AN459" s="609"/>
      <c r="AO459" s="541" t="str">
        <f t="shared" si="13"/>
        <v/>
      </c>
      <c r="AP459" s="541" t="str">
        <f t="shared" si="14"/>
        <v/>
      </c>
    </row>
    <row r="460" spans="1:42" x14ac:dyDescent="0.25">
      <c r="A460" s="448">
        <v>458</v>
      </c>
      <c r="B460" s="554" t="s">
        <v>43</v>
      </c>
      <c r="C460" s="215"/>
      <c r="D460" s="215"/>
      <c r="E460" s="215"/>
      <c r="F460" s="215"/>
      <c r="G460" s="215"/>
      <c r="H460" s="215"/>
      <c r="I460" s="215"/>
      <c r="J460" s="215"/>
      <c r="K460" s="215"/>
      <c r="L460" s="215"/>
      <c r="M460" s="215"/>
      <c r="N460" s="215"/>
      <c r="O460" s="215"/>
      <c r="P460" s="215"/>
      <c r="Q460" s="215"/>
      <c r="R460" s="215"/>
      <c r="S460" s="604">
        <v>3.7</v>
      </c>
      <c r="T460" s="215">
        <v>20.3</v>
      </c>
      <c r="U460" s="215"/>
      <c r="V460" s="215" t="s">
        <v>323</v>
      </c>
      <c r="W460" s="215"/>
      <c r="X460" s="215"/>
      <c r="Y460" s="215"/>
      <c r="Z460" s="215"/>
      <c r="AA460" s="517"/>
      <c r="AB460" s="517"/>
      <c r="AC460" s="215"/>
      <c r="AD460" s="215"/>
      <c r="AE460" s="215"/>
      <c r="AF460" s="607"/>
      <c r="AG460" s="539" t="str">
        <f t="shared" si="12"/>
        <v/>
      </c>
      <c r="AH460" s="608"/>
      <c r="AI460" s="608"/>
      <c r="AJ460" s="608"/>
      <c r="AK460" s="609"/>
      <c r="AL460" s="609"/>
      <c r="AM460" s="609"/>
      <c r="AN460" s="609"/>
      <c r="AO460" s="541" t="str">
        <f t="shared" si="13"/>
        <v/>
      </c>
      <c r="AP460" s="541" t="str">
        <f t="shared" si="14"/>
        <v/>
      </c>
    </row>
    <row r="461" spans="1:42" x14ac:dyDescent="0.25">
      <c r="A461" s="448">
        <v>459</v>
      </c>
      <c r="B461" s="554" t="s">
        <v>43</v>
      </c>
      <c r="C461" s="215"/>
      <c r="D461" s="215"/>
      <c r="E461" s="215"/>
      <c r="F461" s="215"/>
      <c r="G461" s="215"/>
      <c r="H461" s="215"/>
      <c r="I461" s="215"/>
      <c r="J461" s="215"/>
      <c r="K461" s="215"/>
      <c r="L461" s="215"/>
      <c r="M461" s="215"/>
      <c r="N461" s="215"/>
      <c r="O461" s="215"/>
      <c r="P461" s="215"/>
      <c r="Q461" s="215"/>
      <c r="R461" s="215"/>
      <c r="S461" s="604">
        <v>3.7</v>
      </c>
      <c r="T461" s="215">
        <v>20.3</v>
      </c>
      <c r="U461" s="215"/>
      <c r="V461" s="215" t="s">
        <v>323</v>
      </c>
      <c r="W461" s="215"/>
      <c r="X461" s="215"/>
      <c r="Y461" s="215"/>
      <c r="Z461" s="215"/>
      <c r="AA461" s="517"/>
      <c r="AB461" s="517"/>
      <c r="AC461" s="215"/>
      <c r="AD461" s="215"/>
      <c r="AE461" s="215"/>
      <c r="AF461" s="607"/>
      <c r="AG461" s="539" t="str">
        <f t="shared" si="12"/>
        <v/>
      </c>
      <c r="AH461" s="608"/>
      <c r="AI461" s="608"/>
      <c r="AJ461" s="608"/>
      <c r="AK461" s="609"/>
      <c r="AL461" s="609"/>
      <c r="AM461" s="609"/>
      <c r="AN461" s="609"/>
      <c r="AO461" s="541" t="str">
        <f t="shared" si="13"/>
        <v/>
      </c>
      <c r="AP461" s="541" t="str">
        <f t="shared" si="14"/>
        <v/>
      </c>
    </row>
    <row r="462" spans="1:42" x14ac:dyDescent="0.25">
      <c r="A462" s="448">
        <v>460</v>
      </c>
      <c r="B462" s="554" t="s">
        <v>43</v>
      </c>
      <c r="C462" s="215"/>
      <c r="D462" s="215"/>
      <c r="E462" s="215"/>
      <c r="F462" s="215"/>
      <c r="G462" s="215"/>
      <c r="H462" s="215"/>
      <c r="I462" s="215"/>
      <c r="J462" s="215"/>
      <c r="K462" s="215"/>
      <c r="L462" s="215"/>
      <c r="M462" s="215"/>
      <c r="N462" s="215"/>
      <c r="O462" s="215"/>
      <c r="P462" s="215"/>
      <c r="Q462" s="215"/>
      <c r="R462" s="215"/>
      <c r="S462" s="604">
        <v>3.7</v>
      </c>
      <c r="T462" s="215">
        <v>20.3</v>
      </c>
      <c r="U462" s="215"/>
      <c r="V462" s="215" t="s">
        <v>323</v>
      </c>
      <c r="W462" s="215"/>
      <c r="X462" s="215"/>
      <c r="Y462" s="215"/>
      <c r="Z462" s="215"/>
      <c r="AA462" s="517"/>
      <c r="AB462" s="517"/>
      <c r="AC462" s="215"/>
      <c r="AD462" s="215"/>
      <c r="AE462" s="215"/>
      <c r="AF462" s="607"/>
      <c r="AG462" s="539" t="str">
        <f t="shared" si="12"/>
        <v/>
      </c>
      <c r="AH462" s="608"/>
      <c r="AI462" s="608"/>
      <c r="AJ462" s="608"/>
      <c r="AK462" s="609"/>
      <c r="AL462" s="609"/>
      <c r="AM462" s="609"/>
      <c r="AN462" s="609"/>
      <c r="AO462" s="541" t="str">
        <f t="shared" si="13"/>
        <v/>
      </c>
      <c r="AP462" s="541" t="str">
        <f t="shared" si="14"/>
        <v/>
      </c>
    </row>
    <row r="463" spans="1:42" x14ac:dyDescent="0.25">
      <c r="A463" s="448">
        <v>461</v>
      </c>
      <c r="B463" s="554" t="s">
        <v>43</v>
      </c>
      <c r="C463" s="215"/>
      <c r="D463" s="215"/>
      <c r="E463" s="215"/>
      <c r="F463" s="215"/>
      <c r="G463" s="215"/>
      <c r="H463" s="215"/>
      <c r="I463" s="215"/>
      <c r="J463" s="215"/>
      <c r="K463" s="215"/>
      <c r="L463" s="215"/>
      <c r="M463" s="215"/>
      <c r="N463" s="215"/>
      <c r="O463" s="215"/>
      <c r="P463" s="215"/>
      <c r="Q463" s="215"/>
      <c r="R463" s="215"/>
      <c r="S463" s="604">
        <v>3.7</v>
      </c>
      <c r="T463" s="215">
        <v>20.3</v>
      </c>
      <c r="U463" s="215"/>
      <c r="V463" s="215" t="s">
        <v>323</v>
      </c>
      <c r="W463" s="215"/>
      <c r="X463" s="215"/>
      <c r="Y463" s="215"/>
      <c r="Z463" s="215"/>
      <c r="AA463" s="517"/>
      <c r="AB463" s="517"/>
      <c r="AC463" s="215"/>
      <c r="AD463" s="215"/>
      <c r="AE463" s="215"/>
      <c r="AF463" s="607"/>
      <c r="AG463" s="539" t="str">
        <f t="shared" si="12"/>
        <v/>
      </c>
      <c r="AH463" s="608"/>
      <c r="AI463" s="608"/>
      <c r="AJ463" s="608"/>
      <c r="AK463" s="609"/>
      <c r="AL463" s="609"/>
      <c r="AM463" s="609"/>
      <c r="AN463" s="609"/>
      <c r="AO463" s="541" t="str">
        <f t="shared" si="13"/>
        <v/>
      </c>
      <c r="AP463" s="541" t="str">
        <f t="shared" si="14"/>
        <v/>
      </c>
    </row>
    <row r="464" spans="1:42" x14ac:dyDescent="0.25">
      <c r="A464" s="448">
        <v>462</v>
      </c>
      <c r="B464" s="554" t="s">
        <v>43</v>
      </c>
      <c r="C464" s="215"/>
      <c r="D464" s="215"/>
      <c r="E464" s="215"/>
      <c r="F464" s="215"/>
      <c r="G464" s="215"/>
      <c r="H464" s="215"/>
      <c r="I464" s="215"/>
      <c r="J464" s="215"/>
      <c r="K464" s="215"/>
      <c r="L464" s="215"/>
      <c r="M464" s="215"/>
      <c r="N464" s="215"/>
      <c r="O464" s="215"/>
      <c r="P464" s="215"/>
      <c r="Q464" s="215"/>
      <c r="R464" s="215"/>
      <c r="S464" s="604">
        <v>3.7</v>
      </c>
      <c r="T464" s="215">
        <v>20.3</v>
      </c>
      <c r="U464" s="215"/>
      <c r="V464" s="215" t="s">
        <v>323</v>
      </c>
      <c r="W464" s="215"/>
      <c r="X464" s="215"/>
      <c r="Y464" s="215"/>
      <c r="Z464" s="215"/>
      <c r="AA464" s="517"/>
      <c r="AB464" s="517"/>
      <c r="AC464" s="215"/>
      <c r="AD464" s="215"/>
      <c r="AE464" s="215"/>
      <c r="AF464" s="607"/>
      <c r="AG464" s="539" t="str">
        <f t="shared" si="12"/>
        <v/>
      </c>
      <c r="AH464" s="608"/>
      <c r="AI464" s="608"/>
      <c r="AJ464" s="608"/>
      <c r="AK464" s="609"/>
      <c r="AL464" s="609"/>
      <c r="AM464" s="609"/>
      <c r="AN464" s="609"/>
      <c r="AO464" s="541" t="str">
        <f t="shared" si="13"/>
        <v/>
      </c>
      <c r="AP464" s="541" t="str">
        <f t="shared" si="14"/>
        <v/>
      </c>
    </row>
    <row r="465" spans="1:42" x14ac:dyDescent="0.25">
      <c r="A465" s="448">
        <v>463</v>
      </c>
      <c r="B465" s="554" t="s">
        <v>43</v>
      </c>
      <c r="C465" s="215"/>
      <c r="D465" s="215"/>
      <c r="E465" s="215"/>
      <c r="F465" s="215"/>
      <c r="G465" s="215"/>
      <c r="H465" s="215"/>
      <c r="I465" s="215"/>
      <c r="J465" s="215"/>
      <c r="K465" s="215"/>
      <c r="L465" s="215"/>
      <c r="M465" s="215"/>
      <c r="N465" s="215"/>
      <c r="O465" s="215"/>
      <c r="P465" s="215"/>
      <c r="Q465" s="215"/>
      <c r="R465" s="215"/>
      <c r="S465" s="604">
        <v>3.7</v>
      </c>
      <c r="T465" s="215">
        <v>20.3</v>
      </c>
      <c r="U465" s="215"/>
      <c r="V465" s="215" t="s">
        <v>323</v>
      </c>
      <c r="W465" s="215"/>
      <c r="X465" s="215"/>
      <c r="Y465" s="215"/>
      <c r="Z465" s="215"/>
      <c r="AA465" s="517"/>
      <c r="AB465" s="517"/>
      <c r="AC465" s="215"/>
      <c r="AD465" s="215"/>
      <c r="AE465" s="215"/>
      <c r="AF465" s="607"/>
      <c r="AG465" s="539" t="str">
        <f t="shared" si="12"/>
        <v/>
      </c>
      <c r="AH465" s="608"/>
      <c r="AI465" s="608"/>
      <c r="AJ465" s="608"/>
      <c r="AK465" s="609"/>
      <c r="AL465" s="609"/>
      <c r="AM465" s="609"/>
      <c r="AN465" s="609"/>
      <c r="AO465" s="541" t="str">
        <f t="shared" si="13"/>
        <v/>
      </c>
      <c r="AP465" s="541" t="str">
        <f t="shared" si="14"/>
        <v/>
      </c>
    </row>
    <row r="466" spans="1:42" x14ac:dyDescent="0.25">
      <c r="A466" s="448">
        <v>464</v>
      </c>
      <c r="B466" s="554" t="s">
        <v>43</v>
      </c>
      <c r="C466" s="215"/>
      <c r="D466" s="215"/>
      <c r="E466" s="215"/>
      <c r="F466" s="215"/>
      <c r="G466" s="215"/>
      <c r="H466" s="215"/>
      <c r="I466" s="215"/>
      <c r="J466" s="215"/>
      <c r="K466" s="215"/>
      <c r="L466" s="215"/>
      <c r="M466" s="215"/>
      <c r="N466" s="215"/>
      <c r="O466" s="215"/>
      <c r="P466" s="215"/>
      <c r="Q466" s="215"/>
      <c r="R466" s="215"/>
      <c r="S466" s="604">
        <v>3.7</v>
      </c>
      <c r="T466" s="215">
        <v>20.3</v>
      </c>
      <c r="U466" s="215"/>
      <c r="V466" s="215" t="s">
        <v>323</v>
      </c>
      <c r="W466" s="215"/>
      <c r="X466" s="215"/>
      <c r="Y466" s="215"/>
      <c r="Z466" s="215"/>
      <c r="AA466" s="517"/>
      <c r="AB466" s="517"/>
      <c r="AC466" s="215"/>
      <c r="AD466" s="215"/>
      <c r="AE466" s="215"/>
      <c r="AF466" s="607"/>
      <c r="AG466" s="539" t="str">
        <f t="shared" si="12"/>
        <v/>
      </c>
      <c r="AH466" s="608"/>
      <c r="AI466" s="608"/>
      <c r="AJ466" s="608"/>
      <c r="AK466" s="609"/>
      <c r="AL466" s="609"/>
      <c r="AM466" s="609"/>
      <c r="AN466" s="609"/>
      <c r="AO466" s="541" t="str">
        <f t="shared" si="13"/>
        <v/>
      </c>
      <c r="AP466" s="541" t="str">
        <f t="shared" si="14"/>
        <v/>
      </c>
    </row>
    <row r="467" spans="1:42" x14ac:dyDescent="0.25">
      <c r="A467" s="448">
        <v>465</v>
      </c>
      <c r="B467" s="554" t="s">
        <v>43</v>
      </c>
      <c r="C467" s="215"/>
      <c r="D467" s="215"/>
      <c r="E467" s="215"/>
      <c r="F467" s="215"/>
      <c r="G467" s="215"/>
      <c r="H467" s="215"/>
      <c r="I467" s="215"/>
      <c r="J467" s="215"/>
      <c r="K467" s="215"/>
      <c r="L467" s="215"/>
      <c r="M467" s="215"/>
      <c r="N467" s="215"/>
      <c r="O467" s="215"/>
      <c r="P467" s="215"/>
      <c r="Q467" s="215"/>
      <c r="R467" s="215"/>
      <c r="S467" s="604">
        <v>3.7</v>
      </c>
      <c r="T467" s="215">
        <v>20.3</v>
      </c>
      <c r="U467" s="215"/>
      <c r="V467" s="215" t="s">
        <v>323</v>
      </c>
      <c r="W467" s="215"/>
      <c r="X467" s="215"/>
      <c r="Y467" s="215"/>
      <c r="Z467" s="215"/>
      <c r="AA467" s="517"/>
      <c r="AB467" s="517"/>
      <c r="AC467" s="215"/>
      <c r="AD467" s="215"/>
      <c r="AE467" s="215"/>
      <c r="AF467" s="607"/>
      <c r="AG467" s="539" t="str">
        <f t="shared" si="12"/>
        <v/>
      </c>
      <c r="AH467" s="608"/>
      <c r="AI467" s="608"/>
      <c r="AJ467" s="608"/>
      <c r="AK467" s="609"/>
      <c r="AL467" s="609"/>
      <c r="AM467" s="609"/>
      <c r="AN467" s="609"/>
      <c r="AO467" s="541" t="str">
        <f t="shared" si="13"/>
        <v/>
      </c>
      <c r="AP467" s="541" t="str">
        <f t="shared" si="14"/>
        <v/>
      </c>
    </row>
    <row r="468" spans="1:42" x14ac:dyDescent="0.25">
      <c r="A468" s="448">
        <v>466</v>
      </c>
      <c r="B468" s="554" t="s">
        <v>43</v>
      </c>
      <c r="C468" s="215"/>
      <c r="D468" s="215"/>
      <c r="E468" s="215"/>
      <c r="F468" s="215"/>
      <c r="G468" s="215"/>
      <c r="H468" s="215"/>
      <c r="I468" s="215"/>
      <c r="J468" s="215"/>
      <c r="K468" s="215"/>
      <c r="L468" s="215"/>
      <c r="M468" s="215"/>
      <c r="N468" s="215"/>
      <c r="O468" s="215"/>
      <c r="P468" s="215"/>
      <c r="Q468" s="215"/>
      <c r="R468" s="215"/>
      <c r="S468" s="604">
        <v>3.7</v>
      </c>
      <c r="T468" s="215">
        <v>20.3</v>
      </c>
      <c r="U468" s="215"/>
      <c r="V468" s="215" t="s">
        <v>323</v>
      </c>
      <c r="W468" s="215"/>
      <c r="X468" s="215"/>
      <c r="Y468" s="215"/>
      <c r="Z468" s="215"/>
      <c r="AA468" s="517"/>
      <c r="AB468" s="517"/>
      <c r="AC468" s="215"/>
      <c r="AD468" s="215"/>
      <c r="AE468" s="215"/>
      <c r="AF468" s="607"/>
      <c r="AG468" s="539" t="str">
        <f t="shared" si="12"/>
        <v/>
      </c>
      <c r="AH468" s="608"/>
      <c r="AI468" s="608"/>
      <c r="AJ468" s="608"/>
      <c r="AK468" s="609"/>
      <c r="AL468" s="609"/>
      <c r="AM468" s="609"/>
      <c r="AN468" s="609"/>
      <c r="AO468" s="541" t="str">
        <f t="shared" si="13"/>
        <v/>
      </c>
      <c r="AP468" s="541" t="str">
        <f t="shared" si="14"/>
        <v/>
      </c>
    </row>
    <row r="469" spans="1:42" x14ac:dyDescent="0.25">
      <c r="A469" s="448">
        <v>467</v>
      </c>
      <c r="B469" s="554" t="s">
        <v>43</v>
      </c>
      <c r="C469" s="215"/>
      <c r="D469" s="215"/>
      <c r="E469" s="215"/>
      <c r="F469" s="215"/>
      <c r="G469" s="215"/>
      <c r="H469" s="215"/>
      <c r="I469" s="215"/>
      <c r="J469" s="215"/>
      <c r="K469" s="215"/>
      <c r="L469" s="215"/>
      <c r="M469" s="215"/>
      <c r="N469" s="215"/>
      <c r="O469" s="215"/>
      <c r="P469" s="215"/>
      <c r="Q469" s="215"/>
      <c r="R469" s="215"/>
      <c r="S469" s="604">
        <v>3.7</v>
      </c>
      <c r="T469" s="215">
        <v>20.3</v>
      </c>
      <c r="U469" s="215"/>
      <c r="V469" s="215" t="s">
        <v>323</v>
      </c>
      <c r="W469" s="215"/>
      <c r="X469" s="215"/>
      <c r="Y469" s="215"/>
      <c r="Z469" s="215"/>
      <c r="AA469" s="517"/>
      <c r="AB469" s="517"/>
      <c r="AC469" s="215"/>
      <c r="AD469" s="215"/>
      <c r="AE469" s="215"/>
      <c r="AF469" s="607"/>
      <c r="AG469" s="539" t="str">
        <f t="shared" si="12"/>
        <v/>
      </c>
      <c r="AH469" s="608"/>
      <c r="AI469" s="608"/>
      <c r="AJ469" s="608"/>
      <c r="AK469" s="609"/>
      <c r="AL469" s="609"/>
      <c r="AM469" s="609"/>
      <c r="AN469" s="609"/>
      <c r="AO469" s="541" t="str">
        <f t="shared" si="13"/>
        <v/>
      </c>
      <c r="AP469" s="541" t="str">
        <f t="shared" si="14"/>
        <v/>
      </c>
    </row>
    <row r="470" spans="1:42" x14ac:dyDescent="0.25">
      <c r="A470" s="448">
        <v>468</v>
      </c>
      <c r="B470" s="554" t="s">
        <v>43</v>
      </c>
      <c r="C470" s="215"/>
      <c r="D470" s="215"/>
      <c r="E470" s="215"/>
      <c r="F470" s="215"/>
      <c r="G470" s="215"/>
      <c r="H470" s="215"/>
      <c r="I470" s="215"/>
      <c r="J470" s="215"/>
      <c r="K470" s="215"/>
      <c r="L470" s="215"/>
      <c r="M470" s="215"/>
      <c r="N470" s="215"/>
      <c r="O470" s="215"/>
      <c r="P470" s="215"/>
      <c r="Q470" s="215"/>
      <c r="R470" s="215"/>
      <c r="S470" s="604">
        <v>3.7</v>
      </c>
      <c r="T470" s="215">
        <v>20.3</v>
      </c>
      <c r="U470" s="215"/>
      <c r="V470" s="215" t="s">
        <v>323</v>
      </c>
      <c r="W470" s="215"/>
      <c r="X470" s="215"/>
      <c r="Y470" s="215"/>
      <c r="Z470" s="215"/>
      <c r="AA470" s="517"/>
      <c r="AB470" s="517"/>
      <c r="AC470" s="215"/>
      <c r="AD470" s="215"/>
      <c r="AE470" s="215"/>
      <c r="AF470" s="607"/>
      <c r="AG470" s="539" t="str">
        <f t="shared" si="12"/>
        <v/>
      </c>
      <c r="AH470" s="608"/>
      <c r="AI470" s="608"/>
      <c r="AJ470" s="608"/>
      <c r="AK470" s="609"/>
      <c r="AL470" s="609"/>
      <c r="AM470" s="609"/>
      <c r="AN470" s="609"/>
      <c r="AO470" s="541" t="str">
        <f t="shared" si="13"/>
        <v/>
      </c>
      <c r="AP470" s="541" t="str">
        <f t="shared" si="14"/>
        <v/>
      </c>
    </row>
    <row r="471" spans="1:42" x14ac:dyDescent="0.25">
      <c r="A471" s="448">
        <v>469</v>
      </c>
      <c r="B471" s="554" t="s">
        <v>43</v>
      </c>
      <c r="C471" s="215"/>
      <c r="D471" s="215"/>
      <c r="E471" s="215"/>
      <c r="F471" s="215"/>
      <c r="G471" s="215"/>
      <c r="H471" s="215"/>
      <c r="I471" s="215"/>
      <c r="J471" s="215"/>
      <c r="K471" s="215"/>
      <c r="L471" s="215"/>
      <c r="M471" s="215"/>
      <c r="N471" s="215"/>
      <c r="O471" s="215"/>
      <c r="P471" s="215"/>
      <c r="Q471" s="215"/>
      <c r="R471" s="215"/>
      <c r="S471" s="604">
        <v>3.7</v>
      </c>
      <c r="T471" s="215">
        <v>20.3</v>
      </c>
      <c r="U471" s="215"/>
      <c r="V471" s="215" t="s">
        <v>323</v>
      </c>
      <c r="W471" s="215"/>
      <c r="X471" s="215"/>
      <c r="Y471" s="215"/>
      <c r="Z471" s="215"/>
      <c r="AA471" s="517"/>
      <c r="AB471" s="517"/>
      <c r="AC471" s="215"/>
      <c r="AD471" s="215"/>
      <c r="AE471" s="215"/>
      <c r="AF471" s="607"/>
      <c r="AG471" s="539" t="str">
        <f t="shared" si="12"/>
        <v/>
      </c>
      <c r="AH471" s="608"/>
      <c r="AI471" s="608"/>
      <c r="AJ471" s="608"/>
      <c r="AK471" s="609"/>
      <c r="AL471" s="609"/>
      <c r="AM471" s="609"/>
      <c r="AN471" s="609"/>
      <c r="AO471" s="541" t="str">
        <f t="shared" si="13"/>
        <v/>
      </c>
      <c r="AP471" s="541" t="str">
        <f t="shared" si="14"/>
        <v/>
      </c>
    </row>
    <row r="472" spans="1:42" x14ac:dyDescent="0.25">
      <c r="A472" s="448">
        <v>470</v>
      </c>
      <c r="B472" s="554" t="s">
        <v>43</v>
      </c>
      <c r="C472" s="215"/>
      <c r="D472" s="215"/>
      <c r="E472" s="215"/>
      <c r="F472" s="215"/>
      <c r="G472" s="215"/>
      <c r="H472" s="215"/>
      <c r="I472" s="215"/>
      <c r="J472" s="215"/>
      <c r="K472" s="215"/>
      <c r="L472" s="215"/>
      <c r="M472" s="215"/>
      <c r="N472" s="215"/>
      <c r="O472" s="215"/>
      <c r="P472" s="215"/>
      <c r="Q472" s="215"/>
      <c r="R472" s="215"/>
      <c r="S472" s="604">
        <v>3.7</v>
      </c>
      <c r="T472" s="215">
        <v>20.3</v>
      </c>
      <c r="U472" s="215"/>
      <c r="V472" s="215" t="s">
        <v>323</v>
      </c>
      <c r="W472" s="215"/>
      <c r="X472" s="215"/>
      <c r="Y472" s="215"/>
      <c r="Z472" s="215"/>
      <c r="AA472" s="517"/>
      <c r="AB472" s="517"/>
      <c r="AC472" s="215"/>
      <c r="AD472" s="215"/>
      <c r="AE472" s="215"/>
      <c r="AF472" s="607"/>
      <c r="AG472" s="539" t="str">
        <f t="shared" si="12"/>
        <v/>
      </c>
      <c r="AH472" s="608"/>
      <c r="AI472" s="608"/>
      <c r="AJ472" s="608"/>
      <c r="AK472" s="609"/>
      <c r="AL472" s="609"/>
      <c r="AM472" s="609"/>
      <c r="AN472" s="609"/>
      <c r="AO472" s="541" t="str">
        <f t="shared" si="13"/>
        <v/>
      </c>
      <c r="AP472" s="541" t="str">
        <f t="shared" si="14"/>
        <v/>
      </c>
    </row>
    <row r="473" spans="1:42" x14ac:dyDescent="0.25">
      <c r="A473" s="448">
        <v>471</v>
      </c>
      <c r="B473" s="554" t="s">
        <v>43</v>
      </c>
      <c r="C473" s="215"/>
      <c r="D473" s="215"/>
      <c r="E473" s="215"/>
      <c r="F473" s="215"/>
      <c r="G473" s="215"/>
      <c r="H473" s="215"/>
      <c r="I473" s="215"/>
      <c r="J473" s="215"/>
      <c r="K473" s="215"/>
      <c r="L473" s="215"/>
      <c r="M473" s="215"/>
      <c r="N473" s="215"/>
      <c r="O473" s="215"/>
      <c r="P473" s="215"/>
      <c r="Q473" s="215"/>
      <c r="R473" s="215"/>
      <c r="S473" s="604">
        <v>3.7</v>
      </c>
      <c r="T473" s="215">
        <v>20.3</v>
      </c>
      <c r="U473" s="215"/>
      <c r="V473" s="215" t="s">
        <v>323</v>
      </c>
      <c r="W473" s="215"/>
      <c r="X473" s="215"/>
      <c r="Y473" s="215"/>
      <c r="Z473" s="215"/>
      <c r="AA473" s="517"/>
      <c r="AB473" s="517"/>
      <c r="AC473" s="215"/>
      <c r="AD473" s="215"/>
      <c r="AE473" s="215"/>
      <c r="AF473" s="607"/>
      <c r="AG473" s="539" t="str">
        <f t="shared" si="12"/>
        <v/>
      </c>
      <c r="AH473" s="608"/>
      <c r="AI473" s="608"/>
      <c r="AJ473" s="608"/>
      <c r="AK473" s="609"/>
      <c r="AL473" s="609"/>
      <c r="AM473" s="609"/>
      <c r="AN473" s="609"/>
      <c r="AO473" s="541" t="str">
        <f t="shared" si="13"/>
        <v/>
      </c>
      <c r="AP473" s="541" t="str">
        <f t="shared" si="14"/>
        <v/>
      </c>
    </row>
    <row r="474" spans="1:42" x14ac:dyDescent="0.25">
      <c r="A474" s="448">
        <v>472</v>
      </c>
      <c r="B474" s="554" t="s">
        <v>43</v>
      </c>
      <c r="C474" s="215"/>
      <c r="D474" s="215"/>
      <c r="E474" s="215"/>
      <c r="F474" s="215"/>
      <c r="G474" s="215"/>
      <c r="H474" s="215"/>
      <c r="I474" s="215"/>
      <c r="J474" s="215"/>
      <c r="K474" s="215"/>
      <c r="L474" s="215"/>
      <c r="M474" s="215"/>
      <c r="N474" s="215"/>
      <c r="O474" s="215"/>
      <c r="P474" s="215"/>
      <c r="Q474" s="215"/>
      <c r="R474" s="215"/>
      <c r="S474" s="604">
        <v>3.7</v>
      </c>
      <c r="T474" s="215">
        <v>20.3</v>
      </c>
      <c r="U474" s="215"/>
      <c r="V474" s="215" t="s">
        <v>323</v>
      </c>
      <c r="W474" s="215"/>
      <c r="X474" s="215"/>
      <c r="Y474" s="215"/>
      <c r="Z474" s="215"/>
      <c r="AA474" s="517"/>
      <c r="AB474" s="517"/>
      <c r="AC474" s="215"/>
      <c r="AD474" s="215"/>
      <c r="AE474" s="215"/>
      <c r="AF474" s="607"/>
      <c r="AG474" s="539" t="str">
        <f t="shared" si="12"/>
        <v/>
      </c>
      <c r="AH474" s="608"/>
      <c r="AI474" s="608"/>
      <c r="AJ474" s="608"/>
      <c r="AK474" s="609"/>
      <c r="AL474" s="609"/>
      <c r="AM474" s="609"/>
      <c r="AN474" s="609"/>
      <c r="AO474" s="541" t="str">
        <f t="shared" si="13"/>
        <v/>
      </c>
      <c r="AP474" s="541" t="str">
        <f t="shared" si="14"/>
        <v/>
      </c>
    </row>
    <row r="475" spans="1:42" x14ac:dyDescent="0.25">
      <c r="A475" s="448">
        <v>473</v>
      </c>
      <c r="B475" s="554" t="s">
        <v>43</v>
      </c>
      <c r="C475" s="215"/>
      <c r="D475" s="215"/>
      <c r="E475" s="215"/>
      <c r="F475" s="215"/>
      <c r="G475" s="215"/>
      <c r="H475" s="215"/>
      <c r="I475" s="215"/>
      <c r="J475" s="215"/>
      <c r="K475" s="215"/>
      <c r="L475" s="215"/>
      <c r="M475" s="215"/>
      <c r="N475" s="215"/>
      <c r="O475" s="215"/>
      <c r="P475" s="215"/>
      <c r="Q475" s="215"/>
      <c r="R475" s="215"/>
      <c r="S475" s="604">
        <v>3.7</v>
      </c>
      <c r="T475" s="215">
        <v>20.3</v>
      </c>
      <c r="U475" s="215"/>
      <c r="V475" s="215" t="s">
        <v>323</v>
      </c>
      <c r="W475" s="215"/>
      <c r="X475" s="215"/>
      <c r="Y475" s="215"/>
      <c r="Z475" s="215"/>
      <c r="AA475" s="517"/>
      <c r="AB475" s="517"/>
      <c r="AC475" s="215"/>
      <c r="AD475" s="215"/>
      <c r="AE475" s="215"/>
      <c r="AF475" s="607"/>
      <c r="AG475" s="539" t="str">
        <f t="shared" si="12"/>
        <v/>
      </c>
      <c r="AH475" s="608"/>
      <c r="AI475" s="608"/>
      <c r="AJ475" s="608"/>
      <c r="AK475" s="609"/>
      <c r="AL475" s="609"/>
      <c r="AM475" s="609"/>
      <c r="AN475" s="609"/>
      <c r="AO475" s="541" t="str">
        <f t="shared" si="13"/>
        <v/>
      </c>
      <c r="AP475" s="541" t="str">
        <f t="shared" si="14"/>
        <v/>
      </c>
    </row>
    <row r="476" spans="1:42" x14ac:dyDescent="0.25">
      <c r="A476" s="448">
        <v>474</v>
      </c>
      <c r="B476" s="554" t="s">
        <v>43</v>
      </c>
      <c r="C476" s="215"/>
      <c r="D476" s="215"/>
      <c r="E476" s="215"/>
      <c r="F476" s="215"/>
      <c r="G476" s="215"/>
      <c r="H476" s="215"/>
      <c r="I476" s="215"/>
      <c r="J476" s="215"/>
      <c r="K476" s="215"/>
      <c r="L476" s="215"/>
      <c r="M476" s="215"/>
      <c r="N476" s="215"/>
      <c r="O476" s="215"/>
      <c r="P476" s="215"/>
      <c r="Q476" s="215"/>
      <c r="R476" s="215"/>
      <c r="S476" s="604">
        <v>3.7</v>
      </c>
      <c r="T476" s="215">
        <v>20.3</v>
      </c>
      <c r="U476" s="215"/>
      <c r="V476" s="215" t="s">
        <v>323</v>
      </c>
      <c r="W476" s="215"/>
      <c r="X476" s="215"/>
      <c r="Y476" s="215"/>
      <c r="Z476" s="215"/>
      <c r="AA476" s="517"/>
      <c r="AB476" s="517"/>
      <c r="AC476" s="215"/>
      <c r="AD476" s="215"/>
      <c r="AE476" s="215"/>
      <c r="AF476" s="607"/>
      <c r="AG476" s="539" t="str">
        <f t="shared" si="12"/>
        <v/>
      </c>
      <c r="AH476" s="608"/>
      <c r="AI476" s="608"/>
      <c r="AJ476" s="608"/>
      <c r="AK476" s="609"/>
      <c r="AL476" s="609"/>
      <c r="AM476" s="609"/>
      <c r="AN476" s="609"/>
      <c r="AO476" s="541" t="str">
        <f t="shared" si="13"/>
        <v/>
      </c>
      <c r="AP476" s="541" t="str">
        <f t="shared" si="14"/>
        <v/>
      </c>
    </row>
    <row r="477" spans="1:42" x14ac:dyDescent="0.25">
      <c r="A477" s="448">
        <v>475</v>
      </c>
      <c r="B477" s="554" t="s">
        <v>43</v>
      </c>
      <c r="C477" s="215"/>
      <c r="D477" s="215"/>
      <c r="E477" s="215"/>
      <c r="F477" s="215"/>
      <c r="G477" s="215"/>
      <c r="H477" s="215"/>
      <c r="I477" s="215"/>
      <c r="J477" s="215"/>
      <c r="K477" s="215"/>
      <c r="L477" s="215"/>
      <c r="M477" s="215"/>
      <c r="N477" s="215"/>
      <c r="O477" s="215"/>
      <c r="P477" s="215"/>
      <c r="Q477" s="215"/>
      <c r="R477" s="215"/>
      <c r="S477" s="604">
        <v>3.7</v>
      </c>
      <c r="T477" s="215">
        <v>20.3</v>
      </c>
      <c r="U477" s="215"/>
      <c r="V477" s="215" t="s">
        <v>323</v>
      </c>
      <c r="W477" s="215"/>
      <c r="X477" s="215"/>
      <c r="Y477" s="215"/>
      <c r="Z477" s="215"/>
      <c r="AA477" s="517"/>
      <c r="AB477" s="517"/>
      <c r="AC477" s="215"/>
      <c r="AD477" s="215"/>
      <c r="AE477" s="215"/>
      <c r="AF477" s="607"/>
      <c r="AG477" s="539" t="str">
        <f t="shared" si="12"/>
        <v/>
      </c>
      <c r="AH477" s="608"/>
      <c r="AI477" s="608"/>
      <c r="AJ477" s="608"/>
      <c r="AK477" s="609"/>
      <c r="AL477" s="609"/>
      <c r="AM477" s="609"/>
      <c r="AN477" s="609"/>
      <c r="AO477" s="541" t="str">
        <f t="shared" si="13"/>
        <v/>
      </c>
      <c r="AP477" s="541" t="str">
        <f t="shared" si="14"/>
        <v/>
      </c>
    </row>
    <row r="478" spans="1:42" x14ac:dyDescent="0.25">
      <c r="A478" s="448">
        <v>476</v>
      </c>
      <c r="B478" s="554" t="s">
        <v>43</v>
      </c>
      <c r="C478" s="215"/>
      <c r="D478" s="215"/>
      <c r="E478" s="215"/>
      <c r="F478" s="215"/>
      <c r="G478" s="215"/>
      <c r="H478" s="215"/>
      <c r="I478" s="215"/>
      <c r="J478" s="215"/>
      <c r="K478" s="215"/>
      <c r="L478" s="215"/>
      <c r="M478" s="215"/>
      <c r="N478" s="215"/>
      <c r="O478" s="215"/>
      <c r="P478" s="215"/>
      <c r="Q478" s="215"/>
      <c r="R478" s="215"/>
      <c r="S478" s="604">
        <v>3.7</v>
      </c>
      <c r="T478" s="215">
        <v>20.3</v>
      </c>
      <c r="U478" s="215"/>
      <c r="V478" s="215" t="s">
        <v>323</v>
      </c>
      <c r="W478" s="215"/>
      <c r="X478" s="215"/>
      <c r="Y478" s="215"/>
      <c r="Z478" s="215"/>
      <c r="AA478" s="517"/>
      <c r="AB478" s="517"/>
      <c r="AC478" s="215"/>
      <c r="AD478" s="215"/>
      <c r="AE478" s="215"/>
      <c r="AF478" s="607"/>
      <c r="AG478" s="539" t="str">
        <f t="shared" si="12"/>
        <v/>
      </c>
      <c r="AH478" s="608"/>
      <c r="AI478" s="608"/>
      <c r="AJ478" s="608"/>
      <c r="AK478" s="609"/>
      <c r="AL478" s="609"/>
      <c r="AM478" s="609"/>
      <c r="AN478" s="609"/>
      <c r="AO478" s="541" t="str">
        <f t="shared" si="13"/>
        <v/>
      </c>
      <c r="AP478" s="541" t="str">
        <f t="shared" si="14"/>
        <v/>
      </c>
    </row>
    <row r="479" spans="1:42" x14ac:dyDescent="0.25">
      <c r="A479" s="448">
        <v>477</v>
      </c>
      <c r="B479" s="554" t="s">
        <v>43</v>
      </c>
      <c r="C479" s="215"/>
      <c r="D479" s="215"/>
      <c r="E479" s="215"/>
      <c r="F479" s="215"/>
      <c r="G479" s="215"/>
      <c r="H479" s="215"/>
      <c r="I479" s="215"/>
      <c r="J479" s="215"/>
      <c r="K479" s="215"/>
      <c r="L479" s="215"/>
      <c r="M479" s="215"/>
      <c r="N479" s="215"/>
      <c r="O479" s="215"/>
      <c r="P479" s="215"/>
      <c r="Q479" s="215"/>
      <c r="R479" s="215"/>
      <c r="S479" s="604">
        <v>3.7</v>
      </c>
      <c r="T479" s="215">
        <v>20.3</v>
      </c>
      <c r="U479" s="215"/>
      <c r="V479" s="215" t="s">
        <v>323</v>
      </c>
      <c r="W479" s="215"/>
      <c r="X479" s="215"/>
      <c r="Y479" s="215"/>
      <c r="Z479" s="215"/>
      <c r="AA479" s="517"/>
      <c r="AB479" s="517"/>
      <c r="AC479" s="215"/>
      <c r="AD479" s="215"/>
      <c r="AE479" s="215"/>
      <c r="AF479" s="607"/>
      <c r="AG479" s="539" t="str">
        <f t="shared" si="12"/>
        <v/>
      </c>
      <c r="AH479" s="608"/>
      <c r="AI479" s="608"/>
      <c r="AJ479" s="608"/>
      <c r="AK479" s="609"/>
      <c r="AL479" s="609"/>
      <c r="AM479" s="609"/>
      <c r="AN479" s="609"/>
      <c r="AO479" s="541" t="str">
        <f t="shared" si="13"/>
        <v/>
      </c>
      <c r="AP479" s="541" t="str">
        <f t="shared" si="14"/>
        <v/>
      </c>
    </row>
    <row r="480" spans="1:42" x14ac:dyDescent="0.25">
      <c r="A480" s="448">
        <v>478</v>
      </c>
      <c r="B480" s="554" t="s">
        <v>43</v>
      </c>
      <c r="C480" s="215"/>
      <c r="D480" s="215"/>
      <c r="E480" s="215"/>
      <c r="F480" s="215"/>
      <c r="G480" s="215"/>
      <c r="H480" s="215"/>
      <c r="I480" s="215"/>
      <c r="J480" s="215"/>
      <c r="K480" s="215"/>
      <c r="L480" s="215"/>
      <c r="M480" s="215"/>
      <c r="N480" s="215"/>
      <c r="O480" s="215"/>
      <c r="P480" s="215"/>
      <c r="Q480" s="215"/>
      <c r="R480" s="215"/>
      <c r="S480" s="604">
        <v>3.7</v>
      </c>
      <c r="T480" s="215">
        <v>20.3</v>
      </c>
      <c r="U480" s="215"/>
      <c r="V480" s="215" t="s">
        <v>323</v>
      </c>
      <c r="W480" s="215"/>
      <c r="X480" s="215"/>
      <c r="Y480" s="215"/>
      <c r="Z480" s="215"/>
      <c r="AA480" s="517"/>
      <c r="AB480" s="517"/>
      <c r="AC480" s="215"/>
      <c r="AD480" s="215"/>
      <c r="AE480" s="215"/>
      <c r="AF480" s="607"/>
      <c r="AG480" s="539" t="str">
        <f t="shared" si="12"/>
        <v/>
      </c>
      <c r="AH480" s="608"/>
      <c r="AI480" s="608"/>
      <c r="AJ480" s="608"/>
      <c r="AK480" s="609"/>
      <c r="AL480" s="609"/>
      <c r="AM480" s="609"/>
      <c r="AN480" s="609"/>
      <c r="AO480" s="541" t="str">
        <f t="shared" si="13"/>
        <v/>
      </c>
      <c r="AP480" s="541" t="str">
        <f t="shared" si="14"/>
        <v/>
      </c>
    </row>
    <row r="481" spans="1:42" x14ac:dyDescent="0.25">
      <c r="A481" s="448">
        <v>479</v>
      </c>
      <c r="B481" s="554" t="s">
        <v>43</v>
      </c>
      <c r="C481" s="215"/>
      <c r="D481" s="215"/>
      <c r="E481" s="215"/>
      <c r="F481" s="215"/>
      <c r="G481" s="215"/>
      <c r="H481" s="215"/>
      <c r="I481" s="215"/>
      <c r="J481" s="215"/>
      <c r="K481" s="215"/>
      <c r="L481" s="215"/>
      <c r="M481" s="215"/>
      <c r="N481" s="215"/>
      <c r="O481" s="215"/>
      <c r="P481" s="215"/>
      <c r="Q481" s="215"/>
      <c r="R481" s="215"/>
      <c r="S481" s="604">
        <v>3.7</v>
      </c>
      <c r="T481" s="215">
        <v>20.3</v>
      </c>
      <c r="U481" s="215"/>
      <c r="V481" s="215" t="s">
        <v>323</v>
      </c>
      <c r="W481" s="215"/>
      <c r="X481" s="215"/>
      <c r="Y481" s="215"/>
      <c r="Z481" s="215"/>
      <c r="AA481" s="517"/>
      <c r="AB481" s="517"/>
      <c r="AC481" s="215"/>
      <c r="AD481" s="215"/>
      <c r="AE481" s="215"/>
      <c r="AF481" s="607"/>
      <c r="AG481" s="539" t="str">
        <f t="shared" si="12"/>
        <v/>
      </c>
      <c r="AH481" s="608"/>
      <c r="AI481" s="608"/>
      <c r="AJ481" s="608"/>
      <c r="AK481" s="609"/>
      <c r="AL481" s="609"/>
      <c r="AM481" s="609"/>
      <c r="AN481" s="609"/>
      <c r="AO481" s="541" t="str">
        <f t="shared" si="13"/>
        <v/>
      </c>
      <c r="AP481" s="541" t="str">
        <f t="shared" si="14"/>
        <v/>
      </c>
    </row>
    <row r="482" spans="1:42" x14ac:dyDescent="0.25">
      <c r="A482" s="448">
        <v>480</v>
      </c>
      <c r="B482" s="554" t="s">
        <v>43</v>
      </c>
      <c r="C482" s="215"/>
      <c r="D482" s="215"/>
      <c r="E482" s="215"/>
      <c r="F482" s="215"/>
      <c r="G482" s="215"/>
      <c r="H482" s="215"/>
      <c r="I482" s="215"/>
      <c r="J482" s="215"/>
      <c r="K482" s="215"/>
      <c r="L482" s="215"/>
      <c r="M482" s="215"/>
      <c r="N482" s="215"/>
      <c r="O482" s="215"/>
      <c r="P482" s="215"/>
      <c r="Q482" s="215"/>
      <c r="R482" s="215"/>
      <c r="S482" s="604">
        <v>3.7</v>
      </c>
      <c r="T482" s="215">
        <v>20.3</v>
      </c>
      <c r="U482" s="215"/>
      <c r="V482" s="215" t="s">
        <v>323</v>
      </c>
      <c r="W482" s="215"/>
      <c r="X482" s="215"/>
      <c r="Y482" s="215"/>
      <c r="Z482" s="215"/>
      <c r="AA482" s="517"/>
      <c r="AB482" s="517"/>
      <c r="AC482" s="215"/>
      <c r="AD482" s="215"/>
      <c r="AE482" s="215"/>
      <c r="AF482" s="607"/>
      <c r="AG482" s="539" t="str">
        <f t="shared" si="12"/>
        <v/>
      </c>
      <c r="AH482" s="608"/>
      <c r="AI482" s="608"/>
      <c r="AJ482" s="608"/>
      <c r="AK482" s="609"/>
      <c r="AL482" s="609"/>
      <c r="AM482" s="609"/>
      <c r="AN482" s="609"/>
      <c r="AO482" s="541" t="str">
        <f t="shared" si="13"/>
        <v/>
      </c>
      <c r="AP482" s="541" t="str">
        <f t="shared" si="14"/>
        <v/>
      </c>
    </row>
    <row r="483" spans="1:42" x14ac:dyDescent="0.25">
      <c r="A483" s="448">
        <v>481</v>
      </c>
      <c r="B483" s="554" t="s">
        <v>43</v>
      </c>
      <c r="C483" s="215"/>
      <c r="D483" s="215"/>
      <c r="E483" s="215"/>
      <c r="F483" s="215"/>
      <c r="G483" s="215"/>
      <c r="H483" s="215"/>
      <c r="I483" s="215"/>
      <c r="J483" s="215"/>
      <c r="K483" s="215"/>
      <c r="L483" s="215"/>
      <c r="M483" s="215"/>
      <c r="N483" s="215"/>
      <c r="O483" s="215"/>
      <c r="P483" s="215"/>
      <c r="Q483" s="215"/>
      <c r="R483" s="215"/>
      <c r="S483" s="604">
        <v>3.7</v>
      </c>
      <c r="T483" s="215">
        <v>20.3</v>
      </c>
      <c r="U483" s="215"/>
      <c r="V483" s="215" t="s">
        <v>323</v>
      </c>
      <c r="W483" s="215"/>
      <c r="X483" s="215"/>
      <c r="Y483" s="215"/>
      <c r="Z483" s="215"/>
      <c r="AA483" s="517"/>
      <c r="AB483" s="517"/>
      <c r="AC483" s="215"/>
      <c r="AD483" s="215"/>
      <c r="AE483" s="215"/>
      <c r="AF483" s="607"/>
      <c r="AG483" s="539" t="str">
        <f t="shared" si="12"/>
        <v/>
      </c>
      <c r="AH483" s="608"/>
      <c r="AI483" s="608"/>
      <c r="AJ483" s="608"/>
      <c r="AK483" s="609"/>
      <c r="AL483" s="609"/>
      <c r="AM483" s="609"/>
      <c r="AN483" s="609"/>
      <c r="AO483" s="541" t="str">
        <f t="shared" si="13"/>
        <v/>
      </c>
      <c r="AP483" s="541" t="str">
        <f t="shared" si="14"/>
        <v/>
      </c>
    </row>
    <row r="484" spans="1:42" x14ac:dyDescent="0.25">
      <c r="A484" s="448">
        <v>482</v>
      </c>
      <c r="B484" s="554" t="s">
        <v>43</v>
      </c>
      <c r="C484" s="215"/>
      <c r="D484" s="215"/>
      <c r="E484" s="215"/>
      <c r="F484" s="215"/>
      <c r="G484" s="215"/>
      <c r="H484" s="215"/>
      <c r="I484" s="215"/>
      <c r="J484" s="215"/>
      <c r="K484" s="215"/>
      <c r="L484" s="215"/>
      <c r="M484" s="215"/>
      <c r="N484" s="215"/>
      <c r="O484" s="215"/>
      <c r="P484" s="215"/>
      <c r="Q484" s="215"/>
      <c r="R484" s="215"/>
      <c r="S484" s="604">
        <v>3.7</v>
      </c>
      <c r="T484" s="215">
        <v>20.3</v>
      </c>
      <c r="U484" s="215"/>
      <c r="V484" s="215" t="s">
        <v>323</v>
      </c>
      <c r="W484" s="215"/>
      <c r="X484" s="215"/>
      <c r="Y484" s="215"/>
      <c r="Z484" s="215"/>
      <c r="AA484" s="517"/>
      <c r="AB484" s="517"/>
      <c r="AC484" s="215"/>
      <c r="AD484" s="215"/>
      <c r="AE484" s="215"/>
      <c r="AF484" s="607"/>
      <c r="AG484" s="539" t="str">
        <f t="shared" si="12"/>
        <v/>
      </c>
      <c r="AH484" s="608"/>
      <c r="AI484" s="608"/>
      <c r="AJ484" s="608"/>
      <c r="AK484" s="609"/>
      <c r="AL484" s="609"/>
      <c r="AM484" s="609"/>
      <c r="AN484" s="609"/>
      <c r="AO484" s="541" t="str">
        <f t="shared" si="13"/>
        <v/>
      </c>
      <c r="AP484" s="541" t="str">
        <f t="shared" si="14"/>
        <v/>
      </c>
    </row>
    <row r="485" spans="1:42" x14ac:dyDescent="0.25">
      <c r="A485" s="448">
        <v>483</v>
      </c>
      <c r="B485" s="554" t="s">
        <v>43</v>
      </c>
      <c r="C485" s="215"/>
      <c r="D485" s="215"/>
      <c r="E485" s="215"/>
      <c r="F485" s="215"/>
      <c r="G485" s="215"/>
      <c r="H485" s="215"/>
      <c r="I485" s="215"/>
      <c r="J485" s="215"/>
      <c r="K485" s="215"/>
      <c r="L485" s="215"/>
      <c r="M485" s="215"/>
      <c r="N485" s="215"/>
      <c r="O485" s="215"/>
      <c r="P485" s="215"/>
      <c r="Q485" s="215"/>
      <c r="R485" s="215"/>
      <c r="S485" s="604">
        <v>3.7</v>
      </c>
      <c r="T485" s="215">
        <v>20.3</v>
      </c>
      <c r="U485" s="215"/>
      <c r="V485" s="215" t="s">
        <v>323</v>
      </c>
      <c r="W485" s="215"/>
      <c r="X485" s="215"/>
      <c r="Y485" s="215"/>
      <c r="Z485" s="215"/>
      <c r="AA485" s="517"/>
      <c r="AB485" s="517"/>
      <c r="AC485" s="215"/>
      <c r="AD485" s="215"/>
      <c r="AE485" s="215"/>
      <c r="AF485" s="607"/>
      <c r="AG485" s="539" t="str">
        <f t="shared" si="12"/>
        <v/>
      </c>
      <c r="AH485" s="608"/>
      <c r="AI485" s="608"/>
      <c r="AJ485" s="608"/>
      <c r="AK485" s="609"/>
      <c r="AL485" s="609"/>
      <c r="AM485" s="609"/>
      <c r="AN485" s="609"/>
      <c r="AO485" s="541" t="str">
        <f t="shared" si="13"/>
        <v/>
      </c>
      <c r="AP485" s="541" t="str">
        <f t="shared" si="14"/>
        <v/>
      </c>
    </row>
    <row r="486" spans="1:42" x14ac:dyDescent="0.25">
      <c r="A486" s="448">
        <v>484</v>
      </c>
      <c r="B486" s="554" t="s">
        <v>43</v>
      </c>
      <c r="C486" s="215"/>
      <c r="D486" s="215"/>
      <c r="E486" s="215"/>
      <c r="F486" s="215"/>
      <c r="G486" s="215"/>
      <c r="H486" s="215"/>
      <c r="I486" s="215"/>
      <c r="J486" s="215"/>
      <c r="K486" s="215"/>
      <c r="L486" s="215"/>
      <c r="M486" s="215"/>
      <c r="N486" s="215"/>
      <c r="O486" s="215"/>
      <c r="P486" s="215"/>
      <c r="Q486" s="215"/>
      <c r="R486" s="215"/>
      <c r="S486" s="604">
        <v>3.7</v>
      </c>
      <c r="T486" s="215">
        <v>20.3</v>
      </c>
      <c r="U486" s="215"/>
      <c r="V486" s="215" t="s">
        <v>323</v>
      </c>
      <c r="W486" s="215"/>
      <c r="X486" s="215"/>
      <c r="Y486" s="215"/>
      <c r="Z486" s="215"/>
      <c r="AA486" s="517"/>
      <c r="AB486" s="517"/>
      <c r="AC486" s="215"/>
      <c r="AD486" s="215"/>
      <c r="AE486" s="215"/>
      <c r="AF486" s="607"/>
      <c r="AG486" s="539" t="str">
        <f t="shared" si="12"/>
        <v/>
      </c>
      <c r="AH486" s="608"/>
      <c r="AI486" s="608"/>
      <c r="AJ486" s="608"/>
      <c r="AK486" s="609"/>
      <c r="AL486" s="609"/>
      <c r="AM486" s="609"/>
      <c r="AN486" s="609"/>
      <c r="AO486" s="541" t="str">
        <f t="shared" si="13"/>
        <v/>
      </c>
      <c r="AP486" s="541" t="str">
        <f t="shared" si="14"/>
        <v/>
      </c>
    </row>
    <row r="487" spans="1:42" x14ac:dyDescent="0.25">
      <c r="A487" s="448">
        <v>485</v>
      </c>
      <c r="B487" s="554" t="s">
        <v>43</v>
      </c>
      <c r="C487" s="215"/>
      <c r="D487" s="215"/>
      <c r="E487" s="215"/>
      <c r="F487" s="215"/>
      <c r="G487" s="215"/>
      <c r="H487" s="215"/>
      <c r="I487" s="215"/>
      <c r="J487" s="215"/>
      <c r="K487" s="215"/>
      <c r="L487" s="215"/>
      <c r="M487" s="215"/>
      <c r="N487" s="215"/>
      <c r="O487" s="215"/>
      <c r="P487" s="215"/>
      <c r="Q487" s="215"/>
      <c r="R487" s="215"/>
      <c r="S487" s="604">
        <v>3.7</v>
      </c>
      <c r="T487" s="215">
        <v>20.3</v>
      </c>
      <c r="U487" s="215"/>
      <c r="V487" s="215" t="s">
        <v>323</v>
      </c>
      <c r="W487" s="215"/>
      <c r="X487" s="215"/>
      <c r="Y487" s="215"/>
      <c r="Z487" s="215"/>
      <c r="AA487" s="517"/>
      <c r="AB487" s="517"/>
      <c r="AC487" s="215"/>
      <c r="AD487" s="215"/>
      <c r="AE487" s="215"/>
      <c r="AF487" s="607"/>
      <c r="AG487" s="539" t="str">
        <f t="shared" si="12"/>
        <v/>
      </c>
      <c r="AH487" s="608"/>
      <c r="AI487" s="608"/>
      <c r="AJ487" s="608"/>
      <c r="AK487" s="609"/>
      <c r="AL487" s="609"/>
      <c r="AM487" s="609"/>
      <c r="AN487" s="609"/>
      <c r="AO487" s="541" t="str">
        <f t="shared" si="13"/>
        <v/>
      </c>
      <c r="AP487" s="541" t="str">
        <f t="shared" si="14"/>
        <v/>
      </c>
    </row>
    <row r="488" spans="1:42" x14ac:dyDescent="0.25">
      <c r="A488" s="448">
        <v>486</v>
      </c>
      <c r="B488" s="554" t="s">
        <v>43</v>
      </c>
      <c r="C488" s="215"/>
      <c r="D488" s="215"/>
      <c r="E488" s="215"/>
      <c r="F488" s="215"/>
      <c r="G488" s="215"/>
      <c r="H488" s="215"/>
      <c r="I488" s="215"/>
      <c r="J488" s="215"/>
      <c r="K488" s="215"/>
      <c r="L488" s="215"/>
      <c r="M488" s="215"/>
      <c r="N488" s="215"/>
      <c r="O488" s="215"/>
      <c r="P488" s="215"/>
      <c r="Q488" s="215"/>
      <c r="R488" s="215"/>
      <c r="S488" s="604">
        <v>3.7</v>
      </c>
      <c r="T488" s="215">
        <v>20.3</v>
      </c>
      <c r="U488" s="215"/>
      <c r="V488" s="215" t="s">
        <v>323</v>
      </c>
      <c r="W488" s="215"/>
      <c r="X488" s="215"/>
      <c r="Y488" s="215"/>
      <c r="Z488" s="215"/>
      <c r="AA488" s="517"/>
      <c r="AB488" s="517"/>
      <c r="AC488" s="215"/>
      <c r="AD488" s="215"/>
      <c r="AE488" s="215"/>
      <c r="AF488" s="607"/>
      <c r="AG488" s="539" t="str">
        <f t="shared" si="12"/>
        <v/>
      </c>
      <c r="AH488" s="608"/>
      <c r="AI488" s="608"/>
      <c r="AJ488" s="608"/>
      <c r="AK488" s="609"/>
      <c r="AL488" s="609"/>
      <c r="AM488" s="609"/>
      <c r="AN488" s="609"/>
      <c r="AO488" s="541" t="str">
        <f t="shared" si="13"/>
        <v/>
      </c>
      <c r="AP488" s="541" t="str">
        <f t="shared" si="14"/>
        <v/>
      </c>
    </row>
    <row r="489" spans="1:42" x14ac:dyDescent="0.25">
      <c r="A489" s="448">
        <v>487</v>
      </c>
      <c r="B489" s="554" t="s">
        <v>43</v>
      </c>
      <c r="C489" s="215"/>
      <c r="D489" s="215"/>
      <c r="E489" s="215"/>
      <c r="F489" s="215"/>
      <c r="G489" s="215"/>
      <c r="H489" s="215"/>
      <c r="I489" s="215"/>
      <c r="J489" s="215"/>
      <c r="K489" s="215"/>
      <c r="L489" s="215"/>
      <c r="M489" s="215"/>
      <c r="N489" s="215"/>
      <c r="O489" s="215"/>
      <c r="P489" s="215"/>
      <c r="Q489" s="215"/>
      <c r="R489" s="215"/>
      <c r="S489" s="604">
        <v>3.7</v>
      </c>
      <c r="T489" s="215">
        <v>20.3</v>
      </c>
      <c r="U489" s="215"/>
      <c r="V489" s="215" t="s">
        <v>323</v>
      </c>
      <c r="W489" s="215"/>
      <c r="X489" s="215"/>
      <c r="Y489" s="215"/>
      <c r="Z489" s="215"/>
      <c r="AA489" s="517"/>
      <c r="AB489" s="517"/>
      <c r="AC489" s="215"/>
      <c r="AD489" s="215"/>
      <c r="AE489" s="215"/>
      <c r="AF489" s="607"/>
      <c r="AG489" s="539" t="str">
        <f t="shared" si="12"/>
        <v/>
      </c>
      <c r="AH489" s="608"/>
      <c r="AI489" s="608"/>
      <c r="AJ489" s="608"/>
      <c r="AK489" s="609"/>
      <c r="AL489" s="609"/>
      <c r="AM489" s="609"/>
      <c r="AN489" s="609"/>
      <c r="AO489" s="541" t="str">
        <f t="shared" si="13"/>
        <v/>
      </c>
      <c r="AP489" s="541" t="str">
        <f t="shared" si="14"/>
        <v/>
      </c>
    </row>
    <row r="490" spans="1:42" x14ac:dyDescent="0.25">
      <c r="A490" s="448">
        <v>488</v>
      </c>
      <c r="B490" s="554" t="s">
        <v>43</v>
      </c>
      <c r="C490" s="215"/>
      <c r="D490" s="215"/>
      <c r="E490" s="215"/>
      <c r="F490" s="215"/>
      <c r="G490" s="215"/>
      <c r="H490" s="215"/>
      <c r="I490" s="215"/>
      <c r="J490" s="215"/>
      <c r="K490" s="215"/>
      <c r="L490" s="215"/>
      <c r="M490" s="215"/>
      <c r="N490" s="215"/>
      <c r="O490" s="215"/>
      <c r="P490" s="215"/>
      <c r="Q490" s="215"/>
      <c r="R490" s="215"/>
      <c r="S490" s="604">
        <v>3.7</v>
      </c>
      <c r="T490" s="215">
        <v>20.3</v>
      </c>
      <c r="U490" s="215"/>
      <c r="V490" s="215" t="s">
        <v>323</v>
      </c>
      <c r="W490" s="215"/>
      <c r="X490" s="215"/>
      <c r="Y490" s="215"/>
      <c r="Z490" s="215"/>
      <c r="AA490" s="517"/>
      <c r="AB490" s="517"/>
      <c r="AC490" s="215"/>
      <c r="AD490" s="215"/>
      <c r="AE490" s="215"/>
      <c r="AF490" s="607"/>
      <c r="AG490" s="539" t="str">
        <f t="shared" si="12"/>
        <v/>
      </c>
      <c r="AH490" s="608"/>
      <c r="AI490" s="608"/>
      <c r="AJ490" s="608"/>
      <c r="AK490" s="609"/>
      <c r="AL490" s="609"/>
      <c r="AM490" s="609"/>
      <c r="AN490" s="609"/>
      <c r="AO490" s="541" t="str">
        <f t="shared" si="13"/>
        <v/>
      </c>
      <c r="AP490" s="541" t="str">
        <f t="shared" si="14"/>
        <v/>
      </c>
    </row>
    <row r="491" spans="1:42" x14ac:dyDescent="0.25">
      <c r="A491" s="448">
        <v>489</v>
      </c>
      <c r="B491" s="554" t="s">
        <v>43</v>
      </c>
      <c r="C491" s="215"/>
      <c r="D491" s="215"/>
      <c r="E491" s="215"/>
      <c r="F491" s="215"/>
      <c r="G491" s="215"/>
      <c r="H491" s="215"/>
      <c r="I491" s="215"/>
      <c r="J491" s="215"/>
      <c r="K491" s="215"/>
      <c r="L491" s="215"/>
      <c r="M491" s="215"/>
      <c r="N491" s="215"/>
      <c r="O491" s="215"/>
      <c r="P491" s="215"/>
      <c r="Q491" s="215"/>
      <c r="R491" s="215"/>
      <c r="S491" s="604">
        <v>3.7</v>
      </c>
      <c r="T491" s="215">
        <v>20.3</v>
      </c>
      <c r="U491" s="215"/>
      <c r="V491" s="215" t="s">
        <v>323</v>
      </c>
      <c r="W491" s="215"/>
      <c r="X491" s="215"/>
      <c r="Y491" s="215"/>
      <c r="Z491" s="215"/>
      <c r="AA491" s="517"/>
      <c r="AB491" s="517"/>
      <c r="AC491" s="215"/>
      <c r="AD491" s="215"/>
      <c r="AE491" s="215"/>
      <c r="AF491" s="607"/>
      <c r="AG491" s="539" t="str">
        <f t="shared" si="12"/>
        <v/>
      </c>
      <c r="AH491" s="608"/>
      <c r="AI491" s="608"/>
      <c r="AJ491" s="608"/>
      <c r="AK491" s="609"/>
      <c r="AL491" s="609"/>
      <c r="AM491" s="609"/>
      <c r="AN491" s="609"/>
      <c r="AO491" s="541" t="str">
        <f t="shared" si="13"/>
        <v/>
      </c>
      <c r="AP491" s="541" t="str">
        <f t="shared" si="14"/>
        <v/>
      </c>
    </row>
    <row r="492" spans="1:42" x14ac:dyDescent="0.25">
      <c r="A492" s="448">
        <v>490</v>
      </c>
      <c r="B492" s="554" t="s">
        <v>43</v>
      </c>
      <c r="C492" s="215"/>
      <c r="D492" s="215"/>
      <c r="E492" s="215"/>
      <c r="F492" s="215"/>
      <c r="G492" s="215"/>
      <c r="H492" s="215"/>
      <c r="I492" s="215"/>
      <c r="J492" s="215"/>
      <c r="K492" s="215"/>
      <c r="L492" s="215"/>
      <c r="M492" s="215"/>
      <c r="N492" s="215"/>
      <c r="O492" s="215"/>
      <c r="P492" s="215"/>
      <c r="Q492" s="215"/>
      <c r="R492" s="215"/>
      <c r="S492" s="604">
        <v>3.7</v>
      </c>
      <c r="T492" s="215">
        <v>20.3</v>
      </c>
      <c r="U492" s="215"/>
      <c r="V492" s="215" t="s">
        <v>323</v>
      </c>
      <c r="W492" s="215"/>
      <c r="X492" s="215"/>
      <c r="Y492" s="215"/>
      <c r="Z492" s="215"/>
      <c r="AA492" s="517"/>
      <c r="AB492" s="517"/>
      <c r="AC492" s="215"/>
      <c r="AD492" s="215"/>
      <c r="AE492" s="215"/>
      <c r="AF492" s="607"/>
      <c r="AG492" s="539" t="str">
        <f t="shared" si="12"/>
        <v/>
      </c>
      <c r="AH492" s="608"/>
      <c r="AI492" s="608"/>
      <c r="AJ492" s="608"/>
      <c r="AK492" s="609"/>
      <c r="AL492" s="609"/>
      <c r="AM492" s="609"/>
      <c r="AN492" s="609"/>
      <c r="AO492" s="541" t="str">
        <f t="shared" si="13"/>
        <v/>
      </c>
      <c r="AP492" s="541" t="str">
        <f t="shared" si="14"/>
        <v/>
      </c>
    </row>
    <row r="493" spans="1:42" x14ac:dyDescent="0.25">
      <c r="A493" s="448">
        <v>491</v>
      </c>
      <c r="B493" s="554" t="s">
        <v>43</v>
      </c>
      <c r="C493" s="215"/>
      <c r="D493" s="215"/>
      <c r="E493" s="215"/>
      <c r="F493" s="215"/>
      <c r="G493" s="215"/>
      <c r="H493" s="215"/>
      <c r="I493" s="215"/>
      <c r="J493" s="215"/>
      <c r="K493" s="215"/>
      <c r="L493" s="215"/>
      <c r="M493" s="215"/>
      <c r="N493" s="215"/>
      <c r="O493" s="215"/>
      <c r="P493" s="215"/>
      <c r="Q493" s="215"/>
      <c r="R493" s="215"/>
      <c r="S493" s="604">
        <v>3.7</v>
      </c>
      <c r="T493" s="215">
        <v>20.3</v>
      </c>
      <c r="U493" s="215"/>
      <c r="V493" s="215" t="s">
        <v>323</v>
      </c>
      <c r="W493" s="215"/>
      <c r="X493" s="215"/>
      <c r="Y493" s="215"/>
      <c r="Z493" s="215"/>
      <c r="AA493" s="517"/>
      <c r="AB493" s="517"/>
      <c r="AC493" s="215"/>
      <c r="AD493" s="215"/>
      <c r="AE493" s="215"/>
      <c r="AF493" s="607"/>
      <c r="AG493" s="539" t="str">
        <f t="shared" si="12"/>
        <v/>
      </c>
      <c r="AH493" s="608"/>
      <c r="AI493" s="608"/>
      <c r="AJ493" s="608"/>
      <c r="AK493" s="609"/>
      <c r="AL493" s="609"/>
      <c r="AM493" s="609"/>
      <c r="AN493" s="609"/>
      <c r="AO493" s="541" t="str">
        <f t="shared" si="13"/>
        <v/>
      </c>
      <c r="AP493" s="541" t="str">
        <f t="shared" si="14"/>
        <v/>
      </c>
    </row>
    <row r="494" spans="1:42" x14ac:dyDescent="0.25">
      <c r="A494" s="448">
        <v>492</v>
      </c>
      <c r="B494" s="554" t="s">
        <v>43</v>
      </c>
      <c r="C494" s="215"/>
      <c r="D494" s="215"/>
      <c r="E494" s="215"/>
      <c r="F494" s="215"/>
      <c r="G494" s="215"/>
      <c r="H494" s="215"/>
      <c r="I494" s="215"/>
      <c r="J494" s="215"/>
      <c r="K494" s="215"/>
      <c r="L494" s="215"/>
      <c r="M494" s="215"/>
      <c r="N494" s="215"/>
      <c r="O494" s="215"/>
      <c r="P494" s="215"/>
      <c r="Q494" s="215"/>
      <c r="R494" s="215"/>
      <c r="S494" s="604">
        <v>3.7</v>
      </c>
      <c r="T494" s="215">
        <v>20.3</v>
      </c>
      <c r="U494" s="215"/>
      <c r="V494" s="215" t="s">
        <v>323</v>
      </c>
      <c r="W494" s="215"/>
      <c r="X494" s="215"/>
      <c r="Y494" s="215"/>
      <c r="Z494" s="215"/>
      <c r="AA494" s="517"/>
      <c r="AB494" s="517"/>
      <c r="AC494" s="215"/>
      <c r="AD494" s="215"/>
      <c r="AE494" s="215"/>
      <c r="AF494" s="607"/>
      <c r="AG494" s="539" t="str">
        <f t="shared" si="12"/>
        <v/>
      </c>
      <c r="AH494" s="608"/>
      <c r="AI494" s="608"/>
      <c r="AJ494" s="608"/>
      <c r="AK494" s="609"/>
      <c r="AL494" s="609"/>
      <c r="AM494" s="609"/>
      <c r="AN494" s="609"/>
      <c r="AO494" s="541" t="str">
        <f t="shared" si="13"/>
        <v/>
      </c>
      <c r="AP494" s="541" t="str">
        <f t="shared" si="14"/>
        <v/>
      </c>
    </row>
    <row r="495" spans="1:42" x14ac:dyDescent="0.25">
      <c r="A495" s="448">
        <v>493</v>
      </c>
      <c r="B495" s="554" t="s">
        <v>43</v>
      </c>
      <c r="C495" s="215"/>
      <c r="D495" s="215"/>
      <c r="E495" s="215"/>
      <c r="F495" s="215"/>
      <c r="G495" s="215"/>
      <c r="H495" s="215"/>
      <c r="I495" s="215"/>
      <c r="J495" s="215"/>
      <c r="K495" s="215"/>
      <c r="L495" s="215"/>
      <c r="M495" s="215"/>
      <c r="N495" s="215"/>
      <c r="O495" s="215"/>
      <c r="P495" s="215"/>
      <c r="Q495" s="215"/>
      <c r="R495" s="215"/>
      <c r="S495" s="604">
        <v>3.7</v>
      </c>
      <c r="T495" s="215">
        <v>20.3</v>
      </c>
      <c r="U495" s="215"/>
      <c r="V495" s="215" t="s">
        <v>323</v>
      </c>
      <c r="W495" s="215"/>
      <c r="X495" s="215"/>
      <c r="Y495" s="215"/>
      <c r="Z495" s="215"/>
      <c r="AA495" s="517"/>
      <c r="AB495" s="517"/>
      <c r="AC495" s="215"/>
      <c r="AD495" s="215"/>
      <c r="AE495" s="215"/>
      <c r="AF495" s="607"/>
      <c r="AG495" s="539" t="str">
        <f t="shared" si="12"/>
        <v/>
      </c>
      <c r="AH495" s="608"/>
      <c r="AI495" s="608"/>
      <c r="AJ495" s="608"/>
      <c r="AK495" s="609"/>
      <c r="AL495" s="609"/>
      <c r="AM495" s="609"/>
      <c r="AN495" s="609"/>
      <c r="AO495" s="541" t="str">
        <f t="shared" si="13"/>
        <v/>
      </c>
      <c r="AP495" s="541" t="str">
        <f t="shared" si="14"/>
        <v/>
      </c>
    </row>
    <row r="496" spans="1:42" x14ac:dyDescent="0.25">
      <c r="A496" s="448">
        <v>494</v>
      </c>
      <c r="B496" s="554" t="s">
        <v>43</v>
      </c>
      <c r="C496" s="215"/>
      <c r="D496" s="215"/>
      <c r="E496" s="215"/>
      <c r="F496" s="215"/>
      <c r="G496" s="215"/>
      <c r="H496" s="215"/>
      <c r="I496" s="215"/>
      <c r="J496" s="215"/>
      <c r="K496" s="215"/>
      <c r="L496" s="215"/>
      <c r="M496" s="215"/>
      <c r="N496" s="215"/>
      <c r="O496" s="215"/>
      <c r="P496" s="215"/>
      <c r="Q496" s="215"/>
      <c r="R496" s="215"/>
      <c r="S496" s="604">
        <v>3.7</v>
      </c>
      <c r="T496" s="215">
        <v>20.3</v>
      </c>
      <c r="U496" s="215"/>
      <c r="V496" s="215" t="s">
        <v>323</v>
      </c>
      <c r="W496" s="215"/>
      <c r="X496" s="215"/>
      <c r="Y496" s="215"/>
      <c r="Z496" s="215"/>
      <c r="AA496" s="517"/>
      <c r="AB496" s="517"/>
      <c r="AC496" s="215"/>
      <c r="AD496" s="215"/>
      <c r="AE496" s="215"/>
      <c r="AF496" s="607"/>
      <c r="AG496" s="539" t="str">
        <f t="shared" si="12"/>
        <v/>
      </c>
      <c r="AH496" s="608"/>
      <c r="AI496" s="608"/>
      <c r="AJ496" s="608"/>
      <c r="AK496" s="609"/>
      <c r="AL496" s="609"/>
      <c r="AM496" s="609"/>
      <c r="AN496" s="609"/>
      <c r="AO496" s="541" t="str">
        <f t="shared" si="13"/>
        <v/>
      </c>
      <c r="AP496" s="541" t="str">
        <f t="shared" si="14"/>
        <v/>
      </c>
    </row>
    <row r="497" spans="1:42" x14ac:dyDescent="0.25">
      <c r="A497" s="448">
        <v>495</v>
      </c>
      <c r="B497" s="554" t="s">
        <v>43</v>
      </c>
      <c r="C497" s="215"/>
      <c r="D497" s="215"/>
      <c r="E497" s="215"/>
      <c r="F497" s="215"/>
      <c r="G497" s="215"/>
      <c r="H497" s="215"/>
      <c r="I497" s="215"/>
      <c r="J497" s="215"/>
      <c r="K497" s="215"/>
      <c r="L497" s="215"/>
      <c r="M497" s="215"/>
      <c r="N497" s="215"/>
      <c r="O497" s="215"/>
      <c r="P497" s="215"/>
      <c r="Q497" s="215"/>
      <c r="R497" s="215"/>
      <c r="S497" s="604">
        <v>3.7</v>
      </c>
      <c r="T497" s="215">
        <v>20.3</v>
      </c>
      <c r="U497" s="215"/>
      <c r="V497" s="215" t="s">
        <v>323</v>
      </c>
      <c r="W497" s="215"/>
      <c r="X497" s="215"/>
      <c r="Y497" s="215"/>
      <c r="Z497" s="215"/>
      <c r="AA497" s="517"/>
      <c r="AB497" s="517"/>
      <c r="AC497" s="215"/>
      <c r="AD497" s="215"/>
      <c r="AE497" s="215"/>
      <c r="AF497" s="607"/>
      <c r="AG497" s="539" t="str">
        <f t="shared" si="12"/>
        <v/>
      </c>
      <c r="AH497" s="608"/>
      <c r="AI497" s="608"/>
      <c r="AJ497" s="608"/>
      <c r="AK497" s="609"/>
      <c r="AL497" s="609"/>
      <c r="AM497" s="609"/>
      <c r="AN497" s="609"/>
      <c r="AO497" s="541" t="str">
        <f t="shared" si="13"/>
        <v/>
      </c>
      <c r="AP497" s="541" t="str">
        <f t="shared" si="14"/>
        <v/>
      </c>
    </row>
    <row r="498" spans="1:42" x14ac:dyDescent="0.25">
      <c r="A498" s="448">
        <v>496</v>
      </c>
      <c r="B498" s="554" t="s">
        <v>43</v>
      </c>
      <c r="C498" s="215"/>
      <c r="D498" s="215"/>
      <c r="E498" s="215"/>
      <c r="F498" s="215"/>
      <c r="G498" s="215"/>
      <c r="H498" s="215"/>
      <c r="I498" s="215"/>
      <c r="J498" s="215"/>
      <c r="K498" s="215"/>
      <c r="L498" s="215"/>
      <c r="M498" s="215"/>
      <c r="N498" s="215"/>
      <c r="O498" s="215"/>
      <c r="P498" s="215"/>
      <c r="Q498" s="215"/>
      <c r="R498" s="215"/>
      <c r="S498" s="604">
        <v>3.7</v>
      </c>
      <c r="T498" s="215">
        <v>20.3</v>
      </c>
      <c r="U498" s="215"/>
      <c r="V498" s="215" t="s">
        <v>323</v>
      </c>
      <c r="W498" s="215"/>
      <c r="X498" s="215"/>
      <c r="Y498" s="215"/>
      <c r="Z498" s="215"/>
      <c r="AA498" s="517"/>
      <c r="AB498" s="517"/>
      <c r="AC498" s="215"/>
      <c r="AD498" s="215"/>
      <c r="AE498" s="215"/>
      <c r="AF498" s="607"/>
      <c r="AG498" s="539" t="str">
        <f t="shared" si="12"/>
        <v/>
      </c>
      <c r="AH498" s="608"/>
      <c r="AI498" s="608"/>
      <c r="AJ498" s="608"/>
      <c r="AK498" s="609"/>
      <c r="AL498" s="609"/>
      <c r="AM498" s="609"/>
      <c r="AN498" s="609"/>
      <c r="AO498" s="541" t="str">
        <f t="shared" si="13"/>
        <v/>
      </c>
      <c r="AP498" s="541" t="str">
        <f t="shared" si="14"/>
        <v/>
      </c>
    </row>
    <row r="499" spans="1:42" x14ac:dyDescent="0.25">
      <c r="A499" s="448">
        <v>497</v>
      </c>
      <c r="B499" s="554" t="s">
        <v>43</v>
      </c>
      <c r="C499" s="215"/>
      <c r="D499" s="215"/>
      <c r="E499" s="215"/>
      <c r="F499" s="215"/>
      <c r="G499" s="215"/>
      <c r="H499" s="215"/>
      <c r="I499" s="215"/>
      <c r="J499" s="215"/>
      <c r="K499" s="215"/>
      <c r="L499" s="215"/>
      <c r="M499" s="215"/>
      <c r="N499" s="215"/>
      <c r="O499" s="215"/>
      <c r="P499" s="215"/>
      <c r="Q499" s="215"/>
      <c r="R499" s="215"/>
      <c r="S499" s="604">
        <v>3.7</v>
      </c>
      <c r="T499" s="215">
        <v>20.3</v>
      </c>
      <c r="U499" s="215"/>
      <c r="V499" s="215" t="s">
        <v>323</v>
      </c>
      <c r="W499" s="215"/>
      <c r="X499" s="215"/>
      <c r="Y499" s="215"/>
      <c r="Z499" s="215"/>
      <c r="AA499" s="517"/>
      <c r="AB499" s="517"/>
      <c r="AC499" s="215"/>
      <c r="AD499" s="215"/>
      <c r="AE499" s="215"/>
      <c r="AF499" s="607"/>
      <c r="AG499" s="539" t="str">
        <f t="shared" ref="AG499:AG510" si="15">IF(ISBLANK(AF499),"",IF(ISBLANK(AM499),CONCATENATE(AF499,".",C499),CONCATENATE(AF499,".",AM499)))</f>
        <v/>
      </c>
      <c r="AH499" s="608"/>
      <c r="AI499" s="608"/>
      <c r="AJ499" s="608"/>
      <c r="AK499" s="609"/>
      <c r="AL499" s="609"/>
      <c r="AM499" s="609"/>
      <c r="AN499" s="609"/>
      <c r="AO499" s="541" t="str">
        <f t="shared" ref="AO499:AO510" si="16">IF(AND(LEN(B499)&gt;0,LOWER(B499)&lt;&gt;"РЕЗЕРВ"),CONCATENATE(B499,";",CONCATENATE(AG499,".RawValue"),";",CONCATENATE("Channel.MNS.",AG499,".RawValue"),";",Z499,";",AH499,";",P499,";",Q499),"")</f>
        <v/>
      </c>
      <c r="AP499" s="541" t="str">
        <f t="shared" ref="AP499:AP510" si="17">IF(AND(LEN(B499)&gt;0,LOWER(B499)&lt;&gt;"РЕЗЕРВ"),CONCATENATE(CONCATENATE("""Channel.MNS.",AG499,".RawValue"""),",1000,0.001,1,"),"")</f>
        <v/>
      </c>
    </row>
    <row r="500" spans="1:42" x14ac:dyDescent="0.25">
      <c r="A500" s="448">
        <v>498</v>
      </c>
      <c r="B500" s="554" t="s">
        <v>43</v>
      </c>
      <c r="C500" s="215"/>
      <c r="D500" s="215"/>
      <c r="E500" s="215"/>
      <c r="F500" s="215"/>
      <c r="G500" s="215"/>
      <c r="H500" s="215"/>
      <c r="I500" s="215"/>
      <c r="J500" s="215"/>
      <c r="K500" s="215"/>
      <c r="L500" s="215"/>
      <c r="M500" s="215"/>
      <c r="N500" s="215"/>
      <c r="O500" s="215"/>
      <c r="P500" s="215"/>
      <c r="Q500" s="215"/>
      <c r="R500" s="215"/>
      <c r="S500" s="604">
        <v>3.7</v>
      </c>
      <c r="T500" s="215">
        <v>20.3</v>
      </c>
      <c r="U500" s="215"/>
      <c r="V500" s="215" t="s">
        <v>323</v>
      </c>
      <c r="W500" s="215"/>
      <c r="X500" s="215"/>
      <c r="Y500" s="215"/>
      <c r="Z500" s="215"/>
      <c r="AA500" s="517"/>
      <c r="AB500" s="517"/>
      <c r="AC500" s="215"/>
      <c r="AD500" s="215"/>
      <c r="AE500" s="215"/>
      <c r="AF500" s="607"/>
      <c r="AG500" s="539" t="str">
        <f t="shared" si="15"/>
        <v/>
      </c>
      <c r="AH500" s="608"/>
      <c r="AI500" s="608"/>
      <c r="AJ500" s="608"/>
      <c r="AK500" s="609"/>
      <c r="AL500" s="609"/>
      <c r="AM500" s="609"/>
      <c r="AN500" s="609"/>
      <c r="AO500" s="541" t="str">
        <f t="shared" si="16"/>
        <v/>
      </c>
      <c r="AP500" s="541" t="str">
        <f t="shared" si="17"/>
        <v/>
      </c>
    </row>
    <row r="501" spans="1:42" x14ac:dyDescent="0.25">
      <c r="A501" s="448">
        <v>499</v>
      </c>
      <c r="B501" s="554" t="s">
        <v>43</v>
      </c>
      <c r="C501" s="215"/>
      <c r="D501" s="215"/>
      <c r="E501" s="215"/>
      <c r="F501" s="215"/>
      <c r="G501" s="215"/>
      <c r="H501" s="215"/>
      <c r="I501" s="215"/>
      <c r="J501" s="215"/>
      <c r="K501" s="215"/>
      <c r="L501" s="215"/>
      <c r="M501" s="215"/>
      <c r="N501" s="215"/>
      <c r="O501" s="215"/>
      <c r="P501" s="215"/>
      <c r="Q501" s="215"/>
      <c r="R501" s="215"/>
      <c r="S501" s="604">
        <v>3.7</v>
      </c>
      <c r="T501" s="215">
        <v>20.3</v>
      </c>
      <c r="U501" s="215"/>
      <c r="V501" s="215" t="s">
        <v>323</v>
      </c>
      <c r="W501" s="215"/>
      <c r="X501" s="215"/>
      <c r="Y501" s="215"/>
      <c r="Z501" s="215"/>
      <c r="AA501" s="517"/>
      <c r="AB501" s="517"/>
      <c r="AC501" s="215"/>
      <c r="AD501" s="215"/>
      <c r="AE501" s="215"/>
      <c r="AF501" s="607"/>
      <c r="AG501" s="539" t="str">
        <f t="shared" si="15"/>
        <v/>
      </c>
      <c r="AH501" s="608"/>
      <c r="AI501" s="608"/>
      <c r="AJ501" s="608"/>
      <c r="AK501" s="609"/>
      <c r="AL501" s="609"/>
      <c r="AM501" s="609"/>
      <c r="AN501" s="609"/>
      <c r="AO501" s="541" t="str">
        <f t="shared" si="16"/>
        <v/>
      </c>
      <c r="AP501" s="541" t="str">
        <f t="shared" si="17"/>
        <v/>
      </c>
    </row>
    <row r="502" spans="1:42" x14ac:dyDescent="0.25">
      <c r="A502" s="448">
        <v>500</v>
      </c>
      <c r="B502" s="554" t="s">
        <v>43</v>
      </c>
      <c r="C502" s="215"/>
      <c r="D502" s="215"/>
      <c r="E502" s="215"/>
      <c r="F502" s="215"/>
      <c r="G502" s="215"/>
      <c r="H502" s="215"/>
      <c r="I502" s="215"/>
      <c r="J502" s="215"/>
      <c r="K502" s="215"/>
      <c r="L502" s="215"/>
      <c r="M502" s="215"/>
      <c r="N502" s="215"/>
      <c r="O502" s="215"/>
      <c r="P502" s="215"/>
      <c r="Q502" s="215"/>
      <c r="R502" s="215"/>
      <c r="S502" s="604">
        <v>3.7</v>
      </c>
      <c r="T502" s="215">
        <v>20.3</v>
      </c>
      <c r="U502" s="215"/>
      <c r="V502" s="215" t="s">
        <v>323</v>
      </c>
      <c r="W502" s="215"/>
      <c r="X502" s="215"/>
      <c r="Y502" s="215"/>
      <c r="Z502" s="215"/>
      <c r="AA502" s="517"/>
      <c r="AB502" s="517"/>
      <c r="AC502" s="215"/>
      <c r="AD502" s="215"/>
      <c r="AE502" s="215"/>
      <c r="AF502" s="607"/>
      <c r="AG502" s="539" t="str">
        <f t="shared" si="15"/>
        <v/>
      </c>
      <c r="AH502" s="608"/>
      <c r="AI502" s="608"/>
      <c r="AJ502" s="608"/>
      <c r="AK502" s="609"/>
      <c r="AL502" s="609"/>
      <c r="AM502" s="609"/>
      <c r="AN502" s="609"/>
      <c r="AO502" s="541" t="str">
        <f t="shared" si="16"/>
        <v/>
      </c>
      <c r="AP502" s="541" t="str">
        <f t="shared" si="17"/>
        <v/>
      </c>
    </row>
    <row r="503" spans="1:42" x14ac:dyDescent="0.25">
      <c r="A503" s="448">
        <v>501</v>
      </c>
      <c r="B503" s="554" t="s">
        <v>43</v>
      </c>
      <c r="C503" s="215"/>
      <c r="D503" s="215"/>
      <c r="E503" s="215"/>
      <c r="F503" s="215"/>
      <c r="G503" s="215"/>
      <c r="H503" s="215"/>
      <c r="I503" s="215"/>
      <c r="J503" s="215"/>
      <c r="K503" s="215"/>
      <c r="L503" s="215"/>
      <c r="M503" s="215"/>
      <c r="N503" s="215"/>
      <c r="O503" s="215"/>
      <c r="P503" s="215"/>
      <c r="Q503" s="215"/>
      <c r="R503" s="215"/>
      <c r="S503" s="604">
        <v>3.7</v>
      </c>
      <c r="T503" s="215">
        <v>20.3</v>
      </c>
      <c r="U503" s="215"/>
      <c r="V503" s="215" t="s">
        <v>323</v>
      </c>
      <c r="W503" s="215"/>
      <c r="X503" s="215"/>
      <c r="Y503" s="215"/>
      <c r="Z503" s="215"/>
      <c r="AA503" s="517"/>
      <c r="AB503" s="517"/>
      <c r="AC503" s="215"/>
      <c r="AD503" s="215"/>
      <c r="AE503" s="215"/>
      <c r="AF503" s="607"/>
      <c r="AG503" s="539" t="str">
        <f t="shared" si="15"/>
        <v/>
      </c>
      <c r="AH503" s="608"/>
      <c r="AI503" s="608"/>
      <c r="AJ503" s="608"/>
      <c r="AK503" s="609"/>
      <c r="AL503" s="609"/>
      <c r="AM503" s="609"/>
      <c r="AN503" s="609"/>
      <c r="AO503" s="541" t="str">
        <f t="shared" si="16"/>
        <v/>
      </c>
      <c r="AP503" s="541" t="str">
        <f t="shared" si="17"/>
        <v/>
      </c>
    </row>
    <row r="504" spans="1:42" x14ac:dyDescent="0.25">
      <c r="A504" s="448">
        <v>502</v>
      </c>
      <c r="B504" s="554" t="s">
        <v>43</v>
      </c>
      <c r="C504" s="215"/>
      <c r="D504" s="215"/>
      <c r="E504" s="215"/>
      <c r="F504" s="215"/>
      <c r="G504" s="215"/>
      <c r="H504" s="215"/>
      <c r="I504" s="215"/>
      <c r="J504" s="215"/>
      <c r="K504" s="215"/>
      <c r="L504" s="215"/>
      <c r="M504" s="215"/>
      <c r="N504" s="215"/>
      <c r="O504" s="215"/>
      <c r="P504" s="215"/>
      <c r="Q504" s="215"/>
      <c r="R504" s="215"/>
      <c r="S504" s="604">
        <v>3.7</v>
      </c>
      <c r="T504" s="215">
        <v>20.3</v>
      </c>
      <c r="U504" s="215"/>
      <c r="V504" s="215" t="s">
        <v>323</v>
      </c>
      <c r="W504" s="215"/>
      <c r="X504" s="215"/>
      <c r="Y504" s="215"/>
      <c r="Z504" s="215"/>
      <c r="AA504" s="517"/>
      <c r="AB504" s="517"/>
      <c r="AC504" s="215"/>
      <c r="AD504" s="215"/>
      <c r="AE504" s="215"/>
      <c r="AF504" s="607"/>
      <c r="AG504" s="539" t="str">
        <f t="shared" si="15"/>
        <v/>
      </c>
      <c r="AH504" s="608"/>
      <c r="AI504" s="608"/>
      <c r="AJ504" s="608"/>
      <c r="AK504" s="609"/>
      <c r="AL504" s="609"/>
      <c r="AM504" s="609"/>
      <c r="AN504" s="609"/>
      <c r="AO504" s="541" t="str">
        <f t="shared" si="16"/>
        <v/>
      </c>
      <c r="AP504" s="541" t="str">
        <f t="shared" si="17"/>
        <v/>
      </c>
    </row>
    <row r="505" spans="1:42" x14ac:dyDescent="0.25">
      <c r="A505" s="448">
        <v>503</v>
      </c>
      <c r="B505" s="554" t="s">
        <v>43</v>
      </c>
      <c r="C505" s="215"/>
      <c r="D505" s="215"/>
      <c r="E505" s="215"/>
      <c r="F505" s="215"/>
      <c r="G505" s="215"/>
      <c r="H505" s="215"/>
      <c r="I505" s="215"/>
      <c r="J505" s="215"/>
      <c r="K505" s="215"/>
      <c r="L505" s="215"/>
      <c r="M505" s="215"/>
      <c r="N505" s="215"/>
      <c r="O505" s="215"/>
      <c r="P505" s="215"/>
      <c r="Q505" s="215"/>
      <c r="R505" s="215"/>
      <c r="S505" s="604">
        <v>3.7</v>
      </c>
      <c r="T505" s="215">
        <v>20.3</v>
      </c>
      <c r="U505" s="215"/>
      <c r="V505" s="215" t="s">
        <v>323</v>
      </c>
      <c r="W505" s="215"/>
      <c r="X505" s="215"/>
      <c r="Y505" s="215"/>
      <c r="Z505" s="215"/>
      <c r="AA505" s="517"/>
      <c r="AB505" s="517"/>
      <c r="AC505" s="215"/>
      <c r="AD505" s="215"/>
      <c r="AE505" s="215"/>
      <c r="AF505" s="607"/>
      <c r="AG505" s="539" t="str">
        <f t="shared" si="15"/>
        <v/>
      </c>
      <c r="AH505" s="608"/>
      <c r="AI505" s="608"/>
      <c r="AJ505" s="608"/>
      <c r="AK505" s="609"/>
      <c r="AL505" s="609"/>
      <c r="AM505" s="609"/>
      <c r="AN505" s="609"/>
      <c r="AO505" s="541" t="str">
        <f t="shared" si="16"/>
        <v/>
      </c>
      <c r="AP505" s="541" t="str">
        <f t="shared" si="17"/>
        <v/>
      </c>
    </row>
    <row r="506" spans="1:42" x14ac:dyDescent="0.25">
      <c r="A506" s="448">
        <v>504</v>
      </c>
      <c r="B506" s="554" t="s">
        <v>43</v>
      </c>
      <c r="C506" s="215"/>
      <c r="D506" s="215"/>
      <c r="E506" s="215"/>
      <c r="F506" s="215"/>
      <c r="G506" s="215"/>
      <c r="H506" s="215"/>
      <c r="I506" s="215"/>
      <c r="J506" s="215"/>
      <c r="K506" s="215"/>
      <c r="L506" s="215"/>
      <c r="M506" s="215"/>
      <c r="N506" s="215"/>
      <c r="O506" s="215"/>
      <c r="P506" s="215"/>
      <c r="Q506" s="215"/>
      <c r="R506" s="215"/>
      <c r="S506" s="604">
        <v>3.7</v>
      </c>
      <c r="T506" s="215">
        <v>20.3</v>
      </c>
      <c r="U506" s="215"/>
      <c r="V506" s="215" t="s">
        <v>323</v>
      </c>
      <c r="W506" s="215"/>
      <c r="X506" s="215"/>
      <c r="Y506" s="215"/>
      <c r="Z506" s="215"/>
      <c r="AA506" s="517"/>
      <c r="AB506" s="517"/>
      <c r="AC506" s="215"/>
      <c r="AD506" s="215"/>
      <c r="AE506" s="215"/>
      <c r="AF506" s="607"/>
      <c r="AG506" s="539" t="str">
        <f t="shared" si="15"/>
        <v/>
      </c>
      <c r="AH506" s="608"/>
      <c r="AI506" s="608"/>
      <c r="AJ506" s="608"/>
      <c r="AK506" s="609"/>
      <c r="AL506" s="609"/>
      <c r="AM506" s="609"/>
      <c r="AN506" s="609"/>
      <c r="AO506" s="541" t="str">
        <f t="shared" si="16"/>
        <v/>
      </c>
      <c r="AP506" s="541" t="str">
        <f t="shared" si="17"/>
        <v/>
      </c>
    </row>
    <row r="507" spans="1:42" x14ac:dyDescent="0.25">
      <c r="A507" s="448">
        <v>505</v>
      </c>
      <c r="B507" s="554" t="s">
        <v>43</v>
      </c>
      <c r="C507" s="215"/>
      <c r="D507" s="215"/>
      <c r="E507" s="215"/>
      <c r="F507" s="215"/>
      <c r="G507" s="215"/>
      <c r="H507" s="215"/>
      <c r="I507" s="215"/>
      <c r="J507" s="215"/>
      <c r="K507" s="215"/>
      <c r="L507" s="215"/>
      <c r="M507" s="215"/>
      <c r="N507" s="215"/>
      <c r="O507" s="215"/>
      <c r="P507" s="215"/>
      <c r="Q507" s="215"/>
      <c r="R507" s="215"/>
      <c r="S507" s="604">
        <v>3.7</v>
      </c>
      <c r="T507" s="215">
        <v>20.3</v>
      </c>
      <c r="U507" s="215"/>
      <c r="V507" s="215" t="s">
        <v>323</v>
      </c>
      <c r="W507" s="215"/>
      <c r="X507" s="215"/>
      <c r="Y507" s="215"/>
      <c r="Z507" s="215"/>
      <c r="AA507" s="517"/>
      <c r="AB507" s="517"/>
      <c r="AC507" s="215"/>
      <c r="AD507" s="215"/>
      <c r="AE507" s="215"/>
      <c r="AF507" s="607"/>
      <c r="AG507" s="539" t="str">
        <f t="shared" si="15"/>
        <v/>
      </c>
      <c r="AH507" s="608"/>
      <c r="AI507" s="608"/>
      <c r="AJ507" s="608"/>
      <c r="AK507" s="609"/>
      <c r="AL507" s="609"/>
      <c r="AM507" s="609"/>
      <c r="AN507" s="609"/>
      <c r="AO507" s="541" t="str">
        <f t="shared" si="16"/>
        <v/>
      </c>
      <c r="AP507" s="541" t="str">
        <f t="shared" si="17"/>
        <v/>
      </c>
    </row>
    <row r="508" spans="1:42" x14ac:dyDescent="0.25">
      <c r="A508" s="448">
        <v>506</v>
      </c>
      <c r="B508" s="554" t="s">
        <v>43</v>
      </c>
      <c r="C508" s="215"/>
      <c r="D508" s="215"/>
      <c r="E508" s="215"/>
      <c r="F508" s="215"/>
      <c r="G508" s="215"/>
      <c r="H508" s="215"/>
      <c r="I508" s="215"/>
      <c r="J508" s="215"/>
      <c r="K508" s="215"/>
      <c r="L508" s="215"/>
      <c r="M508" s="215"/>
      <c r="N508" s="215"/>
      <c r="O508" s="215"/>
      <c r="P508" s="215"/>
      <c r="Q508" s="215"/>
      <c r="R508" s="215"/>
      <c r="S508" s="604">
        <v>3.7</v>
      </c>
      <c r="T508" s="215">
        <v>20.3</v>
      </c>
      <c r="U508" s="215"/>
      <c r="V508" s="215" t="s">
        <v>323</v>
      </c>
      <c r="W508" s="215"/>
      <c r="X508" s="215"/>
      <c r="Y508" s="215"/>
      <c r="Z508" s="215"/>
      <c r="AA508" s="517"/>
      <c r="AB508" s="517"/>
      <c r="AC508" s="215"/>
      <c r="AD508" s="215"/>
      <c r="AE508" s="215"/>
      <c r="AF508" s="607"/>
      <c r="AG508" s="539" t="str">
        <f t="shared" si="15"/>
        <v/>
      </c>
      <c r="AH508" s="608"/>
      <c r="AI508" s="608"/>
      <c r="AJ508" s="608"/>
      <c r="AK508" s="609"/>
      <c r="AL508" s="609"/>
      <c r="AM508" s="609"/>
      <c r="AN508" s="609"/>
      <c r="AO508" s="541" t="str">
        <f t="shared" si="16"/>
        <v/>
      </c>
      <c r="AP508" s="541" t="str">
        <f t="shared" si="17"/>
        <v/>
      </c>
    </row>
    <row r="509" spans="1:42" x14ac:dyDescent="0.25">
      <c r="A509" s="448">
        <v>507</v>
      </c>
      <c r="B509" s="554" t="s">
        <v>43</v>
      </c>
      <c r="C509" s="215"/>
      <c r="D509" s="215"/>
      <c r="E509" s="215"/>
      <c r="F509" s="215"/>
      <c r="G509" s="215"/>
      <c r="H509" s="215"/>
      <c r="I509" s="215"/>
      <c r="J509" s="215"/>
      <c r="K509" s="215"/>
      <c r="L509" s="215"/>
      <c r="M509" s="215"/>
      <c r="N509" s="215"/>
      <c r="O509" s="215"/>
      <c r="P509" s="215"/>
      <c r="Q509" s="215"/>
      <c r="R509" s="215"/>
      <c r="S509" s="604">
        <v>3.7</v>
      </c>
      <c r="T509" s="215">
        <v>20.3</v>
      </c>
      <c r="U509" s="215"/>
      <c r="V509" s="215" t="s">
        <v>323</v>
      </c>
      <c r="W509" s="215"/>
      <c r="X509" s="215"/>
      <c r="Y509" s="215"/>
      <c r="Z509" s="215"/>
      <c r="AA509" s="517"/>
      <c r="AB509" s="517"/>
      <c r="AC509" s="215"/>
      <c r="AD509" s="215"/>
      <c r="AE509" s="215"/>
      <c r="AF509" s="607"/>
      <c r="AG509" s="539" t="str">
        <f t="shared" si="15"/>
        <v/>
      </c>
      <c r="AH509" s="608"/>
      <c r="AI509" s="608"/>
      <c r="AJ509" s="608"/>
      <c r="AK509" s="609"/>
      <c r="AL509" s="609"/>
      <c r="AM509" s="609"/>
      <c r="AN509" s="609"/>
      <c r="AO509" s="541" t="str">
        <f t="shared" si="16"/>
        <v/>
      </c>
      <c r="AP509" s="541" t="str">
        <f t="shared" si="17"/>
        <v/>
      </c>
    </row>
    <row r="510" spans="1:42" x14ac:dyDescent="0.25">
      <c r="A510" s="448">
        <v>508</v>
      </c>
      <c r="B510" s="554" t="s">
        <v>43</v>
      </c>
      <c r="C510" s="215"/>
      <c r="D510" s="215"/>
      <c r="E510" s="215"/>
      <c r="F510" s="215"/>
      <c r="G510" s="215"/>
      <c r="H510" s="215"/>
      <c r="I510" s="215"/>
      <c r="J510" s="215"/>
      <c r="K510" s="215"/>
      <c r="L510" s="215"/>
      <c r="M510" s="215"/>
      <c r="N510" s="215"/>
      <c r="O510" s="215"/>
      <c r="P510" s="215"/>
      <c r="Q510" s="215"/>
      <c r="R510" s="215"/>
      <c r="S510" s="604">
        <v>3.7</v>
      </c>
      <c r="T510" s="215">
        <v>20.3</v>
      </c>
      <c r="U510" s="215"/>
      <c r="V510" s="215" t="s">
        <v>323</v>
      </c>
      <c r="W510" s="215"/>
      <c r="X510" s="215"/>
      <c r="Y510" s="215"/>
      <c r="Z510" s="215"/>
      <c r="AA510" s="517"/>
      <c r="AB510" s="517"/>
      <c r="AC510" s="215"/>
      <c r="AD510" s="215"/>
      <c r="AE510" s="215"/>
      <c r="AF510" s="607"/>
      <c r="AG510" s="539" t="str">
        <f t="shared" si="15"/>
        <v/>
      </c>
      <c r="AH510" s="608"/>
      <c r="AI510" s="608"/>
      <c r="AJ510" s="608"/>
      <c r="AK510" s="609"/>
      <c r="AL510" s="609"/>
      <c r="AM510" s="609"/>
      <c r="AN510" s="609"/>
      <c r="AO510" s="541" t="str">
        <f t="shared" si="16"/>
        <v/>
      </c>
      <c r="AP510" s="541" t="str">
        <f t="shared" si="17"/>
        <v/>
      </c>
    </row>
  </sheetData>
  <sortState ref="A3:AP334">
    <sortCondition ref="Z3:Z334" customList="МНС+ПНС,МНА №1,МНА №2,МНА №3,ПНА №4,ПНА №5,Маслосистема,СОУ,Энергоснабжение,Вентиляция,Вентиляция СОУ,Диагностика,МНС+ПНС.КЦ,МНС+ПНС.УСО.1(1),МНС+ПНС.УСО.1(2),МНС+ПНС.УСО.1(3),МНС+ПНС.УСО.1(4),МНС+ПНС.УСО.1(5),МНС+ПНС.УСО.1(6),МНС+ПНС.УСО.3,МНС+ПНС.УСО.4("/>
    <sortCondition ref="B3:B334"/>
  </sortState>
  <phoneticPr fontId="16" type="noConversion"/>
  <dataValidations count="6">
    <dataValidation type="list" allowBlank="1" showInputMessage="1" showErrorMessage="1" sqref="AE318:AE319 AD310:AE311 AD316:AD319 AD322:AE322 AD245:AE275 AD227:AE242 AD3:AE12 AD291:AE291 AD293:AE294 AD296:AE296 AD64:AE85 AD19:AE37 AD40:AE61 AD88:AE97 AD100:AE222">
      <formula1>ActionIP</formula1>
    </dataValidation>
    <dataValidation type="list" allowBlank="1" showInputMessage="1" showErrorMessage="1" sqref="Z291:AB291 Z293:AB294 Z296:AB296 Z322:AB323 Z325:AB326 Z331:AB337 Z338:Z348 AA308:AB319 Z281:AB285 Z301:Z319 Z280 Z100:AB279 AM98:AM99 Z3:Z97">
      <formula1>PicName</formula1>
    </dataValidation>
    <dataValidation type="list" allowBlank="1" showInputMessage="1" showErrorMessage="1" sqref="AK331:AK362 AK364:AK389 AK407:AK510 AK100:AK328">
      <formula1>INV</formula1>
    </dataValidation>
    <dataValidation type="list" allowBlank="1" showInputMessage="1" showErrorMessage="1" sqref="V3:V510">
      <formula1>НазваниеДиап</formula1>
    </dataValidation>
    <dataValidation type="list" allowBlank="1" showInputMessage="1" showErrorMessage="1" sqref="AF3:AF510 AQ98:AQ99">
      <formula1>IerarhiyaUr2</formula1>
    </dataValidation>
    <dataValidation type="list" allowBlank="1" showInputMessage="1" showErrorMessage="1" sqref="AL3:AL97 AW98:AW99">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'C:\UserFiles\Work\Project12 (ПКО)\ПО\trunk\МНС\ИО\[ПКО МНС ИО — копия.XLSM]Pic'!#REF!</xm:f>
          </x14:formula1>
          <xm:sqref>Z248:AB254 Z261:AB265 Z245:AB245 AA338:AA385 Z292:AB292 Z295:AB295 Z272:AB273 Z320:AB321 Z324:AB324 Z327:AB330 Z257:AB257 Z286:AB290 Z241:AB242 Z297:Z300 Z349:Z385 Z268:AB270 AA297:AB307 AB338:AB510 AA280:AB280 Z435:AA510</xm:sqref>
        </x14:dataValidation>
        <x14:dataValidation type="list" allowBlank="1" showInputMessage="1" showErrorMessage="1">
          <x14:formula1>
            <xm:f>'C:\UserFiles\Work\Project12 (ПКО)\ПО\trunk\МНС\ИО\[ПКО МНС ИО — копия.XLSM]ИПтипы'!#REF!</xm:f>
          </x14:formula1>
          <xm:sqref>AL171:AL190 AL226:AL245 AL368:AL385 AL417 AL331:AL357 AL116:AL135 AL316:AL328 AL281:AL311 AL256:AL275 AL146:AL167 AL201:AL220 AL435:AL510 AL100:AL112</xm:sqref>
        </x14:dataValidation>
        <x14:dataValidation type="list" allowBlank="1" showInputMessage="1" showErrorMessage="1">
          <x14:formula1>
            <xm:f>'E:\!WORK\Проекты\Ю.Балык\ПО\МНС\ИО\[СТАРЫЙ Балык МНС-3 ИО.XLSM]ИПтипы'!#REF!</xm:f>
          </x14:formula1>
          <xm:sqref>AL111:AL112 AL386:AL389 AL413:AL416 AL418:AL434 AL408 AL166:AL167 AL411 AL221:AL222 AL276:AL277 AL364:AL367 AL358:AL362</xm:sqref>
        </x14:dataValidation>
        <x14:dataValidation type="list" allowBlank="1" showInputMessage="1" showErrorMessage="1">
          <x14:formula1>
            <xm:f>'C:\Users\Samigullin\Desktop\[BALIK_MNS4_VYu.xlsm]ИПтипы'!#REF!</xm:f>
          </x14:formula1>
          <xm:sqref>AL312:AL315 AL329:AL330 AL363 AL390:AL406</xm:sqref>
        </x14:dataValidation>
        <x14:dataValidation type="list" allowBlank="1" showInputMessage="1" showErrorMessage="1">
          <x14:formula1>
            <xm:f>'E:\!WORK\Проекты\Ю.Балык\ПО\МНС\ИО\[СТАРЫЙ Балык МНС-3 ИО.XLSM]Pic'!#REF!</xm:f>
          </x14:formula1>
          <xm:sqref>Z301:Z315 Z115 Z170 Z225 Z280</xm:sqref>
        </x14:dataValidation>
        <x14:dataValidation type="list" allowBlank="1" showInputMessage="1" showErrorMessage="1">
          <x14:formula1>
            <xm:f>ИПтипы!$A$4:$A$52</xm:f>
          </x14:formula1>
          <xm:sqref>AL113:AL115</xm:sqref>
        </x14:dataValidation>
        <x14:dataValidation type="list" allowBlank="1" showInputMessage="1" showErrorMessage="1">
          <x14:formula1>
            <xm:f>ИПтипы!$A$4:$A$46</xm:f>
          </x14:formula1>
          <xm:sqref>AL168:AL170</xm:sqref>
        </x14:dataValidation>
        <x14:dataValidation type="list" allowBlank="1" showInputMessage="1" showErrorMessage="1">
          <x14:formula1>
            <xm:f>ИПтипы!$A$4:$A$50</xm:f>
          </x14:formula1>
          <xm:sqref>AL223:AL225 AL278:AL280</xm:sqref>
        </x14:dataValidation>
        <x14:dataValidation type="list" allowBlank="1" showInputMessage="1" showErrorMessage="1">
          <x14:formula1>
            <xm:f>Pic!$B$2:$B$94</xm:f>
          </x14:formula1>
          <xm:sqref>Z386:AA434</xm:sqref>
        </x14:dataValidation>
        <x14:dataValidation type="list" allowBlank="1" showInputMessage="1" showErrorMessage="1">
          <x14:formula1>
            <xm:f>ИПтипы!$A$4:$A$23</xm:f>
          </x14:formula1>
          <xm:sqref>AL246:AL255 AL136:AL145 AL191:AL200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AK1450"/>
  <sheetViews>
    <sheetView zoomScale="70" zoomScaleNormal="70" workbookViewId="0">
      <pane xSplit="3" ySplit="1" topLeftCell="D642" activePane="bottomRight" state="frozen"/>
      <selection activeCell="B607" sqref="B607"/>
      <selection pane="topRight" activeCell="B607" sqref="B607"/>
      <selection pane="bottomLeft" activeCell="B607" sqref="B607"/>
      <selection pane="bottomRight" activeCell="B664" sqref="B664"/>
    </sheetView>
  </sheetViews>
  <sheetFormatPr defaultColWidth="9.140625" defaultRowHeight="15" outlineLevelCol="1" x14ac:dyDescent="0.25"/>
  <cols>
    <col min="1" max="1" width="9.140625" style="110"/>
    <col min="2" max="2" width="128.85546875" style="543" customWidth="1"/>
    <col min="3" max="3" width="21.28515625" style="144" customWidth="1"/>
    <col min="4" max="4" width="15" style="595" customWidth="1" outlineLevel="1"/>
    <col min="5" max="5" width="10.28515625" style="595" customWidth="1" outlineLevel="1"/>
    <col min="6" max="6" width="19.28515625" style="596" customWidth="1" outlineLevel="1"/>
    <col min="7" max="7" width="20.42578125" style="596" customWidth="1" outlineLevel="1"/>
    <col min="8" max="8" width="14.140625" style="596" customWidth="1" outlineLevel="1"/>
    <col min="9" max="9" width="17.7109375" style="596" customWidth="1" outlineLevel="1"/>
    <col min="10" max="10" width="17.140625" style="596" customWidth="1" outlineLevel="1"/>
    <col min="11" max="11" width="39.28515625" style="596" customWidth="1" outlineLevel="1"/>
    <col min="12" max="12" width="9.7109375" style="596" customWidth="1" outlineLevel="1"/>
    <col min="13" max="13" width="26.28515625" style="596" customWidth="1" outlineLevel="1"/>
    <col min="14" max="14" width="38.42578125" style="24" customWidth="1" outlineLevel="1"/>
    <col min="15" max="16" width="16.7109375" style="24" customWidth="1"/>
    <col min="17" max="17" width="17.42578125" style="24" customWidth="1"/>
    <col min="18" max="19" width="15.5703125" style="24" bestFit="1" customWidth="1"/>
    <col min="20" max="25" width="9.140625" style="24"/>
    <col min="26" max="26" width="26.5703125" style="24" customWidth="1"/>
    <col min="27" max="27" width="41" style="24" customWidth="1"/>
    <col min="28" max="16384" width="9.140625" style="24"/>
  </cols>
  <sheetData>
    <row r="1" spans="1:22" ht="30.75" thickBot="1" x14ac:dyDescent="0.3">
      <c r="A1" s="108" t="s">
        <v>0</v>
      </c>
      <c r="B1" s="6" t="s">
        <v>1</v>
      </c>
      <c r="C1" s="5" t="s">
        <v>2</v>
      </c>
      <c r="D1" s="2" t="s">
        <v>15</v>
      </c>
      <c r="E1" s="2" t="s">
        <v>16</v>
      </c>
      <c r="F1" s="246" t="s">
        <v>45</v>
      </c>
      <c r="G1" s="2" t="s">
        <v>254</v>
      </c>
      <c r="H1" s="2"/>
      <c r="I1" s="2"/>
      <c r="J1" s="105" t="s">
        <v>243</v>
      </c>
      <c r="K1" s="106" t="s">
        <v>244</v>
      </c>
      <c r="L1" s="106" t="s">
        <v>245</v>
      </c>
      <c r="M1" s="2" t="s">
        <v>256</v>
      </c>
      <c r="N1" s="112" t="s">
        <v>259</v>
      </c>
      <c r="O1" s="112" t="s">
        <v>1576</v>
      </c>
      <c r="P1" s="113" t="s">
        <v>1577</v>
      </c>
      <c r="Q1" s="432" t="s">
        <v>1773</v>
      </c>
      <c r="R1" s="431" t="s">
        <v>1973</v>
      </c>
      <c r="S1" s="431" t="s">
        <v>49</v>
      </c>
    </row>
    <row r="2" spans="1:22" ht="15" customHeight="1" x14ac:dyDescent="0.25">
      <c r="A2" s="857">
        <v>1</v>
      </c>
      <c r="B2" s="260" t="s">
        <v>5183</v>
      </c>
      <c r="C2" s="858" t="s">
        <v>5182</v>
      </c>
      <c r="D2" s="858">
        <v>3</v>
      </c>
      <c r="E2" s="858">
        <v>7</v>
      </c>
      <c r="F2" s="859" t="s">
        <v>1934</v>
      </c>
      <c r="G2" s="860"/>
      <c r="H2" s="861"/>
      <c r="I2" s="860"/>
      <c r="J2" s="861" t="s">
        <v>5048</v>
      </c>
      <c r="K2" s="860" t="s">
        <v>221</v>
      </c>
      <c r="L2" s="861" t="s">
        <v>1854</v>
      </c>
      <c r="M2" s="860" t="s">
        <v>4962</v>
      </c>
      <c r="N2" s="862" t="str">
        <f>IF(ISBLANK(M2),"",IF(ISBLANK(Q2),CONCATENATE(M2,".",C2),CONCATENATE(M2,".",Q2)))</f>
        <v>SSN.ED551</v>
      </c>
      <c r="O2" s="860" t="s">
        <v>451</v>
      </c>
      <c r="P2" s="860" t="s">
        <v>454</v>
      </c>
      <c r="Q2" s="863"/>
      <c r="R2" s="860"/>
      <c r="S2" s="858"/>
      <c r="T2" s="863"/>
      <c r="U2" s="860"/>
      <c r="V2" s="860"/>
    </row>
    <row r="3" spans="1:22" ht="15" customHeight="1" x14ac:dyDescent="0.25">
      <c r="A3" s="857">
        <v>2</v>
      </c>
      <c r="B3" s="260" t="s">
        <v>6497</v>
      </c>
      <c r="C3" s="858" t="s">
        <v>6498</v>
      </c>
      <c r="D3" s="858"/>
      <c r="E3" s="858"/>
      <c r="F3" s="859"/>
      <c r="G3" s="860"/>
      <c r="H3" s="861"/>
      <c r="I3" s="860"/>
      <c r="J3" s="861"/>
      <c r="K3" s="860"/>
      <c r="L3" s="861"/>
      <c r="M3" s="860" t="s">
        <v>4962</v>
      </c>
      <c r="N3" s="862" t="str">
        <f t="shared" ref="N3:N66" si="0">IF(ISBLANK(M3),"",IF(ISBLANK(Q3),CONCATENATE(M3,".",C3),CONCATENATE(M3,".",Q3)))</f>
        <v>SSN.ED551_1</v>
      </c>
      <c r="O3" s="860" t="s">
        <v>451</v>
      </c>
      <c r="P3" s="860" t="s">
        <v>454</v>
      </c>
      <c r="Q3" s="864"/>
      <c r="R3" s="860"/>
      <c r="S3" s="858"/>
      <c r="T3" s="864"/>
      <c r="U3" s="860"/>
      <c r="V3" s="860"/>
    </row>
    <row r="4" spans="1:22" ht="15" customHeight="1" x14ac:dyDescent="0.25">
      <c r="A4" s="857">
        <v>3</v>
      </c>
      <c r="B4" s="260" t="s">
        <v>5181</v>
      </c>
      <c r="C4" s="858" t="s">
        <v>5180</v>
      </c>
      <c r="D4" s="858">
        <v>131</v>
      </c>
      <c r="E4" s="858">
        <v>6</v>
      </c>
      <c r="F4" s="859"/>
      <c r="G4" s="860" t="s">
        <v>4963</v>
      </c>
      <c r="H4" s="861"/>
      <c r="I4" s="860"/>
      <c r="J4" s="861" t="s">
        <v>5048</v>
      </c>
      <c r="K4" s="860" t="s">
        <v>221</v>
      </c>
      <c r="L4" s="861" t="s">
        <v>1854</v>
      </c>
      <c r="M4" s="860" t="s">
        <v>4962</v>
      </c>
      <c r="N4" s="862" t="str">
        <f t="shared" si="0"/>
        <v>SSN.KKC551</v>
      </c>
      <c r="O4" s="860" t="s">
        <v>451</v>
      </c>
      <c r="P4" s="860" t="s">
        <v>454</v>
      </c>
      <c r="Q4" s="863"/>
      <c r="R4" s="860">
        <v>257</v>
      </c>
      <c r="S4" s="858"/>
      <c r="T4" s="863"/>
      <c r="U4" s="860">
        <v>257</v>
      </c>
      <c r="V4" s="860">
        <v>257</v>
      </c>
    </row>
    <row r="5" spans="1:22" ht="15" customHeight="1" x14ac:dyDescent="0.25">
      <c r="A5" s="857">
        <v>4</v>
      </c>
      <c r="B5" s="260" t="s">
        <v>5187</v>
      </c>
      <c r="C5" s="858" t="s">
        <v>5186</v>
      </c>
      <c r="D5" s="858">
        <v>3</v>
      </c>
      <c r="E5" s="858">
        <v>9</v>
      </c>
      <c r="F5" s="859" t="s">
        <v>1934</v>
      </c>
      <c r="G5" s="860"/>
      <c r="H5" s="861"/>
      <c r="I5" s="860"/>
      <c r="J5" s="861" t="s">
        <v>5048</v>
      </c>
      <c r="K5" s="860" t="s">
        <v>221</v>
      </c>
      <c r="L5" s="861" t="s">
        <v>1854</v>
      </c>
      <c r="M5" s="860" t="s">
        <v>4962</v>
      </c>
      <c r="N5" s="862" t="str">
        <f t="shared" si="0"/>
        <v>SSN.ED552</v>
      </c>
      <c r="O5" s="860" t="s">
        <v>451</v>
      </c>
      <c r="P5" s="860" t="s">
        <v>454</v>
      </c>
      <c r="Q5" s="860"/>
      <c r="R5" s="860"/>
      <c r="S5" s="858"/>
      <c r="T5" s="860"/>
      <c r="U5" s="860"/>
      <c r="V5" s="860"/>
    </row>
    <row r="6" spans="1:22" ht="15" customHeight="1" x14ac:dyDescent="0.25">
      <c r="A6" s="857">
        <v>5</v>
      </c>
      <c r="B6" s="260" t="s">
        <v>6499</v>
      </c>
      <c r="C6" s="858" t="s">
        <v>6500</v>
      </c>
      <c r="D6" s="858"/>
      <c r="E6" s="858"/>
      <c r="F6" s="859"/>
      <c r="G6" s="860"/>
      <c r="H6" s="861"/>
      <c r="I6" s="860"/>
      <c r="J6" s="861"/>
      <c r="K6" s="860"/>
      <c r="L6" s="861"/>
      <c r="M6" s="860" t="s">
        <v>4962</v>
      </c>
      <c r="N6" s="862" t="str">
        <f t="shared" si="0"/>
        <v>SSN.ED552_1</v>
      </c>
      <c r="O6" s="860" t="s">
        <v>451</v>
      </c>
      <c r="P6" s="860" t="s">
        <v>454</v>
      </c>
      <c r="Q6" s="860"/>
      <c r="R6" s="860"/>
      <c r="S6" s="858"/>
      <c r="T6" s="860"/>
      <c r="U6" s="860"/>
      <c r="V6" s="860"/>
    </row>
    <row r="7" spans="1:22" ht="15" customHeight="1" x14ac:dyDescent="0.25">
      <c r="A7" s="857">
        <v>6</v>
      </c>
      <c r="B7" s="260" t="s">
        <v>5185</v>
      </c>
      <c r="C7" s="858" t="s">
        <v>5184</v>
      </c>
      <c r="D7" s="858">
        <v>131</v>
      </c>
      <c r="E7" s="858">
        <v>8</v>
      </c>
      <c r="F7" s="859"/>
      <c r="G7" s="860" t="s">
        <v>4963</v>
      </c>
      <c r="H7" s="861"/>
      <c r="I7" s="860"/>
      <c r="J7" s="861" t="s">
        <v>5048</v>
      </c>
      <c r="K7" s="860" t="s">
        <v>221</v>
      </c>
      <c r="L7" s="861" t="s">
        <v>1854</v>
      </c>
      <c r="M7" s="860" t="s">
        <v>4962</v>
      </c>
      <c r="N7" s="862" t="str">
        <f t="shared" si="0"/>
        <v>SSN.KKC552</v>
      </c>
      <c r="O7" s="860" t="s">
        <v>451</v>
      </c>
      <c r="P7" s="860" t="s">
        <v>454</v>
      </c>
      <c r="Q7" s="860"/>
      <c r="R7" s="860">
        <v>258</v>
      </c>
      <c r="S7" s="858"/>
      <c r="T7" s="860"/>
      <c r="U7" s="860">
        <v>258</v>
      </c>
      <c r="V7" s="860">
        <v>258</v>
      </c>
    </row>
    <row r="8" spans="1:22" ht="15" customHeight="1" x14ac:dyDescent="0.25">
      <c r="A8" s="857">
        <v>7</v>
      </c>
      <c r="B8" s="260" t="s">
        <v>5411</v>
      </c>
      <c r="C8" s="858" t="s">
        <v>5410</v>
      </c>
      <c r="D8" s="858">
        <v>6</v>
      </c>
      <c r="E8" s="858">
        <v>8</v>
      </c>
      <c r="F8" s="859" t="s">
        <v>1934</v>
      </c>
      <c r="G8" s="860"/>
      <c r="H8" s="861"/>
      <c r="I8" s="860"/>
      <c r="J8" s="861" t="s">
        <v>5048</v>
      </c>
      <c r="K8" s="860" t="s">
        <v>221</v>
      </c>
      <c r="L8" s="861" t="s">
        <v>1864</v>
      </c>
      <c r="M8" s="860" t="s">
        <v>4962</v>
      </c>
      <c r="N8" s="862" t="str">
        <f t="shared" si="0"/>
        <v>SSN.ED553</v>
      </c>
      <c r="O8" s="860" t="s">
        <v>451</v>
      </c>
      <c r="P8" s="860" t="s">
        <v>454</v>
      </c>
      <c r="Q8" s="860"/>
      <c r="R8" s="860"/>
      <c r="S8" s="858"/>
      <c r="T8" s="860"/>
      <c r="U8" s="860"/>
      <c r="V8" s="860"/>
    </row>
    <row r="9" spans="1:22" ht="15" customHeight="1" x14ac:dyDescent="0.25">
      <c r="A9" s="857">
        <v>8</v>
      </c>
      <c r="B9" s="260" t="s">
        <v>6501</v>
      </c>
      <c r="C9" s="858" t="s">
        <v>6502</v>
      </c>
      <c r="D9" s="858"/>
      <c r="E9" s="858"/>
      <c r="F9" s="859"/>
      <c r="G9" s="860"/>
      <c r="H9" s="861"/>
      <c r="I9" s="860"/>
      <c r="J9" s="861"/>
      <c r="K9" s="860"/>
      <c r="L9" s="861"/>
      <c r="M9" s="860" t="s">
        <v>4962</v>
      </c>
      <c r="N9" s="862" t="str">
        <f t="shared" si="0"/>
        <v>SSN.ED553_1</v>
      </c>
      <c r="O9" s="860" t="s">
        <v>451</v>
      </c>
      <c r="P9" s="860" t="s">
        <v>454</v>
      </c>
      <c r="Q9" s="860"/>
      <c r="R9" s="860"/>
      <c r="S9" s="858"/>
      <c r="T9" s="860"/>
      <c r="U9" s="860"/>
      <c r="V9" s="860"/>
    </row>
    <row r="10" spans="1:22" ht="15" customHeight="1" x14ac:dyDescent="0.25">
      <c r="A10" s="857">
        <v>9</v>
      </c>
      <c r="B10" s="260" t="s">
        <v>5409</v>
      </c>
      <c r="C10" s="858" t="s">
        <v>5408</v>
      </c>
      <c r="D10" s="858">
        <v>134</v>
      </c>
      <c r="E10" s="858">
        <v>7</v>
      </c>
      <c r="F10" s="859"/>
      <c r="G10" s="860" t="s">
        <v>4963</v>
      </c>
      <c r="H10" s="861"/>
      <c r="I10" s="860"/>
      <c r="J10" s="861" t="s">
        <v>5048</v>
      </c>
      <c r="K10" s="860" t="s">
        <v>221</v>
      </c>
      <c r="L10" s="861" t="s">
        <v>1864</v>
      </c>
      <c r="M10" s="860" t="s">
        <v>4962</v>
      </c>
      <c r="N10" s="862" t="str">
        <f t="shared" si="0"/>
        <v>SSN.KKC553</v>
      </c>
      <c r="O10" s="860" t="s">
        <v>451</v>
      </c>
      <c r="P10" s="860" t="s">
        <v>454</v>
      </c>
      <c r="Q10" s="860"/>
      <c r="R10" s="860">
        <v>259</v>
      </c>
      <c r="S10" s="858"/>
      <c r="T10" s="860"/>
      <c r="U10" s="860">
        <v>259</v>
      </c>
      <c r="V10" s="860">
        <v>259</v>
      </c>
    </row>
    <row r="11" spans="1:22" ht="15" customHeight="1" x14ac:dyDescent="0.25">
      <c r="A11" s="857">
        <v>10</v>
      </c>
      <c r="B11" s="260" t="s">
        <v>5651</v>
      </c>
      <c r="C11" s="858" t="s">
        <v>5650</v>
      </c>
      <c r="D11" s="858">
        <v>9</v>
      </c>
      <c r="E11" s="858">
        <v>7</v>
      </c>
      <c r="F11" s="859" t="s">
        <v>1934</v>
      </c>
      <c r="G11" s="860"/>
      <c r="H11" s="861"/>
      <c r="I11" s="860"/>
      <c r="J11" s="861" t="s">
        <v>5048</v>
      </c>
      <c r="K11" s="860" t="s">
        <v>221</v>
      </c>
      <c r="L11" s="861" t="s">
        <v>1879</v>
      </c>
      <c r="M11" s="860" t="s">
        <v>4962</v>
      </c>
      <c r="N11" s="862" t="str">
        <f t="shared" si="0"/>
        <v>SSN.ED554</v>
      </c>
      <c r="O11" s="860" t="s">
        <v>451</v>
      </c>
      <c r="P11" s="860" t="s">
        <v>454</v>
      </c>
      <c r="Q11" s="860"/>
      <c r="R11" s="860"/>
      <c r="S11" s="858"/>
      <c r="T11" s="860"/>
      <c r="U11" s="860"/>
      <c r="V11" s="860"/>
    </row>
    <row r="12" spans="1:22" ht="15" customHeight="1" x14ac:dyDescent="0.25">
      <c r="A12" s="857">
        <v>11</v>
      </c>
      <c r="B12" s="260" t="s">
        <v>6503</v>
      </c>
      <c r="C12" s="858" t="s">
        <v>6504</v>
      </c>
      <c r="D12" s="858"/>
      <c r="E12" s="858"/>
      <c r="F12" s="859"/>
      <c r="G12" s="860"/>
      <c r="H12" s="861"/>
      <c r="I12" s="860"/>
      <c r="J12" s="861"/>
      <c r="K12" s="860"/>
      <c r="L12" s="861"/>
      <c r="M12" s="860" t="s">
        <v>4962</v>
      </c>
      <c r="N12" s="862" t="str">
        <f t="shared" si="0"/>
        <v>SSN.ED554_1</v>
      </c>
      <c r="O12" s="860" t="s">
        <v>451</v>
      </c>
      <c r="P12" s="860" t="s">
        <v>454</v>
      </c>
      <c r="Q12" s="860"/>
      <c r="R12" s="860"/>
      <c r="S12" s="858"/>
      <c r="T12" s="860"/>
      <c r="U12" s="860"/>
      <c r="V12" s="860"/>
    </row>
    <row r="13" spans="1:22" ht="15" customHeight="1" x14ac:dyDescent="0.25">
      <c r="A13" s="857">
        <v>12</v>
      </c>
      <c r="B13" s="260" t="s">
        <v>5649</v>
      </c>
      <c r="C13" s="858" t="s">
        <v>5648</v>
      </c>
      <c r="D13" s="858">
        <v>137</v>
      </c>
      <c r="E13" s="858">
        <v>6</v>
      </c>
      <c r="F13" s="859"/>
      <c r="G13" s="860" t="s">
        <v>4963</v>
      </c>
      <c r="H13" s="861"/>
      <c r="I13" s="860"/>
      <c r="J13" s="861" t="s">
        <v>5048</v>
      </c>
      <c r="K13" s="860" t="s">
        <v>221</v>
      </c>
      <c r="L13" s="861" t="s">
        <v>1879</v>
      </c>
      <c r="M13" s="860" t="s">
        <v>4962</v>
      </c>
      <c r="N13" s="862" t="str">
        <f t="shared" si="0"/>
        <v>SSN.KKC554</v>
      </c>
      <c r="O13" s="860" t="s">
        <v>451</v>
      </c>
      <c r="P13" s="860" t="s">
        <v>454</v>
      </c>
      <c r="Q13" s="864"/>
      <c r="R13" s="860">
        <v>260</v>
      </c>
      <c r="S13" s="858"/>
      <c r="T13" s="864"/>
      <c r="U13" s="860">
        <v>260</v>
      </c>
      <c r="V13" s="860">
        <v>260</v>
      </c>
    </row>
    <row r="14" spans="1:22" ht="15" customHeight="1" x14ac:dyDescent="0.25">
      <c r="A14" s="857">
        <v>13</v>
      </c>
      <c r="B14" s="260" t="s">
        <v>5738</v>
      </c>
      <c r="C14" s="858" t="s">
        <v>5737</v>
      </c>
      <c r="D14" s="858">
        <v>10</v>
      </c>
      <c r="E14" s="858">
        <v>11</v>
      </c>
      <c r="F14" s="859" t="s">
        <v>1934</v>
      </c>
      <c r="G14" s="860"/>
      <c r="H14" s="861"/>
      <c r="I14" s="860"/>
      <c r="J14" s="861" t="s">
        <v>5048</v>
      </c>
      <c r="K14" s="860" t="s">
        <v>221</v>
      </c>
      <c r="L14" s="861" t="s">
        <v>2375</v>
      </c>
      <c r="M14" s="860" t="s">
        <v>4962</v>
      </c>
      <c r="N14" s="862" t="str">
        <f t="shared" si="0"/>
        <v>SSN.ED555</v>
      </c>
      <c r="O14" s="860" t="s">
        <v>451</v>
      </c>
      <c r="P14" s="860" t="s">
        <v>454</v>
      </c>
      <c r="Q14" s="865"/>
      <c r="R14" s="860"/>
      <c r="S14" s="858"/>
      <c r="T14" s="865"/>
      <c r="U14" s="860"/>
      <c r="V14" s="860"/>
    </row>
    <row r="15" spans="1:22" ht="15" customHeight="1" x14ac:dyDescent="0.25">
      <c r="A15" s="857">
        <v>14</v>
      </c>
      <c r="B15" s="260" t="s">
        <v>6505</v>
      </c>
      <c r="C15" s="858" t="s">
        <v>6506</v>
      </c>
      <c r="D15" s="858"/>
      <c r="E15" s="858"/>
      <c r="F15" s="859"/>
      <c r="G15" s="860"/>
      <c r="H15" s="861"/>
      <c r="I15" s="860"/>
      <c r="J15" s="861"/>
      <c r="K15" s="860"/>
      <c r="L15" s="861"/>
      <c r="M15" s="860" t="s">
        <v>4962</v>
      </c>
      <c r="N15" s="862" t="str">
        <f t="shared" si="0"/>
        <v>SSN.ED555_1</v>
      </c>
      <c r="O15" s="860" t="s">
        <v>451</v>
      </c>
      <c r="P15" s="860" t="s">
        <v>454</v>
      </c>
      <c r="Q15" s="864"/>
      <c r="R15" s="860"/>
      <c r="S15" s="858"/>
      <c r="T15" s="864"/>
      <c r="U15" s="860"/>
      <c r="V15" s="860"/>
    </row>
    <row r="16" spans="1:22" ht="15" customHeight="1" x14ac:dyDescent="0.25">
      <c r="A16" s="857">
        <v>15</v>
      </c>
      <c r="B16" s="260" t="s">
        <v>5736</v>
      </c>
      <c r="C16" s="858" t="s">
        <v>5735</v>
      </c>
      <c r="D16" s="858">
        <v>138</v>
      </c>
      <c r="E16" s="858">
        <v>10</v>
      </c>
      <c r="F16" s="859"/>
      <c r="G16" s="860" t="s">
        <v>4963</v>
      </c>
      <c r="H16" s="861"/>
      <c r="I16" s="860"/>
      <c r="J16" s="861" t="s">
        <v>5048</v>
      </c>
      <c r="K16" s="860" t="s">
        <v>221</v>
      </c>
      <c r="L16" s="861" t="s">
        <v>2375</v>
      </c>
      <c r="M16" s="860" t="s">
        <v>4962</v>
      </c>
      <c r="N16" s="862" t="str">
        <f t="shared" si="0"/>
        <v>SSN.KKC555</v>
      </c>
      <c r="O16" s="860" t="s">
        <v>451</v>
      </c>
      <c r="P16" s="860" t="s">
        <v>454</v>
      </c>
      <c r="Q16" s="865"/>
      <c r="R16" s="860">
        <v>261</v>
      </c>
      <c r="S16" s="858"/>
      <c r="T16" s="865"/>
      <c r="U16" s="860">
        <v>261</v>
      </c>
      <c r="V16" s="860">
        <v>261</v>
      </c>
    </row>
    <row r="17" spans="1:22" ht="15" customHeight="1" x14ac:dyDescent="0.25">
      <c r="A17" s="857">
        <v>16</v>
      </c>
      <c r="B17" s="260" t="s">
        <v>6507</v>
      </c>
      <c r="C17" s="858"/>
      <c r="D17" s="858"/>
      <c r="E17" s="858"/>
      <c r="F17" s="859"/>
      <c r="G17" s="860"/>
      <c r="H17" s="861"/>
      <c r="I17" s="860"/>
      <c r="J17" s="861"/>
      <c r="K17" s="860"/>
      <c r="L17" s="861"/>
      <c r="M17" s="860"/>
      <c r="N17" s="862" t="str">
        <f t="shared" si="0"/>
        <v/>
      </c>
      <c r="O17" s="860"/>
      <c r="P17" s="860"/>
      <c r="Q17" s="860"/>
      <c r="R17" s="860"/>
      <c r="S17" s="858"/>
      <c r="T17" s="860"/>
      <c r="U17" s="860"/>
      <c r="V17" s="860"/>
    </row>
    <row r="18" spans="1:22" ht="15" customHeight="1" x14ac:dyDescent="0.25">
      <c r="A18" s="857">
        <v>17</v>
      </c>
      <c r="B18" s="260" t="s">
        <v>6507</v>
      </c>
      <c r="C18" s="858"/>
      <c r="D18" s="858"/>
      <c r="E18" s="858"/>
      <c r="F18" s="859"/>
      <c r="G18" s="860"/>
      <c r="H18" s="861"/>
      <c r="I18" s="860"/>
      <c r="J18" s="861"/>
      <c r="K18" s="860"/>
      <c r="L18" s="861"/>
      <c r="M18" s="860"/>
      <c r="N18" s="862" t="str">
        <f t="shared" si="0"/>
        <v/>
      </c>
      <c r="O18" s="860"/>
      <c r="P18" s="860"/>
      <c r="Q18" s="860"/>
      <c r="R18" s="860"/>
      <c r="S18" s="858"/>
      <c r="T18" s="860"/>
      <c r="U18" s="860"/>
      <c r="V18" s="860"/>
    </row>
    <row r="19" spans="1:22" ht="15" customHeight="1" x14ac:dyDescent="0.25">
      <c r="A19" s="857">
        <v>18</v>
      </c>
      <c r="B19" s="260" t="s">
        <v>6507</v>
      </c>
      <c r="C19" s="858"/>
      <c r="D19" s="858"/>
      <c r="E19" s="858"/>
      <c r="F19" s="859"/>
      <c r="G19" s="860"/>
      <c r="H19" s="861"/>
      <c r="I19" s="860"/>
      <c r="J19" s="861"/>
      <c r="K19" s="860"/>
      <c r="L19" s="861"/>
      <c r="M19" s="860"/>
      <c r="N19" s="862" t="str">
        <f t="shared" si="0"/>
        <v/>
      </c>
      <c r="O19" s="860"/>
      <c r="P19" s="860"/>
      <c r="Q19" s="860"/>
      <c r="R19" s="860"/>
      <c r="S19" s="858"/>
      <c r="T19" s="860"/>
      <c r="U19" s="860"/>
      <c r="V19" s="860"/>
    </row>
    <row r="20" spans="1:22" ht="15" customHeight="1" x14ac:dyDescent="0.25">
      <c r="A20" s="857">
        <v>19</v>
      </c>
      <c r="B20" s="260" t="s">
        <v>6507</v>
      </c>
      <c r="C20" s="858"/>
      <c r="D20" s="858"/>
      <c r="E20" s="858"/>
      <c r="F20" s="859"/>
      <c r="G20" s="860"/>
      <c r="H20" s="861"/>
      <c r="I20" s="860"/>
      <c r="J20" s="861"/>
      <c r="K20" s="860"/>
      <c r="L20" s="861"/>
      <c r="M20" s="860"/>
      <c r="N20" s="862" t="str">
        <f t="shared" si="0"/>
        <v/>
      </c>
      <c r="O20" s="860"/>
      <c r="P20" s="860"/>
      <c r="Q20" s="860"/>
      <c r="R20" s="860"/>
      <c r="S20" s="858"/>
      <c r="T20" s="860"/>
      <c r="U20" s="860"/>
      <c r="V20" s="860"/>
    </row>
    <row r="21" spans="1:22" ht="15" customHeight="1" x14ac:dyDescent="0.25">
      <c r="A21" s="857">
        <v>20</v>
      </c>
      <c r="B21" s="260" t="s">
        <v>6507</v>
      </c>
      <c r="C21" s="858"/>
      <c r="D21" s="858"/>
      <c r="E21" s="858"/>
      <c r="F21" s="859"/>
      <c r="G21" s="860"/>
      <c r="H21" s="861"/>
      <c r="I21" s="860"/>
      <c r="J21" s="861"/>
      <c r="K21" s="860"/>
      <c r="L21" s="861"/>
      <c r="M21" s="860"/>
      <c r="N21" s="862" t="str">
        <f t="shared" si="0"/>
        <v/>
      </c>
      <c r="O21" s="860"/>
      <c r="P21" s="860"/>
      <c r="Q21" s="860"/>
      <c r="R21" s="860"/>
      <c r="S21" s="858"/>
      <c r="T21" s="860"/>
      <c r="U21" s="860"/>
      <c r="V21" s="860"/>
    </row>
    <row r="22" spans="1:22" ht="15" customHeight="1" x14ac:dyDescent="0.25">
      <c r="A22" s="857">
        <v>21</v>
      </c>
      <c r="B22" s="260" t="s">
        <v>6507</v>
      </c>
      <c r="C22" s="858"/>
      <c r="D22" s="858"/>
      <c r="E22" s="858"/>
      <c r="F22" s="859"/>
      <c r="G22" s="860"/>
      <c r="H22" s="861"/>
      <c r="I22" s="860"/>
      <c r="J22" s="861"/>
      <c r="K22" s="860"/>
      <c r="L22" s="861"/>
      <c r="M22" s="860"/>
      <c r="N22" s="862" t="str">
        <f t="shared" si="0"/>
        <v/>
      </c>
      <c r="O22" s="860"/>
      <c r="P22" s="860"/>
      <c r="Q22" s="865"/>
      <c r="R22" s="860"/>
      <c r="S22" s="858"/>
      <c r="T22" s="865"/>
      <c r="U22" s="860"/>
      <c r="V22" s="860"/>
    </row>
    <row r="23" spans="1:22" ht="15" customHeight="1" x14ac:dyDescent="0.25">
      <c r="A23" s="857">
        <v>22</v>
      </c>
      <c r="B23" s="260" t="s">
        <v>5203</v>
      </c>
      <c r="C23" s="858" t="s">
        <v>5202</v>
      </c>
      <c r="D23" s="858">
        <v>3</v>
      </c>
      <c r="E23" s="858">
        <v>18</v>
      </c>
      <c r="F23" s="866" t="s">
        <v>46</v>
      </c>
      <c r="G23" s="860"/>
      <c r="H23" s="861"/>
      <c r="I23" s="860"/>
      <c r="J23" s="861" t="s">
        <v>5048</v>
      </c>
      <c r="K23" s="860" t="s">
        <v>221</v>
      </c>
      <c r="L23" s="861" t="s">
        <v>1854</v>
      </c>
      <c r="M23" s="860" t="s">
        <v>5040</v>
      </c>
      <c r="N23" s="862" t="str">
        <f t="shared" si="0"/>
        <v>SOU.Zdv024_1.OKC024_1</v>
      </c>
      <c r="O23" s="860"/>
      <c r="P23" s="860"/>
      <c r="Q23" s="860"/>
      <c r="R23" s="860"/>
      <c r="S23" s="858"/>
      <c r="T23" s="860"/>
      <c r="U23" s="860"/>
      <c r="V23" s="860"/>
    </row>
    <row r="24" spans="1:22" ht="15" customHeight="1" x14ac:dyDescent="0.25">
      <c r="A24" s="857">
        <v>23</v>
      </c>
      <c r="B24" s="260" t="s">
        <v>5205</v>
      </c>
      <c r="C24" s="858" t="s">
        <v>5204</v>
      </c>
      <c r="D24" s="858">
        <v>3</v>
      </c>
      <c r="E24" s="858">
        <v>19</v>
      </c>
      <c r="F24" s="866" t="s">
        <v>46</v>
      </c>
      <c r="G24" s="860"/>
      <c r="H24" s="861"/>
      <c r="I24" s="860"/>
      <c r="J24" s="861" t="s">
        <v>5048</v>
      </c>
      <c r="K24" s="860" t="s">
        <v>221</v>
      </c>
      <c r="L24" s="861" t="s">
        <v>1854</v>
      </c>
      <c r="M24" s="860" t="s">
        <v>5040</v>
      </c>
      <c r="N24" s="862" t="str">
        <f t="shared" si="0"/>
        <v>SOU.Zdv024_1.CKC024_1</v>
      </c>
      <c r="O24" s="860"/>
      <c r="P24" s="860"/>
      <c r="Q24" s="860"/>
      <c r="R24" s="860"/>
      <c r="S24" s="858"/>
      <c r="T24" s="860"/>
      <c r="U24" s="860"/>
      <c r="V24" s="860"/>
    </row>
    <row r="25" spans="1:22" ht="15" customHeight="1" x14ac:dyDescent="0.25">
      <c r="A25" s="857">
        <v>24</v>
      </c>
      <c r="B25" s="260" t="s">
        <v>5207</v>
      </c>
      <c r="C25" s="858" t="s">
        <v>5206</v>
      </c>
      <c r="D25" s="858">
        <v>3</v>
      </c>
      <c r="E25" s="858">
        <v>20</v>
      </c>
      <c r="F25" s="866" t="s">
        <v>46</v>
      </c>
      <c r="G25" s="860"/>
      <c r="H25" s="861"/>
      <c r="I25" s="860"/>
      <c r="J25" s="861" t="s">
        <v>5048</v>
      </c>
      <c r="K25" s="860" t="s">
        <v>221</v>
      </c>
      <c r="L25" s="861" t="s">
        <v>1854</v>
      </c>
      <c r="M25" s="860" t="s">
        <v>5040</v>
      </c>
      <c r="N25" s="862" t="str">
        <f t="shared" si="0"/>
        <v>SOU.Zdv024_1.ODC024_1</v>
      </c>
      <c r="O25" s="860"/>
      <c r="P25" s="860"/>
      <c r="Q25" s="860"/>
      <c r="R25" s="860"/>
      <c r="S25" s="858"/>
      <c r="T25" s="860"/>
      <c r="U25" s="860"/>
      <c r="V25" s="860"/>
    </row>
    <row r="26" spans="1:22" ht="15" customHeight="1" x14ac:dyDescent="0.25">
      <c r="A26" s="857">
        <v>25</v>
      </c>
      <c r="B26" s="260" t="s">
        <v>5209</v>
      </c>
      <c r="C26" s="858" t="s">
        <v>5208</v>
      </c>
      <c r="D26" s="858">
        <v>3</v>
      </c>
      <c r="E26" s="858">
        <v>21</v>
      </c>
      <c r="F26" s="866" t="s">
        <v>46</v>
      </c>
      <c r="G26" s="860"/>
      <c r="H26" s="861"/>
      <c r="I26" s="860"/>
      <c r="J26" s="861" t="s">
        <v>5048</v>
      </c>
      <c r="K26" s="860" t="s">
        <v>221</v>
      </c>
      <c r="L26" s="861" t="s">
        <v>1854</v>
      </c>
      <c r="M26" s="860" t="s">
        <v>5040</v>
      </c>
      <c r="N26" s="862" t="str">
        <f t="shared" si="0"/>
        <v>SOU.Zdv024_1.CDC024_1</v>
      </c>
      <c r="O26" s="860"/>
      <c r="P26" s="860"/>
      <c r="Q26" s="860"/>
      <c r="R26" s="860"/>
      <c r="S26" s="858"/>
      <c r="T26" s="860"/>
      <c r="U26" s="860"/>
      <c r="V26" s="860"/>
    </row>
    <row r="27" spans="1:22" ht="15" customHeight="1" x14ac:dyDescent="0.25">
      <c r="A27" s="857">
        <v>26</v>
      </c>
      <c r="B27" s="260" t="s">
        <v>5211</v>
      </c>
      <c r="C27" s="858" t="s">
        <v>5210</v>
      </c>
      <c r="D27" s="858">
        <v>3</v>
      </c>
      <c r="E27" s="858">
        <v>22</v>
      </c>
      <c r="F27" s="866" t="s">
        <v>46</v>
      </c>
      <c r="G27" s="860"/>
      <c r="H27" s="861"/>
      <c r="I27" s="860"/>
      <c r="J27" s="861" t="s">
        <v>5048</v>
      </c>
      <c r="K27" s="860" t="s">
        <v>221</v>
      </c>
      <c r="L27" s="861" t="s">
        <v>1854</v>
      </c>
      <c r="M27" s="860" t="s">
        <v>5040</v>
      </c>
      <c r="N27" s="862" t="str">
        <f t="shared" si="0"/>
        <v>SOU.Zdv024_1.MC024_1</v>
      </c>
      <c r="O27" s="860"/>
      <c r="P27" s="860"/>
      <c r="Q27" s="860"/>
      <c r="R27" s="860"/>
      <c r="S27" s="858"/>
      <c r="T27" s="860"/>
      <c r="U27" s="860"/>
      <c r="V27" s="860"/>
    </row>
    <row r="28" spans="1:22" ht="15" customHeight="1" x14ac:dyDescent="0.25">
      <c r="A28" s="857">
        <v>27</v>
      </c>
      <c r="B28" s="260" t="s">
        <v>5213</v>
      </c>
      <c r="C28" s="858" t="s">
        <v>5212</v>
      </c>
      <c r="D28" s="858">
        <v>3</v>
      </c>
      <c r="E28" s="858">
        <v>23</v>
      </c>
      <c r="F28" s="866" t="s">
        <v>46</v>
      </c>
      <c r="G28" s="860"/>
      <c r="H28" s="861"/>
      <c r="I28" s="860"/>
      <c r="J28" s="861" t="s">
        <v>5048</v>
      </c>
      <c r="K28" s="860" t="s">
        <v>221</v>
      </c>
      <c r="L28" s="861" t="s">
        <v>1854</v>
      </c>
      <c r="M28" s="860" t="s">
        <v>5040</v>
      </c>
      <c r="N28" s="862" t="str">
        <f t="shared" si="0"/>
        <v>SOU.Zdv024_1.OPC024_1</v>
      </c>
      <c r="O28" s="860"/>
      <c r="P28" s="860"/>
      <c r="Q28" s="860"/>
      <c r="R28" s="860"/>
      <c r="S28" s="858"/>
      <c r="T28" s="860"/>
      <c r="U28" s="860"/>
      <c r="V28" s="860"/>
    </row>
    <row r="29" spans="1:22" ht="15" customHeight="1" x14ac:dyDescent="0.25">
      <c r="A29" s="857">
        <v>28</v>
      </c>
      <c r="B29" s="260" t="s">
        <v>5215</v>
      </c>
      <c r="C29" s="858" t="s">
        <v>5214</v>
      </c>
      <c r="D29" s="858">
        <v>3</v>
      </c>
      <c r="E29" s="858">
        <v>24</v>
      </c>
      <c r="F29" s="866" t="s">
        <v>46</v>
      </c>
      <c r="G29" s="860"/>
      <c r="H29" s="861"/>
      <c r="I29" s="860"/>
      <c r="J29" s="861" t="s">
        <v>5048</v>
      </c>
      <c r="K29" s="860" t="s">
        <v>221</v>
      </c>
      <c r="L29" s="861" t="s">
        <v>1854</v>
      </c>
      <c r="M29" s="860" t="s">
        <v>5040</v>
      </c>
      <c r="N29" s="862" t="str">
        <f t="shared" si="0"/>
        <v>SOU.Zdv024_1.DC024_1</v>
      </c>
      <c r="O29" s="860"/>
      <c r="P29" s="860"/>
      <c r="Q29" s="860"/>
      <c r="R29" s="860"/>
      <c r="S29" s="858"/>
      <c r="T29" s="860"/>
      <c r="U29" s="860"/>
      <c r="V29" s="860"/>
    </row>
    <row r="30" spans="1:22" ht="15" customHeight="1" x14ac:dyDescent="0.25">
      <c r="A30" s="857">
        <v>29</v>
      </c>
      <c r="B30" s="260" t="s">
        <v>5435</v>
      </c>
      <c r="C30" s="858" t="s">
        <v>5434</v>
      </c>
      <c r="D30" s="858">
        <v>6</v>
      </c>
      <c r="E30" s="858">
        <v>22</v>
      </c>
      <c r="F30" s="866" t="s">
        <v>46</v>
      </c>
      <c r="G30" s="860"/>
      <c r="H30" s="861"/>
      <c r="I30" s="860"/>
      <c r="J30" s="861" t="s">
        <v>5048</v>
      </c>
      <c r="K30" s="860" t="s">
        <v>221</v>
      </c>
      <c r="L30" s="861" t="s">
        <v>1864</v>
      </c>
      <c r="M30" s="860" t="s">
        <v>5042</v>
      </c>
      <c r="N30" s="862" t="str">
        <f t="shared" si="0"/>
        <v>SOU.Zdv024_2.OKC024_2</v>
      </c>
      <c r="O30" s="860"/>
      <c r="P30" s="860"/>
      <c r="Q30" s="860"/>
      <c r="R30" s="860"/>
      <c r="S30" s="867"/>
      <c r="T30" s="860"/>
      <c r="U30" s="860"/>
      <c r="V30" s="860"/>
    </row>
    <row r="31" spans="1:22" ht="15" customHeight="1" x14ac:dyDescent="0.25">
      <c r="A31" s="857">
        <v>30</v>
      </c>
      <c r="B31" s="260" t="s">
        <v>5437</v>
      </c>
      <c r="C31" s="858" t="s">
        <v>5436</v>
      </c>
      <c r="D31" s="858">
        <v>6</v>
      </c>
      <c r="E31" s="858">
        <v>23</v>
      </c>
      <c r="F31" s="866" t="s">
        <v>46</v>
      </c>
      <c r="G31" s="860"/>
      <c r="H31" s="861"/>
      <c r="I31" s="860"/>
      <c r="J31" s="861" t="s">
        <v>5048</v>
      </c>
      <c r="K31" s="860" t="s">
        <v>221</v>
      </c>
      <c r="L31" s="861" t="s">
        <v>1864</v>
      </c>
      <c r="M31" s="860" t="s">
        <v>5042</v>
      </c>
      <c r="N31" s="862" t="str">
        <f t="shared" si="0"/>
        <v>SOU.Zdv024_2.CKC024_2</v>
      </c>
      <c r="O31" s="860"/>
      <c r="P31" s="860"/>
      <c r="Q31" s="860"/>
      <c r="R31" s="860"/>
      <c r="S31" s="858"/>
      <c r="T31" s="860"/>
      <c r="U31" s="860"/>
      <c r="V31" s="860"/>
    </row>
    <row r="32" spans="1:22" ht="15" customHeight="1" x14ac:dyDescent="0.25">
      <c r="A32" s="857">
        <v>31</v>
      </c>
      <c r="B32" s="260" t="s">
        <v>5439</v>
      </c>
      <c r="C32" s="858" t="s">
        <v>5438</v>
      </c>
      <c r="D32" s="858">
        <v>6</v>
      </c>
      <c r="E32" s="858">
        <v>24</v>
      </c>
      <c r="F32" s="866" t="s">
        <v>46</v>
      </c>
      <c r="G32" s="860"/>
      <c r="H32" s="861"/>
      <c r="I32" s="860"/>
      <c r="J32" s="861" t="s">
        <v>5048</v>
      </c>
      <c r="K32" s="860" t="s">
        <v>221</v>
      </c>
      <c r="L32" s="861" t="s">
        <v>1864</v>
      </c>
      <c r="M32" s="860" t="s">
        <v>5042</v>
      </c>
      <c r="N32" s="862" t="str">
        <f t="shared" si="0"/>
        <v>SOU.Zdv024_2.ODC024_2</v>
      </c>
      <c r="O32" s="860"/>
      <c r="P32" s="860"/>
      <c r="Q32" s="860"/>
      <c r="R32" s="860"/>
      <c r="S32" s="858"/>
      <c r="T32" s="860"/>
      <c r="U32" s="860"/>
      <c r="V32" s="860"/>
    </row>
    <row r="33" spans="1:22" ht="15" customHeight="1" x14ac:dyDescent="0.25">
      <c r="A33" s="857">
        <v>32</v>
      </c>
      <c r="B33" s="260" t="s">
        <v>5441</v>
      </c>
      <c r="C33" s="858" t="s">
        <v>5440</v>
      </c>
      <c r="D33" s="858">
        <v>6</v>
      </c>
      <c r="E33" s="858">
        <v>25</v>
      </c>
      <c r="F33" s="866" t="s">
        <v>46</v>
      </c>
      <c r="G33" s="860"/>
      <c r="H33" s="861"/>
      <c r="I33" s="860"/>
      <c r="J33" s="861" t="s">
        <v>5048</v>
      </c>
      <c r="K33" s="860" t="s">
        <v>221</v>
      </c>
      <c r="L33" s="861" t="s">
        <v>1864</v>
      </c>
      <c r="M33" s="860" t="s">
        <v>5042</v>
      </c>
      <c r="N33" s="862" t="str">
        <f t="shared" si="0"/>
        <v>SOU.Zdv024_2.CDC024_2</v>
      </c>
      <c r="O33" s="860"/>
      <c r="P33" s="860"/>
      <c r="Q33" s="860"/>
      <c r="R33" s="860"/>
      <c r="S33" s="867"/>
      <c r="T33" s="860"/>
      <c r="U33" s="860"/>
      <c r="V33" s="860"/>
    </row>
    <row r="34" spans="1:22" ht="15" customHeight="1" x14ac:dyDescent="0.25">
      <c r="A34" s="857">
        <v>33</v>
      </c>
      <c r="B34" s="260" t="s">
        <v>5443</v>
      </c>
      <c r="C34" s="858" t="s">
        <v>5442</v>
      </c>
      <c r="D34" s="858">
        <v>6</v>
      </c>
      <c r="E34" s="858">
        <v>26</v>
      </c>
      <c r="F34" s="866" t="s">
        <v>46</v>
      </c>
      <c r="G34" s="860"/>
      <c r="H34" s="861"/>
      <c r="I34" s="860"/>
      <c r="J34" s="861" t="s">
        <v>5048</v>
      </c>
      <c r="K34" s="860" t="s">
        <v>221</v>
      </c>
      <c r="L34" s="861" t="s">
        <v>1864</v>
      </c>
      <c r="M34" s="860" t="s">
        <v>5042</v>
      </c>
      <c r="N34" s="862" t="str">
        <f t="shared" si="0"/>
        <v>SOU.Zdv024_2.MC024_2</v>
      </c>
      <c r="O34" s="860"/>
      <c r="P34" s="860"/>
      <c r="Q34" s="860"/>
      <c r="R34" s="860"/>
      <c r="S34" s="858"/>
      <c r="T34" s="860"/>
      <c r="U34" s="860"/>
      <c r="V34" s="860"/>
    </row>
    <row r="35" spans="1:22" ht="15" customHeight="1" x14ac:dyDescent="0.25">
      <c r="A35" s="857">
        <v>34</v>
      </c>
      <c r="B35" s="260" t="s">
        <v>5445</v>
      </c>
      <c r="C35" s="858" t="s">
        <v>5444</v>
      </c>
      <c r="D35" s="858">
        <v>6</v>
      </c>
      <c r="E35" s="858">
        <v>27</v>
      </c>
      <c r="F35" s="866" t="s">
        <v>46</v>
      </c>
      <c r="G35" s="860"/>
      <c r="H35" s="861"/>
      <c r="I35" s="860"/>
      <c r="J35" s="861" t="s">
        <v>5048</v>
      </c>
      <c r="K35" s="860" t="s">
        <v>221</v>
      </c>
      <c r="L35" s="861" t="s">
        <v>1864</v>
      </c>
      <c r="M35" s="860" t="s">
        <v>5042</v>
      </c>
      <c r="N35" s="862" t="str">
        <f t="shared" si="0"/>
        <v>SOU.Zdv024_2.OPC024_2</v>
      </c>
      <c r="O35" s="860"/>
      <c r="P35" s="860"/>
      <c r="Q35" s="860"/>
      <c r="R35" s="860"/>
      <c r="S35" s="858"/>
      <c r="T35" s="860"/>
      <c r="U35" s="860"/>
      <c r="V35" s="860"/>
    </row>
    <row r="36" spans="1:22" ht="15" customHeight="1" x14ac:dyDescent="0.25">
      <c r="A36" s="857">
        <v>35</v>
      </c>
      <c r="B36" s="260" t="s">
        <v>5447</v>
      </c>
      <c r="C36" s="858" t="s">
        <v>5446</v>
      </c>
      <c r="D36" s="858">
        <v>6</v>
      </c>
      <c r="E36" s="858">
        <v>28</v>
      </c>
      <c r="F36" s="866" t="s">
        <v>46</v>
      </c>
      <c r="G36" s="860"/>
      <c r="H36" s="861"/>
      <c r="I36" s="860"/>
      <c r="J36" s="861" t="s">
        <v>5048</v>
      </c>
      <c r="K36" s="860" t="s">
        <v>221</v>
      </c>
      <c r="L36" s="861" t="s">
        <v>1864</v>
      </c>
      <c r="M36" s="860" t="s">
        <v>5042</v>
      </c>
      <c r="N36" s="862" t="str">
        <f t="shared" si="0"/>
        <v>SOU.Zdv024_2.DC024_2</v>
      </c>
      <c r="O36" s="860"/>
      <c r="P36" s="860"/>
      <c r="Q36" s="860"/>
      <c r="R36" s="860"/>
      <c r="S36" s="867"/>
      <c r="T36" s="860"/>
      <c r="U36" s="860"/>
      <c r="V36" s="860"/>
    </row>
    <row r="37" spans="1:22" ht="15" customHeight="1" x14ac:dyDescent="0.25">
      <c r="A37" s="857">
        <v>36</v>
      </c>
      <c r="B37" s="260" t="s">
        <v>5271</v>
      </c>
      <c r="C37" s="858" t="s">
        <v>5270</v>
      </c>
      <c r="D37" s="858">
        <v>4</v>
      </c>
      <c r="E37" s="858">
        <v>23</v>
      </c>
      <c r="F37" s="866" t="s">
        <v>46</v>
      </c>
      <c r="G37" s="860"/>
      <c r="H37" s="861"/>
      <c r="I37" s="860"/>
      <c r="J37" s="861" t="s">
        <v>5048</v>
      </c>
      <c r="K37" s="860" t="s">
        <v>221</v>
      </c>
      <c r="L37" s="861" t="s">
        <v>1857</v>
      </c>
      <c r="M37" s="860" t="s">
        <v>4990</v>
      </c>
      <c r="N37" s="862" t="str">
        <f t="shared" si="0"/>
        <v>SSN.Zdv007_1_1.OKC007_1_1</v>
      </c>
      <c r="O37" s="860"/>
      <c r="P37" s="860"/>
      <c r="Q37" s="860"/>
      <c r="R37" s="860"/>
      <c r="S37" s="858"/>
      <c r="T37" s="860"/>
      <c r="U37" s="860"/>
      <c r="V37" s="860"/>
    </row>
    <row r="38" spans="1:22" ht="15" customHeight="1" x14ac:dyDescent="0.25">
      <c r="A38" s="857">
        <v>37</v>
      </c>
      <c r="B38" s="260" t="s">
        <v>5273</v>
      </c>
      <c r="C38" s="858" t="s">
        <v>5272</v>
      </c>
      <c r="D38" s="858">
        <v>4</v>
      </c>
      <c r="E38" s="858">
        <v>24</v>
      </c>
      <c r="F38" s="866" t="s">
        <v>46</v>
      </c>
      <c r="G38" s="860"/>
      <c r="H38" s="861"/>
      <c r="I38" s="860"/>
      <c r="J38" s="861" t="s">
        <v>5048</v>
      </c>
      <c r="K38" s="860" t="s">
        <v>221</v>
      </c>
      <c r="L38" s="861" t="s">
        <v>1857</v>
      </c>
      <c r="M38" s="860" t="s">
        <v>4990</v>
      </c>
      <c r="N38" s="862" t="str">
        <f t="shared" si="0"/>
        <v>SSN.Zdv007_1_1.CKC007_1_1</v>
      </c>
      <c r="O38" s="860"/>
      <c r="P38" s="860"/>
      <c r="Q38" s="860"/>
      <c r="R38" s="860"/>
      <c r="S38" s="858"/>
      <c r="T38" s="860"/>
      <c r="U38" s="860"/>
      <c r="V38" s="860"/>
    </row>
    <row r="39" spans="1:22" ht="15" customHeight="1" x14ac:dyDescent="0.25">
      <c r="A39" s="857">
        <v>38</v>
      </c>
      <c r="B39" s="260" t="s">
        <v>5275</v>
      </c>
      <c r="C39" s="858" t="s">
        <v>5274</v>
      </c>
      <c r="D39" s="858">
        <v>4</v>
      </c>
      <c r="E39" s="858">
        <v>25</v>
      </c>
      <c r="F39" s="866" t="s">
        <v>46</v>
      </c>
      <c r="G39" s="860"/>
      <c r="H39" s="861"/>
      <c r="I39" s="860"/>
      <c r="J39" s="861" t="s">
        <v>5048</v>
      </c>
      <c r="K39" s="860" t="s">
        <v>221</v>
      </c>
      <c r="L39" s="861" t="s">
        <v>1857</v>
      </c>
      <c r="M39" s="860" t="s">
        <v>4990</v>
      </c>
      <c r="N39" s="862" t="str">
        <f t="shared" si="0"/>
        <v>SSN.Zdv007_1_1.ODC007_1_1</v>
      </c>
      <c r="O39" s="860"/>
      <c r="P39" s="860"/>
      <c r="Q39" s="860"/>
      <c r="R39" s="860"/>
      <c r="S39" s="867"/>
      <c r="T39" s="860"/>
      <c r="U39" s="860"/>
      <c r="V39" s="860"/>
    </row>
    <row r="40" spans="1:22" ht="15" customHeight="1" x14ac:dyDescent="0.25">
      <c r="A40" s="857">
        <v>39</v>
      </c>
      <c r="B40" s="260" t="s">
        <v>5277</v>
      </c>
      <c r="C40" s="858" t="s">
        <v>5276</v>
      </c>
      <c r="D40" s="858">
        <v>4</v>
      </c>
      <c r="E40" s="858">
        <v>26</v>
      </c>
      <c r="F40" s="866" t="s">
        <v>46</v>
      </c>
      <c r="G40" s="860"/>
      <c r="H40" s="861"/>
      <c r="I40" s="860"/>
      <c r="J40" s="861" t="s">
        <v>5048</v>
      </c>
      <c r="K40" s="860" t="s">
        <v>221</v>
      </c>
      <c r="L40" s="861" t="s">
        <v>1857</v>
      </c>
      <c r="M40" s="860" t="s">
        <v>4990</v>
      </c>
      <c r="N40" s="862" t="str">
        <f t="shared" si="0"/>
        <v>SSN.Zdv007_1_1.CDC007_1_1</v>
      </c>
      <c r="O40" s="860"/>
      <c r="P40" s="860"/>
      <c r="Q40" s="860"/>
      <c r="R40" s="860"/>
      <c r="S40" s="867"/>
      <c r="T40" s="860"/>
      <c r="U40" s="860"/>
      <c r="V40" s="860"/>
    </row>
    <row r="41" spans="1:22" ht="15" customHeight="1" x14ac:dyDescent="0.25">
      <c r="A41" s="857">
        <v>40</v>
      </c>
      <c r="B41" s="260" t="s">
        <v>5279</v>
      </c>
      <c r="C41" s="858" t="s">
        <v>5278</v>
      </c>
      <c r="D41" s="858">
        <v>4</v>
      </c>
      <c r="E41" s="858">
        <v>27</v>
      </c>
      <c r="F41" s="866" t="s">
        <v>46</v>
      </c>
      <c r="G41" s="860"/>
      <c r="H41" s="861"/>
      <c r="I41" s="860"/>
      <c r="J41" s="861" t="s">
        <v>5048</v>
      </c>
      <c r="K41" s="860" t="s">
        <v>221</v>
      </c>
      <c r="L41" s="861" t="s">
        <v>1857</v>
      </c>
      <c r="M41" s="860" t="s">
        <v>4990</v>
      </c>
      <c r="N41" s="862" t="str">
        <f t="shared" si="0"/>
        <v>SSN.Zdv007_1_1.MC007_1_1</v>
      </c>
      <c r="O41" s="860"/>
      <c r="P41" s="860"/>
      <c r="Q41" s="860"/>
      <c r="R41" s="860"/>
      <c r="S41" s="858"/>
      <c r="T41" s="860"/>
      <c r="U41" s="860"/>
      <c r="V41" s="860"/>
    </row>
    <row r="42" spans="1:22" ht="15" customHeight="1" x14ac:dyDescent="0.25">
      <c r="A42" s="857">
        <v>41</v>
      </c>
      <c r="B42" s="260" t="s">
        <v>5281</v>
      </c>
      <c r="C42" s="858" t="s">
        <v>5280</v>
      </c>
      <c r="D42" s="858">
        <v>4</v>
      </c>
      <c r="E42" s="858">
        <v>28</v>
      </c>
      <c r="F42" s="866" t="s">
        <v>46</v>
      </c>
      <c r="G42" s="860"/>
      <c r="H42" s="861"/>
      <c r="I42" s="860"/>
      <c r="J42" s="861" t="s">
        <v>5048</v>
      </c>
      <c r="K42" s="860" t="s">
        <v>221</v>
      </c>
      <c r="L42" s="861" t="s">
        <v>1857</v>
      </c>
      <c r="M42" s="860" t="s">
        <v>4990</v>
      </c>
      <c r="N42" s="862" t="str">
        <f t="shared" si="0"/>
        <v>SSN.Zdv007_1_1.OPC007_1_1</v>
      </c>
      <c r="O42" s="860"/>
      <c r="P42" s="860"/>
      <c r="Q42" s="860"/>
      <c r="R42" s="860"/>
      <c r="S42" s="858"/>
      <c r="T42" s="860"/>
      <c r="U42" s="860"/>
      <c r="V42" s="860"/>
    </row>
    <row r="43" spans="1:22" ht="15" customHeight="1" x14ac:dyDescent="0.25">
      <c r="A43" s="857">
        <v>42</v>
      </c>
      <c r="B43" s="260" t="s">
        <v>5503</v>
      </c>
      <c r="C43" s="858" t="s">
        <v>5502</v>
      </c>
      <c r="D43" s="858">
        <v>7</v>
      </c>
      <c r="E43" s="858">
        <v>27</v>
      </c>
      <c r="F43" s="866" t="s">
        <v>46</v>
      </c>
      <c r="G43" s="860"/>
      <c r="H43" s="861"/>
      <c r="I43" s="860"/>
      <c r="J43" s="861" t="s">
        <v>5048</v>
      </c>
      <c r="K43" s="860" t="s">
        <v>221</v>
      </c>
      <c r="L43" s="861" t="s">
        <v>1865</v>
      </c>
      <c r="M43" s="860" t="s">
        <v>4992</v>
      </c>
      <c r="N43" s="862" t="str">
        <f t="shared" si="0"/>
        <v>SSN.Zdv007_1_2.OKC007_1_2</v>
      </c>
      <c r="O43" s="860"/>
      <c r="P43" s="860"/>
      <c r="Q43" s="860"/>
      <c r="R43" s="860"/>
      <c r="S43" s="858"/>
      <c r="T43" s="860"/>
      <c r="U43" s="860"/>
      <c r="V43" s="860"/>
    </row>
    <row r="44" spans="1:22" ht="15" customHeight="1" x14ac:dyDescent="0.25">
      <c r="A44" s="857">
        <v>43</v>
      </c>
      <c r="B44" s="260" t="s">
        <v>5505</v>
      </c>
      <c r="C44" s="858" t="s">
        <v>5504</v>
      </c>
      <c r="D44" s="858">
        <v>7</v>
      </c>
      <c r="E44" s="858">
        <v>28</v>
      </c>
      <c r="F44" s="866" t="s">
        <v>46</v>
      </c>
      <c r="G44" s="860"/>
      <c r="H44" s="861"/>
      <c r="I44" s="860"/>
      <c r="J44" s="861" t="s">
        <v>5048</v>
      </c>
      <c r="K44" s="860" t="s">
        <v>221</v>
      </c>
      <c r="L44" s="861" t="s">
        <v>1865</v>
      </c>
      <c r="M44" s="860" t="s">
        <v>4992</v>
      </c>
      <c r="N44" s="862" t="str">
        <f t="shared" si="0"/>
        <v>SSN.Zdv007_1_2.CKC007_1_2</v>
      </c>
      <c r="O44" s="860"/>
      <c r="P44" s="860"/>
      <c r="Q44" s="860"/>
      <c r="R44" s="860"/>
      <c r="S44" s="858"/>
      <c r="T44" s="860"/>
      <c r="U44" s="860"/>
      <c r="V44" s="860"/>
    </row>
    <row r="45" spans="1:22" ht="15" customHeight="1" x14ac:dyDescent="0.25">
      <c r="A45" s="857">
        <v>44</v>
      </c>
      <c r="B45" s="260" t="s">
        <v>5507</v>
      </c>
      <c r="C45" s="858" t="s">
        <v>5506</v>
      </c>
      <c r="D45" s="858">
        <v>7</v>
      </c>
      <c r="E45" s="858">
        <v>29</v>
      </c>
      <c r="F45" s="866" t="s">
        <v>46</v>
      </c>
      <c r="G45" s="860"/>
      <c r="H45" s="861"/>
      <c r="I45" s="860"/>
      <c r="J45" s="861" t="s">
        <v>5048</v>
      </c>
      <c r="K45" s="860" t="s">
        <v>221</v>
      </c>
      <c r="L45" s="861" t="s">
        <v>1865</v>
      </c>
      <c r="M45" s="860" t="s">
        <v>4992</v>
      </c>
      <c r="N45" s="862" t="str">
        <f t="shared" si="0"/>
        <v>SSN.Zdv007_1_2.ODC007_1_2</v>
      </c>
      <c r="O45" s="860"/>
      <c r="P45" s="860"/>
      <c r="Q45" s="860"/>
      <c r="R45" s="860"/>
      <c r="S45" s="858"/>
      <c r="T45" s="860"/>
      <c r="U45" s="860"/>
      <c r="V45" s="860"/>
    </row>
    <row r="46" spans="1:22" ht="15" customHeight="1" x14ac:dyDescent="0.25">
      <c r="A46" s="857">
        <v>45</v>
      </c>
      <c r="B46" s="260" t="s">
        <v>5509</v>
      </c>
      <c r="C46" s="858" t="s">
        <v>5508</v>
      </c>
      <c r="D46" s="858">
        <v>7</v>
      </c>
      <c r="E46" s="858">
        <v>30</v>
      </c>
      <c r="F46" s="866" t="s">
        <v>46</v>
      </c>
      <c r="G46" s="860"/>
      <c r="H46" s="861"/>
      <c r="I46" s="860"/>
      <c r="J46" s="861" t="s">
        <v>5048</v>
      </c>
      <c r="K46" s="860" t="s">
        <v>221</v>
      </c>
      <c r="L46" s="861" t="s">
        <v>1865</v>
      </c>
      <c r="M46" s="860" t="s">
        <v>4992</v>
      </c>
      <c r="N46" s="862" t="str">
        <f t="shared" si="0"/>
        <v>SSN.Zdv007_1_2.CDC007_1_2</v>
      </c>
      <c r="O46" s="860"/>
      <c r="P46" s="860"/>
      <c r="Q46" s="868"/>
      <c r="R46" s="860"/>
      <c r="S46" s="858"/>
      <c r="T46" s="868"/>
      <c r="U46" s="860"/>
      <c r="V46" s="860"/>
    </row>
    <row r="47" spans="1:22" ht="15" customHeight="1" x14ac:dyDescent="0.25">
      <c r="A47" s="857">
        <v>46</v>
      </c>
      <c r="B47" s="260" t="s">
        <v>5511</v>
      </c>
      <c r="C47" s="858" t="s">
        <v>5510</v>
      </c>
      <c r="D47" s="858">
        <v>7</v>
      </c>
      <c r="E47" s="858">
        <v>31</v>
      </c>
      <c r="F47" s="866" t="s">
        <v>46</v>
      </c>
      <c r="G47" s="860"/>
      <c r="H47" s="861"/>
      <c r="I47" s="860"/>
      <c r="J47" s="861" t="s">
        <v>5048</v>
      </c>
      <c r="K47" s="860" t="s">
        <v>221</v>
      </c>
      <c r="L47" s="861" t="s">
        <v>1865</v>
      </c>
      <c r="M47" s="860" t="s">
        <v>4992</v>
      </c>
      <c r="N47" s="862" t="str">
        <f t="shared" si="0"/>
        <v>SSN.Zdv007_1_2.MC007_1_2</v>
      </c>
      <c r="O47" s="860"/>
      <c r="P47" s="860"/>
      <c r="Q47" s="860"/>
      <c r="R47" s="860"/>
      <c r="S47" s="858"/>
      <c r="T47" s="860"/>
      <c r="U47" s="860"/>
      <c r="V47" s="860"/>
    </row>
    <row r="48" spans="1:22" ht="15" customHeight="1" x14ac:dyDescent="0.25">
      <c r="A48" s="857">
        <v>47</v>
      </c>
      <c r="B48" s="260" t="s">
        <v>5513</v>
      </c>
      <c r="C48" s="858" t="s">
        <v>5512</v>
      </c>
      <c r="D48" s="858">
        <v>8</v>
      </c>
      <c r="E48" s="858">
        <v>0</v>
      </c>
      <c r="F48" s="866" t="s">
        <v>46</v>
      </c>
      <c r="G48" s="860"/>
      <c r="H48" s="861"/>
      <c r="I48" s="860"/>
      <c r="J48" s="861" t="s">
        <v>5048</v>
      </c>
      <c r="K48" s="860" t="s">
        <v>221</v>
      </c>
      <c r="L48" s="861" t="s">
        <v>1866</v>
      </c>
      <c r="M48" s="860" t="s">
        <v>4992</v>
      </c>
      <c r="N48" s="862" t="str">
        <f t="shared" si="0"/>
        <v>SSN.Zdv007_1_2.OPC007_1_2</v>
      </c>
      <c r="O48" s="860"/>
      <c r="P48" s="860"/>
      <c r="Q48" s="868"/>
      <c r="R48" s="860"/>
      <c r="S48" s="858"/>
      <c r="T48" s="868"/>
      <c r="U48" s="860"/>
      <c r="V48" s="860"/>
    </row>
    <row r="49" spans="1:22" ht="15" customHeight="1" x14ac:dyDescent="0.25">
      <c r="A49" s="857">
        <v>48</v>
      </c>
      <c r="B49" s="260" t="s">
        <v>5217</v>
      </c>
      <c r="C49" s="858" t="s">
        <v>5216</v>
      </c>
      <c r="D49" s="858">
        <v>3</v>
      </c>
      <c r="E49" s="858">
        <v>25</v>
      </c>
      <c r="F49" s="866" t="s">
        <v>46</v>
      </c>
      <c r="G49" s="860"/>
      <c r="H49" s="861"/>
      <c r="I49" s="860"/>
      <c r="J49" s="861" t="s">
        <v>5048</v>
      </c>
      <c r="K49" s="860" t="s">
        <v>221</v>
      </c>
      <c r="L49" s="861" t="s">
        <v>1854</v>
      </c>
      <c r="M49" s="860" t="s">
        <v>4994</v>
      </c>
      <c r="N49" s="862" t="str">
        <f t="shared" si="0"/>
        <v>SSN.Zdv007_2_1.OKC007_2_1</v>
      </c>
      <c r="O49" s="860"/>
      <c r="P49" s="860"/>
      <c r="Q49" s="864"/>
      <c r="R49" s="860"/>
      <c r="S49" s="858"/>
      <c r="T49" s="864"/>
      <c r="U49" s="860"/>
      <c r="V49" s="860"/>
    </row>
    <row r="50" spans="1:22" ht="15" customHeight="1" x14ac:dyDescent="0.25">
      <c r="A50" s="857">
        <v>49</v>
      </c>
      <c r="B50" s="260" t="s">
        <v>5219</v>
      </c>
      <c r="C50" s="858" t="s">
        <v>5218</v>
      </c>
      <c r="D50" s="858">
        <v>3</v>
      </c>
      <c r="E50" s="858">
        <v>26</v>
      </c>
      <c r="F50" s="866" t="s">
        <v>46</v>
      </c>
      <c r="G50" s="860"/>
      <c r="H50" s="861"/>
      <c r="I50" s="860"/>
      <c r="J50" s="861" t="s">
        <v>5048</v>
      </c>
      <c r="K50" s="860" t="s">
        <v>221</v>
      </c>
      <c r="L50" s="861" t="s">
        <v>1854</v>
      </c>
      <c r="M50" s="860" t="s">
        <v>4994</v>
      </c>
      <c r="N50" s="862" t="str">
        <f t="shared" si="0"/>
        <v>SSN.Zdv007_2_1.CKC007_2_1</v>
      </c>
      <c r="O50" s="860"/>
      <c r="P50" s="860"/>
      <c r="Q50" s="860"/>
      <c r="R50" s="860"/>
      <c r="S50" s="858"/>
      <c r="T50" s="860"/>
      <c r="U50" s="860"/>
      <c r="V50" s="860"/>
    </row>
    <row r="51" spans="1:22" ht="15" customHeight="1" x14ac:dyDescent="0.25">
      <c r="A51" s="857">
        <v>50</v>
      </c>
      <c r="B51" s="260" t="s">
        <v>5221</v>
      </c>
      <c r="C51" s="858" t="s">
        <v>5220</v>
      </c>
      <c r="D51" s="858">
        <v>3</v>
      </c>
      <c r="E51" s="858">
        <v>27</v>
      </c>
      <c r="F51" s="866" t="s">
        <v>46</v>
      </c>
      <c r="G51" s="860"/>
      <c r="H51" s="861"/>
      <c r="I51" s="860"/>
      <c r="J51" s="861" t="s">
        <v>5048</v>
      </c>
      <c r="K51" s="860" t="s">
        <v>221</v>
      </c>
      <c r="L51" s="861" t="s">
        <v>1854</v>
      </c>
      <c r="M51" s="860" t="s">
        <v>4994</v>
      </c>
      <c r="N51" s="862" t="str">
        <f t="shared" si="0"/>
        <v>SSN.Zdv007_2_1.ODC007_2_1</v>
      </c>
      <c r="O51" s="860"/>
      <c r="P51" s="860"/>
      <c r="Q51" s="860"/>
      <c r="R51" s="860"/>
      <c r="S51" s="858"/>
      <c r="T51" s="860"/>
      <c r="U51" s="860"/>
      <c r="V51" s="860"/>
    </row>
    <row r="52" spans="1:22" ht="15" customHeight="1" x14ac:dyDescent="0.25">
      <c r="A52" s="857">
        <v>51</v>
      </c>
      <c r="B52" s="260" t="s">
        <v>5223</v>
      </c>
      <c r="C52" s="858" t="s">
        <v>5222</v>
      </c>
      <c r="D52" s="858">
        <v>3</v>
      </c>
      <c r="E52" s="858">
        <v>28</v>
      </c>
      <c r="F52" s="866" t="s">
        <v>46</v>
      </c>
      <c r="G52" s="860"/>
      <c r="H52" s="861"/>
      <c r="I52" s="860"/>
      <c r="J52" s="861" t="s">
        <v>5048</v>
      </c>
      <c r="K52" s="860" t="s">
        <v>221</v>
      </c>
      <c r="L52" s="861" t="s">
        <v>1854</v>
      </c>
      <c r="M52" s="860" t="s">
        <v>4994</v>
      </c>
      <c r="N52" s="862" t="str">
        <f t="shared" si="0"/>
        <v>SSN.Zdv007_2_1.CDC007_2_1</v>
      </c>
      <c r="O52" s="860"/>
      <c r="P52" s="860"/>
      <c r="Q52" s="860"/>
      <c r="R52" s="860"/>
      <c r="S52" s="858"/>
      <c r="T52" s="860"/>
      <c r="U52" s="860"/>
      <c r="V52" s="860"/>
    </row>
    <row r="53" spans="1:22" ht="15" customHeight="1" x14ac:dyDescent="0.25">
      <c r="A53" s="857">
        <v>52</v>
      </c>
      <c r="B53" s="260" t="s">
        <v>5225</v>
      </c>
      <c r="C53" s="858" t="s">
        <v>5224</v>
      </c>
      <c r="D53" s="858">
        <v>3</v>
      </c>
      <c r="E53" s="858">
        <v>29</v>
      </c>
      <c r="F53" s="866" t="s">
        <v>46</v>
      </c>
      <c r="G53" s="860"/>
      <c r="H53" s="861"/>
      <c r="I53" s="860"/>
      <c r="J53" s="861" t="s">
        <v>5048</v>
      </c>
      <c r="K53" s="860" t="s">
        <v>221</v>
      </c>
      <c r="L53" s="861" t="s">
        <v>1854</v>
      </c>
      <c r="M53" s="860" t="s">
        <v>4994</v>
      </c>
      <c r="N53" s="862" t="str">
        <f t="shared" si="0"/>
        <v>SSN.Zdv007_2_1.MC007_2_1</v>
      </c>
      <c r="O53" s="860"/>
      <c r="P53" s="860"/>
      <c r="Q53" s="860"/>
      <c r="R53" s="860"/>
      <c r="S53" s="858"/>
      <c r="T53" s="860"/>
      <c r="U53" s="860"/>
      <c r="V53" s="860"/>
    </row>
    <row r="54" spans="1:22" ht="15" customHeight="1" x14ac:dyDescent="0.25">
      <c r="A54" s="857">
        <v>53</v>
      </c>
      <c r="B54" s="260" t="s">
        <v>5227</v>
      </c>
      <c r="C54" s="858" t="s">
        <v>5226</v>
      </c>
      <c r="D54" s="858">
        <v>3</v>
      </c>
      <c r="E54" s="858">
        <v>30</v>
      </c>
      <c r="F54" s="866" t="s">
        <v>46</v>
      </c>
      <c r="G54" s="860"/>
      <c r="H54" s="861"/>
      <c r="I54" s="860"/>
      <c r="J54" s="861" t="s">
        <v>5048</v>
      </c>
      <c r="K54" s="860" t="s">
        <v>221</v>
      </c>
      <c r="L54" s="861" t="s">
        <v>1854</v>
      </c>
      <c r="M54" s="860" t="s">
        <v>4994</v>
      </c>
      <c r="N54" s="862" t="str">
        <f t="shared" si="0"/>
        <v>SSN.Zdv007_2_1.OPC007_2_1</v>
      </c>
      <c r="O54" s="860"/>
      <c r="P54" s="860"/>
      <c r="Q54" s="860"/>
      <c r="R54" s="860"/>
      <c r="S54" s="858"/>
      <c r="T54" s="860"/>
      <c r="U54" s="860"/>
      <c r="V54" s="860"/>
    </row>
    <row r="55" spans="1:22" ht="15" customHeight="1" x14ac:dyDescent="0.25">
      <c r="A55" s="857">
        <v>54</v>
      </c>
      <c r="B55" s="260" t="s">
        <v>5449</v>
      </c>
      <c r="C55" s="858" t="s">
        <v>5448</v>
      </c>
      <c r="D55" s="858">
        <v>6</v>
      </c>
      <c r="E55" s="858">
        <v>29</v>
      </c>
      <c r="F55" s="866" t="s">
        <v>46</v>
      </c>
      <c r="G55" s="860"/>
      <c r="H55" s="861"/>
      <c r="I55" s="860"/>
      <c r="J55" s="861" t="s">
        <v>5048</v>
      </c>
      <c r="K55" s="860" t="s">
        <v>221</v>
      </c>
      <c r="L55" s="861" t="s">
        <v>1864</v>
      </c>
      <c r="M55" s="860" t="s">
        <v>4996</v>
      </c>
      <c r="N55" s="862" t="str">
        <f t="shared" si="0"/>
        <v>SSN.Zdv007_2_2.OKC007_2_2</v>
      </c>
      <c r="O55" s="860"/>
      <c r="P55" s="860"/>
      <c r="Q55" s="860"/>
      <c r="R55" s="860"/>
      <c r="S55" s="858"/>
      <c r="T55" s="860"/>
      <c r="U55" s="860"/>
      <c r="V55" s="860"/>
    </row>
    <row r="56" spans="1:22" ht="15" customHeight="1" x14ac:dyDescent="0.25">
      <c r="A56" s="857">
        <v>55</v>
      </c>
      <c r="B56" s="260" t="s">
        <v>5451</v>
      </c>
      <c r="C56" s="858" t="s">
        <v>5450</v>
      </c>
      <c r="D56" s="858">
        <v>6</v>
      </c>
      <c r="E56" s="858">
        <v>30</v>
      </c>
      <c r="F56" s="866" t="s">
        <v>46</v>
      </c>
      <c r="G56" s="860"/>
      <c r="H56" s="861"/>
      <c r="I56" s="860"/>
      <c r="J56" s="861" t="s">
        <v>5048</v>
      </c>
      <c r="K56" s="860" t="s">
        <v>221</v>
      </c>
      <c r="L56" s="861" t="s">
        <v>1864</v>
      </c>
      <c r="M56" s="860" t="s">
        <v>4996</v>
      </c>
      <c r="N56" s="862" t="str">
        <f t="shared" si="0"/>
        <v>SSN.Zdv007_2_2.CKC007_2_2</v>
      </c>
      <c r="O56" s="860"/>
      <c r="P56" s="860"/>
      <c r="Q56" s="860"/>
      <c r="R56" s="860"/>
      <c r="S56" s="858"/>
      <c r="T56" s="860"/>
      <c r="U56" s="860"/>
      <c r="V56" s="860"/>
    </row>
    <row r="57" spans="1:22" ht="15" customHeight="1" x14ac:dyDescent="0.25">
      <c r="A57" s="857">
        <v>56</v>
      </c>
      <c r="B57" s="260" t="s">
        <v>5453</v>
      </c>
      <c r="C57" s="858" t="s">
        <v>5452</v>
      </c>
      <c r="D57" s="858">
        <v>6</v>
      </c>
      <c r="E57" s="858">
        <v>31</v>
      </c>
      <c r="F57" s="866" t="s">
        <v>46</v>
      </c>
      <c r="G57" s="860"/>
      <c r="H57" s="861"/>
      <c r="I57" s="860"/>
      <c r="J57" s="861" t="s">
        <v>5048</v>
      </c>
      <c r="K57" s="860" t="s">
        <v>221</v>
      </c>
      <c r="L57" s="861" t="s">
        <v>1864</v>
      </c>
      <c r="M57" s="860" t="s">
        <v>4996</v>
      </c>
      <c r="N57" s="862" t="str">
        <f t="shared" si="0"/>
        <v>SSN.Zdv007_2_2.ODC007_2_2</v>
      </c>
      <c r="O57" s="860"/>
      <c r="P57" s="860"/>
      <c r="Q57" s="860"/>
      <c r="R57" s="860"/>
      <c r="S57" s="858"/>
      <c r="T57" s="860"/>
      <c r="U57" s="860"/>
      <c r="V57" s="860"/>
    </row>
    <row r="58" spans="1:22" ht="15" customHeight="1" x14ac:dyDescent="0.25">
      <c r="A58" s="857">
        <v>57</v>
      </c>
      <c r="B58" s="260" t="s">
        <v>5455</v>
      </c>
      <c r="C58" s="858" t="s">
        <v>5454</v>
      </c>
      <c r="D58" s="858">
        <v>7</v>
      </c>
      <c r="E58" s="858">
        <v>0</v>
      </c>
      <c r="F58" s="866" t="s">
        <v>46</v>
      </c>
      <c r="G58" s="860"/>
      <c r="H58" s="861"/>
      <c r="I58" s="860"/>
      <c r="J58" s="861" t="s">
        <v>5048</v>
      </c>
      <c r="K58" s="860" t="s">
        <v>221</v>
      </c>
      <c r="L58" s="861" t="s">
        <v>1865</v>
      </c>
      <c r="M58" s="860" t="s">
        <v>4996</v>
      </c>
      <c r="N58" s="862" t="str">
        <f t="shared" si="0"/>
        <v>SSN.Zdv007_2_2.CDC007_2_2</v>
      </c>
      <c r="O58" s="860"/>
      <c r="P58" s="860"/>
      <c r="Q58" s="860"/>
      <c r="R58" s="860"/>
      <c r="S58" s="858"/>
      <c r="T58" s="860"/>
      <c r="U58" s="860"/>
      <c r="V58" s="860"/>
    </row>
    <row r="59" spans="1:22" ht="15" customHeight="1" x14ac:dyDescent="0.25">
      <c r="A59" s="857">
        <v>58</v>
      </c>
      <c r="B59" s="260" t="s">
        <v>5457</v>
      </c>
      <c r="C59" s="858" t="s">
        <v>5456</v>
      </c>
      <c r="D59" s="858">
        <v>7</v>
      </c>
      <c r="E59" s="858">
        <v>1</v>
      </c>
      <c r="F59" s="866" t="s">
        <v>46</v>
      </c>
      <c r="G59" s="860"/>
      <c r="H59" s="861"/>
      <c r="I59" s="860"/>
      <c r="J59" s="861" t="s">
        <v>5048</v>
      </c>
      <c r="K59" s="860" t="s">
        <v>221</v>
      </c>
      <c r="L59" s="861" t="s">
        <v>1865</v>
      </c>
      <c r="M59" s="860" t="s">
        <v>4996</v>
      </c>
      <c r="N59" s="862" t="str">
        <f t="shared" si="0"/>
        <v>SSN.Zdv007_2_2.MC007_2_2</v>
      </c>
      <c r="O59" s="860"/>
      <c r="P59" s="860"/>
      <c r="Q59" s="860"/>
      <c r="R59" s="860"/>
      <c r="S59" s="858"/>
      <c r="T59" s="860"/>
      <c r="U59" s="860"/>
      <c r="V59" s="860"/>
    </row>
    <row r="60" spans="1:22" ht="15" customHeight="1" x14ac:dyDescent="0.25">
      <c r="A60" s="857">
        <v>59</v>
      </c>
      <c r="B60" s="260" t="s">
        <v>5459</v>
      </c>
      <c r="C60" s="858" t="s">
        <v>5458</v>
      </c>
      <c r="D60" s="858">
        <v>7</v>
      </c>
      <c r="E60" s="858">
        <v>2</v>
      </c>
      <c r="F60" s="866" t="s">
        <v>46</v>
      </c>
      <c r="G60" s="860"/>
      <c r="H60" s="861"/>
      <c r="I60" s="860"/>
      <c r="J60" s="861" t="s">
        <v>5048</v>
      </c>
      <c r="K60" s="860" t="s">
        <v>221</v>
      </c>
      <c r="L60" s="861" t="s">
        <v>1865</v>
      </c>
      <c r="M60" s="860" t="s">
        <v>4996</v>
      </c>
      <c r="N60" s="862" t="str">
        <f t="shared" si="0"/>
        <v>SSN.Zdv007_2_2.OPC007_2_2</v>
      </c>
      <c r="O60" s="860"/>
      <c r="P60" s="860"/>
      <c r="Q60" s="864"/>
      <c r="R60" s="860"/>
      <c r="S60" s="858"/>
      <c r="T60" s="864"/>
      <c r="U60" s="860"/>
      <c r="V60" s="860"/>
    </row>
    <row r="61" spans="1:22" ht="15" customHeight="1" x14ac:dyDescent="0.25">
      <c r="A61" s="857">
        <v>60</v>
      </c>
      <c r="B61" s="260" t="s">
        <v>5668</v>
      </c>
      <c r="C61" s="858" t="s">
        <v>5667</v>
      </c>
      <c r="D61" s="858">
        <v>9</v>
      </c>
      <c r="E61" s="858">
        <v>19</v>
      </c>
      <c r="F61" s="866" t="s">
        <v>46</v>
      </c>
      <c r="G61" s="860"/>
      <c r="H61" s="861"/>
      <c r="I61" s="860"/>
      <c r="J61" s="861" t="s">
        <v>5048</v>
      </c>
      <c r="K61" s="860" t="s">
        <v>221</v>
      </c>
      <c r="L61" s="861" t="s">
        <v>1879</v>
      </c>
      <c r="M61" s="860" t="s">
        <v>4998</v>
      </c>
      <c r="N61" s="862" t="str">
        <f t="shared" si="0"/>
        <v>SSN.Zdv007_3_1.OKC007_3_1</v>
      </c>
      <c r="O61" s="860"/>
      <c r="P61" s="860"/>
      <c r="Q61" s="860"/>
      <c r="R61" s="860"/>
      <c r="S61" s="858"/>
      <c r="T61" s="860"/>
      <c r="U61" s="860"/>
      <c r="V61" s="860"/>
    </row>
    <row r="62" spans="1:22" ht="15" customHeight="1" x14ac:dyDescent="0.25">
      <c r="A62" s="857">
        <v>61</v>
      </c>
      <c r="B62" s="260" t="s">
        <v>5670</v>
      </c>
      <c r="C62" s="858" t="s">
        <v>5669</v>
      </c>
      <c r="D62" s="858">
        <v>9</v>
      </c>
      <c r="E62" s="858">
        <v>20</v>
      </c>
      <c r="F62" s="866" t="s">
        <v>46</v>
      </c>
      <c r="G62" s="860"/>
      <c r="H62" s="861"/>
      <c r="I62" s="860"/>
      <c r="J62" s="861" t="s">
        <v>5048</v>
      </c>
      <c r="K62" s="860" t="s">
        <v>221</v>
      </c>
      <c r="L62" s="861" t="s">
        <v>1879</v>
      </c>
      <c r="M62" s="860" t="s">
        <v>4998</v>
      </c>
      <c r="N62" s="862" t="str">
        <f t="shared" si="0"/>
        <v>SSN.Zdv007_3_1.CKC007_3_1</v>
      </c>
      <c r="O62" s="860"/>
      <c r="P62" s="860"/>
      <c r="Q62" s="860"/>
      <c r="R62" s="860"/>
      <c r="S62" s="867"/>
      <c r="T62" s="860"/>
      <c r="U62" s="860"/>
      <c r="V62" s="860"/>
    </row>
    <row r="63" spans="1:22" ht="15" customHeight="1" x14ac:dyDescent="0.25">
      <c r="A63" s="857">
        <v>62</v>
      </c>
      <c r="B63" s="260" t="s">
        <v>5672</v>
      </c>
      <c r="C63" s="858" t="s">
        <v>5671</v>
      </c>
      <c r="D63" s="858">
        <v>9</v>
      </c>
      <c r="E63" s="858">
        <v>21</v>
      </c>
      <c r="F63" s="866" t="s">
        <v>46</v>
      </c>
      <c r="G63" s="860"/>
      <c r="H63" s="861"/>
      <c r="I63" s="860"/>
      <c r="J63" s="861" t="s">
        <v>5048</v>
      </c>
      <c r="K63" s="860" t="s">
        <v>221</v>
      </c>
      <c r="L63" s="861" t="s">
        <v>1879</v>
      </c>
      <c r="M63" s="860" t="s">
        <v>4998</v>
      </c>
      <c r="N63" s="862" t="str">
        <f t="shared" si="0"/>
        <v>SSN.Zdv007_3_1.ODC007_3_1</v>
      </c>
      <c r="O63" s="860"/>
      <c r="P63" s="860"/>
      <c r="Q63" s="860"/>
      <c r="R63" s="860"/>
      <c r="S63" s="858"/>
      <c r="T63" s="860"/>
      <c r="U63" s="860"/>
      <c r="V63" s="860"/>
    </row>
    <row r="64" spans="1:22" ht="15" customHeight="1" x14ac:dyDescent="0.25">
      <c r="A64" s="857">
        <v>63</v>
      </c>
      <c r="B64" s="260" t="s">
        <v>5674</v>
      </c>
      <c r="C64" s="858" t="s">
        <v>5673</v>
      </c>
      <c r="D64" s="858">
        <v>9</v>
      </c>
      <c r="E64" s="858">
        <v>22</v>
      </c>
      <c r="F64" s="866" t="s">
        <v>46</v>
      </c>
      <c r="G64" s="860"/>
      <c r="H64" s="861"/>
      <c r="I64" s="860"/>
      <c r="J64" s="861" t="s">
        <v>5048</v>
      </c>
      <c r="K64" s="860" t="s">
        <v>221</v>
      </c>
      <c r="L64" s="861" t="s">
        <v>1879</v>
      </c>
      <c r="M64" s="860" t="s">
        <v>4998</v>
      </c>
      <c r="N64" s="862" t="str">
        <f t="shared" si="0"/>
        <v>SSN.Zdv007_3_1.CDC007_3_1</v>
      </c>
      <c r="O64" s="860"/>
      <c r="P64" s="860"/>
      <c r="Q64" s="860"/>
      <c r="R64" s="860"/>
      <c r="S64" s="858"/>
      <c r="T64" s="860"/>
      <c r="U64" s="860"/>
      <c r="V64" s="860"/>
    </row>
    <row r="65" spans="1:22" ht="15" customHeight="1" x14ac:dyDescent="0.25">
      <c r="A65" s="857">
        <v>64</v>
      </c>
      <c r="B65" s="260" t="s">
        <v>5676</v>
      </c>
      <c r="C65" s="858" t="s">
        <v>5675</v>
      </c>
      <c r="D65" s="858">
        <v>9</v>
      </c>
      <c r="E65" s="858">
        <v>23</v>
      </c>
      <c r="F65" s="866" t="s">
        <v>46</v>
      </c>
      <c r="G65" s="860"/>
      <c r="H65" s="861"/>
      <c r="I65" s="860"/>
      <c r="J65" s="861" t="s">
        <v>5048</v>
      </c>
      <c r="K65" s="860" t="s">
        <v>221</v>
      </c>
      <c r="L65" s="861" t="s">
        <v>1879</v>
      </c>
      <c r="M65" s="860" t="s">
        <v>4998</v>
      </c>
      <c r="N65" s="862" t="str">
        <f t="shared" si="0"/>
        <v>SSN.Zdv007_3_1.MC007_3_1</v>
      </c>
      <c r="O65" s="860"/>
      <c r="P65" s="860"/>
      <c r="Q65" s="860"/>
      <c r="R65" s="860"/>
      <c r="S65" s="858"/>
      <c r="T65" s="860"/>
      <c r="U65" s="860"/>
      <c r="V65" s="860"/>
    </row>
    <row r="66" spans="1:22" ht="15" customHeight="1" x14ac:dyDescent="0.25">
      <c r="A66" s="857">
        <v>65</v>
      </c>
      <c r="B66" s="260" t="s">
        <v>5678</v>
      </c>
      <c r="C66" s="858" t="s">
        <v>5677</v>
      </c>
      <c r="D66" s="858">
        <v>9</v>
      </c>
      <c r="E66" s="858">
        <v>24</v>
      </c>
      <c r="F66" s="866" t="s">
        <v>46</v>
      </c>
      <c r="G66" s="860"/>
      <c r="H66" s="861"/>
      <c r="I66" s="860"/>
      <c r="J66" s="861" t="s">
        <v>5048</v>
      </c>
      <c r="K66" s="860" t="s">
        <v>221</v>
      </c>
      <c r="L66" s="861" t="s">
        <v>1879</v>
      </c>
      <c r="M66" s="860" t="s">
        <v>4998</v>
      </c>
      <c r="N66" s="862" t="str">
        <f t="shared" si="0"/>
        <v>SSN.Zdv007_3_1.OPC007_3_1</v>
      </c>
      <c r="O66" s="860"/>
      <c r="P66" s="860"/>
      <c r="Q66" s="860"/>
      <c r="R66" s="860"/>
      <c r="S66" s="858"/>
      <c r="T66" s="860"/>
      <c r="U66" s="860"/>
      <c r="V66" s="860"/>
    </row>
    <row r="67" spans="1:22" ht="15" customHeight="1" x14ac:dyDescent="0.25">
      <c r="A67" s="857">
        <v>66</v>
      </c>
      <c r="B67" s="260" t="s">
        <v>5229</v>
      </c>
      <c r="C67" s="858" t="s">
        <v>5228</v>
      </c>
      <c r="D67" s="858">
        <v>3</v>
      </c>
      <c r="E67" s="858">
        <v>31</v>
      </c>
      <c r="F67" s="866" t="s">
        <v>46</v>
      </c>
      <c r="G67" s="860"/>
      <c r="H67" s="861"/>
      <c r="I67" s="860"/>
      <c r="J67" s="861" t="s">
        <v>5048</v>
      </c>
      <c r="K67" s="860" t="s">
        <v>221</v>
      </c>
      <c r="L67" s="861" t="s">
        <v>1854</v>
      </c>
      <c r="M67" s="860" t="s">
        <v>5013</v>
      </c>
      <c r="N67" s="862" t="str">
        <f t="shared" ref="N67:N130" si="1">IF(ISBLANK(M67),"",IF(ISBLANK(Q67),CONCATENATE(M67,".",C67),CONCATENATE(M67,".",Q67)))</f>
        <v>SAR1.Zdv008_1_1_1.OKC008_1_1_1</v>
      </c>
      <c r="O67" s="860"/>
      <c r="P67" s="860"/>
      <c r="Q67" s="860"/>
      <c r="R67" s="860"/>
      <c r="S67" s="858"/>
      <c r="T67" s="860"/>
      <c r="U67" s="860"/>
      <c r="V67" s="860"/>
    </row>
    <row r="68" spans="1:22" ht="15" customHeight="1" x14ac:dyDescent="0.25">
      <c r="A68" s="857">
        <v>67</v>
      </c>
      <c r="B68" s="260" t="s">
        <v>5231</v>
      </c>
      <c r="C68" s="858" t="s">
        <v>5230</v>
      </c>
      <c r="D68" s="858">
        <v>4</v>
      </c>
      <c r="E68" s="858">
        <v>0</v>
      </c>
      <c r="F68" s="866" t="s">
        <v>46</v>
      </c>
      <c r="G68" s="860"/>
      <c r="H68" s="861"/>
      <c r="I68" s="860"/>
      <c r="J68" s="861" t="s">
        <v>5048</v>
      </c>
      <c r="K68" s="860" t="s">
        <v>221</v>
      </c>
      <c r="L68" s="861" t="s">
        <v>1857</v>
      </c>
      <c r="M68" s="860" t="s">
        <v>5013</v>
      </c>
      <c r="N68" s="862" t="str">
        <f t="shared" si="1"/>
        <v>SAR1.Zdv008_1_1_1.CKC008_1_1_1</v>
      </c>
      <c r="O68" s="860"/>
      <c r="P68" s="860"/>
      <c r="Q68" s="860"/>
      <c r="R68" s="860"/>
      <c r="S68" s="858"/>
      <c r="T68" s="860"/>
      <c r="U68" s="860"/>
      <c r="V68" s="860"/>
    </row>
    <row r="69" spans="1:22" ht="15" customHeight="1" x14ac:dyDescent="0.25">
      <c r="A69" s="857">
        <v>68</v>
      </c>
      <c r="B69" s="260" t="s">
        <v>5233</v>
      </c>
      <c r="C69" s="858" t="s">
        <v>5232</v>
      </c>
      <c r="D69" s="858">
        <v>4</v>
      </c>
      <c r="E69" s="858">
        <v>1</v>
      </c>
      <c r="F69" s="866" t="s">
        <v>46</v>
      </c>
      <c r="G69" s="860"/>
      <c r="H69" s="861"/>
      <c r="I69" s="860"/>
      <c r="J69" s="861" t="s">
        <v>5048</v>
      </c>
      <c r="K69" s="860" t="s">
        <v>221</v>
      </c>
      <c r="L69" s="861" t="s">
        <v>1857</v>
      </c>
      <c r="M69" s="860" t="s">
        <v>5013</v>
      </c>
      <c r="N69" s="862" t="str">
        <f t="shared" si="1"/>
        <v>SAR1.Zdv008_1_1_1.ODC008_1_1_1</v>
      </c>
      <c r="O69" s="860"/>
      <c r="P69" s="860"/>
      <c r="Q69" s="860"/>
      <c r="R69" s="860"/>
      <c r="S69" s="858"/>
      <c r="T69" s="860"/>
      <c r="U69" s="860"/>
      <c r="V69" s="860"/>
    </row>
    <row r="70" spans="1:22" ht="15" customHeight="1" x14ac:dyDescent="0.25">
      <c r="A70" s="857">
        <v>69</v>
      </c>
      <c r="B70" s="260" t="s">
        <v>5235</v>
      </c>
      <c r="C70" s="858" t="s">
        <v>5234</v>
      </c>
      <c r="D70" s="858">
        <v>4</v>
      </c>
      <c r="E70" s="858">
        <v>2</v>
      </c>
      <c r="F70" s="866" t="s">
        <v>46</v>
      </c>
      <c r="G70" s="860"/>
      <c r="H70" s="861"/>
      <c r="I70" s="860"/>
      <c r="J70" s="861" t="s">
        <v>5048</v>
      </c>
      <c r="K70" s="860" t="s">
        <v>221</v>
      </c>
      <c r="L70" s="861" t="s">
        <v>1857</v>
      </c>
      <c r="M70" s="860" t="s">
        <v>5013</v>
      </c>
      <c r="N70" s="862" t="str">
        <f t="shared" si="1"/>
        <v>SAR1.Zdv008_1_1_1.CDC008_1_1_1</v>
      </c>
      <c r="O70" s="860"/>
      <c r="P70" s="860"/>
      <c r="Q70" s="860"/>
      <c r="R70" s="860"/>
      <c r="S70" s="858"/>
      <c r="T70" s="860"/>
      <c r="U70" s="860"/>
      <c r="V70" s="860"/>
    </row>
    <row r="71" spans="1:22" ht="15" customHeight="1" x14ac:dyDescent="0.25">
      <c r="A71" s="857">
        <v>70</v>
      </c>
      <c r="B71" s="260" t="s">
        <v>5237</v>
      </c>
      <c r="C71" s="858" t="s">
        <v>5236</v>
      </c>
      <c r="D71" s="858">
        <v>4</v>
      </c>
      <c r="E71" s="858">
        <v>3</v>
      </c>
      <c r="F71" s="866" t="s">
        <v>46</v>
      </c>
      <c r="G71" s="860"/>
      <c r="H71" s="861"/>
      <c r="I71" s="860"/>
      <c r="J71" s="861" t="s">
        <v>5048</v>
      </c>
      <c r="K71" s="860" t="s">
        <v>221</v>
      </c>
      <c r="L71" s="861" t="s">
        <v>1857</v>
      </c>
      <c r="M71" s="860" t="s">
        <v>5013</v>
      </c>
      <c r="N71" s="862" t="str">
        <f t="shared" si="1"/>
        <v>SAR1.Zdv008_1_1_1.MC008_1_1_1</v>
      </c>
      <c r="O71" s="860"/>
      <c r="P71" s="860"/>
      <c r="Q71" s="860"/>
      <c r="R71" s="860"/>
      <c r="S71" s="858"/>
      <c r="T71" s="860"/>
      <c r="U71" s="860"/>
      <c r="V71" s="860"/>
    </row>
    <row r="72" spans="1:22" ht="15" customHeight="1" x14ac:dyDescent="0.25">
      <c r="A72" s="857">
        <v>71</v>
      </c>
      <c r="B72" s="260" t="s">
        <v>5239</v>
      </c>
      <c r="C72" s="858" t="s">
        <v>5238</v>
      </c>
      <c r="D72" s="858">
        <v>4</v>
      </c>
      <c r="E72" s="858">
        <v>4</v>
      </c>
      <c r="F72" s="866" t="s">
        <v>46</v>
      </c>
      <c r="G72" s="860"/>
      <c r="H72" s="861"/>
      <c r="I72" s="860"/>
      <c r="J72" s="861" t="s">
        <v>5048</v>
      </c>
      <c r="K72" s="860" t="s">
        <v>221</v>
      </c>
      <c r="L72" s="861" t="s">
        <v>1857</v>
      </c>
      <c r="M72" s="860" t="s">
        <v>5013</v>
      </c>
      <c r="N72" s="862" t="str">
        <f t="shared" si="1"/>
        <v>SAR1.Zdv008_1_1_1.OPC008_1_1_1</v>
      </c>
      <c r="O72" s="860"/>
      <c r="P72" s="860"/>
      <c r="Q72" s="860"/>
      <c r="R72" s="860"/>
      <c r="S72" s="860"/>
      <c r="T72" s="860"/>
      <c r="U72" s="860"/>
      <c r="V72" s="860"/>
    </row>
    <row r="73" spans="1:22" ht="15" customHeight="1" x14ac:dyDescent="0.25">
      <c r="A73" s="857">
        <v>72</v>
      </c>
      <c r="B73" s="260" t="s">
        <v>5283</v>
      </c>
      <c r="C73" s="858" t="s">
        <v>5282</v>
      </c>
      <c r="D73" s="858">
        <v>4</v>
      </c>
      <c r="E73" s="858">
        <v>29</v>
      </c>
      <c r="F73" s="866" t="s">
        <v>46</v>
      </c>
      <c r="G73" s="860"/>
      <c r="H73" s="861"/>
      <c r="I73" s="860"/>
      <c r="J73" s="861" t="s">
        <v>5048</v>
      </c>
      <c r="K73" s="860" t="s">
        <v>221</v>
      </c>
      <c r="L73" s="861" t="s">
        <v>1857</v>
      </c>
      <c r="M73" s="860" t="s">
        <v>5015</v>
      </c>
      <c r="N73" s="862" t="str">
        <f t="shared" si="1"/>
        <v>SAR1.Zdv008_1_1_2.OKC008_1_1_2</v>
      </c>
      <c r="O73" s="860"/>
      <c r="P73" s="860"/>
      <c r="Q73" s="860"/>
      <c r="R73" s="860"/>
      <c r="S73" s="858"/>
      <c r="T73" s="860"/>
      <c r="U73" s="860"/>
      <c r="V73" s="860"/>
    </row>
    <row r="74" spans="1:22" ht="15" customHeight="1" x14ac:dyDescent="0.25">
      <c r="A74" s="857">
        <v>73</v>
      </c>
      <c r="B74" s="260" t="s">
        <v>5285</v>
      </c>
      <c r="C74" s="858" t="s">
        <v>5284</v>
      </c>
      <c r="D74" s="858">
        <v>4</v>
      </c>
      <c r="E74" s="858">
        <v>30</v>
      </c>
      <c r="F74" s="866" t="s">
        <v>46</v>
      </c>
      <c r="G74" s="860"/>
      <c r="H74" s="861"/>
      <c r="I74" s="860"/>
      <c r="J74" s="861" t="s">
        <v>5048</v>
      </c>
      <c r="K74" s="860" t="s">
        <v>221</v>
      </c>
      <c r="L74" s="861" t="s">
        <v>1857</v>
      </c>
      <c r="M74" s="860" t="s">
        <v>5015</v>
      </c>
      <c r="N74" s="862" t="str">
        <f t="shared" si="1"/>
        <v>SAR1.Zdv008_1_1_2.CKC008_1_1_2</v>
      </c>
      <c r="O74" s="860"/>
      <c r="P74" s="860"/>
      <c r="Q74" s="860"/>
      <c r="R74" s="860"/>
      <c r="S74" s="858"/>
      <c r="T74" s="860"/>
      <c r="U74" s="860"/>
      <c r="V74" s="860"/>
    </row>
    <row r="75" spans="1:22" ht="15" customHeight="1" x14ac:dyDescent="0.25">
      <c r="A75" s="857">
        <v>74</v>
      </c>
      <c r="B75" s="260" t="s">
        <v>5287</v>
      </c>
      <c r="C75" s="858" t="s">
        <v>5286</v>
      </c>
      <c r="D75" s="858">
        <v>4</v>
      </c>
      <c r="E75" s="858">
        <v>31</v>
      </c>
      <c r="F75" s="866" t="s">
        <v>46</v>
      </c>
      <c r="G75" s="860"/>
      <c r="H75" s="861"/>
      <c r="I75" s="860"/>
      <c r="J75" s="861" t="s">
        <v>5048</v>
      </c>
      <c r="K75" s="860" t="s">
        <v>221</v>
      </c>
      <c r="L75" s="861" t="s">
        <v>1857</v>
      </c>
      <c r="M75" s="860" t="s">
        <v>5015</v>
      </c>
      <c r="N75" s="862" t="str">
        <f t="shared" si="1"/>
        <v>SAR1.Zdv008_1_1_2.ODC008_1_1_2</v>
      </c>
      <c r="O75" s="860"/>
      <c r="P75" s="860"/>
      <c r="Q75" s="860"/>
      <c r="R75" s="860"/>
      <c r="S75" s="858"/>
      <c r="T75" s="860"/>
      <c r="U75" s="860"/>
      <c r="V75" s="860"/>
    </row>
    <row r="76" spans="1:22" ht="15" customHeight="1" x14ac:dyDescent="0.25">
      <c r="A76" s="857">
        <v>75</v>
      </c>
      <c r="B76" s="260" t="s">
        <v>5289</v>
      </c>
      <c r="C76" s="858" t="s">
        <v>5288</v>
      </c>
      <c r="D76" s="858">
        <v>5</v>
      </c>
      <c r="E76" s="858">
        <v>0</v>
      </c>
      <c r="F76" s="866" t="s">
        <v>46</v>
      </c>
      <c r="G76" s="860"/>
      <c r="H76" s="861"/>
      <c r="I76" s="860"/>
      <c r="J76" s="861" t="s">
        <v>5048</v>
      </c>
      <c r="K76" s="860" t="s">
        <v>221</v>
      </c>
      <c r="L76" s="861" t="s">
        <v>1858</v>
      </c>
      <c r="M76" s="860" t="s">
        <v>5015</v>
      </c>
      <c r="N76" s="862" t="str">
        <f t="shared" si="1"/>
        <v>SAR1.Zdv008_1_1_2.CDC008_1_1_2</v>
      </c>
      <c r="O76" s="860"/>
      <c r="P76" s="860"/>
      <c r="Q76" s="860"/>
      <c r="R76" s="860"/>
      <c r="S76" s="858"/>
      <c r="T76" s="860"/>
      <c r="U76" s="860"/>
      <c r="V76" s="860"/>
    </row>
    <row r="77" spans="1:22" ht="15" customHeight="1" x14ac:dyDescent="0.25">
      <c r="A77" s="857">
        <v>76</v>
      </c>
      <c r="B77" s="260" t="s">
        <v>5291</v>
      </c>
      <c r="C77" s="858" t="s">
        <v>5290</v>
      </c>
      <c r="D77" s="858">
        <v>5</v>
      </c>
      <c r="E77" s="858">
        <v>1</v>
      </c>
      <c r="F77" s="866" t="s">
        <v>46</v>
      </c>
      <c r="G77" s="860"/>
      <c r="H77" s="861"/>
      <c r="I77" s="860"/>
      <c r="J77" s="861" t="s">
        <v>5048</v>
      </c>
      <c r="K77" s="860" t="s">
        <v>221</v>
      </c>
      <c r="L77" s="861" t="s">
        <v>1858</v>
      </c>
      <c r="M77" s="860" t="s">
        <v>5015</v>
      </c>
      <c r="N77" s="862" t="str">
        <f t="shared" si="1"/>
        <v>SAR1.Zdv008_1_1_2.MC008_1_1_2</v>
      </c>
      <c r="O77" s="860"/>
      <c r="P77" s="860"/>
      <c r="Q77" s="860"/>
      <c r="R77" s="860"/>
      <c r="S77" s="858"/>
      <c r="T77" s="860"/>
      <c r="U77" s="860"/>
      <c r="V77" s="860"/>
    </row>
    <row r="78" spans="1:22" ht="15" customHeight="1" x14ac:dyDescent="0.25">
      <c r="A78" s="857">
        <v>77</v>
      </c>
      <c r="B78" s="260" t="s">
        <v>5293</v>
      </c>
      <c r="C78" s="858" t="s">
        <v>5292</v>
      </c>
      <c r="D78" s="858">
        <v>5</v>
      </c>
      <c r="E78" s="858">
        <v>2</v>
      </c>
      <c r="F78" s="866" t="s">
        <v>46</v>
      </c>
      <c r="G78" s="860"/>
      <c r="H78" s="861"/>
      <c r="I78" s="860"/>
      <c r="J78" s="861" t="s">
        <v>5048</v>
      </c>
      <c r="K78" s="860" t="s">
        <v>221</v>
      </c>
      <c r="L78" s="861" t="s">
        <v>1858</v>
      </c>
      <c r="M78" s="860" t="s">
        <v>5015</v>
      </c>
      <c r="N78" s="862" t="str">
        <f t="shared" si="1"/>
        <v>SAR1.Zdv008_1_1_2.OPC008_1_1_2</v>
      </c>
      <c r="O78" s="860"/>
      <c r="P78" s="860"/>
      <c r="Q78" s="860"/>
      <c r="R78" s="860"/>
      <c r="S78" s="867"/>
      <c r="T78" s="860"/>
      <c r="U78" s="860"/>
      <c r="V78" s="860"/>
    </row>
    <row r="79" spans="1:22" ht="15" customHeight="1" x14ac:dyDescent="0.25">
      <c r="A79" s="857">
        <v>78</v>
      </c>
      <c r="B79" s="260" t="s">
        <v>5461</v>
      </c>
      <c r="C79" s="858" t="s">
        <v>5460</v>
      </c>
      <c r="D79" s="858">
        <v>7</v>
      </c>
      <c r="E79" s="858">
        <v>3</v>
      </c>
      <c r="F79" s="866" t="s">
        <v>46</v>
      </c>
      <c r="G79" s="860"/>
      <c r="H79" s="861"/>
      <c r="I79" s="860"/>
      <c r="J79" s="861" t="s">
        <v>5048</v>
      </c>
      <c r="K79" s="860" t="s">
        <v>221</v>
      </c>
      <c r="L79" s="861" t="s">
        <v>1865</v>
      </c>
      <c r="M79" s="860" t="s">
        <v>5017</v>
      </c>
      <c r="N79" s="862" t="str">
        <f t="shared" si="1"/>
        <v>SAR1.Zdv008_1_2_1.OKC008_1_2_1</v>
      </c>
      <c r="O79" s="860"/>
      <c r="P79" s="860"/>
      <c r="Q79" s="860"/>
      <c r="R79" s="860"/>
      <c r="S79" s="858"/>
      <c r="T79" s="860"/>
      <c r="U79" s="860"/>
      <c r="V79" s="860"/>
    </row>
    <row r="80" spans="1:22" ht="15" customHeight="1" x14ac:dyDescent="0.25">
      <c r="A80" s="857">
        <v>79</v>
      </c>
      <c r="B80" s="260" t="s">
        <v>5463</v>
      </c>
      <c r="C80" s="858" t="s">
        <v>5462</v>
      </c>
      <c r="D80" s="858">
        <v>7</v>
      </c>
      <c r="E80" s="858">
        <v>4</v>
      </c>
      <c r="F80" s="866" t="s">
        <v>46</v>
      </c>
      <c r="G80" s="860"/>
      <c r="H80" s="861"/>
      <c r="I80" s="860"/>
      <c r="J80" s="861" t="s">
        <v>5048</v>
      </c>
      <c r="K80" s="860" t="s">
        <v>221</v>
      </c>
      <c r="L80" s="861" t="s">
        <v>1865</v>
      </c>
      <c r="M80" s="860" t="s">
        <v>5017</v>
      </c>
      <c r="N80" s="862" t="str">
        <f t="shared" si="1"/>
        <v>SAR1.Zdv008_1_2_1.CKC008_1_2_1</v>
      </c>
      <c r="O80" s="860"/>
      <c r="P80" s="860"/>
      <c r="Q80" s="860"/>
      <c r="R80" s="860"/>
      <c r="S80" s="858"/>
      <c r="T80" s="860"/>
      <c r="U80" s="860"/>
      <c r="V80" s="860"/>
    </row>
    <row r="81" spans="1:22" ht="15" customHeight="1" x14ac:dyDescent="0.25">
      <c r="A81" s="857">
        <v>80</v>
      </c>
      <c r="B81" s="260" t="s">
        <v>5465</v>
      </c>
      <c r="C81" s="858" t="s">
        <v>5464</v>
      </c>
      <c r="D81" s="858">
        <v>7</v>
      </c>
      <c r="E81" s="858">
        <v>5</v>
      </c>
      <c r="F81" s="866" t="s">
        <v>46</v>
      </c>
      <c r="G81" s="860"/>
      <c r="H81" s="861"/>
      <c r="I81" s="860"/>
      <c r="J81" s="861" t="s">
        <v>5048</v>
      </c>
      <c r="K81" s="860" t="s">
        <v>221</v>
      </c>
      <c r="L81" s="861" t="s">
        <v>1865</v>
      </c>
      <c r="M81" s="860" t="s">
        <v>5017</v>
      </c>
      <c r="N81" s="862" t="str">
        <f t="shared" si="1"/>
        <v>SAR1.Zdv008_1_2_1.ODC008_1_2_1</v>
      </c>
      <c r="O81" s="860"/>
      <c r="P81" s="860"/>
      <c r="Q81" s="860"/>
      <c r="R81" s="860"/>
      <c r="S81" s="858"/>
      <c r="T81" s="860"/>
      <c r="U81" s="860"/>
      <c r="V81" s="860"/>
    </row>
    <row r="82" spans="1:22" ht="15" customHeight="1" x14ac:dyDescent="0.25">
      <c r="A82" s="857">
        <v>81</v>
      </c>
      <c r="B82" s="260" t="s">
        <v>5467</v>
      </c>
      <c r="C82" s="858" t="s">
        <v>5466</v>
      </c>
      <c r="D82" s="858">
        <v>7</v>
      </c>
      <c r="E82" s="858">
        <v>6</v>
      </c>
      <c r="F82" s="866" t="s">
        <v>46</v>
      </c>
      <c r="G82" s="860"/>
      <c r="H82" s="861"/>
      <c r="I82" s="860"/>
      <c r="J82" s="861" t="s">
        <v>5048</v>
      </c>
      <c r="K82" s="860" t="s">
        <v>221</v>
      </c>
      <c r="L82" s="861" t="s">
        <v>1865</v>
      </c>
      <c r="M82" s="860" t="s">
        <v>5017</v>
      </c>
      <c r="N82" s="862" t="str">
        <f t="shared" si="1"/>
        <v>SAR1.Zdv008_1_2_1.CDC008_1_2_1</v>
      </c>
      <c r="O82" s="860"/>
      <c r="P82" s="860"/>
      <c r="Q82" s="860"/>
      <c r="R82" s="860"/>
      <c r="S82" s="858"/>
      <c r="T82" s="860"/>
      <c r="U82" s="860"/>
      <c r="V82" s="860"/>
    </row>
    <row r="83" spans="1:22" ht="15" customHeight="1" x14ac:dyDescent="0.25">
      <c r="A83" s="857">
        <v>82</v>
      </c>
      <c r="B83" s="260" t="s">
        <v>5469</v>
      </c>
      <c r="C83" s="858" t="s">
        <v>5468</v>
      </c>
      <c r="D83" s="858">
        <v>7</v>
      </c>
      <c r="E83" s="858">
        <v>7</v>
      </c>
      <c r="F83" s="866" t="s">
        <v>46</v>
      </c>
      <c r="G83" s="860"/>
      <c r="H83" s="861"/>
      <c r="I83" s="860"/>
      <c r="J83" s="861" t="s">
        <v>5048</v>
      </c>
      <c r="K83" s="860" t="s">
        <v>221</v>
      </c>
      <c r="L83" s="861" t="s">
        <v>1865</v>
      </c>
      <c r="M83" s="860" t="s">
        <v>5017</v>
      </c>
      <c r="N83" s="862" t="str">
        <f t="shared" si="1"/>
        <v>SAR1.Zdv008_1_2_1.MC008_1_2_1</v>
      </c>
      <c r="O83" s="860"/>
      <c r="P83" s="860"/>
      <c r="Q83" s="860"/>
      <c r="R83" s="860"/>
      <c r="S83" s="858"/>
      <c r="T83" s="860"/>
      <c r="U83" s="860"/>
      <c r="V83" s="860"/>
    </row>
    <row r="84" spans="1:22" ht="15" customHeight="1" x14ac:dyDescent="0.25">
      <c r="A84" s="857">
        <v>83</v>
      </c>
      <c r="B84" s="260" t="s">
        <v>5471</v>
      </c>
      <c r="C84" s="858" t="s">
        <v>5470</v>
      </c>
      <c r="D84" s="858">
        <v>7</v>
      </c>
      <c r="E84" s="858">
        <v>8</v>
      </c>
      <c r="F84" s="866" t="s">
        <v>46</v>
      </c>
      <c r="G84" s="860"/>
      <c r="H84" s="861"/>
      <c r="I84" s="860"/>
      <c r="J84" s="861" t="s">
        <v>5048</v>
      </c>
      <c r="K84" s="860" t="s">
        <v>221</v>
      </c>
      <c r="L84" s="861" t="s">
        <v>1865</v>
      </c>
      <c r="M84" s="860" t="s">
        <v>5017</v>
      </c>
      <c r="N84" s="862" t="str">
        <f t="shared" si="1"/>
        <v>SAR1.Zdv008_1_2_1.OPC008_1_2_1</v>
      </c>
      <c r="O84" s="860"/>
      <c r="P84" s="860"/>
      <c r="Q84" s="863"/>
      <c r="R84" s="860"/>
      <c r="S84" s="858"/>
      <c r="T84" s="863"/>
      <c r="U84" s="860"/>
      <c r="V84" s="860"/>
    </row>
    <row r="85" spans="1:22" ht="15" customHeight="1" x14ac:dyDescent="0.25">
      <c r="A85" s="857">
        <v>84</v>
      </c>
      <c r="B85" s="260" t="s">
        <v>5515</v>
      </c>
      <c r="C85" s="858" t="s">
        <v>5514</v>
      </c>
      <c r="D85" s="858">
        <v>8</v>
      </c>
      <c r="E85" s="858">
        <v>1</v>
      </c>
      <c r="F85" s="866" t="s">
        <v>46</v>
      </c>
      <c r="G85" s="860"/>
      <c r="H85" s="861"/>
      <c r="I85" s="860"/>
      <c r="J85" s="861" t="s">
        <v>5048</v>
      </c>
      <c r="K85" s="860" t="s">
        <v>221</v>
      </c>
      <c r="L85" s="861" t="s">
        <v>1866</v>
      </c>
      <c r="M85" s="860" t="s">
        <v>5019</v>
      </c>
      <c r="N85" s="862" t="str">
        <f t="shared" si="1"/>
        <v>SAR1.Zdv008_1_2_2.OKC008_1_2_2</v>
      </c>
      <c r="O85" s="860"/>
      <c r="P85" s="860"/>
      <c r="Q85" s="869"/>
      <c r="R85" s="860"/>
      <c r="S85" s="867"/>
      <c r="T85" s="869"/>
      <c r="U85" s="860"/>
      <c r="V85" s="860"/>
    </row>
    <row r="86" spans="1:22" ht="15" customHeight="1" x14ac:dyDescent="0.25">
      <c r="A86" s="857">
        <v>85</v>
      </c>
      <c r="B86" s="260" t="s">
        <v>5517</v>
      </c>
      <c r="C86" s="858" t="s">
        <v>5516</v>
      </c>
      <c r="D86" s="858">
        <v>8</v>
      </c>
      <c r="E86" s="858">
        <v>2</v>
      </c>
      <c r="F86" s="866" t="s">
        <v>46</v>
      </c>
      <c r="G86" s="860"/>
      <c r="H86" s="861"/>
      <c r="I86" s="860"/>
      <c r="J86" s="861" t="s">
        <v>5048</v>
      </c>
      <c r="K86" s="860" t="s">
        <v>221</v>
      </c>
      <c r="L86" s="861" t="s">
        <v>1866</v>
      </c>
      <c r="M86" s="860" t="s">
        <v>5019</v>
      </c>
      <c r="N86" s="862" t="str">
        <f t="shared" si="1"/>
        <v>SAR1.Zdv008_1_2_2.CKC008_1_2_2</v>
      </c>
      <c r="O86" s="860"/>
      <c r="P86" s="860"/>
      <c r="Q86" s="864"/>
      <c r="R86" s="860"/>
      <c r="S86" s="867"/>
      <c r="T86" s="864"/>
      <c r="U86" s="860"/>
      <c r="V86" s="860"/>
    </row>
    <row r="87" spans="1:22" ht="15" customHeight="1" x14ac:dyDescent="0.25">
      <c r="A87" s="857">
        <v>86</v>
      </c>
      <c r="B87" s="260" t="s">
        <v>5519</v>
      </c>
      <c r="C87" s="858" t="s">
        <v>5518</v>
      </c>
      <c r="D87" s="858">
        <v>8</v>
      </c>
      <c r="E87" s="858">
        <v>3</v>
      </c>
      <c r="F87" s="866" t="s">
        <v>46</v>
      </c>
      <c r="G87" s="860"/>
      <c r="H87" s="861"/>
      <c r="I87" s="860"/>
      <c r="J87" s="861" t="s">
        <v>5048</v>
      </c>
      <c r="K87" s="860" t="s">
        <v>221</v>
      </c>
      <c r="L87" s="861" t="s">
        <v>1866</v>
      </c>
      <c r="M87" s="860" t="s">
        <v>5019</v>
      </c>
      <c r="N87" s="862" t="str">
        <f t="shared" si="1"/>
        <v>SAR1.Zdv008_1_2_2.ODC008_1_2_2</v>
      </c>
      <c r="O87" s="860"/>
      <c r="P87" s="860"/>
      <c r="Q87" s="868"/>
      <c r="R87" s="860"/>
      <c r="S87" s="867"/>
      <c r="T87" s="868"/>
      <c r="U87" s="860"/>
      <c r="V87" s="860"/>
    </row>
    <row r="88" spans="1:22" ht="15" customHeight="1" x14ac:dyDescent="0.25">
      <c r="A88" s="857">
        <v>87</v>
      </c>
      <c r="B88" s="260" t="s">
        <v>5521</v>
      </c>
      <c r="C88" s="858" t="s">
        <v>5520</v>
      </c>
      <c r="D88" s="858">
        <v>8</v>
      </c>
      <c r="E88" s="858">
        <v>4</v>
      </c>
      <c r="F88" s="866" t="s">
        <v>46</v>
      </c>
      <c r="G88" s="860"/>
      <c r="H88" s="861"/>
      <c r="I88" s="860"/>
      <c r="J88" s="861" t="s">
        <v>5048</v>
      </c>
      <c r="K88" s="860" t="s">
        <v>221</v>
      </c>
      <c r="L88" s="861" t="s">
        <v>1866</v>
      </c>
      <c r="M88" s="860" t="s">
        <v>5019</v>
      </c>
      <c r="N88" s="862" t="str">
        <f t="shared" si="1"/>
        <v>SAR1.Zdv008_1_2_2.CDC008_1_2_2</v>
      </c>
      <c r="O88" s="860"/>
      <c r="P88" s="860"/>
      <c r="Q88" s="863"/>
      <c r="R88" s="860"/>
      <c r="S88" s="858"/>
      <c r="T88" s="863"/>
      <c r="U88" s="860"/>
      <c r="V88" s="860"/>
    </row>
    <row r="89" spans="1:22" ht="15" customHeight="1" x14ac:dyDescent="0.25">
      <c r="A89" s="857">
        <v>88</v>
      </c>
      <c r="B89" s="260" t="s">
        <v>5523</v>
      </c>
      <c r="C89" s="858" t="s">
        <v>5522</v>
      </c>
      <c r="D89" s="858">
        <v>8</v>
      </c>
      <c r="E89" s="858">
        <v>5</v>
      </c>
      <c r="F89" s="866" t="s">
        <v>46</v>
      </c>
      <c r="G89" s="860"/>
      <c r="H89" s="861"/>
      <c r="I89" s="860"/>
      <c r="J89" s="861" t="s">
        <v>5048</v>
      </c>
      <c r="K89" s="860" t="s">
        <v>221</v>
      </c>
      <c r="L89" s="861" t="s">
        <v>1866</v>
      </c>
      <c r="M89" s="860" t="s">
        <v>5019</v>
      </c>
      <c r="N89" s="862" t="str">
        <f t="shared" si="1"/>
        <v>SAR1.Zdv008_1_2_2.MC008_1_2_2</v>
      </c>
      <c r="O89" s="860"/>
      <c r="P89" s="860"/>
      <c r="Q89" s="864"/>
      <c r="R89" s="860"/>
      <c r="S89" s="858"/>
      <c r="T89" s="864"/>
      <c r="U89" s="860"/>
      <c r="V89" s="860"/>
    </row>
    <row r="90" spans="1:22" ht="15" customHeight="1" x14ac:dyDescent="0.25">
      <c r="A90" s="857">
        <v>89</v>
      </c>
      <c r="B90" s="260" t="s">
        <v>5525</v>
      </c>
      <c r="C90" s="858" t="s">
        <v>5524</v>
      </c>
      <c r="D90" s="858">
        <v>8</v>
      </c>
      <c r="E90" s="858">
        <v>6</v>
      </c>
      <c r="F90" s="866" t="s">
        <v>46</v>
      </c>
      <c r="G90" s="860"/>
      <c r="H90" s="861"/>
      <c r="I90" s="860"/>
      <c r="J90" s="861" t="s">
        <v>5048</v>
      </c>
      <c r="K90" s="860" t="s">
        <v>221</v>
      </c>
      <c r="L90" s="861" t="s">
        <v>1866</v>
      </c>
      <c r="M90" s="860" t="s">
        <v>5019</v>
      </c>
      <c r="N90" s="862" t="str">
        <f t="shared" si="1"/>
        <v>SAR1.Zdv008_1_2_2.OPC008_1_2_2</v>
      </c>
      <c r="O90" s="860"/>
      <c r="P90" s="860"/>
      <c r="Q90" s="868"/>
      <c r="R90" s="860"/>
      <c r="S90" s="858"/>
      <c r="T90" s="868"/>
      <c r="U90" s="860"/>
      <c r="V90" s="860"/>
    </row>
    <row r="91" spans="1:22" ht="15" customHeight="1" x14ac:dyDescent="0.25">
      <c r="A91" s="857">
        <v>90</v>
      </c>
      <c r="B91" s="260" t="s">
        <v>5241</v>
      </c>
      <c r="C91" s="858" t="s">
        <v>5240</v>
      </c>
      <c r="D91" s="858">
        <v>4</v>
      </c>
      <c r="E91" s="858">
        <v>5</v>
      </c>
      <c r="F91" s="866" t="s">
        <v>46</v>
      </c>
      <c r="G91" s="860"/>
      <c r="H91" s="861"/>
      <c r="I91" s="860"/>
      <c r="J91" s="861" t="s">
        <v>5048</v>
      </c>
      <c r="K91" s="860" t="s">
        <v>221</v>
      </c>
      <c r="L91" s="861" t="s">
        <v>1857</v>
      </c>
      <c r="M91" s="860" t="s">
        <v>5027</v>
      </c>
      <c r="N91" s="862" t="str">
        <f t="shared" si="1"/>
        <v>SAR2.Zdv008_2_1_1.OKC008_2_1_1</v>
      </c>
      <c r="O91" s="860"/>
      <c r="P91" s="860"/>
      <c r="Q91" s="869"/>
      <c r="R91" s="860"/>
      <c r="S91" s="858"/>
      <c r="T91" s="869"/>
      <c r="U91" s="860"/>
      <c r="V91" s="860"/>
    </row>
    <row r="92" spans="1:22" ht="15" customHeight="1" x14ac:dyDescent="0.25">
      <c r="A92" s="857">
        <v>91</v>
      </c>
      <c r="B92" s="260" t="s">
        <v>5243</v>
      </c>
      <c r="C92" s="858" t="s">
        <v>5242</v>
      </c>
      <c r="D92" s="858">
        <v>4</v>
      </c>
      <c r="E92" s="858">
        <v>6</v>
      </c>
      <c r="F92" s="866" t="s">
        <v>46</v>
      </c>
      <c r="G92" s="860"/>
      <c r="H92" s="861"/>
      <c r="I92" s="860"/>
      <c r="J92" s="861" t="s">
        <v>5048</v>
      </c>
      <c r="K92" s="860" t="s">
        <v>221</v>
      </c>
      <c r="L92" s="861" t="s">
        <v>1857</v>
      </c>
      <c r="M92" s="860" t="s">
        <v>5027</v>
      </c>
      <c r="N92" s="862" t="str">
        <f t="shared" si="1"/>
        <v>SAR2.Zdv008_2_1_1.CKC008_2_1_1</v>
      </c>
      <c r="O92" s="860"/>
      <c r="P92" s="860"/>
      <c r="Q92" s="860"/>
      <c r="R92" s="860"/>
      <c r="S92" s="858"/>
      <c r="T92" s="860"/>
      <c r="U92" s="860"/>
      <c r="V92" s="860"/>
    </row>
    <row r="93" spans="1:22" ht="15" customHeight="1" x14ac:dyDescent="0.25">
      <c r="A93" s="857">
        <v>92</v>
      </c>
      <c r="B93" s="260" t="s">
        <v>5245</v>
      </c>
      <c r="C93" s="858" t="s">
        <v>5244</v>
      </c>
      <c r="D93" s="858">
        <v>4</v>
      </c>
      <c r="E93" s="858">
        <v>7</v>
      </c>
      <c r="F93" s="866" t="s">
        <v>46</v>
      </c>
      <c r="G93" s="860"/>
      <c r="H93" s="861"/>
      <c r="I93" s="860"/>
      <c r="J93" s="861" t="s">
        <v>5048</v>
      </c>
      <c r="K93" s="860" t="s">
        <v>221</v>
      </c>
      <c r="L93" s="861" t="s">
        <v>1857</v>
      </c>
      <c r="M93" s="860" t="s">
        <v>5027</v>
      </c>
      <c r="N93" s="862" t="str">
        <f t="shared" si="1"/>
        <v>SAR2.Zdv008_2_1_1.ODC008_2_1_1</v>
      </c>
      <c r="O93" s="860"/>
      <c r="P93" s="860"/>
      <c r="Q93" s="860"/>
      <c r="R93" s="860"/>
      <c r="S93" s="858"/>
      <c r="T93" s="860"/>
      <c r="U93" s="860"/>
      <c r="V93" s="860"/>
    </row>
    <row r="94" spans="1:22" ht="15" customHeight="1" x14ac:dyDescent="0.25">
      <c r="A94" s="857">
        <v>93</v>
      </c>
      <c r="B94" s="260" t="s">
        <v>5247</v>
      </c>
      <c r="C94" s="858" t="s">
        <v>5246</v>
      </c>
      <c r="D94" s="858">
        <v>4</v>
      </c>
      <c r="E94" s="858">
        <v>8</v>
      </c>
      <c r="F94" s="866" t="s">
        <v>46</v>
      </c>
      <c r="G94" s="860"/>
      <c r="H94" s="861"/>
      <c r="I94" s="860"/>
      <c r="J94" s="861" t="s">
        <v>5048</v>
      </c>
      <c r="K94" s="860" t="s">
        <v>221</v>
      </c>
      <c r="L94" s="861" t="s">
        <v>1857</v>
      </c>
      <c r="M94" s="860" t="s">
        <v>5027</v>
      </c>
      <c r="N94" s="862" t="str">
        <f t="shared" si="1"/>
        <v>SAR2.Zdv008_2_1_1.CDC008_2_1_1</v>
      </c>
      <c r="O94" s="860"/>
      <c r="P94" s="860"/>
      <c r="Q94" s="860"/>
      <c r="R94" s="860"/>
      <c r="S94" s="858"/>
      <c r="T94" s="860"/>
      <c r="U94" s="860"/>
      <c r="V94" s="860"/>
    </row>
    <row r="95" spans="1:22" ht="15" customHeight="1" x14ac:dyDescent="0.25">
      <c r="A95" s="857">
        <v>94</v>
      </c>
      <c r="B95" s="260" t="s">
        <v>5249</v>
      </c>
      <c r="C95" s="858" t="s">
        <v>5248</v>
      </c>
      <c r="D95" s="858">
        <v>4</v>
      </c>
      <c r="E95" s="858">
        <v>9</v>
      </c>
      <c r="F95" s="866" t="s">
        <v>46</v>
      </c>
      <c r="G95" s="860"/>
      <c r="H95" s="861"/>
      <c r="I95" s="860"/>
      <c r="J95" s="861" t="s">
        <v>5048</v>
      </c>
      <c r="K95" s="860" t="s">
        <v>221</v>
      </c>
      <c r="L95" s="861" t="s">
        <v>1857</v>
      </c>
      <c r="M95" s="860" t="s">
        <v>5027</v>
      </c>
      <c r="N95" s="862" t="str">
        <f t="shared" si="1"/>
        <v>SAR2.Zdv008_2_1_1.MC008_2_1_1</v>
      </c>
      <c r="O95" s="860"/>
      <c r="P95" s="860"/>
      <c r="Q95" s="860"/>
      <c r="R95" s="860"/>
      <c r="S95" s="858"/>
      <c r="T95" s="860"/>
      <c r="U95" s="860"/>
      <c r="V95" s="860"/>
    </row>
    <row r="96" spans="1:22" ht="15" customHeight="1" x14ac:dyDescent="0.25">
      <c r="A96" s="857">
        <v>95</v>
      </c>
      <c r="B96" s="260" t="s">
        <v>5251</v>
      </c>
      <c r="C96" s="858" t="s">
        <v>5250</v>
      </c>
      <c r="D96" s="858">
        <v>4</v>
      </c>
      <c r="E96" s="858">
        <v>10</v>
      </c>
      <c r="F96" s="866" t="s">
        <v>46</v>
      </c>
      <c r="G96" s="860"/>
      <c r="H96" s="861"/>
      <c r="I96" s="860"/>
      <c r="J96" s="861" t="s">
        <v>5048</v>
      </c>
      <c r="K96" s="860" t="s">
        <v>221</v>
      </c>
      <c r="L96" s="861" t="s">
        <v>1857</v>
      </c>
      <c r="M96" s="860" t="s">
        <v>5027</v>
      </c>
      <c r="N96" s="862" t="str">
        <f t="shared" si="1"/>
        <v>SAR2.Zdv008_2_1_1.OPC008_2_1_1</v>
      </c>
      <c r="O96" s="860"/>
      <c r="P96" s="860"/>
      <c r="Q96" s="860"/>
      <c r="R96" s="860"/>
      <c r="S96" s="858"/>
      <c r="T96" s="860"/>
      <c r="U96" s="860"/>
      <c r="V96" s="860"/>
    </row>
    <row r="97" spans="1:22" x14ac:dyDescent="0.25">
      <c r="A97" s="857">
        <v>96</v>
      </c>
      <c r="B97" s="260" t="s">
        <v>5295</v>
      </c>
      <c r="C97" s="858" t="s">
        <v>5294</v>
      </c>
      <c r="D97" s="858">
        <v>5</v>
      </c>
      <c r="E97" s="858">
        <v>3</v>
      </c>
      <c r="F97" s="866" t="s">
        <v>46</v>
      </c>
      <c r="G97" s="860"/>
      <c r="H97" s="861"/>
      <c r="I97" s="860"/>
      <c r="J97" s="861" t="s">
        <v>5048</v>
      </c>
      <c r="K97" s="860" t="s">
        <v>221</v>
      </c>
      <c r="L97" s="861" t="s">
        <v>1858</v>
      </c>
      <c r="M97" s="860" t="s">
        <v>5029</v>
      </c>
      <c r="N97" s="862" t="str">
        <f t="shared" si="1"/>
        <v>SAR2.Zdv008_2_1_2.OKC008_2_1_2</v>
      </c>
      <c r="O97" s="860"/>
      <c r="P97" s="860"/>
      <c r="Q97" s="860"/>
      <c r="R97" s="860"/>
      <c r="S97" s="858"/>
      <c r="T97" s="860"/>
      <c r="U97" s="860"/>
      <c r="V97" s="860"/>
    </row>
    <row r="98" spans="1:22" ht="15" customHeight="1" x14ac:dyDescent="0.25">
      <c r="A98" s="857">
        <v>97</v>
      </c>
      <c r="B98" s="260" t="s">
        <v>5298</v>
      </c>
      <c r="C98" s="858" t="s">
        <v>5297</v>
      </c>
      <c r="D98" s="858">
        <v>5</v>
      </c>
      <c r="E98" s="858">
        <v>4</v>
      </c>
      <c r="F98" s="866" t="s">
        <v>46</v>
      </c>
      <c r="G98" s="860"/>
      <c r="H98" s="861"/>
      <c r="I98" s="860"/>
      <c r="J98" s="861" t="s">
        <v>5048</v>
      </c>
      <c r="K98" s="860" t="s">
        <v>221</v>
      </c>
      <c r="L98" s="861" t="s">
        <v>1858</v>
      </c>
      <c r="M98" s="860" t="s">
        <v>5029</v>
      </c>
      <c r="N98" s="862" t="str">
        <f t="shared" si="1"/>
        <v>SAR2.Zdv008_2_1_2.CKC008_2_1_2</v>
      </c>
      <c r="O98" s="860"/>
      <c r="P98" s="860"/>
      <c r="Q98" s="860"/>
      <c r="R98" s="860"/>
      <c r="S98" s="860"/>
      <c r="T98" s="860"/>
      <c r="U98" s="860"/>
      <c r="V98" s="860"/>
    </row>
    <row r="99" spans="1:22" ht="15" customHeight="1" x14ac:dyDescent="0.25">
      <c r="A99" s="857">
        <v>98</v>
      </c>
      <c r="B99" s="260" t="s">
        <v>5300</v>
      </c>
      <c r="C99" s="858" t="s">
        <v>5299</v>
      </c>
      <c r="D99" s="858">
        <v>5</v>
      </c>
      <c r="E99" s="858">
        <v>5</v>
      </c>
      <c r="F99" s="866" t="s">
        <v>46</v>
      </c>
      <c r="G99" s="860"/>
      <c r="H99" s="861"/>
      <c r="I99" s="860"/>
      <c r="J99" s="861" t="s">
        <v>5048</v>
      </c>
      <c r="K99" s="860" t="s">
        <v>221</v>
      </c>
      <c r="L99" s="861" t="s">
        <v>1858</v>
      </c>
      <c r="M99" s="860" t="s">
        <v>5029</v>
      </c>
      <c r="N99" s="862" t="str">
        <f t="shared" si="1"/>
        <v>SAR2.Zdv008_2_1_2.ODC008_2_1_2</v>
      </c>
      <c r="O99" s="860"/>
      <c r="P99" s="860"/>
      <c r="Q99" s="860"/>
      <c r="R99" s="860"/>
      <c r="S99" s="858"/>
      <c r="T99" s="860"/>
      <c r="U99" s="860"/>
      <c r="V99" s="860"/>
    </row>
    <row r="100" spans="1:22" ht="15" customHeight="1" x14ac:dyDescent="0.25">
      <c r="A100" s="857">
        <v>99</v>
      </c>
      <c r="B100" s="260" t="s">
        <v>5302</v>
      </c>
      <c r="C100" s="858" t="s">
        <v>5301</v>
      </c>
      <c r="D100" s="858">
        <v>5</v>
      </c>
      <c r="E100" s="858">
        <v>6</v>
      </c>
      <c r="F100" s="866" t="s">
        <v>46</v>
      </c>
      <c r="G100" s="860"/>
      <c r="H100" s="861"/>
      <c r="I100" s="860"/>
      <c r="J100" s="861" t="s">
        <v>5048</v>
      </c>
      <c r="K100" s="860" t="s">
        <v>221</v>
      </c>
      <c r="L100" s="861" t="s">
        <v>1858</v>
      </c>
      <c r="M100" s="860" t="s">
        <v>5029</v>
      </c>
      <c r="N100" s="862" t="str">
        <f t="shared" si="1"/>
        <v>SAR2.Zdv008_2_1_2.CDC008_2_1_2</v>
      </c>
      <c r="O100" s="860"/>
      <c r="P100" s="860"/>
      <c r="Q100" s="870"/>
      <c r="R100" s="860"/>
      <c r="S100" s="858"/>
      <c r="T100" s="870"/>
      <c r="U100" s="860"/>
      <c r="V100" s="860"/>
    </row>
    <row r="101" spans="1:22" ht="15" customHeight="1" x14ac:dyDescent="0.25">
      <c r="A101" s="857">
        <v>100</v>
      </c>
      <c r="B101" s="260" t="s">
        <v>5304</v>
      </c>
      <c r="C101" s="858" t="s">
        <v>5303</v>
      </c>
      <c r="D101" s="858">
        <v>5</v>
      </c>
      <c r="E101" s="858">
        <v>7</v>
      </c>
      <c r="F101" s="866" t="s">
        <v>46</v>
      </c>
      <c r="G101" s="860"/>
      <c r="H101" s="861"/>
      <c r="I101" s="860"/>
      <c r="J101" s="861" t="s">
        <v>5048</v>
      </c>
      <c r="K101" s="860" t="s">
        <v>221</v>
      </c>
      <c r="L101" s="861" t="s">
        <v>1858</v>
      </c>
      <c r="M101" s="860" t="s">
        <v>5029</v>
      </c>
      <c r="N101" s="862" t="str">
        <f t="shared" si="1"/>
        <v>SAR2.Zdv008_2_1_2.MC008_2_1_2</v>
      </c>
      <c r="O101" s="860"/>
      <c r="P101" s="860"/>
      <c r="Q101" s="869"/>
      <c r="R101" s="860"/>
      <c r="S101" s="858"/>
      <c r="T101" s="869"/>
      <c r="U101" s="860"/>
      <c r="V101" s="860"/>
    </row>
    <row r="102" spans="1:22" ht="15" customHeight="1" x14ac:dyDescent="0.25">
      <c r="A102" s="857">
        <v>101</v>
      </c>
      <c r="B102" s="260" t="s">
        <v>5306</v>
      </c>
      <c r="C102" s="858" t="s">
        <v>5305</v>
      </c>
      <c r="D102" s="858">
        <v>5</v>
      </c>
      <c r="E102" s="858">
        <v>8</v>
      </c>
      <c r="F102" s="866" t="s">
        <v>46</v>
      </c>
      <c r="G102" s="860"/>
      <c r="H102" s="861"/>
      <c r="I102" s="860"/>
      <c r="J102" s="861" t="s">
        <v>5048</v>
      </c>
      <c r="K102" s="860" t="s">
        <v>221</v>
      </c>
      <c r="L102" s="861" t="s">
        <v>1858</v>
      </c>
      <c r="M102" s="860" t="s">
        <v>5029</v>
      </c>
      <c r="N102" s="862" t="str">
        <f t="shared" si="1"/>
        <v>SAR2.Zdv008_2_1_2.OPC008_2_1_2</v>
      </c>
      <c r="O102" s="860"/>
      <c r="P102" s="860"/>
      <c r="Q102" s="864"/>
      <c r="R102" s="860"/>
      <c r="S102" s="858"/>
      <c r="T102" s="864"/>
      <c r="U102" s="860"/>
      <c r="V102" s="860"/>
    </row>
    <row r="103" spans="1:22" ht="15" customHeight="1" x14ac:dyDescent="0.25">
      <c r="A103" s="857">
        <v>102</v>
      </c>
      <c r="B103" s="260" t="s">
        <v>5473</v>
      </c>
      <c r="C103" s="858" t="s">
        <v>5472</v>
      </c>
      <c r="D103" s="858">
        <v>7</v>
      </c>
      <c r="E103" s="858">
        <v>9</v>
      </c>
      <c r="F103" s="866" t="s">
        <v>46</v>
      </c>
      <c r="G103" s="860"/>
      <c r="H103" s="861"/>
      <c r="I103" s="860"/>
      <c r="J103" s="861" t="s">
        <v>5048</v>
      </c>
      <c r="K103" s="860" t="s">
        <v>221</v>
      </c>
      <c r="L103" s="861" t="s">
        <v>1865</v>
      </c>
      <c r="M103" s="860" t="s">
        <v>5031</v>
      </c>
      <c r="N103" s="862" t="str">
        <f t="shared" si="1"/>
        <v>SAR2.Zdv008_2_2_1.OKC008_2_2_1</v>
      </c>
      <c r="O103" s="860"/>
      <c r="P103" s="860"/>
      <c r="Q103" s="871"/>
      <c r="R103" s="860"/>
      <c r="S103" s="858"/>
      <c r="T103" s="871"/>
      <c r="U103" s="860"/>
      <c r="V103" s="860"/>
    </row>
    <row r="104" spans="1:22" ht="15" customHeight="1" x14ac:dyDescent="0.25">
      <c r="A104" s="857">
        <v>103</v>
      </c>
      <c r="B104" s="260" t="s">
        <v>5475</v>
      </c>
      <c r="C104" s="858" t="s">
        <v>5474</v>
      </c>
      <c r="D104" s="858">
        <v>7</v>
      </c>
      <c r="E104" s="858">
        <v>10</v>
      </c>
      <c r="F104" s="866" t="s">
        <v>46</v>
      </c>
      <c r="G104" s="860"/>
      <c r="H104" s="861"/>
      <c r="I104" s="860"/>
      <c r="J104" s="861" t="s">
        <v>5048</v>
      </c>
      <c r="K104" s="860" t="s">
        <v>221</v>
      </c>
      <c r="L104" s="861" t="s">
        <v>1865</v>
      </c>
      <c r="M104" s="860" t="s">
        <v>5031</v>
      </c>
      <c r="N104" s="862" t="str">
        <f t="shared" si="1"/>
        <v>SAR2.Zdv008_2_2_1.CKC008_2_2_1</v>
      </c>
      <c r="O104" s="860"/>
      <c r="P104" s="860"/>
      <c r="Q104" s="868"/>
      <c r="R104" s="860"/>
      <c r="S104" s="858"/>
      <c r="T104" s="868"/>
      <c r="U104" s="860"/>
      <c r="V104" s="860"/>
    </row>
    <row r="105" spans="1:22" ht="15" customHeight="1" x14ac:dyDescent="0.25">
      <c r="A105" s="857">
        <v>104</v>
      </c>
      <c r="B105" s="260" t="s">
        <v>5477</v>
      </c>
      <c r="C105" s="858" t="s">
        <v>5476</v>
      </c>
      <c r="D105" s="858">
        <v>7</v>
      </c>
      <c r="E105" s="858">
        <v>11</v>
      </c>
      <c r="F105" s="866" t="s">
        <v>46</v>
      </c>
      <c r="G105" s="860"/>
      <c r="H105" s="861"/>
      <c r="I105" s="860"/>
      <c r="J105" s="861" t="s">
        <v>5048</v>
      </c>
      <c r="K105" s="860" t="s">
        <v>221</v>
      </c>
      <c r="L105" s="861" t="s">
        <v>1865</v>
      </c>
      <c r="M105" s="860" t="s">
        <v>5031</v>
      </c>
      <c r="N105" s="862" t="str">
        <f t="shared" si="1"/>
        <v>SAR2.Zdv008_2_2_1.ODC008_2_2_1</v>
      </c>
      <c r="O105" s="860"/>
      <c r="P105" s="860"/>
      <c r="Q105" s="868"/>
      <c r="R105" s="860"/>
      <c r="S105" s="858"/>
      <c r="T105" s="868"/>
      <c r="U105" s="860"/>
      <c r="V105" s="860"/>
    </row>
    <row r="106" spans="1:22" ht="15" customHeight="1" x14ac:dyDescent="0.25">
      <c r="A106" s="857">
        <v>105</v>
      </c>
      <c r="B106" s="260" t="s">
        <v>5479</v>
      </c>
      <c r="C106" s="858" t="s">
        <v>5478</v>
      </c>
      <c r="D106" s="858">
        <v>7</v>
      </c>
      <c r="E106" s="858">
        <v>12</v>
      </c>
      <c r="F106" s="866" t="s">
        <v>46</v>
      </c>
      <c r="G106" s="860"/>
      <c r="H106" s="861"/>
      <c r="I106" s="860"/>
      <c r="J106" s="861" t="s">
        <v>5048</v>
      </c>
      <c r="K106" s="860" t="s">
        <v>221</v>
      </c>
      <c r="L106" s="861" t="s">
        <v>1865</v>
      </c>
      <c r="M106" s="860" t="s">
        <v>5031</v>
      </c>
      <c r="N106" s="862" t="str">
        <f t="shared" si="1"/>
        <v>SAR2.Zdv008_2_2_1.CDC008_2_2_1</v>
      </c>
      <c r="O106" s="860"/>
      <c r="P106" s="860"/>
      <c r="Q106" s="860"/>
      <c r="R106" s="860"/>
      <c r="S106" s="858"/>
      <c r="T106" s="860"/>
      <c r="U106" s="860"/>
      <c r="V106" s="860"/>
    </row>
    <row r="107" spans="1:22" ht="15" customHeight="1" x14ac:dyDescent="0.25">
      <c r="A107" s="857">
        <v>106</v>
      </c>
      <c r="B107" s="260" t="s">
        <v>5481</v>
      </c>
      <c r="C107" s="858" t="s">
        <v>5480</v>
      </c>
      <c r="D107" s="858">
        <v>7</v>
      </c>
      <c r="E107" s="858">
        <v>13</v>
      </c>
      <c r="F107" s="866" t="s">
        <v>46</v>
      </c>
      <c r="G107" s="860"/>
      <c r="H107" s="861"/>
      <c r="I107" s="860"/>
      <c r="J107" s="861" t="s">
        <v>5048</v>
      </c>
      <c r="K107" s="860" t="s">
        <v>221</v>
      </c>
      <c r="L107" s="861" t="s">
        <v>1865</v>
      </c>
      <c r="M107" s="860" t="s">
        <v>5031</v>
      </c>
      <c r="N107" s="862" t="str">
        <f t="shared" si="1"/>
        <v>SAR2.Zdv008_2_2_1.MC008_2_2_1</v>
      </c>
      <c r="O107" s="860"/>
      <c r="P107" s="860"/>
      <c r="Q107" s="869"/>
      <c r="R107" s="860"/>
      <c r="S107" s="858"/>
      <c r="T107" s="869"/>
      <c r="U107" s="860"/>
      <c r="V107" s="860"/>
    </row>
    <row r="108" spans="1:22" ht="15" customHeight="1" x14ac:dyDescent="0.25">
      <c r="A108" s="857">
        <v>107</v>
      </c>
      <c r="B108" s="260" t="s">
        <v>5483</v>
      </c>
      <c r="C108" s="858" t="s">
        <v>5482</v>
      </c>
      <c r="D108" s="858">
        <v>7</v>
      </c>
      <c r="E108" s="858">
        <v>14</v>
      </c>
      <c r="F108" s="866" t="s">
        <v>46</v>
      </c>
      <c r="G108" s="860"/>
      <c r="H108" s="861"/>
      <c r="I108" s="860"/>
      <c r="J108" s="861" t="s">
        <v>5048</v>
      </c>
      <c r="K108" s="860" t="s">
        <v>221</v>
      </c>
      <c r="L108" s="861" t="s">
        <v>1865</v>
      </c>
      <c r="M108" s="860" t="s">
        <v>5031</v>
      </c>
      <c r="N108" s="862" t="str">
        <f t="shared" si="1"/>
        <v>SAR2.Zdv008_2_2_1.OPC008_2_2_1</v>
      </c>
      <c r="O108" s="860"/>
      <c r="P108" s="860"/>
      <c r="Q108" s="864"/>
      <c r="R108" s="860"/>
      <c r="S108" s="858"/>
      <c r="T108" s="864"/>
      <c r="U108" s="860"/>
      <c r="V108" s="860"/>
    </row>
    <row r="109" spans="1:22" ht="15" customHeight="1" x14ac:dyDescent="0.25">
      <c r="A109" s="857">
        <v>108</v>
      </c>
      <c r="B109" s="260" t="s">
        <v>5527</v>
      </c>
      <c r="C109" s="858" t="s">
        <v>5526</v>
      </c>
      <c r="D109" s="858">
        <v>8</v>
      </c>
      <c r="E109" s="858">
        <v>7</v>
      </c>
      <c r="F109" s="866" t="s">
        <v>46</v>
      </c>
      <c r="G109" s="860"/>
      <c r="H109" s="861"/>
      <c r="I109" s="860"/>
      <c r="J109" s="861" t="s">
        <v>5048</v>
      </c>
      <c r="K109" s="860" t="s">
        <v>221</v>
      </c>
      <c r="L109" s="861" t="s">
        <v>1866</v>
      </c>
      <c r="M109" s="860" t="s">
        <v>5033</v>
      </c>
      <c r="N109" s="862" t="str">
        <f t="shared" si="1"/>
        <v>SAR2.Zdv008_2_2_2.OKC008_2_2_2</v>
      </c>
      <c r="O109" s="860"/>
      <c r="P109" s="860"/>
      <c r="Q109" s="868"/>
      <c r="R109" s="860"/>
      <c r="S109" s="861"/>
      <c r="T109" s="868"/>
      <c r="U109" s="860"/>
      <c r="V109" s="860"/>
    </row>
    <row r="110" spans="1:22" ht="15" customHeight="1" x14ac:dyDescent="0.25">
      <c r="A110" s="857">
        <v>109</v>
      </c>
      <c r="B110" s="260" t="s">
        <v>5530</v>
      </c>
      <c r="C110" s="858" t="s">
        <v>5529</v>
      </c>
      <c r="D110" s="858">
        <v>8</v>
      </c>
      <c r="E110" s="858">
        <v>8</v>
      </c>
      <c r="F110" s="866" t="s">
        <v>46</v>
      </c>
      <c r="G110" s="860"/>
      <c r="H110" s="861"/>
      <c r="I110" s="860"/>
      <c r="J110" s="861" t="s">
        <v>5048</v>
      </c>
      <c r="K110" s="860" t="s">
        <v>221</v>
      </c>
      <c r="L110" s="861" t="s">
        <v>1866</v>
      </c>
      <c r="M110" s="860" t="s">
        <v>5033</v>
      </c>
      <c r="N110" s="862" t="str">
        <f t="shared" si="1"/>
        <v>SAR2.Zdv008_2_2_2.CKC008_2_2_2</v>
      </c>
      <c r="O110" s="860"/>
      <c r="P110" s="860"/>
      <c r="Q110" s="863"/>
      <c r="R110" s="860"/>
      <c r="S110" s="872"/>
      <c r="T110" s="863"/>
      <c r="U110" s="860"/>
      <c r="V110" s="860"/>
    </row>
    <row r="111" spans="1:22" ht="15" customHeight="1" x14ac:dyDescent="0.25">
      <c r="A111" s="857">
        <v>110</v>
      </c>
      <c r="B111" s="260" t="s">
        <v>5532</v>
      </c>
      <c r="C111" s="858" t="s">
        <v>5531</v>
      </c>
      <c r="D111" s="858">
        <v>8</v>
      </c>
      <c r="E111" s="858">
        <v>9</v>
      </c>
      <c r="F111" s="866" t="s">
        <v>46</v>
      </c>
      <c r="G111" s="860"/>
      <c r="H111" s="861"/>
      <c r="I111" s="860"/>
      <c r="J111" s="861" t="s">
        <v>5048</v>
      </c>
      <c r="K111" s="860" t="s">
        <v>221</v>
      </c>
      <c r="L111" s="861" t="s">
        <v>1866</v>
      </c>
      <c r="M111" s="860" t="s">
        <v>5033</v>
      </c>
      <c r="N111" s="862" t="str">
        <f t="shared" si="1"/>
        <v>SAR2.Zdv008_2_2_2.ODC008_2_2_2</v>
      </c>
      <c r="O111" s="860"/>
      <c r="P111" s="860"/>
      <c r="Q111" s="860"/>
      <c r="R111" s="860"/>
      <c r="S111" s="861"/>
      <c r="T111" s="860"/>
      <c r="U111" s="860"/>
      <c r="V111" s="860"/>
    </row>
    <row r="112" spans="1:22" ht="15" customHeight="1" x14ac:dyDescent="0.25">
      <c r="A112" s="857">
        <v>111</v>
      </c>
      <c r="B112" s="260" t="s">
        <v>5534</v>
      </c>
      <c r="C112" s="858" t="s">
        <v>5533</v>
      </c>
      <c r="D112" s="858">
        <v>8</v>
      </c>
      <c r="E112" s="858">
        <v>10</v>
      </c>
      <c r="F112" s="866" t="s">
        <v>46</v>
      </c>
      <c r="G112" s="860"/>
      <c r="H112" s="861"/>
      <c r="I112" s="860"/>
      <c r="J112" s="861" t="s">
        <v>5048</v>
      </c>
      <c r="K112" s="860" t="s">
        <v>221</v>
      </c>
      <c r="L112" s="861" t="s">
        <v>1866</v>
      </c>
      <c r="M112" s="860" t="s">
        <v>5033</v>
      </c>
      <c r="N112" s="862" t="str">
        <f t="shared" si="1"/>
        <v>SAR2.Zdv008_2_2_2.CDC008_2_2_2</v>
      </c>
      <c r="O112" s="860"/>
      <c r="P112" s="860"/>
      <c r="Q112" s="860"/>
      <c r="R112" s="860"/>
      <c r="S112" s="861"/>
      <c r="T112" s="860"/>
      <c r="U112" s="860"/>
      <c r="V112" s="860"/>
    </row>
    <row r="113" spans="1:22" ht="15" customHeight="1" x14ac:dyDescent="0.25">
      <c r="A113" s="857">
        <v>112</v>
      </c>
      <c r="B113" s="260" t="s">
        <v>5536</v>
      </c>
      <c r="C113" s="858" t="s">
        <v>5535</v>
      </c>
      <c r="D113" s="858">
        <v>8</v>
      </c>
      <c r="E113" s="858">
        <v>11</v>
      </c>
      <c r="F113" s="866" t="s">
        <v>46</v>
      </c>
      <c r="G113" s="860"/>
      <c r="H113" s="861"/>
      <c r="I113" s="860"/>
      <c r="J113" s="861" t="s">
        <v>5048</v>
      </c>
      <c r="K113" s="860" t="s">
        <v>221</v>
      </c>
      <c r="L113" s="861" t="s">
        <v>1866</v>
      </c>
      <c r="M113" s="860" t="s">
        <v>5033</v>
      </c>
      <c r="N113" s="862" t="str">
        <f t="shared" si="1"/>
        <v>SAR2.Zdv008_2_2_2.MC008_2_2_2</v>
      </c>
      <c r="O113" s="860"/>
      <c r="P113" s="860"/>
      <c r="Q113" s="860"/>
      <c r="R113" s="860"/>
      <c r="S113" s="861"/>
      <c r="T113" s="860"/>
      <c r="U113" s="860"/>
      <c r="V113" s="860"/>
    </row>
    <row r="114" spans="1:22" ht="15" customHeight="1" x14ac:dyDescent="0.25">
      <c r="A114" s="857">
        <v>113</v>
      </c>
      <c r="B114" s="260" t="s">
        <v>5538</v>
      </c>
      <c r="C114" s="858" t="s">
        <v>5537</v>
      </c>
      <c r="D114" s="858">
        <v>8</v>
      </c>
      <c r="E114" s="858">
        <v>12</v>
      </c>
      <c r="F114" s="866" t="s">
        <v>46</v>
      </c>
      <c r="G114" s="860"/>
      <c r="H114" s="861"/>
      <c r="I114" s="860"/>
      <c r="J114" s="861" t="s">
        <v>5048</v>
      </c>
      <c r="K114" s="860" t="s">
        <v>221</v>
      </c>
      <c r="L114" s="861" t="s">
        <v>1866</v>
      </c>
      <c r="M114" s="860" t="s">
        <v>5033</v>
      </c>
      <c r="N114" s="862" t="str">
        <f t="shared" si="1"/>
        <v>SAR2.Zdv008_2_2_2.OPC008_2_2_2</v>
      </c>
      <c r="O114" s="860"/>
      <c r="P114" s="860"/>
      <c r="Q114" s="860"/>
      <c r="R114" s="860"/>
      <c r="S114" s="861"/>
      <c r="T114" s="860"/>
      <c r="U114" s="860"/>
      <c r="V114" s="860"/>
    </row>
    <row r="115" spans="1:22" ht="15" customHeight="1" x14ac:dyDescent="0.25">
      <c r="A115" s="857">
        <v>114</v>
      </c>
      <c r="B115" s="260" t="s">
        <v>5793</v>
      </c>
      <c r="C115" s="858" t="s">
        <v>5792</v>
      </c>
      <c r="D115" s="858">
        <v>11</v>
      </c>
      <c r="E115" s="858">
        <v>12</v>
      </c>
      <c r="F115" s="866" t="s">
        <v>46</v>
      </c>
      <c r="G115" s="860"/>
      <c r="H115" s="861"/>
      <c r="I115" s="860"/>
      <c r="J115" s="861" t="s">
        <v>5050</v>
      </c>
      <c r="K115" s="860" t="s">
        <v>221</v>
      </c>
      <c r="L115" s="861" t="s">
        <v>1854</v>
      </c>
      <c r="M115" s="860" t="s">
        <v>4966</v>
      </c>
      <c r="N115" s="862" t="str">
        <f t="shared" si="1"/>
        <v>PNA036_1.Zdv036_1_1.OKC036_1_1</v>
      </c>
      <c r="O115" s="860"/>
      <c r="P115" s="860"/>
      <c r="Q115" s="868"/>
      <c r="R115" s="860"/>
      <c r="S115" s="861"/>
      <c r="T115" s="868"/>
      <c r="U115" s="860"/>
      <c r="V115" s="860"/>
    </row>
    <row r="116" spans="1:22" ht="15" customHeight="1" x14ac:dyDescent="0.25">
      <c r="A116" s="857">
        <v>115</v>
      </c>
      <c r="B116" s="260" t="s">
        <v>5795</v>
      </c>
      <c r="C116" s="858" t="s">
        <v>5794</v>
      </c>
      <c r="D116" s="858">
        <v>11</v>
      </c>
      <c r="E116" s="858">
        <v>13</v>
      </c>
      <c r="F116" s="866" t="s">
        <v>46</v>
      </c>
      <c r="G116" s="860"/>
      <c r="H116" s="861"/>
      <c r="I116" s="860"/>
      <c r="J116" s="861" t="s">
        <v>5050</v>
      </c>
      <c r="K116" s="860" t="s">
        <v>221</v>
      </c>
      <c r="L116" s="861" t="s">
        <v>1854</v>
      </c>
      <c r="M116" s="860" t="s">
        <v>4966</v>
      </c>
      <c r="N116" s="862" t="str">
        <f t="shared" si="1"/>
        <v>PNA036_1.Zdv036_1_1.CKC036_1_1</v>
      </c>
      <c r="O116" s="860"/>
      <c r="P116" s="860"/>
      <c r="Q116" s="860"/>
      <c r="R116" s="860"/>
      <c r="S116" s="861"/>
      <c r="T116" s="860"/>
      <c r="U116" s="860"/>
      <c r="V116" s="860"/>
    </row>
    <row r="117" spans="1:22" ht="15" customHeight="1" x14ac:dyDescent="0.25">
      <c r="A117" s="857">
        <v>116</v>
      </c>
      <c r="B117" s="260" t="s">
        <v>5797</v>
      </c>
      <c r="C117" s="858" t="s">
        <v>5796</v>
      </c>
      <c r="D117" s="858">
        <v>11</v>
      </c>
      <c r="E117" s="858">
        <v>14</v>
      </c>
      <c r="F117" s="866" t="s">
        <v>46</v>
      </c>
      <c r="G117" s="860"/>
      <c r="H117" s="861"/>
      <c r="I117" s="860"/>
      <c r="J117" s="861" t="s">
        <v>5050</v>
      </c>
      <c r="K117" s="860" t="s">
        <v>221</v>
      </c>
      <c r="L117" s="861" t="s">
        <v>1854</v>
      </c>
      <c r="M117" s="860" t="s">
        <v>4966</v>
      </c>
      <c r="N117" s="862" t="str">
        <f t="shared" si="1"/>
        <v>PNA036_1.Zdv036_1_1.ODC036_1_1</v>
      </c>
      <c r="O117" s="860"/>
      <c r="P117" s="860"/>
      <c r="Q117" s="860"/>
      <c r="R117" s="860"/>
      <c r="S117" s="861"/>
      <c r="T117" s="860"/>
      <c r="U117" s="860"/>
      <c r="V117" s="860"/>
    </row>
    <row r="118" spans="1:22" ht="15" customHeight="1" x14ac:dyDescent="0.25">
      <c r="A118" s="857">
        <v>117</v>
      </c>
      <c r="B118" s="260" t="s">
        <v>5799</v>
      </c>
      <c r="C118" s="858" t="s">
        <v>5798</v>
      </c>
      <c r="D118" s="858">
        <v>11</v>
      </c>
      <c r="E118" s="858">
        <v>15</v>
      </c>
      <c r="F118" s="866" t="s">
        <v>46</v>
      </c>
      <c r="G118" s="860"/>
      <c r="H118" s="861"/>
      <c r="I118" s="860"/>
      <c r="J118" s="861" t="s">
        <v>5050</v>
      </c>
      <c r="K118" s="860" t="s">
        <v>221</v>
      </c>
      <c r="L118" s="861" t="s">
        <v>1854</v>
      </c>
      <c r="M118" s="860" t="s">
        <v>4966</v>
      </c>
      <c r="N118" s="862" t="str">
        <f t="shared" si="1"/>
        <v>PNA036_1.Zdv036_1_1.CDC036_1_1</v>
      </c>
      <c r="O118" s="860"/>
      <c r="P118" s="860"/>
      <c r="Q118" s="860"/>
      <c r="R118" s="860"/>
      <c r="S118" s="872"/>
      <c r="T118" s="860"/>
      <c r="U118" s="860"/>
      <c r="V118" s="860"/>
    </row>
    <row r="119" spans="1:22" ht="15" customHeight="1" x14ac:dyDescent="0.25">
      <c r="A119" s="857">
        <v>118</v>
      </c>
      <c r="B119" s="260" t="s">
        <v>5801</v>
      </c>
      <c r="C119" s="858" t="s">
        <v>5800</v>
      </c>
      <c r="D119" s="858">
        <v>11</v>
      </c>
      <c r="E119" s="858">
        <v>16</v>
      </c>
      <c r="F119" s="866" t="s">
        <v>46</v>
      </c>
      <c r="G119" s="860"/>
      <c r="H119" s="861"/>
      <c r="I119" s="860"/>
      <c r="J119" s="861" t="s">
        <v>5050</v>
      </c>
      <c r="K119" s="860" t="s">
        <v>221</v>
      </c>
      <c r="L119" s="861" t="s">
        <v>1854</v>
      </c>
      <c r="M119" s="860" t="s">
        <v>4966</v>
      </c>
      <c r="N119" s="862" t="str">
        <f t="shared" si="1"/>
        <v>PNA036_1.Zdv036_1_1.MC036_1_1</v>
      </c>
      <c r="O119" s="860"/>
      <c r="P119" s="860"/>
      <c r="Q119" s="860"/>
      <c r="R119" s="860"/>
      <c r="S119" s="858"/>
      <c r="T119" s="860"/>
      <c r="U119" s="860"/>
      <c r="V119" s="860"/>
    </row>
    <row r="120" spans="1:22" ht="15" customHeight="1" x14ac:dyDescent="0.25">
      <c r="A120" s="857">
        <v>119</v>
      </c>
      <c r="B120" s="260" t="s">
        <v>5803</v>
      </c>
      <c r="C120" s="858" t="s">
        <v>5802</v>
      </c>
      <c r="D120" s="858">
        <v>11</v>
      </c>
      <c r="E120" s="858">
        <v>17</v>
      </c>
      <c r="F120" s="866" t="s">
        <v>46</v>
      </c>
      <c r="G120" s="860"/>
      <c r="H120" s="861"/>
      <c r="I120" s="860"/>
      <c r="J120" s="861" t="s">
        <v>5050</v>
      </c>
      <c r="K120" s="860" t="s">
        <v>221</v>
      </c>
      <c r="L120" s="861" t="s">
        <v>1854</v>
      </c>
      <c r="M120" s="860" t="s">
        <v>4966</v>
      </c>
      <c r="N120" s="862" t="str">
        <f t="shared" si="1"/>
        <v>PNA036_1.Zdv036_1_1.OPC036_1_1</v>
      </c>
      <c r="O120" s="860"/>
      <c r="P120" s="860"/>
      <c r="Q120" s="860"/>
      <c r="R120" s="860"/>
      <c r="S120" s="858"/>
      <c r="T120" s="860"/>
      <c r="U120" s="860"/>
      <c r="V120" s="860"/>
    </row>
    <row r="121" spans="1:22" ht="15" customHeight="1" x14ac:dyDescent="0.25">
      <c r="A121" s="857">
        <v>120</v>
      </c>
      <c r="B121" s="260" t="s">
        <v>5805</v>
      </c>
      <c r="C121" s="858" t="s">
        <v>5804</v>
      </c>
      <c r="D121" s="858">
        <v>11</v>
      </c>
      <c r="E121" s="858">
        <v>18</v>
      </c>
      <c r="F121" s="866" t="s">
        <v>46</v>
      </c>
      <c r="G121" s="860"/>
      <c r="H121" s="861"/>
      <c r="I121" s="860"/>
      <c r="J121" s="861" t="s">
        <v>5050</v>
      </c>
      <c r="K121" s="860" t="s">
        <v>221</v>
      </c>
      <c r="L121" s="861" t="s">
        <v>1854</v>
      </c>
      <c r="M121" s="860" t="s">
        <v>4968</v>
      </c>
      <c r="N121" s="862" t="str">
        <f t="shared" si="1"/>
        <v>PNA036_1.Zdv036_1_2.OKC036_1_2</v>
      </c>
      <c r="O121" s="860"/>
      <c r="P121" s="860"/>
      <c r="Q121" s="860"/>
      <c r="R121" s="860"/>
      <c r="S121" s="858"/>
      <c r="T121" s="860"/>
      <c r="U121" s="860"/>
      <c r="V121" s="860"/>
    </row>
    <row r="122" spans="1:22" ht="15" customHeight="1" x14ac:dyDescent="0.25">
      <c r="A122" s="857">
        <v>121</v>
      </c>
      <c r="B122" s="260" t="s">
        <v>5807</v>
      </c>
      <c r="C122" s="858" t="s">
        <v>5806</v>
      </c>
      <c r="D122" s="858">
        <v>11</v>
      </c>
      <c r="E122" s="858">
        <v>19</v>
      </c>
      <c r="F122" s="866" t="s">
        <v>46</v>
      </c>
      <c r="G122" s="860"/>
      <c r="H122" s="861"/>
      <c r="I122" s="860"/>
      <c r="J122" s="861" t="s">
        <v>5050</v>
      </c>
      <c r="K122" s="860" t="s">
        <v>221</v>
      </c>
      <c r="L122" s="861" t="s">
        <v>1854</v>
      </c>
      <c r="M122" s="860" t="s">
        <v>4968</v>
      </c>
      <c r="N122" s="862" t="str">
        <f t="shared" si="1"/>
        <v>PNA036_1.Zdv036_1_2.CKC036_1_2</v>
      </c>
      <c r="O122" s="860"/>
      <c r="P122" s="860"/>
      <c r="Q122" s="860"/>
      <c r="R122" s="860"/>
      <c r="S122" s="858"/>
      <c r="T122" s="860"/>
      <c r="U122" s="860"/>
      <c r="V122" s="860"/>
    </row>
    <row r="123" spans="1:22" ht="15" customHeight="1" x14ac:dyDescent="0.25">
      <c r="A123" s="857">
        <v>122</v>
      </c>
      <c r="B123" s="260" t="s">
        <v>5809</v>
      </c>
      <c r="C123" s="858" t="s">
        <v>5808</v>
      </c>
      <c r="D123" s="858">
        <v>11</v>
      </c>
      <c r="E123" s="858">
        <v>20</v>
      </c>
      <c r="F123" s="866" t="s">
        <v>46</v>
      </c>
      <c r="G123" s="860"/>
      <c r="H123" s="861"/>
      <c r="I123" s="860"/>
      <c r="J123" s="861" t="s">
        <v>5050</v>
      </c>
      <c r="K123" s="860" t="s">
        <v>221</v>
      </c>
      <c r="L123" s="861" t="s">
        <v>1854</v>
      </c>
      <c r="M123" s="860" t="s">
        <v>4968</v>
      </c>
      <c r="N123" s="862" t="str">
        <f t="shared" si="1"/>
        <v>PNA036_1.Zdv036_1_2.ODC036_1_2</v>
      </c>
      <c r="O123" s="860"/>
      <c r="P123" s="860"/>
      <c r="Q123" s="860"/>
      <c r="R123" s="860"/>
      <c r="S123" s="858"/>
      <c r="T123" s="860"/>
      <c r="U123" s="860"/>
      <c r="V123" s="860"/>
    </row>
    <row r="124" spans="1:22" ht="15" customHeight="1" x14ac:dyDescent="0.25">
      <c r="A124" s="857">
        <v>123</v>
      </c>
      <c r="B124" s="260" t="s">
        <v>5811</v>
      </c>
      <c r="C124" s="858" t="s">
        <v>5810</v>
      </c>
      <c r="D124" s="858">
        <v>11</v>
      </c>
      <c r="E124" s="858">
        <v>21</v>
      </c>
      <c r="F124" s="866" t="s">
        <v>46</v>
      </c>
      <c r="G124" s="860"/>
      <c r="H124" s="861"/>
      <c r="I124" s="860"/>
      <c r="J124" s="861" t="s">
        <v>5050</v>
      </c>
      <c r="K124" s="860" t="s">
        <v>221</v>
      </c>
      <c r="L124" s="861" t="s">
        <v>1854</v>
      </c>
      <c r="M124" s="860" t="s">
        <v>4968</v>
      </c>
      <c r="N124" s="862" t="str">
        <f t="shared" si="1"/>
        <v>PNA036_1.Zdv036_1_2.CDC036_1_2</v>
      </c>
      <c r="O124" s="860"/>
      <c r="P124" s="860"/>
      <c r="Q124" s="860"/>
      <c r="R124" s="860"/>
      <c r="S124" s="858"/>
      <c r="T124" s="860"/>
      <c r="U124" s="860"/>
      <c r="V124" s="860"/>
    </row>
    <row r="125" spans="1:22" ht="15" customHeight="1" x14ac:dyDescent="0.25">
      <c r="A125" s="857">
        <v>124</v>
      </c>
      <c r="B125" s="260" t="s">
        <v>5813</v>
      </c>
      <c r="C125" s="858" t="s">
        <v>5812</v>
      </c>
      <c r="D125" s="858">
        <v>11</v>
      </c>
      <c r="E125" s="858">
        <v>22</v>
      </c>
      <c r="F125" s="866" t="s">
        <v>46</v>
      </c>
      <c r="G125" s="860"/>
      <c r="H125" s="861"/>
      <c r="I125" s="860"/>
      <c r="J125" s="861" t="s">
        <v>5050</v>
      </c>
      <c r="K125" s="860" t="s">
        <v>221</v>
      </c>
      <c r="L125" s="861" t="s">
        <v>1854</v>
      </c>
      <c r="M125" s="860" t="s">
        <v>4968</v>
      </c>
      <c r="N125" s="862" t="str">
        <f t="shared" si="1"/>
        <v>PNA036_1.Zdv036_1_2.MC036_1_2</v>
      </c>
      <c r="O125" s="860"/>
      <c r="P125" s="860"/>
      <c r="Q125" s="860"/>
      <c r="R125" s="860"/>
      <c r="S125" s="858"/>
      <c r="T125" s="860"/>
      <c r="U125" s="860"/>
      <c r="V125" s="860"/>
    </row>
    <row r="126" spans="1:22" ht="15" customHeight="1" x14ac:dyDescent="0.25">
      <c r="A126" s="857">
        <v>125</v>
      </c>
      <c r="B126" s="260" t="s">
        <v>5815</v>
      </c>
      <c r="C126" s="858" t="s">
        <v>5814</v>
      </c>
      <c r="D126" s="858">
        <v>11</v>
      </c>
      <c r="E126" s="858">
        <v>23</v>
      </c>
      <c r="F126" s="866" t="s">
        <v>46</v>
      </c>
      <c r="G126" s="860"/>
      <c r="H126" s="861"/>
      <c r="I126" s="860"/>
      <c r="J126" s="861" t="s">
        <v>5050</v>
      </c>
      <c r="K126" s="860" t="s">
        <v>221</v>
      </c>
      <c r="L126" s="861" t="s">
        <v>1854</v>
      </c>
      <c r="M126" s="860" t="s">
        <v>4968</v>
      </c>
      <c r="N126" s="862" t="str">
        <f t="shared" si="1"/>
        <v>PNA036_1.Zdv036_1_2.OPC036_1_2</v>
      </c>
      <c r="O126" s="860"/>
      <c r="P126" s="860"/>
      <c r="Q126" s="860"/>
      <c r="R126" s="860"/>
      <c r="S126" s="858"/>
      <c r="T126" s="860"/>
      <c r="U126" s="860"/>
      <c r="V126" s="860"/>
    </row>
    <row r="127" spans="1:22" ht="15" customHeight="1" x14ac:dyDescent="0.25">
      <c r="A127" s="857">
        <v>126</v>
      </c>
      <c r="B127" s="260" t="s">
        <v>6038</v>
      </c>
      <c r="C127" s="858" t="s">
        <v>6037</v>
      </c>
      <c r="D127" s="858">
        <v>13</v>
      </c>
      <c r="E127" s="858">
        <v>12</v>
      </c>
      <c r="F127" s="866" t="s">
        <v>46</v>
      </c>
      <c r="G127" s="860"/>
      <c r="H127" s="861"/>
      <c r="I127" s="860"/>
      <c r="J127" s="861" t="s">
        <v>5052</v>
      </c>
      <c r="K127" s="860" t="s">
        <v>221</v>
      </c>
      <c r="L127" s="861" t="s">
        <v>1854</v>
      </c>
      <c r="M127" s="860" t="s">
        <v>4972</v>
      </c>
      <c r="N127" s="862" t="str">
        <f t="shared" si="1"/>
        <v>PNA036_2.Zdv036_2_1.OKC036_2_1</v>
      </c>
      <c r="O127" s="860"/>
      <c r="P127" s="860"/>
      <c r="Q127" s="860"/>
      <c r="R127" s="860"/>
      <c r="S127" s="858"/>
      <c r="T127" s="860"/>
      <c r="U127" s="860"/>
      <c r="V127" s="860"/>
    </row>
    <row r="128" spans="1:22" ht="15" customHeight="1" x14ac:dyDescent="0.25">
      <c r="A128" s="857">
        <v>127</v>
      </c>
      <c r="B128" s="260" t="s">
        <v>6040</v>
      </c>
      <c r="C128" s="858" t="s">
        <v>6039</v>
      </c>
      <c r="D128" s="858">
        <v>13</v>
      </c>
      <c r="E128" s="858">
        <v>13</v>
      </c>
      <c r="F128" s="866" t="s">
        <v>46</v>
      </c>
      <c r="G128" s="860"/>
      <c r="H128" s="861"/>
      <c r="I128" s="860"/>
      <c r="J128" s="861" t="s">
        <v>5052</v>
      </c>
      <c r="K128" s="860" t="s">
        <v>221</v>
      </c>
      <c r="L128" s="861" t="s">
        <v>1854</v>
      </c>
      <c r="M128" s="860" t="s">
        <v>4972</v>
      </c>
      <c r="N128" s="862" t="str">
        <f t="shared" si="1"/>
        <v>PNA036_2.Zdv036_2_1.CKC036_2_1</v>
      </c>
      <c r="O128" s="860"/>
      <c r="P128" s="860"/>
      <c r="Q128" s="860"/>
      <c r="R128" s="860"/>
      <c r="S128" s="858"/>
      <c r="T128" s="860"/>
      <c r="U128" s="860"/>
      <c r="V128" s="860"/>
    </row>
    <row r="129" spans="1:22" ht="15" customHeight="1" x14ac:dyDescent="0.25">
      <c r="A129" s="857">
        <v>128</v>
      </c>
      <c r="B129" s="260" t="s">
        <v>6042</v>
      </c>
      <c r="C129" s="858" t="s">
        <v>6041</v>
      </c>
      <c r="D129" s="858">
        <v>13</v>
      </c>
      <c r="E129" s="858">
        <v>14</v>
      </c>
      <c r="F129" s="866" t="s">
        <v>46</v>
      </c>
      <c r="G129" s="860"/>
      <c r="H129" s="861"/>
      <c r="I129" s="860"/>
      <c r="J129" s="861" t="s">
        <v>5052</v>
      </c>
      <c r="K129" s="860" t="s">
        <v>221</v>
      </c>
      <c r="L129" s="861" t="s">
        <v>1854</v>
      </c>
      <c r="M129" s="860" t="s">
        <v>4972</v>
      </c>
      <c r="N129" s="862" t="str">
        <f t="shared" si="1"/>
        <v>PNA036_2.Zdv036_2_1.ODC036_2_1</v>
      </c>
      <c r="O129" s="860"/>
      <c r="P129" s="860"/>
      <c r="Q129" s="860"/>
      <c r="R129" s="860"/>
      <c r="S129" s="858"/>
      <c r="T129" s="860"/>
      <c r="U129" s="860"/>
      <c r="V129" s="860"/>
    </row>
    <row r="130" spans="1:22" ht="15" customHeight="1" x14ac:dyDescent="0.25">
      <c r="A130" s="857">
        <v>129</v>
      </c>
      <c r="B130" s="260" t="s">
        <v>6044</v>
      </c>
      <c r="C130" s="858" t="s">
        <v>6043</v>
      </c>
      <c r="D130" s="858">
        <v>13</v>
      </c>
      <c r="E130" s="858">
        <v>15</v>
      </c>
      <c r="F130" s="866" t="s">
        <v>46</v>
      </c>
      <c r="G130" s="860"/>
      <c r="H130" s="861"/>
      <c r="I130" s="860"/>
      <c r="J130" s="861" t="s">
        <v>5052</v>
      </c>
      <c r="K130" s="860" t="s">
        <v>221</v>
      </c>
      <c r="L130" s="861" t="s">
        <v>1854</v>
      </c>
      <c r="M130" s="860" t="s">
        <v>4972</v>
      </c>
      <c r="N130" s="862" t="str">
        <f t="shared" si="1"/>
        <v>PNA036_2.Zdv036_2_1.CDC036_2_1</v>
      </c>
      <c r="O130" s="860"/>
      <c r="P130" s="860"/>
      <c r="Q130" s="860"/>
      <c r="R130" s="860"/>
      <c r="S130" s="858"/>
      <c r="T130" s="860"/>
      <c r="U130" s="860"/>
      <c r="V130" s="860"/>
    </row>
    <row r="131" spans="1:22" ht="15" customHeight="1" x14ac:dyDescent="0.25">
      <c r="A131" s="857">
        <v>130</v>
      </c>
      <c r="B131" s="260" t="s">
        <v>6046</v>
      </c>
      <c r="C131" s="858" t="s">
        <v>6045</v>
      </c>
      <c r="D131" s="858">
        <v>13</v>
      </c>
      <c r="E131" s="858">
        <v>16</v>
      </c>
      <c r="F131" s="866" t="s">
        <v>46</v>
      </c>
      <c r="G131" s="860"/>
      <c r="H131" s="861"/>
      <c r="I131" s="860"/>
      <c r="J131" s="861" t="s">
        <v>5052</v>
      </c>
      <c r="K131" s="860" t="s">
        <v>221</v>
      </c>
      <c r="L131" s="861" t="s">
        <v>1854</v>
      </c>
      <c r="M131" s="860" t="s">
        <v>4972</v>
      </c>
      <c r="N131" s="862" t="str">
        <f t="shared" ref="N131:N194" si="2">IF(ISBLANK(M131),"",IF(ISBLANK(Q131),CONCATENATE(M131,".",C131),CONCATENATE(M131,".",Q131)))</f>
        <v>PNA036_2.Zdv036_2_1.MC036_2_1</v>
      </c>
      <c r="O131" s="860"/>
      <c r="P131" s="860"/>
      <c r="Q131" s="860"/>
      <c r="R131" s="860"/>
      <c r="S131" s="858"/>
      <c r="T131" s="860"/>
      <c r="U131" s="860"/>
      <c r="V131" s="860"/>
    </row>
    <row r="132" spans="1:22" ht="15" customHeight="1" x14ac:dyDescent="0.25">
      <c r="A132" s="857">
        <v>131</v>
      </c>
      <c r="B132" s="260" t="s">
        <v>6048</v>
      </c>
      <c r="C132" s="858" t="s">
        <v>6047</v>
      </c>
      <c r="D132" s="858">
        <v>13</v>
      </c>
      <c r="E132" s="858">
        <v>17</v>
      </c>
      <c r="F132" s="866" t="s">
        <v>46</v>
      </c>
      <c r="G132" s="860"/>
      <c r="H132" s="861"/>
      <c r="I132" s="860"/>
      <c r="J132" s="861" t="s">
        <v>5052</v>
      </c>
      <c r="K132" s="860" t="s">
        <v>221</v>
      </c>
      <c r="L132" s="861" t="s">
        <v>1854</v>
      </c>
      <c r="M132" s="860" t="s">
        <v>4972</v>
      </c>
      <c r="N132" s="862" t="str">
        <f t="shared" si="2"/>
        <v>PNA036_2.Zdv036_2_1.OPC036_2_1</v>
      </c>
      <c r="O132" s="860"/>
      <c r="P132" s="860"/>
      <c r="Q132" s="860"/>
      <c r="R132" s="860"/>
      <c r="S132" s="858"/>
      <c r="T132" s="860"/>
      <c r="U132" s="860"/>
      <c r="V132" s="860"/>
    </row>
    <row r="133" spans="1:22" ht="15" customHeight="1" x14ac:dyDescent="0.25">
      <c r="A133" s="857">
        <v>132</v>
      </c>
      <c r="B133" s="260" t="s">
        <v>6050</v>
      </c>
      <c r="C133" s="858" t="s">
        <v>6049</v>
      </c>
      <c r="D133" s="858">
        <v>13</v>
      </c>
      <c r="E133" s="858">
        <v>18</v>
      </c>
      <c r="F133" s="866" t="s">
        <v>46</v>
      </c>
      <c r="G133" s="860"/>
      <c r="H133" s="861"/>
      <c r="I133" s="860"/>
      <c r="J133" s="861" t="s">
        <v>5052</v>
      </c>
      <c r="K133" s="860" t="s">
        <v>221</v>
      </c>
      <c r="L133" s="861" t="s">
        <v>1854</v>
      </c>
      <c r="M133" s="860" t="s">
        <v>4974</v>
      </c>
      <c r="N133" s="862" t="str">
        <f t="shared" si="2"/>
        <v>PNA036_2.Zdv036_2_2.OKC036_2_2</v>
      </c>
      <c r="O133" s="860"/>
      <c r="P133" s="860"/>
      <c r="Q133" s="860"/>
      <c r="R133" s="860"/>
      <c r="S133" s="858"/>
      <c r="T133" s="860"/>
      <c r="U133" s="860"/>
      <c r="V133" s="860"/>
    </row>
    <row r="134" spans="1:22" ht="15" customHeight="1" x14ac:dyDescent="0.25">
      <c r="A134" s="857">
        <v>133</v>
      </c>
      <c r="B134" s="260" t="s">
        <v>6052</v>
      </c>
      <c r="C134" s="858" t="s">
        <v>6051</v>
      </c>
      <c r="D134" s="858">
        <v>13</v>
      </c>
      <c r="E134" s="858">
        <v>19</v>
      </c>
      <c r="F134" s="866" t="s">
        <v>46</v>
      </c>
      <c r="G134" s="860"/>
      <c r="H134" s="861"/>
      <c r="I134" s="860"/>
      <c r="J134" s="861" t="s">
        <v>5052</v>
      </c>
      <c r="K134" s="860" t="s">
        <v>221</v>
      </c>
      <c r="L134" s="861" t="s">
        <v>1854</v>
      </c>
      <c r="M134" s="860" t="s">
        <v>4974</v>
      </c>
      <c r="N134" s="862" t="str">
        <f t="shared" si="2"/>
        <v>PNA036_2.Zdv036_2_2.CKC036_2_2</v>
      </c>
      <c r="O134" s="860"/>
      <c r="P134" s="860"/>
      <c r="Q134" s="860"/>
      <c r="R134" s="860"/>
      <c r="S134" s="858"/>
      <c r="T134" s="860"/>
      <c r="U134" s="860"/>
      <c r="V134" s="860"/>
    </row>
    <row r="135" spans="1:22" ht="15" customHeight="1" x14ac:dyDescent="0.25">
      <c r="A135" s="857">
        <v>134</v>
      </c>
      <c r="B135" s="260" t="s">
        <v>6054</v>
      </c>
      <c r="C135" s="858" t="s">
        <v>6053</v>
      </c>
      <c r="D135" s="858">
        <v>13</v>
      </c>
      <c r="E135" s="858">
        <v>20</v>
      </c>
      <c r="F135" s="866" t="s">
        <v>46</v>
      </c>
      <c r="G135" s="860"/>
      <c r="H135" s="861"/>
      <c r="I135" s="860"/>
      <c r="J135" s="861" t="s">
        <v>5052</v>
      </c>
      <c r="K135" s="860" t="s">
        <v>221</v>
      </c>
      <c r="L135" s="861" t="s">
        <v>1854</v>
      </c>
      <c r="M135" s="860" t="s">
        <v>4974</v>
      </c>
      <c r="N135" s="862" t="str">
        <f t="shared" si="2"/>
        <v>PNA036_2.Zdv036_2_2.ODC036_2_2</v>
      </c>
      <c r="O135" s="860"/>
      <c r="P135" s="860"/>
      <c r="Q135" s="860"/>
      <c r="R135" s="860"/>
      <c r="S135" s="858"/>
      <c r="T135" s="860"/>
      <c r="U135" s="860"/>
      <c r="V135" s="860"/>
    </row>
    <row r="136" spans="1:22" ht="15" customHeight="1" x14ac:dyDescent="0.25">
      <c r="A136" s="857">
        <v>135</v>
      </c>
      <c r="B136" s="260" t="s">
        <v>6056</v>
      </c>
      <c r="C136" s="858" t="s">
        <v>6055</v>
      </c>
      <c r="D136" s="858">
        <v>13</v>
      </c>
      <c r="E136" s="858">
        <v>21</v>
      </c>
      <c r="F136" s="866" t="s">
        <v>46</v>
      </c>
      <c r="G136" s="860"/>
      <c r="H136" s="861"/>
      <c r="I136" s="860"/>
      <c r="J136" s="861" t="s">
        <v>5052</v>
      </c>
      <c r="K136" s="860" t="s">
        <v>221</v>
      </c>
      <c r="L136" s="861" t="s">
        <v>1854</v>
      </c>
      <c r="M136" s="860" t="s">
        <v>4974</v>
      </c>
      <c r="N136" s="862" t="str">
        <f t="shared" si="2"/>
        <v>PNA036_2.Zdv036_2_2.CDC036_2_2</v>
      </c>
      <c r="O136" s="860"/>
      <c r="P136" s="860"/>
      <c r="Q136" s="860"/>
      <c r="R136" s="860"/>
      <c r="S136" s="858"/>
      <c r="T136" s="860"/>
      <c r="U136" s="860"/>
      <c r="V136" s="860"/>
    </row>
    <row r="137" spans="1:22" ht="15" customHeight="1" x14ac:dyDescent="0.25">
      <c r="A137" s="857">
        <v>136</v>
      </c>
      <c r="B137" s="260" t="s">
        <v>6058</v>
      </c>
      <c r="C137" s="858" t="s">
        <v>6057</v>
      </c>
      <c r="D137" s="858">
        <v>13</v>
      </c>
      <c r="E137" s="858">
        <v>22</v>
      </c>
      <c r="F137" s="866" t="s">
        <v>46</v>
      </c>
      <c r="G137" s="860"/>
      <c r="H137" s="861"/>
      <c r="I137" s="860"/>
      <c r="J137" s="861" t="s">
        <v>5052</v>
      </c>
      <c r="K137" s="860" t="s">
        <v>221</v>
      </c>
      <c r="L137" s="861" t="s">
        <v>1854</v>
      </c>
      <c r="M137" s="860" t="s">
        <v>4974</v>
      </c>
      <c r="N137" s="862" t="str">
        <f t="shared" si="2"/>
        <v>PNA036_2.Zdv036_2_2.MC036_2_2</v>
      </c>
      <c r="O137" s="860"/>
      <c r="P137" s="860"/>
      <c r="Q137" s="860"/>
      <c r="R137" s="860"/>
      <c r="S137" s="858"/>
      <c r="T137" s="860"/>
      <c r="U137" s="860"/>
      <c r="V137" s="860"/>
    </row>
    <row r="138" spans="1:22" ht="15" customHeight="1" x14ac:dyDescent="0.25">
      <c r="A138" s="857">
        <v>137</v>
      </c>
      <c r="B138" s="260" t="s">
        <v>6060</v>
      </c>
      <c r="C138" s="858" t="s">
        <v>6059</v>
      </c>
      <c r="D138" s="858">
        <v>13</v>
      </c>
      <c r="E138" s="858">
        <v>23</v>
      </c>
      <c r="F138" s="866" t="s">
        <v>46</v>
      </c>
      <c r="G138" s="860"/>
      <c r="H138" s="861"/>
      <c r="I138" s="860"/>
      <c r="J138" s="861" t="s">
        <v>5052</v>
      </c>
      <c r="K138" s="860" t="s">
        <v>221</v>
      </c>
      <c r="L138" s="861" t="s">
        <v>1854</v>
      </c>
      <c r="M138" s="860" t="s">
        <v>4974</v>
      </c>
      <c r="N138" s="862" t="str">
        <f t="shared" si="2"/>
        <v>PNA036_2.Zdv036_2_2.OPC036_2_2</v>
      </c>
      <c r="O138" s="860"/>
      <c r="P138" s="860"/>
      <c r="Q138" s="860"/>
      <c r="R138" s="860"/>
      <c r="S138" s="858"/>
      <c r="T138" s="860"/>
      <c r="U138" s="860"/>
      <c r="V138" s="860"/>
    </row>
    <row r="139" spans="1:22" ht="15" customHeight="1" x14ac:dyDescent="0.25">
      <c r="A139" s="857">
        <v>138</v>
      </c>
      <c r="B139" s="260" t="s">
        <v>5922</v>
      </c>
      <c r="C139" s="858" t="s">
        <v>5921</v>
      </c>
      <c r="D139" s="858">
        <v>12</v>
      </c>
      <c r="E139" s="858">
        <v>15</v>
      </c>
      <c r="F139" s="866" t="s">
        <v>46</v>
      </c>
      <c r="G139" s="860"/>
      <c r="H139" s="861"/>
      <c r="I139" s="860"/>
      <c r="J139" s="861" t="s">
        <v>5050</v>
      </c>
      <c r="K139" s="860" t="s">
        <v>221</v>
      </c>
      <c r="L139" s="861" t="s">
        <v>1864</v>
      </c>
      <c r="M139" s="860" t="s">
        <v>4978</v>
      </c>
      <c r="N139" s="862" t="str">
        <f t="shared" si="2"/>
        <v>PNA036_3.Zdv036_3_1.OKC036_3_1</v>
      </c>
      <c r="O139" s="860"/>
      <c r="P139" s="860"/>
      <c r="Q139" s="860"/>
      <c r="R139" s="860"/>
      <c r="S139" s="858"/>
      <c r="T139" s="860"/>
      <c r="U139" s="860"/>
      <c r="V139" s="860"/>
    </row>
    <row r="140" spans="1:22" ht="15" customHeight="1" x14ac:dyDescent="0.25">
      <c r="A140" s="857">
        <v>139</v>
      </c>
      <c r="B140" s="260" t="s">
        <v>5924</v>
      </c>
      <c r="C140" s="858" t="s">
        <v>5923</v>
      </c>
      <c r="D140" s="858">
        <v>12</v>
      </c>
      <c r="E140" s="858">
        <v>16</v>
      </c>
      <c r="F140" s="866" t="s">
        <v>46</v>
      </c>
      <c r="G140" s="860"/>
      <c r="H140" s="861"/>
      <c r="I140" s="860"/>
      <c r="J140" s="861" t="s">
        <v>5050</v>
      </c>
      <c r="K140" s="860" t="s">
        <v>221</v>
      </c>
      <c r="L140" s="861" t="s">
        <v>1864</v>
      </c>
      <c r="M140" s="860" t="s">
        <v>4978</v>
      </c>
      <c r="N140" s="862" t="str">
        <f t="shared" si="2"/>
        <v>PNA036_3.Zdv036_3_1.CKC036_3_1</v>
      </c>
      <c r="O140" s="860"/>
      <c r="P140" s="860"/>
      <c r="Q140" s="860"/>
      <c r="R140" s="860"/>
      <c r="S140" s="858"/>
      <c r="T140" s="860"/>
      <c r="U140" s="860"/>
      <c r="V140" s="860"/>
    </row>
    <row r="141" spans="1:22" ht="15" customHeight="1" x14ac:dyDescent="0.25">
      <c r="A141" s="857">
        <v>140</v>
      </c>
      <c r="B141" s="260" t="s">
        <v>5926</v>
      </c>
      <c r="C141" s="858" t="s">
        <v>5925</v>
      </c>
      <c r="D141" s="858">
        <v>12</v>
      </c>
      <c r="E141" s="858">
        <v>17</v>
      </c>
      <c r="F141" s="866" t="s">
        <v>46</v>
      </c>
      <c r="G141" s="860"/>
      <c r="H141" s="861"/>
      <c r="I141" s="860"/>
      <c r="J141" s="861" t="s">
        <v>5050</v>
      </c>
      <c r="K141" s="860" t="s">
        <v>221</v>
      </c>
      <c r="L141" s="861" t="s">
        <v>1864</v>
      </c>
      <c r="M141" s="860" t="s">
        <v>4978</v>
      </c>
      <c r="N141" s="862" t="str">
        <f t="shared" si="2"/>
        <v>PNA036_3.Zdv036_3_1.ODC036_3_1</v>
      </c>
      <c r="O141" s="860"/>
      <c r="P141" s="860"/>
      <c r="Q141" s="868"/>
      <c r="R141" s="860"/>
      <c r="S141" s="858"/>
      <c r="T141" s="868"/>
      <c r="U141" s="860"/>
      <c r="V141" s="860"/>
    </row>
    <row r="142" spans="1:22" ht="15" customHeight="1" x14ac:dyDescent="0.25">
      <c r="A142" s="857">
        <v>141</v>
      </c>
      <c r="B142" s="260" t="s">
        <v>5928</v>
      </c>
      <c r="C142" s="858" t="s">
        <v>5927</v>
      </c>
      <c r="D142" s="858">
        <v>12</v>
      </c>
      <c r="E142" s="858">
        <v>18</v>
      </c>
      <c r="F142" s="866" t="s">
        <v>46</v>
      </c>
      <c r="G142" s="860"/>
      <c r="H142" s="861"/>
      <c r="I142" s="860"/>
      <c r="J142" s="861" t="s">
        <v>5050</v>
      </c>
      <c r="K142" s="860" t="s">
        <v>221</v>
      </c>
      <c r="L142" s="861" t="s">
        <v>1864</v>
      </c>
      <c r="M142" s="860" t="s">
        <v>4978</v>
      </c>
      <c r="N142" s="862" t="str">
        <f t="shared" si="2"/>
        <v>PNA036_3.Zdv036_3_1.CDC036_3_1</v>
      </c>
      <c r="O142" s="860"/>
      <c r="P142" s="860"/>
      <c r="Q142" s="860"/>
      <c r="R142" s="860"/>
      <c r="S142" s="858"/>
      <c r="T142" s="860"/>
      <c r="U142" s="860"/>
      <c r="V142" s="860"/>
    </row>
    <row r="143" spans="1:22" ht="15" customHeight="1" x14ac:dyDescent="0.25">
      <c r="A143" s="857">
        <v>142</v>
      </c>
      <c r="B143" s="260" t="s">
        <v>5930</v>
      </c>
      <c r="C143" s="858" t="s">
        <v>5929</v>
      </c>
      <c r="D143" s="858">
        <v>12</v>
      </c>
      <c r="E143" s="858">
        <v>19</v>
      </c>
      <c r="F143" s="866" t="s">
        <v>46</v>
      </c>
      <c r="G143" s="860"/>
      <c r="H143" s="861"/>
      <c r="I143" s="860"/>
      <c r="J143" s="861" t="s">
        <v>5050</v>
      </c>
      <c r="K143" s="860" t="s">
        <v>221</v>
      </c>
      <c r="L143" s="861" t="s">
        <v>1864</v>
      </c>
      <c r="M143" s="860" t="s">
        <v>4978</v>
      </c>
      <c r="N143" s="862" t="str">
        <f t="shared" si="2"/>
        <v>PNA036_3.Zdv036_3_1.MC036_3_1</v>
      </c>
      <c r="O143" s="860"/>
      <c r="P143" s="860"/>
      <c r="Q143" s="860"/>
      <c r="R143" s="860"/>
      <c r="S143" s="858"/>
      <c r="T143" s="860"/>
      <c r="U143" s="860"/>
      <c r="V143" s="860"/>
    </row>
    <row r="144" spans="1:22" ht="15" customHeight="1" x14ac:dyDescent="0.25">
      <c r="A144" s="857">
        <v>143</v>
      </c>
      <c r="B144" s="260" t="s">
        <v>5932</v>
      </c>
      <c r="C144" s="858" t="s">
        <v>5931</v>
      </c>
      <c r="D144" s="858">
        <v>12</v>
      </c>
      <c r="E144" s="858">
        <v>20</v>
      </c>
      <c r="F144" s="866" t="s">
        <v>46</v>
      </c>
      <c r="G144" s="860"/>
      <c r="H144" s="861"/>
      <c r="I144" s="860"/>
      <c r="J144" s="861" t="s">
        <v>5050</v>
      </c>
      <c r="K144" s="860" t="s">
        <v>221</v>
      </c>
      <c r="L144" s="861" t="s">
        <v>1864</v>
      </c>
      <c r="M144" s="860" t="s">
        <v>4978</v>
      </c>
      <c r="N144" s="862" t="str">
        <f t="shared" si="2"/>
        <v>PNA036_3.Zdv036_3_1.OPC036_3_1</v>
      </c>
      <c r="O144" s="860"/>
      <c r="P144" s="860"/>
      <c r="Q144" s="868"/>
      <c r="R144" s="860"/>
      <c r="S144" s="858"/>
      <c r="T144" s="868"/>
      <c r="U144" s="860"/>
      <c r="V144" s="860"/>
    </row>
    <row r="145" spans="1:22" ht="15" customHeight="1" x14ac:dyDescent="0.25">
      <c r="A145" s="857">
        <v>144</v>
      </c>
      <c r="B145" s="260" t="s">
        <v>5934</v>
      </c>
      <c r="C145" s="858" t="s">
        <v>5933</v>
      </c>
      <c r="D145" s="858">
        <v>12</v>
      </c>
      <c r="E145" s="858">
        <v>21</v>
      </c>
      <c r="F145" s="866" t="s">
        <v>46</v>
      </c>
      <c r="G145" s="860"/>
      <c r="H145" s="861"/>
      <c r="I145" s="860"/>
      <c r="J145" s="861" t="s">
        <v>5050</v>
      </c>
      <c r="K145" s="860" t="s">
        <v>221</v>
      </c>
      <c r="L145" s="861" t="s">
        <v>1864</v>
      </c>
      <c r="M145" s="860" t="s">
        <v>4980</v>
      </c>
      <c r="N145" s="862" t="str">
        <f t="shared" si="2"/>
        <v>PNA036_3.Zdv036_3_2.OKC036_3_2</v>
      </c>
      <c r="O145" s="860"/>
      <c r="P145" s="860"/>
      <c r="Q145" s="860"/>
      <c r="R145" s="860"/>
      <c r="S145" s="858"/>
      <c r="T145" s="860"/>
      <c r="U145" s="860"/>
      <c r="V145" s="860"/>
    </row>
    <row r="146" spans="1:22" ht="15" customHeight="1" x14ac:dyDescent="0.25">
      <c r="A146" s="857">
        <v>145</v>
      </c>
      <c r="B146" s="260" t="s">
        <v>5936</v>
      </c>
      <c r="C146" s="858" t="s">
        <v>5935</v>
      </c>
      <c r="D146" s="858">
        <v>12</v>
      </c>
      <c r="E146" s="858">
        <v>22</v>
      </c>
      <c r="F146" s="866" t="s">
        <v>46</v>
      </c>
      <c r="G146" s="860"/>
      <c r="H146" s="861"/>
      <c r="I146" s="860"/>
      <c r="J146" s="861" t="s">
        <v>5050</v>
      </c>
      <c r="K146" s="860" t="s">
        <v>221</v>
      </c>
      <c r="L146" s="861" t="s">
        <v>1864</v>
      </c>
      <c r="M146" s="860" t="s">
        <v>4980</v>
      </c>
      <c r="N146" s="862" t="str">
        <f t="shared" si="2"/>
        <v>PNA036_3.Zdv036_3_2.CKC036_3_2</v>
      </c>
      <c r="O146" s="860"/>
      <c r="P146" s="860"/>
      <c r="Q146" s="868"/>
      <c r="R146" s="860"/>
      <c r="S146" s="858"/>
      <c r="T146" s="868"/>
      <c r="U146" s="860"/>
      <c r="V146" s="860"/>
    </row>
    <row r="147" spans="1:22" ht="15" customHeight="1" x14ac:dyDescent="0.25">
      <c r="A147" s="857">
        <v>146</v>
      </c>
      <c r="B147" s="260" t="s">
        <v>5938</v>
      </c>
      <c r="C147" s="858" t="s">
        <v>5937</v>
      </c>
      <c r="D147" s="858">
        <v>12</v>
      </c>
      <c r="E147" s="858">
        <v>23</v>
      </c>
      <c r="F147" s="866" t="s">
        <v>46</v>
      </c>
      <c r="G147" s="860"/>
      <c r="H147" s="861"/>
      <c r="I147" s="860"/>
      <c r="J147" s="861" t="s">
        <v>5050</v>
      </c>
      <c r="K147" s="860" t="s">
        <v>221</v>
      </c>
      <c r="L147" s="861" t="s">
        <v>1864</v>
      </c>
      <c r="M147" s="860" t="s">
        <v>4980</v>
      </c>
      <c r="N147" s="862" t="str">
        <f t="shared" si="2"/>
        <v>PNA036_3.Zdv036_3_2.ODC036_3_2</v>
      </c>
      <c r="O147" s="860"/>
      <c r="P147" s="860"/>
      <c r="Q147" s="868"/>
      <c r="R147" s="860"/>
      <c r="S147" s="858"/>
      <c r="T147" s="868"/>
      <c r="U147" s="860"/>
      <c r="V147" s="860"/>
    </row>
    <row r="148" spans="1:22" ht="15" customHeight="1" x14ac:dyDescent="0.25">
      <c r="A148" s="857">
        <v>147</v>
      </c>
      <c r="B148" s="260" t="s">
        <v>5940</v>
      </c>
      <c r="C148" s="858" t="s">
        <v>5939</v>
      </c>
      <c r="D148" s="858">
        <v>12</v>
      </c>
      <c r="E148" s="858">
        <v>24</v>
      </c>
      <c r="F148" s="866" t="s">
        <v>46</v>
      </c>
      <c r="G148" s="860"/>
      <c r="H148" s="861"/>
      <c r="I148" s="860"/>
      <c r="J148" s="861" t="s">
        <v>5050</v>
      </c>
      <c r="K148" s="860" t="s">
        <v>221</v>
      </c>
      <c r="L148" s="861" t="s">
        <v>1864</v>
      </c>
      <c r="M148" s="860" t="s">
        <v>4980</v>
      </c>
      <c r="N148" s="862" t="str">
        <f t="shared" si="2"/>
        <v>PNA036_3.Zdv036_3_2.CDC036_3_2</v>
      </c>
      <c r="O148" s="860"/>
      <c r="P148" s="860"/>
      <c r="Q148" s="860"/>
      <c r="R148" s="860"/>
      <c r="S148" s="858"/>
      <c r="T148" s="860"/>
      <c r="U148" s="860"/>
      <c r="V148" s="860"/>
    </row>
    <row r="149" spans="1:22" ht="15" customHeight="1" x14ac:dyDescent="0.25">
      <c r="A149" s="857">
        <v>148</v>
      </c>
      <c r="B149" s="260" t="s">
        <v>5942</v>
      </c>
      <c r="C149" s="858" t="s">
        <v>5941</v>
      </c>
      <c r="D149" s="858">
        <v>12</v>
      </c>
      <c r="E149" s="858">
        <v>25</v>
      </c>
      <c r="F149" s="866" t="s">
        <v>46</v>
      </c>
      <c r="G149" s="860"/>
      <c r="H149" s="861"/>
      <c r="I149" s="860"/>
      <c r="J149" s="861" t="s">
        <v>5050</v>
      </c>
      <c r="K149" s="860" t="s">
        <v>221</v>
      </c>
      <c r="L149" s="861" t="s">
        <v>1864</v>
      </c>
      <c r="M149" s="860" t="s">
        <v>4980</v>
      </c>
      <c r="N149" s="862" t="str">
        <f t="shared" si="2"/>
        <v>PNA036_3.Zdv036_3_2.MC036_3_2</v>
      </c>
      <c r="O149" s="860"/>
      <c r="P149" s="860"/>
      <c r="Q149" s="860"/>
      <c r="R149" s="860"/>
      <c r="S149" s="858"/>
      <c r="T149" s="860"/>
      <c r="U149" s="860"/>
      <c r="V149" s="860"/>
    </row>
    <row r="150" spans="1:22" ht="15" customHeight="1" x14ac:dyDescent="0.25">
      <c r="A150" s="857">
        <v>149</v>
      </c>
      <c r="B150" s="260" t="s">
        <v>5944</v>
      </c>
      <c r="C150" s="858" t="s">
        <v>5943</v>
      </c>
      <c r="D150" s="858">
        <v>12</v>
      </c>
      <c r="E150" s="858">
        <v>26</v>
      </c>
      <c r="F150" s="866" t="s">
        <v>46</v>
      </c>
      <c r="G150" s="860"/>
      <c r="H150" s="861"/>
      <c r="I150" s="860"/>
      <c r="J150" s="861" t="s">
        <v>5050</v>
      </c>
      <c r="K150" s="860" t="s">
        <v>221</v>
      </c>
      <c r="L150" s="861" t="s">
        <v>1864</v>
      </c>
      <c r="M150" s="860" t="s">
        <v>4980</v>
      </c>
      <c r="N150" s="862" t="str">
        <f t="shared" si="2"/>
        <v>PNA036_3.Zdv036_3_2.OPC036_3_2</v>
      </c>
      <c r="O150" s="860"/>
      <c r="P150" s="860"/>
      <c r="Q150" s="860"/>
      <c r="R150" s="860"/>
      <c r="S150" s="858"/>
      <c r="T150" s="860"/>
      <c r="U150" s="860"/>
      <c r="V150" s="860"/>
    </row>
    <row r="151" spans="1:22" ht="15" customHeight="1" x14ac:dyDescent="0.25">
      <c r="A151" s="857">
        <v>150</v>
      </c>
      <c r="B151" s="260" t="s">
        <v>6150</v>
      </c>
      <c r="C151" s="858" t="s">
        <v>6149</v>
      </c>
      <c r="D151" s="858">
        <v>14</v>
      </c>
      <c r="E151" s="858">
        <v>15</v>
      </c>
      <c r="F151" s="866" t="s">
        <v>46</v>
      </c>
      <c r="G151" s="860"/>
      <c r="H151" s="861"/>
      <c r="I151" s="860"/>
      <c r="J151" s="861" t="s">
        <v>5052</v>
      </c>
      <c r="K151" s="860" t="s">
        <v>221</v>
      </c>
      <c r="L151" s="861" t="s">
        <v>1864</v>
      </c>
      <c r="M151" s="860" t="s">
        <v>4984</v>
      </c>
      <c r="N151" s="862" t="str">
        <f t="shared" si="2"/>
        <v>PNA036_4.Zdv036_4_1.OKC036_4_1</v>
      </c>
      <c r="O151" s="860"/>
      <c r="P151" s="860"/>
      <c r="Q151" s="860"/>
      <c r="R151" s="860"/>
      <c r="S151" s="858"/>
      <c r="T151" s="860"/>
      <c r="U151" s="860"/>
      <c r="V151" s="860"/>
    </row>
    <row r="152" spans="1:22" ht="15" customHeight="1" x14ac:dyDescent="0.25">
      <c r="A152" s="857">
        <v>151</v>
      </c>
      <c r="B152" s="260" t="s">
        <v>6152</v>
      </c>
      <c r="C152" s="858" t="s">
        <v>6151</v>
      </c>
      <c r="D152" s="858">
        <v>14</v>
      </c>
      <c r="E152" s="858">
        <v>16</v>
      </c>
      <c r="F152" s="866" t="s">
        <v>46</v>
      </c>
      <c r="G152" s="860"/>
      <c r="H152" s="861"/>
      <c r="I152" s="860"/>
      <c r="J152" s="861" t="s">
        <v>5052</v>
      </c>
      <c r="K152" s="860" t="s">
        <v>221</v>
      </c>
      <c r="L152" s="861" t="s">
        <v>1864</v>
      </c>
      <c r="M152" s="860" t="s">
        <v>4984</v>
      </c>
      <c r="N152" s="862" t="str">
        <f t="shared" si="2"/>
        <v>PNA036_4.Zdv036_4_1.CKC036_4_1</v>
      </c>
      <c r="O152" s="860"/>
      <c r="P152" s="860"/>
      <c r="Q152" s="860"/>
      <c r="R152" s="860"/>
      <c r="S152" s="858"/>
      <c r="T152" s="860"/>
      <c r="U152" s="860"/>
      <c r="V152" s="860"/>
    </row>
    <row r="153" spans="1:22" ht="15" customHeight="1" x14ac:dyDescent="0.25">
      <c r="A153" s="857">
        <v>152</v>
      </c>
      <c r="B153" s="260" t="s">
        <v>6154</v>
      </c>
      <c r="C153" s="858" t="s">
        <v>6153</v>
      </c>
      <c r="D153" s="858">
        <v>14</v>
      </c>
      <c r="E153" s="858">
        <v>17</v>
      </c>
      <c r="F153" s="866" t="s">
        <v>46</v>
      </c>
      <c r="G153" s="860"/>
      <c r="H153" s="861"/>
      <c r="I153" s="860"/>
      <c r="J153" s="861" t="s">
        <v>5052</v>
      </c>
      <c r="K153" s="860" t="s">
        <v>221</v>
      </c>
      <c r="L153" s="861" t="s">
        <v>1864</v>
      </c>
      <c r="M153" s="860" t="s">
        <v>4984</v>
      </c>
      <c r="N153" s="862" t="str">
        <f t="shared" si="2"/>
        <v>PNA036_4.Zdv036_4_1.ODC036_4_1</v>
      </c>
      <c r="O153" s="860"/>
      <c r="P153" s="860"/>
      <c r="Q153" s="860"/>
      <c r="R153" s="860"/>
      <c r="S153" s="858"/>
      <c r="T153" s="860"/>
      <c r="U153" s="860"/>
      <c r="V153" s="860"/>
    </row>
    <row r="154" spans="1:22" ht="15" customHeight="1" x14ac:dyDescent="0.25">
      <c r="A154" s="857">
        <v>153</v>
      </c>
      <c r="B154" s="260" t="s">
        <v>6156</v>
      </c>
      <c r="C154" s="858" t="s">
        <v>6155</v>
      </c>
      <c r="D154" s="858">
        <v>14</v>
      </c>
      <c r="E154" s="858">
        <v>18</v>
      </c>
      <c r="F154" s="866" t="s">
        <v>46</v>
      </c>
      <c r="G154" s="860"/>
      <c r="H154" s="861"/>
      <c r="I154" s="860"/>
      <c r="J154" s="861" t="s">
        <v>5052</v>
      </c>
      <c r="K154" s="860" t="s">
        <v>221</v>
      </c>
      <c r="L154" s="861" t="s">
        <v>1864</v>
      </c>
      <c r="M154" s="860" t="s">
        <v>4984</v>
      </c>
      <c r="N154" s="862" t="str">
        <f t="shared" si="2"/>
        <v>PNA036_4.Zdv036_4_1.CDC036_4_1</v>
      </c>
      <c r="O154" s="860"/>
      <c r="P154" s="860"/>
      <c r="Q154" s="860"/>
      <c r="R154" s="860"/>
      <c r="S154" s="858"/>
      <c r="T154" s="860"/>
      <c r="U154" s="860"/>
      <c r="V154" s="860"/>
    </row>
    <row r="155" spans="1:22" x14ac:dyDescent="0.25">
      <c r="A155" s="857">
        <v>154</v>
      </c>
      <c r="B155" s="260" t="s">
        <v>6158</v>
      </c>
      <c r="C155" s="858" t="s">
        <v>6157</v>
      </c>
      <c r="D155" s="858">
        <v>14</v>
      </c>
      <c r="E155" s="858">
        <v>19</v>
      </c>
      <c r="F155" s="866" t="s">
        <v>46</v>
      </c>
      <c r="G155" s="860"/>
      <c r="H155" s="861"/>
      <c r="I155" s="860"/>
      <c r="J155" s="861" t="s">
        <v>5052</v>
      </c>
      <c r="K155" s="860" t="s">
        <v>221</v>
      </c>
      <c r="L155" s="861" t="s">
        <v>1864</v>
      </c>
      <c r="M155" s="860" t="s">
        <v>4984</v>
      </c>
      <c r="N155" s="862" t="str">
        <f t="shared" si="2"/>
        <v>PNA036_4.Zdv036_4_1.MC036_4_1</v>
      </c>
      <c r="O155" s="860"/>
      <c r="P155" s="860"/>
      <c r="Q155" s="860"/>
      <c r="R155" s="860"/>
      <c r="S155" s="858"/>
      <c r="T155" s="860"/>
      <c r="U155" s="860"/>
      <c r="V155" s="860"/>
    </row>
    <row r="156" spans="1:22" ht="15" customHeight="1" x14ac:dyDescent="0.25">
      <c r="A156" s="857">
        <v>155</v>
      </c>
      <c r="B156" s="260" t="s">
        <v>6160</v>
      </c>
      <c r="C156" s="858" t="s">
        <v>6159</v>
      </c>
      <c r="D156" s="858">
        <v>14</v>
      </c>
      <c r="E156" s="858">
        <v>20</v>
      </c>
      <c r="F156" s="866" t="s">
        <v>46</v>
      </c>
      <c r="G156" s="860"/>
      <c r="H156" s="861"/>
      <c r="I156" s="860"/>
      <c r="J156" s="861" t="s">
        <v>5052</v>
      </c>
      <c r="K156" s="860" t="s">
        <v>221</v>
      </c>
      <c r="L156" s="861" t="s">
        <v>1864</v>
      </c>
      <c r="M156" s="860" t="s">
        <v>4984</v>
      </c>
      <c r="N156" s="862" t="str">
        <f t="shared" si="2"/>
        <v>PNA036_4.Zdv036_4_1.OPC036_4_1</v>
      </c>
      <c r="O156" s="860"/>
      <c r="P156" s="860"/>
      <c r="Q156" s="860"/>
      <c r="R156" s="860"/>
      <c r="S156" s="860"/>
      <c r="T156" s="860"/>
      <c r="U156" s="860"/>
      <c r="V156" s="860"/>
    </row>
    <row r="157" spans="1:22" ht="15" customHeight="1" x14ac:dyDescent="0.25">
      <c r="A157" s="857">
        <v>156</v>
      </c>
      <c r="B157" s="260" t="s">
        <v>6162</v>
      </c>
      <c r="C157" s="858" t="s">
        <v>6161</v>
      </c>
      <c r="D157" s="858">
        <v>14</v>
      </c>
      <c r="E157" s="858">
        <v>21</v>
      </c>
      <c r="F157" s="866" t="s">
        <v>46</v>
      </c>
      <c r="G157" s="860"/>
      <c r="H157" s="861"/>
      <c r="I157" s="860"/>
      <c r="J157" s="861" t="s">
        <v>5052</v>
      </c>
      <c r="K157" s="860" t="s">
        <v>221</v>
      </c>
      <c r="L157" s="861" t="s">
        <v>1864</v>
      </c>
      <c r="M157" s="860" t="s">
        <v>4986</v>
      </c>
      <c r="N157" s="862" t="str">
        <f t="shared" si="2"/>
        <v>PNA036_4.Zdv036_4_2.OKC036_4_2</v>
      </c>
      <c r="O157" s="860"/>
      <c r="P157" s="860"/>
      <c r="Q157" s="865"/>
      <c r="R157" s="860"/>
      <c r="S157" s="858"/>
      <c r="T157" s="865"/>
      <c r="U157" s="860"/>
      <c r="V157" s="860"/>
    </row>
    <row r="158" spans="1:22" ht="15" customHeight="1" x14ac:dyDescent="0.25">
      <c r="A158" s="857">
        <v>157</v>
      </c>
      <c r="B158" s="260" t="s">
        <v>6164</v>
      </c>
      <c r="C158" s="858" t="s">
        <v>6163</v>
      </c>
      <c r="D158" s="858">
        <v>14</v>
      </c>
      <c r="E158" s="858">
        <v>22</v>
      </c>
      <c r="F158" s="866" t="s">
        <v>46</v>
      </c>
      <c r="G158" s="860"/>
      <c r="H158" s="861"/>
      <c r="I158" s="860"/>
      <c r="J158" s="861" t="s">
        <v>5052</v>
      </c>
      <c r="K158" s="860" t="s">
        <v>221</v>
      </c>
      <c r="L158" s="861" t="s">
        <v>1864</v>
      </c>
      <c r="M158" s="860" t="s">
        <v>4986</v>
      </c>
      <c r="N158" s="862" t="str">
        <f t="shared" si="2"/>
        <v>PNA036_4.Zdv036_4_2.CKC036_4_2</v>
      </c>
      <c r="O158" s="860"/>
      <c r="P158" s="860"/>
      <c r="Q158" s="870"/>
      <c r="R158" s="860"/>
      <c r="S158" s="858"/>
      <c r="T158" s="870"/>
      <c r="U158" s="860"/>
      <c r="V158" s="860"/>
    </row>
    <row r="159" spans="1:22" ht="15" customHeight="1" x14ac:dyDescent="0.25">
      <c r="A159" s="857">
        <v>158</v>
      </c>
      <c r="B159" s="260" t="s">
        <v>6166</v>
      </c>
      <c r="C159" s="858" t="s">
        <v>6165</v>
      </c>
      <c r="D159" s="858">
        <v>14</v>
      </c>
      <c r="E159" s="858">
        <v>23</v>
      </c>
      <c r="F159" s="866" t="s">
        <v>46</v>
      </c>
      <c r="G159" s="860"/>
      <c r="H159" s="861"/>
      <c r="I159" s="860"/>
      <c r="J159" s="861" t="s">
        <v>5052</v>
      </c>
      <c r="K159" s="860" t="s">
        <v>221</v>
      </c>
      <c r="L159" s="861" t="s">
        <v>1864</v>
      </c>
      <c r="M159" s="860" t="s">
        <v>4986</v>
      </c>
      <c r="N159" s="862" t="str">
        <f t="shared" si="2"/>
        <v>PNA036_4.Zdv036_4_2.ODC036_4_2</v>
      </c>
      <c r="O159" s="860"/>
      <c r="P159" s="860"/>
      <c r="Q159" s="863"/>
      <c r="R159" s="860"/>
      <c r="S159" s="858"/>
      <c r="T159" s="863"/>
      <c r="U159" s="860"/>
      <c r="V159" s="860"/>
    </row>
    <row r="160" spans="1:22" ht="15" customHeight="1" x14ac:dyDescent="0.25">
      <c r="A160" s="857">
        <v>159</v>
      </c>
      <c r="B160" s="260" t="s">
        <v>6168</v>
      </c>
      <c r="C160" s="858" t="s">
        <v>6167</v>
      </c>
      <c r="D160" s="858">
        <v>14</v>
      </c>
      <c r="E160" s="858">
        <v>24</v>
      </c>
      <c r="F160" s="866" t="s">
        <v>46</v>
      </c>
      <c r="G160" s="860"/>
      <c r="H160" s="861"/>
      <c r="I160" s="860"/>
      <c r="J160" s="861" t="s">
        <v>5052</v>
      </c>
      <c r="K160" s="860" t="s">
        <v>221</v>
      </c>
      <c r="L160" s="861" t="s">
        <v>1864</v>
      </c>
      <c r="M160" s="860" t="s">
        <v>4986</v>
      </c>
      <c r="N160" s="862" t="str">
        <f t="shared" si="2"/>
        <v>PNA036_4.Zdv036_4_2.CDC036_4_2</v>
      </c>
      <c r="O160" s="860"/>
      <c r="P160" s="860"/>
      <c r="Q160" s="864"/>
      <c r="R160" s="860"/>
      <c r="S160" s="858"/>
      <c r="T160" s="864"/>
      <c r="U160" s="860"/>
      <c r="V160" s="860"/>
    </row>
    <row r="161" spans="1:22" x14ac:dyDescent="0.25">
      <c r="A161" s="857">
        <v>160</v>
      </c>
      <c r="B161" s="260" t="s">
        <v>6170</v>
      </c>
      <c r="C161" s="858" t="s">
        <v>6169</v>
      </c>
      <c r="D161" s="858">
        <v>14</v>
      </c>
      <c r="E161" s="858">
        <v>25</v>
      </c>
      <c r="F161" s="866" t="s">
        <v>46</v>
      </c>
      <c r="G161" s="860"/>
      <c r="H161" s="861"/>
      <c r="I161" s="860"/>
      <c r="J161" s="861" t="s">
        <v>5052</v>
      </c>
      <c r="K161" s="860" t="s">
        <v>221</v>
      </c>
      <c r="L161" s="861" t="s">
        <v>1864</v>
      </c>
      <c r="M161" s="860" t="s">
        <v>4986</v>
      </c>
      <c r="N161" s="862" t="str">
        <f t="shared" si="2"/>
        <v>PNA036_4.Zdv036_4_2.MC036_4_2</v>
      </c>
      <c r="O161" s="860"/>
      <c r="P161" s="860"/>
      <c r="Q161" s="864"/>
      <c r="R161" s="860"/>
      <c r="S161" s="858"/>
      <c r="T161" s="864"/>
      <c r="U161" s="860"/>
      <c r="V161" s="860"/>
    </row>
    <row r="162" spans="1:22" ht="15" customHeight="1" x14ac:dyDescent="0.25">
      <c r="A162" s="857">
        <v>161</v>
      </c>
      <c r="B162" s="260" t="s">
        <v>6172</v>
      </c>
      <c r="C162" s="858" t="s">
        <v>6171</v>
      </c>
      <c r="D162" s="858">
        <v>14</v>
      </c>
      <c r="E162" s="858">
        <v>26</v>
      </c>
      <c r="F162" s="866" t="s">
        <v>46</v>
      </c>
      <c r="G162" s="860"/>
      <c r="H162" s="861"/>
      <c r="I162" s="860"/>
      <c r="J162" s="861" t="s">
        <v>5052</v>
      </c>
      <c r="K162" s="860" t="s">
        <v>221</v>
      </c>
      <c r="L162" s="861" t="s">
        <v>1864</v>
      </c>
      <c r="M162" s="860" t="s">
        <v>4986</v>
      </c>
      <c r="N162" s="862" t="str">
        <f t="shared" si="2"/>
        <v>PNA036_4.Zdv036_4_2.OPC036_4_2</v>
      </c>
      <c r="O162" s="860"/>
      <c r="P162" s="860"/>
      <c r="Q162" s="869"/>
      <c r="R162" s="860"/>
      <c r="S162" s="858"/>
      <c r="T162" s="869"/>
      <c r="U162" s="860"/>
      <c r="V162" s="860"/>
    </row>
    <row r="163" spans="1:22" ht="15" customHeight="1" x14ac:dyDescent="0.25">
      <c r="A163" s="857">
        <v>162</v>
      </c>
      <c r="B163" s="260" t="s">
        <v>5253</v>
      </c>
      <c r="C163" s="858" t="s">
        <v>5252</v>
      </c>
      <c r="D163" s="858">
        <v>4</v>
      </c>
      <c r="E163" s="858">
        <v>11</v>
      </c>
      <c r="F163" s="866" t="s">
        <v>46</v>
      </c>
      <c r="G163" s="860"/>
      <c r="H163" s="861"/>
      <c r="I163" s="860"/>
      <c r="J163" s="861" t="s">
        <v>5048</v>
      </c>
      <c r="K163" s="860" t="s">
        <v>221</v>
      </c>
      <c r="L163" s="861" t="s">
        <v>1857</v>
      </c>
      <c r="M163" s="860" t="s">
        <v>5003</v>
      </c>
      <c r="N163" s="862" t="str">
        <f t="shared" si="2"/>
        <v>SARD.Zdv036_5_1.OKC036_5_1</v>
      </c>
      <c r="O163" s="860"/>
      <c r="P163" s="860"/>
      <c r="Q163" s="863"/>
      <c r="R163" s="860"/>
      <c r="S163" s="858"/>
      <c r="T163" s="863"/>
      <c r="U163" s="860"/>
      <c r="V163" s="860"/>
    </row>
    <row r="164" spans="1:22" ht="15" customHeight="1" x14ac:dyDescent="0.25">
      <c r="A164" s="857">
        <v>163</v>
      </c>
      <c r="B164" s="260" t="s">
        <v>5255</v>
      </c>
      <c r="C164" s="858" t="s">
        <v>5254</v>
      </c>
      <c r="D164" s="858">
        <v>4</v>
      </c>
      <c r="E164" s="858">
        <v>12</v>
      </c>
      <c r="F164" s="866" t="s">
        <v>46</v>
      </c>
      <c r="G164" s="860"/>
      <c r="H164" s="861"/>
      <c r="I164" s="860"/>
      <c r="J164" s="861" t="s">
        <v>5048</v>
      </c>
      <c r="K164" s="860" t="s">
        <v>221</v>
      </c>
      <c r="L164" s="861" t="s">
        <v>1857</v>
      </c>
      <c r="M164" s="860" t="s">
        <v>5003</v>
      </c>
      <c r="N164" s="862" t="str">
        <f t="shared" si="2"/>
        <v>SARD.Zdv036_5_1.CKC036_5_1</v>
      </c>
      <c r="O164" s="860"/>
      <c r="P164" s="860"/>
      <c r="Q164" s="860"/>
      <c r="R164" s="860"/>
      <c r="S164" s="858"/>
      <c r="T164" s="860"/>
      <c r="U164" s="860"/>
      <c r="V164" s="860"/>
    </row>
    <row r="165" spans="1:22" ht="15" customHeight="1" x14ac:dyDescent="0.25">
      <c r="A165" s="857">
        <v>164</v>
      </c>
      <c r="B165" s="260" t="s">
        <v>5257</v>
      </c>
      <c r="C165" s="858" t="s">
        <v>5256</v>
      </c>
      <c r="D165" s="858">
        <v>4</v>
      </c>
      <c r="E165" s="858">
        <v>13</v>
      </c>
      <c r="F165" s="866" t="s">
        <v>46</v>
      </c>
      <c r="G165" s="860"/>
      <c r="H165" s="861"/>
      <c r="I165" s="860"/>
      <c r="J165" s="861" t="s">
        <v>5048</v>
      </c>
      <c r="K165" s="860" t="s">
        <v>221</v>
      </c>
      <c r="L165" s="861" t="s">
        <v>1857</v>
      </c>
      <c r="M165" s="860" t="s">
        <v>5003</v>
      </c>
      <c r="N165" s="862" t="str">
        <f t="shared" si="2"/>
        <v>SARD.Zdv036_5_1.ODC036_5_1</v>
      </c>
      <c r="O165" s="860"/>
      <c r="P165" s="860"/>
      <c r="Q165" s="860"/>
      <c r="R165" s="860"/>
      <c r="S165" s="858"/>
      <c r="T165" s="860"/>
      <c r="U165" s="860"/>
      <c r="V165" s="860"/>
    </row>
    <row r="166" spans="1:22" ht="15" customHeight="1" x14ac:dyDescent="0.25">
      <c r="A166" s="857">
        <v>165</v>
      </c>
      <c r="B166" s="260" t="s">
        <v>5259</v>
      </c>
      <c r="C166" s="858" t="s">
        <v>5258</v>
      </c>
      <c r="D166" s="858">
        <v>4</v>
      </c>
      <c r="E166" s="858">
        <v>14</v>
      </c>
      <c r="F166" s="866" t="s">
        <v>46</v>
      </c>
      <c r="G166" s="860"/>
      <c r="H166" s="861"/>
      <c r="I166" s="860"/>
      <c r="J166" s="861" t="s">
        <v>5048</v>
      </c>
      <c r="K166" s="860" t="s">
        <v>221</v>
      </c>
      <c r="L166" s="861" t="s">
        <v>1857</v>
      </c>
      <c r="M166" s="860" t="s">
        <v>5003</v>
      </c>
      <c r="N166" s="862" t="str">
        <f t="shared" si="2"/>
        <v>SARD.Zdv036_5_1.CDC036_5_1</v>
      </c>
      <c r="O166" s="860"/>
      <c r="P166" s="860"/>
      <c r="Q166" s="860"/>
      <c r="R166" s="860"/>
      <c r="S166" s="858"/>
      <c r="T166" s="860"/>
      <c r="U166" s="860"/>
      <c r="V166" s="860"/>
    </row>
    <row r="167" spans="1:22" ht="15" customHeight="1" x14ac:dyDescent="0.25">
      <c r="A167" s="857">
        <v>166</v>
      </c>
      <c r="B167" s="260" t="s">
        <v>5261</v>
      </c>
      <c r="C167" s="858" t="s">
        <v>5260</v>
      </c>
      <c r="D167" s="858">
        <v>4</v>
      </c>
      <c r="E167" s="858">
        <v>15</v>
      </c>
      <c r="F167" s="866" t="s">
        <v>46</v>
      </c>
      <c r="G167" s="860"/>
      <c r="H167" s="861"/>
      <c r="I167" s="860"/>
      <c r="J167" s="861" t="s">
        <v>5048</v>
      </c>
      <c r="K167" s="860" t="s">
        <v>221</v>
      </c>
      <c r="L167" s="861" t="s">
        <v>1857</v>
      </c>
      <c r="M167" s="860" t="s">
        <v>5003</v>
      </c>
      <c r="N167" s="862" t="str">
        <f t="shared" si="2"/>
        <v>SARD.Zdv036_5_1.MC036_5_1</v>
      </c>
      <c r="O167" s="860"/>
      <c r="P167" s="860"/>
      <c r="Q167" s="860"/>
      <c r="R167" s="860"/>
      <c r="S167" s="858"/>
      <c r="T167" s="860"/>
      <c r="U167" s="860"/>
      <c r="V167" s="860"/>
    </row>
    <row r="168" spans="1:22" ht="15" customHeight="1" x14ac:dyDescent="0.25">
      <c r="A168" s="857">
        <v>167</v>
      </c>
      <c r="B168" s="260" t="s">
        <v>5263</v>
      </c>
      <c r="C168" s="858" t="s">
        <v>5262</v>
      </c>
      <c r="D168" s="858">
        <v>4</v>
      </c>
      <c r="E168" s="858">
        <v>16</v>
      </c>
      <c r="F168" s="866" t="s">
        <v>46</v>
      </c>
      <c r="G168" s="860"/>
      <c r="H168" s="861"/>
      <c r="I168" s="860"/>
      <c r="J168" s="861" t="s">
        <v>5048</v>
      </c>
      <c r="K168" s="860" t="s">
        <v>221</v>
      </c>
      <c r="L168" s="861" t="s">
        <v>1857</v>
      </c>
      <c r="M168" s="860" t="s">
        <v>5003</v>
      </c>
      <c r="N168" s="862" t="str">
        <f t="shared" si="2"/>
        <v>SARD.Zdv036_5_1.OPC036_5_1</v>
      </c>
      <c r="O168" s="860"/>
      <c r="P168" s="860"/>
      <c r="Q168" s="860"/>
      <c r="R168" s="860"/>
      <c r="S168" s="858"/>
      <c r="T168" s="860"/>
      <c r="U168" s="860"/>
      <c r="V168" s="860"/>
    </row>
    <row r="169" spans="1:22" ht="15" customHeight="1" x14ac:dyDescent="0.25">
      <c r="A169" s="857">
        <v>168</v>
      </c>
      <c r="B169" s="260" t="s">
        <v>5485</v>
      </c>
      <c r="C169" s="858" t="s">
        <v>5484</v>
      </c>
      <c r="D169" s="858">
        <v>7</v>
      </c>
      <c r="E169" s="858">
        <v>15</v>
      </c>
      <c r="F169" s="866" t="s">
        <v>46</v>
      </c>
      <c r="G169" s="860"/>
      <c r="H169" s="861"/>
      <c r="I169" s="860"/>
      <c r="J169" s="861" t="s">
        <v>5048</v>
      </c>
      <c r="K169" s="860" t="s">
        <v>221</v>
      </c>
      <c r="L169" s="861" t="s">
        <v>1865</v>
      </c>
      <c r="M169" s="860" t="s">
        <v>5005</v>
      </c>
      <c r="N169" s="862" t="str">
        <f t="shared" si="2"/>
        <v>SARD.Zdv036_5_2.OKC036_5_2</v>
      </c>
      <c r="O169" s="860"/>
      <c r="P169" s="860"/>
      <c r="Q169" s="860"/>
      <c r="R169" s="860"/>
      <c r="S169" s="858"/>
      <c r="T169" s="860"/>
      <c r="U169" s="860"/>
      <c r="V169" s="860"/>
    </row>
    <row r="170" spans="1:22" ht="15" customHeight="1" x14ac:dyDescent="0.25">
      <c r="A170" s="857">
        <v>169</v>
      </c>
      <c r="B170" s="260" t="s">
        <v>5487</v>
      </c>
      <c r="C170" s="858" t="s">
        <v>5486</v>
      </c>
      <c r="D170" s="858">
        <v>7</v>
      </c>
      <c r="E170" s="858">
        <v>16</v>
      </c>
      <c r="F170" s="866" t="s">
        <v>46</v>
      </c>
      <c r="G170" s="860"/>
      <c r="H170" s="861"/>
      <c r="I170" s="860"/>
      <c r="J170" s="861" t="s">
        <v>5048</v>
      </c>
      <c r="K170" s="860" t="s">
        <v>221</v>
      </c>
      <c r="L170" s="861" t="s">
        <v>1865</v>
      </c>
      <c r="M170" s="860" t="s">
        <v>5005</v>
      </c>
      <c r="N170" s="862" t="str">
        <f t="shared" si="2"/>
        <v>SARD.Zdv036_5_2.CKC036_5_2</v>
      </c>
      <c r="O170" s="860"/>
      <c r="P170" s="860"/>
      <c r="Q170" s="860"/>
      <c r="R170" s="860"/>
      <c r="S170" s="858"/>
      <c r="T170" s="860"/>
      <c r="U170" s="860"/>
      <c r="V170" s="860"/>
    </row>
    <row r="171" spans="1:22" ht="15" customHeight="1" x14ac:dyDescent="0.25">
      <c r="A171" s="857">
        <v>170</v>
      </c>
      <c r="B171" s="260" t="s">
        <v>5489</v>
      </c>
      <c r="C171" s="858" t="s">
        <v>5488</v>
      </c>
      <c r="D171" s="858">
        <v>7</v>
      </c>
      <c r="E171" s="858">
        <v>17</v>
      </c>
      <c r="F171" s="866" t="s">
        <v>46</v>
      </c>
      <c r="G171" s="860"/>
      <c r="H171" s="861"/>
      <c r="I171" s="860"/>
      <c r="J171" s="861" t="s">
        <v>5048</v>
      </c>
      <c r="K171" s="860" t="s">
        <v>221</v>
      </c>
      <c r="L171" s="861" t="s">
        <v>1865</v>
      </c>
      <c r="M171" s="860" t="s">
        <v>5005</v>
      </c>
      <c r="N171" s="862" t="str">
        <f t="shared" si="2"/>
        <v>SARD.Zdv036_5_2.ODC036_5_2</v>
      </c>
      <c r="O171" s="860"/>
      <c r="P171" s="860"/>
      <c r="Q171" s="860"/>
      <c r="R171" s="860"/>
      <c r="S171" s="858"/>
      <c r="T171" s="860"/>
      <c r="U171" s="860"/>
      <c r="V171" s="860"/>
    </row>
    <row r="172" spans="1:22" ht="15" customHeight="1" x14ac:dyDescent="0.25">
      <c r="A172" s="857">
        <v>171</v>
      </c>
      <c r="B172" s="260" t="s">
        <v>5491</v>
      </c>
      <c r="C172" s="858" t="s">
        <v>5490</v>
      </c>
      <c r="D172" s="858">
        <v>7</v>
      </c>
      <c r="E172" s="858">
        <v>18</v>
      </c>
      <c r="F172" s="866" t="s">
        <v>46</v>
      </c>
      <c r="G172" s="860"/>
      <c r="H172" s="861"/>
      <c r="I172" s="860"/>
      <c r="J172" s="861" t="s">
        <v>5048</v>
      </c>
      <c r="K172" s="860" t="s">
        <v>221</v>
      </c>
      <c r="L172" s="861" t="s">
        <v>1865</v>
      </c>
      <c r="M172" s="860" t="s">
        <v>5005</v>
      </c>
      <c r="N172" s="862" t="str">
        <f t="shared" si="2"/>
        <v>SARD.Zdv036_5_2.CDC036_5_2</v>
      </c>
      <c r="O172" s="860"/>
      <c r="P172" s="860"/>
      <c r="Q172" s="860"/>
      <c r="R172" s="860"/>
      <c r="S172" s="858"/>
      <c r="T172" s="860"/>
      <c r="U172" s="860"/>
      <c r="V172" s="860"/>
    </row>
    <row r="173" spans="1:22" ht="15" customHeight="1" x14ac:dyDescent="0.25">
      <c r="A173" s="857">
        <v>172</v>
      </c>
      <c r="B173" s="260" t="s">
        <v>5493</v>
      </c>
      <c r="C173" s="858" t="s">
        <v>5492</v>
      </c>
      <c r="D173" s="858">
        <v>7</v>
      </c>
      <c r="E173" s="858">
        <v>19</v>
      </c>
      <c r="F173" s="866" t="s">
        <v>46</v>
      </c>
      <c r="G173" s="860"/>
      <c r="H173" s="861"/>
      <c r="I173" s="860"/>
      <c r="J173" s="861" t="s">
        <v>5048</v>
      </c>
      <c r="K173" s="860" t="s">
        <v>221</v>
      </c>
      <c r="L173" s="861" t="s">
        <v>1865</v>
      </c>
      <c r="M173" s="860" t="s">
        <v>5005</v>
      </c>
      <c r="N173" s="862" t="str">
        <f t="shared" si="2"/>
        <v>SARD.Zdv036_5_2.MC036_5_2</v>
      </c>
      <c r="O173" s="860"/>
      <c r="P173" s="860"/>
      <c r="Q173" s="860"/>
      <c r="R173" s="860"/>
      <c r="S173" s="858"/>
      <c r="T173" s="860"/>
      <c r="U173" s="860"/>
      <c r="V173" s="860"/>
    </row>
    <row r="174" spans="1:22" ht="15" customHeight="1" x14ac:dyDescent="0.25">
      <c r="A174" s="857">
        <v>173</v>
      </c>
      <c r="B174" s="260" t="s">
        <v>5495</v>
      </c>
      <c r="C174" s="858" t="s">
        <v>5494</v>
      </c>
      <c r="D174" s="858">
        <v>7</v>
      </c>
      <c r="E174" s="858">
        <v>20</v>
      </c>
      <c r="F174" s="866" t="s">
        <v>46</v>
      </c>
      <c r="G174" s="860"/>
      <c r="H174" s="861"/>
      <c r="I174" s="860"/>
      <c r="J174" s="861" t="s">
        <v>5048</v>
      </c>
      <c r="K174" s="860" t="s">
        <v>221</v>
      </c>
      <c r="L174" s="861" t="s">
        <v>1865</v>
      </c>
      <c r="M174" s="860" t="s">
        <v>5005</v>
      </c>
      <c r="N174" s="862" t="str">
        <f t="shared" si="2"/>
        <v>SARD.Zdv036_5_2.OPC036_5_2</v>
      </c>
      <c r="O174" s="860"/>
      <c r="P174" s="860"/>
      <c r="Q174" s="860"/>
      <c r="R174" s="860"/>
      <c r="S174" s="858"/>
      <c r="T174" s="860"/>
      <c r="U174" s="860"/>
      <c r="V174" s="860"/>
    </row>
    <row r="175" spans="1:22" ht="15" customHeight="1" x14ac:dyDescent="0.25">
      <c r="A175" s="857">
        <v>174</v>
      </c>
      <c r="B175" s="260" t="s">
        <v>5308</v>
      </c>
      <c r="C175" s="858" t="s">
        <v>5307</v>
      </c>
      <c r="D175" s="858">
        <v>5</v>
      </c>
      <c r="E175" s="858">
        <v>9</v>
      </c>
      <c r="F175" s="866" t="s">
        <v>1934</v>
      </c>
      <c r="G175" s="860"/>
      <c r="H175" s="861"/>
      <c r="I175" s="860"/>
      <c r="J175" s="861" t="s">
        <v>5048</v>
      </c>
      <c r="K175" s="860" t="s">
        <v>221</v>
      </c>
      <c r="L175" s="861" t="s">
        <v>1858</v>
      </c>
      <c r="M175" s="860" t="s">
        <v>4990</v>
      </c>
      <c r="N175" s="862" t="str">
        <f t="shared" si="2"/>
        <v>SSN.Zdv007_1_1.KKCC007_1_1</v>
      </c>
      <c r="O175" s="860" t="s">
        <v>451</v>
      </c>
      <c r="P175" s="860" t="s">
        <v>453</v>
      </c>
      <c r="Q175" s="860"/>
      <c r="R175" s="860"/>
      <c r="S175" s="858"/>
      <c r="T175" s="860"/>
      <c r="U175" s="860"/>
      <c r="V175" s="860"/>
    </row>
    <row r="176" spans="1:22" ht="15" customHeight="1" x14ac:dyDescent="0.25">
      <c r="A176" s="857">
        <v>175</v>
      </c>
      <c r="B176" s="260" t="s">
        <v>5310</v>
      </c>
      <c r="C176" s="858" t="s">
        <v>5309</v>
      </c>
      <c r="D176" s="858">
        <v>5</v>
      </c>
      <c r="E176" s="858">
        <v>10</v>
      </c>
      <c r="F176" s="866" t="s">
        <v>1934</v>
      </c>
      <c r="G176" s="860"/>
      <c r="H176" s="861"/>
      <c r="I176" s="860"/>
      <c r="J176" s="861" t="s">
        <v>5048</v>
      </c>
      <c r="K176" s="860" t="s">
        <v>221</v>
      </c>
      <c r="L176" s="861" t="s">
        <v>1858</v>
      </c>
      <c r="M176" s="860" t="s">
        <v>4990</v>
      </c>
      <c r="N176" s="862" t="str">
        <f t="shared" si="2"/>
        <v>SSN.Zdv007_1_1.KKCS007_1_1</v>
      </c>
      <c r="O176" s="860" t="s">
        <v>451</v>
      </c>
      <c r="P176" s="860" t="s">
        <v>453</v>
      </c>
      <c r="Q176" s="860"/>
      <c r="R176" s="860"/>
      <c r="S176" s="861"/>
      <c r="T176" s="860"/>
      <c r="U176" s="860"/>
      <c r="V176" s="860"/>
    </row>
    <row r="177" spans="1:22" ht="15" customHeight="1" x14ac:dyDescent="0.25">
      <c r="A177" s="857">
        <v>176</v>
      </c>
      <c r="B177" s="260" t="s">
        <v>5312</v>
      </c>
      <c r="C177" s="858" t="s">
        <v>5311</v>
      </c>
      <c r="D177" s="858">
        <v>5</v>
      </c>
      <c r="E177" s="858">
        <v>11</v>
      </c>
      <c r="F177" s="866" t="s">
        <v>1934</v>
      </c>
      <c r="G177" s="860"/>
      <c r="H177" s="861"/>
      <c r="I177" s="860"/>
      <c r="J177" s="861" t="s">
        <v>5048</v>
      </c>
      <c r="K177" s="860" t="s">
        <v>221</v>
      </c>
      <c r="L177" s="861" t="s">
        <v>1858</v>
      </c>
      <c r="M177" s="860" t="s">
        <v>5015</v>
      </c>
      <c r="N177" s="862" t="str">
        <f t="shared" si="2"/>
        <v>SAR1.Zdv008_1_1_2.KKCC008_1_1_2</v>
      </c>
      <c r="O177" s="860" t="s">
        <v>451</v>
      </c>
      <c r="P177" s="860" t="s">
        <v>453</v>
      </c>
      <c r="Q177" s="860"/>
      <c r="R177" s="860"/>
      <c r="S177" s="861"/>
      <c r="T177" s="860"/>
      <c r="U177" s="860"/>
      <c r="V177" s="860"/>
    </row>
    <row r="178" spans="1:22" ht="15" customHeight="1" x14ac:dyDescent="0.25">
      <c r="A178" s="857">
        <v>177</v>
      </c>
      <c r="B178" s="260" t="s">
        <v>5314</v>
      </c>
      <c r="C178" s="858" t="s">
        <v>5313</v>
      </c>
      <c r="D178" s="858">
        <v>5</v>
      </c>
      <c r="E178" s="858">
        <v>12</v>
      </c>
      <c r="F178" s="866" t="s">
        <v>1934</v>
      </c>
      <c r="G178" s="860"/>
      <c r="H178" s="861"/>
      <c r="I178" s="860"/>
      <c r="J178" s="861" t="s">
        <v>5048</v>
      </c>
      <c r="K178" s="860" t="s">
        <v>221</v>
      </c>
      <c r="L178" s="861" t="s">
        <v>1858</v>
      </c>
      <c r="M178" s="860" t="s">
        <v>5015</v>
      </c>
      <c r="N178" s="862" t="str">
        <f t="shared" si="2"/>
        <v>SAR1.Zdv008_1_1_2.KKCS008_1_1_2</v>
      </c>
      <c r="O178" s="860" t="s">
        <v>451</v>
      </c>
      <c r="P178" s="860" t="s">
        <v>453</v>
      </c>
      <c r="Q178" s="868"/>
      <c r="R178" s="860"/>
      <c r="S178" s="873"/>
      <c r="T178" s="868"/>
      <c r="U178" s="860"/>
      <c r="V178" s="860"/>
    </row>
    <row r="179" spans="1:22" ht="15" customHeight="1" x14ac:dyDescent="0.25">
      <c r="A179" s="857">
        <v>178</v>
      </c>
      <c r="B179" s="260" t="s">
        <v>5316</v>
      </c>
      <c r="C179" s="858" t="s">
        <v>5315</v>
      </c>
      <c r="D179" s="858">
        <v>5</v>
      </c>
      <c r="E179" s="858">
        <v>13</v>
      </c>
      <c r="F179" s="866" t="s">
        <v>1934</v>
      </c>
      <c r="G179" s="860"/>
      <c r="H179" s="861"/>
      <c r="I179" s="860"/>
      <c r="J179" s="861" t="s">
        <v>5048</v>
      </c>
      <c r="K179" s="860" t="s">
        <v>221</v>
      </c>
      <c r="L179" s="861" t="s">
        <v>1858</v>
      </c>
      <c r="M179" s="860" t="s">
        <v>5029</v>
      </c>
      <c r="N179" s="862" t="str">
        <f t="shared" si="2"/>
        <v>SAR2.Zdv008_2_1_2.KKCC008_2_1_2</v>
      </c>
      <c r="O179" s="860" t="s">
        <v>451</v>
      </c>
      <c r="P179" s="860" t="s">
        <v>453</v>
      </c>
      <c r="Q179" s="868"/>
      <c r="R179" s="860"/>
      <c r="S179" s="861"/>
      <c r="T179" s="868"/>
      <c r="U179" s="860"/>
      <c r="V179" s="860"/>
    </row>
    <row r="180" spans="1:22" ht="15" customHeight="1" x14ac:dyDescent="0.25">
      <c r="A180" s="857">
        <v>179</v>
      </c>
      <c r="B180" s="260" t="s">
        <v>5318</v>
      </c>
      <c r="C180" s="858" t="s">
        <v>5317</v>
      </c>
      <c r="D180" s="858">
        <v>5</v>
      </c>
      <c r="E180" s="858">
        <v>14</v>
      </c>
      <c r="F180" s="866" t="s">
        <v>1934</v>
      </c>
      <c r="G180" s="860"/>
      <c r="H180" s="861"/>
      <c r="I180" s="860"/>
      <c r="J180" s="861" t="s">
        <v>5048</v>
      </c>
      <c r="K180" s="860" t="s">
        <v>221</v>
      </c>
      <c r="L180" s="861" t="s">
        <v>1858</v>
      </c>
      <c r="M180" s="860" t="s">
        <v>5029</v>
      </c>
      <c r="N180" s="862" t="str">
        <f t="shared" si="2"/>
        <v>SAR2.Zdv008_2_1_2.KKCS008_2_1_2</v>
      </c>
      <c r="O180" s="860" t="s">
        <v>451</v>
      </c>
      <c r="P180" s="860" t="s">
        <v>453</v>
      </c>
      <c r="Q180" s="860"/>
      <c r="R180" s="860"/>
      <c r="S180" s="861"/>
      <c r="T180" s="860"/>
      <c r="U180" s="860"/>
      <c r="V180" s="860"/>
    </row>
    <row r="181" spans="1:22" ht="15" customHeight="1" x14ac:dyDescent="0.25">
      <c r="A181" s="857">
        <v>180</v>
      </c>
      <c r="B181" s="260" t="s">
        <v>5547</v>
      </c>
      <c r="C181" s="858" t="s">
        <v>5546</v>
      </c>
      <c r="D181" s="858">
        <v>8</v>
      </c>
      <c r="E181" s="858">
        <v>19</v>
      </c>
      <c r="F181" s="866" t="s">
        <v>1934</v>
      </c>
      <c r="G181" s="860"/>
      <c r="H181" s="861"/>
      <c r="I181" s="860"/>
      <c r="J181" s="861" t="s">
        <v>5048</v>
      </c>
      <c r="K181" s="860" t="s">
        <v>221</v>
      </c>
      <c r="L181" s="861" t="s">
        <v>1866</v>
      </c>
      <c r="M181" s="860" t="s">
        <v>4992</v>
      </c>
      <c r="N181" s="862" t="str">
        <f t="shared" si="2"/>
        <v>SSN.Zdv007_1_2.KKCC007_1_2</v>
      </c>
      <c r="O181" s="860" t="s">
        <v>451</v>
      </c>
      <c r="P181" s="860" t="s">
        <v>453</v>
      </c>
      <c r="Q181" s="860"/>
      <c r="R181" s="860"/>
      <c r="S181" s="861"/>
      <c r="T181" s="860"/>
      <c r="U181" s="860"/>
      <c r="V181" s="860"/>
    </row>
    <row r="182" spans="1:22" ht="15" customHeight="1" x14ac:dyDescent="0.25">
      <c r="A182" s="857">
        <v>181</v>
      </c>
      <c r="B182" s="260" t="s">
        <v>5549</v>
      </c>
      <c r="C182" s="858" t="s">
        <v>5548</v>
      </c>
      <c r="D182" s="858">
        <v>8</v>
      </c>
      <c r="E182" s="858">
        <v>20</v>
      </c>
      <c r="F182" s="866" t="s">
        <v>1934</v>
      </c>
      <c r="G182" s="860"/>
      <c r="H182" s="861"/>
      <c r="I182" s="860"/>
      <c r="J182" s="861" t="s">
        <v>5048</v>
      </c>
      <c r="K182" s="860" t="s">
        <v>221</v>
      </c>
      <c r="L182" s="861" t="s">
        <v>1866</v>
      </c>
      <c r="M182" s="860" t="s">
        <v>4992</v>
      </c>
      <c r="N182" s="862" t="str">
        <f t="shared" si="2"/>
        <v>SSN.Zdv007_1_2.KKCS007_1_2</v>
      </c>
      <c r="O182" s="860" t="s">
        <v>451</v>
      </c>
      <c r="P182" s="860" t="s">
        <v>453</v>
      </c>
      <c r="Q182" s="860"/>
      <c r="R182" s="860"/>
      <c r="S182" s="861"/>
      <c r="T182" s="860"/>
      <c r="U182" s="860"/>
      <c r="V182" s="860"/>
    </row>
    <row r="183" spans="1:22" ht="15" customHeight="1" x14ac:dyDescent="0.25">
      <c r="A183" s="857">
        <v>182</v>
      </c>
      <c r="B183" s="260" t="s">
        <v>5551</v>
      </c>
      <c r="C183" s="858" t="s">
        <v>5550</v>
      </c>
      <c r="D183" s="858">
        <v>8</v>
      </c>
      <c r="E183" s="858">
        <v>21</v>
      </c>
      <c r="F183" s="866" t="s">
        <v>1934</v>
      </c>
      <c r="G183" s="860"/>
      <c r="H183" s="861"/>
      <c r="I183" s="860"/>
      <c r="J183" s="861" t="s">
        <v>5048</v>
      </c>
      <c r="K183" s="860" t="s">
        <v>221</v>
      </c>
      <c r="L183" s="861" t="s">
        <v>1866</v>
      </c>
      <c r="M183" s="860" t="s">
        <v>5019</v>
      </c>
      <c r="N183" s="862" t="str">
        <f t="shared" si="2"/>
        <v>SAR1.Zdv008_1_2_2.KKCC008_1_2_2</v>
      </c>
      <c r="O183" s="860" t="s">
        <v>451</v>
      </c>
      <c r="P183" s="860" t="s">
        <v>453</v>
      </c>
      <c r="Q183" s="860"/>
      <c r="R183" s="860"/>
      <c r="S183" s="861"/>
      <c r="T183" s="860"/>
      <c r="U183" s="860"/>
      <c r="V183" s="860"/>
    </row>
    <row r="184" spans="1:22" ht="15" customHeight="1" x14ac:dyDescent="0.25">
      <c r="A184" s="857">
        <v>183</v>
      </c>
      <c r="B184" s="260" t="s">
        <v>5553</v>
      </c>
      <c r="C184" s="858" t="s">
        <v>5552</v>
      </c>
      <c r="D184" s="858">
        <v>8</v>
      </c>
      <c r="E184" s="858">
        <v>22</v>
      </c>
      <c r="F184" s="866" t="s">
        <v>1934</v>
      </c>
      <c r="G184" s="860"/>
      <c r="H184" s="861"/>
      <c r="I184" s="860"/>
      <c r="J184" s="861" t="s">
        <v>5048</v>
      </c>
      <c r="K184" s="860" t="s">
        <v>221</v>
      </c>
      <c r="L184" s="861" t="s">
        <v>1866</v>
      </c>
      <c r="M184" s="860" t="s">
        <v>5019</v>
      </c>
      <c r="N184" s="862" t="str">
        <f t="shared" si="2"/>
        <v>SAR1.Zdv008_1_2_2.KKCS008_1_2_2</v>
      </c>
      <c r="O184" s="860" t="s">
        <v>451</v>
      </c>
      <c r="P184" s="860" t="s">
        <v>453</v>
      </c>
      <c r="Q184" s="860"/>
      <c r="R184" s="860"/>
      <c r="S184" s="861"/>
      <c r="T184" s="860"/>
      <c r="U184" s="860"/>
      <c r="V184" s="860"/>
    </row>
    <row r="185" spans="1:22" ht="15" customHeight="1" x14ac:dyDescent="0.25">
      <c r="A185" s="857">
        <v>184</v>
      </c>
      <c r="B185" s="260" t="s">
        <v>5555</v>
      </c>
      <c r="C185" s="858" t="s">
        <v>5554</v>
      </c>
      <c r="D185" s="858">
        <v>8</v>
      </c>
      <c r="E185" s="858">
        <v>23</v>
      </c>
      <c r="F185" s="866" t="s">
        <v>1934</v>
      </c>
      <c r="G185" s="860"/>
      <c r="H185" s="861"/>
      <c r="I185" s="860"/>
      <c r="J185" s="861" t="s">
        <v>5048</v>
      </c>
      <c r="K185" s="860" t="s">
        <v>221</v>
      </c>
      <c r="L185" s="861" t="s">
        <v>1866</v>
      </c>
      <c r="M185" s="860" t="s">
        <v>5033</v>
      </c>
      <c r="N185" s="862" t="str">
        <f t="shared" si="2"/>
        <v>SAR2.Zdv008_2_2_2.KKCC008_2_2_2</v>
      </c>
      <c r="O185" s="860" t="s">
        <v>451</v>
      </c>
      <c r="P185" s="860" t="s">
        <v>453</v>
      </c>
      <c r="Q185" s="860"/>
      <c r="R185" s="860"/>
      <c r="S185" s="861"/>
      <c r="T185" s="860"/>
      <c r="U185" s="860"/>
      <c r="V185" s="860"/>
    </row>
    <row r="186" spans="1:22" ht="15" customHeight="1" x14ac:dyDescent="0.25">
      <c r="A186" s="857">
        <v>185</v>
      </c>
      <c r="B186" s="260" t="s">
        <v>5557</v>
      </c>
      <c r="C186" s="858" t="s">
        <v>5556</v>
      </c>
      <c r="D186" s="858">
        <v>8</v>
      </c>
      <c r="E186" s="858">
        <v>24</v>
      </c>
      <c r="F186" s="866" t="s">
        <v>1934</v>
      </c>
      <c r="G186" s="860"/>
      <c r="H186" s="861"/>
      <c r="I186" s="860"/>
      <c r="J186" s="861" t="s">
        <v>5048</v>
      </c>
      <c r="K186" s="860" t="s">
        <v>221</v>
      </c>
      <c r="L186" s="861" t="s">
        <v>1866</v>
      </c>
      <c r="M186" s="860" t="s">
        <v>5033</v>
      </c>
      <c r="N186" s="862" t="str">
        <f t="shared" si="2"/>
        <v>SAR2.Zdv008_2_2_2.KKCS008_2_2_2</v>
      </c>
      <c r="O186" s="860" t="s">
        <v>451</v>
      </c>
      <c r="P186" s="860" t="s">
        <v>453</v>
      </c>
      <c r="Q186" s="860"/>
      <c r="R186" s="860"/>
      <c r="S186" s="861"/>
      <c r="T186" s="860"/>
      <c r="U186" s="860"/>
      <c r="V186" s="860"/>
    </row>
    <row r="187" spans="1:22" ht="15" customHeight="1" x14ac:dyDescent="0.25">
      <c r="A187" s="857">
        <v>186</v>
      </c>
      <c r="B187" s="260" t="s">
        <v>6507</v>
      </c>
      <c r="C187" s="858"/>
      <c r="D187" s="858"/>
      <c r="E187" s="858"/>
      <c r="F187" s="859"/>
      <c r="G187" s="860"/>
      <c r="H187" s="861"/>
      <c r="I187" s="860"/>
      <c r="J187" s="861"/>
      <c r="K187" s="860"/>
      <c r="L187" s="861"/>
      <c r="M187" s="860"/>
      <c r="N187" s="862" t="str">
        <f t="shared" si="2"/>
        <v/>
      </c>
      <c r="O187" s="860"/>
      <c r="P187" s="860"/>
      <c r="Q187" s="868"/>
      <c r="R187" s="860"/>
      <c r="S187" s="861"/>
      <c r="T187" s="868"/>
      <c r="U187" s="860"/>
      <c r="V187" s="860"/>
    </row>
    <row r="188" spans="1:22" ht="15" customHeight="1" x14ac:dyDescent="0.25">
      <c r="A188" s="857">
        <v>187</v>
      </c>
      <c r="B188" s="260" t="s">
        <v>6507</v>
      </c>
      <c r="C188" s="858"/>
      <c r="D188" s="858"/>
      <c r="E188" s="858"/>
      <c r="F188" s="859"/>
      <c r="G188" s="860"/>
      <c r="H188" s="861"/>
      <c r="I188" s="860"/>
      <c r="J188" s="861"/>
      <c r="K188" s="860"/>
      <c r="L188" s="861"/>
      <c r="M188" s="860"/>
      <c r="N188" s="862" t="str">
        <f t="shared" si="2"/>
        <v/>
      </c>
      <c r="O188" s="860"/>
      <c r="P188" s="860"/>
      <c r="Q188" s="868"/>
      <c r="R188" s="860"/>
      <c r="S188" s="861"/>
      <c r="T188" s="868"/>
      <c r="U188" s="860"/>
      <c r="V188" s="860"/>
    </row>
    <row r="189" spans="1:22" ht="15" customHeight="1" x14ac:dyDescent="0.25">
      <c r="A189" s="857">
        <v>188</v>
      </c>
      <c r="B189" s="260" t="s">
        <v>6507</v>
      </c>
      <c r="C189" s="858"/>
      <c r="D189" s="858"/>
      <c r="E189" s="858"/>
      <c r="F189" s="859"/>
      <c r="G189" s="860"/>
      <c r="H189" s="861"/>
      <c r="I189" s="860"/>
      <c r="J189" s="861"/>
      <c r="K189" s="860"/>
      <c r="L189" s="861"/>
      <c r="M189" s="860"/>
      <c r="N189" s="862" t="str">
        <f t="shared" si="2"/>
        <v/>
      </c>
      <c r="O189" s="860"/>
      <c r="P189" s="860"/>
      <c r="Q189" s="868"/>
      <c r="R189" s="860"/>
      <c r="S189" s="861"/>
      <c r="T189" s="868"/>
      <c r="U189" s="860"/>
      <c r="V189" s="860"/>
    </row>
    <row r="190" spans="1:22" ht="15" customHeight="1" x14ac:dyDescent="0.25">
      <c r="A190" s="857">
        <v>189</v>
      </c>
      <c r="B190" s="260" t="s">
        <v>6507</v>
      </c>
      <c r="C190" s="858"/>
      <c r="D190" s="858"/>
      <c r="E190" s="858"/>
      <c r="F190" s="859"/>
      <c r="G190" s="860"/>
      <c r="H190" s="861"/>
      <c r="I190" s="860"/>
      <c r="J190" s="861"/>
      <c r="K190" s="860"/>
      <c r="L190" s="861"/>
      <c r="M190" s="860"/>
      <c r="N190" s="862" t="str">
        <f t="shared" si="2"/>
        <v/>
      </c>
      <c r="O190" s="860"/>
      <c r="P190" s="860"/>
      <c r="Q190" s="860"/>
      <c r="R190" s="860"/>
      <c r="S190" s="861"/>
      <c r="T190" s="860"/>
      <c r="U190" s="860"/>
      <c r="V190" s="860"/>
    </row>
    <row r="191" spans="1:22" ht="15" customHeight="1" x14ac:dyDescent="0.25">
      <c r="A191" s="857">
        <v>190</v>
      </c>
      <c r="B191" s="260" t="s">
        <v>6507</v>
      </c>
      <c r="C191" s="858"/>
      <c r="D191" s="858"/>
      <c r="E191" s="858"/>
      <c r="F191" s="859"/>
      <c r="G191" s="860"/>
      <c r="H191" s="861"/>
      <c r="I191" s="860"/>
      <c r="J191" s="861"/>
      <c r="K191" s="860"/>
      <c r="L191" s="861"/>
      <c r="M191" s="860"/>
      <c r="N191" s="862" t="str">
        <f t="shared" si="2"/>
        <v/>
      </c>
      <c r="O191" s="860"/>
      <c r="P191" s="860"/>
      <c r="Q191" s="860"/>
      <c r="R191" s="860"/>
      <c r="S191" s="861"/>
      <c r="T191" s="860"/>
      <c r="U191" s="860"/>
      <c r="V191" s="860"/>
    </row>
    <row r="192" spans="1:22" ht="15" customHeight="1" x14ac:dyDescent="0.25">
      <c r="A192" s="857">
        <v>191</v>
      </c>
      <c r="B192" s="260" t="s">
        <v>6507</v>
      </c>
      <c r="C192" s="858"/>
      <c r="D192" s="858"/>
      <c r="E192" s="858"/>
      <c r="F192" s="859"/>
      <c r="G192" s="860"/>
      <c r="H192" s="861"/>
      <c r="I192" s="860"/>
      <c r="J192" s="861"/>
      <c r="K192" s="860"/>
      <c r="L192" s="861"/>
      <c r="M192" s="860"/>
      <c r="N192" s="862" t="str">
        <f t="shared" si="2"/>
        <v/>
      </c>
      <c r="O192" s="860"/>
      <c r="P192" s="860"/>
      <c r="Q192" s="865"/>
      <c r="R192" s="860"/>
      <c r="S192" s="861"/>
      <c r="T192" s="865"/>
      <c r="U192" s="860"/>
      <c r="V192" s="860"/>
    </row>
    <row r="193" spans="1:22" ht="15" customHeight="1" x14ac:dyDescent="0.25">
      <c r="A193" s="857">
        <v>192</v>
      </c>
      <c r="B193" s="260" t="s">
        <v>6507</v>
      </c>
      <c r="C193" s="858"/>
      <c r="D193" s="858"/>
      <c r="E193" s="858"/>
      <c r="F193" s="859"/>
      <c r="G193" s="860"/>
      <c r="H193" s="861"/>
      <c r="I193" s="860"/>
      <c r="J193" s="861"/>
      <c r="K193" s="860"/>
      <c r="L193" s="861"/>
      <c r="M193" s="860"/>
      <c r="N193" s="862" t="str">
        <f t="shared" si="2"/>
        <v/>
      </c>
      <c r="O193" s="860"/>
      <c r="P193" s="860"/>
      <c r="Q193" s="870"/>
      <c r="R193" s="860"/>
      <c r="S193" s="861"/>
      <c r="T193" s="870"/>
      <c r="U193" s="860"/>
      <c r="V193" s="860"/>
    </row>
    <row r="194" spans="1:22" ht="15" customHeight="1" x14ac:dyDescent="0.25">
      <c r="A194" s="857">
        <v>193</v>
      </c>
      <c r="B194" s="260" t="s">
        <v>6507</v>
      </c>
      <c r="C194" s="858"/>
      <c r="D194" s="858"/>
      <c r="E194" s="858"/>
      <c r="F194" s="859"/>
      <c r="G194" s="860"/>
      <c r="H194" s="861"/>
      <c r="I194" s="860"/>
      <c r="J194" s="861"/>
      <c r="K194" s="860"/>
      <c r="L194" s="861"/>
      <c r="M194" s="860"/>
      <c r="N194" s="862" t="str">
        <f t="shared" si="2"/>
        <v/>
      </c>
      <c r="O194" s="860"/>
      <c r="P194" s="860"/>
      <c r="Q194" s="865"/>
      <c r="R194" s="860"/>
      <c r="S194" s="861"/>
      <c r="T194" s="865"/>
      <c r="U194" s="860"/>
      <c r="V194" s="860"/>
    </row>
    <row r="195" spans="1:22" ht="15" customHeight="1" x14ac:dyDescent="0.25">
      <c r="A195" s="857">
        <v>194</v>
      </c>
      <c r="B195" s="260" t="s">
        <v>6507</v>
      </c>
      <c r="C195" s="858"/>
      <c r="D195" s="858"/>
      <c r="E195" s="858"/>
      <c r="F195" s="859"/>
      <c r="G195" s="860"/>
      <c r="H195" s="861"/>
      <c r="I195" s="860"/>
      <c r="J195" s="861"/>
      <c r="K195" s="860"/>
      <c r="L195" s="861"/>
      <c r="M195" s="860"/>
      <c r="N195" s="862" t="str">
        <f t="shared" ref="N195:N258" si="3">IF(ISBLANK(M195),"",IF(ISBLANK(Q195),CONCATENATE(M195,".",C195),CONCATENATE(M195,".",Q195)))</f>
        <v/>
      </c>
      <c r="O195" s="860"/>
      <c r="P195" s="860"/>
      <c r="Q195" s="870"/>
      <c r="R195" s="860"/>
      <c r="S195" s="861"/>
      <c r="T195" s="870"/>
      <c r="U195" s="860"/>
      <c r="V195" s="860"/>
    </row>
    <row r="196" spans="1:22" ht="15" customHeight="1" x14ac:dyDescent="0.25">
      <c r="A196" s="857">
        <v>195</v>
      </c>
      <c r="B196" s="260" t="s">
        <v>6507</v>
      </c>
      <c r="C196" s="858"/>
      <c r="D196" s="858"/>
      <c r="E196" s="858"/>
      <c r="F196" s="859"/>
      <c r="G196" s="860"/>
      <c r="H196" s="861"/>
      <c r="I196" s="860"/>
      <c r="J196" s="861"/>
      <c r="K196" s="860"/>
      <c r="L196" s="861"/>
      <c r="M196" s="860"/>
      <c r="N196" s="862" t="str">
        <f t="shared" si="3"/>
        <v/>
      </c>
      <c r="O196" s="860"/>
      <c r="P196" s="860"/>
      <c r="Q196" s="863"/>
      <c r="R196" s="860"/>
      <c r="S196" s="861"/>
      <c r="T196" s="863"/>
      <c r="U196" s="860"/>
      <c r="V196" s="860"/>
    </row>
    <row r="197" spans="1:22" ht="15" customHeight="1" x14ac:dyDescent="0.25">
      <c r="A197" s="857">
        <v>196</v>
      </c>
      <c r="B197" s="260" t="s">
        <v>6507</v>
      </c>
      <c r="C197" s="858"/>
      <c r="D197" s="858"/>
      <c r="E197" s="858"/>
      <c r="F197" s="859"/>
      <c r="G197" s="860"/>
      <c r="H197" s="861"/>
      <c r="I197" s="860"/>
      <c r="J197" s="861"/>
      <c r="K197" s="860"/>
      <c r="L197" s="861"/>
      <c r="M197" s="860"/>
      <c r="N197" s="862" t="str">
        <f t="shared" si="3"/>
        <v/>
      </c>
      <c r="O197" s="860"/>
      <c r="P197" s="860"/>
      <c r="Q197" s="860"/>
      <c r="R197" s="860"/>
      <c r="S197" s="861"/>
      <c r="T197" s="860"/>
      <c r="U197" s="860"/>
      <c r="V197" s="860"/>
    </row>
    <row r="198" spans="1:22" ht="15" customHeight="1" x14ac:dyDescent="0.25">
      <c r="A198" s="857">
        <v>197</v>
      </c>
      <c r="B198" s="260" t="s">
        <v>6507</v>
      </c>
      <c r="C198" s="858"/>
      <c r="D198" s="858"/>
      <c r="E198" s="858"/>
      <c r="F198" s="859"/>
      <c r="G198" s="860"/>
      <c r="H198" s="861"/>
      <c r="I198" s="860"/>
      <c r="J198" s="861"/>
      <c r="K198" s="860"/>
      <c r="L198" s="861"/>
      <c r="M198" s="860"/>
      <c r="N198" s="862" t="str">
        <f t="shared" si="3"/>
        <v/>
      </c>
      <c r="O198" s="860"/>
      <c r="P198" s="860"/>
      <c r="Q198" s="860"/>
      <c r="R198" s="860"/>
      <c r="S198" s="861"/>
      <c r="T198" s="860"/>
      <c r="U198" s="860"/>
      <c r="V198" s="860"/>
    </row>
    <row r="199" spans="1:22" ht="15" customHeight="1" x14ac:dyDescent="0.25">
      <c r="A199" s="857">
        <v>198</v>
      </c>
      <c r="B199" s="260" t="s">
        <v>6507</v>
      </c>
      <c r="C199" s="858"/>
      <c r="D199" s="858"/>
      <c r="E199" s="858"/>
      <c r="F199" s="859"/>
      <c r="G199" s="860"/>
      <c r="H199" s="861"/>
      <c r="I199" s="860"/>
      <c r="J199" s="861"/>
      <c r="K199" s="860"/>
      <c r="L199" s="861"/>
      <c r="M199" s="860"/>
      <c r="N199" s="862" t="str">
        <f t="shared" si="3"/>
        <v/>
      </c>
      <c r="O199" s="860"/>
      <c r="P199" s="860"/>
      <c r="Q199" s="864"/>
      <c r="R199" s="860"/>
      <c r="S199" s="861"/>
      <c r="T199" s="864"/>
      <c r="U199" s="860"/>
      <c r="V199" s="860"/>
    </row>
    <row r="200" spans="1:22" ht="15" customHeight="1" x14ac:dyDescent="0.25">
      <c r="A200" s="857">
        <v>199</v>
      </c>
      <c r="B200" s="260" t="s">
        <v>6507</v>
      </c>
      <c r="C200" s="858"/>
      <c r="D200" s="858"/>
      <c r="E200" s="858"/>
      <c r="F200" s="859"/>
      <c r="G200" s="860"/>
      <c r="H200" s="861"/>
      <c r="I200" s="860"/>
      <c r="J200" s="861"/>
      <c r="K200" s="860"/>
      <c r="L200" s="861"/>
      <c r="M200" s="860"/>
      <c r="N200" s="862" t="str">
        <f t="shared" si="3"/>
        <v/>
      </c>
      <c r="O200" s="860"/>
      <c r="P200" s="860"/>
      <c r="Q200" s="860"/>
      <c r="R200" s="860"/>
      <c r="S200" s="861"/>
      <c r="T200" s="860"/>
      <c r="U200" s="860"/>
      <c r="V200" s="860"/>
    </row>
    <row r="201" spans="1:22" ht="15" customHeight="1" x14ac:dyDescent="0.25">
      <c r="A201" s="857">
        <v>200</v>
      </c>
      <c r="B201" s="260" t="s">
        <v>6507</v>
      </c>
      <c r="C201" s="858"/>
      <c r="D201" s="858"/>
      <c r="E201" s="858"/>
      <c r="F201" s="859"/>
      <c r="G201" s="860"/>
      <c r="H201" s="861"/>
      <c r="I201" s="860"/>
      <c r="J201" s="861"/>
      <c r="K201" s="860"/>
      <c r="L201" s="861"/>
      <c r="M201" s="860"/>
      <c r="N201" s="862" t="str">
        <f t="shared" si="3"/>
        <v/>
      </c>
      <c r="O201" s="860"/>
      <c r="P201" s="860"/>
      <c r="Q201" s="860"/>
      <c r="R201" s="860"/>
      <c r="S201" s="861"/>
      <c r="T201" s="860"/>
      <c r="U201" s="860"/>
      <c r="V201" s="860"/>
    </row>
    <row r="202" spans="1:22" ht="15" customHeight="1" x14ac:dyDescent="0.25">
      <c r="A202" s="857">
        <v>201</v>
      </c>
      <c r="B202" s="260" t="s">
        <v>6507</v>
      </c>
      <c r="C202" s="858"/>
      <c r="D202" s="858"/>
      <c r="E202" s="858"/>
      <c r="F202" s="859"/>
      <c r="G202" s="860"/>
      <c r="H202" s="861"/>
      <c r="I202" s="860"/>
      <c r="J202" s="861"/>
      <c r="K202" s="860"/>
      <c r="L202" s="861"/>
      <c r="M202" s="860"/>
      <c r="N202" s="862" t="str">
        <f t="shared" si="3"/>
        <v/>
      </c>
      <c r="O202" s="860"/>
      <c r="P202" s="860"/>
      <c r="Q202" s="860"/>
      <c r="R202" s="860"/>
      <c r="S202" s="861"/>
      <c r="T202" s="860"/>
      <c r="U202" s="860"/>
      <c r="V202" s="860"/>
    </row>
    <row r="203" spans="1:22" ht="15" customHeight="1" x14ac:dyDescent="0.25">
      <c r="A203" s="857">
        <v>202</v>
      </c>
      <c r="B203" s="260" t="s">
        <v>6507</v>
      </c>
      <c r="C203" s="858"/>
      <c r="D203" s="858"/>
      <c r="E203" s="858"/>
      <c r="F203" s="859"/>
      <c r="G203" s="860"/>
      <c r="H203" s="861"/>
      <c r="I203" s="860"/>
      <c r="J203" s="861"/>
      <c r="K203" s="860"/>
      <c r="L203" s="861"/>
      <c r="M203" s="860"/>
      <c r="N203" s="862" t="str">
        <f t="shared" si="3"/>
        <v/>
      </c>
      <c r="O203" s="860"/>
      <c r="P203" s="860"/>
      <c r="Q203" s="860"/>
      <c r="R203" s="860"/>
      <c r="S203" s="858"/>
      <c r="T203" s="860"/>
      <c r="U203" s="860"/>
      <c r="V203" s="860"/>
    </row>
    <row r="204" spans="1:22" ht="15" customHeight="1" x14ac:dyDescent="0.25">
      <c r="A204" s="857">
        <v>203</v>
      </c>
      <c r="B204" s="260" t="s">
        <v>6507</v>
      </c>
      <c r="C204" s="858"/>
      <c r="D204" s="858"/>
      <c r="E204" s="858"/>
      <c r="F204" s="859"/>
      <c r="G204" s="860"/>
      <c r="H204" s="861"/>
      <c r="I204" s="860"/>
      <c r="J204" s="861"/>
      <c r="K204" s="860"/>
      <c r="L204" s="861"/>
      <c r="M204" s="860"/>
      <c r="N204" s="862" t="str">
        <f t="shared" si="3"/>
        <v/>
      </c>
      <c r="O204" s="860"/>
      <c r="P204" s="860"/>
      <c r="Q204" s="860"/>
      <c r="R204" s="860"/>
      <c r="S204" s="858"/>
      <c r="T204" s="860"/>
      <c r="U204" s="860"/>
      <c r="V204" s="860"/>
    </row>
    <row r="205" spans="1:22" ht="15" customHeight="1" x14ac:dyDescent="0.25">
      <c r="A205" s="857">
        <v>204</v>
      </c>
      <c r="B205" s="260" t="s">
        <v>6507</v>
      </c>
      <c r="C205" s="858"/>
      <c r="D205" s="858"/>
      <c r="E205" s="858"/>
      <c r="F205" s="859"/>
      <c r="G205" s="860"/>
      <c r="H205" s="861"/>
      <c r="I205" s="860"/>
      <c r="J205" s="861"/>
      <c r="K205" s="860"/>
      <c r="L205" s="861"/>
      <c r="M205" s="860"/>
      <c r="N205" s="862" t="str">
        <f t="shared" si="3"/>
        <v/>
      </c>
      <c r="O205" s="860"/>
      <c r="P205" s="860"/>
      <c r="Q205" s="860"/>
      <c r="R205" s="860"/>
      <c r="S205" s="861"/>
      <c r="T205" s="860"/>
      <c r="U205" s="860"/>
      <c r="V205" s="860"/>
    </row>
    <row r="206" spans="1:22" ht="15" customHeight="1" x14ac:dyDescent="0.25">
      <c r="A206" s="857">
        <v>205</v>
      </c>
      <c r="B206" s="260" t="s">
        <v>6507</v>
      </c>
      <c r="C206" s="858"/>
      <c r="D206" s="858"/>
      <c r="E206" s="858"/>
      <c r="F206" s="859"/>
      <c r="G206" s="860"/>
      <c r="H206" s="861"/>
      <c r="I206" s="860"/>
      <c r="J206" s="861"/>
      <c r="K206" s="860"/>
      <c r="L206" s="861"/>
      <c r="M206" s="860"/>
      <c r="N206" s="862" t="str">
        <f t="shared" si="3"/>
        <v/>
      </c>
      <c r="O206" s="860"/>
      <c r="P206" s="860"/>
      <c r="Q206" s="860"/>
      <c r="R206" s="860"/>
      <c r="S206" s="861"/>
      <c r="T206" s="860"/>
      <c r="U206" s="860"/>
      <c r="V206" s="860"/>
    </row>
    <row r="207" spans="1:22" ht="15" customHeight="1" x14ac:dyDescent="0.25">
      <c r="A207" s="857">
        <v>206</v>
      </c>
      <c r="B207" s="260" t="s">
        <v>6507</v>
      </c>
      <c r="C207" s="858"/>
      <c r="D207" s="858"/>
      <c r="E207" s="858"/>
      <c r="F207" s="859"/>
      <c r="G207" s="860"/>
      <c r="H207" s="861"/>
      <c r="I207" s="860"/>
      <c r="J207" s="861"/>
      <c r="K207" s="860"/>
      <c r="L207" s="861"/>
      <c r="M207" s="860"/>
      <c r="N207" s="862" t="str">
        <f t="shared" si="3"/>
        <v/>
      </c>
      <c r="O207" s="860"/>
      <c r="P207" s="860"/>
      <c r="Q207" s="860"/>
      <c r="R207" s="860"/>
      <c r="S207" s="861"/>
      <c r="T207" s="860"/>
      <c r="U207" s="860"/>
      <c r="V207" s="860"/>
    </row>
    <row r="208" spans="1:22" ht="15" customHeight="1" x14ac:dyDescent="0.25">
      <c r="A208" s="857">
        <v>207</v>
      </c>
      <c r="B208" s="260" t="s">
        <v>6507</v>
      </c>
      <c r="C208" s="858"/>
      <c r="D208" s="858"/>
      <c r="E208" s="858"/>
      <c r="F208" s="859"/>
      <c r="G208" s="860"/>
      <c r="H208" s="861"/>
      <c r="I208" s="860"/>
      <c r="J208" s="861"/>
      <c r="K208" s="860"/>
      <c r="L208" s="861"/>
      <c r="M208" s="860"/>
      <c r="N208" s="862" t="str">
        <f t="shared" si="3"/>
        <v/>
      </c>
      <c r="O208" s="860"/>
      <c r="P208" s="860"/>
      <c r="Q208" s="860"/>
      <c r="R208" s="860"/>
      <c r="S208" s="861"/>
      <c r="T208" s="860"/>
      <c r="U208" s="860"/>
      <c r="V208" s="860"/>
    </row>
    <row r="209" spans="1:22" ht="15" customHeight="1" x14ac:dyDescent="0.25">
      <c r="A209" s="857">
        <v>208</v>
      </c>
      <c r="B209" s="260" t="s">
        <v>6507</v>
      </c>
      <c r="C209" s="858"/>
      <c r="D209" s="858"/>
      <c r="E209" s="858"/>
      <c r="F209" s="859"/>
      <c r="G209" s="860"/>
      <c r="H209" s="861"/>
      <c r="I209" s="860"/>
      <c r="J209" s="861"/>
      <c r="K209" s="860"/>
      <c r="L209" s="861"/>
      <c r="M209" s="860"/>
      <c r="N209" s="862" t="str">
        <f t="shared" si="3"/>
        <v/>
      </c>
      <c r="O209" s="860"/>
      <c r="P209" s="860"/>
      <c r="Q209" s="860"/>
      <c r="R209" s="860"/>
      <c r="S209" s="861"/>
      <c r="T209" s="860"/>
      <c r="U209" s="860"/>
      <c r="V209" s="860"/>
    </row>
    <row r="210" spans="1:22" ht="15" customHeight="1" x14ac:dyDescent="0.25">
      <c r="A210" s="857">
        <v>209</v>
      </c>
      <c r="B210" s="260" t="s">
        <v>6507</v>
      </c>
      <c r="C210" s="858"/>
      <c r="D210" s="858"/>
      <c r="E210" s="858"/>
      <c r="F210" s="859"/>
      <c r="G210" s="860"/>
      <c r="H210" s="861"/>
      <c r="I210" s="860"/>
      <c r="J210" s="861"/>
      <c r="K210" s="860"/>
      <c r="L210" s="861"/>
      <c r="M210" s="860"/>
      <c r="N210" s="862" t="str">
        <f t="shared" si="3"/>
        <v/>
      </c>
      <c r="O210" s="860"/>
      <c r="P210" s="860"/>
      <c r="Q210" s="860"/>
      <c r="R210" s="860"/>
      <c r="S210" s="861"/>
      <c r="T210" s="860"/>
      <c r="U210" s="860"/>
      <c r="V210" s="860"/>
    </row>
    <row r="211" spans="1:22" ht="15" customHeight="1" x14ac:dyDescent="0.25">
      <c r="A211" s="857">
        <v>210</v>
      </c>
      <c r="B211" s="260" t="s">
        <v>5193</v>
      </c>
      <c r="C211" s="858" t="s">
        <v>5192</v>
      </c>
      <c r="D211" s="858">
        <v>3</v>
      </c>
      <c r="E211" s="858">
        <v>12</v>
      </c>
      <c r="F211" s="859" t="s">
        <v>1934</v>
      </c>
      <c r="G211" s="860" t="s">
        <v>4965</v>
      </c>
      <c r="H211" s="861"/>
      <c r="I211" s="860"/>
      <c r="J211" s="861" t="s">
        <v>5048</v>
      </c>
      <c r="K211" s="860" t="s">
        <v>221</v>
      </c>
      <c r="L211" s="861" t="s">
        <v>1854</v>
      </c>
      <c r="M211" s="860" t="s">
        <v>4964</v>
      </c>
      <c r="N211" s="862" t="str">
        <f t="shared" si="3"/>
        <v>PNA036_1.KKC556</v>
      </c>
      <c r="O211" s="860" t="s">
        <v>451</v>
      </c>
      <c r="P211" s="860" t="s">
        <v>454</v>
      </c>
      <c r="Q211" s="860"/>
      <c r="R211" s="860"/>
      <c r="S211" s="861"/>
      <c r="T211" s="860"/>
      <c r="U211" s="860"/>
      <c r="V211" s="860"/>
    </row>
    <row r="212" spans="1:22" ht="15" customHeight="1" x14ac:dyDescent="0.25">
      <c r="A212" s="857">
        <v>211</v>
      </c>
      <c r="B212" s="260" t="s">
        <v>5195</v>
      </c>
      <c r="C212" s="858" t="s">
        <v>5194</v>
      </c>
      <c r="D212" s="858">
        <v>3</v>
      </c>
      <c r="E212" s="858">
        <v>13</v>
      </c>
      <c r="F212" s="859" t="s">
        <v>1934</v>
      </c>
      <c r="G212" s="860" t="s">
        <v>4965</v>
      </c>
      <c r="H212" s="861"/>
      <c r="I212" s="860"/>
      <c r="J212" s="861" t="s">
        <v>5048</v>
      </c>
      <c r="K212" s="860" t="s">
        <v>221</v>
      </c>
      <c r="L212" s="861" t="s">
        <v>1854</v>
      </c>
      <c r="M212" s="860" t="s">
        <v>4964</v>
      </c>
      <c r="N212" s="862" t="str">
        <f t="shared" si="3"/>
        <v>PNA036_1.KKC557</v>
      </c>
      <c r="O212" s="860" t="s">
        <v>451</v>
      </c>
      <c r="P212" s="860" t="s">
        <v>454</v>
      </c>
      <c r="Q212" s="869"/>
      <c r="R212" s="860"/>
      <c r="S212" s="858"/>
      <c r="T212" s="869"/>
      <c r="U212" s="860"/>
      <c r="V212" s="860"/>
    </row>
    <row r="213" spans="1:22" ht="15" customHeight="1" x14ac:dyDescent="0.25">
      <c r="A213" s="857">
        <v>212</v>
      </c>
      <c r="B213" s="260" t="s">
        <v>5189</v>
      </c>
      <c r="C213" s="858" t="s">
        <v>5188</v>
      </c>
      <c r="D213" s="858">
        <v>3</v>
      </c>
      <c r="E213" s="858">
        <v>10</v>
      </c>
      <c r="F213" s="859" t="s">
        <v>46</v>
      </c>
      <c r="G213" s="860" t="s">
        <v>4965</v>
      </c>
      <c r="H213" s="861"/>
      <c r="I213" s="860"/>
      <c r="J213" s="861" t="s">
        <v>5048</v>
      </c>
      <c r="K213" s="860" t="s">
        <v>221</v>
      </c>
      <c r="L213" s="861" t="s">
        <v>1854</v>
      </c>
      <c r="M213" s="860" t="s">
        <v>4964</v>
      </c>
      <c r="N213" s="862" t="str">
        <f t="shared" si="3"/>
        <v>PNA036_1.ECO551_1</v>
      </c>
      <c r="O213" s="860" t="s">
        <v>454</v>
      </c>
      <c r="P213" s="860" t="s">
        <v>452</v>
      </c>
      <c r="Q213" s="860"/>
      <c r="R213" s="860"/>
      <c r="S213" s="867"/>
      <c r="T213" s="860"/>
      <c r="U213" s="860"/>
      <c r="V213" s="860"/>
    </row>
    <row r="214" spans="1:22" ht="15" customHeight="1" x14ac:dyDescent="0.25">
      <c r="A214" s="857">
        <v>213</v>
      </c>
      <c r="B214" s="260" t="s">
        <v>5191</v>
      </c>
      <c r="C214" s="858" t="s">
        <v>5190</v>
      </c>
      <c r="D214" s="858">
        <v>3</v>
      </c>
      <c r="E214" s="858">
        <v>11</v>
      </c>
      <c r="F214" s="859" t="s">
        <v>46</v>
      </c>
      <c r="G214" s="860" t="s">
        <v>4965</v>
      </c>
      <c r="H214" s="861"/>
      <c r="I214" s="860"/>
      <c r="J214" s="861" t="s">
        <v>5048</v>
      </c>
      <c r="K214" s="860" t="s">
        <v>221</v>
      </c>
      <c r="L214" s="861" t="s">
        <v>1854</v>
      </c>
      <c r="M214" s="860" t="s">
        <v>4964</v>
      </c>
      <c r="N214" s="862" t="str">
        <f t="shared" si="3"/>
        <v>PNA036_1.MPC551_1</v>
      </c>
      <c r="O214" s="860" t="s">
        <v>451</v>
      </c>
      <c r="P214" s="860" t="s">
        <v>452</v>
      </c>
      <c r="Q214" s="860"/>
      <c r="R214" s="860"/>
      <c r="S214" s="858"/>
      <c r="T214" s="860"/>
      <c r="U214" s="860"/>
      <c r="V214" s="860"/>
    </row>
    <row r="215" spans="1:22" ht="15" customHeight="1" x14ac:dyDescent="0.25">
      <c r="A215" s="857">
        <v>214</v>
      </c>
      <c r="B215" s="260" t="s">
        <v>5780</v>
      </c>
      <c r="C215" s="858" t="s">
        <v>5779</v>
      </c>
      <c r="D215" s="858">
        <v>11</v>
      </c>
      <c r="E215" s="858">
        <v>6</v>
      </c>
      <c r="F215" s="859" t="s">
        <v>46</v>
      </c>
      <c r="G215" s="860" t="s">
        <v>4965</v>
      </c>
      <c r="H215" s="861"/>
      <c r="I215" s="860"/>
      <c r="J215" s="861" t="s">
        <v>5050</v>
      </c>
      <c r="K215" s="860" t="s">
        <v>221</v>
      </c>
      <c r="L215" s="861" t="s">
        <v>1854</v>
      </c>
      <c r="M215" s="860" t="s">
        <v>4964</v>
      </c>
      <c r="N215" s="862" t="str">
        <f t="shared" si="3"/>
        <v>PNA036_1.ECB551</v>
      </c>
      <c r="O215" s="860" t="s">
        <v>454</v>
      </c>
      <c r="P215" s="860" t="s">
        <v>452</v>
      </c>
      <c r="Q215" s="860"/>
      <c r="R215" s="860"/>
      <c r="S215" s="858"/>
      <c r="T215" s="860"/>
      <c r="U215" s="860"/>
      <c r="V215" s="860"/>
    </row>
    <row r="216" spans="1:22" ht="15" customHeight="1" x14ac:dyDescent="0.25">
      <c r="A216" s="857">
        <v>215</v>
      </c>
      <c r="B216" s="260" t="s">
        <v>5783</v>
      </c>
      <c r="C216" s="858" t="s">
        <v>5782</v>
      </c>
      <c r="D216" s="858">
        <v>11</v>
      </c>
      <c r="E216" s="858">
        <v>7</v>
      </c>
      <c r="F216" s="859" t="s">
        <v>46</v>
      </c>
      <c r="G216" s="860" t="s">
        <v>4965</v>
      </c>
      <c r="H216" s="861"/>
      <c r="I216" s="860"/>
      <c r="J216" s="861" t="s">
        <v>5050</v>
      </c>
      <c r="K216" s="860" t="s">
        <v>221</v>
      </c>
      <c r="L216" s="861" t="s">
        <v>1854</v>
      </c>
      <c r="M216" s="860" t="s">
        <v>4964</v>
      </c>
      <c r="N216" s="862" t="str">
        <f t="shared" si="3"/>
        <v>PNA036_1.ECO551_2</v>
      </c>
      <c r="O216" s="860" t="s">
        <v>454</v>
      </c>
      <c r="P216" s="860" t="s">
        <v>452</v>
      </c>
      <c r="Q216" s="860"/>
      <c r="R216" s="860"/>
      <c r="S216" s="867"/>
      <c r="T216" s="860"/>
      <c r="U216" s="860"/>
      <c r="V216" s="860"/>
    </row>
    <row r="217" spans="1:22" ht="15" customHeight="1" x14ac:dyDescent="0.25">
      <c r="A217" s="857">
        <v>216</v>
      </c>
      <c r="B217" s="260" t="s">
        <v>5785</v>
      </c>
      <c r="C217" s="858" t="s">
        <v>5784</v>
      </c>
      <c r="D217" s="858">
        <v>11</v>
      </c>
      <c r="E217" s="858">
        <v>8</v>
      </c>
      <c r="F217" s="859" t="s">
        <v>46</v>
      </c>
      <c r="G217" s="860" t="s">
        <v>4965</v>
      </c>
      <c r="H217" s="861"/>
      <c r="I217" s="860"/>
      <c r="J217" s="861" t="s">
        <v>5050</v>
      </c>
      <c r="K217" s="860" t="s">
        <v>221</v>
      </c>
      <c r="L217" s="861" t="s">
        <v>1854</v>
      </c>
      <c r="M217" s="860" t="s">
        <v>4964</v>
      </c>
      <c r="N217" s="862" t="str">
        <f t="shared" si="3"/>
        <v>PNA036_1.EC551</v>
      </c>
      <c r="O217" s="860" t="s">
        <v>454</v>
      </c>
      <c r="P217" s="860" t="s">
        <v>452</v>
      </c>
      <c r="Q217" s="868"/>
      <c r="R217" s="860"/>
      <c r="S217" s="858"/>
      <c r="T217" s="868"/>
      <c r="U217" s="860"/>
      <c r="V217" s="860"/>
    </row>
    <row r="218" spans="1:22" ht="15" customHeight="1" x14ac:dyDescent="0.25">
      <c r="A218" s="857">
        <v>217</v>
      </c>
      <c r="B218" s="260" t="s">
        <v>5787</v>
      </c>
      <c r="C218" s="858" t="s">
        <v>5786</v>
      </c>
      <c r="D218" s="858">
        <v>11</v>
      </c>
      <c r="E218" s="858">
        <v>9</v>
      </c>
      <c r="F218" s="859" t="s">
        <v>46</v>
      </c>
      <c r="G218" s="860" t="s">
        <v>4965</v>
      </c>
      <c r="H218" s="861"/>
      <c r="I218" s="860"/>
      <c r="J218" s="861" t="s">
        <v>5050</v>
      </c>
      <c r="K218" s="860" t="s">
        <v>221</v>
      </c>
      <c r="L218" s="861" t="s">
        <v>1854</v>
      </c>
      <c r="M218" s="860" t="s">
        <v>4964</v>
      </c>
      <c r="N218" s="862" t="str">
        <f t="shared" si="3"/>
        <v>PNA036_1.MPC551_2</v>
      </c>
      <c r="O218" s="860" t="s">
        <v>451</v>
      </c>
      <c r="P218" s="860" t="s">
        <v>452</v>
      </c>
      <c r="Q218" s="860"/>
      <c r="R218" s="860"/>
      <c r="S218" s="867"/>
      <c r="T218" s="860"/>
      <c r="U218" s="860"/>
      <c r="V218" s="860"/>
    </row>
    <row r="219" spans="1:22" ht="15" customHeight="1" x14ac:dyDescent="0.25">
      <c r="A219" s="857">
        <v>218</v>
      </c>
      <c r="B219" s="260" t="s">
        <v>5789</v>
      </c>
      <c r="C219" s="858" t="s">
        <v>5788</v>
      </c>
      <c r="D219" s="858">
        <v>11</v>
      </c>
      <c r="E219" s="858">
        <v>10</v>
      </c>
      <c r="F219" s="859" t="s">
        <v>46</v>
      </c>
      <c r="G219" s="860" t="s">
        <v>4965</v>
      </c>
      <c r="H219" s="861"/>
      <c r="I219" s="860"/>
      <c r="J219" s="861" t="s">
        <v>5050</v>
      </c>
      <c r="K219" s="860" t="s">
        <v>221</v>
      </c>
      <c r="L219" s="861" t="s">
        <v>1854</v>
      </c>
      <c r="M219" s="860" t="s">
        <v>4964</v>
      </c>
      <c r="N219" s="862" t="str">
        <f t="shared" si="3"/>
        <v>PNA036_1.OPC551</v>
      </c>
      <c r="O219" s="860" t="s">
        <v>451</v>
      </c>
      <c r="P219" s="860" t="s">
        <v>454</v>
      </c>
      <c r="Q219" s="860"/>
      <c r="R219" s="860"/>
      <c r="S219" s="858"/>
      <c r="T219" s="860"/>
      <c r="U219" s="860"/>
      <c r="V219" s="860"/>
    </row>
    <row r="220" spans="1:22" ht="15" customHeight="1" x14ac:dyDescent="0.25">
      <c r="A220" s="857">
        <v>219</v>
      </c>
      <c r="B220" s="260" t="s">
        <v>5791</v>
      </c>
      <c r="C220" s="858" t="s">
        <v>5790</v>
      </c>
      <c r="D220" s="858">
        <v>11</v>
      </c>
      <c r="E220" s="858">
        <v>11</v>
      </c>
      <c r="F220" s="859" t="s">
        <v>1934</v>
      </c>
      <c r="G220" s="860" t="s">
        <v>4965</v>
      </c>
      <c r="H220" s="861"/>
      <c r="I220" s="860"/>
      <c r="J220" s="861" t="s">
        <v>5050</v>
      </c>
      <c r="K220" s="860" t="s">
        <v>221</v>
      </c>
      <c r="L220" s="861" t="s">
        <v>1854</v>
      </c>
      <c r="M220" s="860" t="s">
        <v>4964</v>
      </c>
      <c r="N220" s="862" t="str">
        <f t="shared" si="3"/>
        <v>PNA036_1.TC551</v>
      </c>
      <c r="O220" s="860" t="s">
        <v>451</v>
      </c>
      <c r="P220" s="860" t="s">
        <v>454</v>
      </c>
      <c r="Q220" s="860"/>
      <c r="R220" s="860"/>
      <c r="S220" s="858"/>
      <c r="T220" s="860"/>
      <c r="U220" s="860"/>
      <c r="V220" s="860"/>
    </row>
    <row r="221" spans="1:22" ht="15" customHeight="1" x14ac:dyDescent="0.25">
      <c r="A221" s="857">
        <v>220</v>
      </c>
      <c r="B221" s="260" t="s">
        <v>6507</v>
      </c>
      <c r="C221" s="858"/>
      <c r="D221" s="858"/>
      <c r="E221" s="858"/>
      <c r="F221" s="859"/>
      <c r="G221" s="860"/>
      <c r="H221" s="861"/>
      <c r="I221" s="860"/>
      <c r="J221" s="861"/>
      <c r="K221" s="860"/>
      <c r="L221" s="861"/>
      <c r="M221" s="860"/>
      <c r="N221" s="862" t="str">
        <f t="shared" si="3"/>
        <v/>
      </c>
      <c r="O221" s="860"/>
      <c r="P221" s="860"/>
      <c r="Q221" s="860"/>
      <c r="R221" s="860"/>
      <c r="S221" s="858"/>
      <c r="T221" s="860"/>
      <c r="U221" s="860"/>
      <c r="V221" s="860"/>
    </row>
    <row r="222" spans="1:22" ht="15" customHeight="1" x14ac:dyDescent="0.25">
      <c r="A222" s="857">
        <v>221</v>
      </c>
      <c r="B222" s="260" t="s">
        <v>6507</v>
      </c>
      <c r="C222" s="858"/>
      <c r="D222" s="858"/>
      <c r="E222" s="858"/>
      <c r="F222" s="859"/>
      <c r="G222" s="860"/>
      <c r="H222" s="861"/>
      <c r="I222" s="860"/>
      <c r="J222" s="861"/>
      <c r="K222" s="860"/>
      <c r="L222" s="861"/>
      <c r="M222" s="860"/>
      <c r="N222" s="862" t="str">
        <f t="shared" si="3"/>
        <v/>
      </c>
      <c r="O222" s="860"/>
      <c r="P222" s="860"/>
      <c r="Q222" s="860"/>
      <c r="R222" s="860"/>
      <c r="S222" s="858"/>
      <c r="T222" s="860"/>
      <c r="U222" s="860"/>
      <c r="V222" s="860"/>
    </row>
    <row r="223" spans="1:22" ht="15" customHeight="1" x14ac:dyDescent="0.25">
      <c r="A223" s="857">
        <v>222</v>
      </c>
      <c r="B223" s="260" t="s">
        <v>5425</v>
      </c>
      <c r="C223" s="858" t="s">
        <v>5424</v>
      </c>
      <c r="D223" s="858">
        <v>6</v>
      </c>
      <c r="E223" s="858">
        <v>16</v>
      </c>
      <c r="F223" s="859" t="s">
        <v>1934</v>
      </c>
      <c r="G223" s="860" t="s">
        <v>4971</v>
      </c>
      <c r="H223" s="861"/>
      <c r="I223" s="860"/>
      <c r="J223" s="861" t="s">
        <v>5048</v>
      </c>
      <c r="K223" s="860" t="s">
        <v>221</v>
      </c>
      <c r="L223" s="861" t="s">
        <v>1864</v>
      </c>
      <c r="M223" s="860" t="s">
        <v>4970</v>
      </c>
      <c r="N223" s="862" t="str">
        <f t="shared" si="3"/>
        <v>PNA036_2.KKC566</v>
      </c>
      <c r="O223" s="860" t="s">
        <v>451</v>
      </c>
      <c r="P223" s="860" t="s">
        <v>454</v>
      </c>
      <c r="Q223" s="860"/>
      <c r="R223" s="860"/>
      <c r="S223" s="858"/>
      <c r="T223" s="860"/>
      <c r="U223" s="860"/>
      <c r="V223" s="860"/>
    </row>
    <row r="224" spans="1:22" x14ac:dyDescent="0.25">
      <c r="A224" s="857">
        <v>223</v>
      </c>
      <c r="B224" s="260" t="s">
        <v>5427</v>
      </c>
      <c r="C224" s="858" t="s">
        <v>5426</v>
      </c>
      <c r="D224" s="858">
        <v>6</v>
      </c>
      <c r="E224" s="858">
        <v>17</v>
      </c>
      <c r="F224" s="859" t="s">
        <v>1934</v>
      </c>
      <c r="G224" s="860" t="s">
        <v>4971</v>
      </c>
      <c r="H224" s="861"/>
      <c r="I224" s="860"/>
      <c r="J224" s="861" t="s">
        <v>5048</v>
      </c>
      <c r="K224" s="860" t="s">
        <v>221</v>
      </c>
      <c r="L224" s="861" t="s">
        <v>1864</v>
      </c>
      <c r="M224" s="860" t="s">
        <v>4970</v>
      </c>
      <c r="N224" s="862" t="str">
        <f t="shared" si="3"/>
        <v>PNA036_2.KKC567</v>
      </c>
      <c r="O224" s="860" t="s">
        <v>451</v>
      </c>
      <c r="P224" s="860" t="s">
        <v>454</v>
      </c>
      <c r="Q224" s="860"/>
      <c r="R224" s="860"/>
      <c r="S224" s="858"/>
      <c r="T224" s="860"/>
      <c r="U224" s="860"/>
      <c r="V224" s="860"/>
    </row>
    <row r="225" spans="1:22" ht="15" customHeight="1" x14ac:dyDescent="0.25">
      <c r="A225" s="857">
        <v>224</v>
      </c>
      <c r="B225" s="260" t="s">
        <v>5421</v>
      </c>
      <c r="C225" s="858" t="s">
        <v>5420</v>
      </c>
      <c r="D225" s="858">
        <v>6</v>
      </c>
      <c r="E225" s="858">
        <v>14</v>
      </c>
      <c r="F225" s="859" t="s">
        <v>46</v>
      </c>
      <c r="G225" s="860" t="s">
        <v>4971</v>
      </c>
      <c r="H225" s="861"/>
      <c r="I225" s="860"/>
      <c r="J225" s="861" t="s">
        <v>5048</v>
      </c>
      <c r="K225" s="860" t="s">
        <v>221</v>
      </c>
      <c r="L225" s="861" t="s">
        <v>1864</v>
      </c>
      <c r="M225" s="860" t="s">
        <v>4970</v>
      </c>
      <c r="N225" s="862" t="str">
        <f t="shared" si="3"/>
        <v>PNA036_2.ECO561_1</v>
      </c>
      <c r="O225" s="860" t="s">
        <v>454</v>
      </c>
      <c r="P225" s="860" t="s">
        <v>452</v>
      </c>
      <c r="Q225" s="860"/>
      <c r="R225" s="860"/>
      <c r="S225" s="858"/>
      <c r="T225" s="860"/>
      <c r="U225" s="860"/>
      <c r="V225" s="860"/>
    </row>
    <row r="226" spans="1:22" ht="15" customHeight="1" x14ac:dyDescent="0.25">
      <c r="A226" s="857">
        <v>225</v>
      </c>
      <c r="B226" s="260" t="s">
        <v>5423</v>
      </c>
      <c r="C226" s="858" t="s">
        <v>5422</v>
      </c>
      <c r="D226" s="858">
        <v>6</v>
      </c>
      <c r="E226" s="858">
        <v>15</v>
      </c>
      <c r="F226" s="859" t="s">
        <v>46</v>
      </c>
      <c r="G226" s="860" t="s">
        <v>4971</v>
      </c>
      <c r="H226" s="861"/>
      <c r="I226" s="860"/>
      <c r="J226" s="861" t="s">
        <v>5048</v>
      </c>
      <c r="K226" s="860" t="s">
        <v>221</v>
      </c>
      <c r="L226" s="861" t="s">
        <v>1864</v>
      </c>
      <c r="M226" s="860" t="s">
        <v>4970</v>
      </c>
      <c r="N226" s="862" t="str">
        <f t="shared" si="3"/>
        <v>PNA036_2.MPC561_1</v>
      </c>
      <c r="O226" s="860" t="s">
        <v>451</v>
      </c>
      <c r="P226" s="860" t="s">
        <v>452</v>
      </c>
      <c r="Q226" s="860"/>
      <c r="R226" s="860"/>
      <c r="S226" s="858"/>
      <c r="T226" s="860"/>
      <c r="U226" s="860"/>
      <c r="V226" s="860"/>
    </row>
    <row r="227" spans="1:22" x14ac:dyDescent="0.25">
      <c r="A227" s="857">
        <v>226</v>
      </c>
      <c r="B227" s="260" t="s">
        <v>6026</v>
      </c>
      <c r="C227" s="858" t="s">
        <v>6025</v>
      </c>
      <c r="D227" s="858">
        <v>13</v>
      </c>
      <c r="E227" s="858">
        <v>6</v>
      </c>
      <c r="F227" s="859" t="s">
        <v>46</v>
      </c>
      <c r="G227" s="860" t="s">
        <v>4971</v>
      </c>
      <c r="H227" s="861"/>
      <c r="I227" s="860"/>
      <c r="J227" s="861" t="s">
        <v>5052</v>
      </c>
      <c r="K227" s="860" t="s">
        <v>221</v>
      </c>
      <c r="L227" s="861" t="s">
        <v>1854</v>
      </c>
      <c r="M227" s="860" t="s">
        <v>4970</v>
      </c>
      <c r="N227" s="862" t="str">
        <f t="shared" si="3"/>
        <v>PNA036_2.ECB561</v>
      </c>
      <c r="O227" s="860" t="s">
        <v>454</v>
      </c>
      <c r="P227" s="860" t="s">
        <v>452</v>
      </c>
      <c r="Q227" s="860"/>
      <c r="R227" s="860"/>
      <c r="S227" s="858"/>
      <c r="T227" s="860"/>
      <c r="U227" s="860"/>
      <c r="V227" s="860"/>
    </row>
    <row r="228" spans="1:22" ht="15" customHeight="1" x14ac:dyDescent="0.25">
      <c r="A228" s="857">
        <v>227</v>
      </c>
      <c r="B228" s="260" t="s">
        <v>6028</v>
      </c>
      <c r="C228" s="858" t="s">
        <v>6027</v>
      </c>
      <c r="D228" s="858">
        <v>13</v>
      </c>
      <c r="E228" s="858">
        <v>7</v>
      </c>
      <c r="F228" s="859" t="s">
        <v>46</v>
      </c>
      <c r="G228" s="860" t="s">
        <v>4971</v>
      </c>
      <c r="H228" s="861"/>
      <c r="I228" s="860"/>
      <c r="J228" s="861" t="s">
        <v>5052</v>
      </c>
      <c r="K228" s="860" t="s">
        <v>221</v>
      </c>
      <c r="L228" s="861" t="s">
        <v>1854</v>
      </c>
      <c r="M228" s="860" t="s">
        <v>4970</v>
      </c>
      <c r="N228" s="862" t="str">
        <f t="shared" si="3"/>
        <v>PNA036_2.ECO561_2</v>
      </c>
      <c r="O228" s="860" t="s">
        <v>454</v>
      </c>
      <c r="P228" s="860" t="s">
        <v>452</v>
      </c>
      <c r="Q228" s="868"/>
      <c r="R228" s="860"/>
      <c r="S228" s="858"/>
      <c r="T228" s="868"/>
      <c r="U228" s="860"/>
      <c r="V228" s="860"/>
    </row>
    <row r="229" spans="1:22" ht="15" customHeight="1" x14ac:dyDescent="0.25">
      <c r="A229" s="857">
        <v>228</v>
      </c>
      <c r="B229" s="260" t="s">
        <v>6030</v>
      </c>
      <c r="C229" s="858" t="s">
        <v>6029</v>
      </c>
      <c r="D229" s="858">
        <v>13</v>
      </c>
      <c r="E229" s="858">
        <v>8</v>
      </c>
      <c r="F229" s="859" t="s">
        <v>46</v>
      </c>
      <c r="G229" s="860" t="s">
        <v>4971</v>
      </c>
      <c r="H229" s="861"/>
      <c r="I229" s="860"/>
      <c r="J229" s="861" t="s">
        <v>5052</v>
      </c>
      <c r="K229" s="860" t="s">
        <v>221</v>
      </c>
      <c r="L229" s="861" t="s">
        <v>1854</v>
      </c>
      <c r="M229" s="860" t="s">
        <v>4970</v>
      </c>
      <c r="N229" s="862" t="str">
        <f t="shared" si="3"/>
        <v>PNA036_2.EC561</v>
      </c>
      <c r="O229" s="860" t="s">
        <v>454</v>
      </c>
      <c r="P229" s="860" t="s">
        <v>452</v>
      </c>
      <c r="Q229" s="860"/>
      <c r="R229" s="860"/>
      <c r="S229" s="858"/>
      <c r="T229" s="860"/>
      <c r="U229" s="860"/>
      <c r="V229" s="860"/>
    </row>
    <row r="230" spans="1:22" x14ac:dyDescent="0.25">
      <c r="A230" s="857">
        <v>229</v>
      </c>
      <c r="B230" s="260" t="s">
        <v>6032</v>
      </c>
      <c r="C230" s="858" t="s">
        <v>6031</v>
      </c>
      <c r="D230" s="858">
        <v>13</v>
      </c>
      <c r="E230" s="858">
        <v>9</v>
      </c>
      <c r="F230" s="859" t="s">
        <v>46</v>
      </c>
      <c r="G230" s="860" t="s">
        <v>4971</v>
      </c>
      <c r="H230" s="861"/>
      <c r="I230" s="860"/>
      <c r="J230" s="861" t="s">
        <v>5052</v>
      </c>
      <c r="K230" s="860" t="s">
        <v>221</v>
      </c>
      <c r="L230" s="861" t="s">
        <v>1854</v>
      </c>
      <c r="M230" s="860" t="s">
        <v>4970</v>
      </c>
      <c r="N230" s="862" t="str">
        <f t="shared" si="3"/>
        <v>PNA036_2.MPC561_2</v>
      </c>
      <c r="O230" s="860" t="s">
        <v>451</v>
      </c>
      <c r="P230" s="860" t="s">
        <v>452</v>
      </c>
      <c r="Q230" s="860"/>
      <c r="R230" s="860"/>
      <c r="S230" s="858"/>
      <c r="T230" s="860"/>
      <c r="U230" s="860"/>
      <c r="V230" s="860"/>
    </row>
    <row r="231" spans="1:22" ht="15" customHeight="1" x14ac:dyDescent="0.25">
      <c r="A231" s="857">
        <v>230</v>
      </c>
      <c r="B231" s="260" t="s">
        <v>6034</v>
      </c>
      <c r="C231" s="858" t="s">
        <v>6033</v>
      </c>
      <c r="D231" s="858">
        <v>13</v>
      </c>
      <c r="E231" s="858">
        <v>10</v>
      </c>
      <c r="F231" s="859" t="s">
        <v>46</v>
      </c>
      <c r="G231" s="860" t="s">
        <v>4971</v>
      </c>
      <c r="H231" s="861"/>
      <c r="I231" s="860"/>
      <c r="J231" s="861" t="s">
        <v>5052</v>
      </c>
      <c r="K231" s="860" t="s">
        <v>221</v>
      </c>
      <c r="L231" s="861" t="s">
        <v>1854</v>
      </c>
      <c r="M231" s="860" t="s">
        <v>4970</v>
      </c>
      <c r="N231" s="862" t="str">
        <f t="shared" si="3"/>
        <v>PNA036_2.OPC561</v>
      </c>
      <c r="O231" s="860" t="s">
        <v>451</v>
      </c>
      <c r="P231" s="860" t="s">
        <v>454</v>
      </c>
      <c r="Q231" s="860"/>
      <c r="R231" s="860"/>
      <c r="S231" s="858"/>
      <c r="T231" s="860"/>
      <c r="U231" s="860"/>
      <c r="V231" s="860"/>
    </row>
    <row r="232" spans="1:22" ht="15" customHeight="1" x14ac:dyDescent="0.25">
      <c r="A232" s="857">
        <v>231</v>
      </c>
      <c r="B232" s="260" t="s">
        <v>6036</v>
      </c>
      <c r="C232" s="858" t="s">
        <v>6035</v>
      </c>
      <c r="D232" s="858">
        <v>13</v>
      </c>
      <c r="E232" s="858">
        <v>11</v>
      </c>
      <c r="F232" s="859" t="s">
        <v>1934</v>
      </c>
      <c r="G232" s="860" t="s">
        <v>4971</v>
      </c>
      <c r="H232" s="861"/>
      <c r="I232" s="860"/>
      <c r="J232" s="861" t="s">
        <v>5052</v>
      </c>
      <c r="K232" s="860" t="s">
        <v>221</v>
      </c>
      <c r="L232" s="861" t="s">
        <v>1854</v>
      </c>
      <c r="M232" s="860" t="s">
        <v>4970</v>
      </c>
      <c r="N232" s="862" t="str">
        <f t="shared" si="3"/>
        <v>PNA036_2.TC561</v>
      </c>
      <c r="O232" s="860" t="s">
        <v>451</v>
      </c>
      <c r="P232" s="860" t="s">
        <v>454</v>
      </c>
      <c r="Q232" s="860"/>
      <c r="R232" s="860"/>
      <c r="S232" s="867"/>
      <c r="T232" s="860"/>
      <c r="U232" s="860"/>
      <c r="V232" s="860"/>
    </row>
    <row r="233" spans="1:22" x14ac:dyDescent="0.25">
      <c r="A233" s="857">
        <v>232</v>
      </c>
      <c r="B233" s="260" t="s">
        <v>6507</v>
      </c>
      <c r="C233" s="858"/>
      <c r="D233" s="858"/>
      <c r="E233" s="858"/>
      <c r="F233" s="859"/>
      <c r="G233" s="860"/>
      <c r="H233" s="861"/>
      <c r="I233" s="860"/>
      <c r="J233" s="861"/>
      <c r="K233" s="860"/>
      <c r="L233" s="861"/>
      <c r="M233" s="860"/>
      <c r="N233" s="862" t="str">
        <f t="shared" si="3"/>
        <v/>
      </c>
      <c r="O233" s="860"/>
      <c r="P233" s="860"/>
      <c r="Q233" s="860"/>
      <c r="R233" s="860"/>
      <c r="S233" s="858"/>
      <c r="T233" s="860"/>
      <c r="U233" s="860"/>
      <c r="V233" s="860"/>
    </row>
    <row r="234" spans="1:22" ht="15" customHeight="1" x14ac:dyDescent="0.25">
      <c r="A234" s="857">
        <v>233</v>
      </c>
      <c r="B234" s="260" t="s">
        <v>6507</v>
      </c>
      <c r="C234" s="858"/>
      <c r="D234" s="858"/>
      <c r="E234" s="858"/>
      <c r="F234" s="859"/>
      <c r="G234" s="860"/>
      <c r="H234" s="861"/>
      <c r="I234" s="860"/>
      <c r="J234" s="861"/>
      <c r="K234" s="860"/>
      <c r="L234" s="861"/>
      <c r="M234" s="860"/>
      <c r="N234" s="862" t="str">
        <f t="shared" si="3"/>
        <v/>
      </c>
      <c r="O234" s="860"/>
      <c r="P234" s="860"/>
      <c r="Q234" s="860"/>
      <c r="R234" s="860"/>
      <c r="S234" s="858"/>
      <c r="T234" s="860"/>
      <c r="U234" s="860"/>
      <c r="V234" s="860"/>
    </row>
    <row r="235" spans="1:22" ht="15" customHeight="1" x14ac:dyDescent="0.25">
      <c r="A235" s="857">
        <v>234</v>
      </c>
      <c r="B235" s="260" t="s">
        <v>5657</v>
      </c>
      <c r="C235" s="858" t="s">
        <v>5656</v>
      </c>
      <c r="D235" s="858">
        <v>9</v>
      </c>
      <c r="E235" s="858">
        <v>10</v>
      </c>
      <c r="F235" s="859" t="s">
        <v>1934</v>
      </c>
      <c r="G235" s="860" t="s">
        <v>4977</v>
      </c>
      <c r="H235" s="861"/>
      <c r="I235" s="860"/>
      <c r="J235" s="861" t="s">
        <v>5048</v>
      </c>
      <c r="K235" s="860" t="s">
        <v>221</v>
      </c>
      <c r="L235" s="861" t="s">
        <v>1879</v>
      </c>
      <c r="M235" s="860" t="s">
        <v>4976</v>
      </c>
      <c r="N235" s="862" t="str">
        <f t="shared" si="3"/>
        <v>PNA036_3.KKC576</v>
      </c>
      <c r="O235" s="860" t="s">
        <v>451</v>
      </c>
      <c r="P235" s="860" t="s">
        <v>454</v>
      </c>
      <c r="Q235" s="860"/>
      <c r="R235" s="860"/>
      <c r="S235" s="858"/>
      <c r="T235" s="860"/>
      <c r="U235" s="860"/>
      <c r="V235" s="860"/>
    </row>
    <row r="236" spans="1:22" x14ac:dyDescent="0.25">
      <c r="A236" s="857">
        <v>235</v>
      </c>
      <c r="B236" s="260" t="s">
        <v>5659</v>
      </c>
      <c r="C236" s="858" t="s">
        <v>5658</v>
      </c>
      <c r="D236" s="858">
        <v>9</v>
      </c>
      <c r="E236" s="858">
        <v>11</v>
      </c>
      <c r="F236" s="859" t="s">
        <v>1934</v>
      </c>
      <c r="G236" s="860" t="s">
        <v>4977</v>
      </c>
      <c r="H236" s="861"/>
      <c r="I236" s="860"/>
      <c r="J236" s="861" t="s">
        <v>5048</v>
      </c>
      <c r="K236" s="860" t="s">
        <v>221</v>
      </c>
      <c r="L236" s="861" t="s">
        <v>1879</v>
      </c>
      <c r="M236" s="860" t="s">
        <v>4976</v>
      </c>
      <c r="N236" s="862" t="str">
        <f t="shared" si="3"/>
        <v>PNA036_3.KKC577</v>
      </c>
      <c r="O236" s="860" t="s">
        <v>451</v>
      </c>
      <c r="P236" s="860" t="s">
        <v>454</v>
      </c>
      <c r="Q236" s="860"/>
      <c r="R236" s="860"/>
      <c r="S236" s="858"/>
      <c r="T236" s="860"/>
      <c r="U236" s="860"/>
      <c r="V236" s="860"/>
    </row>
    <row r="237" spans="1:22" ht="15" customHeight="1" x14ac:dyDescent="0.25">
      <c r="A237" s="857">
        <v>236</v>
      </c>
      <c r="B237" s="260" t="s">
        <v>5653</v>
      </c>
      <c r="C237" s="858" t="s">
        <v>5652</v>
      </c>
      <c r="D237" s="858">
        <v>9</v>
      </c>
      <c r="E237" s="858">
        <v>8</v>
      </c>
      <c r="F237" s="859" t="s">
        <v>46</v>
      </c>
      <c r="G237" s="860" t="s">
        <v>4977</v>
      </c>
      <c r="H237" s="861"/>
      <c r="I237" s="860"/>
      <c r="J237" s="861" t="s">
        <v>5048</v>
      </c>
      <c r="K237" s="860" t="s">
        <v>221</v>
      </c>
      <c r="L237" s="861" t="s">
        <v>1879</v>
      </c>
      <c r="M237" s="860" t="s">
        <v>4976</v>
      </c>
      <c r="N237" s="862" t="str">
        <f t="shared" si="3"/>
        <v>PNA036_3.ECO571_1</v>
      </c>
      <c r="O237" s="860" t="s">
        <v>454</v>
      </c>
      <c r="P237" s="860" t="s">
        <v>452</v>
      </c>
      <c r="Q237" s="860"/>
      <c r="R237" s="860"/>
      <c r="S237" s="858"/>
      <c r="T237" s="860"/>
      <c r="U237" s="860"/>
      <c r="V237" s="860"/>
    </row>
    <row r="238" spans="1:22" ht="15" customHeight="1" x14ac:dyDescent="0.25">
      <c r="A238" s="857">
        <v>237</v>
      </c>
      <c r="B238" s="260" t="s">
        <v>5655</v>
      </c>
      <c r="C238" s="858" t="s">
        <v>5654</v>
      </c>
      <c r="D238" s="858">
        <v>9</v>
      </c>
      <c r="E238" s="858">
        <v>9</v>
      </c>
      <c r="F238" s="859" t="s">
        <v>46</v>
      </c>
      <c r="G238" s="860" t="s">
        <v>4977</v>
      </c>
      <c r="H238" s="861"/>
      <c r="I238" s="860"/>
      <c r="J238" s="861" t="s">
        <v>5048</v>
      </c>
      <c r="K238" s="860" t="s">
        <v>221</v>
      </c>
      <c r="L238" s="861" t="s">
        <v>1879</v>
      </c>
      <c r="M238" s="860" t="s">
        <v>4976</v>
      </c>
      <c r="N238" s="862" t="str">
        <f t="shared" si="3"/>
        <v>PNA036_3.MPC571_1</v>
      </c>
      <c r="O238" s="860" t="s">
        <v>451</v>
      </c>
      <c r="P238" s="860" t="s">
        <v>452</v>
      </c>
      <c r="Q238" s="860"/>
      <c r="R238" s="860"/>
      <c r="S238" s="858"/>
      <c r="T238" s="860"/>
      <c r="U238" s="860"/>
      <c r="V238" s="860"/>
    </row>
    <row r="239" spans="1:22" x14ac:dyDescent="0.25">
      <c r="A239" s="857">
        <v>238</v>
      </c>
      <c r="B239" s="260" t="s">
        <v>5908</v>
      </c>
      <c r="C239" s="858" t="s">
        <v>5907</v>
      </c>
      <c r="D239" s="858">
        <v>12</v>
      </c>
      <c r="E239" s="858">
        <v>7</v>
      </c>
      <c r="F239" s="859" t="s">
        <v>46</v>
      </c>
      <c r="G239" s="860" t="s">
        <v>4977</v>
      </c>
      <c r="H239" s="861"/>
      <c r="I239" s="860"/>
      <c r="J239" s="861" t="s">
        <v>5050</v>
      </c>
      <c r="K239" s="860" t="s">
        <v>221</v>
      </c>
      <c r="L239" s="861" t="s">
        <v>1864</v>
      </c>
      <c r="M239" s="860" t="s">
        <v>4976</v>
      </c>
      <c r="N239" s="862" t="str">
        <f t="shared" si="3"/>
        <v>PNA036_3.ECB571</v>
      </c>
      <c r="O239" s="860" t="s">
        <v>454</v>
      </c>
      <c r="P239" s="860" t="s">
        <v>452</v>
      </c>
      <c r="Q239" s="860"/>
      <c r="R239" s="860"/>
      <c r="S239" s="858"/>
      <c r="T239" s="860"/>
      <c r="U239" s="860"/>
      <c r="V239" s="860"/>
    </row>
    <row r="240" spans="1:22" ht="15" customHeight="1" x14ac:dyDescent="0.25">
      <c r="A240" s="857">
        <v>239</v>
      </c>
      <c r="B240" s="260" t="s">
        <v>5911</v>
      </c>
      <c r="C240" s="858" t="s">
        <v>5910</v>
      </c>
      <c r="D240" s="858">
        <v>12</v>
      </c>
      <c r="E240" s="858">
        <v>8</v>
      </c>
      <c r="F240" s="859" t="s">
        <v>46</v>
      </c>
      <c r="G240" s="860" t="s">
        <v>4977</v>
      </c>
      <c r="H240" s="861"/>
      <c r="I240" s="860"/>
      <c r="J240" s="861" t="s">
        <v>5050</v>
      </c>
      <c r="K240" s="860" t="s">
        <v>221</v>
      </c>
      <c r="L240" s="861" t="s">
        <v>1864</v>
      </c>
      <c r="M240" s="860" t="s">
        <v>4976</v>
      </c>
      <c r="N240" s="862" t="str">
        <f t="shared" si="3"/>
        <v>PNA036_3.ECO571_2</v>
      </c>
      <c r="O240" s="860" t="s">
        <v>454</v>
      </c>
      <c r="P240" s="860" t="s">
        <v>452</v>
      </c>
      <c r="Q240" s="860"/>
      <c r="R240" s="860"/>
      <c r="S240" s="858"/>
      <c r="T240" s="860"/>
      <c r="U240" s="860"/>
      <c r="V240" s="860"/>
    </row>
    <row r="241" spans="1:22" ht="15" customHeight="1" x14ac:dyDescent="0.25">
      <c r="A241" s="857">
        <v>240</v>
      </c>
      <c r="B241" s="260" t="s">
        <v>5913</v>
      </c>
      <c r="C241" s="858" t="s">
        <v>5912</v>
      </c>
      <c r="D241" s="858">
        <v>12</v>
      </c>
      <c r="E241" s="858">
        <v>9</v>
      </c>
      <c r="F241" s="859" t="s">
        <v>46</v>
      </c>
      <c r="G241" s="860" t="s">
        <v>4977</v>
      </c>
      <c r="H241" s="861"/>
      <c r="I241" s="860"/>
      <c r="J241" s="861" t="s">
        <v>5050</v>
      </c>
      <c r="K241" s="860" t="s">
        <v>221</v>
      </c>
      <c r="L241" s="861" t="s">
        <v>1864</v>
      </c>
      <c r="M241" s="860" t="s">
        <v>4976</v>
      </c>
      <c r="N241" s="862" t="str">
        <f t="shared" si="3"/>
        <v>PNA036_3.EC571</v>
      </c>
      <c r="O241" s="860" t="s">
        <v>454</v>
      </c>
      <c r="P241" s="860" t="s">
        <v>452</v>
      </c>
      <c r="Q241" s="860"/>
      <c r="R241" s="860"/>
      <c r="S241" s="858"/>
      <c r="T241" s="860"/>
      <c r="U241" s="860"/>
      <c r="V241" s="860"/>
    </row>
    <row r="242" spans="1:22" x14ac:dyDescent="0.25">
      <c r="A242" s="857">
        <v>241</v>
      </c>
      <c r="B242" s="260" t="s">
        <v>5915</v>
      </c>
      <c r="C242" s="858" t="s">
        <v>5914</v>
      </c>
      <c r="D242" s="858">
        <v>12</v>
      </c>
      <c r="E242" s="858">
        <v>10</v>
      </c>
      <c r="F242" s="859" t="s">
        <v>46</v>
      </c>
      <c r="G242" s="860" t="s">
        <v>4977</v>
      </c>
      <c r="H242" s="861"/>
      <c r="I242" s="860"/>
      <c r="J242" s="861" t="s">
        <v>5050</v>
      </c>
      <c r="K242" s="860" t="s">
        <v>221</v>
      </c>
      <c r="L242" s="861" t="s">
        <v>1864</v>
      </c>
      <c r="M242" s="860" t="s">
        <v>4976</v>
      </c>
      <c r="N242" s="862" t="str">
        <f t="shared" si="3"/>
        <v>PNA036_3.MPC571_2</v>
      </c>
      <c r="O242" s="860" t="s">
        <v>451</v>
      </c>
      <c r="P242" s="860" t="s">
        <v>452</v>
      </c>
      <c r="Q242" s="860"/>
      <c r="R242" s="860"/>
      <c r="S242" s="858"/>
      <c r="T242" s="860"/>
      <c r="U242" s="860"/>
      <c r="V242" s="860"/>
    </row>
    <row r="243" spans="1:22" ht="15" customHeight="1" x14ac:dyDescent="0.25">
      <c r="A243" s="857">
        <v>242</v>
      </c>
      <c r="B243" s="260" t="s">
        <v>5917</v>
      </c>
      <c r="C243" s="858" t="s">
        <v>5916</v>
      </c>
      <c r="D243" s="858">
        <v>12</v>
      </c>
      <c r="E243" s="858">
        <v>11</v>
      </c>
      <c r="F243" s="859" t="s">
        <v>46</v>
      </c>
      <c r="G243" s="860" t="s">
        <v>4977</v>
      </c>
      <c r="H243" s="861"/>
      <c r="I243" s="860"/>
      <c r="J243" s="861" t="s">
        <v>5050</v>
      </c>
      <c r="K243" s="860" t="s">
        <v>221</v>
      </c>
      <c r="L243" s="861" t="s">
        <v>1864</v>
      </c>
      <c r="M243" s="860" t="s">
        <v>4976</v>
      </c>
      <c r="N243" s="862" t="str">
        <f t="shared" si="3"/>
        <v>PNA036_3.OPC571</v>
      </c>
      <c r="O243" s="860" t="s">
        <v>451</v>
      </c>
      <c r="P243" s="860" t="s">
        <v>454</v>
      </c>
      <c r="Q243" s="868"/>
      <c r="R243" s="860"/>
      <c r="S243" s="858"/>
      <c r="T243" s="868"/>
      <c r="U243" s="860"/>
      <c r="V243" s="860"/>
    </row>
    <row r="244" spans="1:22" ht="15" customHeight="1" x14ac:dyDescent="0.25">
      <c r="A244" s="857">
        <v>243</v>
      </c>
      <c r="B244" s="260" t="s">
        <v>5919</v>
      </c>
      <c r="C244" s="858" t="s">
        <v>5918</v>
      </c>
      <c r="D244" s="858">
        <v>12</v>
      </c>
      <c r="E244" s="858">
        <v>12</v>
      </c>
      <c r="F244" s="859" t="s">
        <v>1934</v>
      </c>
      <c r="G244" s="860" t="s">
        <v>4977</v>
      </c>
      <c r="H244" s="861"/>
      <c r="I244" s="860"/>
      <c r="J244" s="861" t="s">
        <v>5050</v>
      </c>
      <c r="K244" s="860" t="s">
        <v>221</v>
      </c>
      <c r="L244" s="861" t="s">
        <v>1864</v>
      </c>
      <c r="M244" s="860" t="s">
        <v>4976</v>
      </c>
      <c r="N244" s="862" t="str">
        <f t="shared" si="3"/>
        <v>PNA036_3.TC571</v>
      </c>
      <c r="O244" s="860" t="s">
        <v>451</v>
      </c>
      <c r="P244" s="860" t="s">
        <v>454</v>
      </c>
      <c r="Q244" s="868"/>
      <c r="R244" s="860"/>
      <c r="S244" s="858"/>
      <c r="T244" s="868"/>
      <c r="U244" s="860"/>
      <c r="V244" s="860"/>
    </row>
    <row r="245" spans="1:22" ht="15" customHeight="1" x14ac:dyDescent="0.25">
      <c r="A245" s="857">
        <v>244</v>
      </c>
      <c r="B245" s="260" t="s">
        <v>6507</v>
      </c>
      <c r="C245" s="858"/>
      <c r="D245" s="858"/>
      <c r="E245" s="858"/>
      <c r="F245" s="859"/>
      <c r="G245" s="860"/>
      <c r="H245" s="861"/>
      <c r="I245" s="860"/>
      <c r="J245" s="861"/>
      <c r="K245" s="860"/>
      <c r="L245" s="861"/>
      <c r="M245" s="860"/>
      <c r="N245" s="862" t="str">
        <f t="shared" si="3"/>
        <v/>
      </c>
      <c r="O245" s="860"/>
      <c r="P245" s="860"/>
      <c r="Q245" s="863"/>
      <c r="R245" s="860"/>
      <c r="S245" s="858"/>
      <c r="T245" s="863"/>
      <c r="U245" s="860"/>
      <c r="V245" s="860"/>
    </row>
    <row r="246" spans="1:22" ht="15" customHeight="1" x14ac:dyDescent="0.25">
      <c r="A246" s="857">
        <v>245</v>
      </c>
      <c r="B246" s="260" t="s">
        <v>6507</v>
      </c>
      <c r="C246" s="858"/>
      <c r="D246" s="858"/>
      <c r="E246" s="858"/>
      <c r="F246" s="859"/>
      <c r="G246" s="860"/>
      <c r="H246" s="861"/>
      <c r="I246" s="860"/>
      <c r="J246" s="861"/>
      <c r="K246" s="860"/>
      <c r="L246" s="861"/>
      <c r="M246" s="860"/>
      <c r="N246" s="862" t="str">
        <f t="shared" si="3"/>
        <v/>
      </c>
      <c r="O246" s="860"/>
      <c r="P246" s="860"/>
      <c r="Q246" s="864"/>
      <c r="R246" s="860"/>
      <c r="S246" s="858"/>
      <c r="T246" s="864"/>
      <c r="U246" s="860"/>
      <c r="V246" s="860"/>
    </row>
    <row r="247" spans="1:22" ht="15" customHeight="1" x14ac:dyDescent="0.25">
      <c r="A247" s="857">
        <v>246</v>
      </c>
      <c r="B247" s="260" t="s">
        <v>5744</v>
      </c>
      <c r="C247" s="858" t="s">
        <v>5743</v>
      </c>
      <c r="D247" s="858">
        <v>10</v>
      </c>
      <c r="E247" s="858">
        <v>16</v>
      </c>
      <c r="F247" s="859" t="s">
        <v>1934</v>
      </c>
      <c r="G247" s="860" t="s">
        <v>4983</v>
      </c>
      <c r="H247" s="861"/>
      <c r="I247" s="860"/>
      <c r="J247" s="861" t="s">
        <v>5048</v>
      </c>
      <c r="K247" s="860" t="s">
        <v>221</v>
      </c>
      <c r="L247" s="861" t="s">
        <v>2375</v>
      </c>
      <c r="M247" s="860" t="s">
        <v>4982</v>
      </c>
      <c r="N247" s="862" t="str">
        <f t="shared" si="3"/>
        <v>PNA036_4.KKC586</v>
      </c>
      <c r="O247" s="860" t="s">
        <v>451</v>
      </c>
      <c r="P247" s="860" t="s">
        <v>454</v>
      </c>
      <c r="Q247" s="868"/>
      <c r="R247" s="860"/>
      <c r="S247" s="858"/>
      <c r="T247" s="868"/>
      <c r="U247" s="860"/>
      <c r="V247" s="860"/>
    </row>
    <row r="248" spans="1:22" ht="15" customHeight="1" x14ac:dyDescent="0.25">
      <c r="A248" s="857">
        <v>247</v>
      </c>
      <c r="B248" s="260" t="s">
        <v>5746</v>
      </c>
      <c r="C248" s="858" t="s">
        <v>5745</v>
      </c>
      <c r="D248" s="858">
        <v>10</v>
      </c>
      <c r="E248" s="858">
        <v>17</v>
      </c>
      <c r="F248" s="859" t="s">
        <v>1934</v>
      </c>
      <c r="G248" s="860" t="s">
        <v>4983</v>
      </c>
      <c r="H248" s="861"/>
      <c r="I248" s="860"/>
      <c r="J248" s="861" t="s">
        <v>5048</v>
      </c>
      <c r="K248" s="860" t="s">
        <v>221</v>
      </c>
      <c r="L248" s="861" t="s">
        <v>2375</v>
      </c>
      <c r="M248" s="860" t="s">
        <v>4982</v>
      </c>
      <c r="N248" s="862" t="str">
        <f t="shared" si="3"/>
        <v>PNA036_4.KKC587</v>
      </c>
      <c r="O248" s="860" t="s">
        <v>451</v>
      </c>
      <c r="P248" s="860" t="s">
        <v>454</v>
      </c>
      <c r="Q248" s="863"/>
      <c r="R248" s="860"/>
      <c r="S248" s="858"/>
      <c r="T248" s="863"/>
      <c r="U248" s="860"/>
      <c r="V248" s="860"/>
    </row>
    <row r="249" spans="1:22" ht="15" customHeight="1" x14ac:dyDescent="0.25">
      <c r="A249" s="857">
        <v>248</v>
      </c>
      <c r="B249" s="260" t="s">
        <v>5740</v>
      </c>
      <c r="C249" s="858" t="s">
        <v>5739</v>
      </c>
      <c r="D249" s="858">
        <v>10</v>
      </c>
      <c r="E249" s="858">
        <v>14</v>
      </c>
      <c r="F249" s="859" t="s">
        <v>46</v>
      </c>
      <c r="G249" s="860" t="s">
        <v>4983</v>
      </c>
      <c r="H249" s="861"/>
      <c r="I249" s="860"/>
      <c r="J249" s="861" t="s">
        <v>5048</v>
      </c>
      <c r="K249" s="860" t="s">
        <v>221</v>
      </c>
      <c r="L249" s="861" t="s">
        <v>2375</v>
      </c>
      <c r="M249" s="860" t="s">
        <v>4982</v>
      </c>
      <c r="N249" s="862" t="str">
        <f t="shared" si="3"/>
        <v>PNA036_4.ECO581_1</v>
      </c>
      <c r="O249" s="860" t="s">
        <v>454</v>
      </c>
      <c r="P249" s="860" t="s">
        <v>452</v>
      </c>
      <c r="Q249" s="864"/>
      <c r="R249" s="860"/>
      <c r="S249" s="858"/>
      <c r="T249" s="864"/>
      <c r="U249" s="860"/>
      <c r="V249" s="860"/>
    </row>
    <row r="250" spans="1:22" ht="15" customHeight="1" x14ac:dyDescent="0.25">
      <c r="A250" s="857">
        <v>249</v>
      </c>
      <c r="B250" s="260" t="s">
        <v>5742</v>
      </c>
      <c r="C250" s="858" t="s">
        <v>5741</v>
      </c>
      <c r="D250" s="858">
        <v>10</v>
      </c>
      <c r="E250" s="858">
        <v>15</v>
      </c>
      <c r="F250" s="859" t="s">
        <v>46</v>
      </c>
      <c r="G250" s="860" t="s">
        <v>4983</v>
      </c>
      <c r="H250" s="861"/>
      <c r="I250" s="860"/>
      <c r="J250" s="861" t="s">
        <v>5048</v>
      </c>
      <c r="K250" s="860" t="s">
        <v>221</v>
      </c>
      <c r="L250" s="861" t="s">
        <v>2375</v>
      </c>
      <c r="M250" s="860" t="s">
        <v>4982</v>
      </c>
      <c r="N250" s="862" t="str">
        <f t="shared" si="3"/>
        <v>PNA036_4.MPC581_1</v>
      </c>
      <c r="O250" s="860" t="s">
        <v>451</v>
      </c>
      <c r="P250" s="860" t="s">
        <v>452</v>
      </c>
      <c r="Q250" s="868"/>
      <c r="R250" s="860"/>
      <c r="S250" s="858"/>
      <c r="T250" s="868"/>
      <c r="U250" s="860"/>
      <c r="V250" s="860"/>
    </row>
    <row r="251" spans="1:22" ht="15" customHeight="1" x14ac:dyDescent="0.25">
      <c r="A251" s="857">
        <v>250</v>
      </c>
      <c r="B251" s="260" t="s">
        <v>6138</v>
      </c>
      <c r="C251" s="858" t="s">
        <v>6137</v>
      </c>
      <c r="D251" s="858">
        <v>14</v>
      </c>
      <c r="E251" s="858">
        <v>7</v>
      </c>
      <c r="F251" s="859" t="s">
        <v>46</v>
      </c>
      <c r="G251" s="860" t="s">
        <v>4983</v>
      </c>
      <c r="H251" s="861"/>
      <c r="I251" s="860"/>
      <c r="J251" s="861" t="s">
        <v>5052</v>
      </c>
      <c r="K251" s="860" t="s">
        <v>221</v>
      </c>
      <c r="L251" s="861" t="s">
        <v>1864</v>
      </c>
      <c r="M251" s="860" t="s">
        <v>4982</v>
      </c>
      <c r="N251" s="862" t="str">
        <f t="shared" si="3"/>
        <v>PNA036_4.ECB581</v>
      </c>
      <c r="O251" s="860" t="s">
        <v>454</v>
      </c>
      <c r="P251" s="860" t="s">
        <v>452</v>
      </c>
      <c r="Q251" s="869"/>
      <c r="R251" s="860"/>
      <c r="S251" s="867"/>
      <c r="T251" s="869"/>
      <c r="U251" s="860"/>
      <c r="V251" s="860"/>
    </row>
    <row r="252" spans="1:22" ht="15" customHeight="1" x14ac:dyDescent="0.25">
      <c r="A252" s="857">
        <v>251</v>
      </c>
      <c r="B252" s="260" t="s">
        <v>6140</v>
      </c>
      <c r="C252" s="858" t="s">
        <v>6139</v>
      </c>
      <c r="D252" s="858">
        <v>14</v>
      </c>
      <c r="E252" s="858">
        <v>8</v>
      </c>
      <c r="F252" s="859" t="s">
        <v>46</v>
      </c>
      <c r="G252" s="860" t="s">
        <v>4983</v>
      </c>
      <c r="H252" s="861"/>
      <c r="I252" s="860"/>
      <c r="J252" s="861" t="s">
        <v>5052</v>
      </c>
      <c r="K252" s="860" t="s">
        <v>221</v>
      </c>
      <c r="L252" s="861" t="s">
        <v>1864</v>
      </c>
      <c r="M252" s="860" t="s">
        <v>4982</v>
      </c>
      <c r="N252" s="862" t="str">
        <f t="shared" si="3"/>
        <v>PNA036_4.ECO581_2</v>
      </c>
      <c r="O252" s="860" t="s">
        <v>454</v>
      </c>
      <c r="P252" s="860" t="s">
        <v>452</v>
      </c>
      <c r="Q252" s="864"/>
      <c r="R252" s="860"/>
      <c r="S252" s="867"/>
      <c r="T252" s="864"/>
      <c r="U252" s="860"/>
      <c r="V252" s="860"/>
    </row>
    <row r="253" spans="1:22" ht="15" customHeight="1" x14ac:dyDescent="0.25">
      <c r="A253" s="857">
        <v>252</v>
      </c>
      <c r="B253" s="260" t="s">
        <v>6142</v>
      </c>
      <c r="C253" s="858" t="s">
        <v>6141</v>
      </c>
      <c r="D253" s="858">
        <v>14</v>
      </c>
      <c r="E253" s="858">
        <v>9</v>
      </c>
      <c r="F253" s="859" t="s">
        <v>46</v>
      </c>
      <c r="G253" s="860" t="s">
        <v>4983</v>
      </c>
      <c r="H253" s="861"/>
      <c r="I253" s="860"/>
      <c r="J253" s="861" t="s">
        <v>5052</v>
      </c>
      <c r="K253" s="860" t="s">
        <v>221</v>
      </c>
      <c r="L253" s="861" t="s">
        <v>1864</v>
      </c>
      <c r="M253" s="860" t="s">
        <v>4982</v>
      </c>
      <c r="N253" s="862" t="str">
        <f t="shared" si="3"/>
        <v>PNA036_4.EC581</v>
      </c>
      <c r="O253" s="860" t="s">
        <v>454</v>
      </c>
      <c r="P253" s="860" t="s">
        <v>452</v>
      </c>
      <c r="Q253" s="868"/>
      <c r="R253" s="860"/>
      <c r="S253" s="867"/>
      <c r="T253" s="868"/>
      <c r="U253" s="860"/>
      <c r="V253" s="860"/>
    </row>
    <row r="254" spans="1:22" ht="15" customHeight="1" x14ac:dyDescent="0.25">
      <c r="A254" s="857">
        <v>253</v>
      </c>
      <c r="B254" s="260" t="s">
        <v>6144</v>
      </c>
      <c r="C254" s="858" t="s">
        <v>6143</v>
      </c>
      <c r="D254" s="858">
        <v>14</v>
      </c>
      <c r="E254" s="858">
        <v>10</v>
      </c>
      <c r="F254" s="859" t="s">
        <v>46</v>
      </c>
      <c r="G254" s="860" t="s">
        <v>4983</v>
      </c>
      <c r="H254" s="861"/>
      <c r="I254" s="860"/>
      <c r="J254" s="861" t="s">
        <v>5052</v>
      </c>
      <c r="K254" s="860" t="s">
        <v>221</v>
      </c>
      <c r="L254" s="861" t="s">
        <v>1864</v>
      </c>
      <c r="M254" s="860" t="s">
        <v>4982</v>
      </c>
      <c r="N254" s="862" t="str">
        <f t="shared" si="3"/>
        <v>PNA036_4.MPC581_2</v>
      </c>
      <c r="O254" s="860" t="s">
        <v>451</v>
      </c>
      <c r="P254" s="860" t="s">
        <v>452</v>
      </c>
      <c r="Q254" s="868"/>
      <c r="R254" s="860"/>
      <c r="S254" s="867"/>
      <c r="T254" s="868"/>
      <c r="U254" s="860"/>
      <c r="V254" s="860"/>
    </row>
    <row r="255" spans="1:22" ht="15" customHeight="1" x14ac:dyDescent="0.25">
      <c r="A255" s="857">
        <v>254</v>
      </c>
      <c r="B255" s="260" t="s">
        <v>6146</v>
      </c>
      <c r="C255" s="858" t="s">
        <v>6145</v>
      </c>
      <c r="D255" s="858">
        <v>14</v>
      </c>
      <c r="E255" s="858">
        <v>11</v>
      </c>
      <c r="F255" s="859" t="s">
        <v>46</v>
      </c>
      <c r="G255" s="860" t="s">
        <v>4983</v>
      </c>
      <c r="H255" s="861"/>
      <c r="I255" s="860"/>
      <c r="J255" s="861" t="s">
        <v>5052</v>
      </c>
      <c r="K255" s="860" t="s">
        <v>221</v>
      </c>
      <c r="L255" s="861" t="s">
        <v>1864</v>
      </c>
      <c r="M255" s="860" t="s">
        <v>4982</v>
      </c>
      <c r="N255" s="862" t="str">
        <f t="shared" si="3"/>
        <v>PNA036_4.OPC581</v>
      </c>
      <c r="O255" s="860" t="s">
        <v>451</v>
      </c>
      <c r="P255" s="860" t="s">
        <v>454</v>
      </c>
      <c r="Q255" s="863"/>
      <c r="R255" s="860"/>
      <c r="S255" s="858"/>
      <c r="T255" s="863"/>
      <c r="U255" s="860"/>
      <c r="V255" s="860"/>
    </row>
    <row r="256" spans="1:22" ht="15" customHeight="1" x14ac:dyDescent="0.25">
      <c r="A256" s="857">
        <v>255</v>
      </c>
      <c r="B256" s="260" t="s">
        <v>6148</v>
      </c>
      <c r="C256" s="858" t="s">
        <v>6147</v>
      </c>
      <c r="D256" s="858">
        <v>14</v>
      </c>
      <c r="E256" s="858">
        <v>12</v>
      </c>
      <c r="F256" s="859" t="s">
        <v>1934</v>
      </c>
      <c r="G256" s="860" t="s">
        <v>4983</v>
      </c>
      <c r="H256" s="861"/>
      <c r="I256" s="860"/>
      <c r="J256" s="861" t="s">
        <v>5052</v>
      </c>
      <c r="K256" s="860" t="s">
        <v>221</v>
      </c>
      <c r="L256" s="861" t="s">
        <v>1864</v>
      </c>
      <c r="M256" s="860" t="s">
        <v>4982</v>
      </c>
      <c r="N256" s="862" t="str">
        <f t="shared" si="3"/>
        <v>PNA036_4.TC581</v>
      </c>
      <c r="O256" s="860" t="s">
        <v>451</v>
      </c>
      <c r="P256" s="860" t="s">
        <v>454</v>
      </c>
      <c r="Q256" s="864"/>
      <c r="R256" s="860"/>
      <c r="S256" s="858"/>
      <c r="T256" s="864"/>
      <c r="U256" s="860"/>
      <c r="V256" s="860"/>
    </row>
    <row r="257" spans="1:22" ht="15" customHeight="1" x14ac:dyDescent="0.25">
      <c r="A257" s="857">
        <v>256</v>
      </c>
      <c r="B257" s="260" t="s">
        <v>6507</v>
      </c>
      <c r="C257" s="858"/>
      <c r="D257" s="858"/>
      <c r="E257" s="858"/>
      <c r="F257" s="859"/>
      <c r="G257" s="860"/>
      <c r="H257" s="861"/>
      <c r="I257" s="860"/>
      <c r="J257" s="861"/>
      <c r="K257" s="860"/>
      <c r="L257" s="861"/>
      <c r="M257" s="860"/>
      <c r="N257" s="862" t="str">
        <f t="shared" si="3"/>
        <v/>
      </c>
      <c r="O257" s="860"/>
      <c r="P257" s="860"/>
      <c r="Q257" s="868"/>
      <c r="R257" s="860"/>
      <c r="S257" s="858"/>
      <c r="T257" s="868"/>
      <c r="U257" s="860"/>
      <c r="V257" s="860"/>
    </row>
    <row r="258" spans="1:22" ht="15" customHeight="1" x14ac:dyDescent="0.25">
      <c r="A258" s="857">
        <v>257</v>
      </c>
      <c r="B258" s="260" t="s">
        <v>6507</v>
      </c>
      <c r="C258" s="858"/>
      <c r="D258" s="858"/>
      <c r="E258" s="858"/>
      <c r="F258" s="859"/>
      <c r="G258" s="860"/>
      <c r="H258" s="861"/>
      <c r="I258" s="860"/>
      <c r="J258" s="861"/>
      <c r="K258" s="860"/>
      <c r="L258" s="861"/>
      <c r="M258" s="860"/>
      <c r="N258" s="862" t="str">
        <f t="shared" si="3"/>
        <v/>
      </c>
      <c r="O258" s="860"/>
      <c r="P258" s="860"/>
      <c r="Q258" s="869"/>
      <c r="R258" s="860"/>
      <c r="S258" s="858"/>
      <c r="T258" s="869"/>
      <c r="U258" s="860"/>
      <c r="V258" s="860"/>
    </row>
    <row r="259" spans="1:22" ht="15" customHeight="1" x14ac:dyDescent="0.25">
      <c r="A259" s="857">
        <v>258</v>
      </c>
      <c r="B259" s="260" t="s">
        <v>5413</v>
      </c>
      <c r="C259" s="858" t="s">
        <v>5412</v>
      </c>
      <c r="D259" s="858">
        <v>6</v>
      </c>
      <c r="E259" s="858">
        <v>9</v>
      </c>
      <c r="F259" s="859" t="s">
        <v>1934</v>
      </c>
      <c r="G259" s="860" t="s">
        <v>2650</v>
      </c>
      <c r="H259" s="861"/>
      <c r="I259" s="860"/>
      <c r="J259" s="861" t="s">
        <v>5048</v>
      </c>
      <c r="K259" s="860" t="s">
        <v>221</v>
      </c>
      <c r="L259" s="861" t="s">
        <v>1864</v>
      </c>
      <c r="M259" s="860" t="s">
        <v>4962</v>
      </c>
      <c r="N259" s="862" t="str">
        <f t="shared" ref="N259:N322" si="4">IF(ISBLANK(M259),"",IF(ISBLANK(Q259),CONCATENATE(M259,".",C259),CONCATENATE(M259,".",Q259)))</f>
        <v>SSN.BB951_1</v>
      </c>
      <c r="O259" s="860" t="s">
        <v>451</v>
      </c>
      <c r="P259" s="860" t="s">
        <v>453</v>
      </c>
      <c r="Q259" s="864"/>
      <c r="R259" s="860"/>
      <c r="S259" s="858"/>
      <c r="T259" s="864"/>
      <c r="U259" s="860"/>
      <c r="V259" s="860"/>
    </row>
    <row r="260" spans="1:22" ht="15" customHeight="1" x14ac:dyDescent="0.25">
      <c r="A260" s="857">
        <v>259</v>
      </c>
      <c r="B260" s="260" t="s">
        <v>5415</v>
      </c>
      <c r="C260" s="858" t="s">
        <v>5414</v>
      </c>
      <c r="D260" s="858">
        <v>6</v>
      </c>
      <c r="E260" s="858">
        <v>10</v>
      </c>
      <c r="F260" s="859" t="s">
        <v>1934</v>
      </c>
      <c r="G260" s="860" t="s">
        <v>2650</v>
      </c>
      <c r="H260" s="861"/>
      <c r="I260" s="860"/>
      <c r="J260" s="861" t="s">
        <v>5048</v>
      </c>
      <c r="K260" s="860" t="s">
        <v>221</v>
      </c>
      <c r="L260" s="861" t="s">
        <v>1864</v>
      </c>
      <c r="M260" s="860" t="s">
        <v>4962</v>
      </c>
      <c r="N260" s="862" t="str">
        <f t="shared" si="4"/>
        <v>SSN.OPC951</v>
      </c>
      <c r="O260" s="860" t="s">
        <v>451</v>
      </c>
      <c r="P260" s="860" t="s">
        <v>454</v>
      </c>
      <c r="Q260" s="868"/>
      <c r="R260" s="860"/>
      <c r="S260" s="858"/>
      <c r="T260" s="868"/>
      <c r="U260" s="860"/>
      <c r="V260" s="860"/>
    </row>
    <row r="261" spans="1:22" ht="15" customHeight="1" x14ac:dyDescent="0.25">
      <c r="A261" s="857">
        <v>260</v>
      </c>
      <c r="B261" s="260" t="s">
        <v>5417</v>
      </c>
      <c r="C261" s="858" t="s">
        <v>5416</v>
      </c>
      <c r="D261" s="858">
        <v>6</v>
      </c>
      <c r="E261" s="858">
        <v>11</v>
      </c>
      <c r="F261" s="859" t="s">
        <v>1934</v>
      </c>
      <c r="G261" s="860" t="s">
        <v>2650</v>
      </c>
      <c r="H261" s="861"/>
      <c r="I261" s="860"/>
      <c r="J261" s="861" t="s">
        <v>5048</v>
      </c>
      <c r="K261" s="860" t="s">
        <v>221</v>
      </c>
      <c r="L261" s="861" t="s">
        <v>1864</v>
      </c>
      <c r="M261" s="860" t="s">
        <v>4962</v>
      </c>
      <c r="N261" s="862" t="str">
        <f t="shared" si="4"/>
        <v>SSN.PPC951</v>
      </c>
      <c r="O261" s="860" t="s">
        <v>451</v>
      </c>
      <c r="P261" s="860" t="s">
        <v>453</v>
      </c>
      <c r="Q261" s="868"/>
      <c r="R261" s="860"/>
      <c r="S261" s="858"/>
      <c r="T261" s="868"/>
      <c r="U261" s="860"/>
      <c r="V261" s="860"/>
    </row>
    <row r="262" spans="1:22" ht="15" customHeight="1" x14ac:dyDescent="0.25">
      <c r="A262" s="857">
        <v>261</v>
      </c>
      <c r="B262" s="260" t="s">
        <v>5419</v>
      </c>
      <c r="C262" s="858" t="s">
        <v>5418</v>
      </c>
      <c r="D262" s="858">
        <v>6</v>
      </c>
      <c r="E262" s="858">
        <v>12</v>
      </c>
      <c r="F262" s="859" t="s">
        <v>1934</v>
      </c>
      <c r="G262" s="860" t="s">
        <v>2650</v>
      </c>
      <c r="H262" s="861"/>
      <c r="I262" s="860"/>
      <c r="J262" s="861" t="s">
        <v>5048</v>
      </c>
      <c r="K262" s="860" t="s">
        <v>221</v>
      </c>
      <c r="L262" s="861" t="s">
        <v>1864</v>
      </c>
      <c r="M262" s="860" t="s">
        <v>4962</v>
      </c>
      <c r="N262" s="862" t="str">
        <f t="shared" si="4"/>
        <v>SSN.TC9512</v>
      </c>
      <c r="O262" s="860" t="s">
        <v>451</v>
      </c>
      <c r="P262" s="860" t="s">
        <v>453</v>
      </c>
      <c r="Q262" s="863"/>
      <c r="R262" s="860"/>
      <c r="S262" s="858"/>
      <c r="T262" s="863"/>
      <c r="U262" s="860"/>
      <c r="V262" s="860"/>
    </row>
    <row r="263" spans="1:22" ht="15" customHeight="1" x14ac:dyDescent="0.25">
      <c r="A263" s="857">
        <v>262</v>
      </c>
      <c r="B263" s="260" t="s">
        <v>6507</v>
      </c>
      <c r="C263" s="858"/>
      <c r="D263" s="858"/>
      <c r="E263" s="858"/>
      <c r="F263" s="859"/>
      <c r="G263" s="860"/>
      <c r="H263" s="861"/>
      <c r="I263" s="860"/>
      <c r="J263" s="861"/>
      <c r="K263" s="860"/>
      <c r="L263" s="861"/>
      <c r="M263" s="860"/>
      <c r="N263" s="862" t="str">
        <f t="shared" si="4"/>
        <v/>
      </c>
      <c r="O263" s="860"/>
      <c r="P263" s="860"/>
      <c r="Q263" s="864"/>
      <c r="R263" s="860"/>
      <c r="S263" s="858"/>
      <c r="T263" s="864"/>
      <c r="U263" s="860"/>
      <c r="V263" s="860"/>
    </row>
    <row r="264" spans="1:22" ht="15" customHeight="1" x14ac:dyDescent="0.25">
      <c r="A264" s="857">
        <v>263</v>
      </c>
      <c r="B264" s="260" t="s">
        <v>6507</v>
      </c>
      <c r="C264" s="858"/>
      <c r="D264" s="858"/>
      <c r="E264" s="858"/>
      <c r="F264" s="859"/>
      <c r="G264" s="860"/>
      <c r="H264" s="861"/>
      <c r="I264" s="860"/>
      <c r="J264" s="861"/>
      <c r="K264" s="860"/>
      <c r="L264" s="861"/>
      <c r="M264" s="860"/>
      <c r="N264" s="862" t="str">
        <f t="shared" si="4"/>
        <v/>
      </c>
      <c r="O264" s="860"/>
      <c r="P264" s="860"/>
      <c r="Q264" s="868"/>
      <c r="R264" s="860"/>
      <c r="S264" s="858"/>
      <c r="T264" s="868"/>
      <c r="U264" s="860"/>
      <c r="V264" s="860"/>
    </row>
    <row r="265" spans="1:22" ht="15" customHeight="1" x14ac:dyDescent="0.25">
      <c r="A265" s="857">
        <v>264</v>
      </c>
      <c r="B265" s="260" t="s">
        <v>5197</v>
      </c>
      <c r="C265" s="858" t="s">
        <v>5196</v>
      </c>
      <c r="D265" s="858">
        <v>3</v>
      </c>
      <c r="E265" s="858">
        <v>14</v>
      </c>
      <c r="F265" s="859" t="s">
        <v>1934</v>
      </c>
      <c r="G265" s="860" t="s">
        <v>274</v>
      </c>
      <c r="H265" s="861"/>
      <c r="I265" s="860"/>
      <c r="J265" s="861" t="s">
        <v>5048</v>
      </c>
      <c r="K265" s="860" t="s">
        <v>221</v>
      </c>
      <c r="L265" s="861" t="s">
        <v>1854</v>
      </c>
      <c r="M265" s="860" t="s">
        <v>5044</v>
      </c>
      <c r="N265" s="862" t="str">
        <f t="shared" si="4"/>
        <v>ES.EC951</v>
      </c>
      <c r="O265" s="860" t="s">
        <v>454</v>
      </c>
      <c r="P265" s="860" t="s">
        <v>452</v>
      </c>
      <c r="Q265" s="869"/>
      <c r="R265" s="860"/>
      <c r="S265" s="858"/>
      <c r="T265" s="869"/>
      <c r="U265" s="860"/>
      <c r="V265" s="860"/>
    </row>
    <row r="266" spans="1:22" ht="15" customHeight="1" x14ac:dyDescent="0.25">
      <c r="A266" s="857">
        <v>265</v>
      </c>
      <c r="B266" s="260" t="s">
        <v>5199</v>
      </c>
      <c r="C266" s="858" t="s">
        <v>5198</v>
      </c>
      <c r="D266" s="858">
        <v>3</v>
      </c>
      <c r="E266" s="858">
        <v>15</v>
      </c>
      <c r="F266" s="859" t="s">
        <v>1934</v>
      </c>
      <c r="G266" s="860" t="s">
        <v>274</v>
      </c>
      <c r="H266" s="861"/>
      <c r="I266" s="860"/>
      <c r="J266" s="861" t="s">
        <v>5048</v>
      </c>
      <c r="K266" s="860" t="s">
        <v>221</v>
      </c>
      <c r="L266" s="861" t="s">
        <v>1854</v>
      </c>
      <c r="M266" s="860" t="s">
        <v>5044</v>
      </c>
      <c r="N266" s="862" t="str">
        <f t="shared" si="4"/>
        <v>ES.EC953</v>
      </c>
      <c r="O266" s="860" t="s">
        <v>454</v>
      </c>
      <c r="P266" s="860" t="s">
        <v>452</v>
      </c>
      <c r="Q266" s="873"/>
      <c r="R266" s="860"/>
      <c r="S266" s="867"/>
      <c r="T266" s="873"/>
      <c r="U266" s="860"/>
      <c r="V266" s="860"/>
    </row>
    <row r="267" spans="1:22" ht="15" customHeight="1" x14ac:dyDescent="0.25">
      <c r="A267" s="857">
        <v>266</v>
      </c>
      <c r="B267" s="260" t="s">
        <v>5429</v>
      </c>
      <c r="C267" s="858" t="s">
        <v>5428</v>
      </c>
      <c r="D267" s="858">
        <v>6</v>
      </c>
      <c r="E267" s="858">
        <v>18</v>
      </c>
      <c r="F267" s="859" t="s">
        <v>1934</v>
      </c>
      <c r="G267" s="860" t="s">
        <v>274</v>
      </c>
      <c r="H267" s="861"/>
      <c r="I267" s="860"/>
      <c r="J267" s="861" t="s">
        <v>5048</v>
      </c>
      <c r="K267" s="860" t="s">
        <v>221</v>
      </c>
      <c r="L267" s="861" t="s">
        <v>1864</v>
      </c>
      <c r="M267" s="860" t="s">
        <v>5044</v>
      </c>
      <c r="N267" s="862" t="str">
        <f t="shared" si="4"/>
        <v>ES.EC952</v>
      </c>
      <c r="O267" s="860" t="s">
        <v>454</v>
      </c>
      <c r="P267" s="860" t="s">
        <v>452</v>
      </c>
      <c r="Q267" s="860"/>
      <c r="R267" s="860"/>
      <c r="S267" s="858"/>
      <c r="T267" s="860"/>
      <c r="U267" s="860"/>
      <c r="V267" s="860"/>
    </row>
    <row r="268" spans="1:22" ht="15" customHeight="1" x14ac:dyDescent="0.25">
      <c r="A268" s="857">
        <v>267</v>
      </c>
      <c r="B268" s="260" t="s">
        <v>5431</v>
      </c>
      <c r="C268" s="858" t="s">
        <v>5430</v>
      </c>
      <c r="D268" s="858">
        <v>6</v>
      </c>
      <c r="E268" s="858">
        <v>19</v>
      </c>
      <c r="F268" s="859" t="s">
        <v>1934</v>
      </c>
      <c r="G268" s="860" t="s">
        <v>274</v>
      </c>
      <c r="H268" s="861"/>
      <c r="I268" s="860"/>
      <c r="J268" s="861" t="s">
        <v>5048</v>
      </c>
      <c r="K268" s="860" t="s">
        <v>221</v>
      </c>
      <c r="L268" s="861" t="s">
        <v>1864</v>
      </c>
      <c r="M268" s="860" t="s">
        <v>5044</v>
      </c>
      <c r="N268" s="862" t="str">
        <f t="shared" si="4"/>
        <v>ES.EC954</v>
      </c>
      <c r="O268" s="860" t="s">
        <v>454</v>
      </c>
      <c r="P268" s="860" t="s">
        <v>452</v>
      </c>
      <c r="Q268" s="860"/>
      <c r="R268" s="860"/>
      <c r="S268" s="858"/>
      <c r="T268" s="860"/>
      <c r="U268" s="860"/>
      <c r="V268" s="860"/>
    </row>
    <row r="269" spans="1:22" ht="15" customHeight="1" x14ac:dyDescent="0.25">
      <c r="A269" s="857">
        <v>268</v>
      </c>
      <c r="B269" s="260" t="s">
        <v>5433</v>
      </c>
      <c r="C269" s="858" t="s">
        <v>5432</v>
      </c>
      <c r="D269" s="858">
        <v>6</v>
      </c>
      <c r="E269" s="858">
        <v>20</v>
      </c>
      <c r="F269" s="859" t="s">
        <v>1934</v>
      </c>
      <c r="G269" s="860" t="s">
        <v>5062</v>
      </c>
      <c r="H269" s="861"/>
      <c r="I269" s="860"/>
      <c r="J269" s="861" t="s">
        <v>5048</v>
      </c>
      <c r="K269" s="860" t="s">
        <v>221</v>
      </c>
      <c r="L269" s="861" t="s">
        <v>1864</v>
      </c>
      <c r="M269" s="860" t="s">
        <v>5021</v>
      </c>
      <c r="N269" s="862" t="str">
        <f t="shared" si="4"/>
        <v>SAR2.HPC672</v>
      </c>
      <c r="O269" s="860" t="s">
        <v>454</v>
      </c>
      <c r="P269" s="860" t="s">
        <v>452</v>
      </c>
      <c r="Q269" s="860"/>
      <c r="R269" s="860"/>
      <c r="S269" s="858"/>
      <c r="T269" s="860"/>
      <c r="U269" s="860"/>
      <c r="V269" s="860"/>
    </row>
    <row r="270" spans="1:22" ht="15" customHeight="1" x14ac:dyDescent="0.25">
      <c r="A270" s="857">
        <v>269</v>
      </c>
      <c r="B270" s="260" t="s">
        <v>6507</v>
      </c>
      <c r="C270" s="858"/>
      <c r="D270" s="858"/>
      <c r="E270" s="858"/>
      <c r="F270" s="859"/>
      <c r="G270" s="860"/>
      <c r="H270" s="861"/>
      <c r="I270" s="860"/>
      <c r="J270" s="861"/>
      <c r="K270" s="860"/>
      <c r="L270" s="861"/>
      <c r="M270" s="860"/>
      <c r="N270" s="862" t="str">
        <f t="shared" si="4"/>
        <v/>
      </c>
      <c r="O270" s="860"/>
      <c r="P270" s="860"/>
      <c r="Q270" s="860"/>
      <c r="R270" s="860"/>
      <c r="S270" s="858"/>
      <c r="T270" s="860"/>
      <c r="U270" s="860"/>
      <c r="V270" s="860"/>
    </row>
    <row r="271" spans="1:22" ht="15" customHeight="1" x14ac:dyDescent="0.25">
      <c r="A271" s="857">
        <v>270</v>
      </c>
      <c r="B271" s="260" t="s">
        <v>6507</v>
      </c>
      <c r="C271" s="858"/>
      <c r="D271" s="858"/>
      <c r="E271" s="858"/>
      <c r="F271" s="859"/>
      <c r="G271" s="860"/>
      <c r="H271" s="861"/>
      <c r="I271" s="860"/>
      <c r="J271" s="861"/>
      <c r="K271" s="860"/>
      <c r="L271" s="861"/>
      <c r="M271" s="860"/>
      <c r="N271" s="862" t="str">
        <f t="shared" si="4"/>
        <v/>
      </c>
      <c r="O271" s="860"/>
      <c r="P271" s="860"/>
      <c r="Q271" s="860"/>
      <c r="R271" s="860"/>
      <c r="S271" s="858"/>
      <c r="T271" s="860"/>
      <c r="U271" s="860"/>
      <c r="V271" s="860"/>
    </row>
    <row r="272" spans="1:22" ht="15" customHeight="1" x14ac:dyDescent="0.25">
      <c r="A272" s="857">
        <v>271</v>
      </c>
      <c r="B272" s="260" t="s">
        <v>5637</v>
      </c>
      <c r="C272" s="858" t="s">
        <v>5636</v>
      </c>
      <c r="D272" s="858">
        <v>9</v>
      </c>
      <c r="E272" s="858">
        <v>0</v>
      </c>
      <c r="F272" s="859" t="s">
        <v>46</v>
      </c>
      <c r="G272" s="860" t="s">
        <v>328</v>
      </c>
      <c r="H272" s="861"/>
      <c r="I272" s="860"/>
      <c r="J272" s="861" t="s">
        <v>5048</v>
      </c>
      <c r="K272" s="860" t="s">
        <v>221</v>
      </c>
      <c r="L272" s="861" t="s">
        <v>1879</v>
      </c>
      <c r="M272" s="860" t="s">
        <v>5001</v>
      </c>
      <c r="N272" s="862" t="str">
        <f t="shared" si="4"/>
        <v>SARD.RD1.PPC675</v>
      </c>
      <c r="O272" s="860" t="s">
        <v>451</v>
      </c>
      <c r="P272" s="860" t="s">
        <v>454</v>
      </c>
      <c r="Q272" s="868"/>
      <c r="R272" s="860"/>
      <c r="S272" s="858"/>
      <c r="T272" s="868"/>
      <c r="U272" s="860"/>
      <c r="V272" s="860"/>
    </row>
    <row r="273" spans="1:22" ht="15" customHeight="1" x14ac:dyDescent="0.25">
      <c r="A273" s="857">
        <v>272</v>
      </c>
      <c r="B273" s="260" t="s">
        <v>5639</v>
      </c>
      <c r="C273" s="858" t="s">
        <v>5638</v>
      </c>
      <c r="D273" s="858">
        <v>9</v>
      </c>
      <c r="E273" s="858">
        <v>1</v>
      </c>
      <c r="F273" s="859" t="s">
        <v>46</v>
      </c>
      <c r="G273" s="860" t="s">
        <v>328</v>
      </c>
      <c r="H273" s="861"/>
      <c r="I273" s="860"/>
      <c r="J273" s="861" t="s">
        <v>5048</v>
      </c>
      <c r="K273" s="860" t="s">
        <v>221</v>
      </c>
      <c r="L273" s="861" t="s">
        <v>1879</v>
      </c>
      <c r="M273" s="860" t="s">
        <v>5001</v>
      </c>
      <c r="N273" s="862" t="str">
        <f t="shared" si="4"/>
        <v>SARD.RD1.CKC675</v>
      </c>
      <c r="O273" s="860" t="s">
        <v>451</v>
      </c>
      <c r="P273" s="860" t="s">
        <v>452</v>
      </c>
      <c r="Q273" s="868"/>
      <c r="R273" s="860"/>
      <c r="S273" s="858"/>
      <c r="T273" s="868"/>
      <c r="U273" s="860"/>
      <c r="V273" s="860"/>
    </row>
    <row r="274" spans="1:22" ht="15" customHeight="1" x14ac:dyDescent="0.25">
      <c r="A274" s="857">
        <v>273</v>
      </c>
      <c r="B274" s="260" t="s">
        <v>5641</v>
      </c>
      <c r="C274" s="858" t="s">
        <v>5640</v>
      </c>
      <c r="D274" s="858">
        <v>9</v>
      </c>
      <c r="E274" s="858">
        <v>2</v>
      </c>
      <c r="F274" s="859" t="s">
        <v>46</v>
      </c>
      <c r="G274" s="860" t="s">
        <v>328</v>
      </c>
      <c r="H274" s="861"/>
      <c r="I274" s="860"/>
      <c r="J274" s="861" t="s">
        <v>5048</v>
      </c>
      <c r="K274" s="860" t="s">
        <v>221</v>
      </c>
      <c r="L274" s="861" t="s">
        <v>1879</v>
      </c>
      <c r="M274" s="860" t="s">
        <v>5001</v>
      </c>
      <c r="N274" s="862" t="str">
        <f t="shared" si="4"/>
        <v>SARD.RD1.DKC675</v>
      </c>
      <c r="O274" s="860" t="s">
        <v>451</v>
      </c>
      <c r="P274" s="860" t="s">
        <v>452</v>
      </c>
      <c r="Q274" s="873"/>
      <c r="R274" s="860"/>
      <c r="S274" s="858"/>
      <c r="T274" s="873"/>
      <c r="U274" s="860"/>
      <c r="V274" s="860"/>
    </row>
    <row r="275" spans="1:22" ht="15" customHeight="1" x14ac:dyDescent="0.25">
      <c r="A275" s="857">
        <v>274</v>
      </c>
      <c r="B275" s="260" t="s">
        <v>5643</v>
      </c>
      <c r="C275" s="858" t="s">
        <v>5642</v>
      </c>
      <c r="D275" s="858">
        <v>9</v>
      </c>
      <c r="E275" s="858">
        <v>3</v>
      </c>
      <c r="F275" s="859" t="s">
        <v>46</v>
      </c>
      <c r="G275" s="860" t="s">
        <v>328</v>
      </c>
      <c r="H275" s="861"/>
      <c r="I275" s="860"/>
      <c r="J275" s="861" t="s">
        <v>5048</v>
      </c>
      <c r="K275" s="860" t="s">
        <v>221</v>
      </c>
      <c r="L275" s="861" t="s">
        <v>1879</v>
      </c>
      <c r="M275" s="860" t="s">
        <v>5001</v>
      </c>
      <c r="N275" s="862" t="str">
        <f t="shared" si="4"/>
        <v>SARD.RD1.DCK675</v>
      </c>
      <c r="O275" s="860" t="s">
        <v>451</v>
      </c>
      <c r="P275" s="860" t="s">
        <v>452</v>
      </c>
      <c r="Q275" s="860"/>
      <c r="R275" s="860"/>
      <c r="S275" s="858"/>
      <c r="T275" s="860"/>
      <c r="U275" s="860"/>
      <c r="V275" s="860"/>
    </row>
    <row r="276" spans="1:22" ht="15" customHeight="1" x14ac:dyDescent="0.25">
      <c r="A276" s="857">
        <v>275</v>
      </c>
      <c r="B276" s="260" t="s">
        <v>5645</v>
      </c>
      <c r="C276" s="858" t="s">
        <v>5644</v>
      </c>
      <c r="D276" s="858">
        <v>9</v>
      </c>
      <c r="E276" s="858">
        <v>4</v>
      </c>
      <c r="F276" s="859" t="s">
        <v>46</v>
      </c>
      <c r="G276" s="860" t="s">
        <v>328</v>
      </c>
      <c r="H276" s="861"/>
      <c r="I276" s="860"/>
      <c r="J276" s="861" t="s">
        <v>5048</v>
      </c>
      <c r="K276" s="860" t="s">
        <v>221</v>
      </c>
      <c r="L276" s="861" t="s">
        <v>1879</v>
      </c>
      <c r="M276" s="860" t="s">
        <v>5001</v>
      </c>
      <c r="N276" s="862" t="str">
        <f t="shared" si="4"/>
        <v>SARD.RD1.MCC675</v>
      </c>
      <c r="O276" s="860" t="s">
        <v>451</v>
      </c>
      <c r="P276" s="860" t="s">
        <v>454</v>
      </c>
      <c r="Q276" s="870"/>
      <c r="R276" s="860"/>
      <c r="S276" s="858"/>
      <c r="T276" s="870"/>
      <c r="U276" s="860"/>
      <c r="V276" s="860"/>
    </row>
    <row r="277" spans="1:22" ht="15" customHeight="1" x14ac:dyDescent="0.25">
      <c r="A277" s="857">
        <v>276</v>
      </c>
      <c r="B277" s="260" t="s">
        <v>5647</v>
      </c>
      <c r="C277" s="858" t="s">
        <v>5646</v>
      </c>
      <c r="D277" s="858">
        <v>9</v>
      </c>
      <c r="E277" s="858">
        <v>5</v>
      </c>
      <c r="F277" s="859" t="s">
        <v>46</v>
      </c>
      <c r="G277" s="860" t="s">
        <v>328</v>
      </c>
      <c r="H277" s="861"/>
      <c r="I277" s="860"/>
      <c r="J277" s="861" t="s">
        <v>5048</v>
      </c>
      <c r="K277" s="860" t="s">
        <v>221</v>
      </c>
      <c r="L277" s="861" t="s">
        <v>1879</v>
      </c>
      <c r="M277" s="860" t="s">
        <v>5001</v>
      </c>
      <c r="N277" s="862" t="str">
        <f t="shared" si="4"/>
        <v>SARD.RD1.MCO675</v>
      </c>
      <c r="O277" s="860" t="s">
        <v>451</v>
      </c>
      <c r="P277" s="860" t="s">
        <v>454</v>
      </c>
      <c r="Q277" s="868"/>
      <c r="R277" s="860"/>
      <c r="S277" s="858"/>
      <c r="T277" s="868"/>
      <c r="U277" s="860"/>
      <c r="V277" s="860"/>
    </row>
    <row r="278" spans="1:22" ht="15" customHeight="1" x14ac:dyDescent="0.25">
      <c r="A278" s="857">
        <v>277</v>
      </c>
      <c r="B278" s="260" t="s">
        <v>6507</v>
      </c>
      <c r="C278" s="858"/>
      <c r="D278" s="858"/>
      <c r="E278" s="858"/>
      <c r="F278" s="859"/>
      <c r="G278" s="860"/>
      <c r="H278" s="861"/>
      <c r="I278" s="860"/>
      <c r="J278" s="861"/>
      <c r="K278" s="860"/>
      <c r="L278" s="861"/>
      <c r="M278" s="860"/>
      <c r="N278" s="862" t="str">
        <f t="shared" si="4"/>
        <v/>
      </c>
      <c r="O278" s="860"/>
      <c r="P278" s="860"/>
      <c r="Q278" s="860"/>
      <c r="R278" s="860"/>
      <c r="S278" s="858"/>
      <c r="T278" s="860"/>
      <c r="U278" s="860"/>
      <c r="V278" s="860"/>
    </row>
    <row r="279" spans="1:22" ht="15" customHeight="1" x14ac:dyDescent="0.25">
      <c r="A279" s="857">
        <v>278</v>
      </c>
      <c r="B279" s="260" t="s">
        <v>6507</v>
      </c>
      <c r="C279" s="858"/>
      <c r="D279" s="858"/>
      <c r="E279" s="858"/>
      <c r="F279" s="859"/>
      <c r="G279" s="860"/>
      <c r="H279" s="861"/>
      <c r="I279" s="860"/>
      <c r="J279" s="861"/>
      <c r="K279" s="860"/>
      <c r="L279" s="861"/>
      <c r="M279" s="860"/>
      <c r="N279" s="862" t="str">
        <f t="shared" si="4"/>
        <v/>
      </c>
      <c r="O279" s="860"/>
      <c r="P279" s="860"/>
      <c r="Q279" s="860"/>
      <c r="R279" s="860"/>
      <c r="S279" s="858"/>
      <c r="T279" s="860"/>
      <c r="U279" s="860"/>
      <c r="V279" s="860"/>
    </row>
    <row r="280" spans="1:22" ht="15" customHeight="1" x14ac:dyDescent="0.25">
      <c r="A280" s="857">
        <v>279</v>
      </c>
      <c r="B280" s="260" t="s">
        <v>5747</v>
      </c>
      <c r="C280" s="858" t="s">
        <v>1903</v>
      </c>
      <c r="D280" s="858">
        <v>10</v>
      </c>
      <c r="E280" s="858">
        <v>21</v>
      </c>
      <c r="F280" s="859" t="s">
        <v>46</v>
      </c>
      <c r="G280" s="860" t="s">
        <v>1533</v>
      </c>
      <c r="H280" s="861"/>
      <c r="I280" s="860"/>
      <c r="J280" s="861" t="s">
        <v>5048</v>
      </c>
      <c r="K280" s="860" t="s">
        <v>221</v>
      </c>
      <c r="L280" s="861" t="s">
        <v>2375</v>
      </c>
      <c r="M280" s="860" t="s">
        <v>5038</v>
      </c>
      <c r="N280" s="862" t="str">
        <f t="shared" si="4"/>
        <v>SOU.Pump2.MPC652</v>
      </c>
      <c r="O280" s="860" t="s">
        <v>451</v>
      </c>
      <c r="P280" s="860" t="s">
        <v>452</v>
      </c>
      <c r="Q280" s="870"/>
      <c r="R280" s="860"/>
      <c r="S280" s="858"/>
      <c r="T280" s="870"/>
      <c r="U280" s="860"/>
      <c r="V280" s="860"/>
    </row>
    <row r="281" spans="1:22" ht="15" customHeight="1" x14ac:dyDescent="0.25">
      <c r="A281" s="857">
        <v>280</v>
      </c>
      <c r="B281" s="260" t="s">
        <v>5748</v>
      </c>
      <c r="C281" s="858" t="s">
        <v>1902</v>
      </c>
      <c r="D281" s="858">
        <v>10</v>
      </c>
      <c r="E281" s="858">
        <v>22</v>
      </c>
      <c r="F281" s="859" t="s">
        <v>46</v>
      </c>
      <c r="G281" s="860" t="s">
        <v>1533</v>
      </c>
      <c r="H281" s="861"/>
      <c r="I281" s="860"/>
      <c r="J281" s="861" t="s">
        <v>5048</v>
      </c>
      <c r="K281" s="860" t="s">
        <v>221</v>
      </c>
      <c r="L281" s="861" t="s">
        <v>2375</v>
      </c>
      <c r="M281" s="860" t="s">
        <v>5038</v>
      </c>
      <c r="N281" s="862" t="str">
        <f t="shared" si="4"/>
        <v>SOU.Pump2.EC652</v>
      </c>
      <c r="O281" s="860" t="s">
        <v>451</v>
      </c>
      <c r="P281" s="860" t="s">
        <v>452</v>
      </c>
      <c r="Q281" s="863"/>
      <c r="R281" s="860"/>
      <c r="S281" s="858"/>
      <c r="T281" s="863"/>
      <c r="U281" s="860"/>
      <c r="V281" s="860"/>
    </row>
    <row r="282" spans="1:22" ht="15" customHeight="1" x14ac:dyDescent="0.25">
      <c r="A282" s="857">
        <v>281</v>
      </c>
      <c r="B282" s="260" t="s">
        <v>5679</v>
      </c>
      <c r="C282" s="858" t="s">
        <v>1899</v>
      </c>
      <c r="D282" s="858">
        <v>9</v>
      </c>
      <c r="E282" s="858">
        <v>25</v>
      </c>
      <c r="F282" s="859" t="s">
        <v>46</v>
      </c>
      <c r="G282" s="860" t="s">
        <v>1533</v>
      </c>
      <c r="H282" s="861"/>
      <c r="I282" s="860"/>
      <c r="J282" s="861" t="s">
        <v>5048</v>
      </c>
      <c r="K282" s="860" t="s">
        <v>221</v>
      </c>
      <c r="L282" s="861" t="s">
        <v>1879</v>
      </c>
      <c r="M282" s="860" t="s">
        <v>5036</v>
      </c>
      <c r="N282" s="862" t="str">
        <f t="shared" si="4"/>
        <v>SOU.Pump1.MPC651</v>
      </c>
      <c r="O282" s="860" t="s">
        <v>451</v>
      </c>
      <c r="P282" s="860" t="s">
        <v>452</v>
      </c>
      <c r="Q282" s="864"/>
      <c r="R282" s="860"/>
      <c r="S282" s="858"/>
      <c r="T282" s="864"/>
      <c r="U282" s="860"/>
      <c r="V282" s="860"/>
    </row>
    <row r="283" spans="1:22" ht="15" customHeight="1" x14ac:dyDescent="0.25">
      <c r="A283" s="857">
        <v>282</v>
      </c>
      <c r="B283" s="260" t="s">
        <v>5680</v>
      </c>
      <c r="C283" s="858" t="s">
        <v>1898</v>
      </c>
      <c r="D283" s="858">
        <v>9</v>
      </c>
      <c r="E283" s="858">
        <v>26</v>
      </c>
      <c r="F283" s="859" t="s">
        <v>46</v>
      </c>
      <c r="G283" s="860" t="s">
        <v>1533</v>
      </c>
      <c r="H283" s="861"/>
      <c r="I283" s="860"/>
      <c r="J283" s="861" t="s">
        <v>5048</v>
      </c>
      <c r="K283" s="860" t="s">
        <v>221</v>
      </c>
      <c r="L283" s="861" t="s">
        <v>1879</v>
      </c>
      <c r="M283" s="860" t="s">
        <v>5036</v>
      </c>
      <c r="N283" s="862" t="str">
        <f t="shared" si="4"/>
        <v>SOU.Pump1.EC651</v>
      </c>
      <c r="O283" s="860" t="s">
        <v>451</v>
      </c>
      <c r="P283" s="860" t="s">
        <v>452</v>
      </c>
      <c r="Q283" s="863"/>
      <c r="R283" s="860"/>
      <c r="S283" s="858"/>
      <c r="T283" s="863"/>
      <c r="U283" s="860"/>
      <c r="V283" s="860"/>
    </row>
    <row r="284" spans="1:22" ht="15" customHeight="1" x14ac:dyDescent="0.25">
      <c r="A284" s="857">
        <v>283</v>
      </c>
      <c r="B284" s="260" t="s">
        <v>6507</v>
      </c>
      <c r="C284" s="858"/>
      <c r="D284" s="858"/>
      <c r="E284" s="858"/>
      <c r="F284" s="859"/>
      <c r="G284" s="860"/>
      <c r="H284" s="861"/>
      <c r="I284" s="860"/>
      <c r="J284" s="861"/>
      <c r="K284" s="860"/>
      <c r="L284" s="861"/>
      <c r="M284" s="860"/>
      <c r="N284" s="862" t="str">
        <f t="shared" si="4"/>
        <v/>
      </c>
      <c r="O284" s="860"/>
      <c r="P284" s="860"/>
      <c r="Q284" s="868"/>
      <c r="R284" s="860"/>
      <c r="S284" s="858"/>
      <c r="T284" s="868"/>
      <c r="U284" s="860"/>
      <c r="V284" s="860"/>
    </row>
    <row r="285" spans="1:22" ht="15" customHeight="1" x14ac:dyDescent="0.25">
      <c r="A285" s="857">
        <v>284</v>
      </c>
      <c r="B285" s="260" t="s">
        <v>6507</v>
      </c>
      <c r="C285" s="858"/>
      <c r="D285" s="858"/>
      <c r="E285" s="858"/>
      <c r="F285" s="859"/>
      <c r="G285" s="860"/>
      <c r="H285" s="861"/>
      <c r="I285" s="860"/>
      <c r="J285" s="861"/>
      <c r="K285" s="860"/>
      <c r="L285" s="861"/>
      <c r="M285" s="860"/>
      <c r="N285" s="862" t="str">
        <f t="shared" si="4"/>
        <v/>
      </c>
      <c r="O285" s="860"/>
      <c r="P285" s="860"/>
      <c r="Q285" s="860"/>
      <c r="R285" s="860"/>
      <c r="S285" s="858"/>
      <c r="T285" s="860"/>
      <c r="U285" s="860"/>
      <c r="V285" s="860"/>
    </row>
    <row r="286" spans="1:22" ht="15" customHeight="1" x14ac:dyDescent="0.25">
      <c r="A286" s="857">
        <v>285</v>
      </c>
      <c r="B286" s="260" t="s">
        <v>5201</v>
      </c>
      <c r="C286" s="858" t="s">
        <v>5200</v>
      </c>
      <c r="D286" s="858">
        <v>3</v>
      </c>
      <c r="E286" s="858">
        <v>16</v>
      </c>
      <c r="F286" s="859" t="s">
        <v>1934</v>
      </c>
      <c r="G286" s="860" t="s">
        <v>5061</v>
      </c>
      <c r="H286" s="861"/>
      <c r="I286" s="860"/>
      <c r="J286" s="861" t="s">
        <v>5048</v>
      </c>
      <c r="K286" s="860" t="s">
        <v>221</v>
      </c>
      <c r="L286" s="861" t="s">
        <v>1854</v>
      </c>
      <c r="M286" s="860" t="s">
        <v>5007</v>
      </c>
      <c r="N286" s="862" t="str">
        <f t="shared" si="4"/>
        <v>SAR1.HPC671</v>
      </c>
      <c r="O286" s="860" t="s">
        <v>454</v>
      </c>
      <c r="P286" s="860" t="s">
        <v>452</v>
      </c>
      <c r="Q286" s="860"/>
      <c r="R286" s="860"/>
      <c r="S286" s="858"/>
      <c r="T286" s="860"/>
      <c r="U286" s="860"/>
      <c r="V286" s="860"/>
    </row>
    <row r="287" spans="1:22" ht="15" customHeight="1" x14ac:dyDescent="0.25">
      <c r="A287" s="857">
        <v>286</v>
      </c>
      <c r="B287" s="260" t="s">
        <v>6507</v>
      </c>
      <c r="C287" s="858"/>
      <c r="D287" s="858"/>
      <c r="E287" s="858"/>
      <c r="F287" s="859"/>
      <c r="G287" s="860"/>
      <c r="H287" s="861"/>
      <c r="I287" s="860"/>
      <c r="J287" s="861"/>
      <c r="K287" s="860"/>
      <c r="L287" s="861"/>
      <c r="M287" s="860"/>
      <c r="N287" s="862" t="str">
        <f t="shared" si="4"/>
        <v/>
      </c>
      <c r="O287" s="860"/>
      <c r="P287" s="860"/>
      <c r="Q287" s="860"/>
      <c r="R287" s="860"/>
      <c r="S287" s="858"/>
      <c r="T287" s="860"/>
      <c r="U287" s="860"/>
      <c r="V287" s="860"/>
    </row>
    <row r="288" spans="1:22" ht="15" customHeight="1" x14ac:dyDescent="0.25">
      <c r="A288" s="857">
        <v>287</v>
      </c>
      <c r="B288" s="260" t="s">
        <v>6507</v>
      </c>
      <c r="C288" s="858"/>
      <c r="D288" s="858"/>
      <c r="E288" s="858"/>
      <c r="F288" s="859"/>
      <c r="G288" s="860"/>
      <c r="H288" s="861"/>
      <c r="I288" s="860"/>
      <c r="J288" s="861"/>
      <c r="K288" s="860"/>
      <c r="L288" s="861"/>
      <c r="M288" s="860"/>
      <c r="N288" s="862" t="str">
        <f t="shared" si="4"/>
        <v/>
      </c>
      <c r="O288" s="860"/>
      <c r="P288" s="860"/>
      <c r="Q288" s="860"/>
      <c r="R288" s="860"/>
      <c r="S288" s="858"/>
      <c r="T288" s="860"/>
      <c r="U288" s="860"/>
      <c r="V288" s="860"/>
    </row>
    <row r="289" spans="1:22" ht="15" customHeight="1" x14ac:dyDescent="0.25">
      <c r="A289" s="857">
        <v>288</v>
      </c>
      <c r="B289" s="260" t="s">
        <v>6507</v>
      </c>
      <c r="C289" s="858"/>
      <c r="D289" s="858"/>
      <c r="E289" s="858"/>
      <c r="F289" s="859"/>
      <c r="G289" s="860"/>
      <c r="H289" s="861"/>
      <c r="I289" s="860"/>
      <c r="J289" s="861"/>
      <c r="K289" s="860"/>
      <c r="L289" s="861"/>
      <c r="M289" s="860"/>
      <c r="N289" s="862" t="str">
        <f t="shared" si="4"/>
        <v/>
      </c>
      <c r="O289" s="860"/>
      <c r="P289" s="860"/>
      <c r="Q289" s="860"/>
      <c r="R289" s="860"/>
      <c r="S289" s="858"/>
      <c r="T289" s="860"/>
      <c r="U289" s="860"/>
      <c r="V289" s="860"/>
    </row>
    <row r="290" spans="1:22" ht="15" customHeight="1" x14ac:dyDescent="0.25">
      <c r="A290" s="857">
        <v>289</v>
      </c>
      <c r="B290" s="260" t="s">
        <v>6507</v>
      </c>
      <c r="C290" s="858"/>
      <c r="D290" s="858"/>
      <c r="E290" s="858"/>
      <c r="F290" s="859"/>
      <c r="G290" s="860"/>
      <c r="H290" s="861"/>
      <c r="I290" s="860"/>
      <c r="J290" s="861"/>
      <c r="K290" s="860"/>
      <c r="L290" s="861"/>
      <c r="M290" s="860"/>
      <c r="N290" s="862" t="str">
        <f t="shared" si="4"/>
        <v/>
      </c>
      <c r="O290" s="860"/>
      <c r="P290" s="860"/>
      <c r="Q290" s="860"/>
      <c r="R290" s="860"/>
      <c r="S290" s="858"/>
      <c r="T290" s="860"/>
      <c r="U290" s="860"/>
      <c r="V290" s="860"/>
    </row>
    <row r="291" spans="1:22" ht="15" customHeight="1" x14ac:dyDescent="0.25">
      <c r="A291" s="857">
        <v>290</v>
      </c>
      <c r="B291" s="260" t="s">
        <v>6507</v>
      </c>
      <c r="C291" s="858"/>
      <c r="D291" s="858"/>
      <c r="E291" s="858"/>
      <c r="F291" s="859"/>
      <c r="G291" s="860"/>
      <c r="H291" s="861"/>
      <c r="I291" s="860"/>
      <c r="J291" s="861"/>
      <c r="K291" s="860"/>
      <c r="L291" s="861"/>
      <c r="M291" s="860"/>
      <c r="N291" s="862" t="str">
        <f t="shared" si="4"/>
        <v/>
      </c>
      <c r="O291" s="860"/>
      <c r="P291" s="860"/>
      <c r="Q291" s="864"/>
      <c r="R291" s="860"/>
      <c r="S291" s="858"/>
      <c r="T291" s="864"/>
      <c r="U291" s="860"/>
      <c r="V291" s="860"/>
    </row>
    <row r="292" spans="1:22" ht="15" customHeight="1" x14ac:dyDescent="0.25">
      <c r="A292" s="857">
        <v>291</v>
      </c>
      <c r="B292" s="260" t="s">
        <v>6507</v>
      </c>
      <c r="C292" s="858"/>
      <c r="D292" s="858"/>
      <c r="E292" s="858"/>
      <c r="F292" s="859"/>
      <c r="G292" s="860"/>
      <c r="H292" s="861"/>
      <c r="I292" s="860"/>
      <c r="J292" s="861"/>
      <c r="K292" s="860"/>
      <c r="L292" s="861"/>
      <c r="M292" s="860"/>
      <c r="N292" s="862" t="str">
        <f t="shared" si="4"/>
        <v/>
      </c>
      <c r="O292" s="860"/>
      <c r="P292" s="860"/>
      <c r="Q292" s="868"/>
      <c r="R292" s="860"/>
      <c r="S292" s="858"/>
      <c r="T292" s="868"/>
      <c r="U292" s="860"/>
      <c r="V292" s="860"/>
    </row>
    <row r="293" spans="1:22" ht="15" customHeight="1" x14ac:dyDescent="0.25">
      <c r="A293" s="857">
        <v>292</v>
      </c>
      <c r="B293" s="260" t="s">
        <v>6507</v>
      </c>
      <c r="C293" s="858"/>
      <c r="D293" s="858"/>
      <c r="E293" s="858"/>
      <c r="F293" s="859"/>
      <c r="G293" s="860"/>
      <c r="H293" s="861"/>
      <c r="I293" s="860"/>
      <c r="J293" s="861"/>
      <c r="K293" s="860"/>
      <c r="L293" s="861"/>
      <c r="M293" s="860"/>
      <c r="N293" s="862" t="str">
        <f t="shared" si="4"/>
        <v/>
      </c>
      <c r="O293" s="860"/>
      <c r="P293" s="860"/>
      <c r="Q293" s="868"/>
      <c r="R293" s="860"/>
      <c r="S293" s="858"/>
      <c r="T293" s="868"/>
      <c r="U293" s="860"/>
      <c r="V293" s="860"/>
    </row>
    <row r="294" spans="1:22" ht="15" customHeight="1" x14ac:dyDescent="0.25">
      <c r="A294" s="874">
        <v>293</v>
      </c>
      <c r="B294" s="260" t="s">
        <v>5714</v>
      </c>
      <c r="C294" s="858" t="s">
        <v>6508</v>
      </c>
      <c r="D294" s="858">
        <v>100</v>
      </c>
      <c r="E294" s="858" t="s">
        <v>2238</v>
      </c>
      <c r="F294" s="859" t="s">
        <v>1934</v>
      </c>
      <c r="G294" s="860" t="s">
        <v>4963</v>
      </c>
      <c r="H294" s="861"/>
      <c r="I294" s="860"/>
      <c r="J294" s="861" t="s">
        <v>5046</v>
      </c>
      <c r="K294" s="860" t="s">
        <v>1581</v>
      </c>
      <c r="L294" s="861" t="s">
        <v>1847</v>
      </c>
      <c r="M294" s="860" t="s">
        <v>5059</v>
      </c>
      <c r="N294" s="862" t="str">
        <f t="shared" si="4"/>
        <v>Fires.iDC706a</v>
      </c>
      <c r="O294" s="860" t="s">
        <v>451</v>
      </c>
      <c r="P294" s="860" t="s">
        <v>454</v>
      </c>
      <c r="Q294" s="863"/>
      <c r="R294" s="860"/>
      <c r="S294" s="858"/>
      <c r="T294" s="863"/>
      <c r="U294" s="860"/>
      <c r="V294" s="860"/>
    </row>
    <row r="295" spans="1:22" ht="15" customHeight="1" x14ac:dyDescent="0.25">
      <c r="A295" s="857">
        <v>294</v>
      </c>
      <c r="B295" s="260" t="s">
        <v>5716</v>
      </c>
      <c r="C295" s="858" t="s">
        <v>6509</v>
      </c>
      <c r="D295" s="858">
        <v>100</v>
      </c>
      <c r="E295" s="858" t="s">
        <v>2238</v>
      </c>
      <c r="F295" s="859" t="s">
        <v>1934</v>
      </c>
      <c r="G295" s="860" t="s">
        <v>4963</v>
      </c>
      <c r="H295" s="861"/>
      <c r="I295" s="860"/>
      <c r="J295" s="861" t="s">
        <v>5046</v>
      </c>
      <c r="K295" s="860" t="s">
        <v>1581</v>
      </c>
      <c r="L295" s="861" t="s">
        <v>1847</v>
      </c>
      <c r="M295" s="860" t="s">
        <v>5059</v>
      </c>
      <c r="N295" s="862" t="str">
        <f t="shared" si="4"/>
        <v>Fires.iDC707a</v>
      </c>
      <c r="O295" s="860" t="s">
        <v>451</v>
      </c>
      <c r="P295" s="860" t="s">
        <v>454</v>
      </c>
      <c r="Q295" s="860"/>
      <c r="R295" s="860"/>
      <c r="S295" s="858"/>
      <c r="T295" s="860"/>
      <c r="U295" s="860"/>
      <c r="V295" s="860"/>
    </row>
    <row r="296" spans="1:22" ht="15" customHeight="1" x14ac:dyDescent="0.25">
      <c r="A296" s="857">
        <v>295</v>
      </c>
      <c r="B296" s="260" t="s">
        <v>5718</v>
      </c>
      <c r="C296" s="858" t="s">
        <v>6510</v>
      </c>
      <c r="D296" s="858">
        <v>100</v>
      </c>
      <c r="E296" s="858" t="s">
        <v>2238</v>
      </c>
      <c r="F296" s="859" t="s">
        <v>1934</v>
      </c>
      <c r="G296" s="860" t="s">
        <v>4963</v>
      </c>
      <c r="H296" s="861"/>
      <c r="I296" s="860"/>
      <c r="J296" s="861" t="s">
        <v>5046</v>
      </c>
      <c r="K296" s="860" t="s">
        <v>1581</v>
      </c>
      <c r="L296" s="861" t="s">
        <v>1847</v>
      </c>
      <c r="M296" s="860" t="s">
        <v>5059</v>
      </c>
      <c r="N296" s="862" t="str">
        <f t="shared" si="4"/>
        <v>Fires.iDC708a</v>
      </c>
      <c r="O296" s="860" t="s">
        <v>451</v>
      </c>
      <c r="P296" s="860" t="s">
        <v>454</v>
      </c>
      <c r="Q296" s="860"/>
      <c r="R296" s="860"/>
      <c r="S296" s="858"/>
      <c r="T296" s="860"/>
      <c r="U296" s="860"/>
      <c r="V296" s="860"/>
    </row>
    <row r="297" spans="1:22" ht="15" customHeight="1" x14ac:dyDescent="0.25">
      <c r="A297" s="857">
        <v>296</v>
      </c>
      <c r="B297" s="260" t="s">
        <v>5720</v>
      </c>
      <c r="C297" s="858" t="s">
        <v>6511</v>
      </c>
      <c r="D297" s="858">
        <v>100</v>
      </c>
      <c r="E297" s="858" t="s">
        <v>2238</v>
      </c>
      <c r="F297" s="859" t="s">
        <v>1934</v>
      </c>
      <c r="G297" s="860" t="s">
        <v>4963</v>
      </c>
      <c r="H297" s="861"/>
      <c r="I297" s="860"/>
      <c r="J297" s="861" t="s">
        <v>5046</v>
      </c>
      <c r="K297" s="860" t="s">
        <v>1581</v>
      </c>
      <c r="L297" s="861" t="s">
        <v>1847</v>
      </c>
      <c r="M297" s="860" t="s">
        <v>5059</v>
      </c>
      <c r="N297" s="862" t="str">
        <f t="shared" si="4"/>
        <v>Fires.iDC709a</v>
      </c>
      <c r="O297" s="860" t="s">
        <v>451</v>
      </c>
      <c r="P297" s="860" t="s">
        <v>454</v>
      </c>
      <c r="Q297" s="863"/>
      <c r="R297" s="860"/>
      <c r="S297" s="858"/>
      <c r="T297" s="863"/>
      <c r="U297" s="860"/>
      <c r="V297" s="860"/>
    </row>
    <row r="298" spans="1:22" ht="15" customHeight="1" x14ac:dyDescent="0.25">
      <c r="A298" s="857">
        <v>297</v>
      </c>
      <c r="B298" s="260" t="s">
        <v>5758</v>
      </c>
      <c r="C298" s="858" t="s">
        <v>6512</v>
      </c>
      <c r="D298" s="858">
        <v>100</v>
      </c>
      <c r="E298" s="858" t="s">
        <v>2238</v>
      </c>
      <c r="F298" s="859" t="s">
        <v>1934</v>
      </c>
      <c r="G298" s="860" t="s">
        <v>4963</v>
      </c>
      <c r="H298" s="861"/>
      <c r="I298" s="860"/>
      <c r="J298" s="861" t="s">
        <v>5046</v>
      </c>
      <c r="K298" s="860" t="s">
        <v>1581</v>
      </c>
      <c r="L298" s="861" t="s">
        <v>1847</v>
      </c>
      <c r="M298" s="860" t="s">
        <v>5059</v>
      </c>
      <c r="N298" s="862" t="str">
        <f t="shared" si="4"/>
        <v>Fires.iDC710a</v>
      </c>
      <c r="O298" s="860" t="s">
        <v>451</v>
      </c>
      <c r="P298" s="860" t="s">
        <v>454</v>
      </c>
      <c r="Q298" s="860"/>
      <c r="R298" s="860"/>
      <c r="S298" s="858"/>
      <c r="T298" s="860"/>
      <c r="U298" s="860"/>
      <c r="V298" s="860"/>
    </row>
    <row r="299" spans="1:22" ht="15" customHeight="1" x14ac:dyDescent="0.25">
      <c r="A299" s="857">
        <v>298</v>
      </c>
      <c r="B299" s="260" t="s">
        <v>5760</v>
      </c>
      <c r="C299" s="858" t="s">
        <v>6513</v>
      </c>
      <c r="D299" s="858">
        <v>100</v>
      </c>
      <c r="E299" s="858" t="s">
        <v>2238</v>
      </c>
      <c r="F299" s="859" t="s">
        <v>1934</v>
      </c>
      <c r="G299" s="860" t="s">
        <v>4963</v>
      </c>
      <c r="H299" s="861"/>
      <c r="I299" s="860"/>
      <c r="J299" s="861" t="s">
        <v>5046</v>
      </c>
      <c r="K299" s="860" t="s">
        <v>1581</v>
      </c>
      <c r="L299" s="861" t="s">
        <v>1847</v>
      </c>
      <c r="M299" s="860" t="s">
        <v>5059</v>
      </c>
      <c r="N299" s="862" t="str">
        <f t="shared" si="4"/>
        <v>Fires.iDC711a</v>
      </c>
      <c r="O299" s="860" t="s">
        <v>451</v>
      </c>
      <c r="P299" s="860" t="s">
        <v>454</v>
      </c>
      <c r="Q299" s="860"/>
      <c r="R299" s="860"/>
      <c r="S299" s="858"/>
      <c r="T299" s="860"/>
      <c r="U299" s="860"/>
      <c r="V299" s="860"/>
    </row>
    <row r="300" spans="1:22" ht="15" customHeight="1" x14ac:dyDescent="0.25">
      <c r="A300" s="857">
        <v>299</v>
      </c>
      <c r="B300" s="260" t="s">
        <v>5762</v>
      </c>
      <c r="C300" s="858" t="s">
        <v>6514</v>
      </c>
      <c r="D300" s="858">
        <v>100</v>
      </c>
      <c r="E300" s="858" t="s">
        <v>2238</v>
      </c>
      <c r="F300" s="859" t="s">
        <v>1934</v>
      </c>
      <c r="G300" s="860" t="s">
        <v>4963</v>
      </c>
      <c r="H300" s="861"/>
      <c r="I300" s="860"/>
      <c r="J300" s="861" t="s">
        <v>5046</v>
      </c>
      <c r="K300" s="860" t="s">
        <v>1581</v>
      </c>
      <c r="L300" s="861" t="s">
        <v>1847</v>
      </c>
      <c r="M300" s="860" t="s">
        <v>5059</v>
      </c>
      <c r="N300" s="862" t="str">
        <f t="shared" si="4"/>
        <v>Fires.iDC713a</v>
      </c>
      <c r="O300" s="860" t="s">
        <v>451</v>
      </c>
      <c r="P300" s="860" t="s">
        <v>454</v>
      </c>
      <c r="Q300" s="860"/>
      <c r="R300" s="860"/>
      <c r="S300" s="858"/>
      <c r="T300" s="860"/>
      <c r="U300" s="860"/>
      <c r="V300" s="860"/>
    </row>
    <row r="301" spans="1:22" ht="15" customHeight="1" x14ac:dyDescent="0.25">
      <c r="A301" s="857">
        <v>300</v>
      </c>
      <c r="B301" s="260" t="s">
        <v>5764</v>
      </c>
      <c r="C301" s="858" t="s">
        <v>6515</v>
      </c>
      <c r="D301" s="858">
        <v>100</v>
      </c>
      <c r="E301" s="858" t="s">
        <v>2238</v>
      </c>
      <c r="F301" s="859" t="s">
        <v>1934</v>
      </c>
      <c r="G301" s="860" t="s">
        <v>4963</v>
      </c>
      <c r="H301" s="861"/>
      <c r="I301" s="860"/>
      <c r="J301" s="861" t="s">
        <v>5046</v>
      </c>
      <c r="K301" s="860" t="s">
        <v>1581</v>
      </c>
      <c r="L301" s="861" t="s">
        <v>1847</v>
      </c>
      <c r="M301" s="860" t="s">
        <v>5059</v>
      </c>
      <c r="N301" s="862" t="str">
        <f t="shared" si="4"/>
        <v>Fires.iDC717a</v>
      </c>
      <c r="O301" s="860" t="s">
        <v>451</v>
      </c>
      <c r="P301" s="860" t="s">
        <v>454</v>
      </c>
      <c r="Q301" s="864"/>
      <c r="R301" s="860"/>
      <c r="S301" s="858"/>
      <c r="T301" s="864"/>
      <c r="U301" s="860"/>
      <c r="V301" s="860"/>
    </row>
    <row r="302" spans="1:22" ht="15" customHeight="1" x14ac:dyDescent="0.25">
      <c r="A302" s="857">
        <v>301</v>
      </c>
      <c r="B302" s="260" t="s">
        <v>6507</v>
      </c>
      <c r="C302" s="858"/>
      <c r="D302" s="858"/>
      <c r="E302" s="858"/>
      <c r="F302" s="859"/>
      <c r="G302" s="860"/>
      <c r="H302" s="861"/>
      <c r="I302" s="860"/>
      <c r="J302" s="861"/>
      <c r="K302" s="860"/>
      <c r="L302" s="861"/>
      <c r="M302" s="860"/>
      <c r="N302" s="862" t="str">
        <f t="shared" si="4"/>
        <v/>
      </c>
      <c r="O302" s="860"/>
      <c r="P302" s="860"/>
      <c r="Q302" s="868"/>
      <c r="R302" s="860"/>
      <c r="S302" s="860"/>
      <c r="T302" s="868"/>
      <c r="U302" s="860"/>
      <c r="V302" s="860"/>
    </row>
    <row r="303" spans="1:22" ht="15" customHeight="1" x14ac:dyDescent="0.25">
      <c r="A303" s="857">
        <v>302</v>
      </c>
      <c r="B303" s="260" t="s">
        <v>6507</v>
      </c>
      <c r="C303" s="858"/>
      <c r="D303" s="858"/>
      <c r="E303" s="858"/>
      <c r="F303" s="859"/>
      <c r="G303" s="860"/>
      <c r="H303" s="861"/>
      <c r="I303" s="860"/>
      <c r="J303" s="861"/>
      <c r="K303" s="860"/>
      <c r="L303" s="861"/>
      <c r="M303" s="860"/>
      <c r="N303" s="862" t="str">
        <f t="shared" si="4"/>
        <v/>
      </c>
      <c r="O303" s="860"/>
      <c r="P303" s="860"/>
      <c r="Q303" s="860"/>
      <c r="R303" s="860"/>
      <c r="S303" s="858"/>
      <c r="T303" s="860"/>
      <c r="U303" s="860"/>
      <c r="V303" s="860"/>
    </row>
    <row r="304" spans="1:22" ht="15" customHeight="1" x14ac:dyDescent="0.25">
      <c r="A304" s="857">
        <v>303</v>
      </c>
      <c r="B304" s="260" t="s">
        <v>6507</v>
      </c>
      <c r="C304" s="858"/>
      <c r="D304" s="858"/>
      <c r="E304" s="858"/>
      <c r="F304" s="859"/>
      <c r="G304" s="860"/>
      <c r="H304" s="861"/>
      <c r="I304" s="860"/>
      <c r="J304" s="861"/>
      <c r="K304" s="860"/>
      <c r="L304" s="861"/>
      <c r="M304" s="860"/>
      <c r="N304" s="862" t="str">
        <f t="shared" si="4"/>
        <v/>
      </c>
      <c r="O304" s="860"/>
      <c r="P304" s="860"/>
      <c r="Q304" s="863"/>
      <c r="R304" s="860"/>
      <c r="S304" s="858"/>
      <c r="T304" s="863"/>
      <c r="U304" s="860"/>
      <c r="V304" s="860"/>
    </row>
    <row r="305" spans="1:27" ht="15" customHeight="1" x14ac:dyDescent="0.25">
      <c r="A305" s="857">
        <v>304</v>
      </c>
      <c r="B305" s="260" t="s">
        <v>6507</v>
      </c>
      <c r="C305" s="858"/>
      <c r="D305" s="858"/>
      <c r="E305" s="858"/>
      <c r="F305" s="859"/>
      <c r="G305" s="860"/>
      <c r="H305" s="861"/>
      <c r="I305" s="860"/>
      <c r="J305" s="861"/>
      <c r="K305" s="860"/>
      <c r="L305" s="861"/>
      <c r="M305" s="860"/>
      <c r="N305" s="862" t="str">
        <f t="shared" si="4"/>
        <v/>
      </c>
      <c r="O305" s="860"/>
      <c r="P305" s="860"/>
      <c r="Q305" s="864"/>
      <c r="R305" s="860"/>
      <c r="S305" s="858"/>
      <c r="T305" s="864"/>
      <c r="U305" s="860"/>
      <c r="V305" s="860"/>
    </row>
    <row r="306" spans="1:27" ht="15" customHeight="1" x14ac:dyDescent="0.25">
      <c r="A306" s="857">
        <v>305</v>
      </c>
      <c r="B306" s="260" t="s">
        <v>6507</v>
      </c>
      <c r="C306" s="858"/>
      <c r="D306" s="858"/>
      <c r="E306" s="858"/>
      <c r="F306" s="859"/>
      <c r="G306" s="860"/>
      <c r="H306" s="861"/>
      <c r="I306" s="860"/>
      <c r="J306" s="861"/>
      <c r="K306" s="860"/>
      <c r="L306" s="861"/>
      <c r="M306" s="860"/>
      <c r="N306" s="862" t="str">
        <f t="shared" si="4"/>
        <v/>
      </c>
      <c r="O306" s="860"/>
      <c r="P306" s="860"/>
      <c r="Q306" s="868"/>
      <c r="R306" s="860"/>
      <c r="S306" s="858"/>
      <c r="T306" s="868"/>
      <c r="U306" s="860"/>
      <c r="V306" s="860"/>
    </row>
    <row r="307" spans="1:27" ht="15" customHeight="1" x14ac:dyDescent="0.25">
      <c r="A307" s="857">
        <v>306</v>
      </c>
      <c r="B307" s="260" t="s">
        <v>6507</v>
      </c>
      <c r="C307" s="858"/>
      <c r="D307" s="858"/>
      <c r="E307" s="858"/>
      <c r="F307" s="859"/>
      <c r="G307" s="860"/>
      <c r="H307" s="861"/>
      <c r="I307" s="860"/>
      <c r="J307" s="861"/>
      <c r="K307" s="860"/>
      <c r="L307" s="861"/>
      <c r="M307" s="860"/>
      <c r="N307" s="862" t="str">
        <f t="shared" si="4"/>
        <v/>
      </c>
      <c r="O307" s="860"/>
      <c r="P307" s="860"/>
      <c r="Q307" s="869"/>
      <c r="R307" s="860"/>
      <c r="S307" s="867"/>
      <c r="T307" s="869"/>
      <c r="U307" s="860"/>
      <c r="V307" s="860"/>
    </row>
    <row r="308" spans="1:27" ht="15" customHeight="1" x14ac:dyDescent="0.25">
      <c r="A308" s="857">
        <v>307</v>
      </c>
      <c r="B308" s="260" t="s">
        <v>6516</v>
      </c>
      <c r="C308" s="858" t="s">
        <v>6517</v>
      </c>
      <c r="D308" s="858">
        <v>100</v>
      </c>
      <c r="E308" s="858" t="s">
        <v>2238</v>
      </c>
      <c r="F308" s="859" t="s">
        <v>1934</v>
      </c>
      <c r="G308" s="860" t="s">
        <v>4963</v>
      </c>
      <c r="H308" s="861"/>
      <c r="I308" s="860"/>
      <c r="J308" s="861" t="s">
        <v>5046</v>
      </c>
      <c r="K308" s="860" t="s">
        <v>1581</v>
      </c>
      <c r="L308" s="861" t="s">
        <v>1850</v>
      </c>
      <c r="M308" s="860" t="s">
        <v>4962</v>
      </c>
      <c r="N308" s="862" t="str">
        <f t="shared" si="4"/>
        <v>SSN.iNPS_1</v>
      </c>
      <c r="O308" s="860" t="s">
        <v>451</v>
      </c>
      <c r="P308" s="860" t="s">
        <v>454</v>
      </c>
      <c r="Q308" s="863"/>
      <c r="R308" s="860"/>
      <c r="S308" s="858"/>
      <c r="T308" s="863"/>
      <c r="U308" s="860"/>
      <c r="V308" s="860"/>
    </row>
    <row r="309" spans="1:27" ht="15" customHeight="1" x14ac:dyDescent="0.25">
      <c r="A309" s="857">
        <v>308</v>
      </c>
      <c r="B309" s="260" t="s">
        <v>6518</v>
      </c>
      <c r="C309" s="858" t="s">
        <v>6519</v>
      </c>
      <c r="D309" s="858">
        <v>100</v>
      </c>
      <c r="E309" s="858" t="s">
        <v>2238</v>
      </c>
      <c r="F309" s="859" t="s">
        <v>1934</v>
      </c>
      <c r="G309" s="860" t="s">
        <v>4963</v>
      </c>
      <c r="H309" s="861"/>
      <c r="I309" s="860"/>
      <c r="J309" s="861" t="s">
        <v>5046</v>
      </c>
      <c r="K309" s="860" t="s">
        <v>1581</v>
      </c>
      <c r="L309" s="861" t="s">
        <v>1850</v>
      </c>
      <c r="M309" s="860" t="s">
        <v>4962</v>
      </c>
      <c r="N309" s="862" t="str">
        <f t="shared" si="4"/>
        <v>SSN.iNPS_2</v>
      </c>
      <c r="O309" s="860" t="s">
        <v>451</v>
      </c>
      <c r="P309" s="860" t="s">
        <v>454</v>
      </c>
      <c r="Q309" s="864"/>
      <c r="R309" s="860"/>
      <c r="S309" s="858"/>
      <c r="T309" s="864"/>
      <c r="U309" s="860"/>
      <c r="V309" s="860"/>
    </row>
    <row r="310" spans="1:27" ht="15" customHeight="1" x14ac:dyDescent="0.25">
      <c r="A310" s="857">
        <v>309</v>
      </c>
      <c r="B310" s="260" t="s">
        <v>6520</v>
      </c>
      <c r="C310" s="858" t="s">
        <v>6521</v>
      </c>
      <c r="D310" s="858">
        <v>100</v>
      </c>
      <c r="E310" s="858" t="s">
        <v>2238</v>
      </c>
      <c r="F310" s="859" t="s">
        <v>1934</v>
      </c>
      <c r="G310" s="860" t="s">
        <v>4963</v>
      </c>
      <c r="H310" s="861"/>
      <c r="I310" s="860"/>
      <c r="J310" s="861" t="s">
        <v>5046</v>
      </c>
      <c r="K310" s="860" t="s">
        <v>1581</v>
      </c>
      <c r="L310" s="861" t="s">
        <v>1850</v>
      </c>
      <c r="M310" s="860" t="s">
        <v>4962</v>
      </c>
      <c r="N310" s="862" t="str">
        <f t="shared" si="4"/>
        <v>SSN.iNPS_3</v>
      </c>
      <c r="O310" s="860" t="s">
        <v>451</v>
      </c>
      <c r="P310" s="860" t="s">
        <v>454</v>
      </c>
      <c r="Q310" s="868"/>
      <c r="R310" s="860"/>
      <c r="S310" s="858"/>
      <c r="T310" s="868"/>
      <c r="U310" s="860"/>
      <c r="V310" s="860"/>
    </row>
    <row r="311" spans="1:27" ht="15" customHeight="1" x14ac:dyDescent="0.25">
      <c r="A311" s="857">
        <v>310</v>
      </c>
      <c r="B311" s="260" t="s">
        <v>6522</v>
      </c>
      <c r="C311" s="858" t="s">
        <v>6523</v>
      </c>
      <c r="D311" s="858">
        <v>100</v>
      </c>
      <c r="E311" s="858" t="s">
        <v>2238</v>
      </c>
      <c r="F311" s="859" t="s">
        <v>1934</v>
      </c>
      <c r="G311" s="860" t="s">
        <v>4963</v>
      </c>
      <c r="H311" s="861"/>
      <c r="I311" s="860"/>
      <c r="J311" s="861" t="s">
        <v>5046</v>
      </c>
      <c r="K311" s="860" t="s">
        <v>1581</v>
      </c>
      <c r="L311" s="861" t="s">
        <v>1850</v>
      </c>
      <c r="M311" s="860" t="s">
        <v>4962</v>
      </c>
      <c r="N311" s="862" t="str">
        <f t="shared" si="4"/>
        <v>SSN.iNPS_4</v>
      </c>
      <c r="O311" s="860" t="s">
        <v>451</v>
      </c>
      <c r="P311" s="860" t="s">
        <v>454</v>
      </c>
      <c r="Q311" s="869"/>
      <c r="R311" s="860"/>
      <c r="S311" s="858"/>
      <c r="T311" s="869"/>
      <c r="U311" s="860"/>
      <c r="V311" s="860"/>
    </row>
    <row r="312" spans="1:27" ht="15" customHeight="1" x14ac:dyDescent="0.25">
      <c r="A312" s="857">
        <v>311</v>
      </c>
      <c r="B312" s="260" t="s">
        <v>6507</v>
      </c>
      <c r="C312" s="858"/>
      <c r="D312" s="858"/>
      <c r="E312" s="858"/>
      <c r="F312" s="859"/>
      <c r="G312" s="860"/>
      <c r="H312" s="861"/>
      <c r="I312" s="860"/>
      <c r="J312" s="861"/>
      <c r="K312" s="860"/>
      <c r="L312" s="861"/>
      <c r="M312" s="860"/>
      <c r="N312" s="862" t="str">
        <f t="shared" si="4"/>
        <v/>
      </c>
      <c r="O312" s="860"/>
      <c r="P312" s="860"/>
      <c r="Q312" s="864"/>
      <c r="R312" s="860"/>
      <c r="S312" s="858"/>
      <c r="T312" s="864"/>
      <c r="U312" s="860"/>
      <c r="V312" s="860"/>
    </row>
    <row r="313" spans="1:27" ht="15" customHeight="1" x14ac:dyDescent="0.25">
      <c r="A313" s="857">
        <v>312</v>
      </c>
      <c r="B313" s="260" t="s">
        <v>6507</v>
      </c>
      <c r="C313" s="858"/>
      <c r="D313" s="858"/>
      <c r="E313" s="858"/>
      <c r="F313" s="859"/>
      <c r="G313" s="860"/>
      <c r="H313" s="861"/>
      <c r="I313" s="860"/>
      <c r="J313" s="861"/>
      <c r="K313" s="860"/>
      <c r="L313" s="861"/>
      <c r="M313" s="860"/>
      <c r="N313" s="862" t="str">
        <f t="shared" si="4"/>
        <v/>
      </c>
      <c r="O313" s="860"/>
      <c r="P313" s="860"/>
      <c r="Q313" s="868"/>
      <c r="R313" s="860"/>
      <c r="S313" s="867"/>
      <c r="T313" s="868"/>
      <c r="U313" s="860"/>
      <c r="V313" s="860"/>
    </row>
    <row r="314" spans="1:27" ht="15" customHeight="1" x14ac:dyDescent="0.25">
      <c r="A314" s="857">
        <v>313</v>
      </c>
      <c r="B314" s="260" t="s">
        <v>6507</v>
      </c>
      <c r="C314" s="858"/>
      <c r="D314" s="858"/>
      <c r="E314" s="858"/>
      <c r="F314" s="859"/>
      <c r="G314" s="860"/>
      <c r="H314" s="861"/>
      <c r="I314" s="860"/>
      <c r="J314" s="861"/>
      <c r="K314" s="860"/>
      <c r="L314" s="861"/>
      <c r="M314" s="860"/>
      <c r="N314" s="862" t="str">
        <f t="shared" si="4"/>
        <v/>
      </c>
      <c r="O314" s="860"/>
      <c r="P314" s="860"/>
      <c r="Q314" s="875"/>
      <c r="R314" s="860"/>
      <c r="S314" s="858"/>
      <c r="T314" s="875"/>
      <c r="U314" s="860"/>
      <c r="V314" s="860"/>
    </row>
    <row r="315" spans="1:27" ht="15" customHeight="1" x14ac:dyDescent="0.25">
      <c r="A315" s="857">
        <v>314</v>
      </c>
      <c r="B315" s="260" t="s">
        <v>6507</v>
      </c>
      <c r="C315" s="858"/>
      <c r="D315" s="858"/>
      <c r="E315" s="858"/>
      <c r="F315" s="859"/>
      <c r="G315" s="860"/>
      <c r="H315" s="861"/>
      <c r="I315" s="860"/>
      <c r="J315" s="861"/>
      <c r="K315" s="860"/>
      <c r="L315" s="861"/>
      <c r="M315" s="860"/>
      <c r="N315" s="862" t="str">
        <f t="shared" si="4"/>
        <v/>
      </c>
      <c r="O315" s="860"/>
      <c r="P315" s="860"/>
      <c r="Q315" s="868"/>
      <c r="R315" s="860"/>
      <c r="S315" s="858"/>
      <c r="T315" s="868"/>
      <c r="U315" s="860"/>
      <c r="V315" s="860"/>
    </row>
    <row r="316" spans="1:27" ht="15" customHeight="1" x14ac:dyDescent="0.25">
      <c r="A316" s="857">
        <v>315</v>
      </c>
      <c r="B316" s="260" t="s">
        <v>6507</v>
      </c>
      <c r="C316" s="858"/>
      <c r="D316" s="858"/>
      <c r="E316" s="858"/>
      <c r="F316" s="859"/>
      <c r="G316" s="860"/>
      <c r="H316" s="861"/>
      <c r="I316" s="860"/>
      <c r="J316" s="861"/>
      <c r="K316" s="860"/>
      <c r="L316" s="861"/>
      <c r="M316" s="860"/>
      <c r="N316" s="862" t="str">
        <f t="shared" si="4"/>
        <v/>
      </c>
      <c r="O316" s="860"/>
      <c r="P316" s="860"/>
      <c r="Q316" s="869"/>
      <c r="R316" s="860"/>
      <c r="S316" s="858"/>
      <c r="T316" s="869"/>
      <c r="U316" s="860"/>
      <c r="V316" s="860"/>
    </row>
    <row r="317" spans="1:27" ht="15" customHeight="1" x14ac:dyDescent="0.25">
      <c r="A317" s="857">
        <v>316</v>
      </c>
      <c r="B317" s="260" t="s">
        <v>6507</v>
      </c>
      <c r="C317" s="858"/>
      <c r="D317" s="858"/>
      <c r="E317" s="858"/>
      <c r="F317" s="859"/>
      <c r="G317" s="860"/>
      <c r="H317" s="861"/>
      <c r="I317" s="860"/>
      <c r="J317" s="861"/>
      <c r="K317" s="860"/>
      <c r="L317" s="861"/>
      <c r="M317" s="860"/>
      <c r="N317" s="862" t="str">
        <f t="shared" si="4"/>
        <v/>
      </c>
      <c r="O317" s="860"/>
      <c r="P317" s="860"/>
      <c r="Q317" s="864"/>
      <c r="R317" s="860"/>
      <c r="S317" s="858"/>
      <c r="T317" s="864"/>
      <c r="U317" s="860"/>
      <c r="V317" s="860"/>
    </row>
    <row r="318" spans="1:27" ht="15" customHeight="1" x14ac:dyDescent="0.25">
      <c r="A318" s="857">
        <v>317</v>
      </c>
      <c r="B318" s="260" t="s">
        <v>6507</v>
      </c>
      <c r="C318" s="858"/>
      <c r="D318" s="858"/>
      <c r="E318" s="858"/>
      <c r="F318" s="859"/>
      <c r="G318" s="860"/>
      <c r="H318" s="861"/>
      <c r="I318" s="860"/>
      <c r="J318" s="861"/>
      <c r="K318" s="860"/>
      <c r="L318" s="861"/>
      <c r="M318" s="860"/>
      <c r="N318" s="862" t="str">
        <f t="shared" si="4"/>
        <v/>
      </c>
      <c r="O318" s="860"/>
      <c r="P318" s="860"/>
      <c r="Q318" s="868"/>
      <c r="R318" s="860"/>
      <c r="S318" s="858"/>
      <c r="T318" s="868"/>
      <c r="U318" s="860"/>
      <c r="V318" s="860"/>
    </row>
    <row r="319" spans="1:27" ht="15" customHeight="1" x14ac:dyDescent="0.25">
      <c r="A319" s="857">
        <v>318</v>
      </c>
      <c r="B319" s="260" t="s">
        <v>6507</v>
      </c>
      <c r="C319" s="858"/>
      <c r="D319" s="858"/>
      <c r="E319" s="858"/>
      <c r="F319" s="859"/>
      <c r="G319" s="860"/>
      <c r="H319" s="861"/>
      <c r="I319" s="860"/>
      <c r="J319" s="861"/>
      <c r="K319" s="860"/>
      <c r="L319" s="861"/>
      <c r="M319" s="860"/>
      <c r="N319" s="862" t="str">
        <f t="shared" si="4"/>
        <v/>
      </c>
      <c r="O319" s="860"/>
      <c r="P319" s="860"/>
      <c r="Q319" s="868"/>
      <c r="R319" s="860"/>
      <c r="S319" s="858"/>
      <c r="T319" s="868"/>
      <c r="U319" s="860"/>
      <c r="V319" s="860"/>
    </row>
    <row r="320" spans="1:27" s="542" customFormat="1" ht="14.45" customHeight="1" x14ac:dyDescent="0.25">
      <c r="A320" s="857">
        <v>319</v>
      </c>
      <c r="B320" s="260" t="s">
        <v>6507</v>
      </c>
      <c r="C320" s="858"/>
      <c r="D320" s="858"/>
      <c r="E320" s="858"/>
      <c r="F320" s="859"/>
      <c r="G320" s="860"/>
      <c r="H320" s="861"/>
      <c r="I320" s="860"/>
      <c r="J320" s="861"/>
      <c r="K320" s="860"/>
      <c r="L320" s="861"/>
      <c r="M320" s="860"/>
      <c r="N320" s="862" t="str">
        <f t="shared" si="4"/>
        <v/>
      </c>
      <c r="O320" s="860"/>
      <c r="P320" s="860"/>
      <c r="Q320" s="868"/>
      <c r="R320" s="860"/>
      <c r="S320" s="867"/>
      <c r="T320" s="868"/>
      <c r="U320" s="860"/>
      <c r="V320" s="860"/>
      <c r="W320" s="24"/>
      <c r="X320" s="24"/>
      <c r="Y320" s="24"/>
      <c r="Z320" s="24"/>
      <c r="AA320" s="24"/>
    </row>
    <row r="321" spans="1:27" ht="15" customHeight="1" x14ac:dyDescent="0.25">
      <c r="A321" s="857">
        <v>320</v>
      </c>
      <c r="B321" s="260" t="s">
        <v>6507</v>
      </c>
      <c r="C321" s="858"/>
      <c r="D321" s="858"/>
      <c r="E321" s="858"/>
      <c r="F321" s="859"/>
      <c r="G321" s="860"/>
      <c r="H321" s="861"/>
      <c r="I321" s="860"/>
      <c r="J321" s="861"/>
      <c r="K321" s="860"/>
      <c r="L321" s="861"/>
      <c r="M321" s="860"/>
      <c r="N321" s="862" t="str">
        <f t="shared" si="4"/>
        <v/>
      </c>
      <c r="O321" s="860"/>
      <c r="P321" s="860"/>
      <c r="Q321" s="868"/>
      <c r="R321" s="860"/>
      <c r="S321" s="867"/>
      <c r="T321" s="868"/>
      <c r="U321" s="860"/>
      <c r="V321" s="860"/>
    </row>
    <row r="322" spans="1:27" ht="15" customHeight="1" x14ac:dyDescent="0.25">
      <c r="A322" s="857">
        <v>321</v>
      </c>
      <c r="B322" s="260" t="s">
        <v>6524</v>
      </c>
      <c r="C322" s="858" t="s">
        <v>6525</v>
      </c>
      <c r="D322" s="858">
        <v>100</v>
      </c>
      <c r="E322" s="876" t="s">
        <v>2239</v>
      </c>
      <c r="F322" s="859" t="s">
        <v>1934</v>
      </c>
      <c r="G322" s="860" t="s">
        <v>4963</v>
      </c>
      <c r="H322" s="861"/>
      <c r="I322" s="860"/>
      <c r="J322" s="861" t="s">
        <v>5046</v>
      </c>
      <c r="K322" s="860" t="s">
        <v>1581</v>
      </c>
      <c r="L322" s="861" t="s">
        <v>1850</v>
      </c>
      <c r="M322" s="860" t="s">
        <v>4962</v>
      </c>
      <c r="N322" s="862" t="str">
        <f t="shared" si="4"/>
        <v>SSN.iKNPZ_1</v>
      </c>
      <c r="O322" s="860" t="s">
        <v>451</v>
      </c>
      <c r="P322" s="860" t="s">
        <v>454</v>
      </c>
      <c r="Q322" s="868"/>
      <c r="R322" s="860"/>
      <c r="S322" s="858"/>
      <c r="T322" s="868"/>
      <c r="U322" s="860"/>
      <c r="V322" s="860"/>
    </row>
    <row r="323" spans="1:27" ht="15" customHeight="1" x14ac:dyDescent="0.25">
      <c r="A323" s="857">
        <v>322</v>
      </c>
      <c r="B323" s="260" t="s">
        <v>6526</v>
      </c>
      <c r="C323" s="858" t="s">
        <v>6527</v>
      </c>
      <c r="D323" s="858">
        <v>100</v>
      </c>
      <c r="E323" s="876" t="s">
        <v>2239</v>
      </c>
      <c r="F323" s="859" t="s">
        <v>1934</v>
      </c>
      <c r="G323" s="860" t="s">
        <v>4963</v>
      </c>
      <c r="H323" s="861"/>
      <c r="I323" s="860"/>
      <c r="J323" s="861" t="s">
        <v>5046</v>
      </c>
      <c r="K323" s="860" t="s">
        <v>1581</v>
      </c>
      <c r="L323" s="861" t="s">
        <v>1850</v>
      </c>
      <c r="M323" s="860" t="s">
        <v>4962</v>
      </c>
      <c r="N323" s="862" t="str">
        <f t="shared" ref="N323:N386" si="5">IF(ISBLANK(M323),"",IF(ISBLANK(Q323),CONCATENATE(M323,".",C323),CONCATENATE(M323,".",Q323)))</f>
        <v>SSN.iKNPZ_2</v>
      </c>
      <c r="O323" s="860" t="s">
        <v>451</v>
      </c>
      <c r="P323" s="860" t="s">
        <v>454</v>
      </c>
      <c r="Q323" s="868"/>
      <c r="R323" s="860"/>
      <c r="S323" s="858"/>
      <c r="T323" s="868"/>
      <c r="U323" s="860"/>
      <c r="V323" s="860"/>
    </row>
    <row r="324" spans="1:27" ht="15" customHeight="1" x14ac:dyDescent="0.25">
      <c r="A324" s="857">
        <v>323</v>
      </c>
      <c r="B324" s="260" t="s">
        <v>6528</v>
      </c>
      <c r="C324" s="858" t="s">
        <v>6529</v>
      </c>
      <c r="D324" s="858">
        <v>100</v>
      </c>
      <c r="E324" s="876" t="s">
        <v>2239</v>
      </c>
      <c r="F324" s="859" t="s">
        <v>1934</v>
      </c>
      <c r="G324" s="860" t="s">
        <v>4963</v>
      </c>
      <c r="H324" s="861"/>
      <c r="I324" s="860"/>
      <c r="J324" s="861" t="s">
        <v>5046</v>
      </c>
      <c r="K324" s="860" t="s">
        <v>1581</v>
      </c>
      <c r="L324" s="861" t="s">
        <v>1850</v>
      </c>
      <c r="M324" s="860" t="s">
        <v>4962</v>
      </c>
      <c r="N324" s="862" t="str">
        <f t="shared" si="5"/>
        <v>SSN.iKNPZ_3</v>
      </c>
      <c r="O324" s="860" t="s">
        <v>451</v>
      </c>
      <c r="P324" s="860" t="s">
        <v>454</v>
      </c>
      <c r="Q324" s="868"/>
      <c r="R324" s="860"/>
      <c r="S324" s="858"/>
      <c r="T324" s="868"/>
      <c r="U324" s="860"/>
      <c r="V324" s="860"/>
    </row>
    <row r="325" spans="1:27" ht="15" customHeight="1" x14ac:dyDescent="0.25">
      <c r="A325" s="857">
        <v>324</v>
      </c>
      <c r="B325" s="260" t="s">
        <v>6507</v>
      </c>
      <c r="C325" s="858"/>
      <c r="D325" s="858"/>
      <c r="E325" s="858"/>
      <c r="F325" s="859"/>
      <c r="G325" s="860"/>
      <c r="H325" s="861"/>
      <c r="I325" s="860"/>
      <c r="J325" s="861"/>
      <c r="K325" s="860"/>
      <c r="L325" s="861"/>
      <c r="M325" s="860"/>
      <c r="N325" s="862" t="str">
        <f t="shared" si="5"/>
        <v/>
      </c>
      <c r="O325" s="860"/>
      <c r="P325" s="860"/>
      <c r="Q325" s="868"/>
      <c r="R325" s="860"/>
      <c r="S325" s="858"/>
      <c r="T325" s="868"/>
      <c r="U325" s="860"/>
      <c r="V325" s="860"/>
    </row>
    <row r="326" spans="1:27" ht="15" customHeight="1" x14ac:dyDescent="0.25">
      <c r="A326" s="857">
        <v>325</v>
      </c>
      <c r="B326" s="260" t="s">
        <v>6507</v>
      </c>
      <c r="C326" s="858"/>
      <c r="D326" s="858"/>
      <c r="E326" s="858"/>
      <c r="F326" s="859"/>
      <c r="G326" s="860"/>
      <c r="H326" s="861"/>
      <c r="I326" s="860"/>
      <c r="J326" s="861"/>
      <c r="K326" s="860"/>
      <c r="L326" s="861"/>
      <c r="M326" s="860"/>
      <c r="N326" s="862" t="str">
        <f t="shared" si="5"/>
        <v/>
      </c>
      <c r="O326" s="860"/>
      <c r="P326" s="860"/>
      <c r="Q326" s="868"/>
      <c r="R326" s="860"/>
      <c r="S326" s="858"/>
      <c r="T326" s="868"/>
      <c r="U326" s="860"/>
      <c r="V326" s="860"/>
    </row>
    <row r="327" spans="1:27" ht="15" customHeight="1" x14ac:dyDescent="0.25">
      <c r="A327" s="857">
        <v>326</v>
      </c>
      <c r="B327" s="260" t="s">
        <v>6507</v>
      </c>
      <c r="C327" s="858"/>
      <c r="D327" s="858"/>
      <c r="E327" s="858"/>
      <c r="F327" s="859"/>
      <c r="G327" s="860"/>
      <c r="H327" s="861"/>
      <c r="I327" s="860"/>
      <c r="J327" s="861"/>
      <c r="K327" s="860"/>
      <c r="L327" s="861"/>
      <c r="M327" s="860"/>
      <c r="N327" s="862" t="str">
        <f t="shared" si="5"/>
        <v/>
      </c>
      <c r="O327" s="860"/>
      <c r="P327" s="860"/>
      <c r="Q327" s="868"/>
      <c r="R327" s="860"/>
      <c r="S327" s="858"/>
      <c r="T327" s="868"/>
      <c r="U327" s="860"/>
      <c r="V327" s="860"/>
    </row>
    <row r="328" spans="1:27" ht="15" customHeight="1" x14ac:dyDescent="0.25">
      <c r="A328" s="857">
        <v>327</v>
      </c>
      <c r="B328" s="260" t="s">
        <v>6507</v>
      </c>
      <c r="C328" s="858"/>
      <c r="D328" s="858"/>
      <c r="E328" s="858"/>
      <c r="F328" s="859"/>
      <c r="G328" s="860"/>
      <c r="H328" s="861"/>
      <c r="I328" s="860"/>
      <c r="J328" s="861"/>
      <c r="K328" s="860"/>
      <c r="L328" s="861"/>
      <c r="M328" s="860"/>
      <c r="N328" s="862" t="str">
        <f t="shared" si="5"/>
        <v/>
      </c>
      <c r="O328" s="860"/>
      <c r="P328" s="860"/>
      <c r="Q328" s="868"/>
      <c r="R328" s="860"/>
      <c r="S328" s="858"/>
      <c r="T328" s="868"/>
      <c r="U328" s="860"/>
      <c r="V328" s="860"/>
    </row>
    <row r="329" spans="1:27" ht="15" customHeight="1" x14ac:dyDescent="0.25">
      <c r="A329" s="857">
        <v>328</v>
      </c>
      <c r="B329" s="260" t="s">
        <v>6507</v>
      </c>
      <c r="C329" s="858"/>
      <c r="D329" s="858"/>
      <c r="E329" s="858"/>
      <c r="F329" s="859"/>
      <c r="G329" s="860"/>
      <c r="H329" s="861"/>
      <c r="I329" s="860"/>
      <c r="J329" s="861"/>
      <c r="K329" s="860"/>
      <c r="L329" s="861"/>
      <c r="M329" s="860"/>
      <c r="N329" s="862" t="str">
        <f t="shared" si="5"/>
        <v/>
      </c>
      <c r="O329" s="860"/>
      <c r="P329" s="860"/>
      <c r="Q329" s="868"/>
      <c r="R329" s="860"/>
      <c r="S329" s="858"/>
      <c r="T329" s="868"/>
      <c r="U329" s="860"/>
      <c r="V329" s="860"/>
    </row>
    <row r="330" spans="1:27" ht="15" customHeight="1" x14ac:dyDescent="0.25">
      <c r="A330" s="857">
        <v>329</v>
      </c>
      <c r="B330" s="260" t="s">
        <v>6507</v>
      </c>
      <c r="C330" s="858"/>
      <c r="D330" s="858"/>
      <c r="E330" s="858"/>
      <c r="F330" s="859"/>
      <c r="G330" s="860"/>
      <c r="H330" s="861"/>
      <c r="I330" s="860"/>
      <c r="J330" s="861"/>
      <c r="K330" s="860"/>
      <c r="L330" s="861"/>
      <c r="M330" s="860"/>
      <c r="N330" s="862" t="str">
        <f t="shared" si="5"/>
        <v/>
      </c>
      <c r="O330" s="860"/>
      <c r="P330" s="860"/>
      <c r="Q330" s="869"/>
      <c r="R330" s="860"/>
      <c r="S330" s="858"/>
      <c r="T330" s="869"/>
      <c r="U330" s="860"/>
      <c r="V330" s="860"/>
    </row>
    <row r="331" spans="1:27" s="542" customFormat="1" ht="14.45" customHeight="1" x14ac:dyDescent="0.25">
      <c r="A331" s="857">
        <v>330</v>
      </c>
      <c r="B331" s="260" t="s">
        <v>6507</v>
      </c>
      <c r="C331" s="858"/>
      <c r="D331" s="858"/>
      <c r="E331" s="858"/>
      <c r="F331" s="859"/>
      <c r="G331" s="860"/>
      <c r="H331" s="861"/>
      <c r="I331" s="860"/>
      <c r="J331" s="861"/>
      <c r="K331" s="860"/>
      <c r="L331" s="861"/>
      <c r="M331" s="860"/>
      <c r="N331" s="862" t="str">
        <f t="shared" si="5"/>
        <v/>
      </c>
      <c r="O331" s="860"/>
      <c r="P331" s="860"/>
      <c r="Q331" s="864"/>
      <c r="R331" s="860"/>
      <c r="S331" s="858"/>
      <c r="T331" s="864"/>
      <c r="U331" s="860"/>
      <c r="V331" s="860"/>
      <c r="W331" s="24"/>
      <c r="X331" s="24"/>
      <c r="Y331" s="24"/>
      <c r="Z331" s="24"/>
      <c r="AA331" s="24"/>
    </row>
    <row r="332" spans="1:27" s="542" customFormat="1" ht="14.45" customHeight="1" x14ac:dyDescent="0.25">
      <c r="A332" s="857">
        <v>331</v>
      </c>
      <c r="B332" s="260" t="s">
        <v>6507</v>
      </c>
      <c r="C332" s="858"/>
      <c r="D332" s="858"/>
      <c r="E332" s="858"/>
      <c r="F332" s="859"/>
      <c r="G332" s="860"/>
      <c r="H332" s="861"/>
      <c r="I332" s="860"/>
      <c r="J332" s="861"/>
      <c r="K332" s="860"/>
      <c r="L332" s="861"/>
      <c r="M332" s="860"/>
      <c r="N332" s="862" t="str">
        <f t="shared" si="5"/>
        <v/>
      </c>
      <c r="O332" s="860"/>
      <c r="P332" s="860"/>
      <c r="Q332" s="868"/>
      <c r="R332" s="860"/>
      <c r="S332" s="858"/>
      <c r="T332" s="868"/>
      <c r="U332" s="860"/>
      <c r="V332" s="860"/>
      <c r="W332" s="24"/>
      <c r="X332" s="24"/>
      <c r="Y332" s="24"/>
      <c r="Z332" s="24"/>
      <c r="AA332" s="24"/>
    </row>
    <row r="333" spans="1:27" s="542" customFormat="1" ht="14.45" customHeight="1" x14ac:dyDescent="0.25">
      <c r="A333" s="857">
        <v>332</v>
      </c>
      <c r="B333" s="260" t="s">
        <v>6507</v>
      </c>
      <c r="C333" s="858"/>
      <c r="D333" s="858"/>
      <c r="E333" s="858"/>
      <c r="F333" s="859"/>
      <c r="G333" s="860"/>
      <c r="H333" s="861"/>
      <c r="I333" s="860"/>
      <c r="J333" s="861"/>
      <c r="K333" s="860"/>
      <c r="L333" s="861"/>
      <c r="M333" s="860"/>
      <c r="N333" s="862" t="str">
        <f t="shared" si="5"/>
        <v/>
      </c>
      <c r="O333" s="860"/>
      <c r="P333" s="860"/>
      <c r="Q333" s="868"/>
      <c r="R333" s="860"/>
      <c r="S333" s="858"/>
      <c r="T333" s="868"/>
      <c r="U333" s="860"/>
      <c r="V333" s="860"/>
      <c r="W333" s="24"/>
      <c r="X333" s="24"/>
      <c r="Y333" s="24"/>
      <c r="Z333" s="24"/>
      <c r="AA333" s="24"/>
    </row>
    <row r="334" spans="1:27" s="542" customFormat="1" ht="14.45" customHeight="1" x14ac:dyDescent="0.25">
      <c r="A334" s="857">
        <v>333</v>
      </c>
      <c r="B334" s="260" t="s">
        <v>6507</v>
      </c>
      <c r="C334" s="858"/>
      <c r="D334" s="858"/>
      <c r="E334" s="858"/>
      <c r="F334" s="859"/>
      <c r="G334" s="860"/>
      <c r="H334" s="861"/>
      <c r="I334" s="860"/>
      <c r="J334" s="861"/>
      <c r="K334" s="860"/>
      <c r="L334" s="861"/>
      <c r="M334" s="860"/>
      <c r="N334" s="862" t="str">
        <f t="shared" si="5"/>
        <v/>
      </c>
      <c r="O334" s="860"/>
      <c r="P334" s="860"/>
      <c r="Q334" s="860"/>
      <c r="R334" s="860"/>
      <c r="S334" s="858"/>
      <c r="T334" s="860"/>
      <c r="U334" s="860"/>
      <c r="V334" s="860"/>
      <c r="W334" s="24"/>
      <c r="X334" s="24"/>
      <c r="Y334" s="24"/>
      <c r="Z334" s="24"/>
      <c r="AA334" s="24"/>
    </row>
    <row r="335" spans="1:27" s="542" customFormat="1" ht="14.45" customHeight="1" x14ac:dyDescent="0.25">
      <c r="A335" s="857">
        <v>334</v>
      </c>
      <c r="B335" s="260" t="s">
        <v>6530</v>
      </c>
      <c r="C335" s="858" t="s">
        <v>6531</v>
      </c>
      <c r="D335" s="858">
        <v>100</v>
      </c>
      <c r="E335" s="858" t="s">
        <v>2238</v>
      </c>
      <c r="F335" s="859" t="s">
        <v>1934</v>
      </c>
      <c r="G335" s="860" t="s">
        <v>4963</v>
      </c>
      <c r="H335" s="861"/>
      <c r="I335" s="860"/>
      <c r="J335" s="861" t="s">
        <v>5046</v>
      </c>
      <c r="K335" s="860" t="s">
        <v>1581</v>
      </c>
      <c r="L335" s="861" t="s">
        <v>1851</v>
      </c>
      <c r="M335" s="860" t="s">
        <v>4962</v>
      </c>
      <c r="N335" s="862" t="str">
        <f t="shared" si="5"/>
        <v>SSN.iRP_1</v>
      </c>
      <c r="O335" s="860" t="s">
        <v>451</v>
      </c>
      <c r="P335" s="860" t="s">
        <v>454</v>
      </c>
      <c r="Q335" s="860"/>
      <c r="R335" s="860"/>
      <c r="S335" s="858"/>
      <c r="T335" s="860"/>
      <c r="U335" s="860"/>
      <c r="V335" s="860"/>
      <c r="W335" s="24"/>
      <c r="X335" s="24"/>
      <c r="Y335" s="24"/>
      <c r="Z335" s="24"/>
      <c r="AA335" s="24"/>
    </row>
    <row r="336" spans="1:27" s="542" customFormat="1" ht="14.45" customHeight="1" x14ac:dyDescent="0.25">
      <c r="A336" s="857">
        <v>335</v>
      </c>
      <c r="B336" s="260" t="s">
        <v>6507</v>
      </c>
      <c r="C336" s="858"/>
      <c r="D336" s="858"/>
      <c r="E336" s="858"/>
      <c r="F336" s="859"/>
      <c r="G336" s="860"/>
      <c r="H336" s="861"/>
      <c r="I336" s="860"/>
      <c r="J336" s="861"/>
      <c r="K336" s="860"/>
      <c r="L336" s="861"/>
      <c r="M336" s="860"/>
      <c r="N336" s="862" t="str">
        <f t="shared" si="5"/>
        <v/>
      </c>
      <c r="O336" s="860"/>
      <c r="P336" s="860"/>
      <c r="Q336" s="868"/>
      <c r="R336" s="860"/>
      <c r="S336" s="858"/>
      <c r="T336" s="868"/>
      <c r="U336" s="860"/>
      <c r="V336" s="860"/>
      <c r="W336" s="24"/>
      <c r="X336" s="24"/>
      <c r="Y336" s="24"/>
      <c r="Z336" s="24"/>
      <c r="AA336" s="24"/>
    </row>
    <row r="337" spans="1:27" s="542" customFormat="1" ht="14.45" customHeight="1" x14ac:dyDescent="0.25">
      <c r="A337" s="857">
        <v>336</v>
      </c>
      <c r="B337" s="260" t="s">
        <v>6507</v>
      </c>
      <c r="C337" s="858"/>
      <c r="D337" s="858"/>
      <c r="E337" s="858"/>
      <c r="F337" s="859"/>
      <c r="G337" s="860"/>
      <c r="H337" s="861"/>
      <c r="I337" s="860"/>
      <c r="J337" s="861"/>
      <c r="K337" s="860"/>
      <c r="L337" s="861"/>
      <c r="M337" s="860"/>
      <c r="N337" s="862" t="str">
        <f t="shared" si="5"/>
        <v/>
      </c>
      <c r="O337" s="860"/>
      <c r="P337" s="860"/>
      <c r="Q337" s="868"/>
      <c r="R337" s="860"/>
      <c r="S337" s="858"/>
      <c r="T337" s="868"/>
      <c r="U337" s="860"/>
      <c r="V337" s="860"/>
      <c r="W337" s="24"/>
      <c r="X337" s="24"/>
      <c r="Y337" s="24"/>
      <c r="Z337" s="24"/>
      <c r="AA337" s="24"/>
    </row>
    <row r="338" spans="1:27" s="542" customFormat="1" ht="14.45" customHeight="1" x14ac:dyDescent="0.25">
      <c r="A338" s="857">
        <v>337</v>
      </c>
      <c r="B338" s="260" t="s">
        <v>6507</v>
      </c>
      <c r="C338" s="858"/>
      <c r="D338" s="858"/>
      <c r="E338" s="858"/>
      <c r="F338" s="859"/>
      <c r="G338" s="860"/>
      <c r="H338" s="861"/>
      <c r="I338" s="860"/>
      <c r="J338" s="861"/>
      <c r="K338" s="860"/>
      <c r="L338" s="861"/>
      <c r="M338" s="860"/>
      <c r="N338" s="862" t="str">
        <f t="shared" si="5"/>
        <v/>
      </c>
      <c r="O338" s="860"/>
      <c r="P338" s="860"/>
      <c r="Q338" s="875"/>
      <c r="R338" s="860"/>
      <c r="S338" s="858"/>
      <c r="T338" s="875"/>
      <c r="U338" s="860"/>
      <c r="V338" s="860"/>
      <c r="W338" s="24"/>
      <c r="X338" s="24"/>
      <c r="Y338" s="24"/>
      <c r="Z338" s="24"/>
      <c r="AA338" s="24"/>
    </row>
    <row r="339" spans="1:27" s="542" customFormat="1" ht="14.45" customHeight="1" x14ac:dyDescent="0.25">
      <c r="A339" s="857">
        <v>338</v>
      </c>
      <c r="B339" s="260" t="s">
        <v>6507</v>
      </c>
      <c r="C339" s="858"/>
      <c r="D339" s="858"/>
      <c r="E339" s="858"/>
      <c r="F339" s="859"/>
      <c r="G339" s="860"/>
      <c r="H339" s="861"/>
      <c r="I339" s="860"/>
      <c r="J339" s="861"/>
      <c r="K339" s="860"/>
      <c r="L339" s="861"/>
      <c r="M339" s="860"/>
      <c r="N339" s="862" t="str">
        <f t="shared" si="5"/>
        <v/>
      </c>
      <c r="O339" s="860"/>
      <c r="P339" s="860"/>
      <c r="Q339" s="868"/>
      <c r="R339" s="860"/>
      <c r="S339" s="858"/>
      <c r="T339" s="868"/>
      <c r="U339" s="860"/>
      <c r="V339" s="860"/>
      <c r="W339" s="24"/>
      <c r="X339" s="24"/>
      <c r="Y339" s="24"/>
      <c r="Z339" s="24"/>
      <c r="AA339" s="24"/>
    </row>
    <row r="340" spans="1:27" s="542" customFormat="1" ht="14.45" customHeight="1" x14ac:dyDescent="0.25">
      <c r="A340" s="857">
        <v>339</v>
      </c>
      <c r="B340" s="260" t="s">
        <v>6507</v>
      </c>
      <c r="C340" s="858"/>
      <c r="D340" s="858"/>
      <c r="E340" s="858"/>
      <c r="F340" s="859"/>
      <c r="G340" s="860"/>
      <c r="H340" s="861"/>
      <c r="I340" s="860"/>
      <c r="J340" s="861"/>
      <c r="K340" s="860"/>
      <c r="L340" s="861"/>
      <c r="M340" s="860"/>
      <c r="N340" s="862" t="str">
        <f t="shared" si="5"/>
        <v/>
      </c>
      <c r="O340" s="860"/>
      <c r="P340" s="860"/>
      <c r="Q340" s="868"/>
      <c r="R340" s="860"/>
      <c r="S340" s="858"/>
      <c r="T340" s="868"/>
      <c r="U340" s="860"/>
      <c r="V340" s="860"/>
      <c r="W340" s="24"/>
      <c r="X340" s="24"/>
      <c r="Y340" s="24"/>
      <c r="Z340" s="24"/>
      <c r="AA340" s="24"/>
    </row>
    <row r="341" spans="1:27" ht="15" customHeight="1" x14ac:dyDescent="0.25">
      <c r="A341" s="857">
        <v>340</v>
      </c>
      <c r="B341" s="260" t="s">
        <v>6507</v>
      </c>
      <c r="C341" s="858"/>
      <c r="D341" s="858"/>
      <c r="E341" s="858"/>
      <c r="F341" s="859"/>
      <c r="G341" s="860"/>
      <c r="H341" s="861"/>
      <c r="I341" s="860"/>
      <c r="J341" s="861"/>
      <c r="K341" s="860"/>
      <c r="L341" s="861"/>
      <c r="M341" s="860"/>
      <c r="N341" s="862" t="str">
        <f t="shared" si="5"/>
        <v/>
      </c>
      <c r="O341" s="860"/>
      <c r="P341" s="860"/>
      <c r="Q341" s="868"/>
      <c r="R341" s="860"/>
      <c r="S341" s="858"/>
      <c r="T341" s="868"/>
      <c r="U341" s="860"/>
      <c r="V341" s="860"/>
    </row>
    <row r="342" spans="1:27" s="542" customFormat="1" ht="14.45" customHeight="1" x14ac:dyDescent="0.25">
      <c r="A342" s="857">
        <v>341</v>
      </c>
      <c r="B342" s="260" t="s">
        <v>6507</v>
      </c>
      <c r="C342" s="858"/>
      <c r="D342" s="858"/>
      <c r="E342" s="858"/>
      <c r="F342" s="859"/>
      <c r="G342" s="860"/>
      <c r="H342" s="861"/>
      <c r="I342" s="860"/>
      <c r="J342" s="861"/>
      <c r="K342" s="860"/>
      <c r="L342" s="861"/>
      <c r="M342" s="860"/>
      <c r="N342" s="862" t="str">
        <f t="shared" si="5"/>
        <v/>
      </c>
      <c r="O342" s="860"/>
      <c r="P342" s="860"/>
      <c r="Q342" s="868"/>
      <c r="R342" s="860"/>
      <c r="S342" s="858"/>
      <c r="T342" s="868"/>
      <c r="U342" s="860"/>
      <c r="V342" s="860"/>
      <c r="W342" s="24"/>
      <c r="X342" s="24"/>
      <c r="Y342" s="24"/>
      <c r="Z342" s="24"/>
      <c r="AA342" s="24"/>
    </row>
    <row r="343" spans="1:27" s="542" customFormat="1" ht="14.45" customHeight="1" x14ac:dyDescent="0.25">
      <c r="A343" s="857">
        <v>342</v>
      </c>
      <c r="B343" s="260" t="s">
        <v>6507</v>
      </c>
      <c r="C343" s="858"/>
      <c r="D343" s="858"/>
      <c r="E343" s="858"/>
      <c r="F343" s="859"/>
      <c r="G343" s="860"/>
      <c r="H343" s="861"/>
      <c r="I343" s="860"/>
      <c r="J343" s="861"/>
      <c r="K343" s="860"/>
      <c r="L343" s="861"/>
      <c r="M343" s="860"/>
      <c r="N343" s="862" t="str">
        <f t="shared" si="5"/>
        <v/>
      </c>
      <c r="O343" s="860"/>
      <c r="P343" s="860"/>
      <c r="Q343" s="868"/>
      <c r="R343" s="860"/>
      <c r="S343" s="858"/>
      <c r="T343" s="868"/>
      <c r="U343" s="860"/>
      <c r="V343" s="860"/>
      <c r="W343" s="24"/>
      <c r="X343" s="24"/>
      <c r="Y343" s="24"/>
      <c r="Z343" s="24"/>
      <c r="AA343" s="24"/>
    </row>
    <row r="344" spans="1:27" ht="15" customHeight="1" x14ac:dyDescent="0.25">
      <c r="A344" s="857">
        <v>343</v>
      </c>
      <c r="B344" s="260" t="s">
        <v>6507</v>
      </c>
      <c r="C344" s="858"/>
      <c r="D344" s="858"/>
      <c r="E344" s="858"/>
      <c r="F344" s="859"/>
      <c r="G344" s="860"/>
      <c r="H344" s="861"/>
      <c r="I344" s="860"/>
      <c r="J344" s="861"/>
      <c r="K344" s="860"/>
      <c r="L344" s="861"/>
      <c r="M344" s="860"/>
      <c r="N344" s="862" t="str">
        <f t="shared" si="5"/>
        <v/>
      </c>
      <c r="O344" s="860"/>
      <c r="P344" s="860"/>
      <c r="Q344" s="868"/>
      <c r="R344" s="860"/>
      <c r="S344" s="858"/>
      <c r="T344" s="868"/>
      <c r="U344" s="860"/>
      <c r="V344" s="860"/>
    </row>
    <row r="345" spans="1:27" ht="15" customHeight="1" x14ac:dyDescent="0.25">
      <c r="A345" s="857">
        <v>344</v>
      </c>
      <c r="B345" s="260" t="s">
        <v>6507</v>
      </c>
      <c r="C345" s="858"/>
      <c r="D345" s="858"/>
      <c r="E345" s="858"/>
      <c r="F345" s="859"/>
      <c r="G345" s="860"/>
      <c r="H345" s="861"/>
      <c r="I345" s="860"/>
      <c r="J345" s="861"/>
      <c r="K345" s="860"/>
      <c r="L345" s="861"/>
      <c r="M345" s="860"/>
      <c r="N345" s="862" t="str">
        <f t="shared" si="5"/>
        <v/>
      </c>
      <c r="O345" s="860"/>
      <c r="P345" s="860"/>
      <c r="Q345" s="860"/>
      <c r="R345" s="860"/>
      <c r="S345" s="858"/>
      <c r="T345" s="860"/>
      <c r="U345" s="860"/>
      <c r="V345" s="860"/>
    </row>
    <row r="346" spans="1:27" ht="15" customHeight="1" x14ac:dyDescent="0.25">
      <c r="A346" s="857">
        <v>345</v>
      </c>
      <c r="B346" s="260" t="s">
        <v>5714</v>
      </c>
      <c r="C346" s="858" t="s">
        <v>5713</v>
      </c>
      <c r="D346" s="858" t="s">
        <v>1935</v>
      </c>
      <c r="E346" s="858">
        <v>26</v>
      </c>
      <c r="F346" s="859" t="s">
        <v>1934</v>
      </c>
      <c r="G346" s="860" t="s">
        <v>4963</v>
      </c>
      <c r="H346" s="861"/>
      <c r="I346" s="860"/>
      <c r="J346" s="861"/>
      <c r="K346" s="860"/>
      <c r="L346" s="861"/>
      <c r="M346" s="860" t="s">
        <v>5059</v>
      </c>
      <c r="N346" s="862" t="str">
        <f t="shared" si="5"/>
        <v>Fires.DC706ad</v>
      </c>
      <c r="O346" s="860" t="s">
        <v>451</v>
      </c>
      <c r="P346" s="860" t="s">
        <v>454</v>
      </c>
      <c r="Q346" s="868" t="s">
        <v>6532</v>
      </c>
      <c r="R346" s="860"/>
      <c r="S346" s="858"/>
      <c r="T346" s="868" t="s">
        <v>6532</v>
      </c>
      <c r="U346" s="860"/>
      <c r="V346" s="860"/>
    </row>
    <row r="347" spans="1:27" ht="15" customHeight="1" x14ac:dyDescent="0.25">
      <c r="A347" s="857">
        <v>346</v>
      </c>
      <c r="B347" s="260" t="s">
        <v>5716</v>
      </c>
      <c r="C347" s="858" t="s">
        <v>5715</v>
      </c>
      <c r="D347" s="858" t="s">
        <v>1935</v>
      </c>
      <c r="E347" s="858">
        <v>27</v>
      </c>
      <c r="F347" s="859" t="s">
        <v>1934</v>
      </c>
      <c r="G347" s="860" t="s">
        <v>4963</v>
      </c>
      <c r="H347" s="861"/>
      <c r="I347" s="860"/>
      <c r="J347" s="861"/>
      <c r="K347" s="860"/>
      <c r="L347" s="861"/>
      <c r="M347" s="860" t="s">
        <v>5059</v>
      </c>
      <c r="N347" s="862" t="str">
        <f t="shared" si="5"/>
        <v>Fires.DC707ad</v>
      </c>
      <c r="O347" s="860" t="s">
        <v>451</v>
      </c>
      <c r="P347" s="860" t="s">
        <v>454</v>
      </c>
      <c r="Q347" s="868" t="s">
        <v>6533</v>
      </c>
      <c r="R347" s="860"/>
      <c r="S347" s="858"/>
      <c r="T347" s="868" t="s">
        <v>6533</v>
      </c>
      <c r="U347" s="860"/>
      <c r="V347" s="860"/>
    </row>
    <row r="348" spans="1:27" ht="15" customHeight="1" x14ac:dyDescent="0.25">
      <c r="A348" s="857">
        <v>347</v>
      </c>
      <c r="B348" s="260" t="s">
        <v>5718</v>
      </c>
      <c r="C348" s="858" t="s">
        <v>5717</v>
      </c>
      <c r="D348" s="858" t="s">
        <v>1935</v>
      </c>
      <c r="E348" s="858">
        <v>28</v>
      </c>
      <c r="F348" s="859" t="s">
        <v>1934</v>
      </c>
      <c r="G348" s="860" t="s">
        <v>4963</v>
      </c>
      <c r="H348" s="861"/>
      <c r="I348" s="860"/>
      <c r="J348" s="861"/>
      <c r="K348" s="860"/>
      <c r="L348" s="861"/>
      <c r="M348" s="860" t="s">
        <v>5059</v>
      </c>
      <c r="N348" s="862" t="str">
        <f t="shared" si="5"/>
        <v>Fires.DC708ad</v>
      </c>
      <c r="O348" s="860" t="s">
        <v>451</v>
      </c>
      <c r="P348" s="860" t="s">
        <v>454</v>
      </c>
      <c r="Q348" s="868" t="s">
        <v>6534</v>
      </c>
      <c r="R348" s="860"/>
      <c r="S348" s="858"/>
      <c r="T348" s="868" t="s">
        <v>6534</v>
      </c>
      <c r="U348" s="860"/>
      <c r="V348" s="860"/>
    </row>
    <row r="349" spans="1:27" ht="15" customHeight="1" x14ac:dyDescent="0.25">
      <c r="A349" s="857">
        <v>348</v>
      </c>
      <c r="B349" s="260" t="s">
        <v>5720</v>
      </c>
      <c r="C349" s="858" t="s">
        <v>5719</v>
      </c>
      <c r="D349" s="858" t="s">
        <v>1935</v>
      </c>
      <c r="E349" s="858">
        <v>29</v>
      </c>
      <c r="F349" s="859" t="s">
        <v>1934</v>
      </c>
      <c r="G349" s="860" t="s">
        <v>4963</v>
      </c>
      <c r="H349" s="861"/>
      <c r="I349" s="860"/>
      <c r="J349" s="861"/>
      <c r="K349" s="860"/>
      <c r="L349" s="861"/>
      <c r="M349" s="860" t="s">
        <v>5059</v>
      </c>
      <c r="N349" s="862" t="str">
        <f t="shared" si="5"/>
        <v>Fires.DC709ad</v>
      </c>
      <c r="O349" s="860" t="s">
        <v>451</v>
      </c>
      <c r="P349" s="860" t="s">
        <v>454</v>
      </c>
      <c r="Q349" s="868" t="s">
        <v>6535</v>
      </c>
      <c r="R349" s="860"/>
      <c r="S349" s="858"/>
      <c r="T349" s="868" t="s">
        <v>6535</v>
      </c>
      <c r="U349" s="860"/>
      <c r="V349" s="860"/>
    </row>
    <row r="350" spans="1:27" ht="15" customHeight="1" x14ac:dyDescent="0.25">
      <c r="A350" s="857">
        <v>349</v>
      </c>
      <c r="B350" s="260" t="s">
        <v>5758</v>
      </c>
      <c r="C350" s="858" t="s">
        <v>5757</v>
      </c>
      <c r="D350" s="858" t="s">
        <v>1935</v>
      </c>
      <c r="E350" s="858">
        <v>30</v>
      </c>
      <c r="F350" s="859" t="s">
        <v>1934</v>
      </c>
      <c r="G350" s="860" t="s">
        <v>4963</v>
      </c>
      <c r="H350" s="861"/>
      <c r="I350" s="860"/>
      <c r="J350" s="861"/>
      <c r="K350" s="860"/>
      <c r="L350" s="861"/>
      <c r="M350" s="860" t="s">
        <v>5059</v>
      </c>
      <c r="N350" s="862" t="str">
        <f t="shared" si="5"/>
        <v>Fires.DC710ad</v>
      </c>
      <c r="O350" s="860" t="s">
        <v>451</v>
      </c>
      <c r="P350" s="860" t="s">
        <v>454</v>
      </c>
      <c r="Q350" s="869" t="s">
        <v>6536</v>
      </c>
      <c r="R350" s="860"/>
      <c r="S350" s="858"/>
      <c r="T350" s="869" t="s">
        <v>6536</v>
      </c>
      <c r="U350" s="860"/>
      <c r="V350" s="860"/>
    </row>
    <row r="351" spans="1:27" ht="15" customHeight="1" x14ac:dyDescent="0.25">
      <c r="A351" s="857">
        <v>350</v>
      </c>
      <c r="B351" s="260" t="s">
        <v>5760</v>
      </c>
      <c r="C351" s="858" t="s">
        <v>5759</v>
      </c>
      <c r="D351" s="858" t="s">
        <v>1935</v>
      </c>
      <c r="E351" s="858">
        <v>31</v>
      </c>
      <c r="F351" s="859" t="s">
        <v>1934</v>
      </c>
      <c r="G351" s="860" t="s">
        <v>4963</v>
      </c>
      <c r="H351" s="861"/>
      <c r="I351" s="860"/>
      <c r="J351" s="861"/>
      <c r="K351" s="860"/>
      <c r="L351" s="861"/>
      <c r="M351" s="860" t="s">
        <v>5059</v>
      </c>
      <c r="N351" s="862" t="str">
        <f t="shared" si="5"/>
        <v>Fires.DC711ad</v>
      </c>
      <c r="O351" s="860" t="s">
        <v>451</v>
      </c>
      <c r="P351" s="860" t="s">
        <v>454</v>
      </c>
      <c r="Q351" s="864" t="s">
        <v>6537</v>
      </c>
      <c r="R351" s="860"/>
      <c r="S351" s="858"/>
      <c r="T351" s="864" t="s">
        <v>6537</v>
      </c>
      <c r="U351" s="860"/>
      <c r="V351" s="860"/>
    </row>
    <row r="352" spans="1:27" ht="15" customHeight="1" x14ac:dyDescent="0.25">
      <c r="A352" s="857">
        <v>351</v>
      </c>
      <c r="B352" s="260" t="s">
        <v>5762</v>
      </c>
      <c r="C352" s="858" t="s">
        <v>5761</v>
      </c>
      <c r="D352" s="858" t="s">
        <v>1935</v>
      </c>
      <c r="E352" s="858">
        <v>32</v>
      </c>
      <c r="F352" s="859" t="s">
        <v>1934</v>
      </c>
      <c r="G352" s="860" t="s">
        <v>4963</v>
      </c>
      <c r="H352" s="861"/>
      <c r="I352" s="860"/>
      <c r="J352" s="861"/>
      <c r="K352" s="860"/>
      <c r="L352" s="861"/>
      <c r="M352" s="860" t="s">
        <v>5059</v>
      </c>
      <c r="N352" s="862" t="str">
        <f t="shared" si="5"/>
        <v>Fires.DC713ad</v>
      </c>
      <c r="O352" s="860" t="s">
        <v>451</v>
      </c>
      <c r="P352" s="860" t="s">
        <v>454</v>
      </c>
      <c r="Q352" s="868" t="s">
        <v>6538</v>
      </c>
      <c r="R352" s="860"/>
      <c r="S352" s="858"/>
      <c r="T352" s="868" t="s">
        <v>6538</v>
      </c>
      <c r="U352" s="860"/>
      <c r="V352" s="860"/>
    </row>
    <row r="353" spans="1:22" ht="15" customHeight="1" x14ac:dyDescent="0.25">
      <c r="A353" s="857">
        <v>352</v>
      </c>
      <c r="B353" s="260" t="s">
        <v>5764</v>
      </c>
      <c r="C353" s="858" t="s">
        <v>5763</v>
      </c>
      <c r="D353" s="858" t="s">
        <v>1935</v>
      </c>
      <c r="E353" s="858">
        <v>33</v>
      </c>
      <c r="F353" s="859" t="s">
        <v>1934</v>
      </c>
      <c r="G353" s="860" t="s">
        <v>4963</v>
      </c>
      <c r="H353" s="861"/>
      <c r="I353" s="860"/>
      <c r="J353" s="861"/>
      <c r="K353" s="860"/>
      <c r="L353" s="861"/>
      <c r="M353" s="860" t="s">
        <v>5059</v>
      </c>
      <c r="N353" s="862" t="str">
        <f t="shared" si="5"/>
        <v>Fires.DC717ad</v>
      </c>
      <c r="O353" s="860" t="s">
        <v>451</v>
      </c>
      <c r="P353" s="860" t="s">
        <v>454</v>
      </c>
      <c r="Q353" s="869" t="s">
        <v>6539</v>
      </c>
      <c r="R353" s="860"/>
      <c r="S353" s="858"/>
      <c r="T353" s="869" t="s">
        <v>6539</v>
      </c>
      <c r="U353" s="860"/>
      <c r="V353" s="860"/>
    </row>
    <row r="354" spans="1:22" ht="15" customHeight="1" x14ac:dyDescent="0.25">
      <c r="A354" s="857">
        <v>353</v>
      </c>
      <c r="B354" s="260" t="s">
        <v>5707</v>
      </c>
      <c r="C354" s="858" t="s">
        <v>5706</v>
      </c>
      <c r="D354" s="858" t="s">
        <v>1935</v>
      </c>
      <c r="E354" s="858">
        <v>23</v>
      </c>
      <c r="F354" s="859" t="s">
        <v>1934</v>
      </c>
      <c r="G354" s="860" t="s">
        <v>1533</v>
      </c>
      <c r="H354" s="861"/>
      <c r="I354" s="860"/>
      <c r="J354" s="861"/>
      <c r="K354" s="860"/>
      <c r="L354" s="861"/>
      <c r="M354" s="860" t="s">
        <v>1927</v>
      </c>
      <c r="N354" s="862" t="str">
        <f t="shared" si="5"/>
        <v>SOU.LC6514d</v>
      </c>
      <c r="O354" s="860" t="s">
        <v>451</v>
      </c>
      <c r="P354" s="860" t="s">
        <v>454</v>
      </c>
      <c r="Q354" s="864" t="s">
        <v>6540</v>
      </c>
      <c r="R354" s="860"/>
      <c r="S354" s="858"/>
      <c r="T354" s="864" t="s">
        <v>6540</v>
      </c>
      <c r="U354" s="860"/>
      <c r="V354" s="860"/>
    </row>
    <row r="355" spans="1:22" ht="15" customHeight="1" x14ac:dyDescent="0.25">
      <c r="A355" s="857">
        <v>354</v>
      </c>
      <c r="B355" s="260" t="s">
        <v>5710</v>
      </c>
      <c r="C355" s="858" t="s">
        <v>5709</v>
      </c>
      <c r="D355" s="858" t="s">
        <v>1935</v>
      </c>
      <c r="E355" s="858">
        <v>24</v>
      </c>
      <c r="F355" s="859" t="s">
        <v>1934</v>
      </c>
      <c r="G355" s="860" t="s">
        <v>1533</v>
      </c>
      <c r="H355" s="861"/>
      <c r="I355" s="860"/>
      <c r="J355" s="861"/>
      <c r="K355" s="860"/>
      <c r="L355" s="861"/>
      <c r="M355" s="860" t="s">
        <v>1927</v>
      </c>
      <c r="N355" s="862" t="str">
        <f t="shared" si="5"/>
        <v>SOU.LC6524d</v>
      </c>
      <c r="O355" s="860" t="s">
        <v>451</v>
      </c>
      <c r="P355" s="860" t="s">
        <v>454</v>
      </c>
      <c r="Q355" s="868" t="s">
        <v>6541</v>
      </c>
      <c r="R355" s="860"/>
      <c r="S355" s="858"/>
      <c r="T355" s="868" t="s">
        <v>6541</v>
      </c>
      <c r="U355" s="860"/>
      <c r="V355" s="860"/>
    </row>
    <row r="356" spans="1:22" ht="15" customHeight="1" x14ac:dyDescent="0.25">
      <c r="A356" s="857">
        <v>355</v>
      </c>
      <c r="B356" s="260" t="s">
        <v>5874</v>
      </c>
      <c r="C356" s="858" t="s">
        <v>5873</v>
      </c>
      <c r="D356" s="858" t="s">
        <v>1935</v>
      </c>
      <c r="E356" s="858">
        <v>44</v>
      </c>
      <c r="F356" s="859" t="s">
        <v>1934</v>
      </c>
      <c r="G356" s="860" t="s">
        <v>4965</v>
      </c>
      <c r="H356" s="861"/>
      <c r="I356" s="860"/>
      <c r="J356" s="861"/>
      <c r="K356" s="860"/>
      <c r="L356" s="861"/>
      <c r="M356" s="860" t="s">
        <v>4964</v>
      </c>
      <c r="N356" s="862" t="str">
        <f t="shared" si="5"/>
        <v>PNA036_1.LC5514d</v>
      </c>
      <c r="O356" s="860" t="s">
        <v>451</v>
      </c>
      <c r="P356" s="860" t="s">
        <v>454</v>
      </c>
      <c r="Q356" s="863" t="s">
        <v>6542</v>
      </c>
      <c r="R356" s="860"/>
      <c r="S356" s="858"/>
      <c r="T356" s="863" t="s">
        <v>6542</v>
      </c>
      <c r="U356" s="860"/>
      <c r="V356" s="860"/>
    </row>
    <row r="357" spans="1:22" ht="15" customHeight="1" x14ac:dyDescent="0.25">
      <c r="A357" s="857">
        <v>356</v>
      </c>
      <c r="B357" s="260" t="s">
        <v>5993</v>
      </c>
      <c r="C357" s="858" t="s">
        <v>6543</v>
      </c>
      <c r="D357" s="858" t="s">
        <v>1935</v>
      </c>
      <c r="E357" s="858">
        <v>59</v>
      </c>
      <c r="F357" s="859" t="s">
        <v>1934</v>
      </c>
      <c r="G357" s="860" t="s">
        <v>4971</v>
      </c>
      <c r="H357" s="861"/>
      <c r="I357" s="860"/>
      <c r="J357" s="861"/>
      <c r="K357" s="860"/>
      <c r="L357" s="861"/>
      <c r="M357" s="860" t="s">
        <v>4970</v>
      </c>
      <c r="N357" s="862" t="str">
        <f t="shared" si="5"/>
        <v>PNA036_2.LC5524d</v>
      </c>
      <c r="O357" s="860" t="s">
        <v>451</v>
      </c>
      <c r="P357" s="860" t="s">
        <v>454</v>
      </c>
      <c r="Q357" s="868" t="s">
        <v>6544</v>
      </c>
      <c r="R357" s="860"/>
      <c r="S357" s="858"/>
      <c r="T357" s="868" t="s">
        <v>6544</v>
      </c>
      <c r="U357" s="860"/>
      <c r="V357" s="860"/>
    </row>
    <row r="358" spans="1:22" ht="15" customHeight="1" x14ac:dyDescent="0.25">
      <c r="A358" s="857">
        <v>357</v>
      </c>
      <c r="B358" s="260" t="s">
        <v>6108</v>
      </c>
      <c r="C358" s="858" t="s">
        <v>6545</v>
      </c>
      <c r="D358" s="858" t="s">
        <v>1935</v>
      </c>
      <c r="E358" s="858">
        <v>75</v>
      </c>
      <c r="F358" s="859" t="s">
        <v>1934</v>
      </c>
      <c r="G358" s="860" t="s">
        <v>4977</v>
      </c>
      <c r="H358" s="861"/>
      <c r="I358" s="860"/>
      <c r="J358" s="861"/>
      <c r="K358" s="860"/>
      <c r="L358" s="861"/>
      <c r="M358" s="860" t="s">
        <v>4976</v>
      </c>
      <c r="N358" s="862" t="str">
        <f t="shared" si="5"/>
        <v>PNA036_3.LC5534d</v>
      </c>
      <c r="O358" s="860" t="s">
        <v>451</v>
      </c>
      <c r="P358" s="860" t="s">
        <v>454</v>
      </c>
      <c r="Q358" s="868" t="s">
        <v>6546</v>
      </c>
      <c r="R358" s="860"/>
      <c r="S358" s="858"/>
      <c r="T358" s="868" t="s">
        <v>6546</v>
      </c>
      <c r="U358" s="860"/>
      <c r="V358" s="860"/>
    </row>
    <row r="359" spans="1:22" ht="15" customHeight="1" x14ac:dyDescent="0.25">
      <c r="A359" s="857">
        <v>358</v>
      </c>
      <c r="B359" s="260" t="s">
        <v>6218</v>
      </c>
      <c r="C359" s="858" t="s">
        <v>6547</v>
      </c>
      <c r="D359" s="858" t="s">
        <v>1935</v>
      </c>
      <c r="E359" s="858">
        <v>90</v>
      </c>
      <c r="F359" s="859" t="s">
        <v>1934</v>
      </c>
      <c r="G359" s="860" t="s">
        <v>4983</v>
      </c>
      <c r="H359" s="861"/>
      <c r="I359" s="860"/>
      <c r="J359" s="861"/>
      <c r="K359" s="860"/>
      <c r="L359" s="861"/>
      <c r="M359" s="860" t="s">
        <v>4982</v>
      </c>
      <c r="N359" s="862" t="str">
        <f t="shared" si="5"/>
        <v>PNA036_4.LC5544d</v>
      </c>
      <c r="O359" s="860" t="s">
        <v>451</v>
      </c>
      <c r="P359" s="860" t="s">
        <v>454</v>
      </c>
      <c r="Q359" s="868" t="s">
        <v>6548</v>
      </c>
      <c r="R359" s="860"/>
      <c r="S359" s="858"/>
      <c r="T359" s="868" t="s">
        <v>6548</v>
      </c>
      <c r="U359" s="860"/>
      <c r="V359" s="860"/>
    </row>
    <row r="360" spans="1:22" ht="15" customHeight="1" x14ac:dyDescent="0.25">
      <c r="A360" s="857">
        <v>359</v>
      </c>
      <c r="B360" s="260" t="s">
        <v>5617</v>
      </c>
      <c r="C360" s="858" t="s">
        <v>5616</v>
      </c>
      <c r="D360" s="858" t="s">
        <v>1935</v>
      </c>
      <c r="E360" s="858">
        <v>14</v>
      </c>
      <c r="F360" s="859" t="s">
        <v>1934</v>
      </c>
      <c r="G360" s="860" t="s">
        <v>4963</v>
      </c>
      <c r="H360" s="861"/>
      <c r="I360" s="860"/>
      <c r="J360" s="861"/>
      <c r="K360" s="860"/>
      <c r="L360" s="861"/>
      <c r="M360" s="860" t="s">
        <v>4962</v>
      </c>
      <c r="N360" s="862" t="str">
        <f t="shared" si="5"/>
        <v>SSN.LC5913d</v>
      </c>
      <c r="O360" s="860" t="s">
        <v>451</v>
      </c>
      <c r="P360" s="860" t="s">
        <v>454</v>
      </c>
      <c r="Q360" s="863" t="s">
        <v>6549</v>
      </c>
      <c r="R360" s="860"/>
      <c r="S360" s="858"/>
      <c r="T360" s="863" t="s">
        <v>6549</v>
      </c>
      <c r="U360" s="860"/>
      <c r="V360" s="860"/>
    </row>
    <row r="361" spans="1:22" ht="15" customHeight="1" x14ac:dyDescent="0.25">
      <c r="A361" s="857">
        <v>360</v>
      </c>
      <c r="B361" s="260" t="s">
        <v>5620</v>
      </c>
      <c r="C361" s="858" t="s">
        <v>5619</v>
      </c>
      <c r="D361" s="858" t="s">
        <v>1935</v>
      </c>
      <c r="E361" s="858">
        <v>15</v>
      </c>
      <c r="F361" s="859" t="s">
        <v>1934</v>
      </c>
      <c r="G361" s="860" t="s">
        <v>4963</v>
      </c>
      <c r="H361" s="861"/>
      <c r="I361" s="860"/>
      <c r="J361" s="861"/>
      <c r="K361" s="860"/>
      <c r="L361" s="861"/>
      <c r="M361" s="860" t="s">
        <v>4962</v>
      </c>
      <c r="N361" s="862" t="str">
        <f t="shared" si="5"/>
        <v>SSN.LC5923d</v>
      </c>
      <c r="O361" s="860" t="s">
        <v>451</v>
      </c>
      <c r="P361" s="860" t="s">
        <v>454</v>
      </c>
      <c r="Q361" s="864" t="s">
        <v>6550</v>
      </c>
      <c r="R361" s="860"/>
      <c r="S361" s="858"/>
      <c r="T361" s="864" t="s">
        <v>6550</v>
      </c>
      <c r="U361" s="860"/>
      <c r="V361" s="860"/>
    </row>
    <row r="362" spans="1:22" ht="15" customHeight="1" x14ac:dyDescent="0.25">
      <c r="A362" s="857">
        <v>361</v>
      </c>
      <c r="B362" s="260" t="s">
        <v>5622</v>
      </c>
      <c r="C362" s="858" t="s">
        <v>5621</v>
      </c>
      <c r="D362" s="858" t="s">
        <v>1935</v>
      </c>
      <c r="E362" s="858">
        <v>16</v>
      </c>
      <c r="F362" s="859" t="s">
        <v>1934</v>
      </c>
      <c r="G362" s="860" t="s">
        <v>4963</v>
      </c>
      <c r="H362" s="861"/>
      <c r="I362" s="860"/>
      <c r="J362" s="861"/>
      <c r="K362" s="860"/>
      <c r="L362" s="861"/>
      <c r="M362" s="860" t="s">
        <v>4962</v>
      </c>
      <c r="N362" s="862" t="str">
        <f t="shared" si="5"/>
        <v>SSN.LC9513d</v>
      </c>
      <c r="O362" s="860" t="s">
        <v>451</v>
      </c>
      <c r="P362" s="860" t="s">
        <v>454</v>
      </c>
      <c r="Q362" s="868" t="s">
        <v>6551</v>
      </c>
      <c r="R362" s="860"/>
      <c r="S362" s="858"/>
      <c r="T362" s="868" t="s">
        <v>6551</v>
      </c>
      <c r="U362" s="860"/>
      <c r="V362" s="860"/>
    </row>
    <row r="363" spans="1:22" ht="15" customHeight="1" x14ac:dyDescent="0.25">
      <c r="A363" s="877">
        <v>362</v>
      </c>
      <c r="B363" s="260" t="s">
        <v>5128</v>
      </c>
      <c r="C363" s="858" t="s">
        <v>5127</v>
      </c>
      <c r="D363" s="858">
        <v>1</v>
      </c>
      <c r="E363" s="858">
        <v>0</v>
      </c>
      <c r="F363" s="859" t="s">
        <v>1934</v>
      </c>
      <c r="G363" s="860" t="s">
        <v>5046</v>
      </c>
      <c r="H363" s="861"/>
      <c r="I363" s="860"/>
      <c r="J363" s="861" t="s">
        <v>5046</v>
      </c>
      <c r="K363" s="860" t="s">
        <v>221</v>
      </c>
      <c r="L363" s="861" t="s">
        <v>1873</v>
      </c>
      <c r="M363" s="860" t="s">
        <v>1345</v>
      </c>
      <c r="N363" s="862" t="str">
        <f t="shared" si="5"/>
        <v>DG.KC.CSC02_01</v>
      </c>
      <c r="O363" s="860" t="s">
        <v>454</v>
      </c>
      <c r="P363" s="860" t="s">
        <v>452</v>
      </c>
      <c r="Q363" s="869"/>
      <c r="R363" s="860"/>
      <c r="S363" s="858"/>
      <c r="T363" s="869"/>
      <c r="U363" s="860"/>
      <c r="V363" s="860"/>
    </row>
    <row r="364" spans="1:22" ht="15" customHeight="1" x14ac:dyDescent="0.25">
      <c r="A364" s="877">
        <v>363</v>
      </c>
      <c r="B364" s="260" t="s">
        <v>5130</v>
      </c>
      <c r="C364" s="858" t="s">
        <v>5129</v>
      </c>
      <c r="D364" s="858">
        <v>1</v>
      </c>
      <c r="E364" s="858">
        <v>1</v>
      </c>
      <c r="F364" s="859" t="s">
        <v>1934</v>
      </c>
      <c r="G364" s="860" t="s">
        <v>5046</v>
      </c>
      <c r="H364" s="861"/>
      <c r="I364" s="860"/>
      <c r="J364" s="861" t="s">
        <v>5046</v>
      </c>
      <c r="K364" s="860" t="s">
        <v>221</v>
      </c>
      <c r="L364" s="861" t="s">
        <v>1873</v>
      </c>
      <c r="M364" s="860" t="s">
        <v>1345</v>
      </c>
      <c r="N364" s="862" t="str">
        <f t="shared" si="5"/>
        <v>DG.KC.CSC03_01</v>
      </c>
      <c r="O364" s="860" t="s">
        <v>454</v>
      </c>
      <c r="P364" s="860" t="s">
        <v>452</v>
      </c>
      <c r="Q364" s="864"/>
      <c r="R364" s="860"/>
      <c r="S364" s="858"/>
      <c r="T364" s="864"/>
      <c r="U364" s="860"/>
      <c r="V364" s="860"/>
    </row>
    <row r="365" spans="1:22" ht="15" customHeight="1" x14ac:dyDescent="0.25">
      <c r="A365" s="877">
        <v>364</v>
      </c>
      <c r="B365" s="260" t="s">
        <v>5132</v>
      </c>
      <c r="C365" s="858" t="s">
        <v>5131</v>
      </c>
      <c r="D365" s="858">
        <v>1</v>
      </c>
      <c r="E365" s="858">
        <v>2</v>
      </c>
      <c r="F365" s="859" t="s">
        <v>1934</v>
      </c>
      <c r="G365" s="860" t="s">
        <v>5046</v>
      </c>
      <c r="H365" s="861"/>
      <c r="I365" s="860"/>
      <c r="J365" s="861" t="s">
        <v>5046</v>
      </c>
      <c r="K365" s="860" t="s">
        <v>221</v>
      </c>
      <c r="L365" s="861" t="s">
        <v>1873</v>
      </c>
      <c r="M365" s="860" t="s">
        <v>1345</v>
      </c>
      <c r="N365" s="862" t="str">
        <f t="shared" si="5"/>
        <v>DG.KC.CSC04_01</v>
      </c>
      <c r="O365" s="860" t="s">
        <v>454</v>
      </c>
      <c r="P365" s="860" t="s">
        <v>452</v>
      </c>
      <c r="Q365" s="868"/>
      <c r="R365" s="860"/>
      <c r="S365" s="858"/>
      <c r="T365" s="868"/>
      <c r="U365" s="860"/>
      <c r="V365" s="860"/>
    </row>
    <row r="366" spans="1:22" ht="15" customHeight="1" x14ac:dyDescent="0.25">
      <c r="A366" s="877">
        <v>365</v>
      </c>
      <c r="B366" s="260" t="s">
        <v>5134</v>
      </c>
      <c r="C366" s="858" t="s">
        <v>5133</v>
      </c>
      <c r="D366" s="858">
        <v>1</v>
      </c>
      <c r="E366" s="858">
        <v>3</v>
      </c>
      <c r="F366" s="859" t="s">
        <v>1934</v>
      </c>
      <c r="G366" s="860" t="s">
        <v>5046</v>
      </c>
      <c r="H366" s="861"/>
      <c r="I366" s="860"/>
      <c r="J366" s="861" t="s">
        <v>5046</v>
      </c>
      <c r="K366" s="860" t="s">
        <v>221</v>
      </c>
      <c r="L366" s="861" t="s">
        <v>1873</v>
      </c>
      <c r="M366" s="860" t="s">
        <v>1345</v>
      </c>
      <c r="N366" s="862" t="str">
        <f t="shared" si="5"/>
        <v>DG.KC.CSC05_01</v>
      </c>
      <c r="O366" s="860" t="s">
        <v>454</v>
      </c>
      <c r="P366" s="860" t="s">
        <v>452</v>
      </c>
      <c r="Q366" s="869"/>
      <c r="R366" s="860"/>
      <c r="S366" s="858"/>
      <c r="T366" s="869"/>
      <c r="U366" s="860"/>
      <c r="V366" s="860"/>
    </row>
    <row r="367" spans="1:22" ht="15" customHeight="1" x14ac:dyDescent="0.25">
      <c r="A367" s="877">
        <v>366</v>
      </c>
      <c r="B367" s="260" t="s">
        <v>5136</v>
      </c>
      <c r="C367" s="858" t="s">
        <v>5135</v>
      </c>
      <c r="D367" s="858">
        <v>1</v>
      </c>
      <c r="E367" s="858">
        <v>4</v>
      </c>
      <c r="F367" s="859" t="s">
        <v>1934</v>
      </c>
      <c r="G367" s="860" t="s">
        <v>5046</v>
      </c>
      <c r="H367" s="861"/>
      <c r="I367" s="860"/>
      <c r="J367" s="861" t="s">
        <v>5046</v>
      </c>
      <c r="K367" s="860" t="s">
        <v>221</v>
      </c>
      <c r="L367" s="861" t="s">
        <v>1873</v>
      </c>
      <c r="M367" s="860" t="s">
        <v>1345</v>
      </c>
      <c r="N367" s="862" t="str">
        <f t="shared" si="5"/>
        <v>DG.KC.CSC06_01</v>
      </c>
      <c r="O367" s="860" t="s">
        <v>451</v>
      </c>
      <c r="P367" s="860" t="s">
        <v>453</v>
      </c>
      <c r="Q367" s="864"/>
      <c r="R367" s="860"/>
      <c r="S367" s="858"/>
      <c r="T367" s="864"/>
      <c r="U367" s="860"/>
      <c r="V367" s="860"/>
    </row>
    <row r="368" spans="1:22" ht="15" customHeight="1" x14ac:dyDescent="0.25">
      <c r="A368" s="877">
        <v>367</v>
      </c>
      <c r="B368" s="260" t="s">
        <v>5138</v>
      </c>
      <c r="C368" s="858" t="s">
        <v>5137</v>
      </c>
      <c r="D368" s="858">
        <v>1</v>
      </c>
      <c r="E368" s="858">
        <v>5</v>
      </c>
      <c r="F368" s="859" t="s">
        <v>1934</v>
      </c>
      <c r="G368" s="860" t="s">
        <v>5046</v>
      </c>
      <c r="H368" s="861"/>
      <c r="I368" s="860"/>
      <c r="J368" s="861" t="s">
        <v>5046</v>
      </c>
      <c r="K368" s="860" t="s">
        <v>221</v>
      </c>
      <c r="L368" s="861" t="s">
        <v>1873</v>
      </c>
      <c r="M368" s="860" t="s">
        <v>1345</v>
      </c>
      <c r="N368" s="862" t="str">
        <f t="shared" si="5"/>
        <v>DG.KC.CSC07_01</v>
      </c>
      <c r="O368" s="860" t="s">
        <v>454</v>
      </c>
      <c r="P368" s="860" t="s">
        <v>452</v>
      </c>
      <c r="Q368" s="868"/>
      <c r="R368" s="860"/>
      <c r="S368" s="858"/>
      <c r="T368" s="868"/>
      <c r="U368" s="860"/>
      <c r="V368" s="860"/>
    </row>
    <row r="369" spans="1:22" ht="15" customHeight="1" x14ac:dyDescent="0.25">
      <c r="A369" s="877">
        <v>368</v>
      </c>
      <c r="B369" s="260" t="s">
        <v>5140</v>
      </c>
      <c r="C369" s="858" t="s">
        <v>5139</v>
      </c>
      <c r="D369" s="858">
        <v>1</v>
      </c>
      <c r="E369" s="858">
        <v>6</v>
      </c>
      <c r="F369" s="859" t="s">
        <v>1934</v>
      </c>
      <c r="G369" s="860" t="s">
        <v>5046</v>
      </c>
      <c r="H369" s="861"/>
      <c r="I369" s="860"/>
      <c r="J369" s="861" t="s">
        <v>5046</v>
      </c>
      <c r="K369" s="860" t="s">
        <v>221</v>
      </c>
      <c r="L369" s="861" t="s">
        <v>1873</v>
      </c>
      <c r="M369" s="860" t="s">
        <v>1345</v>
      </c>
      <c r="N369" s="862" t="str">
        <f t="shared" si="5"/>
        <v>DG.KC.CSC08_01</v>
      </c>
      <c r="O369" s="860" t="s">
        <v>454</v>
      </c>
      <c r="P369" s="860" t="s">
        <v>452</v>
      </c>
      <c r="Q369" s="868"/>
      <c r="R369" s="860"/>
      <c r="S369" s="858"/>
      <c r="T369" s="868"/>
      <c r="U369" s="860"/>
      <c r="V369" s="860"/>
    </row>
    <row r="370" spans="1:22" ht="15" customHeight="1" x14ac:dyDescent="0.25">
      <c r="A370" s="877">
        <v>369</v>
      </c>
      <c r="B370" s="260" t="s">
        <v>5155</v>
      </c>
      <c r="C370" s="858" t="s">
        <v>5154</v>
      </c>
      <c r="D370" s="858">
        <v>2</v>
      </c>
      <c r="E370" s="858">
        <v>0</v>
      </c>
      <c r="F370" s="859" t="s">
        <v>1934</v>
      </c>
      <c r="G370" s="860" t="s">
        <v>5046</v>
      </c>
      <c r="H370" s="861"/>
      <c r="I370" s="860"/>
      <c r="J370" s="861" t="s">
        <v>5046</v>
      </c>
      <c r="K370" s="860" t="s">
        <v>221</v>
      </c>
      <c r="L370" s="861" t="s">
        <v>1877</v>
      </c>
      <c r="M370" s="860" t="s">
        <v>1345</v>
      </c>
      <c r="N370" s="862" t="str">
        <f t="shared" si="5"/>
        <v>DG.KC.CSC09_01</v>
      </c>
      <c r="O370" s="860" t="s">
        <v>454</v>
      </c>
      <c r="P370" s="860" t="s">
        <v>452</v>
      </c>
      <c r="Q370" s="868"/>
      <c r="R370" s="860"/>
      <c r="S370" s="858"/>
      <c r="T370" s="868"/>
      <c r="U370" s="860"/>
      <c r="V370" s="860"/>
    </row>
    <row r="371" spans="1:22" ht="15" customHeight="1" x14ac:dyDescent="0.25">
      <c r="A371" s="877">
        <v>370</v>
      </c>
      <c r="B371" s="260" t="s">
        <v>5157</v>
      </c>
      <c r="C371" s="858" t="s">
        <v>5156</v>
      </c>
      <c r="D371" s="858">
        <v>2</v>
      </c>
      <c r="E371" s="858">
        <v>1</v>
      </c>
      <c r="F371" s="859" t="s">
        <v>1934</v>
      </c>
      <c r="G371" s="860" t="s">
        <v>5046</v>
      </c>
      <c r="H371" s="861"/>
      <c r="I371" s="860"/>
      <c r="J371" s="861" t="s">
        <v>5046</v>
      </c>
      <c r="K371" s="860" t="s">
        <v>221</v>
      </c>
      <c r="L371" s="861" t="s">
        <v>1877</v>
      </c>
      <c r="M371" s="860" t="s">
        <v>1345</v>
      </c>
      <c r="N371" s="862" t="str">
        <f t="shared" si="5"/>
        <v>DG.KC.CSC10_01</v>
      </c>
      <c r="O371" s="860" t="s">
        <v>454</v>
      </c>
      <c r="P371" s="860" t="s">
        <v>452</v>
      </c>
      <c r="Q371" s="860"/>
      <c r="R371" s="860"/>
      <c r="S371" s="858"/>
      <c r="T371" s="860"/>
      <c r="U371" s="860"/>
      <c r="V371" s="860"/>
    </row>
    <row r="372" spans="1:22" ht="15" customHeight="1" x14ac:dyDescent="0.25">
      <c r="A372" s="877">
        <v>371</v>
      </c>
      <c r="B372" s="260" t="s">
        <v>5159</v>
      </c>
      <c r="C372" s="858" t="s">
        <v>5158</v>
      </c>
      <c r="D372" s="858">
        <v>2</v>
      </c>
      <c r="E372" s="858">
        <v>2</v>
      </c>
      <c r="F372" s="859" t="s">
        <v>1934</v>
      </c>
      <c r="G372" s="860" t="s">
        <v>5046</v>
      </c>
      <c r="H372" s="861"/>
      <c r="I372" s="860"/>
      <c r="J372" s="861" t="s">
        <v>5046</v>
      </c>
      <c r="K372" s="860" t="s">
        <v>221</v>
      </c>
      <c r="L372" s="861" t="s">
        <v>1877</v>
      </c>
      <c r="M372" s="860" t="s">
        <v>1345</v>
      </c>
      <c r="N372" s="862" t="str">
        <f t="shared" si="5"/>
        <v>DG.KC.CSC11_01</v>
      </c>
      <c r="O372" s="860" t="s">
        <v>454</v>
      </c>
      <c r="P372" s="860" t="s">
        <v>452</v>
      </c>
      <c r="Q372" s="864"/>
      <c r="R372" s="860"/>
      <c r="S372" s="867"/>
      <c r="T372" s="864"/>
      <c r="U372" s="860"/>
      <c r="V372" s="860"/>
    </row>
    <row r="373" spans="1:22" ht="15" customHeight="1" x14ac:dyDescent="0.25">
      <c r="A373" s="877">
        <v>372</v>
      </c>
      <c r="B373" s="260" t="s">
        <v>5161</v>
      </c>
      <c r="C373" s="858" t="s">
        <v>5160</v>
      </c>
      <c r="D373" s="858">
        <v>2</v>
      </c>
      <c r="E373" s="858">
        <v>3</v>
      </c>
      <c r="F373" s="859" t="s">
        <v>1934</v>
      </c>
      <c r="G373" s="860" t="s">
        <v>5046</v>
      </c>
      <c r="H373" s="861"/>
      <c r="I373" s="860"/>
      <c r="J373" s="861" t="s">
        <v>5046</v>
      </c>
      <c r="K373" s="860" t="s">
        <v>221</v>
      </c>
      <c r="L373" s="861" t="s">
        <v>1877</v>
      </c>
      <c r="M373" s="860" t="s">
        <v>1345</v>
      </c>
      <c r="N373" s="862" t="str">
        <f t="shared" si="5"/>
        <v>DG.KC.CSC12_01</v>
      </c>
      <c r="O373" s="860" t="s">
        <v>451</v>
      </c>
      <c r="P373" s="860" t="s">
        <v>453</v>
      </c>
      <c r="Q373" s="868"/>
      <c r="R373" s="860"/>
      <c r="S373" s="867"/>
      <c r="T373" s="868"/>
      <c r="U373" s="860"/>
      <c r="V373" s="860"/>
    </row>
    <row r="374" spans="1:22" ht="15" customHeight="1" x14ac:dyDescent="0.25">
      <c r="A374" s="877">
        <v>373</v>
      </c>
      <c r="B374" s="260" t="s">
        <v>5163</v>
      </c>
      <c r="C374" s="858" t="s">
        <v>5162</v>
      </c>
      <c r="D374" s="858">
        <v>2</v>
      </c>
      <c r="E374" s="858">
        <v>4</v>
      </c>
      <c r="F374" s="859" t="s">
        <v>1934</v>
      </c>
      <c r="G374" s="860" t="s">
        <v>5046</v>
      </c>
      <c r="H374" s="861"/>
      <c r="I374" s="860"/>
      <c r="J374" s="861" t="s">
        <v>5046</v>
      </c>
      <c r="K374" s="860" t="s">
        <v>221</v>
      </c>
      <c r="L374" s="861" t="s">
        <v>1877</v>
      </c>
      <c r="M374" s="860" t="s">
        <v>1345</v>
      </c>
      <c r="N374" s="862" t="str">
        <f t="shared" si="5"/>
        <v>DG.KC.CSC13_01</v>
      </c>
      <c r="O374" s="860" t="s">
        <v>454</v>
      </c>
      <c r="P374" s="860" t="s">
        <v>452</v>
      </c>
      <c r="Q374" s="865"/>
      <c r="R374" s="860"/>
      <c r="S374" s="858"/>
      <c r="T374" s="865"/>
      <c r="U374" s="860"/>
      <c r="V374" s="860"/>
    </row>
    <row r="375" spans="1:22" ht="15" customHeight="1" x14ac:dyDescent="0.25">
      <c r="A375" s="877">
        <v>374</v>
      </c>
      <c r="B375" s="260" t="s">
        <v>5165</v>
      </c>
      <c r="C375" s="858" t="s">
        <v>5164</v>
      </c>
      <c r="D375" s="858">
        <v>2</v>
      </c>
      <c r="E375" s="858">
        <v>5</v>
      </c>
      <c r="F375" s="859" t="s">
        <v>1934</v>
      </c>
      <c r="G375" s="860" t="s">
        <v>5046</v>
      </c>
      <c r="H375" s="861"/>
      <c r="I375" s="860"/>
      <c r="J375" s="861" t="s">
        <v>5046</v>
      </c>
      <c r="K375" s="860" t="s">
        <v>221</v>
      </c>
      <c r="L375" s="861" t="s">
        <v>1877</v>
      </c>
      <c r="M375" s="860" t="s">
        <v>1345</v>
      </c>
      <c r="N375" s="862" t="str">
        <f t="shared" si="5"/>
        <v>DG.KC.CSC14_01</v>
      </c>
      <c r="O375" s="860" t="s">
        <v>451</v>
      </c>
      <c r="P375" s="860" t="s">
        <v>453</v>
      </c>
      <c r="Q375" s="860"/>
      <c r="R375" s="860"/>
      <c r="S375" s="858"/>
      <c r="T375" s="860"/>
      <c r="U375" s="860"/>
      <c r="V375" s="860"/>
    </row>
    <row r="376" spans="1:22" ht="15" customHeight="1" x14ac:dyDescent="0.25">
      <c r="A376" s="877">
        <v>375</v>
      </c>
      <c r="B376" s="260" t="s">
        <v>5167</v>
      </c>
      <c r="C376" s="858" t="s">
        <v>5166</v>
      </c>
      <c r="D376" s="858">
        <v>2</v>
      </c>
      <c r="E376" s="858">
        <v>6</v>
      </c>
      <c r="F376" s="859" t="s">
        <v>1934</v>
      </c>
      <c r="G376" s="860" t="s">
        <v>5046</v>
      </c>
      <c r="H376" s="861"/>
      <c r="I376" s="860"/>
      <c r="J376" s="861" t="s">
        <v>5046</v>
      </c>
      <c r="K376" s="860" t="s">
        <v>221</v>
      </c>
      <c r="L376" s="861" t="s">
        <v>1877</v>
      </c>
      <c r="M376" s="860" t="s">
        <v>1345</v>
      </c>
      <c r="N376" s="862" t="str">
        <f t="shared" si="5"/>
        <v>DG.KC.CSC15_01</v>
      </c>
      <c r="O376" s="860" t="s">
        <v>454</v>
      </c>
      <c r="P376" s="860" t="s">
        <v>452</v>
      </c>
      <c r="Q376" s="860"/>
      <c r="R376" s="860"/>
      <c r="S376" s="858"/>
      <c r="T376" s="860"/>
      <c r="U376" s="860"/>
      <c r="V376" s="860"/>
    </row>
    <row r="377" spans="1:22" ht="15" customHeight="1" x14ac:dyDescent="0.25">
      <c r="A377" s="877">
        <v>376</v>
      </c>
      <c r="B377" s="260" t="s">
        <v>5169</v>
      </c>
      <c r="C377" s="858" t="s">
        <v>5168</v>
      </c>
      <c r="D377" s="858">
        <v>3</v>
      </c>
      <c r="E377" s="858">
        <v>0</v>
      </c>
      <c r="F377" s="859" t="s">
        <v>1934</v>
      </c>
      <c r="G377" s="860" t="s">
        <v>5048</v>
      </c>
      <c r="H377" s="861"/>
      <c r="I377" s="860"/>
      <c r="J377" s="861" t="s">
        <v>5048</v>
      </c>
      <c r="K377" s="860" t="s">
        <v>221</v>
      </c>
      <c r="L377" s="861" t="s">
        <v>1854</v>
      </c>
      <c r="M377" s="860" t="s">
        <v>5047</v>
      </c>
      <c r="N377" s="862" t="str">
        <f t="shared" si="5"/>
        <v>DG.USO2_1.CSC02_21</v>
      </c>
      <c r="O377" s="860" t="s">
        <v>454</v>
      </c>
      <c r="P377" s="860" t="s">
        <v>452</v>
      </c>
      <c r="Q377" s="860"/>
      <c r="R377" s="860"/>
      <c r="S377" s="858"/>
      <c r="T377" s="860"/>
      <c r="U377" s="860"/>
      <c r="V377" s="860"/>
    </row>
    <row r="378" spans="1:22" ht="15" customHeight="1" x14ac:dyDescent="0.25">
      <c r="A378" s="877">
        <v>377</v>
      </c>
      <c r="B378" s="260" t="s">
        <v>5171</v>
      </c>
      <c r="C378" s="858" t="s">
        <v>5170</v>
      </c>
      <c r="D378" s="858">
        <v>3</v>
      </c>
      <c r="E378" s="858">
        <v>1</v>
      </c>
      <c r="F378" s="859" t="s">
        <v>1934</v>
      </c>
      <c r="G378" s="860" t="s">
        <v>5048</v>
      </c>
      <c r="H378" s="861"/>
      <c r="I378" s="860"/>
      <c r="J378" s="861" t="s">
        <v>5048</v>
      </c>
      <c r="K378" s="860" t="s">
        <v>221</v>
      </c>
      <c r="L378" s="861" t="s">
        <v>1854</v>
      </c>
      <c r="M378" s="860" t="s">
        <v>5047</v>
      </c>
      <c r="N378" s="862" t="str">
        <f t="shared" si="5"/>
        <v>DG.USO2_1.CSC03_21</v>
      </c>
      <c r="O378" s="860" t="s">
        <v>454</v>
      </c>
      <c r="P378" s="860" t="s">
        <v>452</v>
      </c>
      <c r="Q378" s="860"/>
      <c r="R378" s="860"/>
      <c r="S378" s="858"/>
      <c r="T378" s="860"/>
      <c r="U378" s="860"/>
      <c r="V378" s="860"/>
    </row>
    <row r="379" spans="1:22" x14ac:dyDescent="0.25">
      <c r="A379" s="877">
        <v>378</v>
      </c>
      <c r="B379" s="260" t="s">
        <v>5173</v>
      </c>
      <c r="C379" s="858" t="s">
        <v>5172</v>
      </c>
      <c r="D379" s="858">
        <v>3</v>
      </c>
      <c r="E379" s="858">
        <v>2</v>
      </c>
      <c r="F379" s="859" t="s">
        <v>1934</v>
      </c>
      <c r="G379" s="860" t="s">
        <v>5048</v>
      </c>
      <c r="H379" s="861"/>
      <c r="I379" s="860"/>
      <c r="J379" s="861" t="s">
        <v>5048</v>
      </c>
      <c r="K379" s="860" t="s">
        <v>221</v>
      </c>
      <c r="L379" s="861" t="s">
        <v>1854</v>
      </c>
      <c r="M379" s="860" t="s">
        <v>5047</v>
      </c>
      <c r="N379" s="862" t="str">
        <f t="shared" si="5"/>
        <v>DG.USO2_1.CSC04_21</v>
      </c>
      <c r="O379" s="860" t="s">
        <v>454</v>
      </c>
      <c r="P379" s="860" t="s">
        <v>452</v>
      </c>
      <c r="Q379" s="860"/>
      <c r="R379" s="860"/>
      <c r="S379" s="858"/>
      <c r="T379" s="860"/>
      <c r="U379" s="860"/>
      <c r="V379" s="860"/>
    </row>
    <row r="380" spans="1:22" ht="15" customHeight="1" x14ac:dyDescent="0.25">
      <c r="A380" s="877">
        <v>379</v>
      </c>
      <c r="B380" s="260" t="s">
        <v>5175</v>
      </c>
      <c r="C380" s="858" t="s">
        <v>5174</v>
      </c>
      <c r="D380" s="858">
        <v>3</v>
      </c>
      <c r="E380" s="858">
        <v>3</v>
      </c>
      <c r="F380" s="859" t="s">
        <v>1934</v>
      </c>
      <c r="G380" s="860" t="s">
        <v>5048</v>
      </c>
      <c r="H380" s="861"/>
      <c r="I380" s="860"/>
      <c r="J380" s="861" t="s">
        <v>5048</v>
      </c>
      <c r="K380" s="860" t="s">
        <v>221</v>
      </c>
      <c r="L380" s="861" t="s">
        <v>1854</v>
      </c>
      <c r="M380" s="860" t="s">
        <v>5047</v>
      </c>
      <c r="N380" s="862" t="str">
        <f t="shared" si="5"/>
        <v>DG.USO2_1.CSC05_21</v>
      </c>
      <c r="O380" s="860" t="s">
        <v>454</v>
      </c>
      <c r="P380" s="860" t="s">
        <v>452</v>
      </c>
      <c r="Q380" s="863"/>
      <c r="R380" s="860"/>
      <c r="S380" s="858"/>
      <c r="T380" s="863"/>
      <c r="U380" s="860"/>
      <c r="V380" s="860"/>
    </row>
    <row r="381" spans="1:22" ht="15" customHeight="1" x14ac:dyDescent="0.25">
      <c r="A381" s="877">
        <v>380</v>
      </c>
      <c r="B381" s="260" t="s">
        <v>5177</v>
      </c>
      <c r="C381" s="858" t="s">
        <v>5176</v>
      </c>
      <c r="D381" s="858">
        <v>3</v>
      </c>
      <c r="E381" s="858">
        <v>4</v>
      </c>
      <c r="F381" s="859" t="s">
        <v>1934</v>
      </c>
      <c r="G381" s="860" t="s">
        <v>5048</v>
      </c>
      <c r="H381" s="861"/>
      <c r="I381" s="860"/>
      <c r="J381" s="861" t="s">
        <v>5048</v>
      </c>
      <c r="K381" s="860" t="s">
        <v>221</v>
      </c>
      <c r="L381" s="861" t="s">
        <v>1854</v>
      </c>
      <c r="M381" s="860" t="s">
        <v>5047</v>
      </c>
      <c r="N381" s="862" t="str">
        <f t="shared" si="5"/>
        <v>DG.USO2_1.CSC06_21</v>
      </c>
      <c r="O381" s="860" t="s">
        <v>451</v>
      </c>
      <c r="P381" s="860" t="s">
        <v>453</v>
      </c>
      <c r="Q381" s="864"/>
      <c r="R381" s="860"/>
      <c r="S381" s="858"/>
      <c r="T381" s="864"/>
      <c r="U381" s="860"/>
      <c r="V381" s="860"/>
    </row>
    <row r="382" spans="1:22" ht="15" customHeight="1" x14ac:dyDescent="0.25">
      <c r="A382" s="877">
        <v>381</v>
      </c>
      <c r="B382" s="260" t="s">
        <v>5179</v>
      </c>
      <c r="C382" s="858" t="s">
        <v>5178</v>
      </c>
      <c r="D382" s="858">
        <v>3</v>
      </c>
      <c r="E382" s="858">
        <v>5</v>
      </c>
      <c r="F382" s="859" t="s">
        <v>1934</v>
      </c>
      <c r="G382" s="860" t="s">
        <v>5048</v>
      </c>
      <c r="H382" s="861"/>
      <c r="I382" s="860"/>
      <c r="J382" s="861" t="s">
        <v>5048</v>
      </c>
      <c r="K382" s="860" t="s">
        <v>221</v>
      </c>
      <c r="L382" s="861" t="s">
        <v>1854</v>
      </c>
      <c r="M382" s="860" t="s">
        <v>5047</v>
      </c>
      <c r="N382" s="862" t="str">
        <f t="shared" si="5"/>
        <v>DG.USO2_1.CSC07_21</v>
      </c>
      <c r="O382" s="860" t="s">
        <v>454</v>
      </c>
      <c r="P382" s="860" t="s">
        <v>452</v>
      </c>
      <c r="Q382" s="868"/>
      <c r="R382" s="860"/>
      <c r="S382" s="858"/>
      <c r="T382" s="868"/>
      <c r="U382" s="860"/>
      <c r="V382" s="860"/>
    </row>
    <row r="383" spans="1:22" ht="15" customHeight="1" x14ac:dyDescent="0.25">
      <c r="A383" s="877">
        <v>382</v>
      </c>
      <c r="B383" s="260" t="s">
        <v>5395</v>
      </c>
      <c r="C383" s="858" t="s">
        <v>5394</v>
      </c>
      <c r="D383" s="858">
        <v>6</v>
      </c>
      <c r="E383" s="858">
        <v>0</v>
      </c>
      <c r="F383" s="859" t="s">
        <v>1934</v>
      </c>
      <c r="G383" s="860" t="s">
        <v>5048</v>
      </c>
      <c r="H383" s="861"/>
      <c r="I383" s="860"/>
      <c r="J383" s="861" t="s">
        <v>5048</v>
      </c>
      <c r="K383" s="860" t="s">
        <v>221</v>
      </c>
      <c r="L383" s="861" t="s">
        <v>1864</v>
      </c>
      <c r="M383" s="860" t="s">
        <v>5047</v>
      </c>
      <c r="N383" s="862" t="str">
        <f t="shared" si="5"/>
        <v>DG.USO2_1.CSC08_21</v>
      </c>
      <c r="O383" s="860" t="s">
        <v>454</v>
      </c>
      <c r="P383" s="860" t="s">
        <v>452</v>
      </c>
      <c r="Q383" s="869"/>
      <c r="R383" s="860"/>
      <c r="S383" s="858"/>
      <c r="T383" s="869"/>
      <c r="U383" s="860"/>
      <c r="V383" s="860"/>
    </row>
    <row r="384" spans="1:22" ht="15" customHeight="1" x14ac:dyDescent="0.25">
      <c r="A384" s="877">
        <v>383</v>
      </c>
      <c r="B384" s="260" t="s">
        <v>5397</v>
      </c>
      <c r="C384" s="858" t="s">
        <v>5396</v>
      </c>
      <c r="D384" s="858">
        <v>6</v>
      </c>
      <c r="E384" s="858">
        <v>1</v>
      </c>
      <c r="F384" s="859" t="s">
        <v>1934</v>
      </c>
      <c r="G384" s="860" t="s">
        <v>5048</v>
      </c>
      <c r="H384" s="861"/>
      <c r="I384" s="860"/>
      <c r="J384" s="861" t="s">
        <v>5048</v>
      </c>
      <c r="K384" s="860" t="s">
        <v>221</v>
      </c>
      <c r="L384" s="861" t="s">
        <v>1864</v>
      </c>
      <c r="M384" s="860" t="s">
        <v>5047</v>
      </c>
      <c r="N384" s="862" t="str">
        <f t="shared" si="5"/>
        <v>DG.USO2_1.CSC09_21</v>
      </c>
      <c r="O384" s="860" t="s">
        <v>454</v>
      </c>
      <c r="P384" s="860" t="s">
        <v>452</v>
      </c>
      <c r="Q384" s="860"/>
      <c r="R384" s="860"/>
      <c r="S384" s="858"/>
      <c r="T384" s="860"/>
      <c r="U384" s="860"/>
      <c r="V384" s="860"/>
    </row>
    <row r="385" spans="1:22" ht="15" customHeight="1" x14ac:dyDescent="0.25">
      <c r="A385" s="877">
        <v>384</v>
      </c>
      <c r="B385" s="260" t="s">
        <v>5399</v>
      </c>
      <c r="C385" s="858" t="s">
        <v>5398</v>
      </c>
      <c r="D385" s="858">
        <v>6</v>
      </c>
      <c r="E385" s="858">
        <v>2</v>
      </c>
      <c r="F385" s="859" t="s">
        <v>1934</v>
      </c>
      <c r="G385" s="860" t="s">
        <v>5048</v>
      </c>
      <c r="H385" s="861"/>
      <c r="I385" s="860"/>
      <c r="J385" s="861" t="s">
        <v>5048</v>
      </c>
      <c r="K385" s="860" t="s">
        <v>221</v>
      </c>
      <c r="L385" s="861" t="s">
        <v>1864</v>
      </c>
      <c r="M385" s="860" t="s">
        <v>5047</v>
      </c>
      <c r="N385" s="862" t="str">
        <f t="shared" si="5"/>
        <v>DG.USO2_1.CSC10_21</v>
      </c>
      <c r="O385" s="860" t="s">
        <v>454</v>
      </c>
      <c r="P385" s="860" t="s">
        <v>452</v>
      </c>
      <c r="Q385" s="860"/>
      <c r="R385" s="860"/>
      <c r="S385" s="858"/>
      <c r="T385" s="860"/>
      <c r="U385" s="860"/>
      <c r="V385" s="860"/>
    </row>
    <row r="386" spans="1:22" ht="15" customHeight="1" x14ac:dyDescent="0.25">
      <c r="A386" s="877">
        <v>385</v>
      </c>
      <c r="B386" s="260" t="s">
        <v>5401</v>
      </c>
      <c r="C386" s="858" t="s">
        <v>5400</v>
      </c>
      <c r="D386" s="858">
        <v>6</v>
      </c>
      <c r="E386" s="858">
        <v>3</v>
      </c>
      <c r="F386" s="859" t="s">
        <v>1934</v>
      </c>
      <c r="G386" s="860" t="s">
        <v>5048</v>
      </c>
      <c r="H386" s="861"/>
      <c r="I386" s="860"/>
      <c r="J386" s="861" t="s">
        <v>5048</v>
      </c>
      <c r="K386" s="860" t="s">
        <v>221</v>
      </c>
      <c r="L386" s="861" t="s">
        <v>1864</v>
      </c>
      <c r="M386" s="860" t="s">
        <v>5047</v>
      </c>
      <c r="N386" s="862" t="str">
        <f t="shared" si="5"/>
        <v>DG.USO2_1.CSC21_21</v>
      </c>
      <c r="O386" s="860" t="s">
        <v>451</v>
      </c>
      <c r="P386" s="860" t="s">
        <v>453</v>
      </c>
      <c r="Q386" s="860"/>
      <c r="R386" s="860"/>
      <c r="S386" s="858"/>
      <c r="T386" s="860"/>
      <c r="U386" s="860"/>
      <c r="V386" s="860"/>
    </row>
    <row r="387" spans="1:22" ht="15" customHeight="1" x14ac:dyDescent="0.25">
      <c r="A387" s="877">
        <v>386</v>
      </c>
      <c r="B387" s="260" t="s">
        <v>5403</v>
      </c>
      <c r="C387" s="858" t="s">
        <v>5402</v>
      </c>
      <c r="D387" s="858">
        <v>6</v>
      </c>
      <c r="E387" s="858">
        <v>4</v>
      </c>
      <c r="F387" s="859" t="s">
        <v>1934</v>
      </c>
      <c r="G387" s="860" t="s">
        <v>5048</v>
      </c>
      <c r="H387" s="861"/>
      <c r="I387" s="860"/>
      <c r="J387" s="861" t="s">
        <v>5048</v>
      </c>
      <c r="K387" s="860" t="s">
        <v>221</v>
      </c>
      <c r="L387" s="861" t="s">
        <v>1864</v>
      </c>
      <c r="M387" s="860" t="s">
        <v>5047</v>
      </c>
      <c r="N387" s="862" t="str">
        <f t="shared" ref="N387:N450" si="6">IF(ISBLANK(M387),"",IF(ISBLANK(Q387),CONCATENATE(M387,".",C387),CONCATENATE(M387,".",Q387)))</f>
        <v>DG.USO2_1.CSC12_21</v>
      </c>
      <c r="O387" s="860" t="s">
        <v>454</v>
      </c>
      <c r="P387" s="860" t="s">
        <v>452</v>
      </c>
      <c r="Q387" s="860"/>
      <c r="R387" s="860"/>
      <c r="S387" s="858"/>
      <c r="T387" s="860"/>
      <c r="U387" s="860"/>
      <c r="V387" s="860"/>
    </row>
    <row r="388" spans="1:22" ht="15" customHeight="1" x14ac:dyDescent="0.25">
      <c r="A388" s="877">
        <v>387</v>
      </c>
      <c r="B388" s="260" t="s">
        <v>5405</v>
      </c>
      <c r="C388" s="858" t="s">
        <v>5404</v>
      </c>
      <c r="D388" s="858">
        <v>6</v>
      </c>
      <c r="E388" s="858">
        <v>5</v>
      </c>
      <c r="F388" s="859" t="s">
        <v>1934</v>
      </c>
      <c r="G388" s="860" t="s">
        <v>5048</v>
      </c>
      <c r="H388" s="861"/>
      <c r="I388" s="860"/>
      <c r="J388" s="861" t="s">
        <v>5048</v>
      </c>
      <c r="K388" s="860" t="s">
        <v>221</v>
      </c>
      <c r="L388" s="861" t="s">
        <v>1864</v>
      </c>
      <c r="M388" s="860" t="s">
        <v>5047</v>
      </c>
      <c r="N388" s="862" t="str">
        <f t="shared" si="6"/>
        <v>DG.USO2_1.CSC13_21</v>
      </c>
      <c r="O388" s="860" t="s">
        <v>454</v>
      </c>
      <c r="P388" s="860" t="s">
        <v>452</v>
      </c>
      <c r="Q388" s="873"/>
      <c r="R388" s="860"/>
      <c r="S388" s="858"/>
      <c r="T388" s="873"/>
      <c r="U388" s="860"/>
      <c r="V388" s="860"/>
    </row>
    <row r="389" spans="1:22" ht="15" customHeight="1" x14ac:dyDescent="0.25">
      <c r="A389" s="877">
        <v>388</v>
      </c>
      <c r="B389" s="260" t="s">
        <v>5407</v>
      </c>
      <c r="C389" s="858" t="s">
        <v>5406</v>
      </c>
      <c r="D389" s="858">
        <v>6</v>
      </c>
      <c r="E389" s="858">
        <v>6</v>
      </c>
      <c r="F389" s="859" t="s">
        <v>1934</v>
      </c>
      <c r="G389" s="860" t="s">
        <v>5048</v>
      </c>
      <c r="H389" s="861"/>
      <c r="I389" s="860"/>
      <c r="J389" s="861" t="s">
        <v>5048</v>
      </c>
      <c r="K389" s="860" t="s">
        <v>221</v>
      </c>
      <c r="L389" s="861" t="s">
        <v>1864</v>
      </c>
      <c r="M389" s="860" t="s">
        <v>5049</v>
      </c>
      <c r="N389" s="862" t="str">
        <f t="shared" si="6"/>
        <v>DG.USO2_2.CSC14_21</v>
      </c>
      <c r="O389" s="860" t="s">
        <v>451</v>
      </c>
      <c r="P389" s="860" t="s">
        <v>453</v>
      </c>
      <c r="Q389" s="878"/>
      <c r="R389" s="860"/>
      <c r="S389" s="867"/>
      <c r="T389" s="878"/>
      <c r="U389" s="860"/>
      <c r="V389" s="860"/>
    </row>
    <row r="390" spans="1:22" ht="15" customHeight="1" x14ac:dyDescent="0.25">
      <c r="A390" s="877">
        <v>389</v>
      </c>
      <c r="B390" s="260" t="s">
        <v>5768</v>
      </c>
      <c r="C390" s="858" t="s">
        <v>5767</v>
      </c>
      <c r="D390" s="858">
        <v>11</v>
      </c>
      <c r="E390" s="858">
        <v>0</v>
      </c>
      <c r="F390" s="859" t="s">
        <v>1934</v>
      </c>
      <c r="G390" s="860" t="s">
        <v>5050</v>
      </c>
      <c r="H390" s="861"/>
      <c r="I390" s="860"/>
      <c r="J390" s="861" t="s">
        <v>5050</v>
      </c>
      <c r="K390" s="860" t="s">
        <v>221</v>
      </c>
      <c r="L390" s="861" t="s">
        <v>1854</v>
      </c>
      <c r="M390" s="860" t="s">
        <v>5049</v>
      </c>
      <c r="N390" s="862" t="str">
        <f t="shared" si="6"/>
        <v>DG.USO2_2.CSC02_22</v>
      </c>
      <c r="O390" s="860" t="s">
        <v>454</v>
      </c>
      <c r="P390" s="860" t="s">
        <v>452</v>
      </c>
      <c r="Q390" s="871"/>
      <c r="R390" s="860"/>
      <c r="S390" s="867"/>
      <c r="T390" s="871"/>
      <c r="U390" s="860"/>
      <c r="V390" s="860"/>
    </row>
    <row r="391" spans="1:22" ht="15" customHeight="1" x14ac:dyDescent="0.25">
      <c r="A391" s="877">
        <v>390</v>
      </c>
      <c r="B391" s="260" t="s">
        <v>5770</v>
      </c>
      <c r="C391" s="858" t="s">
        <v>5769</v>
      </c>
      <c r="D391" s="858">
        <v>11</v>
      </c>
      <c r="E391" s="858">
        <v>1</v>
      </c>
      <c r="F391" s="859" t="s">
        <v>1934</v>
      </c>
      <c r="G391" s="860" t="s">
        <v>5050</v>
      </c>
      <c r="H391" s="861"/>
      <c r="I391" s="860"/>
      <c r="J391" s="861" t="s">
        <v>5050</v>
      </c>
      <c r="K391" s="860" t="s">
        <v>221</v>
      </c>
      <c r="L391" s="861" t="s">
        <v>1854</v>
      </c>
      <c r="M391" s="860" t="s">
        <v>5049</v>
      </c>
      <c r="N391" s="862" t="str">
        <f t="shared" si="6"/>
        <v>DG.USO2_2.CSC03_22</v>
      </c>
      <c r="O391" s="860" t="s">
        <v>454</v>
      </c>
      <c r="P391" s="860" t="s">
        <v>452</v>
      </c>
      <c r="Q391" s="868"/>
      <c r="R391" s="860"/>
      <c r="S391" s="858"/>
      <c r="T391" s="868"/>
      <c r="U391" s="860"/>
      <c r="V391" s="860"/>
    </row>
    <row r="392" spans="1:22" ht="15" customHeight="1" x14ac:dyDescent="0.25">
      <c r="A392" s="877">
        <v>391</v>
      </c>
      <c r="B392" s="260" t="s">
        <v>5772</v>
      </c>
      <c r="C392" s="858" t="s">
        <v>5771</v>
      </c>
      <c r="D392" s="858">
        <v>11</v>
      </c>
      <c r="E392" s="858">
        <v>2</v>
      </c>
      <c r="F392" s="859" t="s">
        <v>1934</v>
      </c>
      <c r="G392" s="860" t="s">
        <v>5050</v>
      </c>
      <c r="H392" s="861"/>
      <c r="I392" s="860"/>
      <c r="J392" s="861" t="s">
        <v>5050</v>
      </c>
      <c r="K392" s="860" t="s">
        <v>221</v>
      </c>
      <c r="L392" s="861" t="s">
        <v>1854</v>
      </c>
      <c r="M392" s="860" t="s">
        <v>5049</v>
      </c>
      <c r="N392" s="862" t="str">
        <f t="shared" si="6"/>
        <v>DG.USO2_2.CSC04_22</v>
      </c>
      <c r="O392" s="860" t="s">
        <v>454</v>
      </c>
      <c r="P392" s="860" t="s">
        <v>452</v>
      </c>
      <c r="Q392" s="868"/>
      <c r="R392" s="860"/>
      <c r="S392" s="858"/>
      <c r="T392" s="868"/>
      <c r="U392" s="860"/>
      <c r="V392" s="860"/>
    </row>
    <row r="393" spans="1:22" ht="15" customHeight="1" x14ac:dyDescent="0.25">
      <c r="A393" s="877">
        <v>392</v>
      </c>
      <c r="B393" s="260" t="s">
        <v>5774</v>
      </c>
      <c r="C393" s="858" t="s">
        <v>5773</v>
      </c>
      <c r="D393" s="858">
        <v>11</v>
      </c>
      <c r="E393" s="858">
        <v>3</v>
      </c>
      <c r="F393" s="859" t="s">
        <v>1934</v>
      </c>
      <c r="G393" s="860" t="s">
        <v>5050</v>
      </c>
      <c r="H393" s="861"/>
      <c r="I393" s="860"/>
      <c r="J393" s="861" t="s">
        <v>5050</v>
      </c>
      <c r="K393" s="860" t="s">
        <v>221</v>
      </c>
      <c r="L393" s="861" t="s">
        <v>1854</v>
      </c>
      <c r="M393" s="860" t="s">
        <v>5049</v>
      </c>
      <c r="N393" s="862" t="str">
        <f t="shared" si="6"/>
        <v>DG.USO2_2.CSC05_22</v>
      </c>
      <c r="O393" s="860" t="s">
        <v>454</v>
      </c>
      <c r="P393" s="860" t="s">
        <v>452</v>
      </c>
      <c r="Q393" s="863"/>
      <c r="R393" s="860"/>
      <c r="S393" s="861"/>
      <c r="T393" s="863"/>
      <c r="U393" s="860"/>
      <c r="V393" s="860"/>
    </row>
    <row r="394" spans="1:22" ht="15" customHeight="1" x14ac:dyDescent="0.25">
      <c r="A394" s="877">
        <v>393</v>
      </c>
      <c r="B394" s="260" t="s">
        <v>5776</v>
      </c>
      <c r="C394" s="858" t="s">
        <v>5775</v>
      </c>
      <c r="D394" s="858">
        <v>11</v>
      </c>
      <c r="E394" s="858">
        <v>4</v>
      </c>
      <c r="F394" s="859" t="s">
        <v>1934</v>
      </c>
      <c r="G394" s="860" t="s">
        <v>5050</v>
      </c>
      <c r="H394" s="861"/>
      <c r="I394" s="860"/>
      <c r="J394" s="861" t="s">
        <v>5050</v>
      </c>
      <c r="K394" s="860" t="s">
        <v>221</v>
      </c>
      <c r="L394" s="861" t="s">
        <v>1854</v>
      </c>
      <c r="M394" s="860" t="s">
        <v>5049</v>
      </c>
      <c r="N394" s="862" t="str">
        <f t="shared" si="6"/>
        <v>DG.USO2_2.CSC06_22</v>
      </c>
      <c r="O394" s="860" t="s">
        <v>451</v>
      </c>
      <c r="P394" s="860" t="s">
        <v>453</v>
      </c>
      <c r="Q394" s="860"/>
      <c r="R394" s="860"/>
      <c r="S394" s="861"/>
      <c r="T394" s="860"/>
      <c r="U394" s="860"/>
      <c r="V394" s="860"/>
    </row>
    <row r="395" spans="1:22" ht="15" customHeight="1" x14ac:dyDescent="0.25">
      <c r="A395" s="877">
        <v>394</v>
      </c>
      <c r="B395" s="260" t="s">
        <v>5778</v>
      </c>
      <c r="C395" s="858" t="s">
        <v>5777</v>
      </c>
      <c r="D395" s="858">
        <v>11</v>
      </c>
      <c r="E395" s="858">
        <v>5</v>
      </c>
      <c r="F395" s="859" t="s">
        <v>1934</v>
      </c>
      <c r="G395" s="860" t="s">
        <v>5050</v>
      </c>
      <c r="H395" s="861"/>
      <c r="I395" s="860"/>
      <c r="J395" s="861" t="s">
        <v>5050</v>
      </c>
      <c r="K395" s="860" t="s">
        <v>221</v>
      </c>
      <c r="L395" s="861" t="s">
        <v>1854</v>
      </c>
      <c r="M395" s="860" t="s">
        <v>5049</v>
      </c>
      <c r="N395" s="862" t="str">
        <f t="shared" si="6"/>
        <v>DG.USO2_2.CSC07_22</v>
      </c>
      <c r="O395" s="860" t="s">
        <v>454</v>
      </c>
      <c r="P395" s="860" t="s">
        <v>452</v>
      </c>
      <c r="Q395" s="860"/>
      <c r="R395" s="860"/>
      <c r="S395" s="861"/>
      <c r="T395" s="860"/>
      <c r="U395" s="860"/>
      <c r="V395" s="860"/>
    </row>
    <row r="396" spans="1:22" x14ac:dyDescent="0.25">
      <c r="A396" s="877">
        <v>395</v>
      </c>
      <c r="B396" s="260" t="s">
        <v>5894</v>
      </c>
      <c r="C396" s="858" t="s">
        <v>5893</v>
      </c>
      <c r="D396" s="858">
        <v>12</v>
      </c>
      <c r="E396" s="858">
        <v>0</v>
      </c>
      <c r="F396" s="859" t="s">
        <v>1934</v>
      </c>
      <c r="G396" s="860" t="s">
        <v>5050</v>
      </c>
      <c r="H396" s="861"/>
      <c r="I396" s="860"/>
      <c r="J396" s="861" t="s">
        <v>5050</v>
      </c>
      <c r="K396" s="860" t="s">
        <v>221</v>
      </c>
      <c r="L396" s="861" t="s">
        <v>1864</v>
      </c>
      <c r="M396" s="860" t="s">
        <v>5049</v>
      </c>
      <c r="N396" s="862" t="str">
        <f t="shared" si="6"/>
        <v>DG.USO2_2.CSC08_22</v>
      </c>
      <c r="O396" s="860" t="s">
        <v>454</v>
      </c>
      <c r="P396" s="860" t="s">
        <v>452</v>
      </c>
      <c r="Q396" s="864"/>
      <c r="R396" s="860"/>
      <c r="S396" s="861"/>
      <c r="T396" s="864"/>
      <c r="U396" s="860"/>
      <c r="V396" s="860"/>
    </row>
    <row r="397" spans="1:22" ht="15" customHeight="1" x14ac:dyDescent="0.25">
      <c r="A397" s="877">
        <v>396</v>
      </c>
      <c r="B397" s="260" t="s">
        <v>5896</v>
      </c>
      <c r="C397" s="858" t="s">
        <v>5895</v>
      </c>
      <c r="D397" s="858">
        <v>12</v>
      </c>
      <c r="E397" s="858">
        <v>1</v>
      </c>
      <c r="F397" s="859" t="s">
        <v>1934</v>
      </c>
      <c r="G397" s="860" t="s">
        <v>5050</v>
      </c>
      <c r="H397" s="861"/>
      <c r="I397" s="860"/>
      <c r="J397" s="861" t="s">
        <v>5050</v>
      </c>
      <c r="K397" s="860" t="s">
        <v>221</v>
      </c>
      <c r="L397" s="861" t="s">
        <v>1864</v>
      </c>
      <c r="M397" s="860" t="s">
        <v>5049</v>
      </c>
      <c r="N397" s="862" t="str">
        <f t="shared" si="6"/>
        <v>DG.USO2_2.CSC09_22</v>
      </c>
      <c r="O397" s="860" t="s">
        <v>454</v>
      </c>
      <c r="P397" s="860" t="s">
        <v>452</v>
      </c>
      <c r="Q397" s="860"/>
      <c r="R397" s="860"/>
      <c r="S397" s="861"/>
      <c r="T397" s="860"/>
      <c r="U397" s="860"/>
      <c r="V397" s="860"/>
    </row>
    <row r="398" spans="1:22" ht="15" customHeight="1" x14ac:dyDescent="0.25">
      <c r="A398" s="877">
        <v>397</v>
      </c>
      <c r="B398" s="260" t="s">
        <v>5898</v>
      </c>
      <c r="C398" s="858" t="s">
        <v>5897</v>
      </c>
      <c r="D398" s="858">
        <v>12</v>
      </c>
      <c r="E398" s="858">
        <v>2</v>
      </c>
      <c r="F398" s="859" t="s">
        <v>1934</v>
      </c>
      <c r="G398" s="860" t="s">
        <v>5050</v>
      </c>
      <c r="H398" s="861"/>
      <c r="I398" s="860"/>
      <c r="J398" s="861" t="s">
        <v>5050</v>
      </c>
      <c r="K398" s="860" t="s">
        <v>221</v>
      </c>
      <c r="L398" s="861" t="s">
        <v>1864</v>
      </c>
      <c r="M398" s="860" t="s">
        <v>5049</v>
      </c>
      <c r="N398" s="862" t="str">
        <f t="shared" si="6"/>
        <v>DG.USO2_2.CSC10_22</v>
      </c>
      <c r="O398" s="860" t="s">
        <v>454</v>
      </c>
      <c r="P398" s="860" t="s">
        <v>452</v>
      </c>
      <c r="Q398" s="860"/>
      <c r="R398" s="860"/>
      <c r="S398" s="861"/>
      <c r="T398" s="860"/>
      <c r="U398" s="860"/>
      <c r="V398" s="860"/>
    </row>
    <row r="399" spans="1:22" ht="15" customHeight="1" x14ac:dyDescent="0.25">
      <c r="A399" s="877">
        <v>398</v>
      </c>
      <c r="B399" s="260" t="s">
        <v>5900</v>
      </c>
      <c r="C399" s="858" t="s">
        <v>5899</v>
      </c>
      <c r="D399" s="858">
        <v>12</v>
      </c>
      <c r="E399" s="858">
        <v>3</v>
      </c>
      <c r="F399" s="859" t="s">
        <v>1934</v>
      </c>
      <c r="G399" s="860" t="s">
        <v>5050</v>
      </c>
      <c r="H399" s="861"/>
      <c r="I399" s="860"/>
      <c r="J399" s="861" t="s">
        <v>5050</v>
      </c>
      <c r="K399" s="860" t="s">
        <v>221</v>
      </c>
      <c r="L399" s="861" t="s">
        <v>1864</v>
      </c>
      <c r="M399" s="860" t="s">
        <v>5049</v>
      </c>
      <c r="N399" s="862" t="str">
        <f t="shared" si="6"/>
        <v>DG.USO2_2.CSC11_22</v>
      </c>
      <c r="O399" s="860" t="s">
        <v>451</v>
      </c>
      <c r="P399" s="860" t="s">
        <v>453</v>
      </c>
      <c r="Q399" s="860"/>
      <c r="R399" s="860"/>
      <c r="S399" s="858"/>
      <c r="T399" s="860"/>
      <c r="U399" s="860"/>
      <c r="V399" s="860"/>
    </row>
    <row r="400" spans="1:22" ht="15" customHeight="1" x14ac:dyDescent="0.25">
      <c r="A400" s="877">
        <v>399</v>
      </c>
      <c r="B400" s="260" t="s">
        <v>5902</v>
      </c>
      <c r="C400" s="858" t="s">
        <v>5901</v>
      </c>
      <c r="D400" s="858">
        <v>12</v>
      </c>
      <c r="E400" s="858">
        <v>4</v>
      </c>
      <c r="F400" s="859" t="s">
        <v>1934</v>
      </c>
      <c r="G400" s="860" t="s">
        <v>5050</v>
      </c>
      <c r="H400" s="861"/>
      <c r="I400" s="860"/>
      <c r="J400" s="861" t="s">
        <v>5050</v>
      </c>
      <c r="K400" s="860" t="s">
        <v>221</v>
      </c>
      <c r="L400" s="861" t="s">
        <v>1864</v>
      </c>
      <c r="M400" s="860" t="s">
        <v>5049</v>
      </c>
      <c r="N400" s="862" t="str">
        <f t="shared" si="6"/>
        <v>DG.USO2_2.CSC12_22</v>
      </c>
      <c r="O400" s="860" t="s">
        <v>454</v>
      </c>
      <c r="P400" s="860" t="s">
        <v>452</v>
      </c>
      <c r="Q400" s="860"/>
      <c r="R400" s="860"/>
      <c r="S400" s="858"/>
      <c r="T400" s="860"/>
      <c r="U400" s="860"/>
      <c r="V400" s="860"/>
    </row>
    <row r="401" spans="1:22" ht="15" customHeight="1" x14ac:dyDescent="0.25">
      <c r="A401" s="877">
        <v>400</v>
      </c>
      <c r="B401" s="260" t="s">
        <v>5904</v>
      </c>
      <c r="C401" s="858" t="s">
        <v>5903</v>
      </c>
      <c r="D401" s="858">
        <v>12</v>
      </c>
      <c r="E401" s="858">
        <v>5</v>
      </c>
      <c r="F401" s="859" t="s">
        <v>1934</v>
      </c>
      <c r="G401" s="860" t="s">
        <v>5050</v>
      </c>
      <c r="H401" s="861"/>
      <c r="I401" s="860"/>
      <c r="J401" s="861" t="s">
        <v>5050</v>
      </c>
      <c r="K401" s="860" t="s">
        <v>221</v>
      </c>
      <c r="L401" s="861" t="s">
        <v>1864</v>
      </c>
      <c r="M401" s="860" t="s">
        <v>5049</v>
      </c>
      <c r="N401" s="862" t="str">
        <f t="shared" si="6"/>
        <v>DG.USO2_2.CSC13_22</v>
      </c>
      <c r="O401" s="860" t="s">
        <v>454</v>
      </c>
      <c r="P401" s="860" t="s">
        <v>452</v>
      </c>
      <c r="Q401" s="860"/>
      <c r="R401" s="860"/>
      <c r="S401" s="858"/>
      <c r="T401" s="860"/>
      <c r="U401" s="860"/>
      <c r="V401" s="860"/>
    </row>
    <row r="402" spans="1:22" ht="15" customHeight="1" x14ac:dyDescent="0.25">
      <c r="A402" s="877">
        <v>401</v>
      </c>
      <c r="B402" s="260" t="s">
        <v>5906</v>
      </c>
      <c r="C402" s="858" t="s">
        <v>5905</v>
      </c>
      <c r="D402" s="858">
        <v>12</v>
      </c>
      <c r="E402" s="858">
        <v>6</v>
      </c>
      <c r="F402" s="859" t="s">
        <v>1934</v>
      </c>
      <c r="G402" s="860" t="s">
        <v>5050</v>
      </c>
      <c r="H402" s="861"/>
      <c r="I402" s="860"/>
      <c r="J402" s="861" t="s">
        <v>5050</v>
      </c>
      <c r="K402" s="860" t="s">
        <v>221</v>
      </c>
      <c r="L402" s="861" t="s">
        <v>1864</v>
      </c>
      <c r="M402" s="860" t="s">
        <v>5049</v>
      </c>
      <c r="N402" s="862" t="str">
        <f t="shared" si="6"/>
        <v>DG.USO2_2.CSC14_22</v>
      </c>
      <c r="O402" s="860" t="s">
        <v>451</v>
      </c>
      <c r="P402" s="860" t="s">
        <v>453</v>
      </c>
      <c r="Q402" s="860"/>
      <c r="R402" s="860"/>
      <c r="S402" s="858"/>
      <c r="T402" s="860"/>
      <c r="U402" s="860"/>
      <c r="V402" s="860"/>
    </row>
    <row r="403" spans="1:22" ht="15" customHeight="1" x14ac:dyDescent="0.25">
      <c r="A403" s="877">
        <v>402</v>
      </c>
      <c r="B403" s="260" t="s">
        <v>6014</v>
      </c>
      <c r="C403" s="858" t="s">
        <v>6013</v>
      </c>
      <c r="D403" s="858">
        <v>13</v>
      </c>
      <c r="E403" s="858">
        <v>0</v>
      </c>
      <c r="F403" s="859" t="s">
        <v>1934</v>
      </c>
      <c r="G403" s="860" t="s">
        <v>5052</v>
      </c>
      <c r="H403" s="861"/>
      <c r="I403" s="860"/>
      <c r="J403" s="861" t="s">
        <v>5052</v>
      </c>
      <c r="K403" s="860" t="s">
        <v>221</v>
      </c>
      <c r="L403" s="861" t="s">
        <v>1854</v>
      </c>
      <c r="M403" s="860" t="s">
        <v>5051</v>
      </c>
      <c r="N403" s="862" t="str">
        <f t="shared" si="6"/>
        <v>DG.USO2_3.CSC02_23</v>
      </c>
      <c r="O403" s="860" t="s">
        <v>454</v>
      </c>
      <c r="P403" s="860" t="s">
        <v>452</v>
      </c>
      <c r="Q403" s="860"/>
      <c r="R403" s="860"/>
      <c r="S403" s="858"/>
      <c r="T403" s="860"/>
      <c r="U403" s="860"/>
      <c r="V403" s="860"/>
    </row>
    <row r="404" spans="1:22" ht="15" customHeight="1" x14ac:dyDescent="0.25">
      <c r="A404" s="877">
        <v>403</v>
      </c>
      <c r="B404" s="260" t="s">
        <v>6016</v>
      </c>
      <c r="C404" s="858" t="s">
        <v>6015</v>
      </c>
      <c r="D404" s="858">
        <v>13</v>
      </c>
      <c r="E404" s="858">
        <v>1</v>
      </c>
      <c r="F404" s="859" t="s">
        <v>1934</v>
      </c>
      <c r="G404" s="860" t="s">
        <v>5052</v>
      </c>
      <c r="H404" s="861"/>
      <c r="I404" s="860"/>
      <c r="J404" s="861" t="s">
        <v>5052</v>
      </c>
      <c r="K404" s="860" t="s">
        <v>221</v>
      </c>
      <c r="L404" s="861" t="s">
        <v>1854</v>
      </c>
      <c r="M404" s="860" t="s">
        <v>5051</v>
      </c>
      <c r="N404" s="862" t="str">
        <f t="shared" si="6"/>
        <v>DG.USO2_3.CSC03_23</v>
      </c>
      <c r="O404" s="860" t="s">
        <v>454</v>
      </c>
      <c r="P404" s="860" t="s">
        <v>452</v>
      </c>
      <c r="Q404" s="860"/>
      <c r="R404" s="860"/>
      <c r="S404" s="858"/>
      <c r="T404" s="860"/>
      <c r="U404" s="860"/>
      <c r="V404" s="860"/>
    </row>
    <row r="405" spans="1:22" ht="15" customHeight="1" x14ac:dyDescent="0.25">
      <c r="A405" s="877">
        <v>404</v>
      </c>
      <c r="B405" s="260" t="s">
        <v>6018</v>
      </c>
      <c r="C405" s="858" t="s">
        <v>6017</v>
      </c>
      <c r="D405" s="858">
        <v>13</v>
      </c>
      <c r="E405" s="858">
        <v>2</v>
      </c>
      <c r="F405" s="859" t="s">
        <v>1934</v>
      </c>
      <c r="G405" s="860" t="s">
        <v>5052</v>
      </c>
      <c r="H405" s="861"/>
      <c r="I405" s="860"/>
      <c r="J405" s="861" t="s">
        <v>5052</v>
      </c>
      <c r="K405" s="860" t="s">
        <v>221</v>
      </c>
      <c r="L405" s="861" t="s">
        <v>1854</v>
      </c>
      <c r="M405" s="860" t="s">
        <v>5051</v>
      </c>
      <c r="N405" s="862" t="str">
        <f t="shared" si="6"/>
        <v>DG.USO2_3.CSC04_23</v>
      </c>
      <c r="O405" s="860" t="s">
        <v>454</v>
      </c>
      <c r="P405" s="860" t="s">
        <v>452</v>
      </c>
      <c r="Q405" s="860"/>
      <c r="R405" s="860"/>
      <c r="S405" s="858"/>
      <c r="T405" s="860"/>
      <c r="U405" s="860"/>
      <c r="V405" s="860"/>
    </row>
    <row r="406" spans="1:22" ht="15" customHeight="1" x14ac:dyDescent="0.25">
      <c r="A406" s="877">
        <v>405</v>
      </c>
      <c r="B406" s="260" t="s">
        <v>6020</v>
      </c>
      <c r="C406" s="858" t="s">
        <v>6019</v>
      </c>
      <c r="D406" s="858">
        <v>13</v>
      </c>
      <c r="E406" s="858">
        <v>3</v>
      </c>
      <c r="F406" s="859" t="s">
        <v>1934</v>
      </c>
      <c r="G406" s="860" t="s">
        <v>5052</v>
      </c>
      <c r="H406" s="861"/>
      <c r="I406" s="860"/>
      <c r="J406" s="861" t="s">
        <v>5052</v>
      </c>
      <c r="K406" s="860" t="s">
        <v>221</v>
      </c>
      <c r="L406" s="861" t="s">
        <v>1854</v>
      </c>
      <c r="M406" s="860" t="s">
        <v>5051</v>
      </c>
      <c r="N406" s="862" t="str">
        <f t="shared" si="6"/>
        <v>DG.USO2_3.CSC05_23</v>
      </c>
      <c r="O406" s="860" t="s">
        <v>454</v>
      </c>
      <c r="P406" s="860" t="s">
        <v>452</v>
      </c>
      <c r="Q406" s="870"/>
      <c r="R406" s="860"/>
      <c r="S406" s="858"/>
      <c r="T406" s="870"/>
      <c r="U406" s="860"/>
      <c r="V406" s="860"/>
    </row>
    <row r="407" spans="1:22" ht="15" customHeight="1" x14ac:dyDescent="0.25">
      <c r="A407" s="877">
        <v>406</v>
      </c>
      <c r="B407" s="260" t="s">
        <v>6022</v>
      </c>
      <c r="C407" s="858" t="s">
        <v>6021</v>
      </c>
      <c r="D407" s="858">
        <v>13</v>
      </c>
      <c r="E407" s="858">
        <v>4</v>
      </c>
      <c r="F407" s="859" t="s">
        <v>1934</v>
      </c>
      <c r="G407" s="860" t="s">
        <v>5052</v>
      </c>
      <c r="H407" s="861"/>
      <c r="I407" s="860"/>
      <c r="J407" s="861" t="s">
        <v>5052</v>
      </c>
      <c r="K407" s="860" t="s">
        <v>221</v>
      </c>
      <c r="L407" s="861" t="s">
        <v>1854</v>
      </c>
      <c r="M407" s="860" t="s">
        <v>5051</v>
      </c>
      <c r="N407" s="862" t="str">
        <f t="shared" si="6"/>
        <v>DG.USO2_3.CSC06_23</v>
      </c>
      <c r="O407" s="860" t="s">
        <v>451</v>
      </c>
      <c r="P407" s="860" t="s">
        <v>453</v>
      </c>
      <c r="Q407" s="869"/>
      <c r="R407" s="860"/>
      <c r="S407" s="858"/>
      <c r="T407" s="869"/>
      <c r="U407" s="860"/>
      <c r="V407" s="860"/>
    </row>
    <row r="408" spans="1:22" ht="15" customHeight="1" x14ac:dyDescent="0.25">
      <c r="A408" s="877">
        <v>407</v>
      </c>
      <c r="B408" s="260" t="s">
        <v>6024</v>
      </c>
      <c r="C408" s="858" t="s">
        <v>6023</v>
      </c>
      <c r="D408" s="858">
        <v>13</v>
      </c>
      <c r="E408" s="858">
        <v>5</v>
      </c>
      <c r="F408" s="859" t="s">
        <v>1934</v>
      </c>
      <c r="G408" s="860" t="s">
        <v>5052</v>
      </c>
      <c r="H408" s="861"/>
      <c r="I408" s="860"/>
      <c r="J408" s="861" t="s">
        <v>5052</v>
      </c>
      <c r="K408" s="860" t="s">
        <v>221</v>
      </c>
      <c r="L408" s="861" t="s">
        <v>1854</v>
      </c>
      <c r="M408" s="860" t="s">
        <v>5051</v>
      </c>
      <c r="N408" s="862" t="str">
        <f t="shared" si="6"/>
        <v>DG.USO2_3.CSC07_23</v>
      </c>
      <c r="O408" s="860" t="s">
        <v>454</v>
      </c>
      <c r="P408" s="860" t="s">
        <v>452</v>
      </c>
      <c r="Q408" s="860"/>
      <c r="R408" s="860"/>
      <c r="S408" s="858"/>
      <c r="T408" s="860"/>
      <c r="U408" s="860"/>
      <c r="V408" s="860"/>
    </row>
    <row r="409" spans="1:22" ht="15" customHeight="1" x14ac:dyDescent="0.25">
      <c r="A409" s="877">
        <v>408</v>
      </c>
      <c r="B409" s="260" t="s">
        <v>6124</v>
      </c>
      <c r="C409" s="858" t="s">
        <v>6123</v>
      </c>
      <c r="D409" s="858">
        <v>14</v>
      </c>
      <c r="E409" s="858">
        <v>0</v>
      </c>
      <c r="F409" s="859" t="s">
        <v>1934</v>
      </c>
      <c r="G409" s="860" t="s">
        <v>5052</v>
      </c>
      <c r="H409" s="861"/>
      <c r="I409" s="860"/>
      <c r="J409" s="861" t="s">
        <v>5052</v>
      </c>
      <c r="K409" s="860" t="s">
        <v>221</v>
      </c>
      <c r="L409" s="861" t="s">
        <v>1864</v>
      </c>
      <c r="M409" s="860" t="s">
        <v>5051</v>
      </c>
      <c r="N409" s="862" t="str">
        <f t="shared" si="6"/>
        <v>DG.USO2_3.CSC08_23</v>
      </c>
      <c r="O409" s="860" t="s">
        <v>454</v>
      </c>
      <c r="P409" s="860" t="s">
        <v>452</v>
      </c>
      <c r="Q409" s="860"/>
      <c r="R409" s="860"/>
      <c r="S409" s="858"/>
      <c r="T409" s="860"/>
      <c r="U409" s="860"/>
      <c r="V409" s="860"/>
    </row>
    <row r="410" spans="1:22" ht="15" customHeight="1" x14ac:dyDescent="0.25">
      <c r="A410" s="877">
        <v>409</v>
      </c>
      <c r="B410" s="260" t="s">
        <v>6126</v>
      </c>
      <c r="C410" s="858" t="s">
        <v>6125</v>
      </c>
      <c r="D410" s="858">
        <v>14</v>
      </c>
      <c r="E410" s="858">
        <v>1</v>
      </c>
      <c r="F410" s="859" t="s">
        <v>1934</v>
      </c>
      <c r="G410" s="860" t="s">
        <v>5052</v>
      </c>
      <c r="H410" s="861"/>
      <c r="I410" s="860"/>
      <c r="J410" s="861" t="s">
        <v>5052</v>
      </c>
      <c r="K410" s="860" t="s">
        <v>221</v>
      </c>
      <c r="L410" s="861" t="s">
        <v>1864</v>
      </c>
      <c r="M410" s="860" t="s">
        <v>5051</v>
      </c>
      <c r="N410" s="862" t="str">
        <f t="shared" si="6"/>
        <v>DG.USO2_3.CSC09_23</v>
      </c>
      <c r="O410" s="860" t="s">
        <v>454</v>
      </c>
      <c r="P410" s="860" t="s">
        <v>452</v>
      </c>
      <c r="Q410" s="860"/>
      <c r="R410" s="860"/>
      <c r="S410" s="858"/>
      <c r="T410" s="860"/>
      <c r="U410" s="860"/>
      <c r="V410" s="860"/>
    </row>
    <row r="411" spans="1:22" ht="15" customHeight="1" x14ac:dyDescent="0.25">
      <c r="A411" s="877">
        <v>410</v>
      </c>
      <c r="B411" s="260" t="s">
        <v>6128</v>
      </c>
      <c r="C411" s="858" t="s">
        <v>6127</v>
      </c>
      <c r="D411" s="858">
        <v>14</v>
      </c>
      <c r="E411" s="858">
        <v>2</v>
      </c>
      <c r="F411" s="859" t="s">
        <v>1934</v>
      </c>
      <c r="G411" s="860" t="s">
        <v>5052</v>
      </c>
      <c r="H411" s="861"/>
      <c r="I411" s="860"/>
      <c r="J411" s="861" t="s">
        <v>5052</v>
      </c>
      <c r="K411" s="860" t="s">
        <v>221</v>
      </c>
      <c r="L411" s="861" t="s">
        <v>1864</v>
      </c>
      <c r="M411" s="860" t="s">
        <v>5051</v>
      </c>
      <c r="N411" s="862" t="str">
        <f t="shared" si="6"/>
        <v>DG.USO2_3.CSC10_23</v>
      </c>
      <c r="O411" s="860" t="s">
        <v>454</v>
      </c>
      <c r="P411" s="860" t="s">
        <v>452</v>
      </c>
      <c r="Q411" s="860"/>
      <c r="R411" s="860"/>
      <c r="S411" s="858"/>
      <c r="T411" s="860"/>
      <c r="U411" s="860"/>
      <c r="V411" s="860"/>
    </row>
    <row r="412" spans="1:22" ht="15" customHeight="1" x14ac:dyDescent="0.25">
      <c r="A412" s="877">
        <v>411</v>
      </c>
      <c r="B412" s="260" t="s">
        <v>6130</v>
      </c>
      <c r="C412" s="858" t="s">
        <v>6129</v>
      </c>
      <c r="D412" s="858">
        <v>14</v>
      </c>
      <c r="E412" s="858">
        <v>3</v>
      </c>
      <c r="F412" s="859" t="s">
        <v>1934</v>
      </c>
      <c r="G412" s="860" t="s">
        <v>5052</v>
      </c>
      <c r="H412" s="861"/>
      <c r="I412" s="860"/>
      <c r="J412" s="861" t="s">
        <v>5052</v>
      </c>
      <c r="K412" s="860" t="s">
        <v>221</v>
      </c>
      <c r="L412" s="861" t="s">
        <v>1864</v>
      </c>
      <c r="M412" s="860" t="s">
        <v>5051</v>
      </c>
      <c r="N412" s="862" t="str">
        <f t="shared" si="6"/>
        <v>DG.USO2_3.CSC11_23</v>
      </c>
      <c r="O412" s="860" t="s">
        <v>451</v>
      </c>
      <c r="P412" s="860" t="s">
        <v>453</v>
      </c>
      <c r="Q412" s="863"/>
      <c r="R412" s="860"/>
      <c r="S412" s="858"/>
      <c r="T412" s="863"/>
      <c r="U412" s="860"/>
      <c r="V412" s="860"/>
    </row>
    <row r="413" spans="1:22" ht="15" customHeight="1" x14ac:dyDescent="0.25">
      <c r="A413" s="877">
        <v>412</v>
      </c>
      <c r="B413" s="260" t="s">
        <v>6132</v>
      </c>
      <c r="C413" s="858" t="s">
        <v>6131</v>
      </c>
      <c r="D413" s="858">
        <v>14</v>
      </c>
      <c r="E413" s="858">
        <v>4</v>
      </c>
      <c r="F413" s="859" t="s">
        <v>1934</v>
      </c>
      <c r="G413" s="860" t="s">
        <v>5052</v>
      </c>
      <c r="H413" s="861"/>
      <c r="I413" s="860"/>
      <c r="J413" s="861" t="s">
        <v>5052</v>
      </c>
      <c r="K413" s="860" t="s">
        <v>221</v>
      </c>
      <c r="L413" s="861" t="s">
        <v>1864</v>
      </c>
      <c r="M413" s="860" t="s">
        <v>5051</v>
      </c>
      <c r="N413" s="862" t="str">
        <f t="shared" si="6"/>
        <v>DG.USO2_3.CSC12_23</v>
      </c>
      <c r="O413" s="860" t="s">
        <v>454</v>
      </c>
      <c r="P413" s="860" t="s">
        <v>452</v>
      </c>
      <c r="Q413" s="864"/>
      <c r="R413" s="860"/>
      <c r="S413" s="858"/>
      <c r="T413" s="864"/>
      <c r="U413" s="860"/>
      <c r="V413" s="860"/>
    </row>
    <row r="414" spans="1:22" ht="15" customHeight="1" x14ac:dyDescent="0.25">
      <c r="A414" s="877">
        <v>413</v>
      </c>
      <c r="B414" s="260" t="s">
        <v>6134</v>
      </c>
      <c r="C414" s="858" t="s">
        <v>6133</v>
      </c>
      <c r="D414" s="858">
        <v>14</v>
      </c>
      <c r="E414" s="858">
        <v>5</v>
      </c>
      <c r="F414" s="859" t="s">
        <v>1934</v>
      </c>
      <c r="G414" s="860" t="s">
        <v>5052</v>
      </c>
      <c r="H414" s="861"/>
      <c r="I414" s="860"/>
      <c r="J414" s="861" t="s">
        <v>5052</v>
      </c>
      <c r="K414" s="860" t="s">
        <v>221</v>
      </c>
      <c r="L414" s="861" t="s">
        <v>1864</v>
      </c>
      <c r="M414" s="860" t="s">
        <v>5051</v>
      </c>
      <c r="N414" s="862" t="str">
        <f t="shared" si="6"/>
        <v>DG.USO2_3.CSC13_23</v>
      </c>
      <c r="O414" s="860" t="s">
        <v>454</v>
      </c>
      <c r="P414" s="860" t="s">
        <v>452</v>
      </c>
      <c r="Q414" s="868"/>
      <c r="R414" s="860"/>
      <c r="S414" s="858"/>
      <c r="T414" s="868"/>
      <c r="U414" s="860"/>
      <c r="V414" s="860"/>
    </row>
    <row r="415" spans="1:22" ht="15" customHeight="1" x14ac:dyDescent="0.25">
      <c r="A415" s="877">
        <v>414</v>
      </c>
      <c r="B415" s="260" t="s">
        <v>6136</v>
      </c>
      <c r="C415" s="858" t="s">
        <v>6135</v>
      </c>
      <c r="D415" s="858">
        <v>14</v>
      </c>
      <c r="E415" s="858">
        <v>6</v>
      </c>
      <c r="F415" s="859" t="s">
        <v>1934</v>
      </c>
      <c r="G415" s="860" t="s">
        <v>5052</v>
      </c>
      <c r="H415" s="861"/>
      <c r="I415" s="860"/>
      <c r="J415" s="861" t="s">
        <v>5052</v>
      </c>
      <c r="K415" s="860" t="s">
        <v>221</v>
      </c>
      <c r="L415" s="861" t="s">
        <v>1864</v>
      </c>
      <c r="M415" s="860" t="s">
        <v>5051</v>
      </c>
      <c r="N415" s="862" t="str">
        <f t="shared" si="6"/>
        <v>DG.USO2_3.CSC14_23</v>
      </c>
      <c r="O415" s="860" t="s">
        <v>451</v>
      </c>
      <c r="P415" s="860" t="s">
        <v>453</v>
      </c>
      <c r="Q415" s="863"/>
      <c r="R415" s="860"/>
      <c r="S415" s="858"/>
      <c r="T415" s="863"/>
      <c r="U415" s="860"/>
      <c r="V415" s="860"/>
    </row>
    <row r="416" spans="1:22" ht="15" customHeight="1" x14ac:dyDescent="0.25">
      <c r="A416" s="877">
        <v>415</v>
      </c>
      <c r="B416" s="260" t="s">
        <v>5726</v>
      </c>
      <c r="C416" s="858" t="s">
        <v>5725</v>
      </c>
      <c r="D416" s="858">
        <v>10</v>
      </c>
      <c r="E416" s="858">
        <v>0</v>
      </c>
      <c r="F416" s="859" t="s">
        <v>1934</v>
      </c>
      <c r="G416" s="860" t="s">
        <v>5058</v>
      </c>
      <c r="H416" s="861"/>
      <c r="I416" s="860"/>
      <c r="J416" s="861" t="s">
        <v>5048</v>
      </c>
      <c r="K416" s="860" t="s">
        <v>221</v>
      </c>
      <c r="L416" s="861" t="s">
        <v>2375</v>
      </c>
      <c r="M416" s="860" t="s">
        <v>5057</v>
      </c>
      <c r="N416" s="862" t="str">
        <f t="shared" si="6"/>
        <v>DG.BRU.CS01_03</v>
      </c>
      <c r="O416" s="860" t="s">
        <v>454</v>
      </c>
      <c r="P416" s="860" t="s">
        <v>452</v>
      </c>
      <c r="Q416" s="864"/>
      <c r="R416" s="860"/>
      <c r="S416" s="858"/>
      <c r="T416" s="864"/>
      <c r="U416" s="860"/>
      <c r="V416" s="860"/>
    </row>
    <row r="417" spans="1:22" ht="15" customHeight="1" x14ac:dyDescent="0.25">
      <c r="A417" s="877">
        <v>416</v>
      </c>
      <c r="B417" s="260" t="s">
        <v>5728</v>
      </c>
      <c r="C417" s="858" t="s">
        <v>5727</v>
      </c>
      <c r="D417" s="858">
        <v>10</v>
      </c>
      <c r="E417" s="858">
        <v>1</v>
      </c>
      <c r="F417" s="859" t="s">
        <v>1934</v>
      </c>
      <c r="G417" s="860" t="s">
        <v>5058</v>
      </c>
      <c r="H417" s="861"/>
      <c r="I417" s="860"/>
      <c r="J417" s="861" t="s">
        <v>5048</v>
      </c>
      <c r="K417" s="860" t="s">
        <v>221</v>
      </c>
      <c r="L417" s="861" t="s">
        <v>2375</v>
      </c>
      <c r="M417" s="860" t="s">
        <v>5057</v>
      </c>
      <c r="N417" s="862" t="str">
        <f t="shared" si="6"/>
        <v>DG.BRU.CS02_03</v>
      </c>
      <c r="O417" s="860" t="s">
        <v>454</v>
      </c>
      <c r="P417" s="860" t="s">
        <v>452</v>
      </c>
      <c r="Q417" s="868"/>
      <c r="R417" s="860"/>
      <c r="S417" s="858"/>
      <c r="T417" s="868"/>
      <c r="U417" s="860"/>
      <c r="V417" s="860"/>
    </row>
    <row r="418" spans="1:22" ht="15" customHeight="1" x14ac:dyDescent="0.25">
      <c r="A418" s="877">
        <v>417</v>
      </c>
      <c r="B418" s="260" t="s">
        <v>5730</v>
      </c>
      <c r="C418" s="858" t="s">
        <v>5729</v>
      </c>
      <c r="D418" s="858">
        <v>10</v>
      </c>
      <c r="E418" s="858">
        <v>2</v>
      </c>
      <c r="F418" s="859" t="s">
        <v>1934</v>
      </c>
      <c r="G418" s="860" t="s">
        <v>5058</v>
      </c>
      <c r="H418" s="861"/>
      <c r="I418" s="860"/>
      <c r="J418" s="861" t="s">
        <v>5048</v>
      </c>
      <c r="K418" s="860" t="s">
        <v>221</v>
      </c>
      <c r="L418" s="861" t="s">
        <v>2375</v>
      </c>
      <c r="M418" s="860" t="s">
        <v>5057</v>
      </c>
      <c r="N418" s="862" t="str">
        <f t="shared" si="6"/>
        <v>DG.BRU.CS03_03</v>
      </c>
      <c r="O418" s="860" t="s">
        <v>454</v>
      </c>
      <c r="P418" s="860" t="s">
        <v>452</v>
      </c>
      <c r="Q418" s="860"/>
      <c r="R418" s="860"/>
      <c r="S418" s="858"/>
      <c r="T418" s="860"/>
      <c r="U418" s="860"/>
      <c r="V418" s="860"/>
    </row>
    <row r="419" spans="1:22" ht="15" customHeight="1" x14ac:dyDescent="0.25">
      <c r="A419" s="877">
        <v>418</v>
      </c>
      <c r="B419" s="260" t="s">
        <v>5732</v>
      </c>
      <c r="C419" s="858" t="s">
        <v>5731</v>
      </c>
      <c r="D419" s="858">
        <v>10</v>
      </c>
      <c r="E419" s="858">
        <v>3</v>
      </c>
      <c r="F419" s="859" t="s">
        <v>1934</v>
      </c>
      <c r="G419" s="860" t="s">
        <v>5058</v>
      </c>
      <c r="H419" s="861"/>
      <c r="I419" s="860"/>
      <c r="J419" s="861" t="s">
        <v>5048</v>
      </c>
      <c r="K419" s="860" t="s">
        <v>221</v>
      </c>
      <c r="L419" s="861" t="s">
        <v>2375</v>
      </c>
      <c r="M419" s="860" t="s">
        <v>5057</v>
      </c>
      <c r="N419" s="862" t="str">
        <f t="shared" si="6"/>
        <v>DG.BRU.CS04_03</v>
      </c>
      <c r="O419" s="860" t="s">
        <v>454</v>
      </c>
      <c r="P419" s="860" t="s">
        <v>452</v>
      </c>
      <c r="Q419" s="860"/>
      <c r="R419" s="860"/>
      <c r="S419" s="858"/>
      <c r="T419" s="860"/>
      <c r="U419" s="860"/>
      <c r="V419" s="860"/>
    </row>
    <row r="420" spans="1:22" ht="15" customHeight="1" x14ac:dyDescent="0.25">
      <c r="A420" s="877">
        <v>419</v>
      </c>
      <c r="B420" s="260" t="s">
        <v>5734</v>
      </c>
      <c r="C420" s="858" t="s">
        <v>5733</v>
      </c>
      <c r="D420" s="858">
        <v>10</v>
      </c>
      <c r="E420" s="858">
        <v>4</v>
      </c>
      <c r="F420" s="859" t="s">
        <v>1934</v>
      </c>
      <c r="G420" s="860" t="s">
        <v>5058</v>
      </c>
      <c r="H420" s="861"/>
      <c r="I420" s="860"/>
      <c r="J420" s="861" t="s">
        <v>5048</v>
      </c>
      <c r="K420" s="860" t="s">
        <v>221</v>
      </c>
      <c r="L420" s="861" t="s">
        <v>2375</v>
      </c>
      <c r="M420" s="860" t="s">
        <v>5057</v>
      </c>
      <c r="N420" s="862" t="str">
        <f t="shared" si="6"/>
        <v>DG.BRU.CS05_03</v>
      </c>
      <c r="O420" s="860" t="s">
        <v>451</v>
      </c>
      <c r="P420" s="860" t="s">
        <v>453</v>
      </c>
      <c r="Q420" s="860"/>
      <c r="R420" s="860"/>
      <c r="S420" s="858"/>
      <c r="T420" s="860"/>
      <c r="U420" s="860"/>
      <c r="V420" s="860"/>
    </row>
    <row r="421" spans="1:22" ht="15" customHeight="1" x14ac:dyDescent="0.25">
      <c r="A421" s="857">
        <v>420</v>
      </c>
      <c r="B421" s="260" t="s">
        <v>6507</v>
      </c>
      <c r="C421" s="858"/>
      <c r="D421" s="858"/>
      <c r="E421" s="858"/>
      <c r="F421" s="859"/>
      <c r="G421" s="860"/>
      <c r="H421" s="861"/>
      <c r="I421" s="860"/>
      <c r="J421" s="861"/>
      <c r="K421" s="860"/>
      <c r="L421" s="861"/>
      <c r="M421" s="860"/>
      <c r="N421" s="862" t="str">
        <f t="shared" si="6"/>
        <v/>
      </c>
      <c r="O421" s="860"/>
      <c r="P421" s="860"/>
      <c r="Q421" s="868"/>
      <c r="R421" s="860"/>
      <c r="S421" s="858"/>
      <c r="T421" s="868"/>
      <c r="U421" s="860"/>
      <c r="V421" s="860"/>
    </row>
    <row r="422" spans="1:22" ht="15" customHeight="1" x14ac:dyDescent="0.25">
      <c r="A422" s="857">
        <v>421</v>
      </c>
      <c r="B422" s="260" t="s">
        <v>6507</v>
      </c>
      <c r="C422" s="858"/>
      <c r="D422" s="858"/>
      <c r="E422" s="858"/>
      <c r="F422" s="859"/>
      <c r="G422" s="860"/>
      <c r="H422" s="861"/>
      <c r="I422" s="860"/>
      <c r="J422" s="861"/>
      <c r="K422" s="860"/>
      <c r="L422" s="861"/>
      <c r="M422" s="860"/>
      <c r="N422" s="862" t="str">
        <f t="shared" si="6"/>
        <v/>
      </c>
      <c r="O422" s="860"/>
      <c r="P422" s="860"/>
      <c r="Q422" s="868"/>
      <c r="R422" s="860"/>
      <c r="S422" s="858"/>
      <c r="T422" s="868"/>
      <c r="U422" s="860"/>
      <c r="V422" s="860"/>
    </row>
    <row r="423" spans="1:22" ht="15" customHeight="1" x14ac:dyDescent="0.25">
      <c r="A423" s="857">
        <v>422</v>
      </c>
      <c r="B423" s="260" t="s">
        <v>6507</v>
      </c>
      <c r="C423" s="858"/>
      <c r="D423" s="858"/>
      <c r="E423" s="858"/>
      <c r="F423" s="859"/>
      <c r="G423" s="860"/>
      <c r="H423" s="861"/>
      <c r="I423" s="860"/>
      <c r="J423" s="861"/>
      <c r="K423" s="860"/>
      <c r="L423" s="861"/>
      <c r="M423" s="860"/>
      <c r="N423" s="862" t="str">
        <f t="shared" si="6"/>
        <v/>
      </c>
      <c r="O423" s="860"/>
      <c r="P423" s="860"/>
      <c r="Q423" s="873"/>
      <c r="R423" s="860"/>
      <c r="S423" s="858"/>
      <c r="T423" s="873"/>
      <c r="U423" s="860"/>
      <c r="V423" s="860"/>
    </row>
    <row r="424" spans="1:22" ht="15" customHeight="1" x14ac:dyDescent="0.25">
      <c r="A424" s="857">
        <v>423</v>
      </c>
      <c r="B424" s="260" t="s">
        <v>6507</v>
      </c>
      <c r="C424" s="858"/>
      <c r="D424" s="858"/>
      <c r="E424" s="858"/>
      <c r="F424" s="859"/>
      <c r="G424" s="860"/>
      <c r="H424" s="861"/>
      <c r="I424" s="860"/>
      <c r="J424" s="861"/>
      <c r="K424" s="860"/>
      <c r="L424" s="861"/>
      <c r="M424" s="860"/>
      <c r="N424" s="862" t="str">
        <f t="shared" si="6"/>
        <v/>
      </c>
      <c r="O424" s="860"/>
      <c r="P424" s="860"/>
      <c r="Q424" s="860"/>
      <c r="R424" s="860"/>
      <c r="S424" s="858"/>
      <c r="T424" s="860"/>
      <c r="U424" s="860"/>
      <c r="V424" s="860"/>
    </row>
    <row r="425" spans="1:22" ht="15" customHeight="1" x14ac:dyDescent="0.25">
      <c r="A425" s="857">
        <v>424</v>
      </c>
      <c r="B425" s="260" t="s">
        <v>6507</v>
      </c>
      <c r="C425" s="858"/>
      <c r="D425" s="858"/>
      <c r="E425" s="858"/>
      <c r="F425" s="859"/>
      <c r="G425" s="860"/>
      <c r="H425" s="861"/>
      <c r="I425" s="860"/>
      <c r="J425" s="861"/>
      <c r="K425" s="860"/>
      <c r="L425" s="861"/>
      <c r="M425" s="860"/>
      <c r="N425" s="862" t="str">
        <f t="shared" si="6"/>
        <v/>
      </c>
      <c r="O425" s="860"/>
      <c r="P425" s="860"/>
      <c r="Q425" s="868"/>
      <c r="R425" s="860"/>
      <c r="S425" s="858"/>
      <c r="T425" s="868"/>
      <c r="U425" s="860"/>
      <c r="V425" s="860"/>
    </row>
    <row r="426" spans="1:22" ht="15" customHeight="1" x14ac:dyDescent="0.25">
      <c r="A426" s="857">
        <v>425</v>
      </c>
      <c r="B426" s="260" t="s">
        <v>6507</v>
      </c>
      <c r="C426" s="858"/>
      <c r="D426" s="858"/>
      <c r="E426" s="858"/>
      <c r="F426" s="859"/>
      <c r="G426" s="860"/>
      <c r="H426" s="861"/>
      <c r="I426" s="860"/>
      <c r="J426" s="861"/>
      <c r="K426" s="860"/>
      <c r="L426" s="861"/>
      <c r="M426" s="860"/>
      <c r="N426" s="862" t="str">
        <f t="shared" si="6"/>
        <v/>
      </c>
      <c r="O426" s="860"/>
      <c r="P426" s="860"/>
      <c r="Q426" s="868"/>
      <c r="R426" s="860"/>
      <c r="S426" s="858"/>
      <c r="T426" s="868"/>
      <c r="U426" s="860"/>
      <c r="V426" s="860"/>
    </row>
    <row r="427" spans="1:22" ht="15" customHeight="1" x14ac:dyDescent="0.25">
      <c r="A427" s="857">
        <v>426</v>
      </c>
      <c r="B427" s="260" t="s">
        <v>6507</v>
      </c>
      <c r="C427" s="858"/>
      <c r="D427" s="858"/>
      <c r="E427" s="858"/>
      <c r="F427" s="859"/>
      <c r="G427" s="860"/>
      <c r="H427" s="861"/>
      <c r="I427" s="860"/>
      <c r="J427" s="861"/>
      <c r="K427" s="860"/>
      <c r="L427" s="861"/>
      <c r="M427" s="860"/>
      <c r="N427" s="862" t="str">
        <f t="shared" si="6"/>
        <v/>
      </c>
      <c r="O427" s="860"/>
      <c r="P427" s="860"/>
      <c r="Q427" s="868"/>
      <c r="R427" s="860"/>
      <c r="S427" s="858"/>
      <c r="T427" s="868"/>
      <c r="U427" s="860"/>
      <c r="V427" s="860"/>
    </row>
    <row r="428" spans="1:22" ht="15" customHeight="1" x14ac:dyDescent="0.25">
      <c r="A428" s="857">
        <v>427</v>
      </c>
      <c r="B428" s="260" t="s">
        <v>6507</v>
      </c>
      <c r="C428" s="858"/>
      <c r="D428" s="858"/>
      <c r="E428" s="858"/>
      <c r="F428" s="859"/>
      <c r="G428" s="860"/>
      <c r="H428" s="861"/>
      <c r="I428" s="860"/>
      <c r="J428" s="861"/>
      <c r="K428" s="860"/>
      <c r="L428" s="861"/>
      <c r="M428" s="860"/>
      <c r="N428" s="862" t="str">
        <f t="shared" si="6"/>
        <v/>
      </c>
      <c r="O428" s="860"/>
      <c r="P428" s="860"/>
      <c r="Q428" s="868"/>
      <c r="R428" s="860"/>
      <c r="S428" s="858"/>
      <c r="T428" s="868"/>
      <c r="U428" s="860"/>
      <c r="V428" s="860"/>
    </row>
    <row r="429" spans="1:22" ht="15" customHeight="1" thickBot="1" x14ac:dyDescent="0.3">
      <c r="A429" s="857">
        <v>428</v>
      </c>
      <c r="B429" s="260" t="s">
        <v>6507</v>
      </c>
      <c r="C429" s="858"/>
      <c r="D429" s="858"/>
      <c r="E429" s="858"/>
      <c r="F429" s="859"/>
      <c r="G429" s="860"/>
      <c r="H429" s="861"/>
      <c r="I429" s="860"/>
      <c r="J429" s="861"/>
      <c r="K429" s="860"/>
      <c r="L429" s="861"/>
      <c r="M429" s="860"/>
      <c r="N429" s="862" t="str">
        <f t="shared" si="6"/>
        <v/>
      </c>
      <c r="O429" s="860"/>
      <c r="P429" s="860"/>
      <c r="Q429" s="868"/>
      <c r="R429" s="860"/>
      <c r="S429" s="858"/>
      <c r="T429" s="868"/>
      <c r="U429" s="860"/>
      <c r="V429" s="860"/>
    </row>
    <row r="430" spans="1:22" ht="15" customHeight="1" x14ac:dyDescent="0.25">
      <c r="A430" s="857">
        <v>429</v>
      </c>
      <c r="B430" s="879" t="s">
        <v>6552</v>
      </c>
      <c r="C430" s="880" t="s">
        <v>6553</v>
      </c>
      <c r="D430" s="858">
        <v>100</v>
      </c>
      <c r="E430" s="858" t="s">
        <v>2238</v>
      </c>
      <c r="F430" s="866" t="s">
        <v>46</v>
      </c>
      <c r="G430" s="860"/>
      <c r="H430" s="861"/>
      <c r="I430" s="881"/>
      <c r="J430" s="861" t="s">
        <v>5048</v>
      </c>
      <c r="K430" s="881" t="s">
        <v>1581</v>
      </c>
      <c r="L430" s="861" t="s">
        <v>1870</v>
      </c>
      <c r="M430" s="860" t="s">
        <v>6554</v>
      </c>
      <c r="N430" s="862" t="str">
        <f t="shared" si="6"/>
        <v>SOU.Zdv024_1.ZDV.I.OKC</v>
      </c>
      <c r="O430" s="860" t="s">
        <v>451</v>
      </c>
      <c r="P430" s="860" t="s">
        <v>452</v>
      </c>
      <c r="Q430" s="863" t="s">
        <v>621</v>
      </c>
      <c r="R430" s="860"/>
      <c r="S430" s="858"/>
      <c r="T430" s="863" t="s">
        <v>621</v>
      </c>
      <c r="U430" s="860"/>
      <c r="V430" s="860"/>
    </row>
    <row r="431" spans="1:22" ht="15" customHeight="1" x14ac:dyDescent="0.25">
      <c r="A431" s="857">
        <v>430</v>
      </c>
      <c r="B431" s="260" t="s">
        <v>6555</v>
      </c>
      <c r="C431" s="880" t="s">
        <v>6556</v>
      </c>
      <c r="D431" s="858">
        <v>100</v>
      </c>
      <c r="E431" s="858"/>
      <c r="F431" s="866" t="s">
        <v>46</v>
      </c>
      <c r="G431" s="860"/>
      <c r="H431" s="861"/>
      <c r="I431" s="860"/>
      <c r="J431" s="861"/>
      <c r="K431" s="860"/>
      <c r="L431" s="861"/>
      <c r="M431" s="860" t="s">
        <v>6554</v>
      </c>
      <c r="N431" s="862" t="str">
        <f t="shared" si="6"/>
        <v>SOU.Zdv024_1.ZDV.I.CKC</v>
      </c>
      <c r="O431" s="860" t="s">
        <v>451</v>
      </c>
      <c r="P431" s="860" t="s">
        <v>452</v>
      </c>
      <c r="Q431" s="863" t="s">
        <v>622</v>
      </c>
      <c r="R431" s="860"/>
      <c r="S431" s="858"/>
      <c r="T431" s="863" t="s">
        <v>622</v>
      </c>
      <c r="U431" s="860"/>
      <c r="V431" s="860"/>
    </row>
    <row r="432" spans="1:22" ht="15" customHeight="1" x14ac:dyDescent="0.25">
      <c r="A432" s="857">
        <v>431</v>
      </c>
      <c r="B432" s="260" t="s">
        <v>6557</v>
      </c>
      <c r="C432" s="880" t="s">
        <v>6558</v>
      </c>
      <c r="D432" s="858">
        <v>100</v>
      </c>
      <c r="E432" s="858"/>
      <c r="F432" s="866" t="s">
        <v>46</v>
      </c>
      <c r="G432" s="860"/>
      <c r="H432" s="861"/>
      <c r="I432" s="860"/>
      <c r="J432" s="861"/>
      <c r="K432" s="860"/>
      <c r="L432" s="861"/>
      <c r="M432" s="860" t="s">
        <v>6554</v>
      </c>
      <c r="N432" s="862" t="str">
        <f t="shared" si="6"/>
        <v>SOU.Zdv024_1.ZDV.I.ODC</v>
      </c>
      <c r="O432" s="860" t="s">
        <v>451</v>
      </c>
      <c r="P432" s="860" t="s">
        <v>452</v>
      </c>
      <c r="Q432" s="863" t="s">
        <v>619</v>
      </c>
      <c r="R432" s="860"/>
      <c r="S432" s="858"/>
      <c r="T432" s="863" t="s">
        <v>619</v>
      </c>
      <c r="U432" s="860"/>
      <c r="V432" s="860"/>
    </row>
    <row r="433" spans="1:22" ht="15" customHeight="1" x14ac:dyDescent="0.25">
      <c r="A433" s="857">
        <v>432</v>
      </c>
      <c r="B433" s="260" t="s">
        <v>6559</v>
      </c>
      <c r="C433" s="880" t="s">
        <v>6560</v>
      </c>
      <c r="D433" s="858">
        <v>100</v>
      </c>
      <c r="E433" s="858"/>
      <c r="F433" s="866" t="s">
        <v>46</v>
      </c>
      <c r="G433" s="860"/>
      <c r="H433" s="861"/>
      <c r="I433" s="860"/>
      <c r="J433" s="861"/>
      <c r="K433" s="860"/>
      <c r="L433" s="861"/>
      <c r="M433" s="860" t="s">
        <v>6554</v>
      </c>
      <c r="N433" s="862" t="str">
        <f t="shared" si="6"/>
        <v>SOU.Zdv024_1.ZDV.I.CDC</v>
      </c>
      <c r="O433" s="860" t="s">
        <v>451</v>
      </c>
      <c r="P433" s="860" t="s">
        <v>452</v>
      </c>
      <c r="Q433" s="863" t="s">
        <v>620</v>
      </c>
      <c r="R433" s="860"/>
      <c r="S433" s="858"/>
      <c r="T433" s="863" t="s">
        <v>620</v>
      </c>
      <c r="U433" s="860"/>
      <c r="V433" s="860"/>
    </row>
    <row r="434" spans="1:22" ht="15" customHeight="1" x14ac:dyDescent="0.25">
      <c r="A434" s="857">
        <v>433</v>
      </c>
      <c r="B434" s="260" t="s">
        <v>6561</v>
      </c>
      <c r="C434" s="880" t="s">
        <v>6562</v>
      </c>
      <c r="D434" s="858">
        <v>100</v>
      </c>
      <c r="E434" s="858"/>
      <c r="F434" s="866" t="s">
        <v>46</v>
      </c>
      <c r="G434" s="860"/>
      <c r="H434" s="861"/>
      <c r="I434" s="860"/>
      <c r="J434" s="861"/>
      <c r="K434" s="860"/>
      <c r="L434" s="861"/>
      <c r="M434" s="860" t="s">
        <v>6554</v>
      </c>
      <c r="N434" s="862" t="str">
        <f t="shared" si="6"/>
        <v>SOU.Zdv024_1.ZDV.I.OPC</v>
      </c>
      <c r="O434" s="860" t="s">
        <v>451</v>
      </c>
      <c r="P434" s="860" t="s">
        <v>452</v>
      </c>
      <c r="Q434" s="863" t="s">
        <v>626</v>
      </c>
      <c r="R434" s="860"/>
      <c r="S434" s="858"/>
      <c r="T434" s="863" t="s">
        <v>626</v>
      </c>
      <c r="U434" s="860"/>
      <c r="V434" s="860"/>
    </row>
    <row r="435" spans="1:22" ht="15" customHeight="1" x14ac:dyDescent="0.25">
      <c r="A435" s="857">
        <v>434</v>
      </c>
      <c r="B435" s="260" t="s">
        <v>6563</v>
      </c>
      <c r="C435" s="880" t="s">
        <v>6564</v>
      </c>
      <c r="D435" s="858">
        <v>100</v>
      </c>
      <c r="E435" s="858"/>
      <c r="F435" s="866" t="s">
        <v>46</v>
      </c>
      <c r="G435" s="860"/>
      <c r="H435" s="861"/>
      <c r="I435" s="860"/>
      <c r="J435" s="861"/>
      <c r="K435" s="860"/>
      <c r="L435" s="861"/>
      <c r="M435" s="860" t="s">
        <v>6554</v>
      </c>
      <c r="N435" s="862" t="str">
        <f t="shared" si="6"/>
        <v>SOU.Zdv024_1.ZDV.I.MC</v>
      </c>
      <c r="O435" s="860" t="s">
        <v>451</v>
      </c>
      <c r="P435" s="860" t="s">
        <v>452</v>
      </c>
      <c r="Q435" s="863" t="s">
        <v>623</v>
      </c>
      <c r="R435" s="860"/>
      <c r="S435" s="858"/>
      <c r="T435" s="863" t="s">
        <v>623</v>
      </c>
      <c r="U435" s="860"/>
      <c r="V435" s="860"/>
    </row>
    <row r="436" spans="1:22" ht="15" customHeight="1" x14ac:dyDescent="0.25">
      <c r="A436" s="857">
        <v>435</v>
      </c>
      <c r="B436" s="260" t="s">
        <v>6565</v>
      </c>
      <c r="C436" s="880" t="s">
        <v>6566</v>
      </c>
      <c r="D436" s="858">
        <v>100</v>
      </c>
      <c r="E436" s="858"/>
      <c r="F436" s="866" t="s">
        <v>46</v>
      </c>
      <c r="G436" s="860"/>
      <c r="H436" s="861"/>
      <c r="I436" s="860"/>
      <c r="J436" s="861"/>
      <c r="K436" s="860"/>
      <c r="L436" s="861"/>
      <c r="M436" s="860" t="s">
        <v>6554</v>
      </c>
      <c r="N436" s="862" t="str">
        <f t="shared" si="6"/>
        <v>SOU.Zdv024_1.ZDV.I.OPC</v>
      </c>
      <c r="O436" s="860" t="s">
        <v>451</v>
      </c>
      <c r="P436" s="860" t="s">
        <v>452</v>
      </c>
      <c r="Q436" s="863" t="s">
        <v>626</v>
      </c>
      <c r="R436" s="860"/>
      <c r="S436" s="858"/>
      <c r="T436" s="863" t="s">
        <v>626</v>
      </c>
      <c r="U436" s="860"/>
      <c r="V436" s="860"/>
    </row>
    <row r="437" spans="1:22" ht="15" customHeight="1" x14ac:dyDescent="0.25">
      <c r="A437" s="857">
        <v>436</v>
      </c>
      <c r="B437" s="260" t="s">
        <v>6567</v>
      </c>
      <c r="C437" s="880" t="s">
        <v>6568</v>
      </c>
      <c r="D437" s="858">
        <v>100</v>
      </c>
      <c r="E437" s="858"/>
      <c r="F437" s="859" t="s">
        <v>46</v>
      </c>
      <c r="G437" s="860"/>
      <c r="H437" s="861"/>
      <c r="I437" s="860"/>
      <c r="J437" s="861"/>
      <c r="K437" s="860"/>
      <c r="L437" s="861"/>
      <c r="M437" s="860" t="s">
        <v>6554</v>
      </c>
      <c r="N437" s="862" t="str">
        <f t="shared" si="6"/>
        <v>SOU.Zdv024_1.ZDV.I.DC</v>
      </c>
      <c r="O437" s="860" t="s">
        <v>451</v>
      </c>
      <c r="P437" s="860" t="s">
        <v>452</v>
      </c>
      <c r="Q437" s="863" t="s">
        <v>1582</v>
      </c>
      <c r="R437" s="860"/>
      <c r="S437" s="858"/>
      <c r="T437" s="863" t="s">
        <v>1582</v>
      </c>
      <c r="U437" s="860"/>
      <c r="V437" s="860"/>
    </row>
    <row r="438" spans="1:22" ht="15" customHeight="1" thickBot="1" x14ac:dyDescent="0.3">
      <c r="A438" s="857">
        <v>437</v>
      </c>
      <c r="B438" s="882" t="s">
        <v>6569</v>
      </c>
      <c r="C438" s="883" t="s">
        <v>6570</v>
      </c>
      <c r="D438" s="858">
        <v>100</v>
      </c>
      <c r="E438" s="858"/>
      <c r="F438" s="866" t="s">
        <v>46</v>
      </c>
      <c r="G438" s="860"/>
      <c r="H438" s="861"/>
      <c r="I438" s="860"/>
      <c r="J438" s="861"/>
      <c r="K438" s="860"/>
      <c r="L438" s="861"/>
      <c r="M438" s="860" t="s">
        <v>6554</v>
      </c>
      <c r="N438" s="862" t="str">
        <f t="shared" si="6"/>
        <v>SOU.Zdv024_1.ZDV.I.BU</v>
      </c>
      <c r="O438" s="860" t="s">
        <v>451</v>
      </c>
      <c r="P438" s="860" t="s">
        <v>452</v>
      </c>
      <c r="Q438" s="863" t="s">
        <v>6571</v>
      </c>
      <c r="R438" s="860"/>
      <c r="S438" s="858"/>
      <c r="T438" s="863" t="s">
        <v>6571</v>
      </c>
      <c r="U438" s="860"/>
      <c r="V438" s="860"/>
    </row>
    <row r="439" spans="1:22" ht="15" customHeight="1" x14ac:dyDescent="0.25">
      <c r="A439" s="857">
        <v>438</v>
      </c>
      <c r="B439" s="879" t="s">
        <v>6572</v>
      </c>
      <c r="C439" s="884" t="s">
        <v>6573</v>
      </c>
      <c r="D439" s="858">
        <v>100</v>
      </c>
      <c r="E439" s="858" t="s">
        <v>2238</v>
      </c>
      <c r="F439" s="866" t="s">
        <v>46</v>
      </c>
      <c r="G439" s="860"/>
      <c r="H439" s="861"/>
      <c r="I439" s="881"/>
      <c r="J439" s="861" t="s">
        <v>5048</v>
      </c>
      <c r="K439" s="881" t="s">
        <v>1581</v>
      </c>
      <c r="L439" s="861" t="s">
        <v>1884</v>
      </c>
      <c r="M439" s="860" t="s">
        <v>6574</v>
      </c>
      <c r="N439" s="862" t="str">
        <f t="shared" si="6"/>
        <v>SOU.Zdv024_2.ZDV.I.OKC</v>
      </c>
      <c r="O439" s="860" t="s">
        <v>451</v>
      </c>
      <c r="P439" s="860" t="s">
        <v>452</v>
      </c>
      <c r="Q439" s="863" t="s">
        <v>621</v>
      </c>
      <c r="R439" s="860"/>
      <c r="S439" s="858"/>
      <c r="T439" s="863" t="s">
        <v>621</v>
      </c>
      <c r="U439" s="860"/>
      <c r="V439" s="860"/>
    </row>
    <row r="440" spans="1:22" ht="15" customHeight="1" x14ac:dyDescent="0.25">
      <c r="A440" s="857">
        <v>439</v>
      </c>
      <c r="B440" s="260" t="s">
        <v>6575</v>
      </c>
      <c r="C440" s="884" t="s">
        <v>6576</v>
      </c>
      <c r="D440" s="858">
        <v>100</v>
      </c>
      <c r="E440" s="858"/>
      <c r="F440" s="866" t="s">
        <v>46</v>
      </c>
      <c r="G440" s="860"/>
      <c r="H440" s="861"/>
      <c r="I440" s="860"/>
      <c r="J440" s="861"/>
      <c r="K440" s="860"/>
      <c r="L440" s="861"/>
      <c r="M440" s="860" t="s">
        <v>6574</v>
      </c>
      <c r="N440" s="862" t="str">
        <f t="shared" si="6"/>
        <v>SOU.Zdv024_2.ZDV.I.CKC</v>
      </c>
      <c r="O440" s="860" t="s">
        <v>451</v>
      </c>
      <c r="P440" s="860" t="s">
        <v>452</v>
      </c>
      <c r="Q440" s="868" t="s">
        <v>622</v>
      </c>
      <c r="R440" s="860"/>
      <c r="S440" s="858"/>
      <c r="T440" s="868" t="s">
        <v>622</v>
      </c>
      <c r="U440" s="860"/>
      <c r="V440" s="860"/>
    </row>
    <row r="441" spans="1:22" ht="15" customHeight="1" x14ac:dyDescent="0.25">
      <c r="A441" s="857">
        <v>440</v>
      </c>
      <c r="B441" s="260" t="s">
        <v>6577</v>
      </c>
      <c r="C441" s="884" t="s">
        <v>6578</v>
      </c>
      <c r="D441" s="858">
        <v>100</v>
      </c>
      <c r="E441" s="858"/>
      <c r="F441" s="866" t="s">
        <v>46</v>
      </c>
      <c r="G441" s="860"/>
      <c r="H441" s="861"/>
      <c r="I441" s="860"/>
      <c r="J441" s="861"/>
      <c r="K441" s="860"/>
      <c r="L441" s="861"/>
      <c r="M441" s="860" t="s">
        <v>6574</v>
      </c>
      <c r="N441" s="862" t="str">
        <f t="shared" si="6"/>
        <v>SOU.Zdv024_2.ZDV.I.ODC</v>
      </c>
      <c r="O441" s="860" t="s">
        <v>451</v>
      </c>
      <c r="P441" s="860" t="s">
        <v>452</v>
      </c>
      <c r="Q441" s="868" t="s">
        <v>619</v>
      </c>
      <c r="R441" s="860"/>
      <c r="S441" s="858"/>
      <c r="T441" s="868" t="s">
        <v>619</v>
      </c>
      <c r="U441" s="860"/>
      <c r="V441" s="860"/>
    </row>
    <row r="442" spans="1:22" ht="15" customHeight="1" x14ac:dyDescent="0.25">
      <c r="A442" s="857">
        <v>441</v>
      </c>
      <c r="B442" s="260" t="s">
        <v>6579</v>
      </c>
      <c r="C442" s="884" t="s">
        <v>6580</v>
      </c>
      <c r="D442" s="858">
        <v>100</v>
      </c>
      <c r="E442" s="858"/>
      <c r="F442" s="866" t="s">
        <v>46</v>
      </c>
      <c r="G442" s="860"/>
      <c r="H442" s="861"/>
      <c r="I442" s="860"/>
      <c r="J442" s="861"/>
      <c r="K442" s="860"/>
      <c r="L442" s="861"/>
      <c r="M442" s="860" t="s">
        <v>6574</v>
      </c>
      <c r="N442" s="862" t="str">
        <f t="shared" si="6"/>
        <v>SOU.Zdv024_2.ZDV.I.CDC</v>
      </c>
      <c r="O442" s="860" t="s">
        <v>451</v>
      </c>
      <c r="P442" s="860" t="s">
        <v>452</v>
      </c>
      <c r="Q442" s="868" t="s">
        <v>620</v>
      </c>
      <c r="R442" s="860"/>
      <c r="S442" s="858"/>
      <c r="T442" s="868" t="s">
        <v>620</v>
      </c>
      <c r="U442" s="860"/>
      <c r="V442" s="860"/>
    </row>
    <row r="443" spans="1:22" ht="15" customHeight="1" x14ac:dyDescent="0.25">
      <c r="A443" s="857">
        <v>442</v>
      </c>
      <c r="B443" s="260" t="s">
        <v>6581</v>
      </c>
      <c r="C443" s="884" t="s">
        <v>6582</v>
      </c>
      <c r="D443" s="858">
        <v>100</v>
      </c>
      <c r="E443" s="858"/>
      <c r="F443" s="866" t="s">
        <v>46</v>
      </c>
      <c r="G443" s="860"/>
      <c r="H443" s="861"/>
      <c r="I443" s="860"/>
      <c r="J443" s="861"/>
      <c r="K443" s="860"/>
      <c r="L443" s="861"/>
      <c r="M443" s="860" t="s">
        <v>6574</v>
      </c>
      <c r="N443" s="862" t="str">
        <f t="shared" si="6"/>
        <v>SOU.Zdv024_2.ZDV.I.OPC</v>
      </c>
      <c r="O443" s="860" t="s">
        <v>451</v>
      </c>
      <c r="P443" s="860" t="s">
        <v>452</v>
      </c>
      <c r="Q443" s="868" t="s">
        <v>626</v>
      </c>
      <c r="R443" s="860"/>
      <c r="S443" s="858"/>
      <c r="T443" s="868" t="s">
        <v>626</v>
      </c>
      <c r="U443" s="860"/>
      <c r="V443" s="860"/>
    </row>
    <row r="444" spans="1:22" ht="15" customHeight="1" x14ac:dyDescent="0.25">
      <c r="A444" s="857">
        <v>443</v>
      </c>
      <c r="B444" s="260" t="s">
        <v>6583</v>
      </c>
      <c r="C444" s="884" t="s">
        <v>6584</v>
      </c>
      <c r="D444" s="858">
        <v>100</v>
      </c>
      <c r="E444" s="858"/>
      <c r="F444" s="866" t="s">
        <v>46</v>
      </c>
      <c r="G444" s="860"/>
      <c r="H444" s="861"/>
      <c r="I444" s="860"/>
      <c r="J444" s="861"/>
      <c r="K444" s="860"/>
      <c r="L444" s="861"/>
      <c r="M444" s="860" t="s">
        <v>6574</v>
      </c>
      <c r="N444" s="862" t="str">
        <f t="shared" si="6"/>
        <v>SOU.Zdv024_2.ZDV.I.MC</v>
      </c>
      <c r="O444" s="860" t="s">
        <v>451</v>
      </c>
      <c r="P444" s="860" t="s">
        <v>452</v>
      </c>
      <c r="Q444" s="868" t="s">
        <v>623</v>
      </c>
      <c r="R444" s="860"/>
      <c r="S444" s="858"/>
      <c r="T444" s="868" t="s">
        <v>623</v>
      </c>
      <c r="U444" s="860"/>
      <c r="V444" s="860"/>
    </row>
    <row r="445" spans="1:22" ht="15" customHeight="1" x14ac:dyDescent="0.25">
      <c r="A445" s="857">
        <v>444</v>
      </c>
      <c r="B445" s="260" t="s">
        <v>6585</v>
      </c>
      <c r="C445" s="884" t="s">
        <v>6586</v>
      </c>
      <c r="D445" s="858">
        <v>100</v>
      </c>
      <c r="E445" s="858"/>
      <c r="F445" s="866" t="s">
        <v>46</v>
      </c>
      <c r="G445" s="860"/>
      <c r="H445" s="861"/>
      <c r="I445" s="860"/>
      <c r="J445" s="861"/>
      <c r="K445" s="860"/>
      <c r="L445" s="861"/>
      <c r="M445" s="860" t="s">
        <v>6574</v>
      </c>
      <c r="N445" s="862" t="str">
        <f t="shared" si="6"/>
        <v>SOU.Zdv024_2.ZDV.I.OPC</v>
      </c>
      <c r="O445" s="860" t="s">
        <v>451</v>
      </c>
      <c r="P445" s="860" t="s">
        <v>452</v>
      </c>
      <c r="Q445" s="868" t="s">
        <v>626</v>
      </c>
      <c r="R445" s="860"/>
      <c r="S445" s="858"/>
      <c r="T445" s="868" t="s">
        <v>626</v>
      </c>
      <c r="U445" s="860"/>
      <c r="V445" s="860"/>
    </row>
    <row r="446" spans="1:22" ht="15" customHeight="1" x14ac:dyDescent="0.25">
      <c r="A446" s="857">
        <v>445</v>
      </c>
      <c r="B446" s="260" t="s">
        <v>6587</v>
      </c>
      <c r="C446" s="884" t="s">
        <v>6588</v>
      </c>
      <c r="D446" s="858">
        <v>100</v>
      </c>
      <c r="E446" s="858"/>
      <c r="F446" s="859" t="s">
        <v>46</v>
      </c>
      <c r="G446" s="860"/>
      <c r="H446" s="861"/>
      <c r="I446" s="860"/>
      <c r="J446" s="861"/>
      <c r="K446" s="860"/>
      <c r="L446" s="861"/>
      <c r="M446" s="860" t="s">
        <v>6574</v>
      </c>
      <c r="N446" s="862" t="str">
        <f t="shared" si="6"/>
        <v>SOU.Zdv024_2.ZDV.I.DC</v>
      </c>
      <c r="O446" s="860" t="s">
        <v>451</v>
      </c>
      <c r="P446" s="860" t="s">
        <v>452</v>
      </c>
      <c r="Q446" s="868" t="s">
        <v>1582</v>
      </c>
      <c r="R446" s="860"/>
      <c r="S446" s="858"/>
      <c r="T446" s="868" t="s">
        <v>1582</v>
      </c>
      <c r="U446" s="860"/>
      <c r="V446" s="860"/>
    </row>
    <row r="447" spans="1:22" ht="15" customHeight="1" thickBot="1" x14ac:dyDescent="0.3">
      <c r="A447" s="857">
        <v>446</v>
      </c>
      <c r="B447" s="882" t="s">
        <v>6589</v>
      </c>
      <c r="C447" s="884" t="s">
        <v>6590</v>
      </c>
      <c r="D447" s="858">
        <v>100</v>
      </c>
      <c r="E447" s="858"/>
      <c r="F447" s="866" t="s">
        <v>46</v>
      </c>
      <c r="G447" s="860"/>
      <c r="H447" s="861"/>
      <c r="I447" s="860"/>
      <c r="J447" s="861"/>
      <c r="K447" s="860"/>
      <c r="L447" s="861"/>
      <c r="M447" s="860" t="s">
        <v>6574</v>
      </c>
      <c r="N447" s="862" t="str">
        <f t="shared" si="6"/>
        <v>SOU.Zdv024_2.ZDV.I.BU</v>
      </c>
      <c r="O447" s="860" t="s">
        <v>451</v>
      </c>
      <c r="P447" s="860" t="s">
        <v>452</v>
      </c>
      <c r="Q447" s="868" t="s">
        <v>6571</v>
      </c>
      <c r="R447" s="860"/>
      <c r="S447" s="858"/>
      <c r="T447" s="868" t="s">
        <v>6571</v>
      </c>
      <c r="U447" s="860"/>
      <c r="V447" s="860"/>
    </row>
    <row r="448" spans="1:22" ht="15" customHeight="1" x14ac:dyDescent="0.25">
      <c r="A448" s="857">
        <v>447</v>
      </c>
      <c r="B448" s="879" t="s">
        <v>6591</v>
      </c>
      <c r="C448" s="884" t="s">
        <v>6592</v>
      </c>
      <c r="D448" s="858">
        <v>100</v>
      </c>
      <c r="E448" s="858" t="s">
        <v>2239</v>
      </c>
      <c r="F448" s="866" t="s">
        <v>46</v>
      </c>
      <c r="G448" s="860"/>
      <c r="H448" s="861"/>
      <c r="I448" s="881"/>
      <c r="J448" s="861" t="s">
        <v>5048</v>
      </c>
      <c r="K448" s="881" t="s">
        <v>1581</v>
      </c>
      <c r="L448" s="861" t="s">
        <v>1862</v>
      </c>
      <c r="M448" s="860" t="s">
        <v>6593</v>
      </c>
      <c r="N448" s="862" t="str">
        <f t="shared" si="6"/>
        <v>SSN.Zdv007_1_1.ZDV.I.OKC</v>
      </c>
      <c r="O448" s="860" t="s">
        <v>451</v>
      </c>
      <c r="P448" s="860" t="s">
        <v>452</v>
      </c>
      <c r="Q448" s="868" t="s">
        <v>621</v>
      </c>
      <c r="R448" s="860"/>
      <c r="S448" s="858"/>
      <c r="T448" s="868" t="s">
        <v>621</v>
      </c>
      <c r="U448" s="860"/>
      <c r="V448" s="860"/>
    </row>
    <row r="449" spans="1:22" ht="15" customHeight="1" x14ac:dyDescent="0.25">
      <c r="A449" s="857">
        <v>448</v>
      </c>
      <c r="B449" s="260" t="s">
        <v>6594</v>
      </c>
      <c r="C449" s="884" t="s">
        <v>6595</v>
      </c>
      <c r="D449" s="858">
        <v>100</v>
      </c>
      <c r="E449" s="858"/>
      <c r="F449" s="866" t="s">
        <v>46</v>
      </c>
      <c r="G449" s="860"/>
      <c r="H449" s="861"/>
      <c r="I449" s="860"/>
      <c r="J449" s="861"/>
      <c r="K449" s="860"/>
      <c r="L449" s="861"/>
      <c r="M449" s="860" t="s">
        <v>6593</v>
      </c>
      <c r="N449" s="862" t="str">
        <f t="shared" si="6"/>
        <v>SSN.Zdv007_1_1.ZDV.I.CKC</v>
      </c>
      <c r="O449" s="860" t="s">
        <v>451</v>
      </c>
      <c r="P449" s="860" t="s">
        <v>452</v>
      </c>
      <c r="Q449" s="868" t="s">
        <v>622</v>
      </c>
      <c r="R449" s="860"/>
      <c r="S449" s="858"/>
      <c r="T449" s="868" t="s">
        <v>622</v>
      </c>
      <c r="U449" s="860"/>
      <c r="V449" s="860"/>
    </row>
    <row r="450" spans="1:22" ht="15" customHeight="1" x14ac:dyDescent="0.25">
      <c r="A450" s="857">
        <v>449</v>
      </c>
      <c r="B450" s="260" t="s">
        <v>6596</v>
      </c>
      <c r="C450" s="884" t="s">
        <v>6597</v>
      </c>
      <c r="D450" s="858">
        <v>100</v>
      </c>
      <c r="E450" s="858"/>
      <c r="F450" s="866" t="s">
        <v>46</v>
      </c>
      <c r="G450" s="860"/>
      <c r="H450" s="861"/>
      <c r="I450" s="860"/>
      <c r="J450" s="861"/>
      <c r="K450" s="860"/>
      <c r="L450" s="861"/>
      <c r="M450" s="860" t="s">
        <v>6593</v>
      </c>
      <c r="N450" s="862" t="str">
        <f t="shared" si="6"/>
        <v>SSN.Zdv007_1_1.ZDV.I.ODC</v>
      </c>
      <c r="O450" s="860" t="s">
        <v>451</v>
      </c>
      <c r="P450" s="860" t="s">
        <v>452</v>
      </c>
      <c r="Q450" s="868" t="s">
        <v>619</v>
      </c>
      <c r="R450" s="860"/>
      <c r="S450" s="858"/>
      <c r="T450" s="868" t="s">
        <v>619</v>
      </c>
      <c r="U450" s="860"/>
      <c r="V450" s="860"/>
    </row>
    <row r="451" spans="1:22" ht="15" customHeight="1" x14ac:dyDescent="0.25">
      <c r="A451" s="857">
        <v>450</v>
      </c>
      <c r="B451" s="260" t="s">
        <v>6598</v>
      </c>
      <c r="C451" s="884" t="s">
        <v>6599</v>
      </c>
      <c r="D451" s="858">
        <v>100</v>
      </c>
      <c r="E451" s="858"/>
      <c r="F451" s="866" t="s">
        <v>46</v>
      </c>
      <c r="G451" s="860"/>
      <c r="H451" s="861"/>
      <c r="I451" s="860"/>
      <c r="J451" s="861"/>
      <c r="K451" s="860"/>
      <c r="L451" s="861"/>
      <c r="M451" s="860" t="s">
        <v>6593</v>
      </c>
      <c r="N451" s="862" t="str">
        <f t="shared" ref="N451:N514" si="7">IF(ISBLANK(M451),"",IF(ISBLANK(Q451),CONCATENATE(M451,".",C451),CONCATENATE(M451,".",Q451)))</f>
        <v>SSN.Zdv007_1_1.ZDV.I.CDC</v>
      </c>
      <c r="O451" s="860" t="s">
        <v>451</v>
      </c>
      <c r="P451" s="860" t="s">
        <v>452</v>
      </c>
      <c r="Q451" s="868" t="s">
        <v>620</v>
      </c>
      <c r="R451" s="860"/>
      <c r="S451" s="858"/>
      <c r="T451" s="868" t="s">
        <v>620</v>
      </c>
      <c r="U451" s="860"/>
      <c r="V451" s="860"/>
    </row>
    <row r="452" spans="1:22" ht="15" customHeight="1" x14ac:dyDescent="0.25">
      <c r="A452" s="857">
        <v>451</v>
      </c>
      <c r="B452" s="260" t="s">
        <v>6600</v>
      </c>
      <c r="C452" s="884" t="s">
        <v>6601</v>
      </c>
      <c r="D452" s="858">
        <v>100</v>
      </c>
      <c r="E452" s="858"/>
      <c r="F452" s="866" t="s">
        <v>46</v>
      </c>
      <c r="G452" s="860"/>
      <c r="H452" s="861"/>
      <c r="I452" s="860"/>
      <c r="J452" s="861"/>
      <c r="K452" s="860"/>
      <c r="L452" s="861"/>
      <c r="M452" s="860" t="s">
        <v>6593</v>
      </c>
      <c r="N452" s="862" t="str">
        <f t="shared" si="7"/>
        <v>SSN.Zdv007_1_1.ZDV.I.OPC</v>
      </c>
      <c r="O452" s="860" t="s">
        <v>451</v>
      </c>
      <c r="P452" s="860" t="s">
        <v>452</v>
      </c>
      <c r="Q452" s="868" t="s">
        <v>626</v>
      </c>
      <c r="R452" s="860"/>
      <c r="S452" s="858"/>
      <c r="T452" s="868" t="s">
        <v>626</v>
      </c>
      <c r="U452" s="860"/>
      <c r="V452" s="860"/>
    </row>
    <row r="453" spans="1:22" ht="15" customHeight="1" x14ac:dyDescent="0.25">
      <c r="A453" s="857">
        <v>452</v>
      </c>
      <c r="B453" s="260" t="s">
        <v>6602</v>
      </c>
      <c r="C453" s="884" t="s">
        <v>6603</v>
      </c>
      <c r="D453" s="858">
        <v>100</v>
      </c>
      <c r="E453" s="858"/>
      <c r="F453" s="866" t="s">
        <v>46</v>
      </c>
      <c r="G453" s="860"/>
      <c r="H453" s="861"/>
      <c r="I453" s="860"/>
      <c r="J453" s="861"/>
      <c r="K453" s="860"/>
      <c r="L453" s="861"/>
      <c r="M453" s="860" t="s">
        <v>6593</v>
      </c>
      <c r="N453" s="862" t="str">
        <f t="shared" si="7"/>
        <v>SSN.Zdv007_1_1.ZDV.I.MC</v>
      </c>
      <c r="O453" s="860" t="s">
        <v>451</v>
      </c>
      <c r="P453" s="860" t="s">
        <v>452</v>
      </c>
      <c r="Q453" s="868" t="s">
        <v>623</v>
      </c>
      <c r="R453" s="860"/>
      <c r="S453" s="858"/>
      <c r="T453" s="868" t="s">
        <v>623</v>
      </c>
      <c r="U453" s="860"/>
      <c r="V453" s="860"/>
    </row>
    <row r="454" spans="1:22" ht="15" customHeight="1" x14ac:dyDescent="0.25">
      <c r="A454" s="857">
        <v>453</v>
      </c>
      <c r="B454" s="260" t="s">
        <v>6604</v>
      </c>
      <c r="C454" s="884" t="s">
        <v>6605</v>
      </c>
      <c r="D454" s="858">
        <v>100</v>
      </c>
      <c r="E454" s="858"/>
      <c r="F454" s="866" t="s">
        <v>46</v>
      </c>
      <c r="G454" s="860"/>
      <c r="H454" s="861"/>
      <c r="I454" s="860"/>
      <c r="J454" s="861"/>
      <c r="K454" s="860"/>
      <c r="L454" s="861"/>
      <c r="M454" s="860" t="s">
        <v>6593</v>
      </c>
      <c r="N454" s="862" t="str">
        <f t="shared" si="7"/>
        <v>SSN.Zdv007_1_1.ZDV.I.OPC</v>
      </c>
      <c r="O454" s="860" t="s">
        <v>451</v>
      </c>
      <c r="P454" s="860" t="s">
        <v>452</v>
      </c>
      <c r="Q454" s="868" t="s">
        <v>626</v>
      </c>
      <c r="R454" s="860"/>
      <c r="S454" s="858"/>
      <c r="T454" s="868" t="s">
        <v>626</v>
      </c>
      <c r="U454" s="860"/>
      <c r="V454" s="860"/>
    </row>
    <row r="455" spans="1:22" ht="15" customHeight="1" x14ac:dyDescent="0.25">
      <c r="A455" s="857">
        <v>454</v>
      </c>
      <c r="B455" s="260" t="s">
        <v>6606</v>
      </c>
      <c r="C455" s="884" t="s">
        <v>6607</v>
      </c>
      <c r="D455" s="858">
        <v>100</v>
      </c>
      <c r="E455" s="858"/>
      <c r="F455" s="859" t="s">
        <v>46</v>
      </c>
      <c r="G455" s="860"/>
      <c r="H455" s="861"/>
      <c r="I455" s="860"/>
      <c r="J455" s="861"/>
      <c r="K455" s="860"/>
      <c r="L455" s="861"/>
      <c r="M455" s="860" t="s">
        <v>6593</v>
      </c>
      <c r="N455" s="862" t="str">
        <f t="shared" si="7"/>
        <v>SSN.Zdv007_1_1.ZDV.I.DC</v>
      </c>
      <c r="O455" s="860" t="s">
        <v>451</v>
      </c>
      <c r="P455" s="860" t="s">
        <v>452</v>
      </c>
      <c r="Q455" s="868" t="s">
        <v>1582</v>
      </c>
      <c r="R455" s="860"/>
      <c r="S455" s="858"/>
      <c r="T455" s="868" t="s">
        <v>1582</v>
      </c>
      <c r="U455" s="860"/>
      <c r="V455" s="860"/>
    </row>
    <row r="456" spans="1:22" ht="15" customHeight="1" thickBot="1" x14ac:dyDescent="0.3">
      <c r="A456" s="857">
        <v>455</v>
      </c>
      <c r="B456" s="882" t="s">
        <v>6608</v>
      </c>
      <c r="C456" s="884" t="s">
        <v>6609</v>
      </c>
      <c r="D456" s="858">
        <v>100</v>
      </c>
      <c r="E456" s="858"/>
      <c r="F456" s="866" t="s">
        <v>46</v>
      </c>
      <c r="G456" s="860"/>
      <c r="H456" s="861"/>
      <c r="I456" s="860"/>
      <c r="J456" s="861"/>
      <c r="K456" s="860"/>
      <c r="L456" s="861"/>
      <c r="M456" s="860" t="s">
        <v>6593</v>
      </c>
      <c r="N456" s="862" t="str">
        <f t="shared" si="7"/>
        <v>SSN.Zdv007_1_1.ZDV.I.BU</v>
      </c>
      <c r="O456" s="860" t="s">
        <v>451</v>
      </c>
      <c r="P456" s="860" t="s">
        <v>452</v>
      </c>
      <c r="Q456" s="868" t="s">
        <v>6571</v>
      </c>
      <c r="R456" s="860"/>
      <c r="S456" s="858"/>
      <c r="T456" s="868" t="s">
        <v>6571</v>
      </c>
      <c r="U456" s="860"/>
      <c r="V456" s="860"/>
    </row>
    <row r="457" spans="1:22" ht="15" customHeight="1" x14ac:dyDescent="0.25">
      <c r="A457" s="857">
        <v>456</v>
      </c>
      <c r="B457" s="879" t="s">
        <v>6610</v>
      </c>
      <c r="C457" s="884" t="s">
        <v>6611</v>
      </c>
      <c r="D457" s="858">
        <v>100</v>
      </c>
      <c r="E457" s="858" t="s">
        <v>2239</v>
      </c>
      <c r="F457" s="866" t="s">
        <v>46</v>
      </c>
      <c r="G457" s="860"/>
      <c r="H457" s="861"/>
      <c r="I457" s="881"/>
      <c r="J457" s="861" t="s">
        <v>5048</v>
      </c>
      <c r="K457" s="881" t="s">
        <v>1581</v>
      </c>
      <c r="L457" s="861" t="s">
        <v>1862</v>
      </c>
      <c r="M457" s="860" t="s">
        <v>6612</v>
      </c>
      <c r="N457" s="862" t="str">
        <f t="shared" si="7"/>
        <v>SSN.Zdv007_1_2.ZDV.I.OKC</v>
      </c>
      <c r="O457" s="860" t="s">
        <v>451</v>
      </c>
      <c r="P457" s="860" t="s">
        <v>452</v>
      </c>
      <c r="Q457" s="868" t="s">
        <v>621</v>
      </c>
      <c r="R457" s="860"/>
      <c r="S457" s="858"/>
      <c r="T457" s="868" t="s">
        <v>621</v>
      </c>
      <c r="U457" s="860"/>
      <c r="V457" s="860"/>
    </row>
    <row r="458" spans="1:22" ht="15" customHeight="1" x14ac:dyDescent="0.25">
      <c r="A458" s="857">
        <v>457</v>
      </c>
      <c r="B458" s="260" t="s">
        <v>6613</v>
      </c>
      <c r="C458" s="884" t="s">
        <v>6614</v>
      </c>
      <c r="D458" s="858">
        <v>100</v>
      </c>
      <c r="E458" s="858"/>
      <c r="F458" s="866" t="s">
        <v>46</v>
      </c>
      <c r="G458" s="860"/>
      <c r="H458" s="861"/>
      <c r="I458" s="860"/>
      <c r="J458" s="861"/>
      <c r="K458" s="860"/>
      <c r="L458" s="861"/>
      <c r="M458" s="860" t="s">
        <v>6612</v>
      </c>
      <c r="N458" s="862" t="str">
        <f t="shared" si="7"/>
        <v>SSN.Zdv007_1_2.ZDV.I.CKC</v>
      </c>
      <c r="O458" s="860" t="s">
        <v>451</v>
      </c>
      <c r="P458" s="860" t="s">
        <v>452</v>
      </c>
      <c r="Q458" s="868" t="s">
        <v>622</v>
      </c>
      <c r="R458" s="860"/>
      <c r="S458" s="858"/>
      <c r="T458" s="868" t="s">
        <v>622</v>
      </c>
      <c r="U458" s="860"/>
      <c r="V458" s="860"/>
    </row>
    <row r="459" spans="1:22" ht="15" customHeight="1" x14ac:dyDescent="0.25">
      <c r="A459" s="857">
        <v>458</v>
      </c>
      <c r="B459" s="260" t="s">
        <v>6615</v>
      </c>
      <c r="C459" s="884" t="s">
        <v>6616</v>
      </c>
      <c r="D459" s="858">
        <v>100</v>
      </c>
      <c r="E459" s="858"/>
      <c r="F459" s="866" t="s">
        <v>46</v>
      </c>
      <c r="G459" s="860"/>
      <c r="H459" s="861"/>
      <c r="I459" s="860"/>
      <c r="J459" s="861"/>
      <c r="K459" s="860"/>
      <c r="L459" s="861"/>
      <c r="M459" s="860" t="s">
        <v>6612</v>
      </c>
      <c r="N459" s="862" t="str">
        <f t="shared" si="7"/>
        <v>SSN.Zdv007_1_2.ZDV.I.ODC</v>
      </c>
      <c r="O459" s="860" t="s">
        <v>451</v>
      </c>
      <c r="P459" s="860" t="s">
        <v>452</v>
      </c>
      <c r="Q459" s="860" t="s">
        <v>619</v>
      </c>
      <c r="R459" s="860"/>
      <c r="S459" s="858"/>
      <c r="T459" s="860" t="s">
        <v>619</v>
      </c>
      <c r="U459" s="860"/>
      <c r="V459" s="860"/>
    </row>
    <row r="460" spans="1:22" ht="15" customHeight="1" x14ac:dyDescent="0.25">
      <c r="A460" s="857">
        <v>459</v>
      </c>
      <c r="B460" s="260" t="s">
        <v>6617</v>
      </c>
      <c r="C460" s="884" t="s">
        <v>6618</v>
      </c>
      <c r="D460" s="858">
        <v>100</v>
      </c>
      <c r="E460" s="858"/>
      <c r="F460" s="866" t="s">
        <v>46</v>
      </c>
      <c r="G460" s="860"/>
      <c r="H460" s="861"/>
      <c r="I460" s="860"/>
      <c r="J460" s="861"/>
      <c r="K460" s="860"/>
      <c r="L460" s="861"/>
      <c r="M460" s="860" t="s">
        <v>6612</v>
      </c>
      <c r="N460" s="862" t="str">
        <f t="shared" si="7"/>
        <v>SSN.Zdv007_1_2.ZDV.I.CDC</v>
      </c>
      <c r="O460" s="860" t="s">
        <v>451</v>
      </c>
      <c r="P460" s="860" t="s">
        <v>452</v>
      </c>
      <c r="Q460" s="868" t="s">
        <v>620</v>
      </c>
      <c r="R460" s="860"/>
      <c r="S460" s="858"/>
      <c r="T460" s="868" t="s">
        <v>620</v>
      </c>
      <c r="U460" s="860"/>
      <c r="V460" s="860"/>
    </row>
    <row r="461" spans="1:22" ht="15" customHeight="1" x14ac:dyDescent="0.25">
      <c r="A461" s="857">
        <v>460</v>
      </c>
      <c r="B461" s="260" t="s">
        <v>6619</v>
      </c>
      <c r="C461" s="884" t="s">
        <v>6620</v>
      </c>
      <c r="D461" s="858">
        <v>100</v>
      </c>
      <c r="E461" s="858"/>
      <c r="F461" s="866" t="s">
        <v>46</v>
      </c>
      <c r="G461" s="860"/>
      <c r="H461" s="861"/>
      <c r="I461" s="860"/>
      <c r="J461" s="861"/>
      <c r="K461" s="860"/>
      <c r="L461" s="861"/>
      <c r="M461" s="860" t="s">
        <v>6612</v>
      </c>
      <c r="N461" s="862" t="str">
        <f t="shared" si="7"/>
        <v>SSN.Zdv007_1_2.ZDV.I.OPC</v>
      </c>
      <c r="O461" s="860" t="s">
        <v>451</v>
      </c>
      <c r="P461" s="860" t="s">
        <v>452</v>
      </c>
      <c r="Q461" s="860" t="s">
        <v>626</v>
      </c>
      <c r="R461" s="860"/>
      <c r="S461" s="858"/>
      <c r="T461" s="860" t="s">
        <v>626</v>
      </c>
      <c r="U461" s="860"/>
      <c r="V461" s="860"/>
    </row>
    <row r="462" spans="1:22" ht="15" customHeight="1" x14ac:dyDescent="0.25">
      <c r="A462" s="857">
        <v>461</v>
      </c>
      <c r="B462" s="260" t="s">
        <v>6621</v>
      </c>
      <c r="C462" s="884" t="s">
        <v>6622</v>
      </c>
      <c r="D462" s="858">
        <v>100</v>
      </c>
      <c r="E462" s="858"/>
      <c r="F462" s="866" t="s">
        <v>46</v>
      </c>
      <c r="G462" s="860"/>
      <c r="H462" s="861"/>
      <c r="I462" s="860"/>
      <c r="J462" s="861"/>
      <c r="K462" s="860"/>
      <c r="L462" s="861"/>
      <c r="M462" s="860" t="s">
        <v>6612</v>
      </c>
      <c r="N462" s="862" t="str">
        <f t="shared" si="7"/>
        <v>SSN.Zdv007_1_2.ZDV.I.MC</v>
      </c>
      <c r="O462" s="860" t="s">
        <v>451</v>
      </c>
      <c r="P462" s="860" t="s">
        <v>452</v>
      </c>
      <c r="Q462" s="868" t="s">
        <v>623</v>
      </c>
      <c r="R462" s="860"/>
      <c r="S462" s="858"/>
      <c r="T462" s="868" t="s">
        <v>623</v>
      </c>
      <c r="U462" s="860"/>
      <c r="V462" s="860"/>
    </row>
    <row r="463" spans="1:22" ht="15" customHeight="1" x14ac:dyDescent="0.25">
      <c r="A463" s="857">
        <v>462</v>
      </c>
      <c r="B463" s="260" t="s">
        <v>6623</v>
      </c>
      <c r="C463" s="884" t="s">
        <v>6624</v>
      </c>
      <c r="D463" s="858">
        <v>100</v>
      </c>
      <c r="E463" s="858"/>
      <c r="F463" s="866" t="s">
        <v>46</v>
      </c>
      <c r="G463" s="860"/>
      <c r="H463" s="861"/>
      <c r="I463" s="860"/>
      <c r="J463" s="861"/>
      <c r="K463" s="860"/>
      <c r="L463" s="861"/>
      <c r="M463" s="860" t="s">
        <v>6612</v>
      </c>
      <c r="N463" s="862" t="str">
        <f t="shared" si="7"/>
        <v>SSN.Zdv007_1_2.ZDV.I.OPC</v>
      </c>
      <c r="O463" s="860" t="s">
        <v>451</v>
      </c>
      <c r="P463" s="860" t="s">
        <v>452</v>
      </c>
      <c r="Q463" s="860" t="s">
        <v>626</v>
      </c>
      <c r="R463" s="860"/>
      <c r="S463" s="858"/>
      <c r="T463" s="860" t="s">
        <v>626</v>
      </c>
      <c r="U463" s="860"/>
      <c r="V463" s="860"/>
    </row>
    <row r="464" spans="1:22" ht="15" customHeight="1" x14ac:dyDescent="0.25">
      <c r="A464" s="857">
        <v>463</v>
      </c>
      <c r="B464" s="260" t="s">
        <v>6625</v>
      </c>
      <c r="C464" s="884" t="s">
        <v>6626</v>
      </c>
      <c r="D464" s="858">
        <v>100</v>
      </c>
      <c r="E464" s="858"/>
      <c r="F464" s="859" t="s">
        <v>46</v>
      </c>
      <c r="G464" s="860"/>
      <c r="H464" s="861"/>
      <c r="I464" s="860"/>
      <c r="J464" s="861"/>
      <c r="K464" s="860"/>
      <c r="L464" s="861"/>
      <c r="M464" s="860" t="s">
        <v>6612</v>
      </c>
      <c r="N464" s="862" t="str">
        <f t="shared" si="7"/>
        <v>SSN.Zdv007_1_2.ZDV.I.DC</v>
      </c>
      <c r="O464" s="860" t="s">
        <v>451</v>
      </c>
      <c r="P464" s="860" t="s">
        <v>452</v>
      </c>
      <c r="Q464" s="868" t="s">
        <v>1582</v>
      </c>
      <c r="R464" s="860"/>
      <c r="S464" s="858"/>
      <c r="T464" s="868" t="s">
        <v>1582</v>
      </c>
      <c r="U464" s="860"/>
      <c r="V464" s="860"/>
    </row>
    <row r="465" spans="1:22" ht="15" customHeight="1" thickBot="1" x14ac:dyDescent="0.3">
      <c r="A465" s="857">
        <v>464</v>
      </c>
      <c r="B465" s="882" t="s">
        <v>6627</v>
      </c>
      <c r="C465" s="884" t="s">
        <v>6628</v>
      </c>
      <c r="D465" s="858">
        <v>100</v>
      </c>
      <c r="E465" s="858"/>
      <c r="F465" s="866" t="s">
        <v>46</v>
      </c>
      <c r="G465" s="860"/>
      <c r="H465" s="861"/>
      <c r="I465" s="860"/>
      <c r="J465" s="861"/>
      <c r="K465" s="860"/>
      <c r="L465" s="861"/>
      <c r="M465" s="860" t="s">
        <v>6612</v>
      </c>
      <c r="N465" s="862" t="str">
        <f t="shared" si="7"/>
        <v>SSN.Zdv007_1_2.ZDV.I.BU</v>
      </c>
      <c r="O465" s="860" t="s">
        <v>451</v>
      </c>
      <c r="P465" s="860" t="s">
        <v>452</v>
      </c>
      <c r="Q465" s="860" t="s">
        <v>6571</v>
      </c>
      <c r="R465" s="860"/>
      <c r="S465" s="858"/>
      <c r="T465" s="860" t="s">
        <v>6571</v>
      </c>
      <c r="U465" s="860"/>
      <c r="V465" s="860"/>
    </row>
    <row r="466" spans="1:22" ht="15" customHeight="1" x14ac:dyDescent="0.25">
      <c r="A466" s="857">
        <v>465</v>
      </c>
      <c r="B466" s="879" t="s">
        <v>6629</v>
      </c>
      <c r="C466" s="884" t="s">
        <v>6630</v>
      </c>
      <c r="D466" s="858">
        <v>100</v>
      </c>
      <c r="E466" s="858" t="s">
        <v>2239</v>
      </c>
      <c r="F466" s="866" t="s">
        <v>46</v>
      </c>
      <c r="G466" s="860"/>
      <c r="H466" s="861"/>
      <c r="I466" s="881"/>
      <c r="J466" s="861" t="s">
        <v>5048</v>
      </c>
      <c r="K466" s="881" t="s">
        <v>1581</v>
      </c>
      <c r="L466" s="861" t="s">
        <v>1870</v>
      </c>
      <c r="M466" s="860" t="s">
        <v>6631</v>
      </c>
      <c r="N466" s="862" t="str">
        <f t="shared" si="7"/>
        <v>SSN.Zdv007_2_1.ZDV.I.OKC</v>
      </c>
      <c r="O466" s="860" t="s">
        <v>451</v>
      </c>
      <c r="P466" s="860" t="s">
        <v>452</v>
      </c>
      <c r="Q466" s="868" t="s">
        <v>621</v>
      </c>
      <c r="R466" s="860"/>
      <c r="S466" s="858"/>
      <c r="T466" s="868" t="s">
        <v>621</v>
      </c>
      <c r="U466" s="860"/>
      <c r="V466" s="860"/>
    </row>
    <row r="467" spans="1:22" ht="15" customHeight="1" x14ac:dyDescent="0.25">
      <c r="A467" s="857">
        <v>466</v>
      </c>
      <c r="B467" s="260" t="s">
        <v>6632</v>
      </c>
      <c r="C467" s="884" t="s">
        <v>6633</v>
      </c>
      <c r="D467" s="858">
        <v>100</v>
      </c>
      <c r="E467" s="858"/>
      <c r="F467" s="866" t="s">
        <v>46</v>
      </c>
      <c r="G467" s="860"/>
      <c r="H467" s="861"/>
      <c r="I467" s="860"/>
      <c r="J467" s="861"/>
      <c r="K467" s="860"/>
      <c r="L467" s="861"/>
      <c r="M467" s="860" t="s">
        <v>6631</v>
      </c>
      <c r="N467" s="862" t="str">
        <f t="shared" si="7"/>
        <v>SSN.Zdv007_2_1.ZDV.I.CKC</v>
      </c>
      <c r="O467" s="860" t="s">
        <v>451</v>
      </c>
      <c r="P467" s="860" t="s">
        <v>452</v>
      </c>
      <c r="Q467" s="860" t="s">
        <v>622</v>
      </c>
      <c r="R467" s="860"/>
      <c r="S467" s="858"/>
      <c r="T467" s="860" t="s">
        <v>622</v>
      </c>
      <c r="U467" s="860"/>
      <c r="V467" s="860"/>
    </row>
    <row r="468" spans="1:22" ht="15" customHeight="1" x14ac:dyDescent="0.25">
      <c r="A468" s="857">
        <v>467</v>
      </c>
      <c r="B468" s="260" t="s">
        <v>6634</v>
      </c>
      <c r="C468" s="884" t="s">
        <v>6635</v>
      </c>
      <c r="D468" s="858">
        <v>100</v>
      </c>
      <c r="E468" s="858"/>
      <c r="F468" s="866" t="s">
        <v>46</v>
      </c>
      <c r="G468" s="860"/>
      <c r="H468" s="861"/>
      <c r="I468" s="860"/>
      <c r="J468" s="861"/>
      <c r="K468" s="860"/>
      <c r="L468" s="861"/>
      <c r="M468" s="860" t="s">
        <v>6631</v>
      </c>
      <c r="N468" s="862" t="str">
        <f t="shared" si="7"/>
        <v>SSN.Zdv007_2_1.ZDV.I.ODC</v>
      </c>
      <c r="O468" s="860" t="s">
        <v>451</v>
      </c>
      <c r="P468" s="860" t="s">
        <v>452</v>
      </c>
      <c r="Q468" s="868" t="s">
        <v>619</v>
      </c>
      <c r="R468" s="860"/>
      <c r="S468" s="858"/>
      <c r="T468" s="868" t="s">
        <v>619</v>
      </c>
      <c r="U468" s="860"/>
      <c r="V468" s="860"/>
    </row>
    <row r="469" spans="1:22" ht="15" customHeight="1" x14ac:dyDescent="0.25">
      <c r="A469" s="857">
        <v>468</v>
      </c>
      <c r="B469" s="260" t="s">
        <v>6636</v>
      </c>
      <c r="C469" s="884" t="s">
        <v>6637</v>
      </c>
      <c r="D469" s="858">
        <v>100</v>
      </c>
      <c r="E469" s="858"/>
      <c r="F469" s="866" t="s">
        <v>46</v>
      </c>
      <c r="G469" s="860"/>
      <c r="H469" s="861"/>
      <c r="I469" s="860"/>
      <c r="J469" s="861"/>
      <c r="K469" s="860"/>
      <c r="L469" s="861"/>
      <c r="M469" s="860" t="s">
        <v>6631</v>
      </c>
      <c r="N469" s="862" t="str">
        <f t="shared" si="7"/>
        <v>SSN.Zdv007_2_1.ZDV.I.CDC</v>
      </c>
      <c r="O469" s="860" t="s">
        <v>451</v>
      </c>
      <c r="P469" s="860" t="s">
        <v>452</v>
      </c>
      <c r="Q469" s="860" t="s">
        <v>620</v>
      </c>
      <c r="R469" s="860"/>
      <c r="S469" s="858"/>
      <c r="T469" s="860" t="s">
        <v>620</v>
      </c>
      <c r="U469" s="860"/>
      <c r="V469" s="860"/>
    </row>
    <row r="470" spans="1:22" ht="15" customHeight="1" x14ac:dyDescent="0.25">
      <c r="A470" s="857">
        <v>469</v>
      </c>
      <c r="B470" s="260" t="s">
        <v>6638</v>
      </c>
      <c r="C470" s="884" t="s">
        <v>6639</v>
      </c>
      <c r="D470" s="858">
        <v>100</v>
      </c>
      <c r="E470" s="858"/>
      <c r="F470" s="866" t="s">
        <v>46</v>
      </c>
      <c r="G470" s="860"/>
      <c r="H470" s="861"/>
      <c r="I470" s="860"/>
      <c r="J470" s="861"/>
      <c r="K470" s="860"/>
      <c r="L470" s="861"/>
      <c r="M470" s="860" t="s">
        <v>6631</v>
      </c>
      <c r="N470" s="862" t="str">
        <f t="shared" si="7"/>
        <v>SSN.Zdv007_2_1.ZDV.I.OPC</v>
      </c>
      <c r="O470" s="860" t="s">
        <v>451</v>
      </c>
      <c r="P470" s="860" t="s">
        <v>452</v>
      </c>
      <c r="Q470" s="868" t="s">
        <v>626</v>
      </c>
      <c r="R470" s="860"/>
      <c r="S470" s="858"/>
      <c r="T470" s="868" t="s">
        <v>626</v>
      </c>
      <c r="U470" s="860"/>
      <c r="V470" s="860"/>
    </row>
    <row r="471" spans="1:22" ht="15" customHeight="1" x14ac:dyDescent="0.25">
      <c r="A471" s="857">
        <v>470</v>
      </c>
      <c r="B471" s="260" t="s">
        <v>6640</v>
      </c>
      <c r="C471" s="884" t="s">
        <v>6641</v>
      </c>
      <c r="D471" s="858">
        <v>100</v>
      </c>
      <c r="E471" s="858"/>
      <c r="F471" s="866" t="s">
        <v>46</v>
      </c>
      <c r="G471" s="860"/>
      <c r="H471" s="861"/>
      <c r="I471" s="860"/>
      <c r="J471" s="861"/>
      <c r="K471" s="860"/>
      <c r="L471" s="861"/>
      <c r="M471" s="860" t="s">
        <v>6631</v>
      </c>
      <c r="N471" s="862" t="str">
        <f t="shared" si="7"/>
        <v>SSN.Zdv007_2_1.ZDV.I.MC</v>
      </c>
      <c r="O471" s="860" t="s">
        <v>451</v>
      </c>
      <c r="P471" s="860" t="s">
        <v>452</v>
      </c>
      <c r="Q471" s="860" t="s">
        <v>623</v>
      </c>
      <c r="R471" s="860"/>
      <c r="S471" s="858"/>
      <c r="T471" s="860" t="s">
        <v>623</v>
      </c>
      <c r="U471" s="860"/>
      <c r="V471" s="860"/>
    </row>
    <row r="472" spans="1:22" ht="15" customHeight="1" x14ac:dyDescent="0.25">
      <c r="A472" s="857">
        <v>471</v>
      </c>
      <c r="B472" s="260" t="s">
        <v>6642</v>
      </c>
      <c r="C472" s="884" t="s">
        <v>6643</v>
      </c>
      <c r="D472" s="858">
        <v>100</v>
      </c>
      <c r="E472" s="858"/>
      <c r="F472" s="866" t="s">
        <v>46</v>
      </c>
      <c r="G472" s="860"/>
      <c r="H472" s="861"/>
      <c r="I472" s="860"/>
      <c r="J472" s="861"/>
      <c r="K472" s="860"/>
      <c r="L472" s="861"/>
      <c r="M472" s="860" t="s">
        <v>6631</v>
      </c>
      <c r="N472" s="862" t="str">
        <f t="shared" si="7"/>
        <v>SSN.Zdv007_2_1.ZDV.I.OPC</v>
      </c>
      <c r="O472" s="860" t="s">
        <v>451</v>
      </c>
      <c r="P472" s="860" t="s">
        <v>452</v>
      </c>
      <c r="Q472" s="868" t="s">
        <v>626</v>
      </c>
      <c r="R472" s="860"/>
      <c r="S472" s="858"/>
      <c r="T472" s="868" t="s">
        <v>626</v>
      </c>
      <c r="U472" s="860"/>
      <c r="V472" s="860"/>
    </row>
    <row r="473" spans="1:22" ht="15" customHeight="1" x14ac:dyDescent="0.25">
      <c r="A473" s="857">
        <v>472</v>
      </c>
      <c r="B473" s="260" t="s">
        <v>6644</v>
      </c>
      <c r="C473" s="884" t="s">
        <v>6645</v>
      </c>
      <c r="D473" s="858">
        <v>100</v>
      </c>
      <c r="E473" s="858"/>
      <c r="F473" s="859" t="s">
        <v>46</v>
      </c>
      <c r="G473" s="860"/>
      <c r="H473" s="861"/>
      <c r="I473" s="860"/>
      <c r="J473" s="861"/>
      <c r="K473" s="860"/>
      <c r="L473" s="861"/>
      <c r="M473" s="860" t="s">
        <v>6631</v>
      </c>
      <c r="N473" s="862" t="str">
        <f t="shared" si="7"/>
        <v>SSN.Zdv007_2_1.ZDV.I.DC</v>
      </c>
      <c r="O473" s="860" t="s">
        <v>451</v>
      </c>
      <c r="P473" s="860" t="s">
        <v>452</v>
      </c>
      <c r="Q473" s="860" t="s">
        <v>1582</v>
      </c>
      <c r="R473" s="860"/>
      <c r="S473" s="858"/>
      <c r="T473" s="860" t="s">
        <v>1582</v>
      </c>
      <c r="U473" s="860"/>
      <c r="V473" s="860"/>
    </row>
    <row r="474" spans="1:22" ht="15" customHeight="1" thickBot="1" x14ac:dyDescent="0.3">
      <c r="A474" s="857">
        <v>473</v>
      </c>
      <c r="B474" s="882" t="s">
        <v>6646</v>
      </c>
      <c r="C474" s="884" t="s">
        <v>6647</v>
      </c>
      <c r="D474" s="858">
        <v>100</v>
      </c>
      <c r="E474" s="858"/>
      <c r="F474" s="866" t="s">
        <v>46</v>
      </c>
      <c r="G474" s="860"/>
      <c r="H474" s="861"/>
      <c r="I474" s="860"/>
      <c r="J474" s="861"/>
      <c r="K474" s="860"/>
      <c r="L474" s="861"/>
      <c r="M474" s="860" t="s">
        <v>6631</v>
      </c>
      <c r="N474" s="862" t="str">
        <f t="shared" si="7"/>
        <v>SSN.Zdv007_2_1.ZDV.I.BU</v>
      </c>
      <c r="O474" s="860" t="s">
        <v>451</v>
      </c>
      <c r="P474" s="860" t="s">
        <v>452</v>
      </c>
      <c r="Q474" s="868" t="s">
        <v>6571</v>
      </c>
      <c r="R474" s="860"/>
      <c r="S474" s="858"/>
      <c r="T474" s="868" t="s">
        <v>6571</v>
      </c>
      <c r="U474" s="860"/>
      <c r="V474" s="860"/>
    </row>
    <row r="475" spans="1:22" ht="15" customHeight="1" x14ac:dyDescent="0.25">
      <c r="A475" s="857">
        <v>474</v>
      </c>
      <c r="B475" s="879" t="s">
        <v>6648</v>
      </c>
      <c r="C475" s="884" t="s">
        <v>6649</v>
      </c>
      <c r="D475" s="858">
        <v>100</v>
      </c>
      <c r="E475" s="858" t="s">
        <v>2239</v>
      </c>
      <c r="F475" s="866" t="s">
        <v>46</v>
      </c>
      <c r="G475" s="860"/>
      <c r="H475" s="861"/>
      <c r="I475" s="881"/>
      <c r="J475" s="861" t="s">
        <v>5048</v>
      </c>
      <c r="K475" s="881" t="s">
        <v>1581</v>
      </c>
      <c r="L475" s="861" t="s">
        <v>1870</v>
      </c>
      <c r="M475" s="860" t="s">
        <v>6650</v>
      </c>
      <c r="N475" s="862" t="str">
        <f t="shared" si="7"/>
        <v>SSN.Zdv007_2_2.ZDV.I.OKC</v>
      </c>
      <c r="O475" s="860" t="s">
        <v>451</v>
      </c>
      <c r="P475" s="860" t="s">
        <v>452</v>
      </c>
      <c r="Q475" s="860" t="s">
        <v>621</v>
      </c>
      <c r="R475" s="860"/>
      <c r="S475" s="858"/>
      <c r="T475" s="860" t="s">
        <v>621</v>
      </c>
      <c r="U475" s="860"/>
      <c r="V475" s="860"/>
    </row>
    <row r="476" spans="1:22" ht="15" customHeight="1" x14ac:dyDescent="0.25">
      <c r="A476" s="857">
        <v>475</v>
      </c>
      <c r="B476" s="260" t="s">
        <v>6651</v>
      </c>
      <c r="C476" s="884" t="s">
        <v>6652</v>
      </c>
      <c r="D476" s="858">
        <v>100</v>
      </c>
      <c r="E476" s="858"/>
      <c r="F476" s="866" t="s">
        <v>46</v>
      </c>
      <c r="G476" s="860"/>
      <c r="H476" s="861"/>
      <c r="I476" s="860"/>
      <c r="J476" s="861"/>
      <c r="K476" s="860"/>
      <c r="L476" s="861"/>
      <c r="M476" s="860" t="s">
        <v>6650</v>
      </c>
      <c r="N476" s="862" t="str">
        <f t="shared" si="7"/>
        <v>SSN.Zdv007_2_2.ZDV.I.CKC</v>
      </c>
      <c r="O476" s="860" t="s">
        <v>451</v>
      </c>
      <c r="P476" s="860" t="s">
        <v>452</v>
      </c>
      <c r="Q476" s="868" t="s">
        <v>622</v>
      </c>
      <c r="R476" s="860"/>
      <c r="S476" s="858"/>
      <c r="T476" s="868" t="s">
        <v>622</v>
      </c>
      <c r="U476" s="860"/>
      <c r="V476" s="860"/>
    </row>
    <row r="477" spans="1:22" ht="15" customHeight="1" x14ac:dyDescent="0.25">
      <c r="A477" s="857">
        <v>476</v>
      </c>
      <c r="B477" s="260" t="s">
        <v>6653</v>
      </c>
      <c r="C477" s="884" t="s">
        <v>6654</v>
      </c>
      <c r="D477" s="858">
        <v>100</v>
      </c>
      <c r="E477" s="858"/>
      <c r="F477" s="866" t="s">
        <v>46</v>
      </c>
      <c r="G477" s="860"/>
      <c r="H477" s="861"/>
      <c r="I477" s="860"/>
      <c r="J477" s="861"/>
      <c r="K477" s="860"/>
      <c r="L477" s="861"/>
      <c r="M477" s="860" t="s">
        <v>6650</v>
      </c>
      <c r="N477" s="862" t="str">
        <f t="shared" si="7"/>
        <v>SSN.Zdv007_2_2.ZDV.I.ODC</v>
      </c>
      <c r="O477" s="860" t="s">
        <v>451</v>
      </c>
      <c r="P477" s="860" t="s">
        <v>452</v>
      </c>
      <c r="Q477" s="860" t="s">
        <v>619</v>
      </c>
      <c r="R477" s="860"/>
      <c r="S477" s="858"/>
      <c r="T477" s="860" t="s">
        <v>619</v>
      </c>
      <c r="U477" s="860"/>
      <c r="V477" s="860"/>
    </row>
    <row r="478" spans="1:22" ht="15" customHeight="1" x14ac:dyDescent="0.25">
      <c r="A478" s="857">
        <v>477</v>
      </c>
      <c r="B478" s="260" t="s">
        <v>6655</v>
      </c>
      <c r="C478" s="884" t="s">
        <v>6656</v>
      </c>
      <c r="D478" s="858">
        <v>100</v>
      </c>
      <c r="E478" s="858"/>
      <c r="F478" s="866" t="s">
        <v>46</v>
      </c>
      <c r="G478" s="860"/>
      <c r="H478" s="861"/>
      <c r="I478" s="860"/>
      <c r="J478" s="861"/>
      <c r="K478" s="860"/>
      <c r="L478" s="861"/>
      <c r="M478" s="860" t="s">
        <v>6650</v>
      </c>
      <c r="N478" s="862" t="str">
        <f t="shared" si="7"/>
        <v>SSN.Zdv007_2_2.ZDV.I.CDC</v>
      </c>
      <c r="O478" s="860" t="s">
        <v>451</v>
      </c>
      <c r="P478" s="860" t="s">
        <v>452</v>
      </c>
      <c r="Q478" s="868" t="s">
        <v>620</v>
      </c>
      <c r="R478" s="860"/>
      <c r="S478" s="858"/>
      <c r="T478" s="868" t="s">
        <v>620</v>
      </c>
      <c r="U478" s="860"/>
      <c r="V478" s="860"/>
    </row>
    <row r="479" spans="1:22" ht="15" customHeight="1" x14ac:dyDescent="0.25">
      <c r="A479" s="857">
        <v>478</v>
      </c>
      <c r="B479" s="260" t="s">
        <v>6657</v>
      </c>
      <c r="C479" s="884" t="s">
        <v>6658</v>
      </c>
      <c r="D479" s="858">
        <v>100</v>
      </c>
      <c r="E479" s="858"/>
      <c r="F479" s="866" t="s">
        <v>46</v>
      </c>
      <c r="G479" s="860"/>
      <c r="H479" s="861"/>
      <c r="I479" s="860"/>
      <c r="J479" s="861"/>
      <c r="K479" s="860"/>
      <c r="L479" s="861"/>
      <c r="M479" s="860" t="s">
        <v>6650</v>
      </c>
      <c r="N479" s="862" t="str">
        <f t="shared" si="7"/>
        <v>SSN.Zdv007_2_2.ZDV.I.OPC</v>
      </c>
      <c r="O479" s="860" t="s">
        <v>451</v>
      </c>
      <c r="P479" s="860" t="s">
        <v>452</v>
      </c>
      <c r="Q479" s="860" t="s">
        <v>626</v>
      </c>
      <c r="R479" s="860"/>
      <c r="S479" s="858"/>
      <c r="T479" s="860" t="s">
        <v>626</v>
      </c>
      <c r="U479" s="860"/>
      <c r="V479" s="860"/>
    </row>
    <row r="480" spans="1:22" ht="15" customHeight="1" x14ac:dyDescent="0.25">
      <c r="A480" s="857">
        <v>479</v>
      </c>
      <c r="B480" s="260" t="s">
        <v>6659</v>
      </c>
      <c r="C480" s="884" t="s">
        <v>6660</v>
      </c>
      <c r="D480" s="858">
        <v>100</v>
      </c>
      <c r="E480" s="858"/>
      <c r="F480" s="866" t="s">
        <v>46</v>
      </c>
      <c r="G480" s="860"/>
      <c r="H480" s="861"/>
      <c r="I480" s="860"/>
      <c r="J480" s="861"/>
      <c r="K480" s="860"/>
      <c r="L480" s="861"/>
      <c r="M480" s="860" t="s">
        <v>6650</v>
      </c>
      <c r="N480" s="862" t="str">
        <f t="shared" si="7"/>
        <v>SSN.Zdv007_2_2.ZDV.I.MC</v>
      </c>
      <c r="O480" s="860" t="s">
        <v>451</v>
      </c>
      <c r="P480" s="860" t="s">
        <v>452</v>
      </c>
      <c r="Q480" s="868" t="s">
        <v>623</v>
      </c>
      <c r="R480" s="860"/>
      <c r="S480" s="858"/>
      <c r="T480" s="868" t="s">
        <v>623</v>
      </c>
      <c r="U480" s="860"/>
      <c r="V480" s="860"/>
    </row>
    <row r="481" spans="1:22" ht="15" customHeight="1" x14ac:dyDescent="0.25">
      <c r="A481" s="857">
        <v>480</v>
      </c>
      <c r="B481" s="260" t="s">
        <v>6661</v>
      </c>
      <c r="C481" s="884" t="s">
        <v>6662</v>
      </c>
      <c r="D481" s="858">
        <v>100</v>
      </c>
      <c r="E481" s="858"/>
      <c r="F481" s="866" t="s">
        <v>46</v>
      </c>
      <c r="G481" s="860"/>
      <c r="H481" s="861"/>
      <c r="I481" s="860"/>
      <c r="J481" s="861"/>
      <c r="K481" s="860"/>
      <c r="L481" s="861"/>
      <c r="M481" s="860" t="s">
        <v>6650</v>
      </c>
      <c r="N481" s="862" t="str">
        <f t="shared" si="7"/>
        <v>SSN.Zdv007_2_2.ZDV.I.OPC</v>
      </c>
      <c r="O481" s="860" t="s">
        <v>451</v>
      </c>
      <c r="P481" s="860" t="s">
        <v>452</v>
      </c>
      <c r="Q481" s="860" t="s">
        <v>626</v>
      </c>
      <c r="R481" s="860"/>
      <c r="S481" s="858"/>
      <c r="T481" s="860" t="s">
        <v>626</v>
      </c>
      <c r="U481" s="860"/>
      <c r="V481" s="860"/>
    </row>
    <row r="482" spans="1:22" ht="15" customHeight="1" x14ac:dyDescent="0.25">
      <c r="A482" s="857">
        <v>481</v>
      </c>
      <c r="B482" s="260" t="s">
        <v>6663</v>
      </c>
      <c r="C482" s="884" t="s">
        <v>6664</v>
      </c>
      <c r="D482" s="858">
        <v>100</v>
      </c>
      <c r="E482" s="858"/>
      <c r="F482" s="859" t="s">
        <v>46</v>
      </c>
      <c r="G482" s="860"/>
      <c r="H482" s="861"/>
      <c r="I482" s="860"/>
      <c r="J482" s="861"/>
      <c r="K482" s="860"/>
      <c r="L482" s="861"/>
      <c r="M482" s="860" t="s">
        <v>6650</v>
      </c>
      <c r="N482" s="862" t="str">
        <f t="shared" si="7"/>
        <v>SSN.Zdv007_2_2.ZDV.I.DC</v>
      </c>
      <c r="O482" s="860" t="s">
        <v>451</v>
      </c>
      <c r="P482" s="860" t="s">
        <v>452</v>
      </c>
      <c r="Q482" s="868" t="s">
        <v>1582</v>
      </c>
      <c r="R482" s="860"/>
      <c r="S482" s="858"/>
      <c r="T482" s="868" t="s">
        <v>1582</v>
      </c>
      <c r="U482" s="860"/>
      <c r="V482" s="860"/>
    </row>
    <row r="483" spans="1:22" ht="15" customHeight="1" thickBot="1" x14ac:dyDescent="0.3">
      <c r="A483" s="857">
        <v>482</v>
      </c>
      <c r="B483" s="882" t="s">
        <v>6665</v>
      </c>
      <c r="C483" s="884" t="s">
        <v>6666</v>
      </c>
      <c r="D483" s="858">
        <v>100</v>
      </c>
      <c r="E483" s="858"/>
      <c r="F483" s="866" t="s">
        <v>46</v>
      </c>
      <c r="G483" s="860"/>
      <c r="H483" s="861"/>
      <c r="I483" s="860"/>
      <c r="J483" s="861"/>
      <c r="K483" s="860"/>
      <c r="L483" s="861"/>
      <c r="M483" s="860" t="s">
        <v>6650</v>
      </c>
      <c r="N483" s="862" t="str">
        <f t="shared" si="7"/>
        <v>SSN.Zdv007_2_2.ZDV.I.BU</v>
      </c>
      <c r="O483" s="860" t="s">
        <v>451</v>
      </c>
      <c r="P483" s="860" t="s">
        <v>452</v>
      </c>
      <c r="Q483" s="860" t="s">
        <v>6571</v>
      </c>
      <c r="R483" s="860"/>
      <c r="S483" s="858"/>
      <c r="T483" s="860" t="s">
        <v>6571</v>
      </c>
      <c r="U483" s="860"/>
      <c r="V483" s="860"/>
    </row>
    <row r="484" spans="1:22" ht="15" customHeight="1" x14ac:dyDescent="0.25">
      <c r="A484" s="857">
        <v>483</v>
      </c>
      <c r="B484" s="879" t="s">
        <v>6667</v>
      </c>
      <c r="C484" s="884" t="s">
        <v>6668</v>
      </c>
      <c r="D484" s="858">
        <v>100</v>
      </c>
      <c r="E484" s="858" t="s">
        <v>2238</v>
      </c>
      <c r="F484" s="866" t="s">
        <v>46</v>
      </c>
      <c r="G484" s="860"/>
      <c r="H484" s="861"/>
      <c r="I484" s="881"/>
      <c r="J484" s="861" t="s">
        <v>5048</v>
      </c>
      <c r="K484" s="881" t="s">
        <v>1581</v>
      </c>
      <c r="L484" s="861" t="s">
        <v>1889</v>
      </c>
      <c r="M484" s="860" t="s">
        <v>6669</v>
      </c>
      <c r="N484" s="862" t="str">
        <f t="shared" si="7"/>
        <v>SSN.Zdv007_3_1.ZDV.I.OKC</v>
      </c>
      <c r="O484" s="860" t="s">
        <v>451</v>
      </c>
      <c r="P484" s="860" t="s">
        <v>452</v>
      </c>
      <c r="Q484" s="868" t="s">
        <v>621</v>
      </c>
      <c r="R484" s="860"/>
      <c r="S484" s="858"/>
      <c r="T484" s="868" t="s">
        <v>621</v>
      </c>
      <c r="U484" s="860"/>
      <c r="V484" s="860"/>
    </row>
    <row r="485" spans="1:22" ht="15" customHeight="1" x14ac:dyDescent="0.25">
      <c r="A485" s="857">
        <v>484</v>
      </c>
      <c r="B485" s="260" t="s">
        <v>6670</v>
      </c>
      <c r="C485" s="884" t="s">
        <v>6671</v>
      </c>
      <c r="D485" s="858">
        <v>100</v>
      </c>
      <c r="E485" s="858"/>
      <c r="F485" s="866" t="s">
        <v>46</v>
      </c>
      <c r="G485" s="860"/>
      <c r="H485" s="861"/>
      <c r="I485" s="860"/>
      <c r="J485" s="861"/>
      <c r="K485" s="860"/>
      <c r="L485" s="861"/>
      <c r="M485" s="860" t="s">
        <v>6669</v>
      </c>
      <c r="N485" s="862" t="str">
        <f t="shared" si="7"/>
        <v>SSN.Zdv007_3_1.ZDV.I.CKC</v>
      </c>
      <c r="O485" s="860" t="s">
        <v>451</v>
      </c>
      <c r="P485" s="860" t="s">
        <v>452</v>
      </c>
      <c r="Q485" s="860" t="s">
        <v>622</v>
      </c>
      <c r="R485" s="860"/>
      <c r="S485" s="858"/>
      <c r="T485" s="860" t="s">
        <v>622</v>
      </c>
      <c r="U485" s="860"/>
      <c r="V485" s="860"/>
    </row>
    <row r="486" spans="1:22" ht="15" customHeight="1" x14ac:dyDescent="0.25">
      <c r="A486" s="857">
        <v>485</v>
      </c>
      <c r="B486" s="260" t="s">
        <v>6672</v>
      </c>
      <c r="C486" s="884" t="s">
        <v>6673</v>
      </c>
      <c r="D486" s="858">
        <v>100</v>
      </c>
      <c r="E486" s="858"/>
      <c r="F486" s="866" t="s">
        <v>46</v>
      </c>
      <c r="G486" s="860"/>
      <c r="H486" s="861"/>
      <c r="I486" s="860"/>
      <c r="J486" s="861"/>
      <c r="K486" s="860"/>
      <c r="L486" s="861"/>
      <c r="M486" s="860" t="s">
        <v>6669</v>
      </c>
      <c r="N486" s="862" t="str">
        <f t="shared" si="7"/>
        <v>SSN.Zdv007_3_1.ZDV.I.ODC</v>
      </c>
      <c r="O486" s="860" t="s">
        <v>451</v>
      </c>
      <c r="P486" s="860" t="s">
        <v>452</v>
      </c>
      <c r="Q486" s="868" t="s">
        <v>619</v>
      </c>
      <c r="R486" s="860"/>
      <c r="S486" s="858"/>
      <c r="T486" s="868" t="s">
        <v>619</v>
      </c>
      <c r="U486" s="860"/>
      <c r="V486" s="860"/>
    </row>
    <row r="487" spans="1:22" ht="15" customHeight="1" x14ac:dyDescent="0.25">
      <c r="A487" s="857">
        <v>486</v>
      </c>
      <c r="B487" s="260" t="s">
        <v>6674</v>
      </c>
      <c r="C487" s="884" t="s">
        <v>6675</v>
      </c>
      <c r="D487" s="858">
        <v>100</v>
      </c>
      <c r="E487" s="858"/>
      <c r="F487" s="866" t="s">
        <v>46</v>
      </c>
      <c r="G487" s="860"/>
      <c r="H487" s="861"/>
      <c r="I487" s="860"/>
      <c r="J487" s="861"/>
      <c r="K487" s="860"/>
      <c r="L487" s="861"/>
      <c r="M487" s="860" t="s">
        <v>6669</v>
      </c>
      <c r="N487" s="862" t="str">
        <f t="shared" si="7"/>
        <v>SSN.Zdv007_3_1.ZDV.I.CDC</v>
      </c>
      <c r="O487" s="860" t="s">
        <v>451</v>
      </c>
      <c r="P487" s="860" t="s">
        <v>452</v>
      </c>
      <c r="Q487" s="860" t="s">
        <v>620</v>
      </c>
      <c r="R487" s="860"/>
      <c r="S487" s="858"/>
      <c r="T487" s="860" t="s">
        <v>620</v>
      </c>
      <c r="U487" s="860"/>
      <c r="V487" s="860"/>
    </row>
    <row r="488" spans="1:22" ht="15" customHeight="1" x14ac:dyDescent="0.25">
      <c r="A488" s="857">
        <v>487</v>
      </c>
      <c r="B488" s="260" t="s">
        <v>6676</v>
      </c>
      <c r="C488" s="884" t="s">
        <v>6677</v>
      </c>
      <c r="D488" s="858">
        <v>100</v>
      </c>
      <c r="E488" s="858"/>
      <c r="F488" s="866" t="s">
        <v>46</v>
      </c>
      <c r="G488" s="860"/>
      <c r="H488" s="861"/>
      <c r="I488" s="860"/>
      <c r="J488" s="861"/>
      <c r="K488" s="860"/>
      <c r="L488" s="861"/>
      <c r="M488" s="860" t="s">
        <v>6669</v>
      </c>
      <c r="N488" s="862" t="str">
        <f t="shared" si="7"/>
        <v>SSN.Zdv007_3_1.ZDV.I.OPC</v>
      </c>
      <c r="O488" s="860" t="s">
        <v>451</v>
      </c>
      <c r="P488" s="860" t="s">
        <v>452</v>
      </c>
      <c r="Q488" s="868" t="s">
        <v>626</v>
      </c>
      <c r="R488" s="860"/>
      <c r="S488" s="858"/>
      <c r="T488" s="868" t="s">
        <v>626</v>
      </c>
      <c r="U488" s="860"/>
      <c r="V488" s="860"/>
    </row>
    <row r="489" spans="1:22" ht="15" customHeight="1" x14ac:dyDescent="0.25">
      <c r="A489" s="857">
        <v>488</v>
      </c>
      <c r="B489" s="260" t="s">
        <v>6678</v>
      </c>
      <c r="C489" s="884" t="s">
        <v>6679</v>
      </c>
      <c r="D489" s="858">
        <v>100</v>
      </c>
      <c r="E489" s="858"/>
      <c r="F489" s="866" t="s">
        <v>46</v>
      </c>
      <c r="G489" s="860"/>
      <c r="H489" s="861"/>
      <c r="I489" s="860"/>
      <c r="J489" s="861"/>
      <c r="K489" s="860"/>
      <c r="L489" s="861"/>
      <c r="M489" s="860" t="s">
        <v>6669</v>
      </c>
      <c r="N489" s="862" t="str">
        <f t="shared" si="7"/>
        <v>SSN.Zdv007_3_1.ZDV.I.MC</v>
      </c>
      <c r="O489" s="860" t="s">
        <v>451</v>
      </c>
      <c r="P489" s="860" t="s">
        <v>452</v>
      </c>
      <c r="Q489" s="860" t="s">
        <v>623</v>
      </c>
      <c r="R489" s="860"/>
      <c r="S489" s="858"/>
      <c r="T489" s="860" t="s">
        <v>623</v>
      </c>
      <c r="U489" s="860"/>
      <c r="V489" s="860"/>
    </row>
    <row r="490" spans="1:22" ht="15" customHeight="1" x14ac:dyDescent="0.25">
      <c r="A490" s="857">
        <v>489</v>
      </c>
      <c r="B490" s="260" t="s">
        <v>6680</v>
      </c>
      <c r="C490" s="884" t="s">
        <v>6681</v>
      </c>
      <c r="D490" s="858">
        <v>100</v>
      </c>
      <c r="E490" s="858"/>
      <c r="F490" s="866" t="s">
        <v>46</v>
      </c>
      <c r="G490" s="860"/>
      <c r="H490" s="861"/>
      <c r="I490" s="860"/>
      <c r="J490" s="861"/>
      <c r="K490" s="860"/>
      <c r="L490" s="861"/>
      <c r="M490" s="860" t="s">
        <v>6669</v>
      </c>
      <c r="N490" s="862" t="str">
        <f t="shared" si="7"/>
        <v>SSN.Zdv007_3_1.ZDV.I.OPC</v>
      </c>
      <c r="O490" s="860" t="s">
        <v>451</v>
      </c>
      <c r="P490" s="860" t="s">
        <v>452</v>
      </c>
      <c r="Q490" s="868" t="s">
        <v>626</v>
      </c>
      <c r="R490" s="860"/>
      <c r="S490" s="858"/>
      <c r="T490" s="868" t="s">
        <v>626</v>
      </c>
      <c r="U490" s="860"/>
      <c r="V490" s="860"/>
    </row>
    <row r="491" spans="1:22" ht="15" customHeight="1" x14ac:dyDescent="0.25">
      <c r="A491" s="857">
        <v>490</v>
      </c>
      <c r="B491" s="260" t="s">
        <v>6682</v>
      </c>
      <c r="C491" s="884" t="s">
        <v>6683</v>
      </c>
      <c r="D491" s="858">
        <v>100</v>
      </c>
      <c r="E491" s="858"/>
      <c r="F491" s="859" t="s">
        <v>46</v>
      </c>
      <c r="G491" s="860"/>
      <c r="H491" s="861"/>
      <c r="I491" s="860"/>
      <c r="J491" s="861"/>
      <c r="K491" s="860"/>
      <c r="L491" s="861"/>
      <c r="M491" s="860" t="s">
        <v>6669</v>
      </c>
      <c r="N491" s="862" t="str">
        <f t="shared" si="7"/>
        <v>SSN.Zdv007_3_1.ZDV.I.DC</v>
      </c>
      <c r="O491" s="860" t="s">
        <v>451</v>
      </c>
      <c r="P491" s="860" t="s">
        <v>452</v>
      </c>
      <c r="Q491" s="860" t="s">
        <v>1582</v>
      </c>
      <c r="R491" s="860"/>
      <c r="S491" s="858"/>
      <c r="T491" s="860" t="s">
        <v>1582</v>
      </c>
      <c r="U491" s="860"/>
      <c r="V491" s="860"/>
    </row>
    <row r="492" spans="1:22" ht="15" customHeight="1" thickBot="1" x14ac:dyDescent="0.3">
      <c r="A492" s="857">
        <v>491</v>
      </c>
      <c r="B492" s="882" t="s">
        <v>6684</v>
      </c>
      <c r="C492" s="884" t="s">
        <v>6685</v>
      </c>
      <c r="D492" s="858">
        <v>100</v>
      </c>
      <c r="E492" s="858"/>
      <c r="F492" s="866" t="s">
        <v>46</v>
      </c>
      <c r="G492" s="860"/>
      <c r="H492" s="861"/>
      <c r="I492" s="860"/>
      <c r="J492" s="861"/>
      <c r="K492" s="860"/>
      <c r="L492" s="861"/>
      <c r="M492" s="860" t="s">
        <v>6669</v>
      </c>
      <c r="N492" s="862" t="str">
        <f t="shared" si="7"/>
        <v>SSN.Zdv007_3_1.ZDV.I.BU</v>
      </c>
      <c r="O492" s="860" t="s">
        <v>451</v>
      </c>
      <c r="P492" s="860" t="s">
        <v>452</v>
      </c>
      <c r="Q492" s="868" t="s">
        <v>6571</v>
      </c>
      <c r="R492" s="860"/>
      <c r="S492" s="858"/>
      <c r="T492" s="868" t="s">
        <v>6571</v>
      </c>
      <c r="U492" s="860"/>
      <c r="V492" s="860"/>
    </row>
    <row r="493" spans="1:22" ht="15" customHeight="1" x14ac:dyDescent="0.25">
      <c r="A493" s="857">
        <v>492</v>
      </c>
      <c r="B493" s="879" t="s">
        <v>6686</v>
      </c>
      <c r="C493" s="884" t="s">
        <v>6687</v>
      </c>
      <c r="D493" s="858">
        <v>100</v>
      </c>
      <c r="E493" s="858" t="s">
        <v>2239</v>
      </c>
      <c r="F493" s="866" t="s">
        <v>46</v>
      </c>
      <c r="G493" s="860"/>
      <c r="H493" s="861"/>
      <c r="I493" s="881"/>
      <c r="J493" s="861" t="s">
        <v>5048</v>
      </c>
      <c r="K493" s="881" t="s">
        <v>1581</v>
      </c>
      <c r="L493" s="861" t="s">
        <v>1884</v>
      </c>
      <c r="M493" s="860" t="s">
        <v>6688</v>
      </c>
      <c r="N493" s="862" t="str">
        <f t="shared" si="7"/>
        <v>SAR1.Zdv008_1_1_1.ZDV.I.OKC</v>
      </c>
      <c r="O493" s="860" t="s">
        <v>451</v>
      </c>
      <c r="P493" s="860" t="s">
        <v>452</v>
      </c>
      <c r="Q493" s="860" t="s">
        <v>621</v>
      </c>
      <c r="R493" s="860"/>
      <c r="S493" s="858"/>
      <c r="T493" s="860" t="s">
        <v>621</v>
      </c>
      <c r="U493" s="860"/>
      <c r="V493" s="860"/>
    </row>
    <row r="494" spans="1:22" ht="15" customHeight="1" x14ac:dyDescent="0.25">
      <c r="A494" s="857">
        <v>493</v>
      </c>
      <c r="B494" s="260" t="s">
        <v>6689</v>
      </c>
      <c r="C494" s="884" t="s">
        <v>6690</v>
      </c>
      <c r="D494" s="858">
        <v>100</v>
      </c>
      <c r="E494" s="858"/>
      <c r="F494" s="866" t="s">
        <v>46</v>
      </c>
      <c r="G494" s="860"/>
      <c r="H494" s="861"/>
      <c r="I494" s="860"/>
      <c r="J494" s="861"/>
      <c r="K494" s="860"/>
      <c r="L494" s="861"/>
      <c r="M494" s="860" t="s">
        <v>6688</v>
      </c>
      <c r="N494" s="862" t="str">
        <f t="shared" si="7"/>
        <v>SAR1.Zdv008_1_1_1.ZDV.I.CKC</v>
      </c>
      <c r="O494" s="860" t="s">
        <v>451</v>
      </c>
      <c r="P494" s="860" t="s">
        <v>452</v>
      </c>
      <c r="Q494" s="868" t="s">
        <v>622</v>
      </c>
      <c r="R494" s="860"/>
      <c r="S494" s="858"/>
      <c r="T494" s="868" t="s">
        <v>622</v>
      </c>
      <c r="U494" s="860"/>
      <c r="V494" s="860"/>
    </row>
    <row r="495" spans="1:22" ht="15" customHeight="1" x14ac:dyDescent="0.25">
      <c r="A495" s="857">
        <v>494</v>
      </c>
      <c r="B495" s="260" t="s">
        <v>6691</v>
      </c>
      <c r="C495" s="884" t="s">
        <v>6692</v>
      </c>
      <c r="D495" s="858">
        <v>100</v>
      </c>
      <c r="E495" s="858"/>
      <c r="F495" s="866" t="s">
        <v>46</v>
      </c>
      <c r="G495" s="860"/>
      <c r="H495" s="861"/>
      <c r="I495" s="860"/>
      <c r="J495" s="861"/>
      <c r="K495" s="860"/>
      <c r="L495" s="861"/>
      <c r="M495" s="860" t="s">
        <v>6688</v>
      </c>
      <c r="N495" s="862" t="str">
        <f t="shared" si="7"/>
        <v>SAR1.Zdv008_1_1_1.ZDV.I.ODC</v>
      </c>
      <c r="O495" s="860" t="s">
        <v>451</v>
      </c>
      <c r="P495" s="860" t="s">
        <v>452</v>
      </c>
      <c r="Q495" s="860" t="s">
        <v>619</v>
      </c>
      <c r="R495" s="860"/>
      <c r="S495" s="858"/>
      <c r="T495" s="860" t="s">
        <v>619</v>
      </c>
      <c r="U495" s="860"/>
      <c r="V495" s="860"/>
    </row>
    <row r="496" spans="1:22" ht="15" customHeight="1" x14ac:dyDescent="0.25">
      <c r="A496" s="857">
        <v>495</v>
      </c>
      <c r="B496" s="260" t="s">
        <v>6693</v>
      </c>
      <c r="C496" s="884" t="s">
        <v>6694</v>
      </c>
      <c r="D496" s="858">
        <v>100</v>
      </c>
      <c r="E496" s="858"/>
      <c r="F496" s="866" t="s">
        <v>46</v>
      </c>
      <c r="G496" s="860"/>
      <c r="H496" s="861"/>
      <c r="I496" s="860"/>
      <c r="J496" s="861"/>
      <c r="K496" s="860"/>
      <c r="L496" s="861"/>
      <c r="M496" s="860" t="s">
        <v>6688</v>
      </c>
      <c r="N496" s="862" t="str">
        <f t="shared" si="7"/>
        <v>SAR1.Zdv008_1_1_1.ZDV.I.CDC</v>
      </c>
      <c r="O496" s="860" t="s">
        <v>451</v>
      </c>
      <c r="P496" s="860" t="s">
        <v>452</v>
      </c>
      <c r="Q496" s="868" t="s">
        <v>620</v>
      </c>
      <c r="R496" s="860"/>
      <c r="S496" s="858"/>
      <c r="T496" s="868" t="s">
        <v>620</v>
      </c>
      <c r="U496" s="860"/>
      <c r="V496" s="860"/>
    </row>
    <row r="497" spans="1:22" ht="15" customHeight="1" x14ac:dyDescent="0.25">
      <c r="A497" s="857">
        <v>496</v>
      </c>
      <c r="B497" s="260" t="s">
        <v>6695</v>
      </c>
      <c r="C497" s="884" t="s">
        <v>6696</v>
      </c>
      <c r="D497" s="858">
        <v>100</v>
      </c>
      <c r="E497" s="858"/>
      <c r="F497" s="866" t="s">
        <v>46</v>
      </c>
      <c r="G497" s="860"/>
      <c r="H497" s="861"/>
      <c r="I497" s="860"/>
      <c r="J497" s="861"/>
      <c r="K497" s="860"/>
      <c r="L497" s="861"/>
      <c r="M497" s="860" t="s">
        <v>6688</v>
      </c>
      <c r="N497" s="862" t="str">
        <f t="shared" si="7"/>
        <v>SAR1.Zdv008_1_1_1.ZDV.I.OPC</v>
      </c>
      <c r="O497" s="860" t="s">
        <v>451</v>
      </c>
      <c r="P497" s="860" t="s">
        <v>452</v>
      </c>
      <c r="Q497" s="860" t="s">
        <v>626</v>
      </c>
      <c r="R497" s="860"/>
      <c r="S497" s="858"/>
      <c r="T497" s="860" t="s">
        <v>626</v>
      </c>
      <c r="U497" s="860"/>
      <c r="V497" s="860"/>
    </row>
    <row r="498" spans="1:22" ht="15" customHeight="1" x14ac:dyDescent="0.25">
      <c r="A498" s="857">
        <v>497</v>
      </c>
      <c r="B498" s="260" t="s">
        <v>6697</v>
      </c>
      <c r="C498" s="884" t="s">
        <v>6698</v>
      </c>
      <c r="D498" s="858">
        <v>100</v>
      </c>
      <c r="E498" s="858"/>
      <c r="F498" s="866" t="s">
        <v>46</v>
      </c>
      <c r="G498" s="860"/>
      <c r="H498" s="861"/>
      <c r="I498" s="860"/>
      <c r="J498" s="861"/>
      <c r="K498" s="860"/>
      <c r="L498" s="861"/>
      <c r="M498" s="860" t="s">
        <v>6688</v>
      </c>
      <c r="N498" s="862" t="str">
        <f t="shared" si="7"/>
        <v>SAR1.Zdv008_1_1_1.ZDV.I.MC</v>
      </c>
      <c r="O498" s="860" t="s">
        <v>451</v>
      </c>
      <c r="P498" s="860" t="s">
        <v>452</v>
      </c>
      <c r="Q498" s="868" t="s">
        <v>623</v>
      </c>
      <c r="R498" s="860"/>
      <c r="S498" s="858"/>
      <c r="T498" s="868" t="s">
        <v>623</v>
      </c>
      <c r="U498" s="860"/>
      <c r="V498" s="860"/>
    </row>
    <row r="499" spans="1:22" ht="15" customHeight="1" x14ac:dyDescent="0.25">
      <c r="A499" s="857">
        <v>498</v>
      </c>
      <c r="B499" s="260" t="s">
        <v>6699</v>
      </c>
      <c r="C499" s="884" t="s">
        <v>6700</v>
      </c>
      <c r="D499" s="858">
        <v>100</v>
      </c>
      <c r="E499" s="858"/>
      <c r="F499" s="866" t="s">
        <v>46</v>
      </c>
      <c r="G499" s="860"/>
      <c r="H499" s="861"/>
      <c r="I499" s="860"/>
      <c r="J499" s="861"/>
      <c r="K499" s="860"/>
      <c r="L499" s="861"/>
      <c r="M499" s="860" t="s">
        <v>6688</v>
      </c>
      <c r="N499" s="862" t="str">
        <f t="shared" si="7"/>
        <v>SAR1.Zdv008_1_1_1.ZDV.I.OPC</v>
      </c>
      <c r="O499" s="860" t="s">
        <v>451</v>
      </c>
      <c r="P499" s="860" t="s">
        <v>452</v>
      </c>
      <c r="Q499" s="860" t="s">
        <v>626</v>
      </c>
      <c r="R499" s="860"/>
      <c r="S499" s="858"/>
      <c r="T499" s="860" t="s">
        <v>626</v>
      </c>
      <c r="U499" s="860"/>
      <c r="V499" s="860"/>
    </row>
    <row r="500" spans="1:22" ht="15" customHeight="1" x14ac:dyDescent="0.25">
      <c r="A500" s="857">
        <v>499</v>
      </c>
      <c r="B500" s="260" t="s">
        <v>6701</v>
      </c>
      <c r="C500" s="884" t="s">
        <v>6702</v>
      </c>
      <c r="D500" s="858">
        <v>100</v>
      </c>
      <c r="E500" s="858"/>
      <c r="F500" s="859" t="s">
        <v>46</v>
      </c>
      <c r="G500" s="860"/>
      <c r="H500" s="861"/>
      <c r="I500" s="860"/>
      <c r="J500" s="861"/>
      <c r="K500" s="860"/>
      <c r="L500" s="861"/>
      <c r="M500" s="860" t="s">
        <v>6688</v>
      </c>
      <c r="N500" s="862" t="str">
        <f t="shared" si="7"/>
        <v>SAR1.Zdv008_1_1_1.ZDV.I.DC</v>
      </c>
      <c r="O500" s="860" t="s">
        <v>451</v>
      </c>
      <c r="P500" s="860" t="s">
        <v>452</v>
      </c>
      <c r="Q500" s="868" t="s">
        <v>1582</v>
      </c>
      <c r="R500" s="860"/>
      <c r="S500" s="858"/>
      <c r="T500" s="868" t="s">
        <v>1582</v>
      </c>
      <c r="U500" s="860"/>
      <c r="V500" s="860"/>
    </row>
    <row r="501" spans="1:22" ht="15" customHeight="1" thickBot="1" x14ac:dyDescent="0.3">
      <c r="A501" s="857">
        <v>500</v>
      </c>
      <c r="B501" s="882" t="s">
        <v>6703</v>
      </c>
      <c r="C501" s="884" t="s">
        <v>6704</v>
      </c>
      <c r="D501" s="858">
        <v>100</v>
      </c>
      <c r="E501" s="858"/>
      <c r="F501" s="866" t="s">
        <v>46</v>
      </c>
      <c r="G501" s="860"/>
      <c r="H501" s="861"/>
      <c r="I501" s="860"/>
      <c r="J501" s="861"/>
      <c r="K501" s="860"/>
      <c r="L501" s="861"/>
      <c r="M501" s="860" t="s">
        <v>6688</v>
      </c>
      <c r="N501" s="862" t="str">
        <f t="shared" si="7"/>
        <v>SAR1.Zdv008_1_1_1.ZDV.I.BU</v>
      </c>
      <c r="O501" s="860" t="s">
        <v>451</v>
      </c>
      <c r="P501" s="860" t="s">
        <v>452</v>
      </c>
      <c r="Q501" s="860" t="s">
        <v>6571</v>
      </c>
      <c r="R501" s="860"/>
      <c r="S501" s="858"/>
      <c r="T501" s="860" t="s">
        <v>6571</v>
      </c>
      <c r="U501" s="860"/>
      <c r="V501" s="860"/>
    </row>
    <row r="502" spans="1:22" ht="15" customHeight="1" x14ac:dyDescent="0.25">
      <c r="A502" s="857">
        <v>501</v>
      </c>
      <c r="B502" s="879" t="s">
        <v>6705</v>
      </c>
      <c r="C502" s="884" t="s">
        <v>6706</v>
      </c>
      <c r="D502" s="858">
        <v>100</v>
      </c>
      <c r="E502" s="858" t="s">
        <v>2239</v>
      </c>
      <c r="F502" s="866" t="s">
        <v>46</v>
      </c>
      <c r="G502" s="860"/>
      <c r="H502" s="861"/>
      <c r="I502" s="881"/>
      <c r="J502" s="861" t="s">
        <v>5048</v>
      </c>
      <c r="K502" s="881" t="s">
        <v>1581</v>
      </c>
      <c r="L502" s="861" t="s">
        <v>1884</v>
      </c>
      <c r="M502" s="860" t="s">
        <v>6707</v>
      </c>
      <c r="N502" s="862" t="str">
        <f t="shared" si="7"/>
        <v>SAR1.Zdv008_1_1_2.ZDV.I.OKC</v>
      </c>
      <c r="O502" s="860" t="s">
        <v>451</v>
      </c>
      <c r="P502" s="860" t="s">
        <v>452</v>
      </c>
      <c r="Q502" s="868" t="s">
        <v>621</v>
      </c>
      <c r="R502" s="860"/>
      <c r="S502" s="858"/>
      <c r="T502" s="868" t="s">
        <v>621</v>
      </c>
      <c r="U502" s="860"/>
      <c r="V502" s="860"/>
    </row>
    <row r="503" spans="1:22" ht="15" customHeight="1" x14ac:dyDescent="0.25">
      <c r="A503" s="857">
        <v>502</v>
      </c>
      <c r="B503" s="260" t="s">
        <v>6708</v>
      </c>
      <c r="C503" s="884" t="s">
        <v>6709</v>
      </c>
      <c r="D503" s="858">
        <v>100</v>
      </c>
      <c r="E503" s="858"/>
      <c r="F503" s="866" t="s">
        <v>46</v>
      </c>
      <c r="G503" s="860"/>
      <c r="H503" s="861"/>
      <c r="I503" s="860"/>
      <c r="J503" s="861"/>
      <c r="K503" s="860"/>
      <c r="L503" s="861"/>
      <c r="M503" s="860" t="s">
        <v>6707</v>
      </c>
      <c r="N503" s="862" t="str">
        <f t="shared" si="7"/>
        <v>SAR1.Zdv008_1_1_2.ZDV.I.CKC</v>
      </c>
      <c r="O503" s="860" t="s">
        <v>451</v>
      </c>
      <c r="P503" s="860" t="s">
        <v>452</v>
      </c>
      <c r="Q503" s="860" t="s">
        <v>622</v>
      </c>
      <c r="R503" s="860"/>
      <c r="S503" s="858"/>
      <c r="T503" s="860" t="s">
        <v>622</v>
      </c>
      <c r="U503" s="860"/>
      <c r="V503" s="860"/>
    </row>
    <row r="504" spans="1:22" ht="15" customHeight="1" x14ac:dyDescent="0.25">
      <c r="A504" s="857">
        <v>503</v>
      </c>
      <c r="B504" s="260" t="s">
        <v>6710</v>
      </c>
      <c r="C504" s="884" t="s">
        <v>6711</v>
      </c>
      <c r="D504" s="858">
        <v>100</v>
      </c>
      <c r="E504" s="858"/>
      <c r="F504" s="866" t="s">
        <v>46</v>
      </c>
      <c r="G504" s="860"/>
      <c r="H504" s="861"/>
      <c r="I504" s="860"/>
      <c r="J504" s="861"/>
      <c r="K504" s="860"/>
      <c r="L504" s="861"/>
      <c r="M504" s="860" t="s">
        <v>6707</v>
      </c>
      <c r="N504" s="862" t="str">
        <f t="shared" si="7"/>
        <v>SAR1.Zdv008_1_1_2.ZDV.I.ODC</v>
      </c>
      <c r="O504" s="860" t="s">
        <v>451</v>
      </c>
      <c r="P504" s="860" t="s">
        <v>452</v>
      </c>
      <c r="Q504" s="868" t="s">
        <v>619</v>
      </c>
      <c r="R504" s="860"/>
      <c r="S504" s="858"/>
      <c r="T504" s="868" t="s">
        <v>619</v>
      </c>
      <c r="U504" s="860"/>
      <c r="V504" s="860"/>
    </row>
    <row r="505" spans="1:22" ht="15" customHeight="1" x14ac:dyDescent="0.25">
      <c r="A505" s="857">
        <v>504</v>
      </c>
      <c r="B505" s="260" t="s">
        <v>6712</v>
      </c>
      <c r="C505" s="884" t="s">
        <v>6713</v>
      </c>
      <c r="D505" s="858">
        <v>100</v>
      </c>
      <c r="E505" s="858"/>
      <c r="F505" s="866" t="s">
        <v>46</v>
      </c>
      <c r="G505" s="860"/>
      <c r="H505" s="861"/>
      <c r="I505" s="860"/>
      <c r="J505" s="861"/>
      <c r="K505" s="860"/>
      <c r="L505" s="861"/>
      <c r="M505" s="860" t="s">
        <v>6707</v>
      </c>
      <c r="N505" s="862" t="str">
        <f t="shared" si="7"/>
        <v>SAR1.Zdv008_1_1_2.ZDV.I.CDC</v>
      </c>
      <c r="O505" s="860" t="s">
        <v>451</v>
      </c>
      <c r="P505" s="860" t="s">
        <v>452</v>
      </c>
      <c r="Q505" s="860" t="s">
        <v>620</v>
      </c>
      <c r="R505" s="860"/>
      <c r="S505" s="858"/>
      <c r="T505" s="860" t="s">
        <v>620</v>
      </c>
      <c r="U505" s="860"/>
      <c r="V505" s="860"/>
    </row>
    <row r="506" spans="1:22" ht="15" customHeight="1" x14ac:dyDescent="0.25">
      <c r="A506" s="857">
        <v>505</v>
      </c>
      <c r="B506" s="260" t="s">
        <v>6714</v>
      </c>
      <c r="C506" s="884" t="s">
        <v>6715</v>
      </c>
      <c r="D506" s="858">
        <v>100</v>
      </c>
      <c r="E506" s="858"/>
      <c r="F506" s="866" t="s">
        <v>46</v>
      </c>
      <c r="G506" s="860"/>
      <c r="H506" s="861"/>
      <c r="I506" s="860"/>
      <c r="J506" s="861"/>
      <c r="K506" s="860"/>
      <c r="L506" s="861"/>
      <c r="M506" s="860" t="s">
        <v>6707</v>
      </c>
      <c r="N506" s="862" t="str">
        <f t="shared" si="7"/>
        <v>SAR1.Zdv008_1_1_2.ZDV.I.OPC</v>
      </c>
      <c r="O506" s="860" t="s">
        <v>451</v>
      </c>
      <c r="P506" s="860" t="s">
        <v>452</v>
      </c>
      <c r="Q506" s="868" t="s">
        <v>626</v>
      </c>
      <c r="R506" s="860"/>
      <c r="S506" s="858"/>
      <c r="T506" s="868" t="s">
        <v>626</v>
      </c>
      <c r="U506" s="860"/>
      <c r="V506" s="860"/>
    </row>
    <row r="507" spans="1:22" ht="15" customHeight="1" x14ac:dyDescent="0.25">
      <c r="A507" s="857">
        <v>506</v>
      </c>
      <c r="B507" s="260" t="s">
        <v>6716</v>
      </c>
      <c r="C507" s="884" t="s">
        <v>6717</v>
      </c>
      <c r="D507" s="858">
        <v>100</v>
      </c>
      <c r="E507" s="858"/>
      <c r="F507" s="866" t="s">
        <v>46</v>
      </c>
      <c r="G507" s="860"/>
      <c r="H507" s="861"/>
      <c r="I507" s="860"/>
      <c r="J507" s="861"/>
      <c r="K507" s="860"/>
      <c r="L507" s="861"/>
      <c r="M507" s="860" t="s">
        <v>6707</v>
      </c>
      <c r="N507" s="862" t="str">
        <f t="shared" si="7"/>
        <v>SAR1.Zdv008_1_1_2.ZDV.I.MC</v>
      </c>
      <c r="O507" s="860" t="s">
        <v>451</v>
      </c>
      <c r="P507" s="860" t="s">
        <v>452</v>
      </c>
      <c r="Q507" s="868" t="s">
        <v>623</v>
      </c>
      <c r="R507" s="860"/>
      <c r="S507" s="858"/>
      <c r="T507" s="868" t="s">
        <v>623</v>
      </c>
      <c r="U507" s="860"/>
      <c r="V507" s="860"/>
    </row>
    <row r="508" spans="1:22" ht="15" customHeight="1" x14ac:dyDescent="0.25">
      <c r="A508" s="857">
        <v>507</v>
      </c>
      <c r="B508" s="260" t="s">
        <v>6718</v>
      </c>
      <c r="C508" s="884" t="s">
        <v>6719</v>
      </c>
      <c r="D508" s="858">
        <v>100</v>
      </c>
      <c r="E508" s="858"/>
      <c r="F508" s="866" t="s">
        <v>46</v>
      </c>
      <c r="G508" s="860"/>
      <c r="H508" s="861"/>
      <c r="I508" s="860"/>
      <c r="J508" s="861"/>
      <c r="K508" s="860"/>
      <c r="L508" s="861"/>
      <c r="M508" s="860" t="s">
        <v>6707</v>
      </c>
      <c r="N508" s="862" t="str">
        <f t="shared" si="7"/>
        <v>SAR1.Zdv008_1_1_2.ZDV.I.OPC</v>
      </c>
      <c r="O508" s="860" t="s">
        <v>451</v>
      </c>
      <c r="P508" s="860" t="s">
        <v>452</v>
      </c>
      <c r="Q508" s="868" t="s">
        <v>626</v>
      </c>
      <c r="R508" s="860"/>
      <c r="S508" s="858"/>
      <c r="T508" s="868" t="s">
        <v>626</v>
      </c>
      <c r="U508" s="860"/>
      <c r="V508" s="860"/>
    </row>
    <row r="509" spans="1:22" ht="15" customHeight="1" x14ac:dyDescent="0.25">
      <c r="A509" s="857">
        <v>508</v>
      </c>
      <c r="B509" s="260" t="s">
        <v>6720</v>
      </c>
      <c r="C509" s="884" t="s">
        <v>6721</v>
      </c>
      <c r="D509" s="858">
        <v>100</v>
      </c>
      <c r="E509" s="858"/>
      <c r="F509" s="859" t="s">
        <v>46</v>
      </c>
      <c r="G509" s="860"/>
      <c r="H509" s="861"/>
      <c r="I509" s="860"/>
      <c r="J509" s="861"/>
      <c r="K509" s="860"/>
      <c r="L509" s="861"/>
      <c r="M509" s="860" t="s">
        <v>6707</v>
      </c>
      <c r="N509" s="862" t="str">
        <f t="shared" si="7"/>
        <v>SAR1.Zdv008_1_1_2.ZDV.I.DC</v>
      </c>
      <c r="O509" s="860" t="s">
        <v>451</v>
      </c>
      <c r="P509" s="860" t="s">
        <v>452</v>
      </c>
      <c r="Q509" s="868" t="s">
        <v>1582</v>
      </c>
      <c r="R509" s="860"/>
      <c r="S509" s="858"/>
      <c r="T509" s="868" t="s">
        <v>1582</v>
      </c>
      <c r="U509" s="860"/>
      <c r="V509" s="860"/>
    </row>
    <row r="510" spans="1:22" ht="15" customHeight="1" thickBot="1" x14ac:dyDescent="0.3">
      <c r="A510" s="857">
        <v>509</v>
      </c>
      <c r="B510" s="882" t="s">
        <v>6722</v>
      </c>
      <c r="C510" s="884" t="s">
        <v>6723</v>
      </c>
      <c r="D510" s="858">
        <v>100</v>
      </c>
      <c r="E510" s="858"/>
      <c r="F510" s="866" t="s">
        <v>46</v>
      </c>
      <c r="G510" s="860"/>
      <c r="H510" s="861"/>
      <c r="I510" s="860"/>
      <c r="J510" s="861"/>
      <c r="K510" s="860"/>
      <c r="L510" s="861"/>
      <c r="M510" s="860" t="s">
        <v>6707</v>
      </c>
      <c r="N510" s="862" t="str">
        <f t="shared" si="7"/>
        <v>SAR1.Zdv008_1_1_2.ZDV.I.BU</v>
      </c>
      <c r="O510" s="860" t="s">
        <v>451</v>
      </c>
      <c r="P510" s="860" t="s">
        <v>452</v>
      </c>
      <c r="Q510" s="868" t="s">
        <v>6571</v>
      </c>
      <c r="R510" s="860"/>
      <c r="S510" s="858"/>
      <c r="T510" s="868" t="s">
        <v>6571</v>
      </c>
      <c r="U510" s="860"/>
      <c r="V510" s="860"/>
    </row>
    <row r="511" spans="1:22" ht="15" customHeight="1" x14ac:dyDescent="0.25">
      <c r="A511" s="857">
        <v>510</v>
      </c>
      <c r="B511" s="879" t="s">
        <v>6724</v>
      </c>
      <c r="C511" s="884" t="s">
        <v>6725</v>
      </c>
      <c r="D511" s="858">
        <v>100</v>
      </c>
      <c r="E511" s="858" t="s">
        <v>2239</v>
      </c>
      <c r="F511" s="866" t="s">
        <v>46</v>
      </c>
      <c r="G511" s="860"/>
      <c r="H511" s="861"/>
      <c r="I511" s="881"/>
      <c r="J511" s="861" t="s">
        <v>5048</v>
      </c>
      <c r="K511" s="881" t="s">
        <v>1581</v>
      </c>
      <c r="L511" s="861" t="s">
        <v>1884</v>
      </c>
      <c r="M511" s="860" t="s">
        <v>6726</v>
      </c>
      <c r="N511" s="862" t="str">
        <f t="shared" si="7"/>
        <v>SAR1.Zdv008_1_2_1.ZDV.I.OKC</v>
      </c>
      <c r="O511" s="860" t="s">
        <v>451</v>
      </c>
      <c r="P511" s="860" t="s">
        <v>452</v>
      </c>
      <c r="Q511" s="868" t="s">
        <v>621</v>
      </c>
      <c r="R511" s="860"/>
      <c r="S511" s="858"/>
      <c r="T511" s="868" t="s">
        <v>621</v>
      </c>
      <c r="U511" s="860"/>
      <c r="V511" s="860"/>
    </row>
    <row r="512" spans="1:22" ht="15" customHeight="1" x14ac:dyDescent="0.25">
      <c r="A512" s="857">
        <v>511</v>
      </c>
      <c r="B512" s="260" t="s">
        <v>6727</v>
      </c>
      <c r="C512" s="884" t="s">
        <v>6728</v>
      </c>
      <c r="D512" s="858">
        <v>100</v>
      </c>
      <c r="E512" s="858"/>
      <c r="F512" s="866" t="s">
        <v>46</v>
      </c>
      <c r="G512" s="860"/>
      <c r="H512" s="861"/>
      <c r="I512" s="860"/>
      <c r="J512" s="861"/>
      <c r="K512" s="860"/>
      <c r="L512" s="861"/>
      <c r="M512" s="860" t="s">
        <v>6726</v>
      </c>
      <c r="N512" s="862" t="str">
        <f t="shared" si="7"/>
        <v>SAR1.Zdv008_1_2_1.ZDV.I.CKC</v>
      </c>
      <c r="O512" s="860" t="s">
        <v>451</v>
      </c>
      <c r="P512" s="860" t="s">
        <v>452</v>
      </c>
      <c r="Q512" s="868" t="s">
        <v>622</v>
      </c>
      <c r="R512" s="860"/>
      <c r="S512" s="858"/>
      <c r="T512" s="868" t="s">
        <v>622</v>
      </c>
      <c r="U512" s="860"/>
      <c r="V512" s="860"/>
    </row>
    <row r="513" spans="1:22" x14ac:dyDescent="0.25">
      <c r="A513" s="857">
        <v>512</v>
      </c>
      <c r="B513" s="260" t="s">
        <v>6729</v>
      </c>
      <c r="C513" s="884" t="s">
        <v>6730</v>
      </c>
      <c r="D513" s="858">
        <v>100</v>
      </c>
      <c r="E513" s="858"/>
      <c r="F513" s="866" t="s">
        <v>46</v>
      </c>
      <c r="G513" s="860"/>
      <c r="H513" s="861"/>
      <c r="I513" s="860"/>
      <c r="J513" s="861"/>
      <c r="K513" s="860"/>
      <c r="L513" s="861"/>
      <c r="M513" s="860" t="s">
        <v>6726</v>
      </c>
      <c r="N513" s="862" t="str">
        <f t="shared" si="7"/>
        <v>SAR1.Zdv008_1_2_1.ZDV.I.ODC</v>
      </c>
      <c r="O513" s="860" t="s">
        <v>451</v>
      </c>
      <c r="P513" s="860" t="s">
        <v>452</v>
      </c>
      <c r="Q513" s="868" t="s">
        <v>619</v>
      </c>
      <c r="R513" s="860"/>
      <c r="S513" s="858"/>
      <c r="T513" s="868" t="s">
        <v>619</v>
      </c>
      <c r="U513" s="860"/>
      <c r="V513" s="860"/>
    </row>
    <row r="514" spans="1:22" ht="15" customHeight="1" x14ac:dyDescent="0.25">
      <c r="A514" s="857">
        <v>513</v>
      </c>
      <c r="B514" s="260" t="s">
        <v>6731</v>
      </c>
      <c r="C514" s="884" t="s">
        <v>6732</v>
      </c>
      <c r="D514" s="858">
        <v>100</v>
      </c>
      <c r="E514" s="858"/>
      <c r="F514" s="866" t="s">
        <v>46</v>
      </c>
      <c r="G514" s="860"/>
      <c r="H514" s="861"/>
      <c r="I514" s="860"/>
      <c r="J514" s="861"/>
      <c r="K514" s="860"/>
      <c r="L514" s="861"/>
      <c r="M514" s="860" t="s">
        <v>6726</v>
      </c>
      <c r="N514" s="862" t="str">
        <f t="shared" si="7"/>
        <v>SAR1.Zdv008_1_2_1.ZDV.I.CDC</v>
      </c>
      <c r="O514" s="860" t="s">
        <v>451</v>
      </c>
      <c r="P514" s="860" t="s">
        <v>452</v>
      </c>
      <c r="Q514" s="868" t="s">
        <v>620</v>
      </c>
      <c r="R514" s="860"/>
      <c r="S514" s="858"/>
      <c r="T514" s="868" t="s">
        <v>620</v>
      </c>
      <c r="U514" s="860"/>
      <c r="V514" s="860"/>
    </row>
    <row r="515" spans="1:22" ht="15" customHeight="1" x14ac:dyDescent="0.25">
      <c r="A515" s="857">
        <v>514</v>
      </c>
      <c r="B515" s="260" t="s">
        <v>6733</v>
      </c>
      <c r="C515" s="884" t="s">
        <v>6734</v>
      </c>
      <c r="D515" s="858">
        <v>100</v>
      </c>
      <c r="E515" s="858"/>
      <c r="F515" s="866" t="s">
        <v>46</v>
      </c>
      <c r="G515" s="860"/>
      <c r="H515" s="861"/>
      <c r="I515" s="860"/>
      <c r="J515" s="861"/>
      <c r="K515" s="860"/>
      <c r="L515" s="861"/>
      <c r="M515" s="860" t="s">
        <v>6726</v>
      </c>
      <c r="N515" s="862" t="str">
        <f t="shared" ref="N515:N578" si="8">IF(ISBLANK(M515),"",IF(ISBLANK(Q515),CONCATENATE(M515,".",C515),CONCATENATE(M515,".",Q515)))</f>
        <v>SAR1.Zdv008_1_2_1.ZDV.I.OPC</v>
      </c>
      <c r="O515" s="860" t="s">
        <v>451</v>
      </c>
      <c r="P515" s="860" t="s">
        <v>452</v>
      </c>
      <c r="Q515" s="868" t="s">
        <v>626</v>
      </c>
      <c r="R515" s="860"/>
      <c r="S515" s="858"/>
      <c r="T515" s="868" t="s">
        <v>626</v>
      </c>
      <c r="U515" s="860"/>
      <c r="V515" s="860"/>
    </row>
    <row r="516" spans="1:22" ht="15" customHeight="1" x14ac:dyDescent="0.25">
      <c r="A516" s="857">
        <v>515</v>
      </c>
      <c r="B516" s="260" t="s">
        <v>6735</v>
      </c>
      <c r="C516" s="884" t="s">
        <v>6736</v>
      </c>
      <c r="D516" s="858">
        <v>100</v>
      </c>
      <c r="E516" s="858"/>
      <c r="F516" s="866" t="s">
        <v>46</v>
      </c>
      <c r="G516" s="860"/>
      <c r="H516" s="861"/>
      <c r="I516" s="860"/>
      <c r="J516" s="861"/>
      <c r="K516" s="860"/>
      <c r="L516" s="861"/>
      <c r="M516" s="860" t="s">
        <v>6726</v>
      </c>
      <c r="N516" s="862" t="str">
        <f t="shared" si="8"/>
        <v>SAR1.Zdv008_1_2_1.ZDV.I.MC</v>
      </c>
      <c r="O516" s="860" t="s">
        <v>451</v>
      </c>
      <c r="P516" s="860" t="s">
        <v>452</v>
      </c>
      <c r="Q516" s="860" t="s">
        <v>623</v>
      </c>
      <c r="R516" s="860"/>
      <c r="S516" s="858"/>
      <c r="T516" s="860" t="s">
        <v>623</v>
      </c>
      <c r="U516" s="860"/>
      <c r="V516" s="860"/>
    </row>
    <row r="517" spans="1:22" ht="15" customHeight="1" x14ac:dyDescent="0.25">
      <c r="A517" s="857">
        <v>516</v>
      </c>
      <c r="B517" s="260" t="s">
        <v>6737</v>
      </c>
      <c r="C517" s="884" t="s">
        <v>6738</v>
      </c>
      <c r="D517" s="858">
        <v>100</v>
      </c>
      <c r="E517" s="858"/>
      <c r="F517" s="866" t="s">
        <v>46</v>
      </c>
      <c r="G517" s="860"/>
      <c r="H517" s="861"/>
      <c r="I517" s="860"/>
      <c r="J517" s="861"/>
      <c r="K517" s="860"/>
      <c r="L517" s="861"/>
      <c r="M517" s="860" t="s">
        <v>6726</v>
      </c>
      <c r="N517" s="862" t="str">
        <f t="shared" si="8"/>
        <v>SAR1.Zdv008_1_2_1.ZDV.I.OPC</v>
      </c>
      <c r="O517" s="860" t="s">
        <v>451</v>
      </c>
      <c r="P517" s="860" t="s">
        <v>452</v>
      </c>
      <c r="Q517" s="860" t="s">
        <v>626</v>
      </c>
      <c r="R517" s="860"/>
      <c r="S517" s="858"/>
      <c r="T517" s="860" t="s">
        <v>626</v>
      </c>
      <c r="U517" s="860"/>
      <c r="V517" s="860"/>
    </row>
    <row r="518" spans="1:22" ht="15" customHeight="1" x14ac:dyDescent="0.25">
      <c r="A518" s="857">
        <v>517</v>
      </c>
      <c r="B518" s="260" t="s">
        <v>6739</v>
      </c>
      <c r="C518" s="884" t="s">
        <v>6740</v>
      </c>
      <c r="D518" s="858">
        <v>100</v>
      </c>
      <c r="E518" s="858"/>
      <c r="F518" s="859" t="s">
        <v>46</v>
      </c>
      <c r="G518" s="860"/>
      <c r="H518" s="861"/>
      <c r="I518" s="860"/>
      <c r="J518" s="861"/>
      <c r="K518" s="860"/>
      <c r="L518" s="861"/>
      <c r="M518" s="860" t="s">
        <v>6726</v>
      </c>
      <c r="N518" s="862" t="str">
        <f t="shared" si="8"/>
        <v>SAR1.Zdv008_1_2_1.ZDV.I.DC</v>
      </c>
      <c r="O518" s="860" t="s">
        <v>451</v>
      </c>
      <c r="P518" s="860" t="s">
        <v>452</v>
      </c>
      <c r="Q518" s="860" t="s">
        <v>1582</v>
      </c>
      <c r="R518" s="860"/>
      <c r="S518" s="858"/>
      <c r="T518" s="860" t="s">
        <v>1582</v>
      </c>
      <c r="U518" s="860"/>
      <c r="V518" s="860"/>
    </row>
    <row r="519" spans="1:22" ht="15" customHeight="1" thickBot="1" x14ac:dyDescent="0.3">
      <c r="A519" s="857">
        <v>518</v>
      </c>
      <c r="B519" s="882" t="s">
        <v>6741</v>
      </c>
      <c r="C519" s="884" t="s">
        <v>6742</v>
      </c>
      <c r="D519" s="858">
        <v>100</v>
      </c>
      <c r="E519" s="858"/>
      <c r="F519" s="866" t="s">
        <v>46</v>
      </c>
      <c r="G519" s="860"/>
      <c r="H519" s="861"/>
      <c r="I519" s="860"/>
      <c r="J519" s="861"/>
      <c r="K519" s="860"/>
      <c r="L519" s="861"/>
      <c r="M519" s="860" t="s">
        <v>6726</v>
      </c>
      <c r="N519" s="862" t="str">
        <f t="shared" si="8"/>
        <v>SAR1.Zdv008_1_2_1.ZDV.I.BU</v>
      </c>
      <c r="O519" s="860" t="s">
        <v>451</v>
      </c>
      <c r="P519" s="860" t="s">
        <v>452</v>
      </c>
      <c r="Q519" s="860" t="s">
        <v>6571</v>
      </c>
      <c r="R519" s="860"/>
      <c r="S519" s="858"/>
      <c r="T519" s="860" t="s">
        <v>6571</v>
      </c>
      <c r="U519" s="860"/>
      <c r="V519" s="860"/>
    </row>
    <row r="520" spans="1:22" ht="15" customHeight="1" x14ac:dyDescent="0.25">
      <c r="A520" s="857">
        <v>519</v>
      </c>
      <c r="B520" s="879" t="s">
        <v>6743</v>
      </c>
      <c r="C520" s="884" t="s">
        <v>6744</v>
      </c>
      <c r="D520" s="858">
        <v>100</v>
      </c>
      <c r="E520" s="858" t="s">
        <v>2239</v>
      </c>
      <c r="F520" s="866" t="s">
        <v>46</v>
      </c>
      <c r="G520" s="860"/>
      <c r="H520" s="861"/>
      <c r="I520" s="881"/>
      <c r="J520" s="861" t="s">
        <v>5048</v>
      </c>
      <c r="K520" s="881" t="s">
        <v>1581</v>
      </c>
      <c r="L520" s="861" t="s">
        <v>1884</v>
      </c>
      <c r="M520" s="860" t="s">
        <v>6745</v>
      </c>
      <c r="N520" s="862" t="str">
        <f t="shared" si="8"/>
        <v>SAR1.Zdv008_1_2_2.ZDV.I.OKC</v>
      </c>
      <c r="O520" s="860" t="s">
        <v>451</v>
      </c>
      <c r="P520" s="860" t="s">
        <v>452</v>
      </c>
      <c r="Q520" s="860" t="s">
        <v>621</v>
      </c>
      <c r="R520" s="860"/>
      <c r="S520" s="858"/>
      <c r="T520" s="860" t="s">
        <v>621</v>
      </c>
      <c r="U520" s="860"/>
      <c r="V520" s="860"/>
    </row>
    <row r="521" spans="1:22" ht="15" customHeight="1" x14ac:dyDescent="0.25">
      <c r="A521" s="857">
        <v>520</v>
      </c>
      <c r="B521" s="260" t="s">
        <v>6746</v>
      </c>
      <c r="C521" s="884" t="s">
        <v>6747</v>
      </c>
      <c r="D521" s="858">
        <v>100</v>
      </c>
      <c r="E521" s="858"/>
      <c r="F521" s="866" t="s">
        <v>46</v>
      </c>
      <c r="G521" s="860"/>
      <c r="H521" s="861"/>
      <c r="I521" s="860"/>
      <c r="J521" s="861"/>
      <c r="K521" s="860"/>
      <c r="L521" s="861"/>
      <c r="M521" s="860" t="s">
        <v>6745</v>
      </c>
      <c r="N521" s="862" t="str">
        <f t="shared" si="8"/>
        <v>SAR1.Zdv008_1_2_2.ZDV.I.CKC</v>
      </c>
      <c r="O521" s="860" t="s">
        <v>451</v>
      </c>
      <c r="P521" s="860" t="s">
        <v>452</v>
      </c>
      <c r="Q521" s="860" t="s">
        <v>622</v>
      </c>
      <c r="R521" s="860"/>
      <c r="S521" s="858"/>
      <c r="T521" s="860" t="s">
        <v>622</v>
      </c>
      <c r="U521" s="860"/>
      <c r="V521" s="860"/>
    </row>
    <row r="522" spans="1:22" ht="15" customHeight="1" x14ac:dyDescent="0.25">
      <c r="A522" s="857">
        <v>521</v>
      </c>
      <c r="B522" s="260" t="s">
        <v>6748</v>
      </c>
      <c r="C522" s="884" t="s">
        <v>6749</v>
      </c>
      <c r="D522" s="858">
        <v>100</v>
      </c>
      <c r="E522" s="858"/>
      <c r="F522" s="866" t="s">
        <v>46</v>
      </c>
      <c r="G522" s="860"/>
      <c r="H522" s="861"/>
      <c r="I522" s="860"/>
      <c r="J522" s="861"/>
      <c r="K522" s="860"/>
      <c r="L522" s="861"/>
      <c r="M522" s="860" t="s">
        <v>6745</v>
      </c>
      <c r="N522" s="862" t="str">
        <f t="shared" si="8"/>
        <v>SAR1.Zdv008_1_2_2.ZDV.I.ODC</v>
      </c>
      <c r="O522" s="860" t="s">
        <v>451</v>
      </c>
      <c r="P522" s="860" t="s">
        <v>452</v>
      </c>
      <c r="Q522" s="860" t="s">
        <v>619</v>
      </c>
      <c r="R522" s="860"/>
      <c r="S522" s="858"/>
      <c r="T522" s="860" t="s">
        <v>619</v>
      </c>
      <c r="U522" s="860"/>
      <c r="V522" s="860"/>
    </row>
    <row r="523" spans="1:22" ht="15" customHeight="1" x14ac:dyDescent="0.25">
      <c r="A523" s="857">
        <v>522</v>
      </c>
      <c r="B523" s="260" t="s">
        <v>6750</v>
      </c>
      <c r="C523" s="884" t="s">
        <v>6751</v>
      </c>
      <c r="D523" s="858">
        <v>100</v>
      </c>
      <c r="E523" s="858"/>
      <c r="F523" s="866" t="s">
        <v>46</v>
      </c>
      <c r="G523" s="860"/>
      <c r="H523" s="861"/>
      <c r="I523" s="860"/>
      <c r="J523" s="861"/>
      <c r="K523" s="860"/>
      <c r="L523" s="861"/>
      <c r="M523" s="860" t="s">
        <v>6745</v>
      </c>
      <c r="N523" s="862" t="str">
        <f t="shared" si="8"/>
        <v>SAR1.Zdv008_1_2_2.ZDV.I.CDC</v>
      </c>
      <c r="O523" s="860" t="s">
        <v>451</v>
      </c>
      <c r="P523" s="860" t="s">
        <v>452</v>
      </c>
      <c r="Q523" s="860" t="s">
        <v>620</v>
      </c>
      <c r="R523" s="860"/>
      <c r="S523" s="858"/>
      <c r="T523" s="860" t="s">
        <v>620</v>
      </c>
      <c r="U523" s="860"/>
      <c r="V523" s="860"/>
    </row>
    <row r="524" spans="1:22" ht="15" customHeight="1" x14ac:dyDescent="0.25">
      <c r="A524" s="857">
        <v>523</v>
      </c>
      <c r="B524" s="260" t="s">
        <v>6752</v>
      </c>
      <c r="C524" s="884" t="s">
        <v>6753</v>
      </c>
      <c r="D524" s="858">
        <v>100</v>
      </c>
      <c r="E524" s="858"/>
      <c r="F524" s="866" t="s">
        <v>46</v>
      </c>
      <c r="G524" s="860"/>
      <c r="H524" s="861"/>
      <c r="I524" s="860"/>
      <c r="J524" s="861"/>
      <c r="K524" s="860"/>
      <c r="L524" s="861"/>
      <c r="M524" s="860" t="s">
        <v>6745</v>
      </c>
      <c r="N524" s="862" t="str">
        <f t="shared" si="8"/>
        <v>SAR1.Zdv008_1_2_2.ZDV.I.OPC</v>
      </c>
      <c r="O524" s="860" t="s">
        <v>451</v>
      </c>
      <c r="P524" s="860" t="s">
        <v>452</v>
      </c>
      <c r="Q524" s="860" t="s">
        <v>626</v>
      </c>
      <c r="R524" s="860"/>
      <c r="S524" s="858"/>
      <c r="T524" s="860" t="s">
        <v>626</v>
      </c>
      <c r="U524" s="860"/>
      <c r="V524" s="860"/>
    </row>
    <row r="525" spans="1:22" ht="15" customHeight="1" x14ac:dyDescent="0.25">
      <c r="A525" s="857">
        <v>524</v>
      </c>
      <c r="B525" s="260" t="s">
        <v>6754</v>
      </c>
      <c r="C525" s="884" t="s">
        <v>6755</v>
      </c>
      <c r="D525" s="858">
        <v>100</v>
      </c>
      <c r="E525" s="858"/>
      <c r="F525" s="866" t="s">
        <v>46</v>
      </c>
      <c r="G525" s="860"/>
      <c r="H525" s="861"/>
      <c r="I525" s="860"/>
      <c r="J525" s="861"/>
      <c r="K525" s="860"/>
      <c r="L525" s="861"/>
      <c r="M525" s="860" t="s">
        <v>6745</v>
      </c>
      <c r="N525" s="862" t="str">
        <f t="shared" si="8"/>
        <v>SAR1.Zdv008_1_2_2.ZDV.I.MC</v>
      </c>
      <c r="O525" s="860" t="s">
        <v>451</v>
      </c>
      <c r="P525" s="860" t="s">
        <v>452</v>
      </c>
      <c r="Q525" s="860" t="s">
        <v>623</v>
      </c>
      <c r="R525" s="860"/>
      <c r="S525" s="858"/>
      <c r="T525" s="860" t="s">
        <v>623</v>
      </c>
      <c r="U525" s="860"/>
      <c r="V525" s="860"/>
    </row>
    <row r="526" spans="1:22" ht="15" customHeight="1" x14ac:dyDescent="0.25">
      <c r="A526" s="857">
        <v>525</v>
      </c>
      <c r="B526" s="260" t="s">
        <v>6756</v>
      </c>
      <c r="C526" s="884" t="s">
        <v>6757</v>
      </c>
      <c r="D526" s="858">
        <v>100</v>
      </c>
      <c r="E526" s="858"/>
      <c r="F526" s="866" t="s">
        <v>46</v>
      </c>
      <c r="G526" s="860"/>
      <c r="H526" s="861"/>
      <c r="I526" s="860"/>
      <c r="J526" s="861"/>
      <c r="K526" s="860"/>
      <c r="L526" s="861"/>
      <c r="M526" s="860" t="s">
        <v>6745</v>
      </c>
      <c r="N526" s="862" t="str">
        <f t="shared" si="8"/>
        <v>SAR1.Zdv008_1_2_2.ZDV.I.OPC</v>
      </c>
      <c r="O526" s="860" t="s">
        <v>451</v>
      </c>
      <c r="P526" s="860" t="s">
        <v>452</v>
      </c>
      <c r="Q526" s="860" t="s">
        <v>626</v>
      </c>
      <c r="R526" s="860"/>
      <c r="S526" s="858"/>
      <c r="T526" s="860" t="s">
        <v>626</v>
      </c>
      <c r="U526" s="860"/>
      <c r="V526" s="860"/>
    </row>
    <row r="527" spans="1:22" ht="15" customHeight="1" x14ac:dyDescent="0.25">
      <c r="A527" s="857">
        <v>526</v>
      </c>
      <c r="B527" s="260" t="s">
        <v>6758</v>
      </c>
      <c r="C527" s="884" t="s">
        <v>6759</v>
      </c>
      <c r="D527" s="858">
        <v>100</v>
      </c>
      <c r="E527" s="858"/>
      <c r="F527" s="859" t="s">
        <v>46</v>
      </c>
      <c r="G527" s="860"/>
      <c r="H527" s="861"/>
      <c r="I527" s="860"/>
      <c r="J527" s="861"/>
      <c r="K527" s="860"/>
      <c r="L527" s="861"/>
      <c r="M527" s="860" t="s">
        <v>6745</v>
      </c>
      <c r="N527" s="862" t="str">
        <f t="shared" si="8"/>
        <v>SAR1.Zdv008_1_2_2.ZDV.I.DC</v>
      </c>
      <c r="O527" s="860" t="s">
        <v>451</v>
      </c>
      <c r="P527" s="860" t="s">
        <v>452</v>
      </c>
      <c r="Q527" s="860" t="s">
        <v>1582</v>
      </c>
      <c r="R527" s="860"/>
      <c r="S527" s="858"/>
      <c r="T527" s="860" t="s">
        <v>1582</v>
      </c>
      <c r="U527" s="860"/>
      <c r="V527" s="860"/>
    </row>
    <row r="528" spans="1:22" ht="15" customHeight="1" thickBot="1" x14ac:dyDescent="0.3">
      <c r="A528" s="857">
        <v>527</v>
      </c>
      <c r="B528" s="882" t="s">
        <v>6760</v>
      </c>
      <c r="C528" s="884" t="s">
        <v>6761</v>
      </c>
      <c r="D528" s="858">
        <v>100</v>
      </c>
      <c r="E528" s="858"/>
      <c r="F528" s="866" t="s">
        <v>46</v>
      </c>
      <c r="G528" s="860"/>
      <c r="H528" s="861"/>
      <c r="I528" s="860"/>
      <c r="J528" s="861"/>
      <c r="K528" s="860"/>
      <c r="L528" s="861"/>
      <c r="M528" s="860" t="s">
        <v>6745</v>
      </c>
      <c r="N528" s="862" t="str">
        <f t="shared" si="8"/>
        <v>SAR1.Zdv008_1_2_2.ZDV.I.BU</v>
      </c>
      <c r="O528" s="860" t="s">
        <v>451</v>
      </c>
      <c r="P528" s="860" t="s">
        <v>452</v>
      </c>
      <c r="Q528" s="860" t="s">
        <v>6571</v>
      </c>
      <c r="R528" s="860"/>
      <c r="S528" s="858"/>
      <c r="T528" s="860" t="s">
        <v>6571</v>
      </c>
      <c r="U528" s="860"/>
      <c r="V528" s="860"/>
    </row>
    <row r="529" spans="1:22" ht="15" customHeight="1" x14ac:dyDescent="0.25">
      <c r="A529" s="857">
        <v>528</v>
      </c>
      <c r="B529" s="879" t="s">
        <v>6762</v>
      </c>
      <c r="C529" s="884" t="s">
        <v>6763</v>
      </c>
      <c r="D529" s="858">
        <v>100</v>
      </c>
      <c r="E529" s="858" t="s">
        <v>2239</v>
      </c>
      <c r="F529" s="866" t="s">
        <v>46</v>
      </c>
      <c r="G529" s="860"/>
      <c r="H529" s="861"/>
      <c r="I529" s="881"/>
      <c r="J529" s="861" t="s">
        <v>5048</v>
      </c>
      <c r="K529" s="881" t="s">
        <v>1581</v>
      </c>
      <c r="L529" s="861" t="s">
        <v>1889</v>
      </c>
      <c r="M529" s="860" t="s">
        <v>6764</v>
      </c>
      <c r="N529" s="862" t="str">
        <f t="shared" si="8"/>
        <v>SAR2.Zdv008_2_1_1.ZDV.I.OKC</v>
      </c>
      <c r="O529" s="860" t="s">
        <v>451</v>
      </c>
      <c r="P529" s="860" t="s">
        <v>452</v>
      </c>
      <c r="Q529" s="860" t="s">
        <v>621</v>
      </c>
      <c r="R529" s="860"/>
      <c r="S529" s="858"/>
      <c r="T529" s="860" t="s">
        <v>621</v>
      </c>
      <c r="U529" s="860"/>
      <c r="V529" s="860"/>
    </row>
    <row r="530" spans="1:22" ht="15" customHeight="1" x14ac:dyDescent="0.25">
      <c r="A530" s="857">
        <v>529</v>
      </c>
      <c r="B530" s="260" t="s">
        <v>6765</v>
      </c>
      <c r="C530" s="884" t="s">
        <v>6766</v>
      </c>
      <c r="D530" s="858">
        <v>100</v>
      </c>
      <c r="E530" s="858"/>
      <c r="F530" s="866" t="s">
        <v>46</v>
      </c>
      <c r="G530" s="860"/>
      <c r="H530" s="861"/>
      <c r="I530" s="860"/>
      <c r="J530" s="861"/>
      <c r="K530" s="860"/>
      <c r="L530" s="861"/>
      <c r="M530" s="860" t="s">
        <v>6764</v>
      </c>
      <c r="N530" s="862" t="str">
        <f t="shared" si="8"/>
        <v>SAR2.Zdv008_2_1_1.ZDV.I.CKC</v>
      </c>
      <c r="O530" s="860" t="s">
        <v>451</v>
      </c>
      <c r="P530" s="860" t="s">
        <v>452</v>
      </c>
      <c r="Q530" s="860" t="s">
        <v>622</v>
      </c>
      <c r="R530" s="860"/>
      <c r="S530" s="858"/>
      <c r="T530" s="860" t="s">
        <v>622</v>
      </c>
      <c r="U530" s="860"/>
      <c r="V530" s="860"/>
    </row>
    <row r="531" spans="1:22" ht="15" customHeight="1" x14ac:dyDescent="0.25">
      <c r="A531" s="857">
        <v>530</v>
      </c>
      <c r="B531" s="260" t="s">
        <v>6767</v>
      </c>
      <c r="C531" s="884" t="s">
        <v>6768</v>
      </c>
      <c r="D531" s="858">
        <v>100</v>
      </c>
      <c r="E531" s="858"/>
      <c r="F531" s="866" t="s">
        <v>46</v>
      </c>
      <c r="G531" s="860"/>
      <c r="H531" s="861"/>
      <c r="I531" s="860"/>
      <c r="J531" s="861"/>
      <c r="K531" s="860"/>
      <c r="L531" s="861"/>
      <c r="M531" s="860" t="s">
        <v>6764</v>
      </c>
      <c r="N531" s="862" t="str">
        <f t="shared" si="8"/>
        <v>SAR2.Zdv008_2_1_1.ZDV.I.ODC</v>
      </c>
      <c r="O531" s="860" t="s">
        <v>451</v>
      </c>
      <c r="P531" s="860" t="s">
        <v>452</v>
      </c>
      <c r="Q531" s="860" t="s">
        <v>619</v>
      </c>
      <c r="R531" s="860"/>
      <c r="S531" s="858"/>
      <c r="T531" s="860" t="s">
        <v>619</v>
      </c>
      <c r="U531" s="860"/>
      <c r="V531" s="860"/>
    </row>
    <row r="532" spans="1:22" ht="15" customHeight="1" x14ac:dyDescent="0.25">
      <c r="A532" s="857">
        <v>531</v>
      </c>
      <c r="B532" s="260" t="s">
        <v>6769</v>
      </c>
      <c r="C532" s="884" t="s">
        <v>6770</v>
      </c>
      <c r="D532" s="858">
        <v>100</v>
      </c>
      <c r="E532" s="858"/>
      <c r="F532" s="866" t="s">
        <v>46</v>
      </c>
      <c r="G532" s="860"/>
      <c r="H532" s="861"/>
      <c r="I532" s="860"/>
      <c r="J532" s="861"/>
      <c r="K532" s="860"/>
      <c r="L532" s="861"/>
      <c r="M532" s="860" t="s">
        <v>6764</v>
      </c>
      <c r="N532" s="862" t="str">
        <f t="shared" si="8"/>
        <v>SAR2.Zdv008_2_1_1.ZDV.I.CDC</v>
      </c>
      <c r="O532" s="860" t="s">
        <v>451</v>
      </c>
      <c r="P532" s="860" t="s">
        <v>452</v>
      </c>
      <c r="Q532" s="860" t="s">
        <v>620</v>
      </c>
      <c r="R532" s="860"/>
      <c r="S532" s="858"/>
      <c r="T532" s="860" t="s">
        <v>620</v>
      </c>
      <c r="U532" s="860"/>
      <c r="V532" s="860"/>
    </row>
    <row r="533" spans="1:22" ht="15" customHeight="1" x14ac:dyDescent="0.25">
      <c r="A533" s="857">
        <v>532</v>
      </c>
      <c r="B533" s="260" t="s">
        <v>6771</v>
      </c>
      <c r="C533" s="884" t="s">
        <v>6772</v>
      </c>
      <c r="D533" s="858">
        <v>100</v>
      </c>
      <c r="E533" s="858"/>
      <c r="F533" s="866" t="s">
        <v>46</v>
      </c>
      <c r="G533" s="860"/>
      <c r="H533" s="861"/>
      <c r="I533" s="860"/>
      <c r="J533" s="861"/>
      <c r="K533" s="860"/>
      <c r="L533" s="861"/>
      <c r="M533" s="860" t="s">
        <v>6764</v>
      </c>
      <c r="N533" s="862" t="str">
        <f t="shared" si="8"/>
        <v>SAR2.Zdv008_2_1_1.ZDV.I.OPC</v>
      </c>
      <c r="O533" s="860" t="s">
        <v>451</v>
      </c>
      <c r="P533" s="860" t="s">
        <v>452</v>
      </c>
      <c r="Q533" s="868" t="s">
        <v>626</v>
      </c>
      <c r="R533" s="860"/>
      <c r="S533" s="858"/>
      <c r="T533" s="868" t="s">
        <v>626</v>
      </c>
      <c r="U533" s="860"/>
      <c r="V533" s="860"/>
    </row>
    <row r="534" spans="1:22" ht="15" customHeight="1" x14ac:dyDescent="0.25">
      <c r="A534" s="857">
        <v>533</v>
      </c>
      <c r="B534" s="260" t="s">
        <v>6773</v>
      </c>
      <c r="C534" s="884" t="s">
        <v>6774</v>
      </c>
      <c r="D534" s="858">
        <v>100</v>
      </c>
      <c r="E534" s="858"/>
      <c r="F534" s="866" t="s">
        <v>46</v>
      </c>
      <c r="G534" s="860"/>
      <c r="H534" s="861"/>
      <c r="I534" s="860"/>
      <c r="J534" s="861"/>
      <c r="K534" s="860"/>
      <c r="L534" s="861"/>
      <c r="M534" s="860" t="s">
        <v>6764</v>
      </c>
      <c r="N534" s="862" t="str">
        <f t="shared" si="8"/>
        <v>SAR2.Zdv008_2_1_1.ZDV.I.MC</v>
      </c>
      <c r="O534" s="860" t="s">
        <v>451</v>
      </c>
      <c r="P534" s="860" t="s">
        <v>452</v>
      </c>
      <c r="Q534" s="868" t="s">
        <v>623</v>
      </c>
      <c r="R534" s="860"/>
      <c r="S534" s="858"/>
      <c r="T534" s="868" t="s">
        <v>623</v>
      </c>
      <c r="U534" s="860"/>
      <c r="V534" s="860"/>
    </row>
    <row r="535" spans="1:22" ht="15" customHeight="1" x14ac:dyDescent="0.25">
      <c r="A535" s="857">
        <v>534</v>
      </c>
      <c r="B535" s="260" t="s">
        <v>6775</v>
      </c>
      <c r="C535" s="884" t="s">
        <v>6776</v>
      </c>
      <c r="D535" s="858">
        <v>100</v>
      </c>
      <c r="E535" s="858"/>
      <c r="F535" s="866" t="s">
        <v>46</v>
      </c>
      <c r="G535" s="860"/>
      <c r="H535" s="861"/>
      <c r="I535" s="860"/>
      <c r="J535" s="861"/>
      <c r="K535" s="860"/>
      <c r="L535" s="861"/>
      <c r="M535" s="860" t="s">
        <v>6764</v>
      </c>
      <c r="N535" s="862" t="str">
        <f t="shared" si="8"/>
        <v>SAR2.Zdv008_2_1_1.ZDV.I.OPC</v>
      </c>
      <c r="O535" s="860" t="s">
        <v>451</v>
      </c>
      <c r="P535" s="860" t="s">
        <v>452</v>
      </c>
      <c r="Q535" s="868" t="s">
        <v>626</v>
      </c>
      <c r="R535" s="860"/>
      <c r="S535" s="858"/>
      <c r="T535" s="868" t="s">
        <v>626</v>
      </c>
      <c r="U535" s="860"/>
      <c r="V535" s="860"/>
    </row>
    <row r="536" spans="1:22" ht="15" customHeight="1" x14ac:dyDescent="0.25">
      <c r="A536" s="857">
        <v>535</v>
      </c>
      <c r="B536" s="260" t="s">
        <v>6777</v>
      </c>
      <c r="C536" s="884" t="s">
        <v>6778</v>
      </c>
      <c r="D536" s="858">
        <v>100</v>
      </c>
      <c r="E536" s="858"/>
      <c r="F536" s="859" t="s">
        <v>46</v>
      </c>
      <c r="G536" s="860"/>
      <c r="H536" s="861"/>
      <c r="I536" s="860"/>
      <c r="J536" s="861"/>
      <c r="K536" s="860"/>
      <c r="L536" s="861"/>
      <c r="M536" s="860" t="s">
        <v>6764</v>
      </c>
      <c r="N536" s="862" t="str">
        <f t="shared" si="8"/>
        <v>SAR2.Zdv008_2_1_1.ZDV.I.DC</v>
      </c>
      <c r="O536" s="860" t="s">
        <v>451</v>
      </c>
      <c r="P536" s="860" t="s">
        <v>452</v>
      </c>
      <c r="Q536" s="868" t="s">
        <v>1582</v>
      </c>
      <c r="R536" s="860"/>
      <c r="S536" s="858"/>
      <c r="T536" s="868" t="s">
        <v>1582</v>
      </c>
      <c r="U536" s="860"/>
      <c r="V536" s="860"/>
    </row>
    <row r="537" spans="1:22" ht="15" customHeight="1" thickBot="1" x14ac:dyDescent="0.3">
      <c r="A537" s="857">
        <v>536</v>
      </c>
      <c r="B537" s="882" t="s">
        <v>6779</v>
      </c>
      <c r="C537" s="884" t="s">
        <v>6780</v>
      </c>
      <c r="D537" s="858">
        <v>100</v>
      </c>
      <c r="E537" s="858"/>
      <c r="F537" s="866" t="s">
        <v>46</v>
      </c>
      <c r="G537" s="860"/>
      <c r="H537" s="861"/>
      <c r="I537" s="860"/>
      <c r="J537" s="861"/>
      <c r="K537" s="860"/>
      <c r="L537" s="861"/>
      <c r="M537" s="860" t="s">
        <v>6764</v>
      </c>
      <c r="N537" s="862" t="str">
        <f t="shared" si="8"/>
        <v>SAR2.Zdv008_2_1_1.ZDV.I.BU</v>
      </c>
      <c r="O537" s="860" t="s">
        <v>451</v>
      </c>
      <c r="P537" s="860" t="s">
        <v>452</v>
      </c>
      <c r="Q537" s="868" t="s">
        <v>6571</v>
      </c>
      <c r="R537" s="860"/>
      <c r="S537" s="858"/>
      <c r="T537" s="868" t="s">
        <v>6571</v>
      </c>
      <c r="U537" s="860"/>
      <c r="V537" s="860"/>
    </row>
    <row r="538" spans="1:22" ht="15" customHeight="1" x14ac:dyDescent="0.25">
      <c r="A538" s="857">
        <v>537</v>
      </c>
      <c r="B538" s="879" t="s">
        <v>6781</v>
      </c>
      <c r="C538" s="884" t="s">
        <v>6782</v>
      </c>
      <c r="D538" s="858">
        <v>100</v>
      </c>
      <c r="E538" s="858" t="s">
        <v>2239</v>
      </c>
      <c r="F538" s="866" t="s">
        <v>46</v>
      </c>
      <c r="G538" s="860"/>
      <c r="H538" s="861"/>
      <c r="I538" s="881"/>
      <c r="J538" s="861" t="s">
        <v>5048</v>
      </c>
      <c r="K538" s="881" t="s">
        <v>1581</v>
      </c>
      <c r="L538" s="861" t="s">
        <v>1889</v>
      </c>
      <c r="M538" s="860" t="s">
        <v>6783</v>
      </c>
      <c r="N538" s="862" t="str">
        <f t="shared" si="8"/>
        <v>SAR2.Zdv008_2_1_2.ZDV.I.OKC</v>
      </c>
      <c r="O538" s="860" t="s">
        <v>451</v>
      </c>
      <c r="P538" s="860" t="s">
        <v>452</v>
      </c>
      <c r="Q538" s="868" t="s">
        <v>621</v>
      </c>
      <c r="R538" s="860"/>
      <c r="S538" s="858"/>
      <c r="T538" s="868" t="s">
        <v>621</v>
      </c>
      <c r="U538" s="860"/>
      <c r="V538" s="860"/>
    </row>
    <row r="539" spans="1:22" ht="15" customHeight="1" x14ac:dyDescent="0.25">
      <c r="A539" s="857">
        <v>538</v>
      </c>
      <c r="B539" s="260" t="s">
        <v>6784</v>
      </c>
      <c r="C539" s="884" t="s">
        <v>6785</v>
      </c>
      <c r="D539" s="858">
        <v>100</v>
      </c>
      <c r="E539" s="858"/>
      <c r="F539" s="866" t="s">
        <v>46</v>
      </c>
      <c r="G539" s="860"/>
      <c r="H539" s="861"/>
      <c r="I539" s="860"/>
      <c r="J539" s="861"/>
      <c r="K539" s="860"/>
      <c r="L539" s="861"/>
      <c r="M539" s="860" t="s">
        <v>6783</v>
      </c>
      <c r="N539" s="862" t="str">
        <f t="shared" si="8"/>
        <v>SAR2.Zdv008_2_1_2.ZDV.I.CKC</v>
      </c>
      <c r="O539" s="860" t="s">
        <v>451</v>
      </c>
      <c r="P539" s="860" t="s">
        <v>452</v>
      </c>
      <c r="Q539" s="868" t="s">
        <v>622</v>
      </c>
      <c r="R539" s="860"/>
      <c r="S539" s="858"/>
      <c r="T539" s="868" t="s">
        <v>622</v>
      </c>
      <c r="U539" s="860"/>
      <c r="V539" s="860"/>
    </row>
    <row r="540" spans="1:22" ht="15" customHeight="1" x14ac:dyDescent="0.25">
      <c r="A540" s="857">
        <v>539</v>
      </c>
      <c r="B540" s="260" t="s">
        <v>6786</v>
      </c>
      <c r="C540" s="884" t="s">
        <v>6787</v>
      </c>
      <c r="D540" s="858">
        <v>100</v>
      </c>
      <c r="E540" s="858"/>
      <c r="F540" s="866" t="s">
        <v>46</v>
      </c>
      <c r="G540" s="860"/>
      <c r="H540" s="861"/>
      <c r="I540" s="860"/>
      <c r="J540" s="861"/>
      <c r="K540" s="860"/>
      <c r="L540" s="861"/>
      <c r="M540" s="860" t="s">
        <v>6783</v>
      </c>
      <c r="N540" s="862" t="str">
        <f t="shared" si="8"/>
        <v>SAR2.Zdv008_2_1_2.ZDV.I.ODC</v>
      </c>
      <c r="O540" s="860" t="s">
        <v>451</v>
      </c>
      <c r="P540" s="860" t="s">
        <v>452</v>
      </c>
      <c r="Q540" s="868" t="s">
        <v>619</v>
      </c>
      <c r="R540" s="860"/>
      <c r="S540" s="858"/>
      <c r="T540" s="868" t="s">
        <v>619</v>
      </c>
      <c r="U540" s="860"/>
      <c r="V540" s="860"/>
    </row>
    <row r="541" spans="1:22" ht="15" customHeight="1" x14ac:dyDescent="0.25">
      <c r="A541" s="857">
        <v>540</v>
      </c>
      <c r="B541" s="260" t="s">
        <v>6788</v>
      </c>
      <c r="C541" s="884" t="s">
        <v>6789</v>
      </c>
      <c r="D541" s="858">
        <v>100</v>
      </c>
      <c r="E541" s="858"/>
      <c r="F541" s="866" t="s">
        <v>46</v>
      </c>
      <c r="G541" s="860"/>
      <c r="H541" s="861"/>
      <c r="I541" s="860"/>
      <c r="J541" s="861"/>
      <c r="K541" s="860"/>
      <c r="L541" s="861"/>
      <c r="M541" s="860" t="s">
        <v>6783</v>
      </c>
      <c r="N541" s="862" t="str">
        <f t="shared" si="8"/>
        <v>SAR2.Zdv008_2_1_2.ZDV.I.CDC</v>
      </c>
      <c r="O541" s="860" t="s">
        <v>451</v>
      </c>
      <c r="P541" s="860" t="s">
        <v>452</v>
      </c>
      <c r="Q541" s="868" t="s">
        <v>620</v>
      </c>
      <c r="R541" s="860"/>
      <c r="S541" s="858"/>
      <c r="T541" s="868" t="s">
        <v>620</v>
      </c>
      <c r="U541" s="860"/>
      <c r="V541" s="860"/>
    </row>
    <row r="542" spans="1:22" ht="15" customHeight="1" x14ac:dyDescent="0.25">
      <c r="A542" s="857">
        <v>541</v>
      </c>
      <c r="B542" s="260" t="s">
        <v>6790</v>
      </c>
      <c r="C542" s="884" t="s">
        <v>6791</v>
      </c>
      <c r="D542" s="858">
        <v>100</v>
      </c>
      <c r="E542" s="858"/>
      <c r="F542" s="866" t="s">
        <v>46</v>
      </c>
      <c r="G542" s="860"/>
      <c r="H542" s="861"/>
      <c r="I542" s="860"/>
      <c r="J542" s="861"/>
      <c r="K542" s="860"/>
      <c r="L542" s="861"/>
      <c r="M542" s="860" t="s">
        <v>6783</v>
      </c>
      <c r="N542" s="862" t="str">
        <f t="shared" si="8"/>
        <v>SAR2.Zdv008_2_1_2.ZDV.I.OPC</v>
      </c>
      <c r="O542" s="860" t="s">
        <v>451</v>
      </c>
      <c r="P542" s="860" t="s">
        <v>452</v>
      </c>
      <c r="Q542" s="868" t="s">
        <v>626</v>
      </c>
      <c r="R542" s="860"/>
      <c r="S542" s="858"/>
      <c r="T542" s="868" t="s">
        <v>626</v>
      </c>
      <c r="U542" s="860"/>
      <c r="V542" s="860"/>
    </row>
    <row r="543" spans="1:22" ht="15" customHeight="1" x14ac:dyDescent="0.25">
      <c r="A543" s="857">
        <v>542</v>
      </c>
      <c r="B543" s="260" t="s">
        <v>6792</v>
      </c>
      <c r="C543" s="884" t="s">
        <v>6793</v>
      </c>
      <c r="D543" s="858">
        <v>100</v>
      </c>
      <c r="E543" s="858"/>
      <c r="F543" s="866" t="s">
        <v>46</v>
      </c>
      <c r="G543" s="860"/>
      <c r="H543" s="861"/>
      <c r="I543" s="860"/>
      <c r="J543" s="861"/>
      <c r="K543" s="860"/>
      <c r="L543" s="861"/>
      <c r="M543" s="860" t="s">
        <v>6783</v>
      </c>
      <c r="N543" s="862" t="str">
        <f t="shared" si="8"/>
        <v>SAR2.Zdv008_2_1_2.ZDV.I.MC</v>
      </c>
      <c r="O543" s="860" t="s">
        <v>451</v>
      </c>
      <c r="P543" s="860" t="s">
        <v>452</v>
      </c>
      <c r="Q543" s="868" t="s">
        <v>623</v>
      </c>
      <c r="R543" s="860"/>
      <c r="S543" s="858"/>
      <c r="T543" s="868" t="s">
        <v>623</v>
      </c>
      <c r="U543" s="860"/>
      <c r="V543" s="860"/>
    </row>
    <row r="544" spans="1:22" ht="15" customHeight="1" x14ac:dyDescent="0.25">
      <c r="A544" s="857">
        <v>543</v>
      </c>
      <c r="B544" s="260" t="s">
        <v>6794</v>
      </c>
      <c r="C544" s="884" t="s">
        <v>6795</v>
      </c>
      <c r="D544" s="858">
        <v>100</v>
      </c>
      <c r="E544" s="858"/>
      <c r="F544" s="866" t="s">
        <v>46</v>
      </c>
      <c r="G544" s="860"/>
      <c r="H544" s="861"/>
      <c r="I544" s="860"/>
      <c r="J544" s="861"/>
      <c r="K544" s="860"/>
      <c r="L544" s="861"/>
      <c r="M544" s="860" t="s">
        <v>6783</v>
      </c>
      <c r="N544" s="862" t="str">
        <f t="shared" si="8"/>
        <v>SAR2.Zdv008_2_1_2.ZDV.I.OPC</v>
      </c>
      <c r="O544" s="860" t="s">
        <v>451</v>
      </c>
      <c r="P544" s="860" t="s">
        <v>452</v>
      </c>
      <c r="Q544" s="868" t="s">
        <v>626</v>
      </c>
      <c r="R544" s="860"/>
      <c r="S544" s="858"/>
      <c r="T544" s="868" t="s">
        <v>626</v>
      </c>
      <c r="U544" s="860"/>
      <c r="V544" s="860"/>
    </row>
    <row r="545" spans="1:27" ht="15" customHeight="1" x14ac:dyDescent="0.25">
      <c r="A545" s="857">
        <v>544</v>
      </c>
      <c r="B545" s="260" t="s">
        <v>6796</v>
      </c>
      <c r="C545" s="884" t="s">
        <v>6797</v>
      </c>
      <c r="D545" s="858">
        <v>100</v>
      </c>
      <c r="E545" s="858"/>
      <c r="F545" s="859" t="s">
        <v>46</v>
      </c>
      <c r="G545" s="860"/>
      <c r="H545" s="861"/>
      <c r="I545" s="860"/>
      <c r="J545" s="861"/>
      <c r="K545" s="860"/>
      <c r="L545" s="861"/>
      <c r="M545" s="860" t="s">
        <v>6783</v>
      </c>
      <c r="N545" s="862" t="str">
        <f t="shared" si="8"/>
        <v>SAR2.Zdv008_2_1_2.ZDV.I.DC</v>
      </c>
      <c r="O545" s="860" t="s">
        <v>451</v>
      </c>
      <c r="P545" s="860" t="s">
        <v>452</v>
      </c>
      <c r="Q545" s="868" t="s">
        <v>1582</v>
      </c>
      <c r="R545" s="860"/>
      <c r="S545" s="858"/>
      <c r="T545" s="868" t="s">
        <v>1582</v>
      </c>
      <c r="U545" s="860"/>
      <c r="V545" s="860"/>
    </row>
    <row r="546" spans="1:27" ht="15" customHeight="1" thickBot="1" x14ac:dyDescent="0.3">
      <c r="A546" s="857">
        <v>545</v>
      </c>
      <c r="B546" s="882" t="s">
        <v>6798</v>
      </c>
      <c r="C546" s="884" t="s">
        <v>6799</v>
      </c>
      <c r="D546" s="858">
        <v>100</v>
      </c>
      <c r="E546" s="858"/>
      <c r="F546" s="866" t="s">
        <v>46</v>
      </c>
      <c r="G546" s="860"/>
      <c r="H546" s="861"/>
      <c r="I546" s="860"/>
      <c r="J546" s="861"/>
      <c r="K546" s="860"/>
      <c r="L546" s="861"/>
      <c r="M546" s="860" t="s">
        <v>6783</v>
      </c>
      <c r="N546" s="862" t="str">
        <f t="shared" si="8"/>
        <v>SAR2.Zdv008_2_1_2.ZDV.I.BU</v>
      </c>
      <c r="O546" s="860" t="s">
        <v>451</v>
      </c>
      <c r="P546" s="860" t="s">
        <v>452</v>
      </c>
      <c r="Q546" s="868" t="s">
        <v>6571</v>
      </c>
      <c r="R546" s="860"/>
      <c r="S546" s="858"/>
      <c r="T546" s="868" t="s">
        <v>6571</v>
      </c>
      <c r="U546" s="860"/>
      <c r="V546" s="860"/>
    </row>
    <row r="547" spans="1:27" ht="15" customHeight="1" x14ac:dyDescent="0.25">
      <c r="A547" s="857">
        <v>546</v>
      </c>
      <c r="B547" s="879" t="s">
        <v>6800</v>
      </c>
      <c r="C547" s="884" t="s">
        <v>6801</v>
      </c>
      <c r="D547" s="858">
        <v>100</v>
      </c>
      <c r="E547" s="858" t="s">
        <v>2239</v>
      </c>
      <c r="F547" s="866" t="s">
        <v>46</v>
      </c>
      <c r="G547" s="860"/>
      <c r="H547" s="861"/>
      <c r="I547" s="881"/>
      <c r="J547" s="861" t="s">
        <v>5048</v>
      </c>
      <c r="K547" s="881" t="s">
        <v>1581</v>
      </c>
      <c r="L547" s="861" t="s">
        <v>1889</v>
      </c>
      <c r="M547" s="860" t="s">
        <v>6802</v>
      </c>
      <c r="N547" s="862" t="str">
        <f t="shared" si="8"/>
        <v>SAR2.Zdv008_2_2_1.ZDV.I.OKC</v>
      </c>
      <c r="O547" s="860" t="s">
        <v>451</v>
      </c>
      <c r="P547" s="860" t="s">
        <v>452</v>
      </c>
      <c r="Q547" s="868" t="s">
        <v>621</v>
      </c>
      <c r="R547" s="860"/>
      <c r="S547" s="858"/>
      <c r="T547" s="868" t="s">
        <v>621</v>
      </c>
      <c r="U547" s="860"/>
      <c r="V547" s="860"/>
    </row>
    <row r="548" spans="1:27" ht="15" customHeight="1" x14ac:dyDescent="0.25">
      <c r="A548" s="857">
        <v>547</v>
      </c>
      <c r="B548" s="260" t="s">
        <v>6803</v>
      </c>
      <c r="C548" s="884" t="s">
        <v>6804</v>
      </c>
      <c r="D548" s="858">
        <v>100</v>
      </c>
      <c r="E548" s="858"/>
      <c r="F548" s="866" t="s">
        <v>46</v>
      </c>
      <c r="G548" s="860"/>
      <c r="H548" s="861"/>
      <c r="I548" s="860"/>
      <c r="J548" s="861"/>
      <c r="K548" s="860"/>
      <c r="L548" s="861"/>
      <c r="M548" s="860" t="s">
        <v>6802</v>
      </c>
      <c r="N548" s="862" t="str">
        <f t="shared" si="8"/>
        <v>SAR2.Zdv008_2_2_1.ZDV.I.CKC</v>
      </c>
      <c r="O548" s="860" t="s">
        <v>451</v>
      </c>
      <c r="P548" s="860" t="s">
        <v>452</v>
      </c>
      <c r="Q548" s="868" t="s">
        <v>622</v>
      </c>
      <c r="R548" s="860"/>
      <c r="S548" s="858"/>
      <c r="T548" s="868" t="s">
        <v>622</v>
      </c>
      <c r="U548" s="860"/>
      <c r="V548" s="860"/>
    </row>
    <row r="549" spans="1:27" ht="15" customHeight="1" x14ac:dyDescent="0.25">
      <c r="A549" s="857">
        <v>548</v>
      </c>
      <c r="B549" s="260" t="s">
        <v>6805</v>
      </c>
      <c r="C549" s="884" t="s">
        <v>6806</v>
      </c>
      <c r="D549" s="858">
        <v>100</v>
      </c>
      <c r="E549" s="858"/>
      <c r="F549" s="866" t="s">
        <v>46</v>
      </c>
      <c r="G549" s="860"/>
      <c r="H549" s="861"/>
      <c r="I549" s="860"/>
      <c r="J549" s="861"/>
      <c r="K549" s="860"/>
      <c r="L549" s="861"/>
      <c r="M549" s="860" t="s">
        <v>6802</v>
      </c>
      <c r="N549" s="862" t="str">
        <f t="shared" si="8"/>
        <v>SAR2.Zdv008_2_2_1.ZDV.I.ODC</v>
      </c>
      <c r="O549" s="860" t="s">
        <v>451</v>
      </c>
      <c r="P549" s="860" t="s">
        <v>452</v>
      </c>
      <c r="Q549" s="868" t="s">
        <v>619</v>
      </c>
      <c r="R549" s="860"/>
      <c r="S549" s="858"/>
      <c r="T549" s="868" t="s">
        <v>619</v>
      </c>
      <c r="U549" s="860"/>
      <c r="V549" s="860"/>
    </row>
    <row r="550" spans="1:27" ht="15" customHeight="1" x14ac:dyDescent="0.25">
      <c r="A550" s="857">
        <v>549</v>
      </c>
      <c r="B550" s="260" t="s">
        <v>6807</v>
      </c>
      <c r="C550" s="884" t="s">
        <v>6808</v>
      </c>
      <c r="D550" s="858">
        <v>100</v>
      </c>
      <c r="E550" s="858"/>
      <c r="F550" s="866" t="s">
        <v>46</v>
      </c>
      <c r="G550" s="860"/>
      <c r="H550" s="861"/>
      <c r="I550" s="860"/>
      <c r="J550" s="861"/>
      <c r="K550" s="860"/>
      <c r="L550" s="861"/>
      <c r="M550" s="860" t="s">
        <v>6802</v>
      </c>
      <c r="N550" s="862" t="str">
        <f t="shared" si="8"/>
        <v>SAR2.Zdv008_2_2_1.ZDV.I.CDC</v>
      </c>
      <c r="O550" s="860" t="s">
        <v>451</v>
      </c>
      <c r="P550" s="860" t="s">
        <v>452</v>
      </c>
      <c r="Q550" s="868" t="s">
        <v>620</v>
      </c>
      <c r="R550" s="860"/>
      <c r="S550" s="858"/>
      <c r="T550" s="868" t="s">
        <v>620</v>
      </c>
      <c r="U550" s="860"/>
      <c r="V550" s="860"/>
    </row>
    <row r="551" spans="1:27" ht="15" customHeight="1" x14ac:dyDescent="0.25">
      <c r="A551" s="857">
        <v>550</v>
      </c>
      <c r="B551" s="260" t="s">
        <v>6809</v>
      </c>
      <c r="C551" s="884" t="s">
        <v>6810</v>
      </c>
      <c r="D551" s="858">
        <v>100</v>
      </c>
      <c r="E551" s="858"/>
      <c r="F551" s="866" t="s">
        <v>46</v>
      </c>
      <c r="G551" s="860"/>
      <c r="H551" s="861"/>
      <c r="I551" s="860"/>
      <c r="J551" s="861"/>
      <c r="K551" s="860"/>
      <c r="L551" s="861"/>
      <c r="M551" s="860" t="s">
        <v>6802</v>
      </c>
      <c r="N551" s="862" t="str">
        <f t="shared" si="8"/>
        <v>SAR2.Zdv008_2_2_1.ZDV.I.OPC</v>
      </c>
      <c r="O551" s="860" t="s">
        <v>451</v>
      </c>
      <c r="P551" s="860" t="s">
        <v>452</v>
      </c>
      <c r="Q551" s="868" t="s">
        <v>626</v>
      </c>
      <c r="R551" s="860"/>
      <c r="S551" s="858"/>
      <c r="T551" s="868" t="s">
        <v>626</v>
      </c>
      <c r="U551" s="860"/>
      <c r="V551" s="860"/>
    </row>
    <row r="552" spans="1:27" ht="15" customHeight="1" x14ac:dyDescent="0.25">
      <c r="A552" s="857">
        <v>551</v>
      </c>
      <c r="B552" s="260" t="s">
        <v>6811</v>
      </c>
      <c r="C552" s="884" t="s">
        <v>6812</v>
      </c>
      <c r="D552" s="858">
        <v>100</v>
      </c>
      <c r="E552" s="858"/>
      <c r="F552" s="866" t="s">
        <v>46</v>
      </c>
      <c r="G552" s="860"/>
      <c r="H552" s="861"/>
      <c r="I552" s="860"/>
      <c r="J552" s="861"/>
      <c r="K552" s="860"/>
      <c r="L552" s="861"/>
      <c r="M552" s="860" t="s">
        <v>6802</v>
      </c>
      <c r="N552" s="862" t="str">
        <f t="shared" si="8"/>
        <v>SAR2.Zdv008_2_2_1.ZDV.I.MC</v>
      </c>
      <c r="O552" s="860" t="s">
        <v>451</v>
      </c>
      <c r="P552" s="860" t="s">
        <v>452</v>
      </c>
      <c r="Q552" s="868" t="s">
        <v>623</v>
      </c>
      <c r="R552" s="860"/>
      <c r="S552" s="858"/>
      <c r="T552" s="868" t="s">
        <v>623</v>
      </c>
      <c r="U552" s="860"/>
      <c r="V552" s="860"/>
    </row>
    <row r="553" spans="1:27" ht="15" customHeight="1" x14ac:dyDescent="0.25">
      <c r="A553" s="857">
        <v>552</v>
      </c>
      <c r="B553" s="260" t="s">
        <v>6813</v>
      </c>
      <c r="C553" s="884" t="s">
        <v>6814</v>
      </c>
      <c r="D553" s="858">
        <v>100</v>
      </c>
      <c r="E553" s="858"/>
      <c r="F553" s="866" t="s">
        <v>46</v>
      </c>
      <c r="G553" s="860"/>
      <c r="H553" s="861"/>
      <c r="I553" s="860"/>
      <c r="J553" s="861"/>
      <c r="K553" s="860"/>
      <c r="L553" s="861"/>
      <c r="M553" s="860" t="s">
        <v>6802</v>
      </c>
      <c r="N553" s="862" t="str">
        <f t="shared" si="8"/>
        <v>SAR2.Zdv008_2_2_1.ZDV.I.OPC</v>
      </c>
      <c r="O553" s="860" t="s">
        <v>451</v>
      </c>
      <c r="P553" s="860" t="s">
        <v>452</v>
      </c>
      <c r="Q553" s="868" t="s">
        <v>626</v>
      </c>
      <c r="R553" s="860"/>
      <c r="S553" s="858"/>
      <c r="T553" s="868" t="s">
        <v>626</v>
      </c>
      <c r="U553" s="860"/>
      <c r="V553" s="860"/>
    </row>
    <row r="554" spans="1:27" ht="15" customHeight="1" x14ac:dyDescent="0.25">
      <c r="A554" s="857">
        <v>553</v>
      </c>
      <c r="B554" s="260" t="s">
        <v>6815</v>
      </c>
      <c r="C554" s="884" t="s">
        <v>6816</v>
      </c>
      <c r="D554" s="858">
        <v>100</v>
      </c>
      <c r="E554" s="858"/>
      <c r="F554" s="859" t="s">
        <v>46</v>
      </c>
      <c r="G554" s="860"/>
      <c r="H554" s="861"/>
      <c r="I554" s="860"/>
      <c r="J554" s="861"/>
      <c r="K554" s="860"/>
      <c r="L554" s="861"/>
      <c r="M554" s="860" t="s">
        <v>6802</v>
      </c>
      <c r="N554" s="862" t="str">
        <f t="shared" si="8"/>
        <v>SAR2.Zdv008_2_2_1.ZDV.I.DC</v>
      </c>
      <c r="O554" s="860" t="s">
        <v>451</v>
      </c>
      <c r="P554" s="860" t="s">
        <v>452</v>
      </c>
      <c r="Q554" s="868" t="s">
        <v>1582</v>
      </c>
      <c r="R554" s="860"/>
      <c r="S554" s="858"/>
      <c r="T554" s="868" t="s">
        <v>1582</v>
      </c>
      <c r="U554" s="860"/>
      <c r="V554" s="860"/>
    </row>
    <row r="555" spans="1:27" ht="15" customHeight="1" thickBot="1" x14ac:dyDescent="0.3">
      <c r="A555" s="857">
        <v>554</v>
      </c>
      <c r="B555" s="882" t="s">
        <v>6817</v>
      </c>
      <c r="C555" s="884" t="s">
        <v>6818</v>
      </c>
      <c r="D555" s="858">
        <v>100</v>
      </c>
      <c r="E555" s="858"/>
      <c r="F555" s="866" t="s">
        <v>46</v>
      </c>
      <c r="G555" s="860"/>
      <c r="H555" s="861"/>
      <c r="I555" s="860"/>
      <c r="J555" s="861"/>
      <c r="K555" s="860"/>
      <c r="L555" s="861"/>
      <c r="M555" s="860" t="s">
        <v>6802</v>
      </c>
      <c r="N555" s="862" t="str">
        <f t="shared" si="8"/>
        <v>SAR2.Zdv008_2_2_1.ZDV.I.BU</v>
      </c>
      <c r="O555" s="860" t="s">
        <v>451</v>
      </c>
      <c r="P555" s="860" t="s">
        <v>452</v>
      </c>
      <c r="Q555" s="868" t="s">
        <v>6571</v>
      </c>
      <c r="R555" s="860"/>
      <c r="S555" s="858"/>
      <c r="T555" s="868" t="s">
        <v>6571</v>
      </c>
      <c r="U555" s="860"/>
      <c r="V555" s="860"/>
    </row>
    <row r="556" spans="1:27" ht="15" customHeight="1" x14ac:dyDescent="0.25">
      <c r="A556" s="857">
        <v>555</v>
      </c>
      <c r="B556" s="879" t="s">
        <v>6819</v>
      </c>
      <c r="C556" s="884" t="s">
        <v>6820</v>
      </c>
      <c r="D556" s="858">
        <v>100</v>
      </c>
      <c r="E556" s="858" t="s">
        <v>2239</v>
      </c>
      <c r="F556" s="866" t="s">
        <v>46</v>
      </c>
      <c r="G556" s="860"/>
      <c r="H556" s="861"/>
      <c r="I556" s="881"/>
      <c r="J556" s="861" t="s">
        <v>5048</v>
      </c>
      <c r="K556" s="881" t="s">
        <v>1581</v>
      </c>
      <c r="L556" s="861" t="s">
        <v>1889</v>
      </c>
      <c r="M556" s="860" t="s">
        <v>6821</v>
      </c>
      <c r="N556" s="862" t="str">
        <f t="shared" si="8"/>
        <v>SAR2.Zdv008_2_2_2.ZDV.I.OKC</v>
      </c>
      <c r="O556" s="860" t="s">
        <v>451</v>
      </c>
      <c r="P556" s="860" t="s">
        <v>452</v>
      </c>
      <c r="Q556" s="868" t="s">
        <v>621</v>
      </c>
      <c r="R556" s="860"/>
      <c r="S556" s="858"/>
      <c r="T556" s="868" t="s">
        <v>621</v>
      </c>
      <c r="U556" s="860"/>
      <c r="V556" s="860"/>
      <c r="W556" s="542"/>
      <c r="X556" s="542"/>
      <c r="Y556" s="542"/>
      <c r="Z556" s="542"/>
      <c r="AA556" s="542"/>
    </row>
    <row r="557" spans="1:27" ht="15" customHeight="1" x14ac:dyDescent="0.25">
      <c r="A557" s="857">
        <v>556</v>
      </c>
      <c r="B557" s="260" t="s">
        <v>6822</v>
      </c>
      <c r="C557" s="884" t="s">
        <v>6823</v>
      </c>
      <c r="D557" s="858">
        <v>100</v>
      </c>
      <c r="E557" s="858"/>
      <c r="F557" s="866" t="s">
        <v>46</v>
      </c>
      <c r="G557" s="860"/>
      <c r="H557" s="861"/>
      <c r="I557" s="860"/>
      <c r="J557" s="861"/>
      <c r="K557" s="860"/>
      <c r="L557" s="861"/>
      <c r="M557" s="860" t="s">
        <v>6821</v>
      </c>
      <c r="N557" s="862" t="str">
        <f t="shared" si="8"/>
        <v>SAR2.Zdv008_2_2_2.ZDV.I.CKC</v>
      </c>
      <c r="O557" s="860" t="s">
        <v>451</v>
      </c>
      <c r="P557" s="860" t="s">
        <v>452</v>
      </c>
      <c r="Q557" s="868" t="s">
        <v>622</v>
      </c>
      <c r="R557" s="860"/>
      <c r="S557" s="858"/>
      <c r="T557" s="868" t="s">
        <v>622</v>
      </c>
      <c r="U557" s="860"/>
      <c r="V557" s="860"/>
    </row>
    <row r="558" spans="1:27" ht="15" customHeight="1" x14ac:dyDescent="0.25">
      <c r="A558" s="857">
        <v>557</v>
      </c>
      <c r="B558" s="260" t="s">
        <v>6824</v>
      </c>
      <c r="C558" s="884" t="s">
        <v>6825</v>
      </c>
      <c r="D558" s="858">
        <v>100</v>
      </c>
      <c r="E558" s="858"/>
      <c r="F558" s="866" t="s">
        <v>46</v>
      </c>
      <c r="G558" s="860"/>
      <c r="H558" s="861"/>
      <c r="I558" s="860"/>
      <c r="J558" s="861"/>
      <c r="K558" s="860"/>
      <c r="L558" s="861"/>
      <c r="M558" s="860" t="s">
        <v>6821</v>
      </c>
      <c r="N558" s="862" t="str">
        <f t="shared" si="8"/>
        <v>SAR2.Zdv008_2_2_2.ZDV.I.ODC</v>
      </c>
      <c r="O558" s="860" t="s">
        <v>451</v>
      </c>
      <c r="P558" s="860" t="s">
        <v>452</v>
      </c>
      <c r="Q558" s="868" t="s">
        <v>619</v>
      </c>
      <c r="R558" s="860"/>
      <c r="S558" s="858"/>
      <c r="T558" s="868" t="s">
        <v>619</v>
      </c>
      <c r="U558" s="860"/>
      <c r="V558" s="860"/>
      <c r="W558" s="542"/>
      <c r="X558" s="542"/>
      <c r="Y558" s="542"/>
      <c r="Z558" s="542"/>
      <c r="AA558" s="542"/>
    </row>
    <row r="559" spans="1:27" ht="15" customHeight="1" x14ac:dyDescent="0.25">
      <c r="A559" s="857">
        <v>558</v>
      </c>
      <c r="B559" s="260" t="s">
        <v>6826</v>
      </c>
      <c r="C559" s="884" t="s">
        <v>6827</v>
      </c>
      <c r="D559" s="858">
        <v>100</v>
      </c>
      <c r="E559" s="858"/>
      <c r="F559" s="866" t="s">
        <v>46</v>
      </c>
      <c r="G559" s="860"/>
      <c r="H559" s="861"/>
      <c r="I559" s="860"/>
      <c r="J559" s="861"/>
      <c r="K559" s="860"/>
      <c r="L559" s="861"/>
      <c r="M559" s="860" t="s">
        <v>6821</v>
      </c>
      <c r="N559" s="862" t="str">
        <f t="shared" si="8"/>
        <v>SAR2.Zdv008_2_2_2.ZDV.I.CDC</v>
      </c>
      <c r="O559" s="860" t="s">
        <v>451</v>
      </c>
      <c r="P559" s="860" t="s">
        <v>452</v>
      </c>
      <c r="Q559" s="868" t="s">
        <v>620</v>
      </c>
      <c r="R559" s="860"/>
      <c r="S559" s="858"/>
      <c r="T559" s="868" t="s">
        <v>620</v>
      </c>
      <c r="U559" s="860"/>
      <c r="V559" s="860"/>
      <c r="W559" s="542"/>
      <c r="X559" s="542"/>
      <c r="Y559" s="542"/>
      <c r="Z559" s="542"/>
      <c r="AA559" s="542"/>
    </row>
    <row r="560" spans="1:27" ht="15" customHeight="1" x14ac:dyDescent="0.25">
      <c r="A560" s="857">
        <v>559</v>
      </c>
      <c r="B560" s="260" t="s">
        <v>6828</v>
      </c>
      <c r="C560" s="884" t="s">
        <v>6829</v>
      </c>
      <c r="D560" s="858">
        <v>100</v>
      </c>
      <c r="E560" s="858"/>
      <c r="F560" s="866" t="s">
        <v>46</v>
      </c>
      <c r="G560" s="860"/>
      <c r="H560" s="861"/>
      <c r="I560" s="860"/>
      <c r="J560" s="861"/>
      <c r="K560" s="860"/>
      <c r="L560" s="861"/>
      <c r="M560" s="860" t="s">
        <v>6821</v>
      </c>
      <c r="N560" s="862" t="str">
        <f t="shared" si="8"/>
        <v>SAR2.Zdv008_2_2_2.ZDV.I.OPC</v>
      </c>
      <c r="O560" s="860" t="s">
        <v>451</v>
      </c>
      <c r="P560" s="860" t="s">
        <v>452</v>
      </c>
      <c r="Q560" s="868" t="s">
        <v>626</v>
      </c>
      <c r="R560" s="860"/>
      <c r="S560" s="858"/>
      <c r="T560" s="868" t="s">
        <v>626</v>
      </c>
      <c r="U560" s="860"/>
      <c r="V560" s="860"/>
      <c r="W560" s="542"/>
      <c r="X560" s="542"/>
      <c r="Y560" s="542"/>
      <c r="Z560" s="542"/>
      <c r="AA560" s="542"/>
    </row>
    <row r="561" spans="1:27" ht="15" customHeight="1" x14ac:dyDescent="0.25">
      <c r="A561" s="857">
        <v>560</v>
      </c>
      <c r="B561" s="260" t="s">
        <v>6830</v>
      </c>
      <c r="C561" s="884" t="s">
        <v>6831</v>
      </c>
      <c r="D561" s="858">
        <v>100</v>
      </c>
      <c r="E561" s="858"/>
      <c r="F561" s="866" t="s">
        <v>46</v>
      </c>
      <c r="G561" s="860"/>
      <c r="H561" s="861"/>
      <c r="I561" s="860"/>
      <c r="J561" s="861"/>
      <c r="K561" s="860"/>
      <c r="L561" s="861"/>
      <c r="M561" s="860" t="s">
        <v>6821</v>
      </c>
      <c r="N561" s="862" t="str">
        <f t="shared" si="8"/>
        <v>SAR2.Zdv008_2_2_2.ZDV.I.MC</v>
      </c>
      <c r="O561" s="860" t="s">
        <v>451</v>
      </c>
      <c r="P561" s="860" t="s">
        <v>452</v>
      </c>
      <c r="Q561" s="868" t="s">
        <v>623</v>
      </c>
      <c r="R561" s="860"/>
      <c r="S561" s="858"/>
      <c r="T561" s="868" t="s">
        <v>623</v>
      </c>
      <c r="U561" s="860"/>
      <c r="V561" s="860"/>
      <c r="W561" s="542"/>
      <c r="X561" s="542"/>
      <c r="Y561" s="542"/>
      <c r="Z561" s="542"/>
      <c r="AA561" s="542"/>
    </row>
    <row r="562" spans="1:27" ht="15" customHeight="1" x14ac:dyDescent="0.25">
      <c r="A562" s="857">
        <v>561</v>
      </c>
      <c r="B562" s="260" t="s">
        <v>6832</v>
      </c>
      <c r="C562" s="884" t="s">
        <v>6833</v>
      </c>
      <c r="D562" s="858">
        <v>100</v>
      </c>
      <c r="E562" s="858"/>
      <c r="F562" s="866" t="s">
        <v>46</v>
      </c>
      <c r="G562" s="860"/>
      <c r="H562" s="861"/>
      <c r="I562" s="860"/>
      <c r="J562" s="861"/>
      <c r="K562" s="860"/>
      <c r="L562" s="861"/>
      <c r="M562" s="860" t="s">
        <v>6821</v>
      </c>
      <c r="N562" s="862" t="str">
        <f t="shared" si="8"/>
        <v>SAR2.Zdv008_2_2_2.ZDV.I.OPC</v>
      </c>
      <c r="O562" s="860" t="s">
        <v>451</v>
      </c>
      <c r="P562" s="860" t="s">
        <v>452</v>
      </c>
      <c r="Q562" s="868" t="s">
        <v>626</v>
      </c>
      <c r="R562" s="860"/>
      <c r="S562" s="858"/>
      <c r="T562" s="868" t="s">
        <v>626</v>
      </c>
      <c r="U562" s="860"/>
      <c r="V562" s="860"/>
      <c r="W562" s="542"/>
      <c r="X562" s="542"/>
      <c r="Y562" s="542"/>
      <c r="Z562" s="542"/>
      <c r="AA562" s="542"/>
    </row>
    <row r="563" spans="1:27" ht="15" customHeight="1" x14ac:dyDescent="0.25">
      <c r="A563" s="857">
        <v>562</v>
      </c>
      <c r="B563" s="260" t="s">
        <v>6834</v>
      </c>
      <c r="C563" s="884" t="s">
        <v>6835</v>
      </c>
      <c r="D563" s="858">
        <v>100</v>
      </c>
      <c r="E563" s="858"/>
      <c r="F563" s="859" t="s">
        <v>46</v>
      </c>
      <c r="G563" s="860"/>
      <c r="H563" s="861"/>
      <c r="I563" s="860"/>
      <c r="J563" s="861"/>
      <c r="K563" s="860"/>
      <c r="L563" s="861"/>
      <c r="M563" s="860" t="s">
        <v>6821</v>
      </c>
      <c r="N563" s="862" t="str">
        <f t="shared" si="8"/>
        <v>SAR2.Zdv008_2_2_2.ZDV.I.DC</v>
      </c>
      <c r="O563" s="860" t="s">
        <v>451</v>
      </c>
      <c r="P563" s="860" t="s">
        <v>452</v>
      </c>
      <c r="Q563" s="868" t="s">
        <v>1582</v>
      </c>
      <c r="R563" s="860"/>
      <c r="S563" s="858"/>
      <c r="T563" s="868" t="s">
        <v>1582</v>
      </c>
      <c r="U563" s="860"/>
      <c r="V563" s="860"/>
      <c r="W563" s="542"/>
      <c r="X563" s="542"/>
      <c r="Y563" s="542"/>
      <c r="Z563" s="542"/>
      <c r="AA563" s="542"/>
    </row>
    <row r="564" spans="1:27" ht="15" customHeight="1" thickBot="1" x14ac:dyDescent="0.3">
      <c r="A564" s="857">
        <v>563</v>
      </c>
      <c r="B564" s="882" t="s">
        <v>6836</v>
      </c>
      <c r="C564" s="884" t="s">
        <v>6837</v>
      </c>
      <c r="D564" s="858">
        <v>100</v>
      </c>
      <c r="E564" s="858"/>
      <c r="F564" s="866" t="s">
        <v>46</v>
      </c>
      <c r="G564" s="860"/>
      <c r="H564" s="861"/>
      <c r="I564" s="860"/>
      <c r="J564" s="861"/>
      <c r="K564" s="860"/>
      <c r="L564" s="861"/>
      <c r="M564" s="860" t="s">
        <v>6821</v>
      </c>
      <c r="N564" s="862" t="str">
        <f t="shared" si="8"/>
        <v>SAR2.Zdv008_2_2_2.ZDV.I.BU</v>
      </c>
      <c r="O564" s="860" t="s">
        <v>451</v>
      </c>
      <c r="P564" s="860" t="s">
        <v>452</v>
      </c>
      <c r="Q564" s="868" t="s">
        <v>6571</v>
      </c>
      <c r="R564" s="860"/>
      <c r="S564" s="858"/>
      <c r="T564" s="868" t="s">
        <v>6571</v>
      </c>
      <c r="U564" s="860"/>
      <c r="V564" s="860"/>
      <c r="W564" s="542"/>
      <c r="X564" s="542"/>
      <c r="Y564" s="542"/>
      <c r="Z564" s="542"/>
      <c r="AA564" s="542"/>
    </row>
    <row r="565" spans="1:27" ht="15" customHeight="1" x14ac:dyDescent="0.25">
      <c r="A565" s="857">
        <v>564</v>
      </c>
      <c r="B565" s="879" t="s">
        <v>6838</v>
      </c>
      <c r="C565" s="884" t="s">
        <v>6839</v>
      </c>
      <c r="D565" s="858">
        <v>100</v>
      </c>
      <c r="E565" s="858" t="s">
        <v>2239</v>
      </c>
      <c r="F565" s="866" t="s">
        <v>46</v>
      </c>
      <c r="G565" s="860"/>
      <c r="H565" s="861"/>
      <c r="I565" s="881"/>
      <c r="J565" s="861" t="s">
        <v>5048</v>
      </c>
      <c r="K565" s="881" t="s">
        <v>1581</v>
      </c>
      <c r="L565" s="861" t="s">
        <v>1862</v>
      </c>
      <c r="M565" s="860" t="s">
        <v>6840</v>
      </c>
      <c r="N565" s="862" t="str">
        <f t="shared" si="8"/>
        <v>PNA036_1.Zdv036_1_1.ZDV.I.OKC</v>
      </c>
      <c r="O565" s="860" t="s">
        <v>451</v>
      </c>
      <c r="P565" s="860" t="s">
        <v>452</v>
      </c>
      <c r="Q565" s="868" t="s">
        <v>621</v>
      </c>
      <c r="R565" s="860"/>
      <c r="S565" s="858"/>
      <c r="T565" s="868" t="s">
        <v>621</v>
      </c>
      <c r="U565" s="860"/>
      <c r="V565" s="860"/>
      <c r="W565" s="542"/>
      <c r="X565" s="542"/>
      <c r="Y565" s="542"/>
      <c r="Z565" s="542"/>
      <c r="AA565" s="542"/>
    </row>
    <row r="566" spans="1:27" ht="15" customHeight="1" x14ac:dyDescent="0.25">
      <c r="A566" s="857">
        <v>565</v>
      </c>
      <c r="B566" s="260" t="s">
        <v>6841</v>
      </c>
      <c r="C566" s="884" t="s">
        <v>6842</v>
      </c>
      <c r="D566" s="858">
        <v>100</v>
      </c>
      <c r="E566" s="858"/>
      <c r="F566" s="866" t="s">
        <v>46</v>
      </c>
      <c r="G566" s="860"/>
      <c r="H566" s="861"/>
      <c r="I566" s="860"/>
      <c r="J566" s="861"/>
      <c r="K566" s="860"/>
      <c r="L566" s="861"/>
      <c r="M566" s="860" t="s">
        <v>6840</v>
      </c>
      <c r="N566" s="862" t="str">
        <f t="shared" si="8"/>
        <v>PNA036_1.Zdv036_1_1.ZDV.I.CKC</v>
      </c>
      <c r="O566" s="860" t="s">
        <v>451</v>
      </c>
      <c r="P566" s="860" t="s">
        <v>452</v>
      </c>
      <c r="Q566" s="868" t="s">
        <v>622</v>
      </c>
      <c r="R566" s="860"/>
      <c r="S566" s="858"/>
      <c r="T566" s="868" t="s">
        <v>622</v>
      </c>
      <c r="U566" s="860"/>
      <c r="V566" s="860"/>
      <c r="W566" s="542"/>
      <c r="X566" s="542"/>
      <c r="Y566" s="542"/>
      <c r="Z566" s="542"/>
      <c r="AA566" s="542"/>
    </row>
    <row r="567" spans="1:27" ht="15" customHeight="1" x14ac:dyDescent="0.25">
      <c r="A567" s="857">
        <v>566</v>
      </c>
      <c r="B567" s="260" t="s">
        <v>6843</v>
      </c>
      <c r="C567" s="884" t="s">
        <v>6844</v>
      </c>
      <c r="D567" s="858">
        <v>100</v>
      </c>
      <c r="E567" s="858"/>
      <c r="F567" s="866" t="s">
        <v>46</v>
      </c>
      <c r="G567" s="860"/>
      <c r="H567" s="861"/>
      <c r="I567" s="860"/>
      <c r="J567" s="861"/>
      <c r="K567" s="860"/>
      <c r="L567" s="861"/>
      <c r="M567" s="860" t="s">
        <v>6840</v>
      </c>
      <c r="N567" s="862" t="str">
        <f t="shared" si="8"/>
        <v>PNA036_1.Zdv036_1_1.ZDV.I.ODC</v>
      </c>
      <c r="O567" s="860" t="s">
        <v>451</v>
      </c>
      <c r="P567" s="860" t="s">
        <v>452</v>
      </c>
      <c r="Q567" s="868" t="s">
        <v>619</v>
      </c>
      <c r="R567" s="860"/>
      <c r="S567" s="858"/>
      <c r="T567" s="868" t="s">
        <v>619</v>
      </c>
      <c r="U567" s="860"/>
      <c r="V567" s="860"/>
      <c r="W567" s="542"/>
      <c r="X567" s="542"/>
      <c r="Y567" s="542"/>
      <c r="Z567" s="542"/>
      <c r="AA567" s="542"/>
    </row>
    <row r="568" spans="1:27" ht="15" customHeight="1" x14ac:dyDescent="0.25">
      <c r="A568" s="857">
        <v>567</v>
      </c>
      <c r="B568" s="260" t="s">
        <v>6845</v>
      </c>
      <c r="C568" s="884" t="s">
        <v>6846</v>
      </c>
      <c r="D568" s="858">
        <v>100</v>
      </c>
      <c r="E568" s="858"/>
      <c r="F568" s="866" t="s">
        <v>46</v>
      </c>
      <c r="G568" s="860"/>
      <c r="H568" s="861"/>
      <c r="I568" s="860"/>
      <c r="J568" s="861"/>
      <c r="K568" s="860"/>
      <c r="L568" s="861"/>
      <c r="M568" s="860" t="s">
        <v>6840</v>
      </c>
      <c r="N568" s="862" t="str">
        <f t="shared" si="8"/>
        <v>PNA036_1.Zdv036_1_1.ZDV.I.CDC</v>
      </c>
      <c r="O568" s="860" t="s">
        <v>451</v>
      </c>
      <c r="P568" s="860" t="s">
        <v>452</v>
      </c>
      <c r="Q568" s="868" t="s">
        <v>620</v>
      </c>
      <c r="R568" s="860"/>
      <c r="S568" s="858"/>
      <c r="T568" s="868" t="s">
        <v>620</v>
      </c>
      <c r="U568" s="860"/>
      <c r="V568" s="860"/>
      <c r="W568" s="542"/>
      <c r="X568" s="542"/>
      <c r="Y568" s="542"/>
      <c r="Z568" s="542"/>
      <c r="AA568" s="542"/>
    </row>
    <row r="569" spans="1:27" ht="15" customHeight="1" x14ac:dyDescent="0.25">
      <c r="A569" s="857">
        <v>568</v>
      </c>
      <c r="B569" s="260" t="s">
        <v>6847</v>
      </c>
      <c r="C569" s="884" t="s">
        <v>6848</v>
      </c>
      <c r="D569" s="858">
        <v>100</v>
      </c>
      <c r="E569" s="858"/>
      <c r="F569" s="866" t="s">
        <v>46</v>
      </c>
      <c r="G569" s="860"/>
      <c r="H569" s="861"/>
      <c r="I569" s="860"/>
      <c r="J569" s="861"/>
      <c r="K569" s="860"/>
      <c r="L569" s="861"/>
      <c r="M569" s="860" t="s">
        <v>6840</v>
      </c>
      <c r="N569" s="862" t="str">
        <f t="shared" si="8"/>
        <v>PNA036_1.Zdv036_1_1.ZDV.I.OPC</v>
      </c>
      <c r="O569" s="860" t="s">
        <v>451</v>
      </c>
      <c r="P569" s="860" t="s">
        <v>452</v>
      </c>
      <c r="Q569" s="868" t="s">
        <v>626</v>
      </c>
      <c r="R569" s="860"/>
      <c r="S569" s="858"/>
      <c r="T569" s="868" t="s">
        <v>626</v>
      </c>
      <c r="U569" s="860"/>
      <c r="V569" s="860"/>
    </row>
    <row r="570" spans="1:27" ht="15" customHeight="1" x14ac:dyDescent="0.25">
      <c r="A570" s="857">
        <v>569</v>
      </c>
      <c r="B570" s="260" t="s">
        <v>6849</v>
      </c>
      <c r="C570" s="884" t="s">
        <v>6850</v>
      </c>
      <c r="D570" s="858">
        <v>100</v>
      </c>
      <c r="E570" s="858"/>
      <c r="F570" s="866" t="s">
        <v>46</v>
      </c>
      <c r="G570" s="860"/>
      <c r="H570" s="861"/>
      <c r="I570" s="860"/>
      <c r="J570" s="861"/>
      <c r="K570" s="860"/>
      <c r="L570" s="861"/>
      <c r="M570" s="860" t="s">
        <v>6840</v>
      </c>
      <c r="N570" s="862" t="str">
        <f t="shared" si="8"/>
        <v>PNA036_1.Zdv036_1_1.ZDV.I.MC</v>
      </c>
      <c r="O570" s="860" t="s">
        <v>451</v>
      </c>
      <c r="P570" s="860" t="s">
        <v>452</v>
      </c>
      <c r="Q570" s="860" t="s">
        <v>623</v>
      </c>
      <c r="R570" s="860"/>
      <c r="S570" s="858"/>
      <c r="T570" s="860" t="s">
        <v>623</v>
      </c>
      <c r="U570" s="860"/>
      <c r="V570" s="860"/>
    </row>
    <row r="571" spans="1:27" ht="15" customHeight="1" x14ac:dyDescent="0.25">
      <c r="A571" s="857">
        <v>570</v>
      </c>
      <c r="B571" s="260" t="s">
        <v>6851</v>
      </c>
      <c r="C571" s="884" t="s">
        <v>6852</v>
      </c>
      <c r="D571" s="858">
        <v>100</v>
      </c>
      <c r="E571" s="858"/>
      <c r="F571" s="866" t="s">
        <v>46</v>
      </c>
      <c r="G571" s="860"/>
      <c r="H571" s="861"/>
      <c r="I571" s="860"/>
      <c r="J571" s="861"/>
      <c r="K571" s="860"/>
      <c r="L571" s="861"/>
      <c r="M571" s="860" t="s">
        <v>6840</v>
      </c>
      <c r="N571" s="862" t="str">
        <f t="shared" si="8"/>
        <v>PNA036_1.Zdv036_1_1.ZDV.I.OPC</v>
      </c>
      <c r="O571" s="860" t="s">
        <v>451</v>
      </c>
      <c r="P571" s="860" t="s">
        <v>452</v>
      </c>
      <c r="Q571" s="860" t="s">
        <v>626</v>
      </c>
      <c r="R571" s="860"/>
      <c r="S571" s="858"/>
      <c r="T571" s="860" t="s">
        <v>626</v>
      </c>
      <c r="U571" s="860"/>
      <c r="V571" s="860"/>
    </row>
    <row r="572" spans="1:27" ht="15" customHeight="1" x14ac:dyDescent="0.25">
      <c r="A572" s="857">
        <v>571</v>
      </c>
      <c r="B572" s="260" t="s">
        <v>6853</v>
      </c>
      <c r="C572" s="884" t="s">
        <v>6854</v>
      </c>
      <c r="D572" s="858">
        <v>100</v>
      </c>
      <c r="E572" s="858"/>
      <c r="F572" s="859" t="s">
        <v>46</v>
      </c>
      <c r="G572" s="860"/>
      <c r="H572" s="861"/>
      <c r="I572" s="860"/>
      <c r="J572" s="861"/>
      <c r="K572" s="860"/>
      <c r="L572" s="861"/>
      <c r="M572" s="860" t="s">
        <v>6840</v>
      </c>
      <c r="N572" s="862" t="str">
        <f t="shared" si="8"/>
        <v>PNA036_1.Zdv036_1_1.ZDV.I.DC</v>
      </c>
      <c r="O572" s="860" t="s">
        <v>451</v>
      </c>
      <c r="P572" s="860" t="s">
        <v>452</v>
      </c>
      <c r="Q572" s="860" t="s">
        <v>1582</v>
      </c>
      <c r="R572" s="860"/>
      <c r="S572" s="858"/>
      <c r="T572" s="860" t="s">
        <v>1582</v>
      </c>
      <c r="U572" s="860"/>
      <c r="V572" s="860"/>
    </row>
    <row r="573" spans="1:27" ht="15" customHeight="1" thickBot="1" x14ac:dyDescent="0.3">
      <c r="A573" s="857">
        <v>572</v>
      </c>
      <c r="B573" s="882" t="s">
        <v>6855</v>
      </c>
      <c r="C573" s="884" t="s">
        <v>6856</v>
      </c>
      <c r="D573" s="858">
        <v>100</v>
      </c>
      <c r="E573" s="858"/>
      <c r="F573" s="866" t="s">
        <v>46</v>
      </c>
      <c r="G573" s="860"/>
      <c r="H573" s="861"/>
      <c r="I573" s="860"/>
      <c r="J573" s="861"/>
      <c r="K573" s="860"/>
      <c r="L573" s="861"/>
      <c r="M573" s="860" t="s">
        <v>6840</v>
      </c>
      <c r="N573" s="862" t="str">
        <f t="shared" si="8"/>
        <v>PNA036_1.Zdv036_1_1.ZDV.I.BU</v>
      </c>
      <c r="O573" s="860" t="s">
        <v>451</v>
      </c>
      <c r="P573" s="860" t="s">
        <v>452</v>
      </c>
      <c r="Q573" s="860" t="s">
        <v>6571</v>
      </c>
      <c r="R573" s="860"/>
      <c r="S573" s="858"/>
      <c r="T573" s="860" t="s">
        <v>6571</v>
      </c>
      <c r="U573" s="860"/>
      <c r="V573" s="860"/>
    </row>
    <row r="574" spans="1:27" ht="15" customHeight="1" x14ac:dyDescent="0.25">
      <c r="A574" s="857">
        <v>573</v>
      </c>
      <c r="B574" s="879" t="s">
        <v>6857</v>
      </c>
      <c r="C574" s="884" t="s">
        <v>6858</v>
      </c>
      <c r="D574" s="858">
        <v>100</v>
      </c>
      <c r="E574" s="858" t="s">
        <v>2239</v>
      </c>
      <c r="F574" s="866" t="s">
        <v>46</v>
      </c>
      <c r="G574" s="860"/>
      <c r="H574" s="861"/>
      <c r="I574" s="881"/>
      <c r="J574" s="861" t="s">
        <v>5050</v>
      </c>
      <c r="K574" s="881" t="s">
        <v>1581</v>
      </c>
      <c r="L574" s="861" t="s">
        <v>1862</v>
      </c>
      <c r="M574" s="860" t="s">
        <v>6859</v>
      </c>
      <c r="N574" s="862" t="str">
        <f t="shared" si="8"/>
        <v>PNA036_1.Zdv036_1_2.ZDV.I.OKC</v>
      </c>
      <c r="O574" s="860" t="s">
        <v>451</v>
      </c>
      <c r="P574" s="860" t="s">
        <v>452</v>
      </c>
      <c r="Q574" s="860" t="s">
        <v>621</v>
      </c>
      <c r="R574" s="860"/>
      <c r="S574" s="858"/>
      <c r="T574" s="860" t="s">
        <v>621</v>
      </c>
      <c r="U574" s="860"/>
      <c r="V574" s="860"/>
    </row>
    <row r="575" spans="1:27" ht="15" customHeight="1" x14ac:dyDescent="0.25">
      <c r="A575" s="857">
        <v>574</v>
      </c>
      <c r="B575" s="260" t="s">
        <v>6860</v>
      </c>
      <c r="C575" s="884" t="s">
        <v>6861</v>
      </c>
      <c r="D575" s="858">
        <v>100</v>
      </c>
      <c r="E575" s="858"/>
      <c r="F575" s="866" t="s">
        <v>46</v>
      </c>
      <c r="G575" s="860"/>
      <c r="H575" s="861"/>
      <c r="I575" s="860"/>
      <c r="J575" s="861"/>
      <c r="K575" s="860"/>
      <c r="L575" s="861"/>
      <c r="M575" s="860" t="s">
        <v>6859</v>
      </c>
      <c r="N575" s="862" t="str">
        <f t="shared" si="8"/>
        <v>PNA036_1.Zdv036_1_2.ZDV.I.CKC</v>
      </c>
      <c r="O575" s="860" t="s">
        <v>451</v>
      </c>
      <c r="P575" s="860" t="s">
        <v>452</v>
      </c>
      <c r="Q575" s="860" t="s">
        <v>622</v>
      </c>
      <c r="R575" s="860"/>
      <c r="S575" s="858"/>
      <c r="T575" s="860" t="s">
        <v>622</v>
      </c>
      <c r="U575" s="860"/>
      <c r="V575" s="860"/>
    </row>
    <row r="576" spans="1:27" ht="15" customHeight="1" x14ac:dyDescent="0.25">
      <c r="A576" s="857">
        <v>575</v>
      </c>
      <c r="B576" s="260" t="s">
        <v>6862</v>
      </c>
      <c r="C576" s="884" t="s">
        <v>6863</v>
      </c>
      <c r="D576" s="858">
        <v>100</v>
      </c>
      <c r="E576" s="858"/>
      <c r="F576" s="866" t="s">
        <v>46</v>
      </c>
      <c r="G576" s="860"/>
      <c r="H576" s="861"/>
      <c r="I576" s="860"/>
      <c r="J576" s="861"/>
      <c r="K576" s="860"/>
      <c r="L576" s="861"/>
      <c r="M576" s="860" t="s">
        <v>6859</v>
      </c>
      <c r="N576" s="862" t="str">
        <f t="shared" si="8"/>
        <v>PNA036_1.Zdv036_1_2.ZDV.I.ODC</v>
      </c>
      <c r="O576" s="860" t="s">
        <v>451</v>
      </c>
      <c r="P576" s="860" t="s">
        <v>452</v>
      </c>
      <c r="Q576" s="860" t="s">
        <v>619</v>
      </c>
      <c r="R576" s="860"/>
      <c r="S576" s="858"/>
      <c r="T576" s="860" t="s">
        <v>619</v>
      </c>
      <c r="U576" s="860"/>
      <c r="V576" s="860"/>
    </row>
    <row r="577" spans="1:27" ht="15" customHeight="1" x14ac:dyDescent="0.25">
      <c r="A577" s="857">
        <v>576</v>
      </c>
      <c r="B577" s="260" t="s">
        <v>6864</v>
      </c>
      <c r="C577" s="884" t="s">
        <v>6865</v>
      </c>
      <c r="D577" s="858">
        <v>100</v>
      </c>
      <c r="E577" s="858"/>
      <c r="F577" s="866" t="s">
        <v>46</v>
      </c>
      <c r="G577" s="860"/>
      <c r="H577" s="861"/>
      <c r="I577" s="860"/>
      <c r="J577" s="861"/>
      <c r="K577" s="860"/>
      <c r="L577" s="861"/>
      <c r="M577" s="860" t="s">
        <v>6859</v>
      </c>
      <c r="N577" s="862" t="str">
        <f t="shared" si="8"/>
        <v>PNA036_1.Zdv036_1_2.ZDV.I.CDC</v>
      </c>
      <c r="O577" s="860" t="s">
        <v>451</v>
      </c>
      <c r="P577" s="860" t="s">
        <v>452</v>
      </c>
      <c r="Q577" s="860" t="s">
        <v>620</v>
      </c>
      <c r="R577" s="860"/>
      <c r="S577" s="858"/>
      <c r="T577" s="860" t="s">
        <v>620</v>
      </c>
      <c r="U577" s="860"/>
      <c r="V577" s="860"/>
    </row>
    <row r="578" spans="1:27" ht="15" customHeight="1" x14ac:dyDescent="0.25">
      <c r="A578" s="857">
        <v>577</v>
      </c>
      <c r="B578" s="260" t="s">
        <v>6866</v>
      </c>
      <c r="C578" s="884" t="s">
        <v>6867</v>
      </c>
      <c r="D578" s="858">
        <v>100</v>
      </c>
      <c r="E578" s="858"/>
      <c r="F578" s="866" t="s">
        <v>46</v>
      </c>
      <c r="G578" s="860"/>
      <c r="H578" s="861"/>
      <c r="I578" s="860"/>
      <c r="J578" s="861"/>
      <c r="K578" s="860"/>
      <c r="L578" s="861"/>
      <c r="M578" s="860" t="s">
        <v>6859</v>
      </c>
      <c r="N578" s="862" t="str">
        <f t="shared" si="8"/>
        <v>PNA036_1.Zdv036_1_2.ZDV.I.OPC</v>
      </c>
      <c r="O578" s="860" t="s">
        <v>451</v>
      </c>
      <c r="P578" s="860" t="s">
        <v>452</v>
      </c>
      <c r="Q578" s="860" t="s">
        <v>626</v>
      </c>
      <c r="R578" s="860"/>
      <c r="S578" s="858"/>
      <c r="T578" s="860" t="s">
        <v>626</v>
      </c>
      <c r="U578" s="860"/>
      <c r="V578" s="860"/>
    </row>
    <row r="579" spans="1:27" ht="15" customHeight="1" x14ac:dyDescent="0.25">
      <c r="A579" s="857">
        <v>578</v>
      </c>
      <c r="B579" s="260" t="s">
        <v>6868</v>
      </c>
      <c r="C579" s="884" t="s">
        <v>6869</v>
      </c>
      <c r="D579" s="858">
        <v>100</v>
      </c>
      <c r="E579" s="858"/>
      <c r="F579" s="866" t="s">
        <v>46</v>
      </c>
      <c r="G579" s="860"/>
      <c r="H579" s="861"/>
      <c r="I579" s="860"/>
      <c r="J579" s="861"/>
      <c r="K579" s="860"/>
      <c r="L579" s="861"/>
      <c r="M579" s="860" t="s">
        <v>6859</v>
      </c>
      <c r="N579" s="862" t="str">
        <f t="shared" ref="N579:N642" si="9">IF(ISBLANK(M579),"",IF(ISBLANK(Q579),CONCATENATE(M579,".",C579),CONCATENATE(M579,".",Q579)))</f>
        <v>PNA036_1.Zdv036_1_2.ZDV.I.MC</v>
      </c>
      <c r="O579" s="860" t="s">
        <v>451</v>
      </c>
      <c r="P579" s="860" t="s">
        <v>452</v>
      </c>
      <c r="Q579" s="860" t="s">
        <v>623</v>
      </c>
      <c r="R579" s="860"/>
      <c r="S579" s="858"/>
      <c r="T579" s="860" t="s">
        <v>623</v>
      </c>
      <c r="U579" s="860"/>
      <c r="V579" s="860"/>
    </row>
    <row r="580" spans="1:27" ht="15" customHeight="1" x14ac:dyDescent="0.25">
      <c r="A580" s="857">
        <v>579</v>
      </c>
      <c r="B580" s="260" t="s">
        <v>6870</v>
      </c>
      <c r="C580" s="884" t="s">
        <v>6871</v>
      </c>
      <c r="D580" s="858">
        <v>100</v>
      </c>
      <c r="E580" s="858"/>
      <c r="F580" s="866" t="s">
        <v>46</v>
      </c>
      <c r="G580" s="860"/>
      <c r="H580" s="861"/>
      <c r="I580" s="860"/>
      <c r="J580" s="861"/>
      <c r="K580" s="860"/>
      <c r="L580" s="861"/>
      <c r="M580" s="860" t="s">
        <v>6859</v>
      </c>
      <c r="N580" s="862" t="str">
        <f t="shared" si="9"/>
        <v>PNA036_1.Zdv036_1_2.ZDV.I.OPC</v>
      </c>
      <c r="O580" s="860" t="s">
        <v>451</v>
      </c>
      <c r="P580" s="860" t="s">
        <v>452</v>
      </c>
      <c r="Q580" s="860" t="s">
        <v>626</v>
      </c>
      <c r="R580" s="860"/>
      <c r="S580" s="858"/>
      <c r="T580" s="860" t="s">
        <v>626</v>
      </c>
      <c r="U580" s="860"/>
      <c r="V580" s="860"/>
      <c r="W580" s="542"/>
      <c r="X580" s="542"/>
      <c r="Y580" s="542"/>
      <c r="Z580" s="542"/>
      <c r="AA580" s="542"/>
    </row>
    <row r="581" spans="1:27" ht="15" customHeight="1" x14ac:dyDescent="0.25">
      <c r="A581" s="857">
        <v>580</v>
      </c>
      <c r="B581" s="260" t="s">
        <v>6872</v>
      </c>
      <c r="C581" s="884" t="s">
        <v>6873</v>
      </c>
      <c r="D581" s="858">
        <v>100</v>
      </c>
      <c r="E581" s="858"/>
      <c r="F581" s="859" t="s">
        <v>46</v>
      </c>
      <c r="G581" s="860"/>
      <c r="H581" s="861"/>
      <c r="I581" s="860"/>
      <c r="J581" s="861"/>
      <c r="K581" s="860"/>
      <c r="L581" s="861"/>
      <c r="M581" s="860" t="s">
        <v>6859</v>
      </c>
      <c r="N581" s="862" t="str">
        <f t="shared" si="9"/>
        <v>PNA036_1.Zdv036_1_2.ZDV.I.DC</v>
      </c>
      <c r="O581" s="860" t="s">
        <v>451</v>
      </c>
      <c r="P581" s="860" t="s">
        <v>452</v>
      </c>
      <c r="Q581" s="860" t="s">
        <v>1582</v>
      </c>
      <c r="R581" s="860"/>
      <c r="S581" s="858"/>
      <c r="T581" s="860" t="s">
        <v>1582</v>
      </c>
      <c r="U581" s="860"/>
      <c r="V581" s="860"/>
    </row>
    <row r="582" spans="1:27" ht="15" customHeight="1" thickBot="1" x14ac:dyDescent="0.3">
      <c r="A582" s="857">
        <v>581</v>
      </c>
      <c r="B582" s="882" t="s">
        <v>6874</v>
      </c>
      <c r="C582" s="884" t="s">
        <v>6875</v>
      </c>
      <c r="D582" s="858">
        <v>100</v>
      </c>
      <c r="E582" s="858"/>
      <c r="F582" s="866" t="s">
        <v>46</v>
      </c>
      <c r="G582" s="860"/>
      <c r="H582" s="861"/>
      <c r="I582" s="860"/>
      <c r="J582" s="861"/>
      <c r="K582" s="860"/>
      <c r="L582" s="861"/>
      <c r="M582" s="860" t="s">
        <v>6859</v>
      </c>
      <c r="N582" s="862" t="str">
        <f t="shared" si="9"/>
        <v>PNA036_1.Zdv036_1_2.ZDV.I.BU</v>
      </c>
      <c r="O582" s="860" t="s">
        <v>451</v>
      </c>
      <c r="P582" s="860" t="s">
        <v>452</v>
      </c>
      <c r="Q582" s="860" t="s">
        <v>6571</v>
      </c>
      <c r="R582" s="860"/>
      <c r="S582" s="858"/>
      <c r="T582" s="860" t="s">
        <v>6571</v>
      </c>
      <c r="U582" s="860"/>
      <c r="V582" s="860"/>
      <c r="W582" s="542"/>
      <c r="X582" s="542"/>
      <c r="Y582" s="542"/>
      <c r="Z582" s="542"/>
      <c r="AA582" s="542"/>
    </row>
    <row r="583" spans="1:27" ht="15" customHeight="1" x14ac:dyDescent="0.25">
      <c r="A583" s="857">
        <v>582</v>
      </c>
      <c r="B583" s="879" t="s">
        <v>6876</v>
      </c>
      <c r="C583" s="884" t="s">
        <v>6877</v>
      </c>
      <c r="D583" s="858">
        <v>100</v>
      </c>
      <c r="E583" s="858" t="s">
        <v>2239</v>
      </c>
      <c r="F583" s="866" t="s">
        <v>46</v>
      </c>
      <c r="G583" s="860"/>
      <c r="H583" s="861"/>
      <c r="I583" s="881"/>
      <c r="J583" s="861" t="s">
        <v>5052</v>
      </c>
      <c r="K583" s="881" t="s">
        <v>1581</v>
      </c>
      <c r="L583" s="861" t="s">
        <v>1862</v>
      </c>
      <c r="M583" s="860" t="s">
        <v>6878</v>
      </c>
      <c r="N583" s="862" t="str">
        <f t="shared" si="9"/>
        <v>PNA036_2.Zdv036_2_1.ZDV.I.OKC</v>
      </c>
      <c r="O583" s="860" t="s">
        <v>451</v>
      </c>
      <c r="P583" s="860" t="s">
        <v>452</v>
      </c>
      <c r="Q583" s="860" t="s">
        <v>621</v>
      </c>
      <c r="R583" s="860"/>
      <c r="S583" s="858"/>
      <c r="T583" s="860" t="s">
        <v>621</v>
      </c>
      <c r="U583" s="860"/>
      <c r="V583" s="860"/>
    </row>
    <row r="584" spans="1:27" ht="15" customHeight="1" x14ac:dyDescent="0.25">
      <c r="A584" s="857">
        <v>583</v>
      </c>
      <c r="B584" s="260" t="s">
        <v>6879</v>
      </c>
      <c r="C584" s="884" t="s">
        <v>6880</v>
      </c>
      <c r="D584" s="858">
        <v>100</v>
      </c>
      <c r="E584" s="858"/>
      <c r="F584" s="866" t="s">
        <v>46</v>
      </c>
      <c r="G584" s="860"/>
      <c r="H584" s="861"/>
      <c r="I584" s="860"/>
      <c r="J584" s="861"/>
      <c r="K584" s="860"/>
      <c r="L584" s="861"/>
      <c r="M584" s="860" t="s">
        <v>6878</v>
      </c>
      <c r="N584" s="862" t="str">
        <f t="shared" si="9"/>
        <v>PNA036_2.Zdv036_2_1.ZDV.I.CKC</v>
      </c>
      <c r="O584" s="860" t="s">
        <v>451</v>
      </c>
      <c r="P584" s="860" t="s">
        <v>452</v>
      </c>
      <c r="Q584" s="860" t="s">
        <v>622</v>
      </c>
      <c r="R584" s="860"/>
      <c r="S584" s="858"/>
      <c r="T584" s="860" t="s">
        <v>622</v>
      </c>
      <c r="U584" s="860"/>
      <c r="V584" s="860"/>
      <c r="W584" s="542"/>
      <c r="X584" s="542"/>
      <c r="Y584" s="542"/>
      <c r="Z584" s="542"/>
      <c r="AA584" s="542"/>
    </row>
    <row r="585" spans="1:27" x14ac:dyDescent="0.25">
      <c r="A585" s="857">
        <v>584</v>
      </c>
      <c r="B585" s="260" t="s">
        <v>6881</v>
      </c>
      <c r="C585" s="884" t="s">
        <v>6882</v>
      </c>
      <c r="D585" s="858">
        <v>100</v>
      </c>
      <c r="E585" s="858"/>
      <c r="F585" s="866" t="s">
        <v>46</v>
      </c>
      <c r="G585" s="860"/>
      <c r="H585" s="861"/>
      <c r="I585" s="860"/>
      <c r="J585" s="861"/>
      <c r="K585" s="860"/>
      <c r="L585" s="861"/>
      <c r="M585" s="860" t="s">
        <v>6878</v>
      </c>
      <c r="N585" s="862" t="str">
        <f t="shared" si="9"/>
        <v>PNA036_2.Zdv036_2_1.ZDV.I.ODC</v>
      </c>
      <c r="O585" s="860" t="s">
        <v>451</v>
      </c>
      <c r="P585" s="860" t="s">
        <v>452</v>
      </c>
      <c r="Q585" s="860" t="s">
        <v>619</v>
      </c>
      <c r="R585" s="860"/>
      <c r="S585" s="858"/>
      <c r="T585" s="860" t="s">
        <v>619</v>
      </c>
      <c r="U585" s="860"/>
      <c r="V585" s="860"/>
    </row>
    <row r="586" spans="1:27" ht="15" customHeight="1" x14ac:dyDescent="0.25">
      <c r="A586" s="857">
        <v>585</v>
      </c>
      <c r="B586" s="260" t="s">
        <v>6883</v>
      </c>
      <c r="C586" s="884" t="s">
        <v>6884</v>
      </c>
      <c r="D586" s="858">
        <v>100</v>
      </c>
      <c r="E586" s="858"/>
      <c r="F586" s="866" t="s">
        <v>46</v>
      </c>
      <c r="G586" s="860"/>
      <c r="H586" s="861"/>
      <c r="I586" s="860"/>
      <c r="J586" s="861"/>
      <c r="K586" s="860"/>
      <c r="L586" s="861"/>
      <c r="M586" s="860" t="s">
        <v>6878</v>
      </c>
      <c r="N586" s="862" t="str">
        <f t="shared" si="9"/>
        <v>PNA036_2.Zdv036_2_1.ZDV.I.CDC</v>
      </c>
      <c r="O586" s="860" t="s">
        <v>451</v>
      </c>
      <c r="P586" s="860" t="s">
        <v>452</v>
      </c>
      <c r="Q586" s="860" t="s">
        <v>620</v>
      </c>
      <c r="R586" s="860"/>
      <c r="S586" s="858"/>
      <c r="T586" s="860" t="s">
        <v>620</v>
      </c>
      <c r="U586" s="860"/>
      <c r="V586" s="860"/>
    </row>
    <row r="587" spans="1:27" ht="15" customHeight="1" x14ac:dyDescent="0.25">
      <c r="A587" s="857">
        <v>586</v>
      </c>
      <c r="B587" s="260" t="s">
        <v>6885</v>
      </c>
      <c r="C587" s="884" t="s">
        <v>6886</v>
      </c>
      <c r="D587" s="858">
        <v>100</v>
      </c>
      <c r="E587" s="858"/>
      <c r="F587" s="866" t="s">
        <v>46</v>
      </c>
      <c r="G587" s="860"/>
      <c r="H587" s="861"/>
      <c r="I587" s="860"/>
      <c r="J587" s="861"/>
      <c r="K587" s="860"/>
      <c r="L587" s="861"/>
      <c r="M587" s="860" t="s">
        <v>6878</v>
      </c>
      <c r="N587" s="862" t="str">
        <f t="shared" si="9"/>
        <v>PNA036_2.Zdv036_2_1.ZDV.I.OPC</v>
      </c>
      <c r="O587" s="860" t="s">
        <v>451</v>
      </c>
      <c r="P587" s="860" t="s">
        <v>452</v>
      </c>
      <c r="Q587" s="860" t="s">
        <v>626</v>
      </c>
      <c r="R587" s="860"/>
      <c r="S587" s="858"/>
      <c r="T587" s="860" t="s">
        <v>626</v>
      </c>
      <c r="U587" s="860"/>
      <c r="V587" s="860"/>
      <c r="W587" s="542"/>
      <c r="X587" s="542"/>
      <c r="Y587" s="542"/>
      <c r="Z587" s="542"/>
      <c r="AA587" s="542"/>
    </row>
    <row r="588" spans="1:27" ht="15" customHeight="1" x14ac:dyDescent="0.25">
      <c r="A588" s="857">
        <v>587</v>
      </c>
      <c r="B588" s="260" t="s">
        <v>6887</v>
      </c>
      <c r="C588" s="884" t="s">
        <v>6888</v>
      </c>
      <c r="D588" s="858">
        <v>100</v>
      </c>
      <c r="E588" s="858"/>
      <c r="F588" s="866" t="s">
        <v>46</v>
      </c>
      <c r="G588" s="860"/>
      <c r="H588" s="861"/>
      <c r="I588" s="860"/>
      <c r="J588" s="861"/>
      <c r="K588" s="860"/>
      <c r="L588" s="861"/>
      <c r="M588" s="860" t="s">
        <v>6878</v>
      </c>
      <c r="N588" s="862" t="str">
        <f t="shared" si="9"/>
        <v>PNA036_2.Zdv036_2_1.ZDV.I.MC</v>
      </c>
      <c r="O588" s="860" t="s">
        <v>451</v>
      </c>
      <c r="P588" s="860" t="s">
        <v>452</v>
      </c>
      <c r="Q588" s="860" t="s">
        <v>623</v>
      </c>
      <c r="R588" s="860"/>
      <c r="S588" s="858"/>
      <c r="T588" s="860" t="s">
        <v>623</v>
      </c>
      <c r="U588" s="860"/>
      <c r="V588" s="860"/>
      <c r="W588" s="542"/>
      <c r="X588" s="542"/>
      <c r="Y588" s="542"/>
      <c r="Z588" s="542"/>
      <c r="AA588" s="542"/>
    </row>
    <row r="589" spans="1:27" ht="15" customHeight="1" x14ac:dyDescent="0.25">
      <c r="A589" s="857">
        <v>588</v>
      </c>
      <c r="B589" s="260" t="s">
        <v>6889</v>
      </c>
      <c r="C589" s="884" t="s">
        <v>6890</v>
      </c>
      <c r="D589" s="858">
        <v>100</v>
      </c>
      <c r="E589" s="858"/>
      <c r="F589" s="866" t="s">
        <v>46</v>
      </c>
      <c r="G589" s="860"/>
      <c r="H589" s="861"/>
      <c r="I589" s="860"/>
      <c r="J589" s="861"/>
      <c r="K589" s="860"/>
      <c r="L589" s="861"/>
      <c r="M589" s="860" t="s">
        <v>6878</v>
      </c>
      <c r="N589" s="862" t="str">
        <f t="shared" si="9"/>
        <v>PNA036_2.Zdv036_2_1.ZDV.I.OPC</v>
      </c>
      <c r="O589" s="860" t="s">
        <v>451</v>
      </c>
      <c r="P589" s="860" t="s">
        <v>452</v>
      </c>
      <c r="Q589" s="860" t="s">
        <v>626</v>
      </c>
      <c r="R589" s="860"/>
      <c r="S589" s="858"/>
      <c r="T589" s="860" t="s">
        <v>626</v>
      </c>
      <c r="U589" s="860"/>
      <c r="V589" s="860"/>
    </row>
    <row r="590" spans="1:27" ht="15" customHeight="1" x14ac:dyDescent="0.25">
      <c r="A590" s="857">
        <v>589</v>
      </c>
      <c r="B590" s="260" t="s">
        <v>6891</v>
      </c>
      <c r="C590" s="884" t="s">
        <v>6892</v>
      </c>
      <c r="D590" s="858">
        <v>100</v>
      </c>
      <c r="E590" s="858"/>
      <c r="F590" s="859" t="s">
        <v>46</v>
      </c>
      <c r="G590" s="860"/>
      <c r="H590" s="861"/>
      <c r="I590" s="860"/>
      <c r="J590" s="861"/>
      <c r="K590" s="860"/>
      <c r="L590" s="861"/>
      <c r="M590" s="860" t="s">
        <v>6878</v>
      </c>
      <c r="N590" s="862" t="str">
        <f t="shared" si="9"/>
        <v>PNA036_2.Zdv036_2_1.ZDV.I.DC</v>
      </c>
      <c r="O590" s="860" t="s">
        <v>451</v>
      </c>
      <c r="P590" s="860" t="s">
        <v>452</v>
      </c>
      <c r="Q590" s="860" t="s">
        <v>1582</v>
      </c>
      <c r="R590" s="860"/>
      <c r="S590" s="858"/>
      <c r="T590" s="860" t="s">
        <v>1582</v>
      </c>
      <c r="U590" s="860"/>
      <c r="V590" s="860"/>
      <c r="W590" s="542"/>
      <c r="X590" s="542"/>
      <c r="Y590" s="542"/>
      <c r="Z590" s="542"/>
      <c r="AA590" s="542"/>
    </row>
    <row r="591" spans="1:27" ht="15" customHeight="1" thickBot="1" x14ac:dyDescent="0.3">
      <c r="A591" s="857">
        <v>590</v>
      </c>
      <c r="B591" s="882" t="s">
        <v>6893</v>
      </c>
      <c r="C591" s="884" t="s">
        <v>6894</v>
      </c>
      <c r="D591" s="858">
        <v>100</v>
      </c>
      <c r="E591" s="858"/>
      <c r="F591" s="866" t="s">
        <v>46</v>
      </c>
      <c r="G591" s="860"/>
      <c r="H591" s="861"/>
      <c r="I591" s="860"/>
      <c r="J591" s="861"/>
      <c r="K591" s="860"/>
      <c r="L591" s="861"/>
      <c r="M591" s="860" t="s">
        <v>6878</v>
      </c>
      <c r="N591" s="862" t="str">
        <f t="shared" si="9"/>
        <v>PNA036_2.Zdv036_2_1.ZDV.I.BU</v>
      </c>
      <c r="O591" s="860" t="s">
        <v>451</v>
      </c>
      <c r="P591" s="860" t="s">
        <v>452</v>
      </c>
      <c r="Q591" s="860" t="s">
        <v>6571</v>
      </c>
      <c r="R591" s="860"/>
      <c r="S591" s="858"/>
      <c r="T591" s="860" t="s">
        <v>6571</v>
      </c>
      <c r="U591" s="860"/>
      <c r="V591" s="860"/>
    </row>
    <row r="592" spans="1:27" ht="15" customHeight="1" x14ac:dyDescent="0.25">
      <c r="A592" s="857">
        <v>591</v>
      </c>
      <c r="B592" s="879" t="s">
        <v>6895</v>
      </c>
      <c r="C592" s="884" t="s">
        <v>6896</v>
      </c>
      <c r="D592" s="858">
        <v>100</v>
      </c>
      <c r="E592" s="858" t="s">
        <v>2239</v>
      </c>
      <c r="F592" s="866" t="s">
        <v>46</v>
      </c>
      <c r="G592" s="860"/>
      <c r="H592" s="861"/>
      <c r="I592" s="881"/>
      <c r="J592" s="861" t="s">
        <v>5052</v>
      </c>
      <c r="K592" s="881" t="s">
        <v>1581</v>
      </c>
      <c r="L592" s="861" t="s">
        <v>1862</v>
      </c>
      <c r="M592" s="860" t="s">
        <v>6897</v>
      </c>
      <c r="N592" s="862" t="str">
        <f t="shared" si="9"/>
        <v>PNA036_2.Zdv036_2_2.ZDV.I.OKC</v>
      </c>
      <c r="O592" s="860" t="s">
        <v>451</v>
      </c>
      <c r="P592" s="860" t="s">
        <v>452</v>
      </c>
      <c r="Q592" s="860" t="s">
        <v>621</v>
      </c>
      <c r="R592" s="860"/>
      <c r="S592" s="858"/>
      <c r="T592" s="860" t="s">
        <v>621</v>
      </c>
      <c r="U592" s="860"/>
      <c r="V592" s="860"/>
    </row>
    <row r="593" spans="1:22" ht="15" customHeight="1" x14ac:dyDescent="0.25">
      <c r="A593" s="857">
        <v>592</v>
      </c>
      <c r="B593" s="260" t="s">
        <v>6898</v>
      </c>
      <c r="C593" s="884" t="s">
        <v>6899</v>
      </c>
      <c r="D593" s="858">
        <v>100</v>
      </c>
      <c r="E593" s="858"/>
      <c r="F593" s="866" t="s">
        <v>46</v>
      </c>
      <c r="G593" s="860"/>
      <c r="H593" s="861"/>
      <c r="I593" s="860"/>
      <c r="J593" s="861"/>
      <c r="K593" s="860"/>
      <c r="L593" s="861"/>
      <c r="M593" s="860" t="s">
        <v>6897</v>
      </c>
      <c r="N593" s="862" t="str">
        <f t="shared" si="9"/>
        <v>PNA036_2.Zdv036_2_2.ZDV.I.CKC</v>
      </c>
      <c r="O593" s="860" t="s">
        <v>451</v>
      </c>
      <c r="P593" s="860" t="s">
        <v>452</v>
      </c>
      <c r="Q593" s="860" t="s">
        <v>622</v>
      </c>
      <c r="R593" s="860"/>
      <c r="S593" s="858"/>
      <c r="T593" s="860" t="s">
        <v>622</v>
      </c>
      <c r="U593" s="860"/>
      <c r="V593" s="860"/>
    </row>
    <row r="594" spans="1:22" ht="15" customHeight="1" x14ac:dyDescent="0.25">
      <c r="A594" s="857">
        <v>593</v>
      </c>
      <c r="B594" s="260" t="s">
        <v>6900</v>
      </c>
      <c r="C594" s="884" t="s">
        <v>6901</v>
      </c>
      <c r="D594" s="858">
        <v>100</v>
      </c>
      <c r="E594" s="858"/>
      <c r="F594" s="866" t="s">
        <v>46</v>
      </c>
      <c r="G594" s="860"/>
      <c r="H594" s="861"/>
      <c r="I594" s="860"/>
      <c r="J594" s="861"/>
      <c r="K594" s="860"/>
      <c r="L594" s="861"/>
      <c r="M594" s="860" t="s">
        <v>6897</v>
      </c>
      <c r="N594" s="862" t="str">
        <f t="shared" si="9"/>
        <v>PNA036_2.Zdv036_2_2.ZDV.I.ODC</v>
      </c>
      <c r="O594" s="860" t="s">
        <v>451</v>
      </c>
      <c r="P594" s="860" t="s">
        <v>452</v>
      </c>
      <c r="Q594" s="860" t="s">
        <v>619</v>
      </c>
      <c r="R594" s="860"/>
      <c r="S594" s="858"/>
      <c r="T594" s="860" t="s">
        <v>619</v>
      </c>
      <c r="U594" s="860"/>
      <c r="V594" s="860"/>
    </row>
    <row r="595" spans="1:22" ht="15" customHeight="1" x14ac:dyDescent="0.25">
      <c r="A595" s="857">
        <v>594</v>
      </c>
      <c r="B595" s="260" t="s">
        <v>6902</v>
      </c>
      <c r="C595" s="884" t="s">
        <v>6903</v>
      </c>
      <c r="D595" s="858">
        <v>100</v>
      </c>
      <c r="E595" s="858"/>
      <c r="F595" s="866" t="s">
        <v>46</v>
      </c>
      <c r="G595" s="860"/>
      <c r="H595" s="861"/>
      <c r="I595" s="860"/>
      <c r="J595" s="861"/>
      <c r="K595" s="860"/>
      <c r="L595" s="861"/>
      <c r="M595" s="860" t="s">
        <v>6897</v>
      </c>
      <c r="N595" s="862" t="str">
        <f t="shared" si="9"/>
        <v>PNA036_2.Zdv036_2_2.ZDV.I.CDC</v>
      </c>
      <c r="O595" s="860" t="s">
        <v>451</v>
      </c>
      <c r="P595" s="860" t="s">
        <v>452</v>
      </c>
      <c r="Q595" s="860" t="s">
        <v>620</v>
      </c>
      <c r="R595" s="860"/>
      <c r="S595" s="858"/>
      <c r="T595" s="860" t="s">
        <v>620</v>
      </c>
      <c r="U595" s="860"/>
      <c r="V595" s="860"/>
    </row>
    <row r="596" spans="1:22" ht="15" customHeight="1" x14ac:dyDescent="0.25">
      <c r="A596" s="857">
        <v>595</v>
      </c>
      <c r="B596" s="260" t="s">
        <v>6904</v>
      </c>
      <c r="C596" s="884" t="s">
        <v>6905</v>
      </c>
      <c r="D596" s="858">
        <v>100</v>
      </c>
      <c r="E596" s="858"/>
      <c r="F596" s="866" t="s">
        <v>46</v>
      </c>
      <c r="G596" s="860"/>
      <c r="H596" s="861"/>
      <c r="I596" s="860"/>
      <c r="J596" s="861"/>
      <c r="K596" s="860"/>
      <c r="L596" s="861"/>
      <c r="M596" s="860" t="s">
        <v>6897</v>
      </c>
      <c r="N596" s="862" t="str">
        <f t="shared" si="9"/>
        <v>PNA036_2.Zdv036_2_2.ZDV.I.OPC</v>
      </c>
      <c r="O596" s="860" t="s">
        <v>451</v>
      </c>
      <c r="P596" s="860" t="s">
        <v>452</v>
      </c>
      <c r="Q596" s="860" t="s">
        <v>626</v>
      </c>
      <c r="R596" s="860"/>
      <c r="S596" s="858"/>
      <c r="T596" s="860" t="s">
        <v>626</v>
      </c>
      <c r="U596" s="860"/>
      <c r="V596" s="860"/>
    </row>
    <row r="597" spans="1:22" ht="15" customHeight="1" x14ac:dyDescent="0.25">
      <c r="A597" s="857">
        <v>596</v>
      </c>
      <c r="B597" s="260" t="s">
        <v>6906</v>
      </c>
      <c r="C597" s="884" t="s">
        <v>6907</v>
      </c>
      <c r="D597" s="858">
        <v>100</v>
      </c>
      <c r="E597" s="858"/>
      <c r="F597" s="866" t="s">
        <v>46</v>
      </c>
      <c r="G597" s="860"/>
      <c r="H597" s="861"/>
      <c r="I597" s="860"/>
      <c r="J597" s="861"/>
      <c r="K597" s="860"/>
      <c r="L597" s="861"/>
      <c r="M597" s="860" t="s">
        <v>6897</v>
      </c>
      <c r="N597" s="862" t="str">
        <f t="shared" si="9"/>
        <v>PNA036_2.Zdv036_2_2.ZDV.I.MC</v>
      </c>
      <c r="O597" s="860" t="s">
        <v>451</v>
      </c>
      <c r="P597" s="860" t="s">
        <v>452</v>
      </c>
      <c r="Q597" s="860" t="s">
        <v>623</v>
      </c>
      <c r="R597" s="860"/>
      <c r="S597" s="858"/>
      <c r="T597" s="860" t="s">
        <v>623</v>
      </c>
      <c r="U597" s="860"/>
      <c r="V597" s="860"/>
    </row>
    <row r="598" spans="1:22" ht="15" customHeight="1" x14ac:dyDescent="0.25">
      <c r="A598" s="857">
        <v>597</v>
      </c>
      <c r="B598" s="260" t="s">
        <v>6908</v>
      </c>
      <c r="C598" s="884" t="s">
        <v>6909</v>
      </c>
      <c r="D598" s="858">
        <v>100</v>
      </c>
      <c r="E598" s="858"/>
      <c r="F598" s="866" t="s">
        <v>46</v>
      </c>
      <c r="G598" s="860"/>
      <c r="H598" s="861"/>
      <c r="I598" s="860"/>
      <c r="J598" s="861"/>
      <c r="K598" s="860"/>
      <c r="L598" s="861"/>
      <c r="M598" s="860" t="s">
        <v>6897</v>
      </c>
      <c r="N598" s="862" t="str">
        <f t="shared" si="9"/>
        <v>PNA036_2.Zdv036_2_2.ZDV.I.OPC</v>
      </c>
      <c r="O598" s="860" t="s">
        <v>451</v>
      </c>
      <c r="P598" s="860" t="s">
        <v>452</v>
      </c>
      <c r="Q598" s="860" t="s">
        <v>626</v>
      </c>
      <c r="R598" s="860"/>
      <c r="S598" s="858"/>
      <c r="T598" s="860" t="s">
        <v>626</v>
      </c>
      <c r="U598" s="860"/>
      <c r="V598" s="860"/>
    </row>
    <row r="599" spans="1:22" ht="15" customHeight="1" x14ac:dyDescent="0.25">
      <c r="A599" s="857">
        <v>598</v>
      </c>
      <c r="B599" s="260" t="s">
        <v>6910</v>
      </c>
      <c r="C599" s="884" t="s">
        <v>6911</v>
      </c>
      <c r="D599" s="858">
        <v>100</v>
      </c>
      <c r="E599" s="858"/>
      <c r="F599" s="859" t="s">
        <v>46</v>
      </c>
      <c r="G599" s="860"/>
      <c r="H599" s="861"/>
      <c r="I599" s="860"/>
      <c r="J599" s="861"/>
      <c r="K599" s="860"/>
      <c r="L599" s="861"/>
      <c r="M599" s="860" t="s">
        <v>6897</v>
      </c>
      <c r="N599" s="862" t="str">
        <f t="shared" si="9"/>
        <v>PNA036_2.Zdv036_2_2.ZDV.I.DC</v>
      </c>
      <c r="O599" s="860" t="s">
        <v>451</v>
      </c>
      <c r="P599" s="860" t="s">
        <v>452</v>
      </c>
      <c r="Q599" s="860" t="s">
        <v>1582</v>
      </c>
      <c r="R599" s="860"/>
      <c r="S599" s="858"/>
      <c r="T599" s="860" t="s">
        <v>1582</v>
      </c>
      <c r="U599" s="860"/>
      <c r="V599" s="860"/>
    </row>
    <row r="600" spans="1:22" ht="15" customHeight="1" thickBot="1" x14ac:dyDescent="0.3">
      <c r="A600" s="857">
        <v>599</v>
      </c>
      <c r="B600" s="882" t="s">
        <v>6912</v>
      </c>
      <c r="C600" s="884" t="s">
        <v>6913</v>
      </c>
      <c r="D600" s="858">
        <v>100</v>
      </c>
      <c r="E600" s="858"/>
      <c r="F600" s="866" t="s">
        <v>46</v>
      </c>
      <c r="G600" s="860"/>
      <c r="H600" s="861"/>
      <c r="I600" s="860"/>
      <c r="J600" s="861"/>
      <c r="K600" s="860"/>
      <c r="L600" s="861"/>
      <c r="M600" s="860" t="s">
        <v>6897</v>
      </c>
      <c r="N600" s="862" t="str">
        <f t="shared" si="9"/>
        <v>PNA036_2.Zdv036_2_2.ZDV.I.BU</v>
      </c>
      <c r="O600" s="860" t="s">
        <v>451</v>
      </c>
      <c r="P600" s="860" t="s">
        <v>452</v>
      </c>
      <c r="Q600" s="860" t="s">
        <v>6571</v>
      </c>
      <c r="R600" s="860"/>
      <c r="S600" s="858"/>
      <c r="T600" s="860" t="s">
        <v>6571</v>
      </c>
      <c r="U600" s="860"/>
      <c r="V600" s="860"/>
    </row>
    <row r="601" spans="1:22" ht="15" customHeight="1" x14ac:dyDescent="0.25">
      <c r="A601" s="857">
        <v>600</v>
      </c>
      <c r="B601" s="879" t="s">
        <v>6914</v>
      </c>
      <c r="C601" s="884" t="s">
        <v>6915</v>
      </c>
      <c r="D601" s="858">
        <v>100</v>
      </c>
      <c r="E601" s="858" t="s">
        <v>2239</v>
      </c>
      <c r="F601" s="866" t="s">
        <v>46</v>
      </c>
      <c r="G601" s="860"/>
      <c r="H601" s="861"/>
      <c r="I601" s="881"/>
      <c r="J601" s="861" t="s">
        <v>5050</v>
      </c>
      <c r="K601" s="881" t="s">
        <v>1581</v>
      </c>
      <c r="L601" s="861" t="s">
        <v>1870</v>
      </c>
      <c r="M601" s="860" t="s">
        <v>6916</v>
      </c>
      <c r="N601" s="862" t="str">
        <f t="shared" si="9"/>
        <v>PNA036_3.Zdv036_3_1.ZDV.I.OKC</v>
      </c>
      <c r="O601" s="860" t="s">
        <v>451</v>
      </c>
      <c r="P601" s="860" t="s">
        <v>452</v>
      </c>
      <c r="Q601" s="860" t="s">
        <v>621</v>
      </c>
      <c r="R601" s="860"/>
      <c r="S601" s="858"/>
      <c r="T601" s="860" t="s">
        <v>621</v>
      </c>
      <c r="U601" s="860"/>
      <c r="V601" s="860"/>
    </row>
    <row r="602" spans="1:22" ht="15" customHeight="1" x14ac:dyDescent="0.25">
      <c r="A602" s="857">
        <v>601</v>
      </c>
      <c r="B602" s="260" t="s">
        <v>6917</v>
      </c>
      <c r="C602" s="884" t="s">
        <v>6918</v>
      </c>
      <c r="D602" s="858">
        <v>100</v>
      </c>
      <c r="E602" s="858"/>
      <c r="F602" s="866" t="s">
        <v>46</v>
      </c>
      <c r="G602" s="860"/>
      <c r="H602" s="861"/>
      <c r="I602" s="860"/>
      <c r="J602" s="861"/>
      <c r="K602" s="860"/>
      <c r="L602" s="861"/>
      <c r="M602" s="860" t="s">
        <v>6916</v>
      </c>
      <c r="N602" s="862" t="str">
        <f t="shared" si="9"/>
        <v>PNA036_3.Zdv036_3_1.ZDV.I.CKC</v>
      </c>
      <c r="O602" s="860" t="s">
        <v>451</v>
      </c>
      <c r="P602" s="860" t="s">
        <v>452</v>
      </c>
      <c r="Q602" s="860" t="s">
        <v>622</v>
      </c>
      <c r="R602" s="860"/>
      <c r="S602" s="858"/>
      <c r="T602" s="860" t="s">
        <v>622</v>
      </c>
      <c r="U602" s="860"/>
      <c r="V602" s="860"/>
    </row>
    <row r="603" spans="1:22" ht="15" customHeight="1" x14ac:dyDescent="0.25">
      <c r="A603" s="857">
        <v>602</v>
      </c>
      <c r="B603" s="260" t="s">
        <v>6919</v>
      </c>
      <c r="C603" s="884" t="s">
        <v>6920</v>
      </c>
      <c r="D603" s="858">
        <v>100</v>
      </c>
      <c r="E603" s="858"/>
      <c r="F603" s="866" t="s">
        <v>46</v>
      </c>
      <c r="G603" s="860"/>
      <c r="H603" s="861"/>
      <c r="I603" s="860"/>
      <c r="J603" s="861"/>
      <c r="K603" s="860"/>
      <c r="L603" s="861"/>
      <c r="M603" s="860" t="s">
        <v>6916</v>
      </c>
      <c r="N603" s="862" t="str">
        <f t="shared" si="9"/>
        <v>PNA036_3.Zdv036_3_1.ZDV.I.ODC</v>
      </c>
      <c r="O603" s="860" t="s">
        <v>451</v>
      </c>
      <c r="P603" s="860" t="s">
        <v>452</v>
      </c>
      <c r="Q603" s="860" t="s">
        <v>619</v>
      </c>
      <c r="R603" s="860"/>
      <c r="S603" s="858"/>
      <c r="T603" s="860" t="s">
        <v>619</v>
      </c>
      <c r="U603" s="860"/>
      <c r="V603" s="860"/>
    </row>
    <row r="604" spans="1:22" ht="15" customHeight="1" x14ac:dyDescent="0.25">
      <c r="A604" s="857">
        <v>603</v>
      </c>
      <c r="B604" s="260" t="s">
        <v>6921</v>
      </c>
      <c r="C604" s="884" t="s">
        <v>6922</v>
      </c>
      <c r="D604" s="858">
        <v>100</v>
      </c>
      <c r="E604" s="858"/>
      <c r="F604" s="866" t="s">
        <v>46</v>
      </c>
      <c r="G604" s="860"/>
      <c r="H604" s="861"/>
      <c r="I604" s="860"/>
      <c r="J604" s="861"/>
      <c r="K604" s="860"/>
      <c r="L604" s="861"/>
      <c r="M604" s="860" t="s">
        <v>6916</v>
      </c>
      <c r="N604" s="862" t="str">
        <f t="shared" si="9"/>
        <v>PNA036_3.Zdv036_3_1.ZDV.I.CDC</v>
      </c>
      <c r="O604" s="860" t="s">
        <v>451</v>
      </c>
      <c r="P604" s="860" t="s">
        <v>452</v>
      </c>
      <c r="Q604" s="860" t="s">
        <v>620</v>
      </c>
      <c r="R604" s="860"/>
      <c r="S604" s="858"/>
      <c r="T604" s="860" t="s">
        <v>620</v>
      </c>
      <c r="U604" s="860"/>
      <c r="V604" s="860"/>
    </row>
    <row r="605" spans="1:22" ht="15" customHeight="1" x14ac:dyDescent="0.25">
      <c r="A605" s="857">
        <v>604</v>
      </c>
      <c r="B605" s="260" t="s">
        <v>6923</v>
      </c>
      <c r="C605" s="884" t="s">
        <v>6924</v>
      </c>
      <c r="D605" s="858">
        <v>100</v>
      </c>
      <c r="E605" s="858"/>
      <c r="F605" s="866" t="s">
        <v>46</v>
      </c>
      <c r="G605" s="860"/>
      <c r="H605" s="861"/>
      <c r="I605" s="860"/>
      <c r="J605" s="861"/>
      <c r="K605" s="860"/>
      <c r="L605" s="861"/>
      <c r="M605" s="860" t="s">
        <v>6916</v>
      </c>
      <c r="N605" s="862" t="str">
        <f t="shared" si="9"/>
        <v>PNA036_3.Zdv036_3_1.ZDV.I.OPC</v>
      </c>
      <c r="O605" s="860" t="s">
        <v>451</v>
      </c>
      <c r="P605" s="860" t="s">
        <v>452</v>
      </c>
      <c r="Q605" s="860" t="s">
        <v>626</v>
      </c>
      <c r="R605" s="860"/>
      <c r="S605" s="858"/>
      <c r="T605" s="860" t="s">
        <v>626</v>
      </c>
      <c r="U605" s="860"/>
      <c r="V605" s="860"/>
    </row>
    <row r="606" spans="1:22" ht="15" customHeight="1" x14ac:dyDescent="0.25">
      <c r="A606" s="857">
        <v>605</v>
      </c>
      <c r="B606" s="260" t="s">
        <v>6925</v>
      </c>
      <c r="C606" s="884" t="s">
        <v>6926</v>
      </c>
      <c r="D606" s="858">
        <v>100</v>
      </c>
      <c r="E606" s="858"/>
      <c r="F606" s="866" t="s">
        <v>46</v>
      </c>
      <c r="G606" s="860"/>
      <c r="H606" s="861"/>
      <c r="I606" s="860"/>
      <c r="J606" s="861"/>
      <c r="K606" s="860"/>
      <c r="L606" s="861"/>
      <c r="M606" s="860" t="s">
        <v>6916</v>
      </c>
      <c r="N606" s="862" t="str">
        <f t="shared" si="9"/>
        <v>PNA036_3.Zdv036_3_1.ZDV.I.MC</v>
      </c>
      <c r="O606" s="860" t="s">
        <v>451</v>
      </c>
      <c r="P606" s="860" t="s">
        <v>452</v>
      </c>
      <c r="Q606" s="860" t="s">
        <v>623</v>
      </c>
      <c r="R606" s="860"/>
      <c r="S606" s="858"/>
      <c r="T606" s="860" t="s">
        <v>623</v>
      </c>
      <c r="U606" s="860"/>
      <c r="V606" s="860"/>
    </row>
    <row r="607" spans="1:22" ht="15" customHeight="1" x14ac:dyDescent="0.25">
      <c r="A607" s="857">
        <v>606</v>
      </c>
      <c r="B607" s="260" t="s">
        <v>6927</v>
      </c>
      <c r="C607" s="884" t="s">
        <v>6928</v>
      </c>
      <c r="D607" s="858">
        <v>100</v>
      </c>
      <c r="E607" s="858"/>
      <c r="F607" s="866" t="s">
        <v>46</v>
      </c>
      <c r="G607" s="860"/>
      <c r="H607" s="861"/>
      <c r="I607" s="860"/>
      <c r="J607" s="861"/>
      <c r="K607" s="860"/>
      <c r="L607" s="861"/>
      <c r="M607" s="860" t="s">
        <v>6916</v>
      </c>
      <c r="N607" s="862" t="str">
        <f t="shared" si="9"/>
        <v>PNA036_3.Zdv036_3_1.ZDV.I.OPC</v>
      </c>
      <c r="O607" s="860" t="s">
        <v>451</v>
      </c>
      <c r="P607" s="860" t="s">
        <v>452</v>
      </c>
      <c r="Q607" s="860" t="s">
        <v>626</v>
      </c>
      <c r="R607" s="860"/>
      <c r="S607" s="858"/>
      <c r="T607" s="860" t="s">
        <v>626</v>
      </c>
      <c r="U607" s="860"/>
      <c r="V607" s="860"/>
    </row>
    <row r="608" spans="1:22" ht="15" customHeight="1" x14ac:dyDescent="0.25">
      <c r="A608" s="857">
        <v>607</v>
      </c>
      <c r="B608" s="260" t="s">
        <v>6929</v>
      </c>
      <c r="C608" s="884" t="s">
        <v>6930</v>
      </c>
      <c r="D608" s="858">
        <v>100</v>
      </c>
      <c r="E608" s="858"/>
      <c r="F608" s="859" t="s">
        <v>46</v>
      </c>
      <c r="G608" s="860"/>
      <c r="H608" s="861"/>
      <c r="I608" s="860"/>
      <c r="J608" s="861"/>
      <c r="K608" s="860"/>
      <c r="L608" s="861"/>
      <c r="M608" s="860" t="s">
        <v>6916</v>
      </c>
      <c r="N608" s="862" t="str">
        <f t="shared" si="9"/>
        <v>PNA036_3.Zdv036_3_1.ZDV.I.DC</v>
      </c>
      <c r="O608" s="860" t="s">
        <v>451</v>
      </c>
      <c r="P608" s="860" t="s">
        <v>452</v>
      </c>
      <c r="Q608" s="860" t="s">
        <v>1582</v>
      </c>
      <c r="R608" s="860"/>
      <c r="S608" s="858"/>
      <c r="T608" s="860" t="s">
        <v>1582</v>
      </c>
      <c r="U608" s="860"/>
      <c r="V608" s="860"/>
    </row>
    <row r="609" spans="1:22" ht="15" customHeight="1" thickBot="1" x14ac:dyDescent="0.3">
      <c r="A609" s="857">
        <v>608</v>
      </c>
      <c r="B609" s="882" t="s">
        <v>6931</v>
      </c>
      <c r="C609" s="884" t="s">
        <v>6932</v>
      </c>
      <c r="D609" s="858">
        <v>100</v>
      </c>
      <c r="E609" s="858"/>
      <c r="F609" s="866" t="s">
        <v>46</v>
      </c>
      <c r="G609" s="860"/>
      <c r="H609" s="861"/>
      <c r="I609" s="860"/>
      <c r="J609" s="861"/>
      <c r="K609" s="860"/>
      <c r="L609" s="861"/>
      <c r="M609" s="860" t="s">
        <v>6916</v>
      </c>
      <c r="N609" s="862" t="str">
        <f t="shared" si="9"/>
        <v>PNA036_3.Zdv036_3_1.ZDV.I.BU</v>
      </c>
      <c r="O609" s="860" t="s">
        <v>451</v>
      </c>
      <c r="P609" s="860" t="s">
        <v>452</v>
      </c>
      <c r="Q609" s="860" t="s">
        <v>6571</v>
      </c>
      <c r="R609" s="860"/>
      <c r="S609" s="858"/>
      <c r="T609" s="860" t="s">
        <v>6571</v>
      </c>
      <c r="U609" s="860"/>
      <c r="V609" s="860"/>
    </row>
    <row r="610" spans="1:22" ht="15" customHeight="1" x14ac:dyDescent="0.25">
      <c r="A610" s="857">
        <v>609</v>
      </c>
      <c r="B610" s="879" t="s">
        <v>6933</v>
      </c>
      <c r="C610" s="884" t="s">
        <v>6934</v>
      </c>
      <c r="D610" s="858">
        <v>100</v>
      </c>
      <c r="E610" s="858" t="s">
        <v>2239</v>
      </c>
      <c r="F610" s="866" t="s">
        <v>46</v>
      </c>
      <c r="G610" s="860"/>
      <c r="H610" s="861"/>
      <c r="I610" s="881"/>
      <c r="J610" s="861" t="s">
        <v>5050</v>
      </c>
      <c r="K610" s="881" t="s">
        <v>1581</v>
      </c>
      <c r="L610" s="861" t="s">
        <v>1870</v>
      </c>
      <c r="M610" s="860" t="s">
        <v>6935</v>
      </c>
      <c r="N610" s="862" t="str">
        <f t="shared" si="9"/>
        <v>PNA036_3.Zdv036_3_2.ZDV.I.OKC</v>
      </c>
      <c r="O610" s="860" t="s">
        <v>451</v>
      </c>
      <c r="P610" s="860" t="s">
        <v>452</v>
      </c>
      <c r="Q610" s="860" t="s">
        <v>621</v>
      </c>
      <c r="R610" s="860"/>
      <c r="S610" s="858"/>
      <c r="T610" s="860" t="s">
        <v>621</v>
      </c>
      <c r="U610" s="860"/>
      <c r="V610" s="860"/>
    </row>
    <row r="611" spans="1:22" ht="15" customHeight="1" x14ac:dyDescent="0.25">
      <c r="A611" s="857">
        <v>610</v>
      </c>
      <c r="B611" s="260" t="s">
        <v>6936</v>
      </c>
      <c r="C611" s="884" t="s">
        <v>6937</v>
      </c>
      <c r="D611" s="858">
        <v>100</v>
      </c>
      <c r="E611" s="858"/>
      <c r="F611" s="866" t="s">
        <v>46</v>
      </c>
      <c r="G611" s="860"/>
      <c r="H611" s="861"/>
      <c r="I611" s="860"/>
      <c r="J611" s="861"/>
      <c r="K611" s="860"/>
      <c r="L611" s="861"/>
      <c r="M611" s="860" t="s">
        <v>6935</v>
      </c>
      <c r="N611" s="862" t="str">
        <f t="shared" si="9"/>
        <v>PNA036_3.Zdv036_3_2.ZDV.I.CKC</v>
      </c>
      <c r="O611" s="860" t="s">
        <v>451</v>
      </c>
      <c r="P611" s="860" t="s">
        <v>452</v>
      </c>
      <c r="Q611" s="860" t="s">
        <v>622</v>
      </c>
      <c r="R611" s="860"/>
      <c r="S611" s="858"/>
      <c r="T611" s="860" t="s">
        <v>622</v>
      </c>
      <c r="U611" s="860"/>
      <c r="V611" s="860"/>
    </row>
    <row r="612" spans="1:22" ht="15" customHeight="1" x14ac:dyDescent="0.25">
      <c r="A612" s="857">
        <v>611</v>
      </c>
      <c r="B612" s="260" t="s">
        <v>6938</v>
      </c>
      <c r="C612" s="884" t="s">
        <v>6939</v>
      </c>
      <c r="D612" s="858">
        <v>100</v>
      </c>
      <c r="E612" s="858"/>
      <c r="F612" s="866" t="s">
        <v>46</v>
      </c>
      <c r="G612" s="860"/>
      <c r="H612" s="861"/>
      <c r="I612" s="860"/>
      <c r="J612" s="861"/>
      <c r="K612" s="860"/>
      <c r="L612" s="861"/>
      <c r="M612" s="860" t="s">
        <v>6935</v>
      </c>
      <c r="N612" s="862" t="str">
        <f t="shared" si="9"/>
        <v>PNA036_3.Zdv036_3_2.ZDV.I.ODC</v>
      </c>
      <c r="O612" s="860" t="s">
        <v>451</v>
      </c>
      <c r="P612" s="860" t="s">
        <v>452</v>
      </c>
      <c r="Q612" s="860" t="s">
        <v>619</v>
      </c>
      <c r="R612" s="860"/>
      <c r="S612" s="858"/>
      <c r="T612" s="860" t="s">
        <v>619</v>
      </c>
      <c r="U612" s="860"/>
      <c r="V612" s="860"/>
    </row>
    <row r="613" spans="1:22" ht="15" customHeight="1" x14ac:dyDescent="0.25">
      <c r="A613" s="857">
        <v>612</v>
      </c>
      <c r="B613" s="260" t="s">
        <v>6940</v>
      </c>
      <c r="C613" s="884" t="s">
        <v>6941</v>
      </c>
      <c r="D613" s="858">
        <v>100</v>
      </c>
      <c r="E613" s="858"/>
      <c r="F613" s="866" t="s">
        <v>46</v>
      </c>
      <c r="G613" s="860"/>
      <c r="H613" s="861"/>
      <c r="I613" s="860"/>
      <c r="J613" s="861"/>
      <c r="K613" s="860"/>
      <c r="L613" s="861"/>
      <c r="M613" s="860" t="s">
        <v>6935</v>
      </c>
      <c r="N613" s="862" t="str">
        <f t="shared" si="9"/>
        <v>PNA036_3.Zdv036_3_2.ZDV.I.CDC</v>
      </c>
      <c r="O613" s="860" t="s">
        <v>451</v>
      </c>
      <c r="P613" s="860" t="s">
        <v>452</v>
      </c>
      <c r="Q613" s="868" t="s">
        <v>620</v>
      </c>
      <c r="R613" s="860"/>
      <c r="S613" s="858"/>
      <c r="T613" s="868" t="s">
        <v>620</v>
      </c>
      <c r="U613" s="860"/>
      <c r="V613" s="860"/>
    </row>
    <row r="614" spans="1:22" ht="15" customHeight="1" x14ac:dyDescent="0.25">
      <c r="A614" s="857">
        <v>613</v>
      </c>
      <c r="B614" s="260" t="s">
        <v>6942</v>
      </c>
      <c r="C614" s="884" t="s">
        <v>6943</v>
      </c>
      <c r="D614" s="858">
        <v>100</v>
      </c>
      <c r="E614" s="858"/>
      <c r="F614" s="866" t="s">
        <v>46</v>
      </c>
      <c r="G614" s="860"/>
      <c r="H614" s="861"/>
      <c r="I614" s="860"/>
      <c r="J614" s="861"/>
      <c r="K614" s="860"/>
      <c r="L614" s="861"/>
      <c r="M614" s="860" t="s">
        <v>6935</v>
      </c>
      <c r="N614" s="862" t="str">
        <f t="shared" si="9"/>
        <v>PNA036_3.Zdv036_3_2.ZDV.I.OPC</v>
      </c>
      <c r="O614" s="860" t="s">
        <v>451</v>
      </c>
      <c r="P614" s="860" t="s">
        <v>452</v>
      </c>
      <c r="Q614" s="868" t="s">
        <v>626</v>
      </c>
      <c r="R614" s="860"/>
      <c r="S614" s="858"/>
      <c r="T614" s="868" t="s">
        <v>626</v>
      </c>
      <c r="U614" s="860"/>
      <c r="V614" s="860"/>
    </row>
    <row r="615" spans="1:22" ht="15" customHeight="1" x14ac:dyDescent="0.25">
      <c r="A615" s="857">
        <v>614</v>
      </c>
      <c r="B615" s="260" t="s">
        <v>6944</v>
      </c>
      <c r="C615" s="884" t="s">
        <v>6945</v>
      </c>
      <c r="D615" s="858">
        <v>100</v>
      </c>
      <c r="E615" s="858"/>
      <c r="F615" s="866" t="s">
        <v>46</v>
      </c>
      <c r="G615" s="860"/>
      <c r="H615" s="861"/>
      <c r="I615" s="860"/>
      <c r="J615" s="861"/>
      <c r="K615" s="860"/>
      <c r="L615" s="861"/>
      <c r="M615" s="860" t="s">
        <v>6935</v>
      </c>
      <c r="N615" s="862" t="str">
        <f t="shared" si="9"/>
        <v>PNA036_3.Zdv036_3_2.ZDV.I.MC</v>
      </c>
      <c r="O615" s="860" t="s">
        <v>451</v>
      </c>
      <c r="P615" s="860" t="s">
        <v>452</v>
      </c>
      <c r="Q615" s="868" t="s">
        <v>623</v>
      </c>
      <c r="R615" s="860"/>
      <c r="S615" s="858"/>
      <c r="T615" s="868" t="s">
        <v>623</v>
      </c>
      <c r="U615" s="860"/>
      <c r="V615" s="860"/>
    </row>
    <row r="616" spans="1:22" ht="15" customHeight="1" x14ac:dyDescent="0.25">
      <c r="A616" s="857">
        <v>615</v>
      </c>
      <c r="B616" s="260" t="s">
        <v>6946</v>
      </c>
      <c r="C616" s="884" t="s">
        <v>6947</v>
      </c>
      <c r="D616" s="858">
        <v>100</v>
      </c>
      <c r="E616" s="858"/>
      <c r="F616" s="866" t="s">
        <v>46</v>
      </c>
      <c r="G616" s="860"/>
      <c r="H616" s="861"/>
      <c r="I616" s="860"/>
      <c r="J616" s="861"/>
      <c r="K616" s="860"/>
      <c r="L616" s="861"/>
      <c r="M616" s="860" t="s">
        <v>6935</v>
      </c>
      <c r="N616" s="862" t="str">
        <f t="shared" si="9"/>
        <v>PNA036_3.Zdv036_3_2.ZDV.I.OPC</v>
      </c>
      <c r="O616" s="860" t="s">
        <v>451</v>
      </c>
      <c r="P616" s="860" t="s">
        <v>452</v>
      </c>
      <c r="Q616" s="868" t="s">
        <v>626</v>
      </c>
      <c r="R616" s="860"/>
      <c r="S616" s="858"/>
      <c r="T616" s="868" t="s">
        <v>626</v>
      </c>
      <c r="U616" s="860"/>
      <c r="V616" s="860"/>
    </row>
    <row r="617" spans="1:22" ht="15" customHeight="1" x14ac:dyDescent="0.25">
      <c r="A617" s="857">
        <v>616</v>
      </c>
      <c r="B617" s="260" t="s">
        <v>6948</v>
      </c>
      <c r="C617" s="884" t="s">
        <v>6949</v>
      </c>
      <c r="D617" s="858">
        <v>100</v>
      </c>
      <c r="E617" s="858"/>
      <c r="F617" s="859" t="s">
        <v>46</v>
      </c>
      <c r="G617" s="860"/>
      <c r="H617" s="861"/>
      <c r="I617" s="860"/>
      <c r="J617" s="861"/>
      <c r="K617" s="860"/>
      <c r="L617" s="861"/>
      <c r="M617" s="860" t="s">
        <v>6935</v>
      </c>
      <c r="N617" s="862" t="str">
        <f t="shared" si="9"/>
        <v>PNA036_3.Zdv036_3_2.ZDV.I.DC</v>
      </c>
      <c r="O617" s="860" t="s">
        <v>451</v>
      </c>
      <c r="P617" s="860" t="s">
        <v>452</v>
      </c>
      <c r="Q617" s="868" t="s">
        <v>1582</v>
      </c>
      <c r="R617" s="860"/>
      <c r="S617" s="858"/>
      <c r="T617" s="868" t="s">
        <v>1582</v>
      </c>
      <c r="U617" s="860"/>
      <c r="V617" s="860"/>
    </row>
    <row r="618" spans="1:22" ht="15" customHeight="1" thickBot="1" x14ac:dyDescent="0.3">
      <c r="A618" s="857">
        <v>617</v>
      </c>
      <c r="B618" s="882" t="s">
        <v>6950</v>
      </c>
      <c r="C618" s="884" t="s">
        <v>6951</v>
      </c>
      <c r="D618" s="858">
        <v>100</v>
      </c>
      <c r="E618" s="858"/>
      <c r="F618" s="866" t="s">
        <v>46</v>
      </c>
      <c r="G618" s="860"/>
      <c r="H618" s="861"/>
      <c r="I618" s="860"/>
      <c r="J618" s="861" t="s">
        <v>5050</v>
      </c>
      <c r="K618" s="860"/>
      <c r="L618" s="861"/>
      <c r="M618" s="860" t="s">
        <v>6935</v>
      </c>
      <c r="N618" s="862" t="str">
        <f t="shared" si="9"/>
        <v>PNA036_3.Zdv036_3_2.ZDV.I.BU</v>
      </c>
      <c r="O618" s="860" t="s">
        <v>451</v>
      </c>
      <c r="P618" s="860" t="s">
        <v>452</v>
      </c>
      <c r="Q618" s="860" t="s">
        <v>6571</v>
      </c>
      <c r="R618" s="860"/>
      <c r="S618" s="858"/>
      <c r="T618" s="860" t="s">
        <v>6571</v>
      </c>
      <c r="U618" s="860"/>
      <c r="V618" s="860"/>
    </row>
    <row r="619" spans="1:22" x14ac:dyDescent="0.25">
      <c r="A619" s="857">
        <v>618</v>
      </c>
      <c r="B619" s="879" t="s">
        <v>6952</v>
      </c>
      <c r="C619" s="884" t="s">
        <v>6953</v>
      </c>
      <c r="D619" s="858">
        <v>100</v>
      </c>
      <c r="E619" s="858" t="s">
        <v>2239</v>
      </c>
      <c r="F619" s="866" t="s">
        <v>46</v>
      </c>
      <c r="G619" s="860"/>
      <c r="H619" s="861"/>
      <c r="I619" s="881"/>
      <c r="J619" s="861" t="s">
        <v>5052</v>
      </c>
      <c r="K619" s="881" t="s">
        <v>1581</v>
      </c>
      <c r="L619" s="861" t="s">
        <v>1870</v>
      </c>
      <c r="M619" s="860" t="s">
        <v>6954</v>
      </c>
      <c r="N619" s="862" t="str">
        <f t="shared" si="9"/>
        <v>PNA036_4.Zdv036_4_1.ZDV.I.OKC</v>
      </c>
      <c r="O619" s="860" t="s">
        <v>451</v>
      </c>
      <c r="P619" s="860" t="s">
        <v>452</v>
      </c>
      <c r="Q619" s="860" t="s">
        <v>621</v>
      </c>
      <c r="R619" s="860"/>
      <c r="S619" s="858"/>
      <c r="T619" s="860" t="s">
        <v>621</v>
      </c>
      <c r="U619" s="860"/>
      <c r="V619" s="860"/>
    </row>
    <row r="620" spans="1:22" ht="15" customHeight="1" x14ac:dyDescent="0.25">
      <c r="A620" s="857">
        <v>619</v>
      </c>
      <c r="B620" s="260" t="s">
        <v>6955</v>
      </c>
      <c r="C620" s="884" t="s">
        <v>6956</v>
      </c>
      <c r="D620" s="858">
        <v>100</v>
      </c>
      <c r="E620" s="858"/>
      <c r="F620" s="866" t="s">
        <v>46</v>
      </c>
      <c r="G620" s="860"/>
      <c r="H620" s="861"/>
      <c r="I620" s="860"/>
      <c r="J620" s="861"/>
      <c r="K620" s="860"/>
      <c r="L620" s="861"/>
      <c r="M620" s="860" t="s">
        <v>6954</v>
      </c>
      <c r="N620" s="862" t="str">
        <f t="shared" si="9"/>
        <v>PNA036_4.Zdv036_4_1.ZDV.I.CKC</v>
      </c>
      <c r="O620" s="860" t="s">
        <v>451</v>
      </c>
      <c r="P620" s="860" t="s">
        <v>452</v>
      </c>
      <c r="Q620" s="860" t="s">
        <v>622</v>
      </c>
      <c r="R620" s="860"/>
      <c r="S620" s="858"/>
      <c r="T620" s="860" t="s">
        <v>622</v>
      </c>
      <c r="U620" s="860"/>
      <c r="V620" s="860"/>
    </row>
    <row r="621" spans="1:22" ht="15" customHeight="1" x14ac:dyDescent="0.25">
      <c r="A621" s="857">
        <v>620</v>
      </c>
      <c r="B621" s="260" t="s">
        <v>6957</v>
      </c>
      <c r="C621" s="884" t="s">
        <v>6958</v>
      </c>
      <c r="D621" s="858">
        <v>100</v>
      </c>
      <c r="E621" s="858"/>
      <c r="F621" s="866" t="s">
        <v>46</v>
      </c>
      <c r="G621" s="860"/>
      <c r="H621" s="861"/>
      <c r="I621" s="860"/>
      <c r="J621" s="861"/>
      <c r="K621" s="860"/>
      <c r="L621" s="861"/>
      <c r="M621" s="860" t="s">
        <v>6954</v>
      </c>
      <c r="N621" s="862" t="str">
        <f t="shared" si="9"/>
        <v>PNA036_4.Zdv036_4_1.ZDV.I.ODC</v>
      </c>
      <c r="O621" s="860" t="s">
        <v>451</v>
      </c>
      <c r="P621" s="860" t="s">
        <v>452</v>
      </c>
      <c r="Q621" s="860" t="s">
        <v>619</v>
      </c>
      <c r="R621" s="860"/>
      <c r="S621" s="858"/>
      <c r="T621" s="860" t="s">
        <v>619</v>
      </c>
      <c r="U621" s="860"/>
      <c r="V621" s="860"/>
    </row>
    <row r="622" spans="1:22" ht="15" customHeight="1" x14ac:dyDescent="0.25">
      <c r="A622" s="857">
        <v>621</v>
      </c>
      <c r="B622" s="260" t="s">
        <v>6959</v>
      </c>
      <c r="C622" s="884" t="s">
        <v>6960</v>
      </c>
      <c r="D622" s="858">
        <v>100</v>
      </c>
      <c r="E622" s="858"/>
      <c r="F622" s="866" t="s">
        <v>46</v>
      </c>
      <c r="G622" s="860"/>
      <c r="H622" s="861"/>
      <c r="I622" s="860"/>
      <c r="J622" s="861"/>
      <c r="K622" s="860"/>
      <c r="L622" s="861"/>
      <c r="M622" s="860" t="s">
        <v>6954</v>
      </c>
      <c r="N622" s="862" t="str">
        <f t="shared" si="9"/>
        <v>PNA036_4.Zdv036_4_1.ZDV.I.CDC</v>
      </c>
      <c r="O622" s="860" t="s">
        <v>451</v>
      </c>
      <c r="P622" s="860" t="s">
        <v>452</v>
      </c>
      <c r="Q622" s="860" t="s">
        <v>620</v>
      </c>
      <c r="R622" s="860"/>
      <c r="S622" s="858"/>
      <c r="T622" s="860" t="s">
        <v>620</v>
      </c>
      <c r="U622" s="860"/>
      <c r="V622" s="860"/>
    </row>
    <row r="623" spans="1:22" ht="15" customHeight="1" x14ac:dyDescent="0.25">
      <c r="A623" s="857">
        <v>622</v>
      </c>
      <c r="B623" s="260" t="s">
        <v>6961</v>
      </c>
      <c r="C623" s="884" t="s">
        <v>6962</v>
      </c>
      <c r="D623" s="858">
        <v>100</v>
      </c>
      <c r="E623" s="858"/>
      <c r="F623" s="866" t="s">
        <v>46</v>
      </c>
      <c r="G623" s="860"/>
      <c r="H623" s="861"/>
      <c r="I623" s="860"/>
      <c r="J623" s="861"/>
      <c r="K623" s="860"/>
      <c r="L623" s="861"/>
      <c r="M623" s="860" t="s">
        <v>6954</v>
      </c>
      <c r="N623" s="862" t="str">
        <f t="shared" si="9"/>
        <v>PNA036_4.Zdv036_4_1.ZDV.I.OPC</v>
      </c>
      <c r="O623" s="860" t="s">
        <v>451</v>
      </c>
      <c r="P623" s="860" t="s">
        <v>452</v>
      </c>
      <c r="Q623" s="860" t="s">
        <v>626</v>
      </c>
      <c r="R623" s="860"/>
      <c r="S623" s="858"/>
      <c r="T623" s="860" t="s">
        <v>626</v>
      </c>
      <c r="U623" s="860"/>
      <c r="V623" s="860"/>
    </row>
    <row r="624" spans="1:22" ht="15" customHeight="1" x14ac:dyDescent="0.25">
      <c r="A624" s="857">
        <v>623</v>
      </c>
      <c r="B624" s="260" t="s">
        <v>6963</v>
      </c>
      <c r="C624" s="884" t="s">
        <v>6964</v>
      </c>
      <c r="D624" s="858">
        <v>100</v>
      </c>
      <c r="E624" s="858"/>
      <c r="F624" s="866" t="s">
        <v>46</v>
      </c>
      <c r="G624" s="860"/>
      <c r="H624" s="861"/>
      <c r="I624" s="860"/>
      <c r="J624" s="861"/>
      <c r="K624" s="860"/>
      <c r="L624" s="861"/>
      <c r="M624" s="860" t="s">
        <v>6954</v>
      </c>
      <c r="N624" s="862" t="str">
        <f t="shared" si="9"/>
        <v>PNA036_4.Zdv036_4_1.ZDV.I.MC</v>
      </c>
      <c r="O624" s="860" t="s">
        <v>451</v>
      </c>
      <c r="P624" s="860" t="s">
        <v>452</v>
      </c>
      <c r="Q624" s="860" t="s">
        <v>623</v>
      </c>
      <c r="R624" s="860"/>
      <c r="S624" s="858"/>
      <c r="T624" s="860" t="s">
        <v>623</v>
      </c>
      <c r="U624" s="860"/>
      <c r="V624" s="860"/>
    </row>
    <row r="625" spans="1:27" s="542" customFormat="1" ht="14.45" customHeight="1" x14ac:dyDescent="0.25">
      <c r="A625" s="857">
        <v>624</v>
      </c>
      <c r="B625" s="260" t="s">
        <v>6965</v>
      </c>
      <c r="C625" s="884" t="s">
        <v>6966</v>
      </c>
      <c r="D625" s="858">
        <v>100</v>
      </c>
      <c r="E625" s="858"/>
      <c r="F625" s="866" t="s">
        <v>46</v>
      </c>
      <c r="G625" s="860"/>
      <c r="H625" s="861"/>
      <c r="I625" s="860"/>
      <c r="J625" s="861"/>
      <c r="K625" s="860"/>
      <c r="L625" s="861"/>
      <c r="M625" s="860" t="s">
        <v>6954</v>
      </c>
      <c r="N625" s="862" t="str">
        <f t="shared" si="9"/>
        <v>PNA036_4.Zdv036_4_1.ZDV.I.OPC</v>
      </c>
      <c r="O625" s="860" t="s">
        <v>451</v>
      </c>
      <c r="P625" s="860" t="s">
        <v>452</v>
      </c>
      <c r="Q625" s="860" t="s">
        <v>626</v>
      </c>
      <c r="R625" s="860"/>
      <c r="S625" s="858"/>
      <c r="T625" s="860" t="s">
        <v>626</v>
      </c>
      <c r="U625" s="860"/>
      <c r="V625" s="860"/>
      <c r="W625" s="24"/>
      <c r="X625" s="24"/>
      <c r="Y625" s="24"/>
      <c r="Z625" s="24"/>
      <c r="AA625" s="24"/>
    </row>
    <row r="626" spans="1:27" ht="14.45" customHeight="1" x14ac:dyDescent="0.25">
      <c r="A626" s="857">
        <v>625</v>
      </c>
      <c r="B626" s="260" t="s">
        <v>6967</v>
      </c>
      <c r="C626" s="884" t="s">
        <v>6968</v>
      </c>
      <c r="D626" s="858">
        <v>100</v>
      </c>
      <c r="E626" s="858"/>
      <c r="F626" s="859" t="s">
        <v>46</v>
      </c>
      <c r="G626" s="860"/>
      <c r="H626" s="861"/>
      <c r="I626" s="860"/>
      <c r="J626" s="861"/>
      <c r="K626" s="860"/>
      <c r="L626" s="861"/>
      <c r="M626" s="860" t="s">
        <v>6954</v>
      </c>
      <c r="N626" s="862" t="str">
        <f t="shared" si="9"/>
        <v>PNA036_4.Zdv036_4_1.ZDV.I.DC</v>
      </c>
      <c r="O626" s="860" t="s">
        <v>451</v>
      </c>
      <c r="P626" s="860" t="s">
        <v>452</v>
      </c>
      <c r="Q626" s="860" t="s">
        <v>1582</v>
      </c>
      <c r="R626" s="860"/>
      <c r="S626" s="858"/>
      <c r="T626" s="860" t="s">
        <v>1582</v>
      </c>
      <c r="U626" s="860"/>
      <c r="V626" s="860"/>
    </row>
    <row r="627" spans="1:27" ht="14.45" customHeight="1" thickBot="1" x14ac:dyDescent="0.3">
      <c r="A627" s="857">
        <v>626</v>
      </c>
      <c r="B627" s="882" t="s">
        <v>6969</v>
      </c>
      <c r="C627" s="884" t="s">
        <v>6970</v>
      </c>
      <c r="D627" s="858">
        <v>100</v>
      </c>
      <c r="E627" s="858"/>
      <c r="F627" s="866" t="s">
        <v>46</v>
      </c>
      <c r="G627" s="860"/>
      <c r="H627" s="861"/>
      <c r="I627" s="860"/>
      <c r="J627" s="861"/>
      <c r="K627" s="860"/>
      <c r="L627" s="861"/>
      <c r="M627" s="860" t="s">
        <v>6954</v>
      </c>
      <c r="N627" s="862" t="str">
        <f t="shared" si="9"/>
        <v>PNA036_4.Zdv036_4_1.ZDV.I.BU</v>
      </c>
      <c r="O627" s="860" t="s">
        <v>451</v>
      </c>
      <c r="P627" s="860" t="s">
        <v>452</v>
      </c>
      <c r="Q627" s="860" t="s">
        <v>6571</v>
      </c>
      <c r="R627" s="860"/>
      <c r="S627" s="858"/>
      <c r="T627" s="860" t="s">
        <v>6571</v>
      </c>
      <c r="U627" s="860"/>
      <c r="V627" s="860"/>
    </row>
    <row r="628" spans="1:27" ht="14.45" customHeight="1" x14ac:dyDescent="0.25">
      <c r="A628" s="857">
        <v>627</v>
      </c>
      <c r="B628" s="879" t="s">
        <v>6971</v>
      </c>
      <c r="C628" s="884" t="s">
        <v>6972</v>
      </c>
      <c r="D628" s="858">
        <v>100</v>
      </c>
      <c r="E628" s="858" t="s">
        <v>2239</v>
      </c>
      <c r="F628" s="866" t="s">
        <v>46</v>
      </c>
      <c r="G628" s="860"/>
      <c r="H628" s="861"/>
      <c r="I628" s="881"/>
      <c r="J628" s="861" t="s">
        <v>5052</v>
      </c>
      <c r="K628" s="881" t="s">
        <v>1581</v>
      </c>
      <c r="L628" s="861" t="s">
        <v>1870</v>
      </c>
      <c r="M628" s="860" t="s">
        <v>6973</v>
      </c>
      <c r="N628" s="862" t="str">
        <f t="shared" si="9"/>
        <v>PNA036_4.Zdv036_4_2.ZDV.I.OKC</v>
      </c>
      <c r="O628" s="860" t="s">
        <v>451</v>
      </c>
      <c r="P628" s="860" t="s">
        <v>452</v>
      </c>
      <c r="Q628" s="860" t="s">
        <v>621</v>
      </c>
      <c r="R628" s="860"/>
      <c r="S628" s="858"/>
      <c r="T628" s="860" t="s">
        <v>621</v>
      </c>
      <c r="U628" s="860"/>
      <c r="V628" s="860"/>
    </row>
    <row r="629" spans="1:27" s="542" customFormat="1" ht="14.45" customHeight="1" x14ac:dyDescent="0.25">
      <c r="A629" s="857">
        <v>628</v>
      </c>
      <c r="B629" s="260" t="s">
        <v>6974</v>
      </c>
      <c r="C629" s="884" t="s">
        <v>6975</v>
      </c>
      <c r="D629" s="858">
        <v>100</v>
      </c>
      <c r="E629" s="858"/>
      <c r="F629" s="866" t="s">
        <v>46</v>
      </c>
      <c r="G629" s="860"/>
      <c r="H629" s="861"/>
      <c r="I629" s="860"/>
      <c r="J629" s="861"/>
      <c r="K629" s="860"/>
      <c r="L629" s="861"/>
      <c r="M629" s="860" t="s">
        <v>6973</v>
      </c>
      <c r="N629" s="862" t="str">
        <f t="shared" si="9"/>
        <v>PNA036_4.Zdv036_4_2.ZDV.I.CKC</v>
      </c>
      <c r="O629" s="860" t="s">
        <v>451</v>
      </c>
      <c r="P629" s="860" t="s">
        <v>452</v>
      </c>
      <c r="Q629" s="860" t="s">
        <v>622</v>
      </c>
      <c r="R629" s="860"/>
      <c r="S629" s="858"/>
      <c r="T629" s="860" t="s">
        <v>622</v>
      </c>
      <c r="U629" s="860"/>
      <c r="V629" s="860"/>
      <c r="W629" s="24"/>
      <c r="X629" s="24"/>
      <c r="Y629" s="24"/>
      <c r="Z629" s="24"/>
      <c r="AA629" s="24"/>
    </row>
    <row r="630" spans="1:27" s="542" customFormat="1" ht="14.45" customHeight="1" x14ac:dyDescent="0.25">
      <c r="A630" s="857">
        <v>629</v>
      </c>
      <c r="B630" s="260" t="s">
        <v>6976</v>
      </c>
      <c r="C630" s="884" t="s">
        <v>6977</v>
      </c>
      <c r="D630" s="858">
        <v>100</v>
      </c>
      <c r="E630" s="858"/>
      <c r="F630" s="866" t="s">
        <v>46</v>
      </c>
      <c r="G630" s="860"/>
      <c r="H630" s="861"/>
      <c r="I630" s="860"/>
      <c r="J630" s="861"/>
      <c r="K630" s="860"/>
      <c r="L630" s="861"/>
      <c r="M630" s="860" t="s">
        <v>6973</v>
      </c>
      <c r="N630" s="862" t="str">
        <f t="shared" si="9"/>
        <v>PNA036_4.Zdv036_4_2.ZDV.I.ODC</v>
      </c>
      <c r="O630" s="860" t="s">
        <v>451</v>
      </c>
      <c r="P630" s="860" t="s">
        <v>452</v>
      </c>
      <c r="Q630" s="860" t="s">
        <v>619</v>
      </c>
      <c r="R630" s="860"/>
      <c r="S630" s="858"/>
      <c r="T630" s="860" t="s">
        <v>619</v>
      </c>
      <c r="U630" s="860"/>
      <c r="V630" s="860"/>
      <c r="W630" s="24"/>
      <c r="X630" s="24"/>
      <c r="Y630" s="24"/>
      <c r="Z630" s="24"/>
      <c r="AA630" s="24"/>
    </row>
    <row r="631" spans="1:27" s="542" customFormat="1" ht="14.45" customHeight="1" x14ac:dyDescent="0.25">
      <c r="A631" s="857">
        <v>630</v>
      </c>
      <c r="B631" s="260" t="s">
        <v>6978</v>
      </c>
      <c r="C631" s="884" t="s">
        <v>6979</v>
      </c>
      <c r="D631" s="858">
        <v>100</v>
      </c>
      <c r="E631" s="858"/>
      <c r="F631" s="866" t="s">
        <v>46</v>
      </c>
      <c r="G631" s="860"/>
      <c r="H631" s="861"/>
      <c r="I631" s="860"/>
      <c r="J631" s="861"/>
      <c r="K631" s="860"/>
      <c r="L631" s="861"/>
      <c r="M631" s="860" t="s">
        <v>6973</v>
      </c>
      <c r="N631" s="862" t="str">
        <f t="shared" si="9"/>
        <v>PNA036_4.Zdv036_4_2.ZDV.I.CDC</v>
      </c>
      <c r="O631" s="860" t="s">
        <v>451</v>
      </c>
      <c r="P631" s="860" t="s">
        <v>452</v>
      </c>
      <c r="Q631" s="860" t="s">
        <v>620</v>
      </c>
      <c r="R631" s="860"/>
      <c r="S631" s="858"/>
      <c r="T631" s="860" t="s">
        <v>620</v>
      </c>
      <c r="U631" s="860"/>
      <c r="V631" s="860"/>
      <c r="W631" s="24"/>
      <c r="X631" s="24"/>
      <c r="Y631" s="24"/>
      <c r="Z631" s="24"/>
      <c r="AA631" s="24"/>
    </row>
    <row r="632" spans="1:27" s="542" customFormat="1" ht="14.45" customHeight="1" x14ac:dyDescent="0.25">
      <c r="A632" s="857">
        <v>631</v>
      </c>
      <c r="B632" s="260" t="s">
        <v>6980</v>
      </c>
      <c r="C632" s="884" t="s">
        <v>6981</v>
      </c>
      <c r="D632" s="858">
        <v>100</v>
      </c>
      <c r="E632" s="858"/>
      <c r="F632" s="866" t="s">
        <v>46</v>
      </c>
      <c r="G632" s="860"/>
      <c r="H632" s="861"/>
      <c r="I632" s="860"/>
      <c r="J632" s="861"/>
      <c r="K632" s="860"/>
      <c r="L632" s="861"/>
      <c r="M632" s="860" t="s">
        <v>6973</v>
      </c>
      <c r="N632" s="862" t="str">
        <f t="shared" si="9"/>
        <v>PNA036_4.Zdv036_4_2.ZDV.I.OPC</v>
      </c>
      <c r="O632" s="860" t="s">
        <v>451</v>
      </c>
      <c r="P632" s="860" t="s">
        <v>452</v>
      </c>
      <c r="Q632" s="860" t="s">
        <v>626</v>
      </c>
      <c r="R632" s="860"/>
      <c r="S632" s="858"/>
      <c r="T632" s="860" t="s">
        <v>626</v>
      </c>
      <c r="U632" s="860"/>
      <c r="V632" s="860"/>
      <c r="W632" s="24"/>
      <c r="X632" s="24"/>
      <c r="Y632" s="24"/>
      <c r="Z632" s="24"/>
      <c r="AA632" s="24"/>
    </row>
    <row r="633" spans="1:27" s="542" customFormat="1" ht="14.45" customHeight="1" x14ac:dyDescent="0.25">
      <c r="A633" s="857">
        <v>632</v>
      </c>
      <c r="B633" s="260" t="s">
        <v>6982</v>
      </c>
      <c r="C633" s="884" t="s">
        <v>6983</v>
      </c>
      <c r="D633" s="858">
        <v>100</v>
      </c>
      <c r="E633" s="858"/>
      <c r="F633" s="866" t="s">
        <v>46</v>
      </c>
      <c r="G633" s="860"/>
      <c r="H633" s="861"/>
      <c r="I633" s="860"/>
      <c r="J633" s="861"/>
      <c r="K633" s="860"/>
      <c r="L633" s="861"/>
      <c r="M633" s="860" t="s">
        <v>6973</v>
      </c>
      <c r="N633" s="862" t="str">
        <f t="shared" si="9"/>
        <v>PNA036_4.Zdv036_4_2.ZDV.I.MC</v>
      </c>
      <c r="O633" s="860" t="s">
        <v>451</v>
      </c>
      <c r="P633" s="860" t="s">
        <v>452</v>
      </c>
      <c r="Q633" s="860" t="s">
        <v>623</v>
      </c>
      <c r="R633" s="860"/>
      <c r="S633" s="858"/>
      <c r="T633" s="860" t="s">
        <v>623</v>
      </c>
      <c r="U633" s="860"/>
      <c r="V633" s="860"/>
      <c r="W633" s="24"/>
      <c r="X633" s="24"/>
      <c r="Y633" s="24"/>
      <c r="Z633" s="24"/>
      <c r="AA633" s="24"/>
    </row>
    <row r="634" spans="1:27" s="542" customFormat="1" ht="14.45" customHeight="1" x14ac:dyDescent="0.25">
      <c r="A634" s="857">
        <v>633</v>
      </c>
      <c r="B634" s="260" t="s">
        <v>6984</v>
      </c>
      <c r="C634" s="884" t="s">
        <v>6985</v>
      </c>
      <c r="D634" s="858">
        <v>100</v>
      </c>
      <c r="E634" s="858"/>
      <c r="F634" s="866" t="s">
        <v>46</v>
      </c>
      <c r="G634" s="860"/>
      <c r="H634" s="861"/>
      <c r="I634" s="860"/>
      <c r="J634" s="861"/>
      <c r="K634" s="860"/>
      <c r="L634" s="861"/>
      <c r="M634" s="860" t="s">
        <v>6973</v>
      </c>
      <c r="N634" s="862" t="str">
        <f t="shared" si="9"/>
        <v>PNA036_4.Zdv036_4_2.ZDV.I.OPC</v>
      </c>
      <c r="O634" s="860" t="s">
        <v>451</v>
      </c>
      <c r="P634" s="860" t="s">
        <v>452</v>
      </c>
      <c r="Q634" s="860" t="s">
        <v>626</v>
      </c>
      <c r="R634" s="860"/>
      <c r="S634" s="858"/>
      <c r="T634" s="860" t="s">
        <v>626</v>
      </c>
      <c r="U634" s="860"/>
      <c r="V634" s="860"/>
      <c r="W634" s="24"/>
      <c r="X634" s="24"/>
      <c r="Y634" s="24"/>
      <c r="Z634" s="24"/>
      <c r="AA634" s="24"/>
    </row>
    <row r="635" spans="1:27" s="542" customFormat="1" ht="14.45" customHeight="1" x14ac:dyDescent="0.25">
      <c r="A635" s="857">
        <v>634</v>
      </c>
      <c r="B635" s="260" t="s">
        <v>6986</v>
      </c>
      <c r="C635" s="884" t="s">
        <v>6987</v>
      </c>
      <c r="D635" s="858">
        <v>100</v>
      </c>
      <c r="E635" s="858"/>
      <c r="F635" s="859" t="s">
        <v>46</v>
      </c>
      <c r="G635" s="860"/>
      <c r="H635" s="861"/>
      <c r="I635" s="860"/>
      <c r="J635" s="861"/>
      <c r="K635" s="860"/>
      <c r="L635" s="861"/>
      <c r="M635" s="860" t="s">
        <v>6973</v>
      </c>
      <c r="N635" s="862" t="str">
        <f t="shared" si="9"/>
        <v>PNA036_4.Zdv036_4_2.ZDV.I.DC</v>
      </c>
      <c r="O635" s="860" t="s">
        <v>451</v>
      </c>
      <c r="P635" s="860" t="s">
        <v>452</v>
      </c>
      <c r="Q635" s="860" t="s">
        <v>1582</v>
      </c>
      <c r="R635" s="860"/>
      <c r="S635" s="858"/>
      <c r="T635" s="860" t="s">
        <v>1582</v>
      </c>
      <c r="U635" s="860"/>
      <c r="V635" s="860"/>
      <c r="W635" s="24"/>
      <c r="X635" s="24"/>
      <c r="Y635" s="24"/>
      <c r="Z635" s="24"/>
      <c r="AA635" s="24"/>
    </row>
    <row r="636" spans="1:27" s="542" customFormat="1" ht="14.45" customHeight="1" thickBot="1" x14ac:dyDescent="0.3">
      <c r="A636" s="857">
        <v>635</v>
      </c>
      <c r="B636" s="882" t="s">
        <v>6988</v>
      </c>
      <c r="C636" s="884" t="s">
        <v>6989</v>
      </c>
      <c r="D636" s="858">
        <v>100</v>
      </c>
      <c r="E636" s="858"/>
      <c r="F636" s="866" t="s">
        <v>46</v>
      </c>
      <c r="G636" s="860"/>
      <c r="H636" s="861"/>
      <c r="I636" s="860"/>
      <c r="J636" s="861"/>
      <c r="K636" s="860"/>
      <c r="L636" s="861"/>
      <c r="M636" s="860" t="s">
        <v>6973</v>
      </c>
      <c r="N636" s="862" t="str">
        <f t="shared" si="9"/>
        <v>PNA036_4.Zdv036_4_2.ZDV.I.BU</v>
      </c>
      <c r="O636" s="860" t="s">
        <v>451</v>
      </c>
      <c r="P636" s="860" t="s">
        <v>452</v>
      </c>
      <c r="Q636" s="860" t="s">
        <v>6571</v>
      </c>
      <c r="R636" s="860"/>
      <c r="S636" s="858"/>
      <c r="T636" s="860" t="s">
        <v>6571</v>
      </c>
      <c r="U636" s="860"/>
      <c r="V636" s="860"/>
      <c r="W636" s="24"/>
      <c r="X636" s="24"/>
      <c r="Y636" s="24"/>
      <c r="Z636" s="24"/>
      <c r="AA636" s="24"/>
    </row>
    <row r="637" spans="1:27" s="542" customFormat="1" ht="14.45" customHeight="1" x14ac:dyDescent="0.25">
      <c r="A637" s="857">
        <v>636</v>
      </c>
      <c r="B637" s="879" t="s">
        <v>6990</v>
      </c>
      <c r="C637" s="884" t="s">
        <v>6991</v>
      </c>
      <c r="D637" s="858">
        <v>100</v>
      </c>
      <c r="E637" s="858" t="s">
        <v>2238</v>
      </c>
      <c r="F637" s="866" t="s">
        <v>46</v>
      </c>
      <c r="G637" s="860"/>
      <c r="H637" s="861"/>
      <c r="I637" s="881"/>
      <c r="J637" s="861" t="s">
        <v>5048</v>
      </c>
      <c r="K637" s="881" t="s">
        <v>1581</v>
      </c>
      <c r="L637" s="861" t="s">
        <v>1895</v>
      </c>
      <c r="M637" s="860" t="s">
        <v>6992</v>
      </c>
      <c r="N637" s="862" t="str">
        <f t="shared" si="9"/>
        <v>SARD.Zdv036_5_1.ZDV.I.OKC</v>
      </c>
      <c r="O637" s="860" t="s">
        <v>451</v>
      </c>
      <c r="P637" s="860" t="s">
        <v>452</v>
      </c>
      <c r="Q637" s="860" t="s">
        <v>621</v>
      </c>
      <c r="R637" s="860"/>
      <c r="S637" s="858"/>
      <c r="T637" s="860" t="s">
        <v>621</v>
      </c>
      <c r="U637" s="860"/>
      <c r="V637" s="860"/>
      <c r="W637" s="24"/>
      <c r="X637" s="24"/>
      <c r="Y637" s="24"/>
      <c r="Z637" s="24"/>
      <c r="AA637" s="24"/>
    </row>
    <row r="638" spans="1:27" s="542" customFormat="1" ht="14.45" customHeight="1" x14ac:dyDescent="0.25">
      <c r="A638" s="857">
        <v>637</v>
      </c>
      <c r="B638" s="260" t="s">
        <v>6993</v>
      </c>
      <c r="C638" s="884" t="s">
        <v>6994</v>
      </c>
      <c r="D638" s="858">
        <v>100</v>
      </c>
      <c r="E638" s="858"/>
      <c r="F638" s="866" t="s">
        <v>46</v>
      </c>
      <c r="G638" s="860"/>
      <c r="H638" s="861"/>
      <c r="I638" s="860"/>
      <c r="J638" s="861"/>
      <c r="K638" s="860"/>
      <c r="L638" s="861"/>
      <c r="M638" s="860" t="s">
        <v>6992</v>
      </c>
      <c r="N638" s="862" t="str">
        <f t="shared" si="9"/>
        <v>SARD.Zdv036_5_1.ZDV.I.CKC</v>
      </c>
      <c r="O638" s="860" t="s">
        <v>451</v>
      </c>
      <c r="P638" s="860" t="s">
        <v>452</v>
      </c>
      <c r="Q638" s="860" t="s">
        <v>622</v>
      </c>
      <c r="R638" s="860"/>
      <c r="S638" s="858"/>
      <c r="T638" s="860" t="s">
        <v>622</v>
      </c>
      <c r="U638" s="860"/>
      <c r="V638" s="860"/>
      <c r="W638" s="24"/>
      <c r="X638" s="24"/>
      <c r="Y638" s="24"/>
      <c r="Z638" s="24"/>
      <c r="AA638" s="24"/>
    </row>
    <row r="639" spans="1:27" s="542" customFormat="1" ht="14.45" customHeight="1" x14ac:dyDescent="0.25">
      <c r="A639" s="857">
        <v>638</v>
      </c>
      <c r="B639" s="260" t="s">
        <v>6995</v>
      </c>
      <c r="C639" s="884" t="s">
        <v>6996</v>
      </c>
      <c r="D639" s="858">
        <v>100</v>
      </c>
      <c r="E639" s="858"/>
      <c r="F639" s="866" t="s">
        <v>46</v>
      </c>
      <c r="G639" s="860"/>
      <c r="H639" s="861"/>
      <c r="I639" s="860"/>
      <c r="J639" s="861"/>
      <c r="K639" s="860"/>
      <c r="L639" s="861"/>
      <c r="M639" s="860" t="s">
        <v>6992</v>
      </c>
      <c r="N639" s="862" t="str">
        <f t="shared" si="9"/>
        <v>SARD.Zdv036_5_1.ZDV.I.ODC</v>
      </c>
      <c r="O639" s="860" t="s">
        <v>451</v>
      </c>
      <c r="P639" s="860" t="s">
        <v>452</v>
      </c>
      <c r="Q639" s="860" t="s">
        <v>619</v>
      </c>
      <c r="R639" s="860"/>
      <c r="S639" s="858"/>
      <c r="T639" s="860" t="s">
        <v>619</v>
      </c>
      <c r="U639" s="860"/>
      <c r="V639" s="860"/>
      <c r="W639" s="24"/>
      <c r="X639" s="24"/>
      <c r="Y639" s="24"/>
      <c r="Z639" s="24"/>
      <c r="AA639" s="24"/>
    </row>
    <row r="640" spans="1:27" s="542" customFormat="1" ht="14.45" customHeight="1" x14ac:dyDescent="0.25">
      <c r="A640" s="857">
        <v>639</v>
      </c>
      <c r="B640" s="260" t="s">
        <v>6997</v>
      </c>
      <c r="C640" s="884" t="s">
        <v>6998</v>
      </c>
      <c r="D640" s="858">
        <v>100</v>
      </c>
      <c r="E640" s="858"/>
      <c r="F640" s="866" t="s">
        <v>46</v>
      </c>
      <c r="G640" s="860"/>
      <c r="H640" s="861"/>
      <c r="I640" s="860"/>
      <c r="J640" s="861"/>
      <c r="K640" s="860"/>
      <c r="L640" s="861"/>
      <c r="M640" s="860" t="s">
        <v>6992</v>
      </c>
      <c r="N640" s="862" t="str">
        <f t="shared" si="9"/>
        <v>SARD.Zdv036_5_1.ZDV.I.CDC</v>
      </c>
      <c r="O640" s="860" t="s">
        <v>451</v>
      </c>
      <c r="P640" s="860" t="s">
        <v>452</v>
      </c>
      <c r="Q640" s="860" t="s">
        <v>620</v>
      </c>
      <c r="R640" s="860"/>
      <c r="S640" s="858"/>
      <c r="T640" s="860" t="s">
        <v>620</v>
      </c>
      <c r="U640" s="860"/>
      <c r="V640" s="860"/>
      <c r="W640" s="24"/>
      <c r="X640" s="24"/>
      <c r="Y640" s="24"/>
      <c r="Z640" s="24"/>
      <c r="AA640" s="24"/>
    </row>
    <row r="641" spans="1:37" ht="15" customHeight="1" x14ac:dyDescent="0.25">
      <c r="A641" s="857">
        <v>640</v>
      </c>
      <c r="B641" s="260" t="s">
        <v>6999</v>
      </c>
      <c r="C641" s="884" t="s">
        <v>7000</v>
      </c>
      <c r="D641" s="858">
        <v>100</v>
      </c>
      <c r="E641" s="858"/>
      <c r="F641" s="866" t="s">
        <v>46</v>
      </c>
      <c r="G641" s="860"/>
      <c r="H641" s="861"/>
      <c r="I641" s="860"/>
      <c r="J641" s="861"/>
      <c r="K641" s="860"/>
      <c r="L641" s="861"/>
      <c r="M641" s="860" t="s">
        <v>6992</v>
      </c>
      <c r="N641" s="862" t="str">
        <f t="shared" si="9"/>
        <v>SARD.Zdv036_5_1.ZDV.I.OPC</v>
      </c>
      <c r="O641" s="860" t="s">
        <v>451</v>
      </c>
      <c r="P641" s="860" t="s">
        <v>452</v>
      </c>
      <c r="Q641" s="860" t="s">
        <v>626</v>
      </c>
      <c r="R641" s="860"/>
      <c r="S641" s="858"/>
      <c r="T641" s="860" t="s">
        <v>626</v>
      </c>
      <c r="U641" s="860"/>
      <c r="V641" s="860"/>
    </row>
    <row r="642" spans="1:37" ht="15" customHeight="1" x14ac:dyDescent="0.25">
      <c r="A642" s="857">
        <v>641</v>
      </c>
      <c r="B642" s="260" t="s">
        <v>7001</v>
      </c>
      <c r="C642" s="884" t="s">
        <v>7002</v>
      </c>
      <c r="D642" s="858">
        <v>100</v>
      </c>
      <c r="E642" s="858"/>
      <c r="F642" s="866" t="s">
        <v>46</v>
      </c>
      <c r="G642" s="860"/>
      <c r="H642" s="861"/>
      <c r="I642" s="860"/>
      <c r="J642" s="861"/>
      <c r="K642" s="860"/>
      <c r="L642" s="861"/>
      <c r="M642" s="860" t="s">
        <v>6992</v>
      </c>
      <c r="N642" s="862" t="str">
        <f t="shared" si="9"/>
        <v>SARD.Zdv036_5_1.ZDV.I.MC</v>
      </c>
      <c r="O642" s="860" t="s">
        <v>451</v>
      </c>
      <c r="P642" s="860" t="s">
        <v>452</v>
      </c>
      <c r="Q642" s="860" t="s">
        <v>623</v>
      </c>
      <c r="R642" s="860"/>
      <c r="S642" s="858"/>
      <c r="T642" s="860" t="s">
        <v>623</v>
      </c>
      <c r="U642" s="860"/>
      <c r="V642" s="860"/>
    </row>
    <row r="643" spans="1:37" ht="15" customHeight="1" x14ac:dyDescent="0.25">
      <c r="A643" s="857">
        <v>642</v>
      </c>
      <c r="B643" s="260" t="s">
        <v>7003</v>
      </c>
      <c r="C643" s="884" t="s">
        <v>7004</v>
      </c>
      <c r="D643" s="858">
        <v>100</v>
      </c>
      <c r="E643" s="858"/>
      <c r="F643" s="866" t="s">
        <v>46</v>
      </c>
      <c r="G643" s="860"/>
      <c r="H643" s="861"/>
      <c r="I643" s="860"/>
      <c r="J643" s="861"/>
      <c r="K643" s="860"/>
      <c r="L643" s="861"/>
      <c r="M643" s="860" t="s">
        <v>6992</v>
      </c>
      <c r="N643" s="862" t="str">
        <f t="shared" ref="N643:N658" si="10">IF(ISBLANK(M643),"",IF(ISBLANK(Q643),CONCATENATE(M643,".",C643),CONCATENATE(M643,".",Q643)))</f>
        <v>SARD.Zdv036_5_1.ZDV.I.OPC</v>
      </c>
      <c r="O643" s="860" t="s">
        <v>451</v>
      </c>
      <c r="P643" s="860" t="s">
        <v>452</v>
      </c>
      <c r="Q643" s="860" t="s">
        <v>626</v>
      </c>
      <c r="R643" s="860"/>
      <c r="S643" s="858"/>
      <c r="T643" s="860" t="s">
        <v>626</v>
      </c>
      <c r="U643" s="860"/>
      <c r="V643" s="860"/>
    </row>
    <row r="644" spans="1:37" ht="15" customHeight="1" x14ac:dyDescent="0.25">
      <c r="A644" s="857">
        <v>643</v>
      </c>
      <c r="B644" s="260" t="s">
        <v>7005</v>
      </c>
      <c r="C644" s="884" t="s">
        <v>7006</v>
      </c>
      <c r="D644" s="858">
        <v>100</v>
      </c>
      <c r="E644" s="858"/>
      <c r="F644" s="859" t="s">
        <v>46</v>
      </c>
      <c r="G644" s="860"/>
      <c r="H644" s="861"/>
      <c r="I644" s="860"/>
      <c r="J644" s="861"/>
      <c r="K644" s="860"/>
      <c r="L644" s="861"/>
      <c r="M644" s="860" t="s">
        <v>6992</v>
      </c>
      <c r="N644" s="862" t="str">
        <f t="shared" si="10"/>
        <v>SARD.Zdv036_5_1.ZDV.I.DC</v>
      </c>
      <c r="O644" s="860" t="s">
        <v>451</v>
      </c>
      <c r="P644" s="860" t="s">
        <v>452</v>
      </c>
      <c r="Q644" s="860" t="s">
        <v>1582</v>
      </c>
      <c r="R644" s="860"/>
      <c r="S644" s="858"/>
      <c r="T644" s="860" t="s">
        <v>1582</v>
      </c>
      <c r="U644" s="860"/>
      <c r="V644" s="860"/>
    </row>
    <row r="645" spans="1:37" ht="15" customHeight="1" thickBot="1" x14ac:dyDescent="0.3">
      <c r="A645" s="857">
        <v>644</v>
      </c>
      <c r="B645" s="882" t="s">
        <v>7007</v>
      </c>
      <c r="C645" s="884" t="s">
        <v>7008</v>
      </c>
      <c r="D645" s="858">
        <v>100</v>
      </c>
      <c r="E645" s="858"/>
      <c r="F645" s="866" t="s">
        <v>46</v>
      </c>
      <c r="G645" s="860"/>
      <c r="H645" s="861"/>
      <c r="I645" s="860"/>
      <c r="J645" s="861"/>
      <c r="K645" s="860"/>
      <c r="L645" s="861"/>
      <c r="M645" s="860" t="s">
        <v>6992</v>
      </c>
      <c r="N645" s="862" t="str">
        <f t="shared" si="10"/>
        <v>SARD.Zdv036_5_1.ZDV.I.BU</v>
      </c>
      <c r="O645" s="860" t="s">
        <v>451</v>
      </c>
      <c r="P645" s="860" t="s">
        <v>452</v>
      </c>
      <c r="Q645" s="860" t="s">
        <v>6571</v>
      </c>
      <c r="R645" s="860"/>
      <c r="S645" s="858"/>
      <c r="T645" s="860" t="s">
        <v>6571</v>
      </c>
      <c r="U645" s="860"/>
      <c r="V645" s="860"/>
    </row>
    <row r="646" spans="1:37" ht="15" customHeight="1" x14ac:dyDescent="0.25">
      <c r="A646" s="857">
        <v>645</v>
      </c>
      <c r="B646" s="879" t="s">
        <v>7009</v>
      </c>
      <c r="C646" s="884" t="s">
        <v>7010</v>
      </c>
      <c r="D646" s="858">
        <v>100</v>
      </c>
      <c r="E646" s="858" t="s">
        <v>2238</v>
      </c>
      <c r="F646" s="866" t="s">
        <v>46</v>
      </c>
      <c r="G646" s="860"/>
      <c r="H646" s="861"/>
      <c r="I646" s="881"/>
      <c r="J646" s="861" t="s">
        <v>5048</v>
      </c>
      <c r="K646" s="881" t="s">
        <v>1581</v>
      </c>
      <c r="L646" s="861" t="s">
        <v>1895</v>
      </c>
      <c r="M646" s="860" t="s">
        <v>7011</v>
      </c>
      <c r="N646" s="862" t="str">
        <f t="shared" si="10"/>
        <v>SARD..Zdv036_5_2.ZDV.I.OKC</v>
      </c>
      <c r="O646" s="860" t="s">
        <v>451</v>
      </c>
      <c r="P646" s="860" t="s">
        <v>452</v>
      </c>
      <c r="Q646" s="860" t="s">
        <v>621</v>
      </c>
      <c r="R646" s="860"/>
      <c r="S646" s="858"/>
      <c r="T646" s="860" t="s">
        <v>621</v>
      </c>
      <c r="U646" s="860"/>
      <c r="V646" s="860"/>
    </row>
    <row r="647" spans="1:37" ht="15" customHeight="1" x14ac:dyDescent="0.25">
      <c r="A647" s="857">
        <v>646</v>
      </c>
      <c r="B647" s="260" t="s">
        <v>7012</v>
      </c>
      <c r="C647" s="884" t="s">
        <v>7013</v>
      </c>
      <c r="D647" s="858">
        <v>100</v>
      </c>
      <c r="E647" s="858"/>
      <c r="F647" s="866" t="s">
        <v>46</v>
      </c>
      <c r="G647" s="860"/>
      <c r="H647" s="861"/>
      <c r="I647" s="860"/>
      <c r="J647" s="861"/>
      <c r="K647" s="860"/>
      <c r="L647" s="861"/>
      <c r="M647" s="860" t="s">
        <v>7014</v>
      </c>
      <c r="N647" s="862" t="str">
        <f t="shared" si="10"/>
        <v>SARD.Zdv036_5_2.ZDV.I.CKC</v>
      </c>
      <c r="O647" s="860" t="s">
        <v>451</v>
      </c>
      <c r="P647" s="860" t="s">
        <v>452</v>
      </c>
      <c r="Q647" s="860" t="s">
        <v>622</v>
      </c>
      <c r="R647" s="860"/>
      <c r="S647" s="858"/>
      <c r="T647" s="860" t="s">
        <v>622</v>
      </c>
      <c r="U647" s="860"/>
      <c r="V647" s="860"/>
    </row>
    <row r="648" spans="1:37" ht="15" customHeight="1" x14ac:dyDescent="0.25">
      <c r="A648" s="857">
        <v>647</v>
      </c>
      <c r="B648" s="260" t="s">
        <v>7015</v>
      </c>
      <c r="C648" s="884" t="s">
        <v>7016</v>
      </c>
      <c r="D648" s="858">
        <v>100</v>
      </c>
      <c r="E648" s="858"/>
      <c r="F648" s="866" t="s">
        <v>46</v>
      </c>
      <c r="G648" s="860"/>
      <c r="H648" s="861"/>
      <c r="I648" s="860"/>
      <c r="J648" s="861"/>
      <c r="K648" s="860"/>
      <c r="L648" s="861"/>
      <c r="M648" s="860" t="s">
        <v>7014</v>
      </c>
      <c r="N648" s="862" t="str">
        <f t="shared" si="10"/>
        <v>SARD.Zdv036_5_2.ZDV.I.ODC</v>
      </c>
      <c r="O648" s="860" t="s">
        <v>451</v>
      </c>
      <c r="P648" s="860" t="s">
        <v>452</v>
      </c>
      <c r="Q648" s="860" t="s">
        <v>619</v>
      </c>
      <c r="R648" s="860"/>
      <c r="S648" s="858"/>
      <c r="T648" s="860" t="s">
        <v>619</v>
      </c>
      <c r="U648" s="860"/>
      <c r="V648" s="860"/>
    </row>
    <row r="649" spans="1:37" ht="15" customHeight="1" x14ac:dyDescent="0.25">
      <c r="A649" s="857">
        <v>648</v>
      </c>
      <c r="B649" s="260" t="s">
        <v>7017</v>
      </c>
      <c r="C649" s="884" t="s">
        <v>7018</v>
      </c>
      <c r="D649" s="858">
        <v>100</v>
      </c>
      <c r="E649" s="858"/>
      <c r="F649" s="866" t="s">
        <v>46</v>
      </c>
      <c r="G649" s="860"/>
      <c r="H649" s="861"/>
      <c r="I649" s="860"/>
      <c r="J649" s="861"/>
      <c r="K649" s="860"/>
      <c r="L649" s="861"/>
      <c r="M649" s="860" t="s">
        <v>7014</v>
      </c>
      <c r="N649" s="862" t="str">
        <f t="shared" si="10"/>
        <v>SARD.Zdv036_5_2.ZDV.I.CDC</v>
      </c>
      <c r="O649" s="860" t="s">
        <v>451</v>
      </c>
      <c r="P649" s="860" t="s">
        <v>452</v>
      </c>
      <c r="Q649" s="860" t="s">
        <v>620</v>
      </c>
      <c r="R649" s="860"/>
      <c r="S649" s="858"/>
      <c r="T649" s="860" t="s">
        <v>620</v>
      </c>
      <c r="U649" s="860"/>
      <c r="V649" s="860"/>
    </row>
    <row r="650" spans="1:37" ht="15" customHeight="1" x14ac:dyDescent="0.25">
      <c r="A650" s="857">
        <v>649</v>
      </c>
      <c r="B650" s="260" t="s">
        <v>7019</v>
      </c>
      <c r="C650" s="884" t="s">
        <v>7020</v>
      </c>
      <c r="D650" s="858">
        <v>100</v>
      </c>
      <c r="E650" s="858"/>
      <c r="F650" s="866" t="s">
        <v>46</v>
      </c>
      <c r="G650" s="860"/>
      <c r="H650" s="861"/>
      <c r="I650" s="860"/>
      <c r="J650" s="861"/>
      <c r="K650" s="860"/>
      <c r="L650" s="861"/>
      <c r="M650" s="860" t="s">
        <v>7014</v>
      </c>
      <c r="N650" s="862" t="str">
        <f t="shared" si="10"/>
        <v>SARD.Zdv036_5_2.ZDV.I.OPC</v>
      </c>
      <c r="O650" s="860" t="s">
        <v>451</v>
      </c>
      <c r="P650" s="860" t="s">
        <v>452</v>
      </c>
      <c r="Q650" s="860" t="s">
        <v>626</v>
      </c>
      <c r="R650" s="860"/>
      <c r="S650" s="858"/>
      <c r="T650" s="860" t="s">
        <v>626</v>
      </c>
      <c r="U650" s="860"/>
      <c r="V650" s="860"/>
      <c r="W650" s="144"/>
      <c r="X650" s="542"/>
      <c r="Y650" s="542"/>
      <c r="Z650" s="542"/>
      <c r="AA650" s="542"/>
      <c r="AB650" s="542"/>
      <c r="AC650" s="542"/>
      <c r="AD650" s="542"/>
      <c r="AE650" s="144"/>
      <c r="AF650" s="144"/>
      <c r="AG650" s="542"/>
      <c r="AH650" s="542"/>
      <c r="AI650" s="144"/>
      <c r="AJ650" s="542"/>
      <c r="AK650" s="542"/>
    </row>
    <row r="651" spans="1:37" s="542" customFormat="1" ht="14.45" customHeight="1" x14ac:dyDescent="0.25">
      <c r="A651" s="857">
        <v>650</v>
      </c>
      <c r="B651" s="260" t="s">
        <v>7021</v>
      </c>
      <c r="C651" s="884" t="s">
        <v>7022</v>
      </c>
      <c r="D651" s="858">
        <v>100</v>
      </c>
      <c r="E651" s="858"/>
      <c r="F651" s="866" t="s">
        <v>46</v>
      </c>
      <c r="G651" s="860"/>
      <c r="H651" s="861"/>
      <c r="I651" s="860"/>
      <c r="J651" s="861"/>
      <c r="K651" s="860"/>
      <c r="L651" s="861"/>
      <c r="M651" s="860" t="s">
        <v>7014</v>
      </c>
      <c r="N651" s="862" t="str">
        <f t="shared" si="10"/>
        <v>SARD.Zdv036_5_2.ZDV.I.MC</v>
      </c>
      <c r="O651" s="860" t="s">
        <v>451</v>
      </c>
      <c r="P651" s="860" t="s">
        <v>452</v>
      </c>
      <c r="Q651" s="860" t="s">
        <v>623</v>
      </c>
      <c r="R651" s="860"/>
      <c r="S651" s="858"/>
      <c r="T651" s="860" t="s">
        <v>623</v>
      </c>
      <c r="U651" s="860"/>
      <c r="V651" s="860"/>
      <c r="W651" s="24"/>
      <c r="X651" s="24"/>
      <c r="Y651" s="24"/>
      <c r="Z651" s="24"/>
      <c r="AA651" s="24"/>
    </row>
    <row r="652" spans="1:37" s="542" customFormat="1" ht="14.45" customHeight="1" x14ac:dyDescent="0.25">
      <c r="A652" s="857">
        <v>651</v>
      </c>
      <c r="B652" s="260" t="s">
        <v>7023</v>
      </c>
      <c r="C652" s="884" t="s">
        <v>7024</v>
      </c>
      <c r="D652" s="858">
        <v>100</v>
      </c>
      <c r="E652" s="858"/>
      <c r="F652" s="866" t="s">
        <v>46</v>
      </c>
      <c r="G652" s="860"/>
      <c r="H652" s="861"/>
      <c r="I652" s="860"/>
      <c r="J652" s="861"/>
      <c r="K652" s="860"/>
      <c r="L652" s="861"/>
      <c r="M652" s="860" t="s">
        <v>7014</v>
      </c>
      <c r="N652" s="862" t="str">
        <f t="shared" si="10"/>
        <v>SARD.Zdv036_5_2.ZDV.I.OPC</v>
      </c>
      <c r="O652" s="860" t="s">
        <v>451</v>
      </c>
      <c r="P652" s="860" t="s">
        <v>452</v>
      </c>
      <c r="Q652" s="860" t="s">
        <v>626</v>
      </c>
      <c r="R652" s="860"/>
      <c r="S652" s="858"/>
      <c r="T652" s="860" t="s">
        <v>626</v>
      </c>
      <c r="U652" s="860"/>
      <c r="V652" s="860"/>
      <c r="W652" s="24"/>
      <c r="X652" s="24"/>
      <c r="Y652" s="24"/>
      <c r="Z652" s="24"/>
      <c r="AA652" s="24"/>
    </row>
    <row r="653" spans="1:37" s="542" customFormat="1" ht="14.45" customHeight="1" x14ac:dyDescent="0.25">
      <c r="A653" s="857">
        <v>652</v>
      </c>
      <c r="B653" s="260" t="s">
        <v>7025</v>
      </c>
      <c r="C653" s="884" t="s">
        <v>7026</v>
      </c>
      <c r="D653" s="858">
        <v>100</v>
      </c>
      <c r="E653" s="858"/>
      <c r="F653" s="859" t="s">
        <v>46</v>
      </c>
      <c r="G653" s="860"/>
      <c r="H653" s="861"/>
      <c r="I653" s="860"/>
      <c r="J653" s="861"/>
      <c r="K653" s="860"/>
      <c r="L653" s="861"/>
      <c r="M653" s="860" t="s">
        <v>7014</v>
      </c>
      <c r="N653" s="862" t="str">
        <f t="shared" si="10"/>
        <v>SARD.Zdv036_5_2.ZDV.I.DC</v>
      </c>
      <c r="O653" s="860" t="s">
        <v>451</v>
      </c>
      <c r="P653" s="860" t="s">
        <v>452</v>
      </c>
      <c r="Q653" s="860" t="s">
        <v>1582</v>
      </c>
      <c r="R653" s="860"/>
      <c r="S653" s="858"/>
      <c r="T653" s="860" t="s">
        <v>1582</v>
      </c>
      <c r="U653" s="860"/>
      <c r="V653" s="860"/>
      <c r="W653" s="24"/>
      <c r="X653" s="24"/>
      <c r="Y653" s="24"/>
      <c r="Z653" s="24"/>
      <c r="AA653" s="24"/>
    </row>
    <row r="654" spans="1:37" s="542" customFormat="1" ht="14.45" customHeight="1" thickBot="1" x14ac:dyDescent="0.3">
      <c r="A654" s="857">
        <v>653</v>
      </c>
      <c r="B654" s="882" t="s">
        <v>7027</v>
      </c>
      <c r="C654" s="884" t="s">
        <v>7028</v>
      </c>
      <c r="D654" s="858">
        <v>100</v>
      </c>
      <c r="E654" s="858"/>
      <c r="F654" s="866" t="s">
        <v>46</v>
      </c>
      <c r="G654" s="860"/>
      <c r="H654" s="861"/>
      <c r="I654" s="860"/>
      <c r="J654" s="861"/>
      <c r="K654" s="860"/>
      <c r="L654" s="861"/>
      <c r="M654" s="860" t="s">
        <v>7014</v>
      </c>
      <c r="N654" s="862" t="str">
        <f t="shared" si="10"/>
        <v>SARD.Zdv036_5_2.ZDV.I.BU</v>
      </c>
      <c r="O654" s="860" t="s">
        <v>451</v>
      </c>
      <c r="P654" s="860" t="s">
        <v>452</v>
      </c>
      <c r="Q654" s="860" t="s">
        <v>6571</v>
      </c>
      <c r="R654" s="860"/>
      <c r="S654" s="858"/>
      <c r="T654" s="860" t="s">
        <v>6571</v>
      </c>
      <c r="U654" s="860"/>
      <c r="V654" s="860"/>
      <c r="W654" s="24"/>
      <c r="X654" s="24"/>
      <c r="Y654" s="24"/>
      <c r="Z654" s="24"/>
      <c r="AA654" s="24"/>
    </row>
    <row r="655" spans="1:37" ht="15" customHeight="1" x14ac:dyDescent="0.25">
      <c r="A655" s="857">
        <v>654</v>
      </c>
      <c r="B655" s="260" t="s">
        <v>7391</v>
      </c>
      <c r="C655" s="858" t="s">
        <v>7392</v>
      </c>
      <c r="D655" s="858">
        <v>100</v>
      </c>
      <c r="E655" s="858"/>
      <c r="F655" s="859" t="s">
        <v>1934</v>
      </c>
      <c r="G655" s="860" t="s">
        <v>7386</v>
      </c>
      <c r="H655" s="861"/>
      <c r="I655" s="860"/>
      <c r="J655" s="861"/>
      <c r="K655" s="860"/>
      <c r="L655" s="861"/>
      <c r="M655" s="860" t="s">
        <v>7385</v>
      </c>
      <c r="N655" s="862" t="str">
        <f t="shared" si="10"/>
        <v>CHRP.Qmin</v>
      </c>
      <c r="O655" s="860" t="s">
        <v>452</v>
      </c>
      <c r="P655" s="860" t="s">
        <v>453</v>
      </c>
      <c r="Q655" s="860"/>
      <c r="S655" s="860"/>
    </row>
    <row r="656" spans="1:37" ht="15" customHeight="1" x14ac:dyDescent="0.25">
      <c r="A656" s="857">
        <v>655</v>
      </c>
      <c r="B656" s="260" t="s">
        <v>7393</v>
      </c>
      <c r="C656" s="858" t="s">
        <v>7394</v>
      </c>
      <c r="D656" s="858">
        <v>100</v>
      </c>
      <c r="E656" s="858"/>
      <c r="F656" s="859" t="s">
        <v>1934</v>
      </c>
      <c r="G656" s="860" t="s">
        <v>7386</v>
      </c>
      <c r="H656" s="861"/>
      <c r="I656" s="860"/>
      <c r="J656" s="861"/>
      <c r="K656" s="860"/>
      <c r="L656" s="861"/>
      <c r="M656" s="860" t="s">
        <v>7385</v>
      </c>
      <c r="N656" s="862" t="str">
        <f t="shared" si="10"/>
        <v>CHRP.Qmax</v>
      </c>
      <c r="O656" s="860" t="s">
        <v>452</v>
      </c>
      <c r="P656" s="860" t="s">
        <v>453</v>
      </c>
      <c r="Q656" s="860"/>
      <c r="S656" s="860"/>
    </row>
    <row r="657" spans="1:27" ht="15" customHeight="1" x14ac:dyDescent="0.25">
      <c r="A657" s="857">
        <v>656</v>
      </c>
      <c r="B657" s="260" t="s">
        <v>7395</v>
      </c>
      <c r="C657" s="858" t="s">
        <v>7396</v>
      </c>
      <c r="D657" s="858">
        <v>100</v>
      </c>
      <c r="E657" s="858"/>
      <c r="F657" s="859" t="s">
        <v>1934</v>
      </c>
      <c r="G657" s="860" t="s">
        <v>7386</v>
      </c>
      <c r="H657" s="861"/>
      <c r="I657" s="860"/>
      <c r="J657" s="861"/>
      <c r="K657" s="860"/>
      <c r="L657" s="861"/>
      <c r="M657" s="860" t="s">
        <v>7385</v>
      </c>
      <c r="N657" s="862" t="str">
        <f t="shared" si="10"/>
        <v>CHRP.dPmax</v>
      </c>
      <c r="O657" s="860" t="s">
        <v>452</v>
      </c>
      <c r="P657" s="860" t="s">
        <v>453</v>
      </c>
      <c r="Q657" s="860"/>
      <c r="S657" s="860"/>
    </row>
    <row r="658" spans="1:27" ht="15" customHeight="1" x14ac:dyDescent="0.25">
      <c r="A658" s="857">
        <v>657</v>
      </c>
      <c r="B658" s="260" t="s">
        <v>7397</v>
      </c>
      <c r="C658" s="858" t="s">
        <v>7398</v>
      </c>
      <c r="D658" s="858">
        <v>100</v>
      </c>
      <c r="E658" s="858"/>
      <c r="F658" s="859" t="s">
        <v>1934</v>
      </c>
      <c r="G658" s="860" t="s">
        <v>7386</v>
      </c>
      <c r="H658" s="861"/>
      <c r="I658" s="860"/>
      <c r="J658" s="861"/>
      <c r="K658" s="860"/>
      <c r="L658" s="861"/>
      <c r="M658" s="860" t="s">
        <v>7385</v>
      </c>
      <c r="N658" s="862" t="str">
        <f t="shared" si="10"/>
        <v>CHRP.dPmin</v>
      </c>
      <c r="O658" s="860" t="s">
        <v>452</v>
      </c>
      <c r="P658" s="860" t="s">
        <v>453</v>
      </c>
      <c r="Q658" s="860"/>
      <c r="S658" s="860"/>
    </row>
    <row r="659" spans="1:27" s="542" customFormat="1" ht="14.45" customHeight="1" x14ac:dyDescent="0.25">
      <c r="A659" s="473"/>
      <c r="B659" s="590"/>
      <c r="C659" s="472"/>
      <c r="D659" s="472"/>
      <c r="E659" s="472"/>
      <c r="F659" s="616"/>
      <c r="G659" s="517"/>
      <c r="H659" s="547"/>
      <c r="I659" s="547"/>
      <c r="J659" s="26"/>
      <c r="K659" s="26"/>
      <c r="L659" s="26"/>
      <c r="M659" s="539"/>
      <c r="N659" s="26"/>
      <c r="O659" s="26"/>
      <c r="P659" s="26"/>
      <c r="Q659" s="26"/>
      <c r="R659" s="26"/>
      <c r="S659" s="26"/>
      <c r="U659" s="24"/>
      <c r="V659" s="24"/>
      <c r="W659" s="24"/>
      <c r="X659" s="24"/>
      <c r="Y659" s="24"/>
      <c r="Z659" s="24"/>
      <c r="AA659" s="24"/>
    </row>
    <row r="660" spans="1:27" s="542" customFormat="1" ht="14.45" customHeight="1" x14ac:dyDescent="0.25">
      <c r="A660" s="473"/>
      <c r="B660" s="588"/>
      <c r="C660" s="472"/>
      <c r="D660" s="472"/>
      <c r="E660" s="472"/>
      <c r="F660" s="26"/>
      <c r="G660" s="517"/>
      <c r="H660" s="547"/>
      <c r="I660" s="547"/>
      <c r="J660" s="26"/>
      <c r="K660" s="26"/>
      <c r="L660" s="26"/>
      <c r="M660" s="539"/>
      <c r="N660" s="26"/>
      <c r="O660" s="26"/>
      <c r="P660" s="26"/>
      <c r="Q660" s="26"/>
      <c r="R660" s="26"/>
      <c r="S660" s="26"/>
      <c r="U660" s="24"/>
      <c r="V660" s="24"/>
      <c r="W660" s="24"/>
      <c r="X660" s="24"/>
      <c r="Y660" s="24"/>
      <c r="Z660" s="24"/>
      <c r="AA660" s="24"/>
    </row>
    <row r="661" spans="1:27" s="542" customFormat="1" ht="14.45" customHeight="1" x14ac:dyDescent="0.25">
      <c r="A661" s="473"/>
      <c r="B661" s="588"/>
      <c r="C661" s="472"/>
      <c r="D661" s="472"/>
      <c r="E661" s="472"/>
      <c r="F661" s="26"/>
      <c r="G661" s="517"/>
      <c r="H661" s="547"/>
      <c r="I661" s="547"/>
      <c r="J661" s="26"/>
      <c r="K661" s="26"/>
      <c r="L661" s="26"/>
      <c r="M661" s="539"/>
      <c r="N661" s="26"/>
      <c r="O661" s="26"/>
      <c r="P661" s="26"/>
      <c r="Q661" s="26"/>
      <c r="R661" s="26"/>
      <c r="S661" s="26"/>
      <c r="U661" s="24"/>
      <c r="V661" s="24"/>
      <c r="W661" s="24"/>
      <c r="X661" s="24"/>
      <c r="Y661" s="24"/>
      <c r="Z661" s="24"/>
      <c r="AA661" s="24"/>
    </row>
    <row r="662" spans="1:27" s="542" customFormat="1" ht="14.45" customHeight="1" x14ac:dyDescent="0.25">
      <c r="A662" s="473"/>
      <c r="B662" s="588"/>
      <c r="C662" s="472"/>
      <c r="D662" s="472"/>
      <c r="E662" s="472"/>
      <c r="F662" s="616"/>
      <c r="G662" s="517"/>
      <c r="H662" s="547"/>
      <c r="I662" s="547"/>
      <c r="J662" s="26"/>
      <c r="K662" s="26"/>
      <c r="L662" s="26"/>
      <c r="M662" s="539"/>
      <c r="N662" s="26"/>
      <c r="O662" s="26"/>
      <c r="P662" s="26"/>
      <c r="Q662" s="26"/>
      <c r="R662" s="26"/>
      <c r="S662" s="26"/>
      <c r="U662" s="24"/>
      <c r="V662" s="24"/>
      <c r="W662" s="24"/>
      <c r="X662" s="24"/>
      <c r="Y662" s="24"/>
      <c r="Z662" s="24"/>
      <c r="AA662" s="24"/>
    </row>
    <row r="663" spans="1:27" s="542" customFormat="1" ht="14.45" customHeight="1" x14ac:dyDescent="0.25">
      <c r="A663" s="473"/>
      <c r="B663" s="590"/>
      <c r="C663" s="472"/>
      <c r="D663" s="472"/>
      <c r="E663" s="472"/>
      <c r="F663" s="616"/>
      <c r="G663" s="517"/>
      <c r="H663" s="547"/>
      <c r="I663" s="547"/>
      <c r="J663" s="26"/>
      <c r="K663" s="26"/>
      <c r="L663" s="26"/>
      <c r="M663" s="539"/>
      <c r="N663" s="26"/>
      <c r="O663" s="26"/>
      <c r="P663" s="26"/>
      <c r="Q663" s="26"/>
      <c r="R663" s="26"/>
      <c r="S663" s="26"/>
      <c r="U663" s="24"/>
      <c r="V663" s="24"/>
      <c r="W663" s="24"/>
      <c r="X663" s="24"/>
      <c r="Y663" s="24"/>
      <c r="Z663" s="24"/>
      <c r="AA663" s="24"/>
    </row>
    <row r="664" spans="1:27" s="542" customFormat="1" ht="14.45" customHeight="1" x14ac:dyDescent="0.25">
      <c r="A664" s="473"/>
      <c r="B664" s="588"/>
      <c r="C664" s="472"/>
      <c r="D664" s="472"/>
      <c r="E664" s="472"/>
      <c r="F664" s="616"/>
      <c r="G664" s="517"/>
      <c r="H664" s="547"/>
      <c r="I664" s="547"/>
      <c r="J664" s="26"/>
      <c r="K664" s="26"/>
      <c r="L664" s="26"/>
      <c r="M664" s="539"/>
      <c r="N664" s="26"/>
      <c r="O664" s="26"/>
      <c r="P664" s="26"/>
      <c r="Q664" s="26"/>
      <c r="R664" s="26"/>
      <c r="S664" s="26"/>
      <c r="U664" s="24"/>
      <c r="V664" s="24"/>
      <c r="W664" s="24"/>
      <c r="X664" s="24"/>
      <c r="Y664" s="24"/>
      <c r="Z664" s="24"/>
      <c r="AA664" s="24"/>
    </row>
    <row r="665" spans="1:27" s="542" customFormat="1" ht="14.45" customHeight="1" x14ac:dyDescent="0.25">
      <c r="A665" s="473"/>
      <c r="B665" s="588"/>
      <c r="C665" s="472"/>
      <c r="D665" s="472"/>
      <c r="E665" s="472"/>
      <c r="F665" s="616"/>
      <c r="G665" s="517"/>
      <c r="H665" s="547"/>
      <c r="I665" s="547"/>
      <c r="J665" s="26"/>
      <c r="K665" s="26"/>
      <c r="L665" s="26"/>
      <c r="M665" s="539"/>
      <c r="N665" s="26"/>
      <c r="O665" s="26"/>
      <c r="P665" s="26"/>
      <c r="Q665" s="26"/>
      <c r="R665" s="26"/>
      <c r="S665" s="26"/>
      <c r="U665" s="24"/>
      <c r="V665" s="24"/>
      <c r="W665" s="24"/>
      <c r="X665" s="24"/>
      <c r="Y665" s="24"/>
      <c r="Z665" s="24"/>
      <c r="AA665" s="24"/>
    </row>
    <row r="666" spans="1:27" s="542" customFormat="1" ht="14.45" customHeight="1" x14ac:dyDescent="0.25">
      <c r="A666" s="473"/>
      <c r="B666" s="588"/>
      <c r="C666" s="472"/>
      <c r="D666" s="472"/>
      <c r="E666" s="472"/>
      <c r="F666" s="616"/>
      <c r="G666" s="517"/>
      <c r="H666" s="547"/>
      <c r="I666" s="547"/>
      <c r="J666" s="26"/>
      <c r="K666" s="26"/>
      <c r="L666" s="26"/>
      <c r="M666" s="539"/>
      <c r="N666" s="26"/>
      <c r="O666" s="26"/>
      <c r="P666" s="26"/>
      <c r="Q666" s="26"/>
      <c r="R666" s="26"/>
      <c r="S666" s="26"/>
      <c r="U666" s="24"/>
      <c r="V666" s="24"/>
      <c r="W666" s="24"/>
      <c r="X666" s="24"/>
      <c r="Y666" s="24"/>
      <c r="Z666" s="24"/>
      <c r="AA666" s="24"/>
    </row>
    <row r="667" spans="1:27" s="542" customFormat="1" ht="14.45" customHeight="1" x14ac:dyDescent="0.25">
      <c r="A667" s="473"/>
      <c r="B667" s="588"/>
      <c r="C667" s="472"/>
      <c r="D667" s="472"/>
      <c r="E667" s="472"/>
      <c r="F667" s="616"/>
      <c r="G667" s="517"/>
      <c r="H667" s="547"/>
      <c r="I667" s="547"/>
      <c r="J667" s="26"/>
      <c r="K667" s="26"/>
      <c r="L667" s="26"/>
      <c r="M667" s="539"/>
      <c r="N667" s="26"/>
      <c r="O667" s="26"/>
      <c r="P667" s="26"/>
      <c r="Q667" s="26"/>
      <c r="R667" s="26"/>
      <c r="S667" s="26"/>
      <c r="U667" s="24"/>
      <c r="V667" s="24"/>
      <c r="W667" s="24"/>
      <c r="X667" s="24"/>
      <c r="Y667" s="24"/>
      <c r="Z667" s="24"/>
      <c r="AA667" s="24"/>
    </row>
    <row r="668" spans="1:27" s="542" customFormat="1" ht="14.45" customHeight="1" x14ac:dyDescent="0.25">
      <c r="A668" s="473"/>
      <c r="B668" s="588"/>
      <c r="C668" s="472"/>
      <c r="D668" s="472"/>
      <c r="E668" s="472"/>
      <c r="F668" s="26"/>
      <c r="G668" s="517"/>
      <c r="H668" s="547"/>
      <c r="I668" s="547"/>
      <c r="J668" s="26"/>
      <c r="K668" s="26"/>
      <c r="L668" s="26"/>
      <c r="M668" s="539"/>
      <c r="N668" s="26"/>
      <c r="O668" s="26"/>
      <c r="P668" s="26"/>
      <c r="Q668" s="26"/>
      <c r="R668" s="26"/>
      <c r="S668" s="26"/>
      <c r="U668" s="24"/>
      <c r="V668" s="24"/>
      <c r="W668" s="24"/>
      <c r="X668" s="24"/>
      <c r="Y668" s="24"/>
      <c r="Z668" s="24"/>
      <c r="AA668" s="24"/>
    </row>
    <row r="669" spans="1:27" s="542" customFormat="1" ht="14.45" customHeight="1" x14ac:dyDescent="0.25">
      <c r="A669" s="473"/>
      <c r="B669" s="588"/>
      <c r="C669" s="472"/>
      <c r="D669" s="472"/>
      <c r="E669" s="472"/>
      <c r="F669" s="26"/>
      <c r="G669" s="517"/>
      <c r="H669" s="547"/>
      <c r="I669" s="547"/>
      <c r="J669" s="26"/>
      <c r="K669" s="26"/>
      <c r="L669" s="26"/>
      <c r="M669" s="539"/>
      <c r="N669" s="26"/>
      <c r="O669" s="26"/>
      <c r="P669" s="26"/>
      <c r="Q669" s="26"/>
      <c r="R669" s="26"/>
      <c r="S669" s="26"/>
      <c r="U669" s="24"/>
      <c r="V669" s="24"/>
      <c r="W669" s="24"/>
      <c r="X669" s="24"/>
      <c r="Y669" s="24"/>
      <c r="Z669" s="24"/>
      <c r="AA669" s="24"/>
    </row>
    <row r="670" spans="1:27" s="542" customFormat="1" ht="14.45" customHeight="1" x14ac:dyDescent="0.25">
      <c r="A670" s="473"/>
      <c r="B670" s="588"/>
      <c r="C670" s="472"/>
      <c r="D670" s="472"/>
      <c r="E670" s="472"/>
      <c r="F670" s="616"/>
      <c r="G670" s="517"/>
      <c r="H670" s="547"/>
      <c r="I670" s="547"/>
      <c r="J670" s="26"/>
      <c r="K670" s="26"/>
      <c r="L670" s="26"/>
      <c r="M670" s="539"/>
      <c r="N670" s="26"/>
      <c r="O670" s="26"/>
      <c r="P670" s="26"/>
      <c r="Q670" s="26"/>
      <c r="R670" s="26"/>
      <c r="S670" s="26"/>
      <c r="U670" s="24"/>
      <c r="V670" s="24"/>
      <c r="W670" s="24"/>
      <c r="X670" s="24"/>
      <c r="Y670" s="24"/>
      <c r="Z670" s="24"/>
      <c r="AA670" s="24"/>
    </row>
    <row r="671" spans="1:27" s="542" customFormat="1" ht="14.45" customHeight="1" x14ac:dyDescent="0.25">
      <c r="A671" s="473"/>
      <c r="B671" s="588"/>
      <c r="C671" s="472"/>
      <c r="D671" s="472"/>
      <c r="E671" s="472"/>
      <c r="F671" s="616"/>
      <c r="G671" s="517"/>
      <c r="H671" s="547"/>
      <c r="I671" s="547"/>
      <c r="J671" s="26"/>
      <c r="K671" s="26"/>
      <c r="L671" s="26"/>
      <c r="M671" s="539"/>
      <c r="N671" s="26"/>
      <c r="O671" s="26"/>
      <c r="P671" s="26"/>
      <c r="Q671" s="26"/>
      <c r="R671" s="26"/>
      <c r="S671" s="26"/>
      <c r="U671" s="24"/>
      <c r="V671" s="24"/>
      <c r="W671" s="24"/>
      <c r="X671" s="24"/>
      <c r="Y671" s="24"/>
      <c r="Z671" s="24"/>
      <c r="AA671" s="24"/>
    </row>
    <row r="672" spans="1:27" s="542" customFormat="1" ht="14.45" customHeight="1" x14ac:dyDescent="0.25">
      <c r="A672" s="473"/>
      <c r="B672" s="588"/>
      <c r="C672" s="472"/>
      <c r="D672" s="472"/>
      <c r="E672" s="472"/>
      <c r="F672" s="616"/>
      <c r="G672" s="517"/>
      <c r="H672" s="547"/>
      <c r="I672" s="547"/>
      <c r="J672" s="26"/>
      <c r="K672" s="26"/>
      <c r="L672" s="26"/>
      <c r="M672" s="539"/>
      <c r="N672" s="26"/>
      <c r="O672" s="26"/>
      <c r="P672" s="26"/>
      <c r="Q672" s="26"/>
      <c r="R672" s="26"/>
      <c r="S672" s="26"/>
      <c r="U672" s="24"/>
      <c r="V672" s="24"/>
      <c r="W672" s="24"/>
      <c r="X672" s="24"/>
      <c r="Y672" s="24"/>
      <c r="Z672" s="24"/>
      <c r="AA672" s="24"/>
    </row>
    <row r="673" spans="1:20" ht="15" customHeight="1" x14ac:dyDescent="0.25">
      <c r="A673" s="473"/>
      <c r="B673" s="588"/>
      <c r="C673" s="472"/>
      <c r="D673" s="472"/>
      <c r="E673" s="472"/>
      <c r="F673" s="616"/>
      <c r="G673" s="517"/>
      <c r="H673" s="547"/>
      <c r="I673" s="547"/>
      <c r="J673" s="26"/>
      <c r="K673" s="26"/>
      <c r="L673" s="26"/>
      <c r="M673" s="539"/>
      <c r="N673" s="26"/>
      <c r="O673" s="26"/>
      <c r="P673" s="26"/>
      <c r="Q673" s="26"/>
      <c r="R673" s="26"/>
      <c r="S673" s="26"/>
      <c r="T673" s="542"/>
    </row>
    <row r="674" spans="1:20" x14ac:dyDescent="0.25">
      <c r="A674" s="473"/>
      <c r="B674" s="588"/>
      <c r="C674" s="472"/>
      <c r="D674" s="472"/>
      <c r="E674" s="472"/>
      <c r="F674" s="616"/>
      <c r="G674" s="517"/>
      <c r="H674" s="547"/>
      <c r="I674" s="547"/>
      <c r="J674" s="26"/>
      <c r="K674" s="26"/>
      <c r="L674" s="26"/>
      <c r="M674" s="539"/>
      <c r="N674" s="26"/>
      <c r="O674" s="26"/>
      <c r="P674" s="26"/>
      <c r="Q674" s="26"/>
      <c r="R674" s="26"/>
      <c r="S674" s="26"/>
      <c r="T674" s="542"/>
    </row>
    <row r="675" spans="1:20" ht="15" customHeight="1" x14ac:dyDescent="0.25">
      <c r="A675" s="473"/>
      <c r="B675" s="588"/>
      <c r="C675" s="472"/>
      <c r="D675" s="472"/>
      <c r="E675" s="472"/>
      <c r="F675" s="616"/>
      <c r="G675" s="517"/>
      <c r="H675" s="547"/>
      <c r="I675" s="547"/>
      <c r="J675" s="26"/>
      <c r="K675" s="26"/>
      <c r="L675" s="26"/>
      <c r="M675" s="539"/>
      <c r="N675" s="26"/>
      <c r="O675" s="26"/>
      <c r="P675" s="26"/>
      <c r="Q675" s="26"/>
      <c r="R675" s="26"/>
      <c r="S675" s="26"/>
      <c r="T675" s="542"/>
    </row>
    <row r="676" spans="1:20" ht="15" customHeight="1" x14ac:dyDescent="0.25">
      <c r="A676" s="473"/>
      <c r="B676" s="588"/>
      <c r="C676" s="472"/>
      <c r="D676" s="472"/>
      <c r="E676" s="472"/>
      <c r="F676" s="26"/>
      <c r="G676" s="517"/>
      <c r="H676" s="547"/>
      <c r="I676" s="547"/>
      <c r="J676" s="26"/>
      <c r="K676" s="26"/>
      <c r="L676" s="26"/>
      <c r="M676" s="539"/>
      <c r="N676" s="26"/>
      <c r="O676" s="26"/>
      <c r="P676" s="26"/>
      <c r="Q676" s="26"/>
      <c r="R676" s="26"/>
      <c r="S676" s="26"/>
      <c r="T676" s="542"/>
    </row>
    <row r="677" spans="1:20" ht="15" customHeight="1" x14ac:dyDescent="0.25">
      <c r="A677" s="473"/>
      <c r="B677" s="588"/>
      <c r="C677" s="472"/>
      <c r="D677" s="472"/>
      <c r="E677" s="472"/>
      <c r="F677" s="26"/>
      <c r="G677" s="517"/>
      <c r="H677" s="547"/>
      <c r="I677" s="547"/>
      <c r="J677" s="26"/>
      <c r="K677" s="26"/>
      <c r="L677" s="26"/>
      <c r="M677" s="539"/>
      <c r="N677" s="26"/>
      <c r="O677" s="26"/>
      <c r="P677" s="26"/>
      <c r="Q677" s="26"/>
      <c r="R677" s="26"/>
      <c r="S677" s="26"/>
      <c r="T677" s="542"/>
    </row>
    <row r="678" spans="1:20" ht="15" customHeight="1" x14ac:dyDescent="0.25">
      <c r="A678" s="473"/>
      <c r="B678" s="588"/>
      <c r="C678" s="472"/>
      <c r="D678" s="472"/>
      <c r="E678" s="472"/>
      <c r="F678" s="26"/>
      <c r="G678" s="517"/>
      <c r="H678" s="547"/>
      <c r="I678" s="547"/>
      <c r="J678" s="26"/>
      <c r="K678" s="26"/>
      <c r="L678" s="26"/>
      <c r="M678" s="539"/>
      <c r="N678" s="26"/>
      <c r="O678" s="26"/>
      <c r="P678" s="26"/>
      <c r="Q678" s="26"/>
      <c r="R678" s="26"/>
      <c r="S678" s="26"/>
      <c r="T678" s="542"/>
    </row>
    <row r="679" spans="1:20" ht="15" customHeight="1" x14ac:dyDescent="0.25">
      <c r="A679" s="473"/>
      <c r="B679" s="588"/>
      <c r="C679" s="472"/>
      <c r="D679" s="472"/>
      <c r="E679" s="472"/>
      <c r="F679" s="26"/>
      <c r="G679" s="517"/>
      <c r="H679" s="547"/>
      <c r="I679" s="547"/>
      <c r="J679" s="26"/>
      <c r="K679" s="26"/>
      <c r="L679" s="26"/>
      <c r="M679" s="539"/>
      <c r="N679" s="26"/>
      <c r="O679" s="26"/>
      <c r="P679" s="26"/>
      <c r="Q679" s="26"/>
      <c r="R679" s="26"/>
      <c r="S679" s="26"/>
      <c r="T679" s="542"/>
    </row>
    <row r="680" spans="1:20" ht="15" customHeight="1" x14ac:dyDescent="0.25">
      <c r="A680" s="473"/>
      <c r="B680" s="588"/>
      <c r="C680" s="472"/>
      <c r="D680" s="472"/>
      <c r="E680" s="472"/>
      <c r="F680" s="26"/>
      <c r="G680" s="517"/>
      <c r="H680" s="547"/>
      <c r="I680" s="547"/>
      <c r="J680" s="26"/>
      <c r="K680" s="26"/>
      <c r="L680" s="26"/>
      <c r="M680" s="539"/>
      <c r="N680" s="26"/>
      <c r="O680" s="26"/>
      <c r="P680" s="26"/>
      <c r="Q680" s="26"/>
      <c r="R680" s="26"/>
      <c r="S680" s="26"/>
      <c r="T680" s="542"/>
    </row>
    <row r="681" spans="1:20" ht="15" customHeight="1" x14ac:dyDescent="0.25">
      <c r="A681" s="473"/>
      <c r="B681" s="588"/>
      <c r="C681" s="472"/>
      <c r="D681" s="472"/>
      <c r="E681" s="472"/>
      <c r="F681" s="26"/>
      <c r="G681" s="517"/>
      <c r="H681" s="547"/>
      <c r="I681" s="547"/>
      <c r="J681" s="26"/>
      <c r="K681" s="26"/>
      <c r="L681" s="26"/>
      <c r="M681" s="539"/>
      <c r="N681" s="26"/>
      <c r="O681" s="26"/>
      <c r="P681" s="26"/>
      <c r="Q681" s="26"/>
      <c r="R681" s="26"/>
      <c r="S681" s="26"/>
      <c r="T681" s="542"/>
    </row>
    <row r="682" spans="1:20" ht="15" customHeight="1" x14ac:dyDescent="0.25">
      <c r="A682" s="473"/>
      <c r="B682" s="588"/>
      <c r="C682" s="472"/>
      <c r="D682" s="472"/>
      <c r="E682" s="472"/>
      <c r="F682" s="26"/>
      <c r="G682" s="517"/>
      <c r="H682" s="547"/>
      <c r="I682" s="547"/>
      <c r="J682" s="26"/>
      <c r="K682" s="26"/>
      <c r="L682" s="26"/>
      <c r="M682" s="539"/>
      <c r="N682" s="26"/>
      <c r="O682" s="26"/>
      <c r="P682" s="26"/>
      <c r="Q682" s="26"/>
      <c r="R682" s="26"/>
      <c r="S682" s="26"/>
      <c r="T682" s="542"/>
    </row>
    <row r="683" spans="1:20" ht="15" customHeight="1" x14ac:dyDescent="0.25">
      <c r="A683" s="473"/>
      <c r="B683" s="588"/>
      <c r="C683" s="472"/>
      <c r="D683" s="472"/>
      <c r="E683" s="472"/>
      <c r="F683" s="26"/>
      <c r="G683" s="517"/>
      <c r="H683" s="547"/>
      <c r="I683" s="547"/>
      <c r="J683" s="26"/>
      <c r="K683" s="26"/>
      <c r="L683" s="26"/>
      <c r="M683" s="539"/>
      <c r="N683" s="26"/>
      <c r="O683" s="26"/>
      <c r="P683" s="26"/>
      <c r="Q683" s="26"/>
      <c r="R683" s="26"/>
      <c r="S683" s="26"/>
      <c r="T683" s="542"/>
    </row>
    <row r="684" spans="1:20" ht="15" customHeight="1" x14ac:dyDescent="0.25">
      <c r="A684" s="473"/>
      <c r="B684" s="588"/>
      <c r="C684" s="472"/>
      <c r="D684" s="472"/>
      <c r="E684" s="472"/>
      <c r="F684" s="26"/>
      <c r="G684" s="517"/>
      <c r="H684" s="547"/>
      <c r="I684" s="547"/>
      <c r="J684" s="26"/>
      <c r="K684" s="26"/>
      <c r="L684" s="26"/>
      <c r="M684" s="539"/>
      <c r="N684" s="26"/>
      <c r="O684" s="26"/>
      <c r="P684" s="26"/>
      <c r="Q684" s="26"/>
      <c r="R684" s="26"/>
      <c r="S684" s="26"/>
      <c r="T684" s="542"/>
    </row>
    <row r="685" spans="1:20" ht="15" customHeight="1" x14ac:dyDescent="0.25">
      <c r="A685" s="473"/>
      <c r="B685" s="588"/>
      <c r="C685" s="472"/>
      <c r="D685" s="472"/>
      <c r="E685" s="472"/>
      <c r="F685" s="26"/>
      <c r="G685" s="517"/>
      <c r="H685" s="547"/>
      <c r="I685" s="547"/>
      <c r="J685" s="26"/>
      <c r="K685" s="26"/>
      <c r="L685" s="26"/>
      <c r="M685" s="539"/>
      <c r="N685" s="26"/>
      <c r="O685" s="26"/>
      <c r="P685" s="26"/>
      <c r="Q685" s="26"/>
      <c r="R685" s="26"/>
      <c r="S685" s="26"/>
      <c r="T685" s="542"/>
    </row>
    <row r="686" spans="1:20" ht="15" customHeight="1" x14ac:dyDescent="0.25">
      <c r="A686" s="473"/>
      <c r="B686" s="588"/>
      <c r="C686" s="472"/>
      <c r="D686" s="472"/>
      <c r="E686" s="472"/>
      <c r="F686" s="26"/>
      <c r="G686" s="517"/>
      <c r="H686" s="547"/>
      <c r="I686" s="547"/>
      <c r="J686" s="26"/>
      <c r="K686" s="26"/>
      <c r="L686" s="26"/>
      <c r="M686" s="539"/>
      <c r="N686" s="26"/>
      <c r="O686" s="26"/>
      <c r="P686" s="26"/>
      <c r="Q686" s="26"/>
      <c r="R686" s="26"/>
      <c r="S686" s="26"/>
      <c r="T686" s="542"/>
    </row>
    <row r="687" spans="1:20" ht="15" customHeight="1" x14ac:dyDescent="0.25">
      <c r="A687" s="473"/>
      <c r="B687" s="588"/>
      <c r="C687" s="472"/>
      <c r="D687" s="472"/>
      <c r="E687" s="472"/>
      <c r="F687" s="26"/>
      <c r="G687" s="517"/>
      <c r="H687" s="547"/>
      <c r="I687" s="547"/>
      <c r="J687" s="26"/>
      <c r="K687" s="26"/>
      <c r="L687" s="26"/>
      <c r="M687" s="539"/>
      <c r="N687" s="26"/>
      <c r="O687" s="26"/>
      <c r="P687" s="26"/>
      <c r="Q687" s="26"/>
      <c r="R687" s="26"/>
      <c r="S687" s="26"/>
      <c r="T687" s="542"/>
    </row>
    <row r="688" spans="1:20" ht="15" customHeight="1" x14ac:dyDescent="0.25">
      <c r="A688" s="473"/>
      <c r="B688" s="588"/>
      <c r="C688" s="472"/>
      <c r="D688" s="472"/>
      <c r="E688" s="472"/>
      <c r="F688" s="26"/>
      <c r="G688" s="517"/>
      <c r="H688" s="547"/>
      <c r="I688" s="547"/>
      <c r="J688" s="26"/>
      <c r="K688" s="26"/>
      <c r="L688" s="26"/>
      <c r="M688" s="539"/>
      <c r="N688" s="26"/>
      <c r="O688" s="26"/>
      <c r="P688" s="26"/>
      <c r="Q688" s="26"/>
      <c r="R688" s="26"/>
      <c r="S688" s="26"/>
      <c r="T688" s="542"/>
    </row>
    <row r="689" spans="1:20" ht="15" customHeight="1" x14ac:dyDescent="0.25">
      <c r="A689" s="473"/>
      <c r="B689" s="588"/>
      <c r="C689" s="472"/>
      <c r="D689" s="472"/>
      <c r="E689" s="472"/>
      <c r="F689" s="26"/>
      <c r="G689" s="517"/>
      <c r="H689" s="547"/>
      <c r="I689" s="547"/>
      <c r="J689" s="26"/>
      <c r="K689" s="26"/>
      <c r="L689" s="26"/>
      <c r="M689" s="539"/>
      <c r="N689" s="26"/>
      <c r="O689" s="26"/>
      <c r="P689" s="26"/>
      <c r="Q689" s="26"/>
      <c r="R689" s="26"/>
      <c r="S689" s="26"/>
      <c r="T689" s="542"/>
    </row>
    <row r="690" spans="1:20" ht="15" customHeight="1" x14ac:dyDescent="0.25">
      <c r="A690" s="473"/>
      <c r="B690" s="588"/>
      <c r="C690" s="472"/>
      <c r="D690" s="472"/>
      <c r="E690" s="472"/>
      <c r="F690" s="26"/>
      <c r="G690" s="517"/>
      <c r="H690" s="547"/>
      <c r="I690" s="547"/>
      <c r="J690" s="26"/>
      <c r="K690" s="26"/>
      <c r="L690" s="26"/>
      <c r="M690" s="539"/>
      <c r="N690" s="26"/>
      <c r="O690" s="26"/>
      <c r="P690" s="26"/>
      <c r="Q690" s="26"/>
      <c r="R690" s="26"/>
      <c r="S690" s="26"/>
      <c r="T690" s="542"/>
    </row>
    <row r="691" spans="1:20" ht="15" customHeight="1" x14ac:dyDescent="0.25">
      <c r="A691" s="473"/>
      <c r="B691" s="588"/>
      <c r="C691" s="472"/>
      <c r="D691" s="472"/>
      <c r="E691" s="472"/>
      <c r="F691" s="26"/>
      <c r="G691" s="517"/>
      <c r="H691" s="547"/>
      <c r="I691" s="547"/>
      <c r="J691" s="26"/>
      <c r="K691" s="26"/>
      <c r="L691" s="26"/>
      <c r="M691" s="539"/>
      <c r="N691" s="26"/>
      <c r="O691" s="26"/>
      <c r="P691" s="26"/>
      <c r="Q691" s="26"/>
      <c r="R691" s="26"/>
      <c r="S691" s="26"/>
      <c r="T691" s="542"/>
    </row>
    <row r="692" spans="1:20" ht="15" customHeight="1" x14ac:dyDescent="0.25">
      <c r="A692" s="473"/>
      <c r="B692" s="588"/>
      <c r="C692" s="472"/>
      <c r="D692" s="472"/>
      <c r="E692" s="472"/>
      <c r="F692" s="26"/>
      <c r="G692" s="517"/>
      <c r="H692" s="547"/>
      <c r="I692" s="547"/>
      <c r="J692" s="26"/>
      <c r="K692" s="26"/>
      <c r="L692" s="26"/>
      <c r="M692" s="539"/>
      <c r="N692" s="26"/>
      <c r="O692" s="26"/>
      <c r="P692" s="26"/>
      <c r="Q692" s="26"/>
      <c r="R692" s="26"/>
      <c r="S692" s="26"/>
      <c r="T692" s="542"/>
    </row>
    <row r="693" spans="1:20" ht="15" customHeight="1" x14ac:dyDescent="0.25">
      <c r="A693" s="473"/>
      <c r="B693" s="588"/>
      <c r="C693" s="472"/>
      <c r="D693" s="472"/>
      <c r="E693" s="472"/>
      <c r="F693" s="26"/>
      <c r="G693" s="517"/>
      <c r="H693" s="547"/>
      <c r="I693" s="547"/>
      <c r="J693" s="26"/>
      <c r="K693" s="26"/>
      <c r="L693" s="26"/>
      <c r="M693" s="539"/>
      <c r="N693" s="26"/>
      <c r="O693" s="26"/>
      <c r="P693" s="26"/>
      <c r="Q693" s="26"/>
      <c r="R693" s="26"/>
      <c r="S693" s="26"/>
      <c r="T693" s="542"/>
    </row>
    <row r="694" spans="1:20" ht="15" customHeight="1" x14ac:dyDescent="0.25">
      <c r="A694" s="473"/>
      <c r="B694" s="588"/>
      <c r="C694" s="472"/>
      <c r="D694" s="472"/>
      <c r="E694" s="472"/>
      <c r="F694" s="26"/>
      <c r="G694" s="517"/>
      <c r="H694" s="547"/>
      <c r="I694" s="547"/>
      <c r="J694" s="26"/>
      <c r="K694" s="26"/>
      <c r="L694" s="26"/>
      <c r="M694" s="539"/>
      <c r="N694" s="26"/>
      <c r="O694" s="26"/>
      <c r="P694" s="26"/>
      <c r="Q694" s="26"/>
      <c r="R694" s="26"/>
      <c r="S694" s="26"/>
      <c r="T694" s="542"/>
    </row>
    <row r="695" spans="1:20" ht="15" customHeight="1" x14ac:dyDescent="0.25">
      <c r="A695" s="473"/>
      <c r="B695" s="588"/>
      <c r="C695" s="472"/>
      <c r="D695" s="472"/>
      <c r="E695" s="472"/>
      <c r="F695" s="26"/>
      <c r="G695" s="517"/>
      <c r="H695" s="547"/>
      <c r="I695" s="547"/>
      <c r="J695" s="26"/>
      <c r="K695" s="26"/>
      <c r="L695" s="26"/>
      <c r="M695" s="539"/>
      <c r="N695" s="26"/>
      <c r="O695" s="26"/>
      <c r="P695" s="26"/>
      <c r="Q695" s="26"/>
      <c r="R695" s="26"/>
      <c r="S695" s="26"/>
      <c r="T695" s="542"/>
    </row>
    <row r="696" spans="1:20" ht="15" customHeight="1" x14ac:dyDescent="0.25">
      <c r="A696" s="473"/>
      <c r="B696" s="588"/>
      <c r="C696" s="472"/>
      <c r="D696" s="472"/>
      <c r="E696" s="472"/>
      <c r="F696" s="26"/>
      <c r="G696" s="517"/>
      <c r="H696" s="547"/>
      <c r="I696" s="547"/>
      <c r="J696" s="26"/>
      <c r="K696" s="26"/>
      <c r="L696" s="26"/>
      <c r="M696" s="539"/>
      <c r="N696" s="26"/>
      <c r="O696" s="26"/>
      <c r="P696" s="26"/>
      <c r="Q696" s="26"/>
      <c r="R696" s="26"/>
      <c r="S696" s="26"/>
      <c r="T696" s="542"/>
    </row>
    <row r="697" spans="1:20" ht="15" customHeight="1" x14ac:dyDescent="0.25">
      <c r="A697" s="473"/>
      <c r="B697" s="588"/>
      <c r="C697" s="472"/>
      <c r="D697" s="472"/>
      <c r="E697" s="472"/>
      <c r="F697" s="26"/>
      <c r="G697" s="517"/>
      <c r="H697" s="547"/>
      <c r="I697" s="547"/>
      <c r="J697" s="26"/>
      <c r="K697" s="26"/>
      <c r="L697" s="26"/>
      <c r="M697" s="539"/>
      <c r="N697" s="26"/>
      <c r="O697" s="26"/>
      <c r="P697" s="26"/>
      <c r="Q697" s="26"/>
      <c r="R697" s="26"/>
      <c r="S697" s="26"/>
      <c r="T697" s="542"/>
    </row>
    <row r="698" spans="1:20" ht="15" customHeight="1" x14ac:dyDescent="0.25">
      <c r="A698" s="473"/>
      <c r="B698" s="588"/>
      <c r="C698" s="472"/>
      <c r="D698" s="472"/>
      <c r="E698" s="472"/>
      <c r="F698" s="26"/>
      <c r="G698" s="517"/>
      <c r="H698" s="547"/>
      <c r="I698" s="547"/>
      <c r="J698" s="26"/>
      <c r="K698" s="26"/>
      <c r="L698" s="26"/>
      <c r="M698" s="539"/>
      <c r="N698" s="26"/>
      <c r="O698" s="26"/>
      <c r="P698" s="26"/>
      <c r="Q698" s="26"/>
      <c r="R698" s="26"/>
      <c r="S698" s="26"/>
      <c r="T698" s="542"/>
    </row>
    <row r="699" spans="1:20" ht="15" customHeight="1" x14ac:dyDescent="0.25">
      <c r="A699" s="473"/>
      <c r="B699" s="588"/>
      <c r="C699" s="472"/>
      <c r="D699" s="472"/>
      <c r="E699" s="472"/>
      <c r="F699" s="26"/>
      <c r="G699" s="517"/>
      <c r="H699" s="547"/>
      <c r="I699" s="547"/>
      <c r="J699" s="26"/>
      <c r="K699" s="26"/>
      <c r="L699" s="26"/>
      <c r="M699" s="539"/>
      <c r="N699" s="26"/>
      <c r="O699" s="26"/>
      <c r="P699" s="26"/>
      <c r="Q699" s="26"/>
      <c r="R699" s="26"/>
      <c r="S699" s="26"/>
      <c r="T699" s="542"/>
    </row>
    <row r="700" spans="1:20" ht="15" customHeight="1" x14ac:dyDescent="0.25">
      <c r="A700" s="473"/>
      <c r="B700" s="588"/>
      <c r="C700" s="472"/>
      <c r="D700" s="472"/>
      <c r="E700" s="472"/>
      <c r="F700" s="26"/>
      <c r="G700" s="517"/>
      <c r="H700" s="547"/>
      <c r="I700" s="547"/>
      <c r="J700" s="26"/>
      <c r="K700" s="26"/>
      <c r="L700" s="26"/>
      <c r="M700" s="539"/>
      <c r="N700" s="26"/>
      <c r="O700" s="26"/>
      <c r="P700" s="26"/>
      <c r="Q700" s="26"/>
      <c r="R700" s="26"/>
      <c r="S700" s="26"/>
      <c r="T700" s="542"/>
    </row>
    <row r="701" spans="1:20" ht="15" customHeight="1" x14ac:dyDescent="0.25">
      <c r="A701" s="473"/>
      <c r="B701" s="588"/>
      <c r="C701" s="472"/>
      <c r="D701" s="472"/>
      <c r="E701" s="472"/>
      <c r="F701" s="26"/>
      <c r="G701" s="517"/>
      <c r="H701" s="547"/>
      <c r="I701" s="547"/>
      <c r="J701" s="26"/>
      <c r="K701" s="26"/>
      <c r="L701" s="26"/>
      <c r="M701" s="539"/>
      <c r="N701" s="26"/>
      <c r="O701" s="26"/>
      <c r="P701" s="26"/>
      <c r="Q701" s="26"/>
      <c r="R701" s="26"/>
      <c r="S701" s="26"/>
      <c r="T701" s="542"/>
    </row>
    <row r="702" spans="1:20" ht="15" customHeight="1" x14ac:dyDescent="0.25">
      <c r="A702" s="473"/>
      <c r="B702" s="588"/>
      <c r="C702" s="472"/>
      <c r="D702" s="472"/>
      <c r="E702" s="472"/>
      <c r="F702" s="26"/>
      <c r="G702" s="517"/>
      <c r="H702" s="547"/>
      <c r="I702" s="547"/>
      <c r="J702" s="26"/>
      <c r="K702" s="26"/>
      <c r="L702" s="26"/>
      <c r="M702" s="539"/>
      <c r="N702" s="26"/>
      <c r="O702" s="26"/>
      <c r="P702" s="26"/>
      <c r="Q702" s="26"/>
      <c r="R702" s="26"/>
      <c r="S702" s="26"/>
      <c r="T702" s="542"/>
    </row>
    <row r="703" spans="1:20" ht="15" customHeight="1" x14ac:dyDescent="0.25">
      <c r="A703" s="473"/>
      <c r="B703" s="588"/>
      <c r="C703" s="472"/>
      <c r="D703" s="472"/>
      <c r="E703" s="472"/>
      <c r="F703" s="26"/>
      <c r="G703" s="517"/>
      <c r="H703" s="547"/>
      <c r="I703" s="547"/>
      <c r="J703" s="26"/>
      <c r="K703" s="26"/>
      <c r="L703" s="26"/>
      <c r="M703" s="539"/>
      <c r="N703" s="26"/>
      <c r="O703" s="26"/>
      <c r="P703" s="26"/>
      <c r="Q703" s="26"/>
      <c r="R703" s="26"/>
      <c r="S703" s="26"/>
      <c r="T703" s="542"/>
    </row>
    <row r="704" spans="1:20" ht="15" customHeight="1" x14ac:dyDescent="0.25">
      <c r="A704" s="473"/>
      <c r="B704" s="588"/>
      <c r="C704" s="472"/>
      <c r="D704" s="472"/>
      <c r="E704" s="472"/>
      <c r="F704" s="26"/>
      <c r="G704" s="517"/>
      <c r="H704" s="547"/>
      <c r="I704" s="547"/>
      <c r="J704" s="26"/>
      <c r="K704" s="26"/>
      <c r="L704" s="26"/>
      <c r="M704" s="539"/>
      <c r="N704" s="26"/>
      <c r="O704" s="26"/>
      <c r="P704" s="26"/>
      <c r="Q704" s="26"/>
      <c r="R704" s="26"/>
      <c r="S704" s="26"/>
      <c r="T704" s="542"/>
    </row>
    <row r="705" spans="1:20" ht="15" customHeight="1" x14ac:dyDescent="0.25">
      <c r="A705" s="473"/>
      <c r="B705" s="588"/>
      <c r="C705" s="472"/>
      <c r="D705" s="472"/>
      <c r="E705" s="472"/>
      <c r="F705" s="26"/>
      <c r="G705" s="517"/>
      <c r="H705" s="547"/>
      <c r="I705" s="547"/>
      <c r="J705" s="26"/>
      <c r="K705" s="26"/>
      <c r="L705" s="26"/>
      <c r="M705" s="539"/>
      <c r="N705" s="26"/>
      <c r="O705" s="26"/>
      <c r="P705" s="26"/>
      <c r="Q705" s="26"/>
      <c r="R705" s="26"/>
      <c r="S705" s="26"/>
      <c r="T705" s="542"/>
    </row>
    <row r="706" spans="1:20" ht="15" customHeight="1" x14ac:dyDescent="0.25">
      <c r="A706" s="473"/>
      <c r="B706" s="588"/>
      <c r="C706" s="472"/>
      <c r="D706" s="472"/>
      <c r="E706" s="472"/>
      <c r="F706" s="26"/>
      <c r="G706" s="517"/>
      <c r="H706" s="547"/>
      <c r="I706" s="547"/>
      <c r="J706" s="26"/>
      <c r="K706" s="26"/>
      <c r="L706" s="26"/>
      <c r="M706" s="539"/>
      <c r="N706" s="26"/>
      <c r="O706" s="26"/>
      <c r="P706" s="26"/>
      <c r="Q706" s="26"/>
      <c r="R706" s="26"/>
      <c r="S706" s="26"/>
      <c r="T706" s="542"/>
    </row>
    <row r="707" spans="1:20" ht="15" customHeight="1" x14ac:dyDescent="0.25">
      <c r="A707" s="473"/>
      <c r="B707" s="588"/>
      <c r="C707" s="472"/>
      <c r="D707" s="472"/>
      <c r="E707" s="472"/>
      <c r="F707" s="26"/>
      <c r="G707" s="517"/>
      <c r="H707" s="547"/>
      <c r="I707" s="547"/>
      <c r="J707" s="26"/>
      <c r="K707" s="26"/>
      <c r="L707" s="26"/>
      <c r="M707" s="539"/>
      <c r="N707" s="26"/>
      <c r="O707" s="26"/>
      <c r="P707" s="26"/>
      <c r="Q707" s="26"/>
      <c r="R707" s="26"/>
      <c r="S707" s="26"/>
      <c r="T707" s="542"/>
    </row>
    <row r="708" spans="1:20" ht="15" customHeight="1" x14ac:dyDescent="0.25">
      <c r="A708" s="473"/>
      <c r="B708" s="588"/>
      <c r="C708" s="472"/>
      <c r="D708" s="472"/>
      <c r="E708" s="472"/>
      <c r="F708" s="26"/>
      <c r="G708" s="517"/>
      <c r="H708" s="547"/>
      <c r="I708" s="547"/>
      <c r="J708" s="26"/>
      <c r="K708" s="26"/>
      <c r="L708" s="26"/>
      <c r="M708" s="539"/>
      <c r="N708" s="26"/>
      <c r="O708" s="26"/>
      <c r="P708" s="26"/>
      <c r="Q708" s="26"/>
      <c r="R708" s="26"/>
      <c r="S708" s="26"/>
      <c r="T708" s="542"/>
    </row>
    <row r="709" spans="1:20" ht="15" customHeight="1" x14ac:dyDescent="0.25">
      <c r="A709" s="473"/>
      <c r="B709" s="588"/>
      <c r="C709" s="472"/>
      <c r="D709" s="472"/>
      <c r="E709" s="472"/>
      <c r="F709" s="26"/>
      <c r="G709" s="517"/>
      <c r="H709" s="547"/>
      <c r="I709" s="547"/>
      <c r="J709" s="26"/>
      <c r="K709" s="26"/>
      <c r="L709" s="26"/>
      <c r="M709" s="539"/>
      <c r="N709" s="26"/>
      <c r="O709" s="26"/>
      <c r="P709" s="26"/>
      <c r="Q709" s="26"/>
      <c r="R709" s="26"/>
      <c r="S709" s="26"/>
      <c r="T709" s="542"/>
    </row>
    <row r="710" spans="1:20" x14ac:dyDescent="0.25">
      <c r="A710" s="473"/>
      <c r="B710" s="588"/>
      <c r="C710" s="472"/>
      <c r="D710" s="472"/>
      <c r="E710" s="472"/>
      <c r="F710" s="26"/>
      <c r="G710" s="517"/>
      <c r="H710" s="547"/>
      <c r="I710" s="547"/>
      <c r="J710" s="26"/>
      <c r="K710" s="26"/>
      <c r="L710" s="26"/>
      <c r="M710" s="539"/>
      <c r="N710" s="26"/>
      <c r="O710" s="26"/>
      <c r="P710" s="26"/>
      <c r="Q710" s="26"/>
      <c r="R710" s="26"/>
      <c r="S710" s="26"/>
      <c r="T710" s="542"/>
    </row>
    <row r="711" spans="1:20" ht="15" customHeight="1" x14ac:dyDescent="0.25">
      <c r="A711" s="473"/>
      <c r="B711" s="588"/>
      <c r="C711" s="472"/>
      <c r="D711" s="472"/>
      <c r="E711" s="472"/>
      <c r="F711" s="26"/>
      <c r="G711" s="517"/>
      <c r="H711" s="547"/>
      <c r="I711" s="547"/>
      <c r="J711" s="26"/>
      <c r="K711" s="26"/>
      <c r="L711" s="26"/>
      <c r="M711" s="539"/>
      <c r="N711" s="26"/>
      <c r="O711" s="26"/>
      <c r="P711" s="26"/>
      <c r="Q711" s="26"/>
      <c r="R711" s="26"/>
      <c r="S711" s="26"/>
      <c r="T711" s="542"/>
    </row>
    <row r="712" spans="1:20" ht="15" customHeight="1" x14ac:dyDescent="0.25">
      <c r="A712" s="473"/>
      <c r="B712" s="588"/>
      <c r="C712" s="472"/>
      <c r="D712" s="472"/>
      <c r="E712" s="472"/>
      <c r="F712" s="26"/>
      <c r="G712" s="517"/>
      <c r="H712" s="547"/>
      <c r="I712" s="547"/>
      <c r="J712" s="26"/>
      <c r="K712" s="26"/>
      <c r="L712" s="26"/>
      <c r="M712" s="539"/>
      <c r="N712" s="26"/>
      <c r="O712" s="26"/>
      <c r="P712" s="26"/>
      <c r="Q712" s="26"/>
      <c r="R712" s="26"/>
      <c r="S712" s="26"/>
      <c r="T712" s="542"/>
    </row>
    <row r="713" spans="1:20" ht="15" customHeight="1" x14ac:dyDescent="0.25">
      <c r="A713" s="473"/>
      <c r="B713" s="588"/>
      <c r="C713" s="472"/>
      <c r="D713" s="472"/>
      <c r="E713" s="472"/>
      <c r="F713" s="26"/>
      <c r="G713" s="517"/>
      <c r="H713" s="547"/>
      <c r="I713" s="547"/>
      <c r="J713" s="26"/>
      <c r="K713" s="26"/>
      <c r="L713" s="26"/>
      <c r="M713" s="539"/>
      <c r="N713" s="26"/>
      <c r="O713" s="26"/>
      <c r="P713" s="26"/>
      <c r="Q713" s="26"/>
      <c r="R713" s="26"/>
      <c r="S713" s="26"/>
      <c r="T713" s="542"/>
    </row>
    <row r="714" spans="1:20" ht="15" customHeight="1" x14ac:dyDescent="0.25">
      <c r="A714" s="473"/>
      <c r="B714" s="589"/>
      <c r="C714" s="472"/>
      <c r="D714" s="472"/>
      <c r="E714" s="472"/>
      <c r="F714" s="26"/>
      <c r="G714" s="517"/>
      <c r="H714" s="547"/>
      <c r="I714" s="547"/>
      <c r="J714" s="26"/>
      <c r="K714" s="26"/>
      <c r="L714" s="26"/>
      <c r="M714" s="539"/>
      <c r="N714" s="26"/>
      <c r="O714" s="26"/>
      <c r="P714" s="26"/>
      <c r="Q714" s="26"/>
      <c r="R714" s="26"/>
      <c r="S714" s="26"/>
      <c r="T714" s="542"/>
    </row>
    <row r="715" spans="1:20" ht="15" customHeight="1" x14ac:dyDescent="0.25">
      <c r="A715" s="473"/>
      <c r="B715" s="588"/>
      <c r="C715" s="472"/>
      <c r="D715" s="472"/>
      <c r="E715" s="472"/>
      <c r="F715" s="26"/>
      <c r="G715" s="517"/>
      <c r="H715" s="547"/>
      <c r="I715" s="547"/>
      <c r="J715" s="26"/>
      <c r="K715" s="26"/>
      <c r="L715" s="26"/>
      <c r="M715" s="539"/>
      <c r="N715" s="26"/>
      <c r="O715" s="26"/>
      <c r="P715" s="26"/>
      <c r="Q715" s="26"/>
      <c r="R715" s="26"/>
      <c r="S715" s="26"/>
      <c r="T715" s="542"/>
    </row>
    <row r="716" spans="1:20" ht="15" customHeight="1" x14ac:dyDescent="0.25">
      <c r="A716" s="473"/>
      <c r="B716" s="588"/>
      <c r="C716" s="472"/>
      <c r="D716" s="472"/>
      <c r="E716" s="472"/>
      <c r="F716" s="26"/>
      <c r="G716" s="517"/>
      <c r="H716" s="547"/>
      <c r="I716" s="547"/>
      <c r="J716" s="26"/>
      <c r="K716" s="26"/>
      <c r="L716" s="26"/>
      <c r="M716" s="539"/>
      <c r="N716" s="26"/>
      <c r="O716" s="26"/>
      <c r="P716" s="26"/>
      <c r="Q716" s="26"/>
      <c r="R716" s="26"/>
      <c r="S716" s="26"/>
      <c r="T716" s="542"/>
    </row>
    <row r="717" spans="1:20" ht="15" customHeight="1" x14ac:dyDescent="0.25">
      <c r="A717" s="473"/>
      <c r="B717" s="588"/>
      <c r="C717" s="472"/>
      <c r="D717" s="472"/>
      <c r="E717" s="472"/>
      <c r="F717" s="26"/>
      <c r="G717" s="517"/>
      <c r="H717" s="547"/>
      <c r="I717" s="547"/>
      <c r="J717" s="26"/>
      <c r="K717" s="26"/>
      <c r="L717" s="26"/>
      <c r="M717" s="539"/>
      <c r="N717" s="26"/>
      <c r="O717" s="26"/>
      <c r="P717" s="26"/>
      <c r="Q717" s="26"/>
      <c r="R717" s="26"/>
      <c r="S717" s="26"/>
      <c r="T717" s="542"/>
    </row>
    <row r="718" spans="1:20" ht="15" customHeight="1" x14ac:dyDescent="0.25">
      <c r="A718" s="473"/>
      <c r="B718" s="588"/>
      <c r="C718" s="472"/>
      <c r="D718" s="472"/>
      <c r="E718" s="472"/>
      <c r="F718" s="26"/>
      <c r="G718" s="517"/>
      <c r="H718" s="547"/>
      <c r="I718" s="547"/>
      <c r="J718" s="26"/>
      <c r="K718" s="26"/>
      <c r="L718" s="26"/>
      <c r="M718" s="539"/>
      <c r="N718" s="26"/>
      <c r="O718" s="26"/>
      <c r="P718" s="26"/>
      <c r="Q718" s="26"/>
      <c r="R718" s="26"/>
      <c r="S718" s="26"/>
      <c r="T718" s="542"/>
    </row>
    <row r="719" spans="1:20" ht="15" customHeight="1" x14ac:dyDescent="0.25">
      <c r="A719" s="473"/>
      <c r="B719" s="588"/>
      <c r="C719" s="472"/>
      <c r="D719" s="472"/>
      <c r="E719" s="472"/>
      <c r="F719" s="26"/>
      <c r="G719" s="517"/>
      <c r="H719" s="547"/>
      <c r="I719" s="547"/>
      <c r="J719" s="26"/>
      <c r="K719" s="26"/>
      <c r="L719" s="26"/>
      <c r="M719" s="539"/>
      <c r="N719" s="26"/>
      <c r="O719" s="26"/>
      <c r="P719" s="26"/>
      <c r="Q719" s="26"/>
      <c r="R719" s="26"/>
      <c r="S719" s="26"/>
      <c r="T719" s="542"/>
    </row>
    <row r="720" spans="1:20" ht="15" customHeight="1" x14ac:dyDescent="0.25">
      <c r="A720" s="473"/>
      <c r="B720" s="588"/>
      <c r="C720" s="472"/>
      <c r="D720" s="472"/>
      <c r="E720" s="472"/>
      <c r="F720" s="26"/>
      <c r="G720" s="517"/>
      <c r="H720" s="547"/>
      <c r="I720" s="547"/>
      <c r="J720" s="26"/>
      <c r="K720" s="26"/>
      <c r="L720" s="26"/>
      <c r="M720" s="539"/>
      <c r="N720" s="26"/>
      <c r="O720" s="26"/>
      <c r="P720" s="26"/>
      <c r="Q720" s="26"/>
      <c r="R720" s="26"/>
      <c r="S720" s="26"/>
      <c r="T720" s="542"/>
    </row>
    <row r="721" spans="1:20" ht="15" customHeight="1" x14ac:dyDescent="0.25">
      <c r="A721" s="473"/>
      <c r="B721" s="588"/>
      <c r="C721" s="472"/>
      <c r="D721" s="472"/>
      <c r="E721" s="472"/>
      <c r="F721" s="26"/>
      <c r="G721" s="517"/>
      <c r="H721" s="547"/>
      <c r="I721" s="547"/>
      <c r="J721" s="26"/>
      <c r="K721" s="26"/>
      <c r="L721" s="26"/>
      <c r="M721" s="539"/>
      <c r="N721" s="26"/>
      <c r="O721" s="26"/>
      <c r="P721" s="26"/>
      <c r="Q721" s="26"/>
      <c r="R721" s="26"/>
      <c r="S721" s="26"/>
      <c r="T721" s="542"/>
    </row>
    <row r="722" spans="1:20" ht="15" customHeight="1" x14ac:dyDescent="0.25">
      <c r="A722" s="473"/>
      <c r="B722" s="588"/>
      <c r="C722" s="472"/>
      <c r="D722" s="472"/>
      <c r="E722" s="472"/>
      <c r="F722" s="26"/>
      <c r="G722" s="517"/>
      <c r="H722" s="547"/>
      <c r="I722" s="547"/>
      <c r="J722" s="26"/>
      <c r="K722" s="26"/>
      <c r="L722" s="26"/>
      <c r="M722" s="539"/>
      <c r="N722" s="26"/>
      <c r="O722" s="26"/>
      <c r="P722" s="26"/>
      <c r="Q722" s="26"/>
      <c r="R722" s="26"/>
      <c r="S722" s="26"/>
      <c r="T722" s="542"/>
    </row>
    <row r="723" spans="1:20" ht="15" customHeight="1" x14ac:dyDescent="0.25">
      <c r="A723" s="473"/>
      <c r="B723" s="588"/>
      <c r="C723" s="472"/>
      <c r="D723" s="472"/>
      <c r="E723" s="472"/>
      <c r="F723" s="26"/>
      <c r="G723" s="517"/>
      <c r="H723" s="547"/>
      <c r="I723" s="547"/>
      <c r="J723" s="26"/>
      <c r="K723" s="26"/>
      <c r="L723" s="26"/>
      <c r="M723" s="539"/>
      <c r="N723" s="26"/>
      <c r="O723" s="26"/>
      <c r="P723" s="26"/>
      <c r="Q723" s="26"/>
      <c r="R723" s="26"/>
      <c r="S723" s="26"/>
      <c r="T723" s="542"/>
    </row>
    <row r="724" spans="1:20" ht="15" customHeight="1" x14ac:dyDescent="0.25">
      <c r="A724" s="473"/>
      <c r="B724" s="588"/>
      <c r="C724" s="472"/>
      <c r="D724" s="472"/>
      <c r="E724" s="472"/>
      <c r="F724" s="26"/>
      <c r="G724" s="517"/>
      <c r="H724" s="547"/>
      <c r="I724" s="547"/>
      <c r="J724" s="26"/>
      <c r="K724" s="26"/>
      <c r="L724" s="26"/>
      <c r="M724" s="539"/>
      <c r="N724" s="26"/>
      <c r="O724" s="26"/>
      <c r="P724" s="26"/>
      <c r="Q724" s="26"/>
      <c r="R724" s="26"/>
      <c r="S724" s="26"/>
      <c r="T724" s="542"/>
    </row>
    <row r="725" spans="1:20" ht="15" customHeight="1" x14ac:dyDescent="0.25">
      <c r="A725" s="473"/>
      <c r="B725" s="588"/>
      <c r="C725" s="472"/>
      <c r="D725" s="472"/>
      <c r="E725" s="472"/>
      <c r="F725" s="26"/>
      <c r="G725" s="517"/>
      <c r="H725" s="547"/>
      <c r="I725" s="547"/>
      <c r="J725" s="26"/>
      <c r="K725" s="26"/>
      <c r="L725" s="26"/>
      <c r="M725" s="539"/>
      <c r="N725" s="26"/>
      <c r="O725" s="26"/>
      <c r="P725" s="26"/>
      <c r="Q725" s="26"/>
      <c r="R725" s="26"/>
      <c r="S725" s="26"/>
      <c r="T725" s="542"/>
    </row>
    <row r="726" spans="1:20" ht="15" customHeight="1" x14ac:dyDescent="0.25">
      <c r="A726" s="473"/>
      <c r="B726" s="588"/>
      <c r="C726" s="472"/>
      <c r="D726" s="472"/>
      <c r="E726" s="472"/>
      <c r="F726" s="26"/>
      <c r="G726" s="517"/>
      <c r="H726" s="547"/>
      <c r="I726" s="547"/>
      <c r="J726" s="26"/>
      <c r="K726" s="26"/>
      <c r="L726" s="26"/>
      <c r="M726" s="539"/>
      <c r="N726" s="26"/>
      <c r="O726" s="26"/>
      <c r="P726" s="26"/>
      <c r="Q726" s="26"/>
      <c r="R726" s="26"/>
      <c r="S726" s="26"/>
      <c r="T726" s="542"/>
    </row>
    <row r="727" spans="1:20" ht="15" customHeight="1" x14ac:dyDescent="0.25">
      <c r="A727" s="473"/>
      <c r="B727" s="588"/>
      <c r="C727" s="472"/>
      <c r="D727" s="472"/>
      <c r="E727" s="472"/>
      <c r="F727" s="26"/>
      <c r="G727" s="517"/>
      <c r="H727" s="547"/>
      <c r="I727" s="547"/>
      <c r="J727" s="26"/>
      <c r="K727" s="26"/>
      <c r="L727" s="26"/>
      <c r="M727" s="539"/>
      <c r="N727" s="26"/>
      <c r="O727" s="26"/>
      <c r="P727" s="26"/>
      <c r="Q727" s="26"/>
      <c r="R727" s="26"/>
      <c r="S727" s="26"/>
      <c r="T727" s="542"/>
    </row>
    <row r="728" spans="1:20" ht="15" customHeight="1" x14ac:dyDescent="0.25">
      <c r="A728" s="473"/>
      <c r="B728" s="588"/>
      <c r="C728" s="472"/>
      <c r="D728" s="472"/>
      <c r="E728" s="472"/>
      <c r="F728" s="26"/>
      <c r="G728" s="517"/>
      <c r="H728" s="547"/>
      <c r="I728" s="547"/>
      <c r="J728" s="26"/>
      <c r="K728" s="26"/>
      <c r="L728" s="26"/>
      <c r="M728" s="539"/>
      <c r="N728" s="26"/>
      <c r="O728" s="26"/>
      <c r="P728" s="26"/>
      <c r="Q728" s="26"/>
      <c r="R728" s="26"/>
      <c r="S728" s="26"/>
      <c r="T728" s="542"/>
    </row>
    <row r="729" spans="1:20" ht="15" customHeight="1" x14ac:dyDescent="0.25">
      <c r="A729" s="473"/>
      <c r="B729" s="588"/>
      <c r="C729" s="472"/>
      <c r="D729" s="472"/>
      <c r="E729" s="472"/>
      <c r="F729" s="26"/>
      <c r="G729" s="517"/>
      <c r="H729" s="547"/>
      <c r="I729" s="547"/>
      <c r="J729" s="26"/>
      <c r="K729" s="26"/>
      <c r="L729" s="26"/>
      <c r="M729" s="539"/>
      <c r="N729" s="26"/>
      <c r="O729" s="26"/>
      <c r="P729" s="26"/>
      <c r="Q729" s="26"/>
      <c r="R729" s="26"/>
      <c r="S729" s="26"/>
      <c r="T729" s="542"/>
    </row>
    <row r="730" spans="1:20" ht="15" customHeight="1" x14ac:dyDescent="0.25">
      <c r="A730" s="473"/>
      <c r="B730" s="588"/>
      <c r="C730" s="472"/>
      <c r="D730" s="472"/>
      <c r="E730" s="472"/>
      <c r="F730" s="26"/>
      <c r="G730" s="517"/>
      <c r="H730" s="547"/>
      <c r="I730" s="547"/>
      <c r="J730" s="26"/>
      <c r="K730" s="26"/>
      <c r="L730" s="26"/>
      <c r="M730" s="539"/>
      <c r="N730" s="26"/>
      <c r="O730" s="26"/>
      <c r="P730" s="26"/>
      <c r="Q730" s="26"/>
      <c r="R730" s="26"/>
      <c r="S730" s="26"/>
      <c r="T730" s="542"/>
    </row>
    <row r="731" spans="1:20" ht="15" customHeight="1" x14ac:dyDescent="0.25">
      <c r="A731" s="473"/>
      <c r="B731" s="588"/>
      <c r="C731" s="472"/>
      <c r="D731" s="472"/>
      <c r="E731" s="472"/>
      <c r="F731" s="26"/>
      <c r="G731" s="517"/>
      <c r="H731" s="547"/>
      <c r="I731" s="547"/>
      <c r="J731" s="26"/>
      <c r="K731" s="26"/>
      <c r="L731" s="26"/>
      <c r="M731" s="539"/>
      <c r="N731" s="26"/>
      <c r="O731" s="26"/>
      <c r="P731" s="26"/>
      <c r="Q731" s="26"/>
      <c r="R731" s="26"/>
      <c r="S731" s="26"/>
      <c r="T731" s="542"/>
    </row>
    <row r="732" spans="1:20" ht="15" customHeight="1" x14ac:dyDescent="0.25">
      <c r="A732" s="473"/>
      <c r="B732" s="588"/>
      <c r="C732" s="472"/>
      <c r="D732" s="472"/>
      <c r="E732" s="472"/>
      <c r="F732" s="26"/>
      <c r="G732" s="517"/>
      <c r="H732" s="547"/>
      <c r="I732" s="547"/>
      <c r="J732" s="26"/>
      <c r="K732" s="26"/>
      <c r="L732" s="26"/>
      <c r="M732" s="539"/>
      <c r="N732" s="26"/>
      <c r="O732" s="26"/>
      <c r="P732" s="26"/>
      <c r="Q732" s="26"/>
      <c r="R732" s="26"/>
      <c r="S732" s="26"/>
      <c r="T732" s="542"/>
    </row>
    <row r="733" spans="1:20" ht="15" customHeight="1" x14ac:dyDescent="0.25">
      <c r="A733" s="473"/>
      <c r="B733" s="588"/>
      <c r="C733" s="472"/>
      <c r="D733" s="472"/>
      <c r="E733" s="472"/>
      <c r="F733" s="26"/>
      <c r="G733" s="517"/>
      <c r="H733" s="547"/>
      <c r="I733" s="547"/>
      <c r="J733" s="26"/>
      <c r="K733" s="26"/>
      <c r="L733" s="26"/>
      <c r="M733" s="539"/>
      <c r="N733" s="26"/>
      <c r="O733" s="26"/>
      <c r="P733" s="26"/>
      <c r="Q733" s="26"/>
      <c r="R733" s="26"/>
      <c r="S733" s="26"/>
      <c r="T733" s="542"/>
    </row>
    <row r="734" spans="1:20" ht="15" customHeight="1" x14ac:dyDescent="0.25">
      <c r="A734" s="473"/>
      <c r="B734" s="588"/>
      <c r="C734" s="472"/>
      <c r="D734" s="472"/>
      <c r="E734" s="472"/>
      <c r="F734" s="26"/>
      <c r="G734" s="517"/>
      <c r="H734" s="547"/>
      <c r="I734" s="547"/>
      <c r="J734" s="26"/>
      <c r="K734" s="26"/>
      <c r="L734" s="26"/>
      <c r="M734" s="539"/>
      <c r="N734" s="26"/>
      <c r="O734" s="26"/>
      <c r="P734" s="26"/>
      <c r="Q734" s="26"/>
      <c r="R734" s="26"/>
      <c r="S734" s="26"/>
      <c r="T734" s="542"/>
    </row>
    <row r="735" spans="1:20" ht="15" customHeight="1" x14ac:dyDescent="0.25">
      <c r="A735" s="473"/>
      <c r="B735" s="588"/>
      <c r="C735" s="472"/>
      <c r="D735" s="472"/>
      <c r="E735" s="472"/>
      <c r="F735" s="26"/>
      <c r="G735" s="517"/>
      <c r="H735" s="547"/>
      <c r="I735" s="547"/>
      <c r="J735" s="26"/>
      <c r="K735" s="26"/>
      <c r="L735" s="26"/>
      <c r="M735" s="539"/>
      <c r="N735" s="26"/>
      <c r="O735" s="26"/>
      <c r="P735" s="26"/>
      <c r="Q735" s="26"/>
      <c r="R735" s="26"/>
      <c r="S735" s="26"/>
      <c r="T735" s="542"/>
    </row>
    <row r="736" spans="1:20" ht="15" customHeight="1" x14ac:dyDescent="0.25">
      <c r="A736" s="473"/>
      <c r="B736" s="588"/>
      <c r="C736" s="472"/>
      <c r="D736" s="472"/>
      <c r="E736" s="472"/>
      <c r="F736" s="26"/>
      <c r="G736" s="517"/>
      <c r="H736" s="547"/>
      <c r="I736" s="547"/>
      <c r="J736" s="26"/>
      <c r="K736" s="26"/>
      <c r="L736" s="26"/>
      <c r="M736" s="539"/>
      <c r="N736" s="26"/>
      <c r="O736" s="26"/>
      <c r="P736" s="26"/>
      <c r="Q736" s="26"/>
      <c r="R736" s="26"/>
      <c r="S736" s="26"/>
      <c r="T736" s="542"/>
    </row>
    <row r="737" spans="1:20" ht="15" customHeight="1" x14ac:dyDescent="0.25">
      <c r="A737" s="473"/>
      <c r="B737" s="588"/>
      <c r="C737" s="472"/>
      <c r="D737" s="472"/>
      <c r="E737" s="472"/>
      <c r="F737" s="26"/>
      <c r="G737" s="517"/>
      <c r="H737" s="547"/>
      <c r="I737" s="547"/>
      <c r="J737" s="26"/>
      <c r="K737" s="26"/>
      <c r="L737" s="26"/>
      <c r="M737" s="539"/>
      <c r="N737" s="26"/>
      <c r="O737" s="26"/>
      <c r="P737" s="26"/>
      <c r="Q737" s="26"/>
      <c r="R737" s="26"/>
      <c r="S737" s="26"/>
      <c r="T737" s="542"/>
    </row>
    <row r="738" spans="1:20" ht="15" customHeight="1" x14ac:dyDescent="0.25">
      <c r="A738" s="473"/>
      <c r="B738" s="588"/>
      <c r="C738" s="472"/>
      <c r="D738" s="472"/>
      <c r="E738" s="472"/>
      <c r="F738" s="26"/>
      <c r="G738" s="517"/>
      <c r="H738" s="547"/>
      <c r="I738" s="547"/>
      <c r="J738" s="26"/>
      <c r="K738" s="26"/>
      <c r="L738" s="26"/>
      <c r="M738" s="539"/>
      <c r="N738" s="26"/>
      <c r="O738" s="26"/>
      <c r="P738" s="26"/>
      <c r="Q738" s="26"/>
      <c r="R738" s="26"/>
      <c r="S738" s="26"/>
      <c r="T738" s="542"/>
    </row>
    <row r="739" spans="1:20" ht="15" customHeight="1" x14ac:dyDescent="0.25">
      <c r="A739" s="473"/>
      <c r="B739" s="588"/>
      <c r="C739" s="472"/>
      <c r="D739" s="472"/>
      <c r="E739" s="472"/>
      <c r="F739" s="26"/>
      <c r="G739" s="517"/>
      <c r="H739" s="547"/>
      <c r="I739" s="547"/>
      <c r="J739" s="26"/>
      <c r="K739" s="26"/>
      <c r="L739" s="26"/>
      <c r="M739" s="539"/>
      <c r="N739" s="26"/>
      <c r="O739" s="26"/>
      <c r="P739" s="26"/>
      <c r="Q739" s="26"/>
      <c r="R739" s="26"/>
      <c r="S739" s="26"/>
      <c r="T739" s="542"/>
    </row>
    <row r="740" spans="1:20" ht="15" customHeight="1" x14ac:dyDescent="0.25">
      <c r="A740" s="473"/>
      <c r="B740" s="588"/>
      <c r="C740" s="472"/>
      <c r="D740" s="472"/>
      <c r="E740" s="472"/>
      <c r="F740" s="26"/>
      <c r="G740" s="517"/>
      <c r="H740" s="547"/>
      <c r="I740" s="547"/>
      <c r="J740" s="26"/>
      <c r="K740" s="26"/>
      <c r="L740" s="26"/>
      <c r="M740" s="539"/>
      <c r="N740" s="26"/>
      <c r="O740" s="26"/>
      <c r="P740" s="26"/>
      <c r="Q740" s="26"/>
      <c r="R740" s="26"/>
      <c r="S740" s="26"/>
      <c r="T740" s="542"/>
    </row>
    <row r="741" spans="1:20" ht="15" customHeight="1" x14ac:dyDescent="0.25">
      <c r="A741" s="473"/>
      <c r="B741" s="591"/>
      <c r="C741" s="472"/>
      <c r="D741" s="472"/>
      <c r="E741" s="472"/>
      <c r="F741" s="26"/>
      <c r="G741" s="517"/>
      <c r="H741" s="547"/>
      <c r="I741" s="547"/>
      <c r="J741" s="26"/>
      <c r="K741" s="26"/>
      <c r="L741" s="26"/>
      <c r="M741" s="539"/>
      <c r="N741" s="26"/>
      <c r="O741" s="26"/>
      <c r="P741" s="26"/>
      <c r="Q741" s="26"/>
      <c r="R741" s="26"/>
      <c r="S741" s="26"/>
      <c r="T741" s="542"/>
    </row>
    <row r="742" spans="1:20" ht="15" customHeight="1" x14ac:dyDescent="0.25">
      <c r="A742" s="473"/>
      <c r="B742" s="588"/>
      <c r="C742" s="472"/>
      <c r="D742" s="472"/>
      <c r="E742" s="472"/>
      <c r="F742" s="26"/>
      <c r="G742" s="517"/>
      <c r="H742" s="547"/>
      <c r="I742" s="547"/>
      <c r="J742" s="26"/>
      <c r="K742" s="26"/>
      <c r="L742" s="26"/>
      <c r="M742" s="539"/>
      <c r="N742" s="26"/>
      <c r="O742" s="26"/>
      <c r="P742" s="26"/>
      <c r="Q742" s="26"/>
      <c r="R742" s="26"/>
      <c r="S742" s="26"/>
      <c r="T742" s="542"/>
    </row>
    <row r="743" spans="1:20" ht="15" customHeight="1" x14ac:dyDescent="0.25">
      <c r="A743" s="473"/>
      <c r="B743" s="588"/>
      <c r="C743" s="472"/>
      <c r="D743" s="472"/>
      <c r="E743" s="472"/>
      <c r="F743" s="26"/>
      <c r="G743" s="517"/>
      <c r="H743" s="547"/>
      <c r="I743" s="547"/>
      <c r="J743" s="26"/>
      <c r="K743" s="26"/>
      <c r="L743" s="26"/>
      <c r="M743" s="539"/>
      <c r="N743" s="26"/>
      <c r="O743" s="26"/>
      <c r="P743" s="26"/>
      <c r="Q743" s="26"/>
      <c r="R743" s="26"/>
      <c r="S743" s="26"/>
      <c r="T743" s="542"/>
    </row>
    <row r="744" spans="1:20" ht="15" customHeight="1" x14ac:dyDescent="0.25">
      <c r="A744" s="473"/>
      <c r="B744" s="588"/>
      <c r="C744" s="472"/>
      <c r="D744" s="472"/>
      <c r="E744" s="472"/>
      <c r="F744" s="26"/>
      <c r="G744" s="517"/>
      <c r="H744" s="547"/>
      <c r="I744" s="547"/>
      <c r="J744" s="26"/>
      <c r="K744" s="26"/>
      <c r="L744" s="26"/>
      <c r="M744" s="539"/>
      <c r="N744" s="26"/>
      <c r="O744" s="26"/>
      <c r="P744" s="26"/>
      <c r="Q744" s="26"/>
      <c r="R744" s="26"/>
      <c r="S744" s="26"/>
      <c r="T744" s="542"/>
    </row>
    <row r="745" spans="1:20" ht="15" customHeight="1" x14ac:dyDescent="0.25">
      <c r="A745" s="473"/>
      <c r="B745" s="588"/>
      <c r="C745" s="472"/>
      <c r="D745" s="472"/>
      <c r="E745" s="472"/>
      <c r="F745" s="26"/>
      <c r="G745" s="517"/>
      <c r="H745" s="547"/>
      <c r="I745" s="547"/>
      <c r="J745" s="26"/>
      <c r="K745" s="26"/>
      <c r="L745" s="26"/>
      <c r="M745" s="539"/>
      <c r="N745" s="26"/>
      <c r="O745" s="26"/>
      <c r="P745" s="26"/>
      <c r="Q745" s="26"/>
      <c r="R745" s="26"/>
      <c r="S745" s="26"/>
      <c r="T745" s="542"/>
    </row>
    <row r="746" spans="1:20" ht="15" customHeight="1" x14ac:dyDescent="0.25">
      <c r="A746" s="473"/>
      <c r="B746" s="588"/>
      <c r="C746" s="472"/>
      <c r="D746" s="472"/>
      <c r="E746" s="472"/>
      <c r="F746" s="26"/>
      <c r="G746" s="517"/>
      <c r="H746" s="547"/>
      <c r="I746" s="547"/>
      <c r="J746" s="26"/>
      <c r="K746" s="26"/>
      <c r="L746" s="26"/>
      <c r="M746" s="539"/>
      <c r="N746" s="26"/>
      <c r="O746" s="26"/>
      <c r="P746" s="26"/>
      <c r="Q746" s="26"/>
      <c r="R746" s="26"/>
      <c r="S746" s="26"/>
      <c r="T746" s="542"/>
    </row>
    <row r="747" spans="1:20" ht="15" customHeight="1" x14ac:dyDescent="0.25">
      <c r="A747" s="473"/>
      <c r="B747" s="588"/>
      <c r="C747" s="472"/>
      <c r="D747" s="472"/>
      <c r="E747" s="472"/>
      <c r="F747" s="26"/>
      <c r="G747" s="517"/>
      <c r="H747" s="547"/>
      <c r="I747" s="547"/>
      <c r="J747" s="26"/>
      <c r="K747" s="26"/>
      <c r="L747" s="26"/>
      <c r="M747" s="539"/>
      <c r="N747" s="26"/>
      <c r="O747" s="26"/>
      <c r="P747" s="26"/>
      <c r="Q747" s="26"/>
      <c r="R747" s="26"/>
      <c r="S747" s="26"/>
      <c r="T747" s="542"/>
    </row>
    <row r="748" spans="1:20" ht="15" customHeight="1" x14ac:dyDescent="0.25">
      <c r="A748" s="473"/>
      <c r="B748" s="588"/>
      <c r="C748" s="472"/>
      <c r="D748" s="472"/>
      <c r="E748" s="472"/>
      <c r="F748" s="26"/>
      <c r="G748" s="517"/>
      <c r="H748" s="547"/>
      <c r="I748" s="547"/>
      <c r="J748" s="26"/>
      <c r="K748" s="26"/>
      <c r="L748" s="26"/>
      <c r="M748" s="539"/>
      <c r="N748" s="26"/>
      <c r="O748" s="26"/>
      <c r="P748" s="26"/>
      <c r="Q748" s="26"/>
      <c r="R748" s="26"/>
      <c r="S748" s="26"/>
      <c r="T748" s="542"/>
    </row>
    <row r="749" spans="1:20" ht="15" customHeight="1" x14ac:dyDescent="0.25">
      <c r="A749" s="473"/>
      <c r="B749" s="588"/>
      <c r="C749" s="472"/>
      <c r="D749" s="472"/>
      <c r="E749" s="472"/>
      <c r="F749" s="26"/>
      <c r="G749" s="517"/>
      <c r="H749" s="547"/>
      <c r="I749" s="547"/>
      <c r="J749" s="26"/>
      <c r="K749" s="26"/>
      <c r="L749" s="26"/>
      <c r="M749" s="539"/>
      <c r="N749" s="26"/>
      <c r="O749" s="26"/>
      <c r="P749" s="26"/>
      <c r="Q749" s="26"/>
      <c r="R749" s="26"/>
      <c r="S749" s="26"/>
      <c r="T749" s="542"/>
    </row>
    <row r="750" spans="1:20" ht="15" customHeight="1" x14ac:dyDescent="0.25">
      <c r="A750" s="473"/>
      <c r="B750" s="588"/>
      <c r="C750" s="472"/>
      <c r="D750" s="472"/>
      <c r="E750" s="472"/>
      <c r="F750" s="616"/>
      <c r="G750" s="517"/>
      <c r="H750" s="547"/>
      <c r="I750" s="547"/>
      <c r="J750" s="26"/>
      <c r="K750" s="26"/>
      <c r="L750" s="26"/>
      <c r="M750" s="539"/>
      <c r="N750" s="26"/>
      <c r="O750" s="26"/>
      <c r="P750" s="26"/>
      <c r="Q750" s="26"/>
      <c r="R750" s="26"/>
      <c r="S750" s="26"/>
      <c r="T750" s="542"/>
    </row>
    <row r="751" spans="1:20" ht="15" customHeight="1" x14ac:dyDescent="0.25">
      <c r="A751" s="473"/>
      <c r="B751" s="589"/>
      <c r="C751" s="472"/>
      <c r="D751" s="472"/>
      <c r="E751" s="472"/>
      <c r="F751" s="26"/>
      <c r="G751" s="517"/>
      <c r="H751" s="547"/>
      <c r="I751" s="547"/>
      <c r="J751" s="26"/>
      <c r="K751" s="26"/>
      <c r="L751" s="26"/>
      <c r="M751" s="539"/>
      <c r="N751" s="26"/>
      <c r="O751" s="26"/>
      <c r="P751" s="26"/>
      <c r="Q751" s="26"/>
      <c r="R751" s="26"/>
      <c r="S751" s="26"/>
      <c r="T751" s="542"/>
    </row>
    <row r="752" spans="1:20" ht="15" customHeight="1" x14ac:dyDescent="0.25">
      <c r="A752" s="473"/>
      <c r="B752" s="588"/>
      <c r="C752" s="472"/>
      <c r="D752" s="472"/>
      <c r="E752" s="472"/>
      <c r="F752" s="26"/>
      <c r="G752" s="517"/>
      <c r="H752" s="547"/>
      <c r="I752" s="547"/>
      <c r="J752" s="26"/>
      <c r="K752" s="26"/>
      <c r="L752" s="26"/>
      <c r="M752" s="539"/>
      <c r="N752" s="26"/>
      <c r="O752" s="26"/>
      <c r="P752" s="26"/>
      <c r="Q752" s="26"/>
      <c r="R752" s="26"/>
      <c r="S752" s="26"/>
      <c r="T752" s="542"/>
    </row>
    <row r="753" spans="1:20" ht="15" customHeight="1" x14ac:dyDescent="0.25">
      <c r="A753" s="473"/>
      <c r="B753" s="588"/>
      <c r="C753" s="472"/>
      <c r="D753" s="472"/>
      <c r="E753" s="472"/>
      <c r="F753" s="26"/>
      <c r="G753" s="517"/>
      <c r="H753" s="547"/>
      <c r="I753" s="547"/>
      <c r="J753" s="26"/>
      <c r="K753" s="26"/>
      <c r="L753" s="26"/>
      <c r="M753" s="539"/>
      <c r="N753" s="26"/>
      <c r="O753" s="26"/>
      <c r="P753" s="26"/>
      <c r="Q753" s="26"/>
      <c r="R753" s="26"/>
      <c r="S753" s="26"/>
      <c r="T753" s="542"/>
    </row>
    <row r="754" spans="1:20" ht="15" customHeight="1" x14ac:dyDescent="0.25">
      <c r="A754" s="473"/>
      <c r="B754" s="588"/>
      <c r="C754" s="472"/>
      <c r="D754" s="472"/>
      <c r="E754" s="472"/>
      <c r="F754" s="26"/>
      <c r="G754" s="517"/>
      <c r="H754" s="547"/>
      <c r="I754" s="547"/>
      <c r="J754" s="26"/>
      <c r="K754" s="26"/>
      <c r="L754" s="26"/>
      <c r="M754" s="539"/>
      <c r="N754" s="26"/>
      <c r="O754" s="26"/>
      <c r="P754" s="26"/>
      <c r="Q754" s="26"/>
      <c r="R754" s="26"/>
      <c r="S754" s="26"/>
      <c r="T754" s="542"/>
    </row>
    <row r="755" spans="1:20" ht="15" customHeight="1" x14ac:dyDescent="0.25">
      <c r="A755" s="473"/>
      <c r="B755" s="588"/>
      <c r="C755" s="472"/>
      <c r="D755" s="472"/>
      <c r="E755" s="472"/>
      <c r="F755" s="26"/>
      <c r="G755" s="517"/>
      <c r="H755" s="547"/>
      <c r="I755" s="547"/>
      <c r="J755" s="26"/>
      <c r="K755" s="26"/>
      <c r="L755" s="26"/>
      <c r="M755" s="539"/>
      <c r="N755" s="26"/>
      <c r="O755" s="26"/>
      <c r="P755" s="26"/>
      <c r="Q755" s="26"/>
      <c r="R755" s="26"/>
      <c r="S755" s="26"/>
      <c r="T755" s="542"/>
    </row>
    <row r="756" spans="1:20" ht="15" customHeight="1" x14ac:dyDescent="0.25">
      <c r="A756" s="473"/>
      <c r="B756" s="588"/>
      <c r="C756" s="472"/>
      <c r="D756" s="472"/>
      <c r="E756" s="472"/>
      <c r="F756" s="26"/>
      <c r="G756" s="517"/>
      <c r="H756" s="547"/>
      <c r="I756" s="547"/>
      <c r="J756" s="26"/>
      <c r="K756" s="26"/>
      <c r="L756" s="26"/>
      <c r="M756" s="539"/>
      <c r="N756" s="26"/>
      <c r="O756" s="26"/>
      <c r="P756" s="26"/>
      <c r="Q756" s="26"/>
      <c r="R756" s="26"/>
      <c r="S756" s="26"/>
      <c r="T756" s="542"/>
    </row>
    <row r="757" spans="1:20" ht="15" customHeight="1" x14ac:dyDescent="0.25">
      <c r="A757" s="473"/>
      <c r="B757" s="588"/>
      <c r="C757" s="472"/>
      <c r="D757" s="472"/>
      <c r="E757" s="472"/>
      <c r="F757" s="26"/>
      <c r="G757" s="517"/>
      <c r="H757" s="547"/>
      <c r="I757" s="547"/>
      <c r="J757" s="26"/>
      <c r="K757" s="26"/>
      <c r="L757" s="26"/>
      <c r="M757" s="539"/>
      <c r="N757" s="26"/>
      <c r="O757" s="26"/>
      <c r="P757" s="26"/>
      <c r="Q757" s="26"/>
      <c r="R757" s="26"/>
      <c r="S757" s="26"/>
      <c r="T757" s="542"/>
    </row>
    <row r="758" spans="1:20" ht="15" customHeight="1" x14ac:dyDescent="0.25">
      <c r="A758" s="473"/>
      <c r="B758" s="588"/>
      <c r="C758" s="472"/>
      <c r="D758" s="472"/>
      <c r="E758" s="472"/>
      <c r="F758" s="26"/>
      <c r="G758" s="517"/>
      <c r="H758" s="547"/>
      <c r="I758" s="547"/>
      <c r="J758" s="26"/>
      <c r="K758" s="26"/>
      <c r="L758" s="26"/>
      <c r="M758" s="539"/>
      <c r="N758" s="26"/>
      <c r="O758" s="26"/>
      <c r="P758" s="26"/>
      <c r="Q758" s="26"/>
      <c r="R758" s="26"/>
      <c r="S758" s="26"/>
      <c r="T758" s="542"/>
    </row>
    <row r="759" spans="1:20" ht="15" customHeight="1" x14ac:dyDescent="0.25">
      <c r="A759" s="473"/>
      <c r="B759" s="588"/>
      <c r="C759" s="472"/>
      <c r="D759" s="472"/>
      <c r="E759" s="472"/>
      <c r="F759" s="26"/>
      <c r="G759" s="517"/>
      <c r="H759" s="547"/>
      <c r="I759" s="547"/>
      <c r="J759" s="26"/>
      <c r="K759" s="26"/>
      <c r="L759" s="26"/>
      <c r="M759" s="539"/>
      <c r="N759" s="26"/>
      <c r="O759" s="26"/>
      <c r="P759" s="26"/>
      <c r="Q759" s="26"/>
      <c r="R759" s="26"/>
      <c r="S759" s="26"/>
      <c r="T759" s="542"/>
    </row>
    <row r="760" spans="1:20" ht="15" customHeight="1" x14ac:dyDescent="0.25">
      <c r="A760" s="473"/>
      <c r="B760" s="588"/>
      <c r="C760" s="472"/>
      <c r="D760" s="472"/>
      <c r="E760" s="472"/>
      <c r="F760" s="26"/>
      <c r="G760" s="517"/>
      <c r="H760" s="547"/>
      <c r="I760" s="547"/>
      <c r="J760" s="26"/>
      <c r="K760" s="26"/>
      <c r="L760" s="26"/>
      <c r="M760" s="539"/>
      <c r="N760" s="26"/>
      <c r="O760" s="26"/>
      <c r="P760" s="26"/>
      <c r="Q760" s="26"/>
      <c r="R760" s="26"/>
      <c r="S760" s="26"/>
      <c r="T760" s="542"/>
    </row>
    <row r="761" spans="1:20" ht="15" customHeight="1" x14ac:dyDescent="0.25">
      <c r="A761" s="473"/>
      <c r="B761" s="588"/>
      <c r="C761" s="472"/>
      <c r="D761" s="472"/>
      <c r="E761" s="472"/>
      <c r="F761" s="26"/>
      <c r="G761" s="517"/>
      <c r="H761" s="547"/>
      <c r="I761" s="547"/>
      <c r="J761" s="26"/>
      <c r="K761" s="26"/>
      <c r="L761" s="26"/>
      <c r="M761" s="539"/>
      <c r="N761" s="26"/>
      <c r="O761" s="26"/>
      <c r="P761" s="26"/>
      <c r="Q761" s="26"/>
      <c r="R761" s="26"/>
      <c r="S761" s="26"/>
      <c r="T761" s="542"/>
    </row>
    <row r="762" spans="1:20" ht="15" customHeight="1" x14ac:dyDescent="0.25">
      <c r="A762" s="473"/>
      <c r="B762" s="589"/>
      <c r="C762" s="159"/>
      <c r="D762" s="472"/>
      <c r="E762" s="472"/>
      <c r="F762" s="26"/>
      <c r="G762" s="517"/>
      <c r="H762" s="547"/>
      <c r="I762" s="547"/>
      <c r="J762" s="26"/>
      <c r="K762" s="26"/>
      <c r="L762" s="26"/>
      <c r="M762" s="539"/>
      <c r="N762" s="26"/>
      <c r="O762" s="26"/>
      <c r="P762" s="26"/>
      <c r="Q762" s="26"/>
      <c r="R762" s="26"/>
      <c r="S762" s="26"/>
      <c r="T762" s="542"/>
    </row>
    <row r="763" spans="1:20" ht="15" customHeight="1" x14ac:dyDescent="0.25">
      <c r="A763" s="473"/>
      <c r="B763" s="588"/>
      <c r="C763" s="472"/>
      <c r="D763" s="472"/>
      <c r="E763" s="472"/>
      <c r="F763" s="26"/>
      <c r="G763" s="517"/>
      <c r="H763" s="547"/>
      <c r="I763" s="547"/>
      <c r="J763" s="26"/>
      <c r="K763" s="26"/>
      <c r="L763" s="26"/>
      <c r="M763" s="539"/>
      <c r="N763" s="26"/>
      <c r="O763" s="26"/>
      <c r="P763" s="26"/>
      <c r="Q763" s="26"/>
      <c r="R763" s="26"/>
      <c r="S763" s="26"/>
      <c r="T763" s="542"/>
    </row>
    <row r="764" spans="1:20" ht="15" customHeight="1" x14ac:dyDescent="0.25">
      <c r="A764" s="473"/>
      <c r="B764" s="588"/>
      <c r="C764" s="472"/>
      <c r="D764" s="472"/>
      <c r="E764" s="472"/>
      <c r="F764" s="26"/>
      <c r="G764" s="517"/>
      <c r="H764" s="547"/>
      <c r="I764" s="547"/>
      <c r="J764" s="26"/>
      <c r="K764" s="26"/>
      <c r="L764" s="26"/>
      <c r="M764" s="539"/>
      <c r="N764" s="26"/>
      <c r="O764" s="26"/>
      <c r="P764" s="26"/>
      <c r="Q764" s="26"/>
      <c r="R764" s="26"/>
      <c r="S764" s="26"/>
      <c r="T764" s="542"/>
    </row>
    <row r="765" spans="1:20" ht="15" customHeight="1" x14ac:dyDescent="0.25">
      <c r="A765" s="473"/>
      <c r="B765" s="588"/>
      <c r="C765" s="472"/>
      <c r="D765" s="472"/>
      <c r="E765" s="472"/>
      <c r="F765" s="26"/>
      <c r="G765" s="517"/>
      <c r="H765" s="547"/>
      <c r="I765" s="547"/>
      <c r="J765" s="26"/>
      <c r="K765" s="26"/>
      <c r="L765" s="26"/>
      <c r="M765" s="539"/>
      <c r="N765" s="26"/>
      <c r="O765" s="26"/>
      <c r="P765" s="26"/>
      <c r="Q765" s="26"/>
      <c r="R765" s="26"/>
      <c r="S765" s="26"/>
      <c r="T765" s="542"/>
    </row>
    <row r="766" spans="1:20" ht="15" customHeight="1" x14ac:dyDescent="0.25">
      <c r="A766" s="473"/>
      <c r="B766" s="588"/>
      <c r="C766" s="472"/>
      <c r="D766" s="472"/>
      <c r="E766" s="472"/>
      <c r="F766" s="26"/>
      <c r="G766" s="517"/>
      <c r="H766" s="547"/>
      <c r="I766" s="547"/>
      <c r="J766" s="26"/>
      <c r="K766" s="26"/>
      <c r="L766" s="26"/>
      <c r="M766" s="539"/>
      <c r="N766" s="26"/>
      <c r="O766" s="26"/>
      <c r="P766" s="26"/>
      <c r="Q766" s="26"/>
      <c r="R766" s="26"/>
      <c r="S766" s="26"/>
      <c r="T766" s="542"/>
    </row>
    <row r="767" spans="1:20" ht="15" customHeight="1" x14ac:dyDescent="0.25">
      <c r="A767" s="473"/>
      <c r="B767" s="588"/>
      <c r="C767" s="472"/>
      <c r="D767" s="472"/>
      <c r="E767" s="472"/>
      <c r="F767" s="26"/>
      <c r="G767" s="517"/>
      <c r="H767" s="547"/>
      <c r="I767" s="547"/>
      <c r="J767" s="26"/>
      <c r="K767" s="26"/>
      <c r="L767" s="26"/>
      <c r="M767" s="539"/>
      <c r="N767" s="26"/>
      <c r="O767" s="26"/>
      <c r="P767" s="26"/>
      <c r="Q767" s="26"/>
      <c r="R767" s="26"/>
      <c r="S767" s="26"/>
      <c r="T767" s="542"/>
    </row>
    <row r="768" spans="1:20" ht="15" customHeight="1" x14ac:dyDescent="0.25">
      <c r="A768" s="473"/>
      <c r="B768" s="588"/>
      <c r="C768" s="472"/>
      <c r="D768" s="472"/>
      <c r="E768" s="472"/>
      <c r="F768" s="26"/>
      <c r="G768" s="517"/>
      <c r="H768" s="547"/>
      <c r="I768" s="547"/>
      <c r="J768" s="26"/>
      <c r="K768" s="26"/>
      <c r="L768" s="26"/>
      <c r="M768" s="539"/>
      <c r="N768" s="26"/>
      <c r="O768" s="26"/>
      <c r="P768" s="26"/>
      <c r="Q768" s="26"/>
      <c r="R768" s="26"/>
      <c r="S768" s="26"/>
      <c r="T768" s="542"/>
    </row>
    <row r="769" spans="1:27" ht="15" customHeight="1" x14ac:dyDescent="0.25">
      <c r="A769" s="473"/>
      <c r="B769" s="588"/>
      <c r="C769" s="472"/>
      <c r="D769" s="472"/>
      <c r="E769" s="472"/>
      <c r="F769" s="26"/>
      <c r="G769" s="517"/>
      <c r="H769" s="547"/>
      <c r="I769" s="547"/>
      <c r="J769" s="26"/>
      <c r="K769" s="26"/>
      <c r="L769" s="26"/>
      <c r="M769" s="539"/>
      <c r="N769" s="26"/>
      <c r="O769" s="26"/>
      <c r="P769" s="26"/>
      <c r="Q769" s="26"/>
      <c r="R769" s="26"/>
      <c r="S769" s="26"/>
      <c r="T769" s="542"/>
    </row>
    <row r="770" spans="1:27" ht="15" customHeight="1" x14ac:dyDescent="0.25">
      <c r="A770" s="473"/>
      <c r="B770" s="588"/>
      <c r="C770" s="472"/>
      <c r="D770" s="472"/>
      <c r="E770" s="472"/>
      <c r="F770" s="26"/>
      <c r="G770" s="517"/>
      <c r="H770" s="547"/>
      <c r="I770" s="547"/>
      <c r="J770" s="26"/>
      <c r="K770" s="26"/>
      <c r="L770" s="26"/>
      <c r="M770" s="539"/>
      <c r="N770" s="26"/>
      <c r="O770" s="26"/>
      <c r="P770" s="26"/>
      <c r="Q770" s="26"/>
      <c r="R770" s="26"/>
      <c r="S770" s="26"/>
      <c r="T770" s="542"/>
    </row>
    <row r="771" spans="1:27" ht="15" customHeight="1" x14ac:dyDescent="0.25">
      <c r="A771" s="473"/>
      <c r="B771" s="588"/>
      <c r="C771" s="472"/>
      <c r="D771" s="472"/>
      <c r="E771" s="472"/>
      <c r="F771" s="26"/>
      <c r="G771" s="517"/>
      <c r="H771" s="547"/>
      <c r="I771" s="547"/>
      <c r="J771" s="26"/>
      <c r="K771" s="26"/>
      <c r="L771" s="26"/>
      <c r="M771" s="539"/>
      <c r="N771" s="26"/>
      <c r="O771" s="26"/>
      <c r="P771" s="26"/>
      <c r="Q771" s="26"/>
      <c r="R771" s="26"/>
      <c r="S771" s="26"/>
      <c r="T771" s="542"/>
    </row>
    <row r="772" spans="1:27" ht="15" customHeight="1" x14ac:dyDescent="0.25">
      <c r="A772" s="473"/>
      <c r="B772" s="588"/>
      <c r="C772" s="472"/>
      <c r="D772" s="472"/>
      <c r="E772" s="472"/>
      <c r="F772" s="26"/>
      <c r="G772" s="517"/>
      <c r="H772" s="547"/>
      <c r="I772" s="547"/>
      <c r="J772" s="26"/>
      <c r="K772" s="26"/>
      <c r="L772" s="26"/>
      <c r="M772" s="539"/>
      <c r="N772" s="26"/>
      <c r="O772" s="26"/>
      <c r="P772" s="26"/>
      <c r="Q772" s="26"/>
      <c r="R772" s="26"/>
      <c r="S772" s="26"/>
      <c r="T772" s="542"/>
    </row>
    <row r="773" spans="1:27" ht="15" customHeight="1" x14ac:dyDescent="0.25">
      <c r="A773" s="473"/>
      <c r="B773" s="588"/>
      <c r="C773" s="472"/>
      <c r="D773" s="472"/>
      <c r="E773" s="472"/>
      <c r="F773" s="26"/>
      <c r="G773" s="517"/>
      <c r="H773" s="547"/>
      <c r="I773" s="547"/>
      <c r="J773" s="26"/>
      <c r="K773" s="26"/>
      <c r="L773" s="26"/>
      <c r="M773" s="539"/>
      <c r="N773" s="26"/>
      <c r="O773" s="26"/>
      <c r="P773" s="26"/>
      <c r="Q773" s="26"/>
      <c r="R773" s="26"/>
      <c r="S773" s="26"/>
      <c r="T773" s="542"/>
    </row>
    <row r="774" spans="1:27" ht="15" customHeight="1" x14ac:dyDescent="0.25">
      <c r="A774" s="473"/>
      <c r="B774" s="588"/>
      <c r="C774" s="472"/>
      <c r="D774" s="472"/>
      <c r="E774" s="472"/>
      <c r="F774" s="26"/>
      <c r="G774" s="517"/>
      <c r="H774" s="547"/>
      <c r="I774" s="547"/>
      <c r="J774" s="26"/>
      <c r="K774" s="26"/>
      <c r="L774" s="26"/>
      <c r="M774" s="539"/>
      <c r="N774" s="26"/>
      <c r="O774" s="26"/>
      <c r="P774" s="26"/>
      <c r="Q774" s="26"/>
      <c r="R774" s="26"/>
      <c r="S774" s="26"/>
      <c r="T774" s="542"/>
    </row>
    <row r="775" spans="1:27" ht="15" customHeight="1" x14ac:dyDescent="0.25">
      <c r="A775" s="473"/>
      <c r="B775" s="588"/>
      <c r="C775" s="472"/>
      <c r="D775" s="472"/>
      <c r="E775" s="472"/>
      <c r="F775" s="26"/>
      <c r="G775" s="517"/>
      <c r="H775" s="547"/>
      <c r="I775" s="547"/>
      <c r="J775" s="26"/>
      <c r="K775" s="26"/>
      <c r="L775" s="26"/>
      <c r="M775" s="539"/>
      <c r="N775" s="26"/>
      <c r="O775" s="26"/>
      <c r="P775" s="26"/>
      <c r="Q775" s="26"/>
      <c r="R775" s="26"/>
      <c r="S775" s="26"/>
      <c r="T775" s="542"/>
    </row>
    <row r="776" spans="1:27" ht="15" customHeight="1" x14ac:dyDescent="0.25">
      <c r="A776" s="473"/>
      <c r="B776" s="588"/>
      <c r="C776" s="472"/>
      <c r="D776" s="472"/>
      <c r="E776" s="472"/>
      <c r="F776" s="26"/>
      <c r="G776" s="517"/>
      <c r="H776" s="547"/>
      <c r="I776" s="547"/>
      <c r="J776" s="26"/>
      <c r="K776" s="26"/>
      <c r="L776" s="26"/>
      <c r="M776" s="539"/>
      <c r="N776" s="26"/>
      <c r="O776" s="26"/>
      <c r="P776" s="26"/>
      <c r="Q776" s="26"/>
      <c r="R776" s="26"/>
      <c r="S776" s="26"/>
      <c r="T776" s="542"/>
    </row>
    <row r="777" spans="1:27" ht="15" customHeight="1" x14ac:dyDescent="0.25">
      <c r="A777" s="473"/>
      <c r="B777" s="588"/>
      <c r="C777" s="472"/>
      <c r="D777" s="472"/>
      <c r="E777" s="472"/>
      <c r="F777" s="26"/>
      <c r="G777" s="517"/>
      <c r="H777" s="547"/>
      <c r="I777" s="547"/>
      <c r="J777" s="26"/>
      <c r="K777" s="26"/>
      <c r="L777" s="26"/>
      <c r="M777" s="539"/>
      <c r="N777" s="26"/>
      <c r="O777" s="26"/>
      <c r="P777" s="26"/>
      <c r="Q777" s="26"/>
      <c r="R777" s="26"/>
      <c r="S777" s="26"/>
      <c r="T777" s="542"/>
    </row>
    <row r="778" spans="1:27" ht="15" customHeight="1" x14ac:dyDescent="0.25">
      <c r="A778" s="473"/>
      <c r="B778" s="588"/>
      <c r="C778" s="472"/>
      <c r="D778" s="472"/>
      <c r="E778" s="472"/>
      <c r="F778" s="26"/>
      <c r="G778" s="517"/>
      <c r="H778" s="547"/>
      <c r="I778" s="547"/>
      <c r="J778" s="26"/>
      <c r="K778" s="26"/>
      <c r="L778" s="26"/>
      <c r="M778" s="539"/>
      <c r="N778" s="26"/>
      <c r="O778" s="26"/>
      <c r="P778" s="26"/>
      <c r="Q778" s="26"/>
      <c r="R778" s="26"/>
      <c r="S778" s="26"/>
      <c r="T778" s="542"/>
    </row>
    <row r="779" spans="1:27" ht="15" customHeight="1" x14ac:dyDescent="0.25">
      <c r="A779" s="473"/>
      <c r="B779" s="588"/>
      <c r="C779" s="472"/>
      <c r="D779" s="472"/>
      <c r="E779" s="472"/>
      <c r="F779" s="26"/>
      <c r="G779" s="517"/>
      <c r="H779" s="547"/>
      <c r="I779" s="547"/>
      <c r="J779" s="26"/>
      <c r="K779" s="26"/>
      <c r="L779" s="26"/>
      <c r="M779" s="539"/>
      <c r="N779" s="26"/>
      <c r="O779" s="26"/>
      <c r="P779" s="26"/>
      <c r="Q779" s="26"/>
      <c r="R779" s="26"/>
      <c r="S779" s="26"/>
      <c r="T779" s="542"/>
    </row>
    <row r="780" spans="1:27" ht="15" customHeight="1" x14ac:dyDescent="0.25">
      <c r="A780" s="473"/>
      <c r="B780" s="588"/>
      <c r="C780" s="472"/>
      <c r="D780" s="472"/>
      <c r="E780" s="472"/>
      <c r="F780" s="26"/>
      <c r="G780" s="517"/>
      <c r="H780" s="547"/>
      <c r="I780" s="547"/>
      <c r="J780" s="26"/>
      <c r="K780" s="26"/>
      <c r="L780" s="26"/>
      <c r="M780" s="539"/>
      <c r="N780" s="26"/>
      <c r="O780" s="26"/>
      <c r="P780" s="26"/>
      <c r="Q780" s="26"/>
      <c r="R780" s="26"/>
      <c r="S780" s="26"/>
      <c r="T780" s="542"/>
      <c r="U780" s="542"/>
      <c r="V780" s="542"/>
      <c r="W780" s="542"/>
      <c r="X780" s="542"/>
      <c r="Y780" s="542"/>
      <c r="Z780" s="542"/>
      <c r="AA780" s="542"/>
    </row>
    <row r="781" spans="1:27" ht="15" customHeight="1" x14ac:dyDescent="0.25">
      <c r="A781" s="473"/>
      <c r="B781" s="588"/>
      <c r="C781" s="472"/>
      <c r="D781" s="472"/>
      <c r="E781" s="472"/>
      <c r="F781" s="26"/>
      <c r="G781" s="517"/>
      <c r="H781" s="547"/>
      <c r="I781" s="547"/>
      <c r="J781" s="26"/>
      <c r="K781" s="26"/>
      <c r="L781" s="26"/>
      <c r="M781" s="539"/>
      <c r="N781" s="26"/>
      <c r="O781" s="26"/>
      <c r="P781" s="26"/>
      <c r="Q781" s="26"/>
      <c r="R781" s="26"/>
      <c r="S781" s="26"/>
      <c r="T781" s="542"/>
      <c r="U781" s="542"/>
      <c r="V781" s="542"/>
      <c r="W781" s="542"/>
      <c r="X781" s="542"/>
      <c r="Y781" s="542"/>
      <c r="Z781" s="542"/>
      <c r="AA781" s="542"/>
    </row>
    <row r="782" spans="1:27" ht="15" customHeight="1" x14ac:dyDescent="0.25">
      <c r="A782" s="473"/>
      <c r="B782" s="588"/>
      <c r="C782" s="472"/>
      <c r="D782" s="472"/>
      <c r="E782" s="472"/>
      <c r="F782" s="26"/>
      <c r="G782" s="517"/>
      <c r="H782" s="547"/>
      <c r="I782" s="547"/>
      <c r="J782" s="26"/>
      <c r="K782" s="26"/>
      <c r="L782" s="26"/>
      <c r="M782" s="539"/>
      <c r="N782" s="26"/>
      <c r="O782" s="26"/>
      <c r="P782" s="26"/>
      <c r="Q782" s="26"/>
      <c r="R782" s="26"/>
      <c r="S782" s="26"/>
      <c r="T782" s="542"/>
      <c r="U782" s="542"/>
      <c r="V782" s="542"/>
      <c r="W782" s="542"/>
      <c r="X782" s="542"/>
      <c r="Y782" s="542"/>
      <c r="Z782" s="542"/>
      <c r="AA782" s="542"/>
    </row>
    <row r="783" spans="1:27" ht="15" customHeight="1" x14ac:dyDescent="0.25">
      <c r="A783" s="473"/>
      <c r="B783" s="588"/>
      <c r="C783" s="472"/>
      <c r="D783" s="472"/>
      <c r="E783" s="472"/>
      <c r="F783" s="26"/>
      <c r="G783" s="517"/>
      <c r="H783" s="547"/>
      <c r="I783" s="547"/>
      <c r="J783" s="26"/>
      <c r="K783" s="26"/>
      <c r="L783" s="26"/>
      <c r="M783" s="539"/>
      <c r="N783" s="26"/>
      <c r="O783" s="26"/>
      <c r="P783" s="26"/>
      <c r="Q783" s="26"/>
      <c r="R783" s="26"/>
      <c r="S783" s="26"/>
      <c r="T783" s="542"/>
      <c r="U783" s="542"/>
      <c r="V783" s="542"/>
      <c r="W783" s="542"/>
      <c r="X783" s="542"/>
      <c r="Y783" s="542"/>
      <c r="Z783" s="542"/>
      <c r="AA783" s="542"/>
    </row>
    <row r="784" spans="1:27" ht="15" customHeight="1" x14ac:dyDescent="0.25">
      <c r="A784" s="473"/>
      <c r="B784" s="588"/>
      <c r="C784" s="472"/>
      <c r="D784" s="472"/>
      <c r="E784" s="472"/>
      <c r="F784" s="26"/>
      <c r="G784" s="517"/>
      <c r="H784" s="547"/>
      <c r="I784" s="547"/>
      <c r="J784" s="26"/>
      <c r="K784" s="26"/>
      <c r="L784" s="26"/>
      <c r="M784" s="539"/>
      <c r="N784" s="26"/>
      <c r="O784" s="26"/>
      <c r="P784" s="26"/>
      <c r="Q784" s="26"/>
      <c r="R784" s="26"/>
      <c r="S784" s="26"/>
      <c r="T784" s="542"/>
      <c r="U784" s="542"/>
      <c r="V784" s="542"/>
      <c r="W784" s="542"/>
      <c r="X784" s="542"/>
      <c r="Y784" s="542"/>
      <c r="Z784" s="542"/>
      <c r="AA784" s="542"/>
    </row>
    <row r="785" spans="1:27" ht="15" customHeight="1" x14ac:dyDescent="0.25">
      <c r="A785" s="473"/>
      <c r="B785" s="588"/>
      <c r="C785" s="472"/>
      <c r="D785" s="472"/>
      <c r="E785" s="472"/>
      <c r="F785" s="26"/>
      <c r="G785" s="517"/>
      <c r="H785" s="547"/>
      <c r="I785" s="547"/>
      <c r="J785" s="26"/>
      <c r="K785" s="26"/>
      <c r="L785" s="26"/>
      <c r="M785" s="539"/>
      <c r="N785" s="26"/>
      <c r="O785" s="26"/>
      <c r="P785" s="26"/>
      <c r="Q785" s="26"/>
      <c r="R785" s="26"/>
      <c r="S785" s="26"/>
      <c r="T785" s="542"/>
      <c r="U785" s="542"/>
      <c r="V785" s="542"/>
      <c r="W785" s="542"/>
      <c r="X785" s="542"/>
      <c r="Y785" s="542"/>
      <c r="Z785" s="542"/>
      <c r="AA785" s="542"/>
    </row>
    <row r="786" spans="1:27" ht="15" customHeight="1" x14ac:dyDescent="0.25">
      <c r="A786" s="473"/>
      <c r="B786" s="588"/>
      <c r="C786" s="472"/>
      <c r="D786" s="472"/>
      <c r="E786" s="472"/>
      <c r="F786" s="26"/>
      <c r="G786" s="517"/>
      <c r="H786" s="547"/>
      <c r="I786" s="547"/>
      <c r="J786" s="26"/>
      <c r="K786" s="26"/>
      <c r="L786" s="26"/>
      <c r="M786" s="539"/>
      <c r="N786" s="26"/>
      <c r="O786" s="26"/>
      <c r="P786" s="26"/>
      <c r="Q786" s="26"/>
      <c r="R786" s="26"/>
      <c r="S786" s="26"/>
      <c r="T786" s="542"/>
      <c r="U786" s="542"/>
      <c r="V786" s="542"/>
      <c r="W786" s="542"/>
      <c r="X786" s="542"/>
      <c r="Y786" s="542"/>
      <c r="Z786" s="542"/>
      <c r="AA786" s="542"/>
    </row>
    <row r="787" spans="1:27" ht="15" customHeight="1" x14ac:dyDescent="0.25">
      <c r="A787" s="473"/>
      <c r="B787" s="588"/>
      <c r="C787" s="472"/>
      <c r="D787" s="472"/>
      <c r="E787" s="472"/>
      <c r="F787" s="26"/>
      <c r="G787" s="517"/>
      <c r="H787" s="547"/>
      <c r="I787" s="547"/>
      <c r="J787" s="26"/>
      <c r="K787" s="26"/>
      <c r="L787" s="26"/>
      <c r="M787" s="539"/>
      <c r="N787" s="26"/>
      <c r="O787" s="26"/>
      <c r="P787" s="26"/>
      <c r="Q787" s="26"/>
      <c r="R787" s="26"/>
      <c r="S787" s="26"/>
      <c r="T787" s="542"/>
      <c r="U787" s="542"/>
      <c r="V787" s="542"/>
      <c r="W787" s="542"/>
      <c r="X787" s="542"/>
      <c r="Y787" s="542"/>
      <c r="Z787" s="542"/>
      <c r="AA787" s="542"/>
    </row>
    <row r="788" spans="1:27" ht="15" customHeight="1" x14ac:dyDescent="0.25">
      <c r="A788" s="473"/>
      <c r="B788" s="588"/>
      <c r="C788" s="472"/>
      <c r="D788" s="472"/>
      <c r="E788" s="472"/>
      <c r="F788" s="616"/>
      <c r="G788" s="517"/>
      <c r="H788" s="547"/>
      <c r="I788" s="547"/>
      <c r="J788" s="26"/>
      <c r="K788" s="26"/>
      <c r="L788" s="26"/>
      <c r="M788" s="539"/>
      <c r="N788" s="26"/>
      <c r="O788" s="26"/>
      <c r="P788" s="26"/>
      <c r="Q788" s="26"/>
      <c r="R788" s="26"/>
      <c r="S788" s="26"/>
      <c r="T788" s="542"/>
      <c r="U788" s="542"/>
      <c r="V788" s="542"/>
      <c r="W788" s="542"/>
      <c r="X788" s="542"/>
      <c r="Y788" s="542"/>
      <c r="Z788" s="542"/>
      <c r="AA788" s="542"/>
    </row>
    <row r="789" spans="1:27" ht="15" customHeight="1" x14ac:dyDescent="0.25">
      <c r="A789" s="473"/>
      <c r="B789" s="588"/>
      <c r="C789" s="472"/>
      <c r="D789" s="472"/>
      <c r="E789" s="472"/>
      <c r="F789" s="616"/>
      <c r="G789" s="517"/>
      <c r="H789" s="547"/>
      <c r="I789" s="547"/>
      <c r="J789" s="26"/>
      <c r="K789" s="26"/>
      <c r="L789" s="26"/>
      <c r="M789" s="539"/>
      <c r="N789" s="26"/>
      <c r="O789" s="26"/>
      <c r="P789" s="26"/>
      <c r="Q789" s="26"/>
      <c r="R789" s="26"/>
      <c r="S789" s="26"/>
      <c r="T789" s="542"/>
      <c r="U789" s="542"/>
      <c r="V789" s="542"/>
      <c r="W789" s="542"/>
      <c r="X789" s="542"/>
      <c r="Y789" s="542"/>
      <c r="Z789" s="542"/>
      <c r="AA789" s="542"/>
    </row>
    <row r="790" spans="1:27" ht="15" customHeight="1" x14ac:dyDescent="0.25">
      <c r="A790" s="473"/>
      <c r="B790" s="589"/>
      <c r="C790" s="472"/>
      <c r="D790" s="472"/>
      <c r="E790" s="472"/>
      <c r="F790" s="616"/>
      <c r="G790" s="517"/>
      <c r="H790" s="547"/>
      <c r="I790" s="547"/>
      <c r="J790" s="26"/>
      <c r="K790" s="26"/>
      <c r="L790" s="26"/>
      <c r="M790" s="539"/>
      <c r="N790" s="26"/>
      <c r="O790" s="26"/>
      <c r="P790" s="26"/>
      <c r="Q790" s="26"/>
      <c r="R790" s="26"/>
      <c r="S790" s="26"/>
      <c r="T790" s="542"/>
    </row>
    <row r="791" spans="1:27" ht="15" customHeight="1" x14ac:dyDescent="0.25">
      <c r="A791" s="473"/>
      <c r="B791" s="592"/>
      <c r="C791" s="472"/>
      <c r="D791" s="472"/>
      <c r="E791" s="472"/>
      <c r="F791" s="616"/>
      <c r="G791" s="517"/>
      <c r="H791" s="547"/>
      <c r="I791" s="547"/>
      <c r="J791" s="26"/>
      <c r="K791" s="26"/>
      <c r="L791" s="26"/>
      <c r="M791" s="539"/>
      <c r="N791" s="26"/>
      <c r="O791" s="26"/>
      <c r="P791" s="26"/>
      <c r="Q791" s="26"/>
      <c r="R791" s="26"/>
      <c r="S791" s="26"/>
      <c r="T791" s="542"/>
    </row>
    <row r="792" spans="1:27" ht="15" customHeight="1" x14ac:dyDescent="0.25">
      <c r="A792" s="473"/>
      <c r="B792" s="592"/>
      <c r="C792" s="472"/>
      <c r="D792" s="472"/>
      <c r="E792" s="472"/>
      <c r="F792" s="616"/>
      <c r="G792" s="517"/>
      <c r="H792" s="547"/>
      <c r="I792" s="547"/>
      <c r="J792" s="26"/>
      <c r="K792" s="26"/>
      <c r="L792" s="26"/>
      <c r="M792" s="539"/>
      <c r="N792" s="26"/>
      <c r="O792" s="26"/>
      <c r="P792" s="26"/>
      <c r="Q792" s="26"/>
      <c r="R792" s="26"/>
      <c r="S792" s="26"/>
      <c r="T792" s="542"/>
    </row>
    <row r="793" spans="1:27" ht="15" customHeight="1" x14ac:dyDescent="0.25">
      <c r="A793" s="473"/>
      <c r="B793" s="592"/>
      <c r="C793" s="472"/>
      <c r="D793" s="472"/>
      <c r="E793" s="472"/>
      <c r="F793" s="616"/>
      <c r="G793" s="517"/>
      <c r="H793" s="547"/>
      <c r="I793" s="547"/>
      <c r="J793" s="26"/>
      <c r="K793" s="26"/>
      <c r="L793" s="26"/>
      <c r="M793" s="539"/>
      <c r="N793" s="26"/>
      <c r="O793" s="26"/>
      <c r="P793" s="26"/>
      <c r="Q793" s="26"/>
      <c r="R793" s="26"/>
      <c r="S793" s="26"/>
      <c r="T793" s="542"/>
      <c r="U793" s="542"/>
      <c r="V793" s="542"/>
      <c r="W793" s="542"/>
      <c r="X793" s="542"/>
      <c r="Y793" s="542"/>
      <c r="Z793" s="542"/>
      <c r="AA793" s="542"/>
    </row>
    <row r="794" spans="1:27" ht="15" customHeight="1" x14ac:dyDescent="0.25">
      <c r="A794" s="473"/>
      <c r="B794" s="592"/>
      <c r="C794" s="472"/>
      <c r="D794" s="472"/>
      <c r="E794" s="472"/>
      <c r="F794" s="616"/>
      <c r="G794" s="517"/>
      <c r="H794" s="547"/>
      <c r="I794" s="547"/>
      <c r="J794" s="26"/>
      <c r="K794" s="26"/>
      <c r="L794" s="26"/>
      <c r="M794" s="539"/>
      <c r="N794" s="26"/>
      <c r="O794" s="26"/>
      <c r="P794" s="26"/>
      <c r="Q794" s="26"/>
      <c r="R794" s="26"/>
      <c r="S794" s="26"/>
      <c r="T794" s="542"/>
      <c r="U794" s="542"/>
      <c r="V794" s="542"/>
      <c r="W794" s="542"/>
      <c r="X794" s="542"/>
      <c r="Y794" s="542"/>
      <c r="Z794" s="542"/>
      <c r="AA794" s="542"/>
    </row>
    <row r="795" spans="1:27" ht="15" customHeight="1" x14ac:dyDescent="0.25">
      <c r="A795" s="473"/>
      <c r="B795" s="588"/>
      <c r="C795" s="472"/>
      <c r="D795" s="472"/>
      <c r="E795" s="472"/>
      <c r="F795" s="26"/>
      <c r="G795" s="517"/>
      <c r="H795" s="547"/>
      <c r="I795" s="547"/>
      <c r="J795" s="26"/>
      <c r="K795" s="26"/>
      <c r="L795" s="26"/>
      <c r="M795" s="539"/>
      <c r="N795" s="26"/>
      <c r="O795" s="26"/>
      <c r="P795" s="26"/>
      <c r="Q795" s="26"/>
      <c r="R795" s="26"/>
      <c r="S795" s="26"/>
      <c r="T795" s="542"/>
      <c r="U795" s="542"/>
      <c r="V795" s="542"/>
      <c r="W795" s="542"/>
      <c r="X795" s="542"/>
      <c r="Y795" s="542"/>
      <c r="Z795" s="542"/>
      <c r="AA795" s="542"/>
    </row>
    <row r="796" spans="1:27" ht="15" customHeight="1" x14ac:dyDescent="0.25">
      <c r="A796" s="473"/>
      <c r="B796" s="588"/>
      <c r="C796" s="472"/>
      <c r="D796" s="472"/>
      <c r="E796" s="472"/>
      <c r="F796" s="26"/>
      <c r="G796" s="517"/>
      <c r="H796" s="547"/>
      <c r="I796" s="547"/>
      <c r="J796" s="26"/>
      <c r="K796" s="26"/>
      <c r="L796" s="26"/>
      <c r="M796" s="539"/>
      <c r="N796" s="26"/>
      <c r="O796" s="26"/>
      <c r="P796" s="26"/>
      <c r="Q796" s="26"/>
      <c r="R796" s="26"/>
      <c r="S796" s="26"/>
      <c r="T796" s="542"/>
      <c r="U796" s="542"/>
      <c r="V796" s="542"/>
      <c r="W796" s="542"/>
      <c r="X796" s="542"/>
      <c r="Y796" s="542"/>
      <c r="Z796" s="542"/>
      <c r="AA796" s="542"/>
    </row>
    <row r="797" spans="1:27" ht="15" customHeight="1" x14ac:dyDescent="0.25">
      <c r="A797" s="473"/>
      <c r="B797" s="592"/>
      <c r="C797" s="472"/>
      <c r="D797" s="472"/>
      <c r="E797" s="472"/>
      <c r="F797" s="616"/>
      <c r="G797" s="517"/>
      <c r="H797" s="547"/>
      <c r="I797" s="547"/>
      <c r="J797" s="26"/>
      <c r="K797" s="26"/>
      <c r="L797" s="26"/>
      <c r="M797" s="539"/>
      <c r="N797" s="26"/>
      <c r="O797" s="26"/>
      <c r="P797" s="26"/>
      <c r="Q797" s="26"/>
      <c r="R797" s="26"/>
      <c r="S797" s="26"/>
      <c r="T797" s="542"/>
      <c r="U797" s="542"/>
      <c r="V797" s="542"/>
      <c r="W797" s="542"/>
      <c r="X797" s="542"/>
      <c r="Y797" s="542"/>
      <c r="Z797" s="542"/>
      <c r="AA797" s="542"/>
    </row>
    <row r="798" spans="1:27" ht="15" customHeight="1" x14ac:dyDescent="0.25">
      <c r="A798" s="473"/>
      <c r="B798" s="592"/>
      <c r="C798" s="472"/>
      <c r="D798" s="472"/>
      <c r="E798" s="472"/>
      <c r="F798" s="616"/>
      <c r="G798" s="517"/>
      <c r="H798" s="547"/>
      <c r="I798" s="547"/>
      <c r="J798" s="26"/>
      <c r="K798" s="26"/>
      <c r="L798" s="26"/>
      <c r="M798" s="539"/>
      <c r="N798" s="26"/>
      <c r="O798" s="26"/>
      <c r="P798" s="26"/>
      <c r="Q798" s="26"/>
      <c r="R798" s="26"/>
      <c r="S798" s="26"/>
      <c r="T798" s="542"/>
      <c r="U798" s="542"/>
      <c r="V798" s="542"/>
      <c r="W798" s="542"/>
      <c r="X798" s="542"/>
      <c r="Y798" s="542"/>
      <c r="Z798" s="542"/>
      <c r="AA798" s="542"/>
    </row>
    <row r="799" spans="1:27" ht="15" customHeight="1" x14ac:dyDescent="0.25">
      <c r="A799" s="473"/>
      <c r="B799" s="592"/>
      <c r="C799" s="472"/>
      <c r="D799" s="472"/>
      <c r="E799" s="472"/>
      <c r="F799" s="616"/>
      <c r="G799" s="517"/>
      <c r="H799" s="547"/>
      <c r="I799" s="547"/>
      <c r="J799" s="26"/>
      <c r="K799" s="26"/>
      <c r="L799" s="26"/>
      <c r="M799" s="539"/>
      <c r="N799" s="26"/>
      <c r="O799" s="26"/>
      <c r="P799" s="26"/>
      <c r="Q799" s="26"/>
      <c r="R799" s="26"/>
      <c r="S799" s="26"/>
      <c r="T799" s="542"/>
      <c r="U799" s="542"/>
      <c r="V799" s="542"/>
      <c r="W799" s="542"/>
      <c r="X799" s="542"/>
      <c r="Y799" s="542"/>
      <c r="Z799" s="542"/>
      <c r="AA799" s="542"/>
    </row>
    <row r="800" spans="1:27" ht="15" customHeight="1" x14ac:dyDescent="0.25">
      <c r="A800" s="473"/>
      <c r="B800" s="592"/>
      <c r="C800" s="472"/>
      <c r="D800" s="472"/>
      <c r="E800" s="472"/>
      <c r="F800" s="616"/>
      <c r="G800" s="517"/>
      <c r="H800" s="547"/>
      <c r="I800" s="547"/>
      <c r="J800" s="26"/>
      <c r="K800" s="26"/>
      <c r="L800" s="26"/>
      <c r="M800" s="539"/>
      <c r="N800" s="26"/>
      <c r="O800" s="26"/>
      <c r="P800" s="26"/>
      <c r="Q800" s="26"/>
      <c r="R800" s="26"/>
      <c r="S800" s="26"/>
      <c r="T800" s="542"/>
      <c r="U800" s="542"/>
      <c r="V800" s="542"/>
      <c r="W800" s="542"/>
      <c r="X800" s="542"/>
      <c r="Y800" s="542"/>
      <c r="Z800" s="542"/>
      <c r="AA800" s="542"/>
    </row>
    <row r="801" spans="1:27" ht="15" customHeight="1" x14ac:dyDescent="0.25">
      <c r="A801" s="473"/>
      <c r="B801" s="592"/>
      <c r="C801" s="472"/>
      <c r="D801" s="472"/>
      <c r="E801" s="472"/>
      <c r="F801" s="616"/>
      <c r="G801" s="517"/>
      <c r="H801" s="547"/>
      <c r="I801" s="547"/>
      <c r="J801" s="26"/>
      <c r="K801" s="26"/>
      <c r="L801" s="26"/>
      <c r="M801" s="539"/>
      <c r="N801" s="26"/>
      <c r="O801" s="26"/>
      <c r="P801" s="26"/>
      <c r="Q801" s="26"/>
      <c r="R801" s="26"/>
      <c r="S801" s="26"/>
      <c r="T801" s="542"/>
      <c r="U801" s="542"/>
      <c r="V801" s="542"/>
      <c r="W801" s="542"/>
      <c r="X801" s="542"/>
      <c r="Y801" s="542"/>
      <c r="Z801" s="542"/>
      <c r="AA801" s="542"/>
    </row>
    <row r="802" spans="1:27" ht="15" customHeight="1" x14ac:dyDescent="0.25">
      <c r="A802" s="473"/>
      <c r="B802" s="592"/>
      <c r="C802" s="122"/>
      <c r="D802" s="472"/>
      <c r="E802" s="597"/>
      <c r="F802" s="616"/>
      <c r="G802" s="517"/>
      <c r="H802" s="547"/>
      <c r="I802" s="547"/>
      <c r="J802" s="26"/>
      <c r="K802" s="26"/>
      <c r="L802" s="26"/>
      <c r="M802" s="539"/>
      <c r="N802" s="26"/>
      <c r="O802" s="26"/>
      <c r="P802" s="26"/>
      <c r="Q802" s="26"/>
      <c r="R802" s="26"/>
      <c r="S802" s="26"/>
      <c r="T802" s="542"/>
      <c r="U802" s="542"/>
      <c r="V802" s="542"/>
      <c r="W802" s="542"/>
      <c r="X802" s="542"/>
      <c r="Y802" s="542"/>
      <c r="Z802" s="542"/>
      <c r="AA802" s="542"/>
    </row>
    <row r="803" spans="1:27" ht="15" customHeight="1" x14ac:dyDescent="0.25">
      <c r="A803" s="473"/>
      <c r="B803" s="592"/>
      <c r="C803" s="122"/>
      <c r="D803" s="472"/>
      <c r="E803" s="472"/>
      <c r="F803" s="616"/>
      <c r="G803" s="517"/>
      <c r="H803" s="547"/>
      <c r="I803" s="547"/>
      <c r="J803" s="26"/>
      <c r="K803" s="26"/>
      <c r="L803" s="26"/>
      <c r="M803" s="539"/>
      <c r="N803" s="26"/>
      <c r="O803" s="26"/>
      <c r="P803" s="26"/>
      <c r="Q803" s="26"/>
      <c r="R803" s="26"/>
      <c r="S803" s="26"/>
      <c r="T803" s="542"/>
      <c r="U803" s="542"/>
      <c r="V803" s="542"/>
      <c r="W803" s="542"/>
      <c r="X803" s="542"/>
      <c r="Y803" s="542"/>
      <c r="Z803" s="542"/>
      <c r="AA803" s="542"/>
    </row>
    <row r="804" spans="1:27" x14ac:dyDescent="0.25">
      <c r="A804" s="473"/>
      <c r="B804" s="588"/>
      <c r="C804" s="122"/>
      <c r="D804" s="472"/>
      <c r="E804" s="472"/>
      <c r="F804" s="26"/>
      <c r="G804" s="517"/>
      <c r="H804" s="547"/>
      <c r="I804" s="547"/>
      <c r="J804" s="26"/>
      <c r="K804" s="26"/>
      <c r="L804" s="26"/>
      <c r="M804" s="539"/>
      <c r="N804" s="26"/>
      <c r="O804" s="26"/>
      <c r="P804" s="26"/>
      <c r="Q804" s="26"/>
      <c r="R804" s="26"/>
      <c r="S804" s="26"/>
      <c r="T804" s="542"/>
      <c r="U804" s="542"/>
      <c r="V804" s="542"/>
      <c r="W804" s="542"/>
      <c r="X804" s="542"/>
      <c r="Y804" s="542"/>
      <c r="Z804" s="542"/>
      <c r="AA804" s="542"/>
    </row>
    <row r="805" spans="1:27" ht="15" customHeight="1" x14ac:dyDescent="0.25">
      <c r="A805" s="473"/>
      <c r="B805" s="588"/>
      <c r="C805" s="122"/>
      <c r="D805" s="472"/>
      <c r="E805" s="472"/>
      <c r="F805" s="26"/>
      <c r="G805" s="517"/>
      <c r="H805" s="547"/>
      <c r="I805" s="547"/>
      <c r="J805" s="26"/>
      <c r="K805" s="26"/>
      <c r="L805" s="26"/>
      <c r="M805" s="539"/>
      <c r="N805" s="26"/>
      <c r="O805" s="26"/>
      <c r="P805" s="26"/>
      <c r="Q805" s="26"/>
      <c r="R805" s="26"/>
      <c r="S805" s="26"/>
      <c r="T805" s="542"/>
      <c r="U805" s="542"/>
      <c r="V805" s="542"/>
      <c r="W805" s="542"/>
      <c r="X805" s="542"/>
      <c r="Y805" s="542"/>
      <c r="Z805" s="542"/>
      <c r="AA805" s="542"/>
    </row>
    <row r="806" spans="1:27" ht="15" customHeight="1" x14ac:dyDescent="0.25">
      <c r="A806" s="473"/>
      <c r="B806" s="592"/>
      <c r="C806" s="122"/>
      <c r="D806" s="472"/>
      <c r="E806" s="472"/>
      <c r="F806" s="616"/>
      <c r="G806" s="517"/>
      <c r="H806" s="547"/>
      <c r="I806" s="547"/>
      <c r="J806" s="26"/>
      <c r="K806" s="26"/>
      <c r="L806" s="26"/>
      <c r="M806" s="539"/>
      <c r="N806" s="26"/>
      <c r="O806" s="26"/>
      <c r="P806" s="26"/>
      <c r="Q806" s="26"/>
      <c r="R806" s="26"/>
      <c r="S806" s="26"/>
      <c r="T806" s="542"/>
    </row>
    <row r="807" spans="1:27" ht="15" customHeight="1" x14ac:dyDescent="0.25">
      <c r="A807" s="473"/>
      <c r="B807" s="592"/>
      <c r="C807" s="122"/>
      <c r="D807" s="472"/>
      <c r="E807" s="472"/>
      <c r="F807" s="616"/>
      <c r="G807" s="517"/>
      <c r="H807" s="547"/>
      <c r="I807" s="547"/>
      <c r="J807" s="26"/>
      <c r="K807" s="26"/>
      <c r="L807" s="26"/>
      <c r="M807" s="539"/>
      <c r="N807" s="26"/>
      <c r="O807" s="26"/>
      <c r="P807" s="26"/>
      <c r="Q807" s="26"/>
      <c r="R807" s="26"/>
      <c r="S807" s="26"/>
      <c r="T807" s="542"/>
    </row>
    <row r="808" spans="1:27" x14ac:dyDescent="0.25">
      <c r="A808" s="473"/>
      <c r="B808" s="592"/>
      <c r="C808" s="122"/>
      <c r="D808" s="472"/>
      <c r="E808" s="472"/>
      <c r="F808" s="616"/>
      <c r="G808" s="517"/>
      <c r="H808" s="547"/>
      <c r="I808" s="547"/>
      <c r="J808" s="26"/>
      <c r="K808" s="26"/>
      <c r="L808" s="26"/>
      <c r="M808" s="539"/>
      <c r="N808" s="26"/>
      <c r="O808" s="26"/>
      <c r="P808" s="26"/>
      <c r="Q808" s="26"/>
      <c r="R808" s="26"/>
      <c r="S808" s="26"/>
      <c r="T808" s="542"/>
    </row>
    <row r="809" spans="1:27" ht="15" customHeight="1" x14ac:dyDescent="0.25">
      <c r="A809" s="473"/>
      <c r="B809" s="592"/>
      <c r="C809" s="122"/>
      <c r="D809" s="472"/>
      <c r="E809" s="472"/>
      <c r="F809" s="616"/>
      <c r="G809" s="517"/>
      <c r="H809" s="547"/>
      <c r="I809" s="547"/>
      <c r="J809" s="26"/>
      <c r="K809" s="26"/>
      <c r="L809" s="26"/>
      <c r="M809" s="539"/>
      <c r="N809" s="26"/>
      <c r="O809" s="26"/>
      <c r="P809" s="26"/>
      <c r="Q809" s="26"/>
      <c r="R809" s="26"/>
      <c r="S809" s="26"/>
      <c r="T809" s="542"/>
    </row>
    <row r="810" spans="1:27" ht="15" customHeight="1" x14ac:dyDescent="0.25">
      <c r="A810" s="473"/>
      <c r="B810" s="592"/>
      <c r="C810" s="122"/>
      <c r="D810" s="472"/>
      <c r="E810" s="472"/>
      <c r="F810" s="616"/>
      <c r="G810" s="517"/>
      <c r="H810" s="547"/>
      <c r="I810" s="547"/>
      <c r="J810" s="26"/>
      <c r="K810" s="26"/>
      <c r="L810" s="26"/>
      <c r="M810" s="539"/>
      <c r="N810" s="26"/>
      <c r="O810" s="26"/>
      <c r="P810" s="26"/>
      <c r="Q810" s="26"/>
      <c r="R810" s="26"/>
      <c r="S810" s="26"/>
      <c r="T810" s="542"/>
    </row>
    <row r="811" spans="1:27" ht="15" customHeight="1" x14ac:dyDescent="0.25">
      <c r="A811" s="473"/>
      <c r="B811" s="592"/>
      <c r="C811" s="122"/>
      <c r="D811" s="472"/>
      <c r="E811" s="472"/>
      <c r="F811" s="616"/>
      <c r="G811" s="517"/>
      <c r="H811" s="547"/>
      <c r="I811" s="547"/>
      <c r="J811" s="26"/>
      <c r="K811" s="26"/>
      <c r="L811" s="26"/>
      <c r="M811" s="539"/>
      <c r="N811" s="26"/>
      <c r="O811" s="26"/>
      <c r="P811" s="26"/>
      <c r="Q811" s="26"/>
      <c r="R811" s="26"/>
      <c r="S811" s="26"/>
      <c r="T811" s="542"/>
    </row>
    <row r="812" spans="1:27" ht="15" customHeight="1" x14ac:dyDescent="0.25">
      <c r="A812" s="473"/>
      <c r="B812" s="592"/>
      <c r="C812" s="122"/>
      <c r="D812" s="472"/>
      <c r="E812" s="472"/>
      <c r="F812" s="616"/>
      <c r="G812" s="517"/>
      <c r="H812" s="547"/>
      <c r="I812" s="547"/>
      <c r="J812" s="26"/>
      <c r="K812" s="26"/>
      <c r="L812" s="26"/>
      <c r="M812" s="539"/>
      <c r="N812" s="26"/>
      <c r="O812" s="26"/>
      <c r="P812" s="26"/>
      <c r="Q812" s="26"/>
      <c r="R812" s="26"/>
      <c r="S812" s="26"/>
      <c r="T812" s="542"/>
    </row>
    <row r="813" spans="1:27" ht="15" customHeight="1" x14ac:dyDescent="0.25">
      <c r="A813" s="473"/>
      <c r="B813" s="588"/>
      <c r="C813" s="122"/>
      <c r="D813" s="472"/>
      <c r="E813" s="472"/>
      <c r="F813" s="26"/>
      <c r="G813" s="517"/>
      <c r="H813" s="547"/>
      <c r="I813" s="547"/>
      <c r="J813" s="26"/>
      <c r="K813" s="26"/>
      <c r="L813" s="26"/>
      <c r="M813" s="539"/>
      <c r="N813" s="26"/>
      <c r="O813" s="26"/>
      <c r="P813" s="26"/>
      <c r="Q813" s="26"/>
      <c r="R813" s="26"/>
      <c r="S813" s="26"/>
      <c r="T813" s="542"/>
    </row>
    <row r="814" spans="1:27" ht="15" customHeight="1" x14ac:dyDescent="0.25">
      <c r="A814" s="473"/>
      <c r="B814" s="588"/>
      <c r="C814" s="122"/>
      <c r="D814" s="472"/>
      <c r="E814" s="472"/>
      <c r="F814" s="26"/>
      <c r="G814" s="517"/>
      <c r="H814" s="547"/>
      <c r="I814" s="547"/>
      <c r="J814" s="26"/>
      <c r="K814" s="26"/>
      <c r="L814" s="26"/>
      <c r="M814" s="539"/>
      <c r="N814" s="26"/>
      <c r="O814" s="26"/>
      <c r="P814" s="26"/>
      <c r="Q814" s="26"/>
      <c r="R814" s="26"/>
      <c r="S814" s="26"/>
      <c r="T814" s="542"/>
    </row>
    <row r="815" spans="1:27" ht="15" customHeight="1" x14ac:dyDescent="0.25">
      <c r="A815" s="473"/>
      <c r="B815" s="592"/>
      <c r="C815" s="122"/>
      <c r="D815" s="472"/>
      <c r="E815" s="472"/>
      <c r="F815" s="616"/>
      <c r="G815" s="517"/>
      <c r="H815" s="547"/>
      <c r="I815" s="547"/>
      <c r="J815" s="26"/>
      <c r="K815" s="26"/>
      <c r="L815" s="26"/>
      <c r="M815" s="539"/>
      <c r="N815" s="26"/>
      <c r="O815" s="26"/>
      <c r="P815" s="26"/>
      <c r="Q815" s="26"/>
      <c r="R815" s="26"/>
      <c r="S815" s="26"/>
      <c r="T815" s="542"/>
    </row>
    <row r="816" spans="1:27" ht="15" customHeight="1" x14ac:dyDescent="0.25">
      <c r="A816" s="473"/>
      <c r="B816" s="592"/>
      <c r="C816" s="122"/>
      <c r="D816" s="472"/>
      <c r="E816" s="472"/>
      <c r="F816" s="616"/>
      <c r="G816" s="517"/>
      <c r="H816" s="547"/>
      <c r="I816" s="547"/>
      <c r="J816" s="26"/>
      <c r="K816" s="26"/>
      <c r="L816" s="26"/>
      <c r="M816" s="539"/>
      <c r="N816" s="26"/>
      <c r="O816" s="26"/>
      <c r="P816" s="26"/>
      <c r="Q816" s="26"/>
      <c r="R816" s="26"/>
      <c r="S816" s="26"/>
      <c r="T816" s="542"/>
    </row>
    <row r="817" spans="1:20" ht="15" customHeight="1" x14ac:dyDescent="0.25">
      <c r="A817" s="473"/>
      <c r="B817" s="588"/>
      <c r="C817" s="472"/>
      <c r="D817" s="472"/>
      <c r="E817" s="472"/>
      <c r="F817" s="616"/>
      <c r="G817" s="517"/>
      <c r="H817" s="547"/>
      <c r="I817" s="547"/>
      <c r="J817" s="26"/>
      <c r="K817" s="26"/>
      <c r="L817" s="26"/>
      <c r="M817" s="539"/>
      <c r="N817" s="26"/>
      <c r="O817" s="26"/>
      <c r="P817" s="26"/>
      <c r="Q817" s="26"/>
      <c r="R817" s="26"/>
      <c r="S817" s="26"/>
      <c r="T817" s="542"/>
    </row>
    <row r="818" spans="1:20" ht="15" customHeight="1" x14ac:dyDescent="0.25">
      <c r="A818" s="473"/>
      <c r="B818" s="588"/>
      <c r="C818" s="472"/>
      <c r="D818" s="472"/>
      <c r="E818" s="472"/>
      <c r="F818" s="616"/>
      <c r="G818" s="517"/>
      <c r="H818" s="547"/>
      <c r="I818" s="547"/>
      <c r="J818" s="26"/>
      <c r="K818" s="26"/>
      <c r="L818" s="26"/>
      <c r="M818" s="539"/>
      <c r="N818" s="26"/>
      <c r="O818" s="26"/>
      <c r="P818" s="26"/>
      <c r="Q818" s="26"/>
      <c r="R818" s="26"/>
      <c r="S818" s="26"/>
      <c r="T818" s="542"/>
    </row>
    <row r="819" spans="1:20" ht="15" customHeight="1" x14ac:dyDescent="0.25">
      <c r="A819" s="473"/>
      <c r="B819" s="588"/>
      <c r="C819" s="472"/>
      <c r="D819" s="472"/>
      <c r="E819" s="472"/>
      <c r="F819" s="616"/>
      <c r="G819" s="517"/>
      <c r="H819" s="547"/>
      <c r="I819" s="547"/>
      <c r="J819" s="26"/>
      <c r="K819" s="26"/>
      <c r="L819" s="26"/>
      <c r="M819" s="539"/>
      <c r="N819" s="26"/>
      <c r="O819" s="26"/>
      <c r="P819" s="26"/>
      <c r="Q819" s="26"/>
      <c r="R819" s="26"/>
      <c r="S819" s="26"/>
      <c r="T819" s="542"/>
    </row>
    <row r="820" spans="1:20" ht="15" customHeight="1" x14ac:dyDescent="0.25">
      <c r="A820" s="473"/>
      <c r="B820" s="588"/>
      <c r="C820" s="472"/>
      <c r="D820" s="472"/>
      <c r="E820" s="472"/>
      <c r="F820" s="616"/>
      <c r="G820" s="517"/>
      <c r="H820" s="547"/>
      <c r="I820" s="547"/>
      <c r="J820" s="26"/>
      <c r="K820" s="26"/>
      <c r="L820" s="26"/>
      <c r="M820" s="539"/>
      <c r="N820" s="26"/>
      <c r="O820" s="26"/>
      <c r="P820" s="26"/>
      <c r="Q820" s="26"/>
      <c r="R820" s="26"/>
      <c r="S820" s="26"/>
      <c r="T820" s="542"/>
    </row>
    <row r="821" spans="1:20" ht="15" customHeight="1" x14ac:dyDescent="0.25">
      <c r="A821" s="473"/>
      <c r="B821" s="588"/>
      <c r="C821" s="472"/>
      <c r="D821" s="472"/>
      <c r="E821" s="472"/>
      <c r="F821" s="616"/>
      <c r="G821" s="517"/>
      <c r="H821" s="547"/>
      <c r="I821" s="547"/>
      <c r="J821" s="26"/>
      <c r="K821" s="26"/>
      <c r="L821" s="26"/>
      <c r="M821" s="539"/>
      <c r="N821" s="26"/>
      <c r="O821" s="26"/>
      <c r="P821" s="26"/>
      <c r="Q821" s="26"/>
      <c r="R821" s="26"/>
      <c r="S821" s="26"/>
      <c r="T821" s="542"/>
    </row>
    <row r="822" spans="1:20" ht="15" customHeight="1" x14ac:dyDescent="0.25">
      <c r="A822" s="473"/>
      <c r="B822" s="588"/>
      <c r="C822" s="472"/>
      <c r="D822" s="472"/>
      <c r="E822" s="472"/>
      <c r="F822" s="616"/>
      <c r="G822" s="517"/>
      <c r="H822" s="547"/>
      <c r="I822" s="547"/>
      <c r="J822" s="26"/>
      <c r="K822" s="26"/>
      <c r="L822" s="26"/>
      <c r="M822" s="539"/>
      <c r="N822" s="26"/>
      <c r="O822" s="26"/>
      <c r="P822" s="26"/>
      <c r="Q822" s="26"/>
      <c r="R822" s="26"/>
      <c r="S822" s="26"/>
      <c r="T822" s="542"/>
    </row>
    <row r="823" spans="1:20" ht="15" customHeight="1" x14ac:dyDescent="0.25">
      <c r="A823" s="473"/>
      <c r="B823" s="588"/>
      <c r="C823" s="594"/>
      <c r="D823" s="472"/>
      <c r="E823" s="472"/>
      <c r="F823" s="616"/>
      <c r="G823" s="517"/>
      <c r="H823" s="547"/>
      <c r="I823" s="547"/>
      <c r="J823" s="26"/>
      <c r="K823" s="26"/>
      <c r="L823" s="26"/>
      <c r="M823" s="539"/>
      <c r="N823" s="26"/>
      <c r="O823" s="26"/>
      <c r="P823" s="26"/>
      <c r="Q823" s="26"/>
      <c r="R823" s="26"/>
      <c r="S823" s="26"/>
      <c r="T823" s="542"/>
    </row>
    <row r="824" spans="1:20" x14ac:dyDescent="0.25">
      <c r="A824" s="473"/>
      <c r="B824" s="588"/>
      <c r="C824" s="472"/>
      <c r="D824" s="472"/>
      <c r="E824" s="472"/>
      <c r="F824" s="26"/>
      <c r="G824" s="517"/>
      <c r="H824" s="547"/>
      <c r="I824" s="547"/>
      <c r="J824" s="26"/>
      <c r="K824" s="26"/>
      <c r="L824" s="26"/>
      <c r="M824" s="539"/>
      <c r="N824" s="26"/>
      <c r="O824" s="26"/>
      <c r="P824" s="26"/>
      <c r="Q824" s="26"/>
      <c r="R824" s="26"/>
      <c r="S824" s="26"/>
      <c r="T824" s="542"/>
    </row>
    <row r="825" spans="1:20" x14ac:dyDescent="0.25">
      <c r="A825" s="473"/>
      <c r="B825" s="588"/>
      <c r="C825" s="472"/>
      <c r="D825" s="472"/>
      <c r="E825" s="472"/>
      <c r="F825" s="26"/>
      <c r="G825" s="517"/>
      <c r="H825" s="547"/>
      <c r="I825" s="547"/>
      <c r="J825" s="26"/>
      <c r="K825" s="26"/>
      <c r="L825" s="26"/>
      <c r="M825" s="539"/>
      <c r="N825" s="26"/>
      <c r="O825" s="26"/>
      <c r="P825" s="26"/>
      <c r="Q825" s="26"/>
      <c r="R825" s="26"/>
      <c r="S825" s="26"/>
      <c r="T825" s="542"/>
    </row>
    <row r="826" spans="1:20" ht="15" customHeight="1" x14ac:dyDescent="0.25">
      <c r="A826" s="473"/>
      <c r="B826" s="588"/>
      <c r="C826" s="472"/>
      <c r="D826" s="472"/>
      <c r="E826" s="472"/>
      <c r="F826" s="616"/>
      <c r="G826" s="517"/>
      <c r="H826" s="547"/>
      <c r="I826" s="547"/>
      <c r="J826" s="26"/>
      <c r="K826" s="26"/>
      <c r="L826" s="26"/>
      <c r="M826" s="539"/>
      <c r="N826" s="26"/>
      <c r="O826" s="26"/>
      <c r="P826" s="26"/>
      <c r="Q826" s="26"/>
      <c r="R826" s="26"/>
      <c r="S826" s="26"/>
      <c r="T826" s="542"/>
    </row>
    <row r="827" spans="1:20" x14ac:dyDescent="0.25">
      <c r="A827" s="473"/>
      <c r="B827" s="588"/>
      <c r="C827" s="472"/>
      <c r="D827" s="472"/>
      <c r="E827" s="472"/>
      <c r="F827" s="616"/>
      <c r="G827" s="517"/>
      <c r="H827" s="547"/>
      <c r="I827" s="547"/>
      <c r="J827" s="26"/>
      <c r="K827" s="26"/>
      <c r="L827" s="26"/>
      <c r="M827" s="539"/>
      <c r="N827" s="26"/>
      <c r="O827" s="26"/>
      <c r="P827" s="26"/>
      <c r="Q827" s="26"/>
      <c r="R827" s="26"/>
      <c r="S827" s="26"/>
      <c r="T827" s="542"/>
    </row>
    <row r="828" spans="1:20" ht="15" customHeight="1" x14ac:dyDescent="0.25">
      <c r="A828" s="473"/>
      <c r="B828" s="588"/>
      <c r="C828" s="472"/>
      <c r="D828" s="472"/>
      <c r="E828" s="472"/>
      <c r="F828" s="616"/>
      <c r="G828" s="517"/>
      <c r="H828" s="547"/>
      <c r="I828" s="547"/>
      <c r="J828" s="26"/>
      <c r="K828" s="26"/>
      <c r="L828" s="26"/>
      <c r="M828" s="539"/>
      <c r="N828" s="26"/>
      <c r="O828" s="26"/>
      <c r="P828" s="26"/>
      <c r="Q828" s="26"/>
      <c r="R828" s="26"/>
      <c r="S828" s="26"/>
      <c r="T828" s="542"/>
    </row>
    <row r="829" spans="1:20" ht="15" customHeight="1" x14ac:dyDescent="0.25">
      <c r="A829" s="473"/>
      <c r="B829" s="588"/>
      <c r="C829" s="472"/>
      <c r="D829" s="472"/>
      <c r="E829" s="472"/>
      <c r="F829" s="616"/>
      <c r="G829" s="517"/>
      <c r="H829" s="547"/>
      <c r="I829" s="547"/>
      <c r="J829" s="26"/>
      <c r="K829" s="26"/>
      <c r="L829" s="26"/>
      <c r="M829" s="539"/>
      <c r="N829" s="26"/>
      <c r="O829" s="26"/>
      <c r="P829" s="26"/>
      <c r="Q829" s="26"/>
      <c r="R829" s="26"/>
      <c r="S829" s="26"/>
      <c r="T829" s="542"/>
    </row>
    <row r="830" spans="1:20" ht="15" customHeight="1" x14ac:dyDescent="0.25">
      <c r="A830" s="473"/>
      <c r="B830" s="588"/>
      <c r="C830" s="472"/>
      <c r="D830" s="472"/>
      <c r="E830" s="472"/>
      <c r="F830" s="616"/>
      <c r="G830" s="517"/>
      <c r="H830" s="547"/>
      <c r="I830" s="547"/>
      <c r="J830" s="26"/>
      <c r="K830" s="26"/>
      <c r="L830" s="26"/>
      <c r="M830" s="539"/>
      <c r="N830" s="26"/>
      <c r="O830" s="26"/>
      <c r="P830" s="26"/>
      <c r="Q830" s="26"/>
      <c r="R830" s="26"/>
      <c r="S830" s="26"/>
      <c r="T830" s="542"/>
    </row>
    <row r="831" spans="1:20" ht="15" customHeight="1" x14ac:dyDescent="0.25">
      <c r="A831" s="473"/>
      <c r="B831" s="588"/>
      <c r="C831" s="472"/>
      <c r="D831" s="472"/>
      <c r="E831" s="472"/>
      <c r="F831" s="616"/>
      <c r="G831" s="517"/>
      <c r="H831" s="547"/>
      <c r="I831" s="547"/>
      <c r="J831" s="26"/>
      <c r="K831" s="26"/>
      <c r="L831" s="26"/>
      <c r="M831" s="539"/>
      <c r="N831" s="26"/>
      <c r="O831" s="26"/>
      <c r="P831" s="26"/>
      <c r="Q831" s="26"/>
      <c r="R831" s="26"/>
      <c r="S831" s="26"/>
      <c r="T831" s="542"/>
    </row>
    <row r="832" spans="1:20" ht="15" customHeight="1" x14ac:dyDescent="0.25">
      <c r="A832" s="473"/>
      <c r="B832" s="588"/>
      <c r="C832" s="472"/>
      <c r="D832" s="472"/>
      <c r="E832" s="472"/>
      <c r="F832" s="616"/>
      <c r="G832" s="517"/>
      <c r="H832" s="547"/>
      <c r="I832" s="547"/>
      <c r="J832" s="26"/>
      <c r="K832" s="26"/>
      <c r="L832" s="26"/>
      <c r="M832" s="539"/>
      <c r="N832" s="26"/>
      <c r="O832" s="26"/>
      <c r="P832" s="26"/>
      <c r="Q832" s="26"/>
      <c r="R832" s="26"/>
      <c r="S832" s="26"/>
      <c r="T832" s="542"/>
    </row>
    <row r="833" spans="1:20" ht="15" customHeight="1" x14ac:dyDescent="0.25">
      <c r="A833" s="473"/>
      <c r="B833" s="588"/>
      <c r="C833" s="159"/>
      <c r="D833" s="472"/>
      <c r="E833" s="472"/>
      <c r="F833" s="616"/>
      <c r="G833" s="517"/>
      <c r="H833" s="547"/>
      <c r="I833" s="547"/>
      <c r="J833" s="26"/>
      <c r="K833" s="26"/>
      <c r="L833" s="26"/>
      <c r="M833" s="539"/>
      <c r="N833" s="26"/>
      <c r="O833" s="26"/>
      <c r="P833" s="26"/>
      <c r="Q833" s="26"/>
      <c r="R833" s="26"/>
      <c r="S833" s="26"/>
      <c r="T833" s="542"/>
    </row>
    <row r="834" spans="1:20" ht="15" customHeight="1" x14ac:dyDescent="0.25">
      <c r="A834" s="473"/>
      <c r="B834" s="588"/>
      <c r="C834" s="594"/>
      <c r="D834" s="472"/>
      <c r="E834" s="472"/>
      <c r="F834" s="616"/>
      <c r="G834" s="517"/>
      <c r="H834" s="547"/>
      <c r="I834" s="547"/>
      <c r="J834" s="26"/>
      <c r="K834" s="26"/>
      <c r="L834" s="26"/>
      <c r="M834" s="539"/>
      <c r="N834" s="26"/>
      <c r="O834" s="26"/>
      <c r="P834" s="26"/>
      <c r="Q834" s="26"/>
      <c r="R834" s="26"/>
      <c r="S834" s="26"/>
      <c r="T834" s="542"/>
    </row>
    <row r="835" spans="1:20" ht="15" customHeight="1" x14ac:dyDescent="0.25">
      <c r="A835" s="473"/>
      <c r="B835" s="588"/>
      <c r="C835" s="594"/>
      <c r="D835" s="472"/>
      <c r="E835" s="472"/>
      <c r="F835" s="26"/>
      <c r="G835" s="517"/>
      <c r="H835" s="547"/>
      <c r="I835" s="547"/>
      <c r="J835" s="26"/>
      <c r="K835" s="26"/>
      <c r="L835" s="26"/>
      <c r="M835" s="539"/>
      <c r="N835" s="26"/>
      <c r="O835" s="26"/>
      <c r="P835" s="26"/>
      <c r="Q835" s="26"/>
      <c r="R835" s="26"/>
      <c r="S835" s="26"/>
      <c r="T835" s="542"/>
    </row>
    <row r="836" spans="1:20" ht="15" customHeight="1" x14ac:dyDescent="0.25">
      <c r="A836" s="473"/>
      <c r="B836" s="588"/>
      <c r="C836" s="594"/>
      <c r="D836" s="472"/>
      <c r="E836" s="472"/>
      <c r="F836" s="26"/>
      <c r="G836" s="517"/>
      <c r="H836" s="547"/>
      <c r="I836" s="547"/>
      <c r="J836" s="26"/>
      <c r="K836" s="26"/>
      <c r="L836" s="26"/>
      <c r="M836" s="539"/>
      <c r="N836" s="26"/>
      <c r="O836" s="26"/>
      <c r="P836" s="26"/>
      <c r="Q836" s="26"/>
      <c r="R836" s="26"/>
      <c r="S836" s="26"/>
      <c r="T836" s="542"/>
    </row>
    <row r="837" spans="1:20" ht="15" customHeight="1" x14ac:dyDescent="0.25">
      <c r="A837" s="473"/>
      <c r="B837" s="588"/>
      <c r="C837" s="472"/>
      <c r="D837" s="472"/>
      <c r="E837" s="472"/>
      <c r="F837" s="616"/>
      <c r="G837" s="517"/>
      <c r="H837" s="547"/>
      <c r="I837" s="547"/>
      <c r="J837" s="26"/>
      <c r="K837" s="26"/>
      <c r="L837" s="26"/>
      <c r="M837" s="539"/>
      <c r="N837" s="26"/>
      <c r="O837" s="26"/>
      <c r="P837" s="26"/>
      <c r="Q837" s="26"/>
      <c r="R837" s="26"/>
      <c r="S837" s="26"/>
      <c r="T837" s="542"/>
    </row>
    <row r="838" spans="1:20" ht="15" customHeight="1" x14ac:dyDescent="0.25">
      <c r="A838" s="473"/>
      <c r="B838" s="588"/>
      <c r="C838" s="472"/>
      <c r="D838" s="472"/>
      <c r="E838" s="472"/>
      <c r="F838" s="616"/>
      <c r="G838" s="517"/>
      <c r="H838" s="547"/>
      <c r="I838" s="547"/>
      <c r="J838" s="26"/>
      <c r="K838" s="26"/>
      <c r="L838" s="26"/>
      <c r="M838" s="539"/>
      <c r="N838" s="26"/>
      <c r="O838" s="26"/>
      <c r="P838" s="26"/>
      <c r="Q838" s="26"/>
      <c r="R838" s="26"/>
      <c r="S838" s="26"/>
      <c r="T838" s="542"/>
    </row>
    <row r="839" spans="1:20" ht="15" customHeight="1" x14ac:dyDescent="0.25">
      <c r="A839" s="473"/>
      <c r="B839" s="588"/>
      <c r="C839" s="472"/>
      <c r="D839" s="472"/>
      <c r="E839" s="472"/>
      <c r="F839" s="616"/>
      <c r="G839" s="517"/>
      <c r="H839" s="547"/>
      <c r="I839" s="547"/>
      <c r="J839" s="26"/>
      <c r="K839" s="26"/>
      <c r="L839" s="26"/>
      <c r="M839" s="539"/>
      <c r="N839" s="26"/>
      <c r="O839" s="26"/>
      <c r="P839" s="26"/>
      <c r="Q839" s="26"/>
      <c r="R839" s="26"/>
      <c r="S839" s="26"/>
      <c r="T839" s="542"/>
    </row>
    <row r="840" spans="1:20" ht="15" customHeight="1" x14ac:dyDescent="0.25">
      <c r="A840" s="473"/>
      <c r="B840" s="588"/>
      <c r="C840" s="472"/>
      <c r="D840" s="472"/>
      <c r="E840" s="472"/>
      <c r="F840" s="616"/>
      <c r="G840" s="517"/>
      <c r="H840" s="547"/>
      <c r="I840" s="547"/>
      <c r="J840" s="26"/>
      <c r="K840" s="26"/>
      <c r="L840" s="26"/>
      <c r="M840" s="539"/>
      <c r="N840" s="26"/>
      <c r="O840" s="26"/>
      <c r="P840" s="26"/>
      <c r="Q840" s="26"/>
      <c r="R840" s="26"/>
      <c r="S840" s="26"/>
      <c r="T840" s="542"/>
    </row>
    <row r="841" spans="1:20" ht="15" customHeight="1" x14ac:dyDescent="0.25">
      <c r="A841" s="473"/>
      <c r="B841" s="588"/>
      <c r="C841" s="472"/>
      <c r="D841" s="472"/>
      <c r="E841" s="472"/>
      <c r="F841" s="616"/>
      <c r="G841" s="517"/>
      <c r="H841" s="547"/>
      <c r="I841" s="547"/>
      <c r="J841" s="26"/>
      <c r="K841" s="26"/>
      <c r="L841" s="26"/>
      <c r="M841" s="539"/>
      <c r="N841" s="26"/>
      <c r="O841" s="26"/>
      <c r="P841" s="26"/>
      <c r="Q841" s="26"/>
      <c r="R841" s="26"/>
      <c r="S841" s="26"/>
      <c r="T841" s="542"/>
    </row>
    <row r="842" spans="1:20" ht="15" customHeight="1" x14ac:dyDescent="0.25">
      <c r="A842" s="473"/>
      <c r="B842" s="588"/>
      <c r="C842" s="472"/>
      <c r="D842" s="472"/>
      <c r="E842" s="472"/>
      <c r="F842" s="616"/>
      <c r="G842" s="517"/>
      <c r="H842" s="547"/>
      <c r="I842" s="547"/>
      <c r="J842" s="26"/>
      <c r="K842" s="26"/>
      <c r="L842" s="26"/>
      <c r="M842" s="539"/>
      <c r="N842" s="26"/>
      <c r="O842" s="26"/>
      <c r="P842" s="26"/>
      <c r="Q842" s="26"/>
      <c r="R842" s="26"/>
      <c r="S842" s="26"/>
      <c r="T842" s="542"/>
    </row>
    <row r="843" spans="1:20" ht="15" customHeight="1" x14ac:dyDescent="0.25">
      <c r="A843" s="473"/>
      <c r="B843" s="588"/>
      <c r="C843" s="472"/>
      <c r="D843" s="472"/>
      <c r="E843" s="472"/>
      <c r="F843" s="616"/>
      <c r="G843" s="517"/>
      <c r="H843" s="547"/>
      <c r="I843" s="547"/>
      <c r="J843" s="26"/>
      <c r="K843" s="26"/>
      <c r="L843" s="26"/>
      <c r="M843" s="539"/>
      <c r="N843" s="26"/>
      <c r="O843" s="26"/>
      <c r="P843" s="26"/>
      <c r="Q843" s="26"/>
      <c r="R843" s="26"/>
      <c r="S843" s="26"/>
      <c r="T843" s="542"/>
    </row>
    <row r="844" spans="1:20" ht="15" customHeight="1" x14ac:dyDescent="0.25">
      <c r="A844" s="473"/>
      <c r="B844" s="588"/>
      <c r="C844" s="472"/>
      <c r="D844" s="472"/>
      <c r="E844" s="472"/>
      <c r="F844" s="616"/>
      <c r="G844" s="517"/>
      <c r="H844" s="547"/>
      <c r="I844" s="547"/>
      <c r="J844" s="26"/>
      <c r="K844" s="26"/>
      <c r="L844" s="26"/>
      <c r="M844" s="539"/>
      <c r="N844" s="26"/>
      <c r="O844" s="26"/>
      <c r="P844" s="26"/>
      <c r="Q844" s="26"/>
      <c r="R844" s="26"/>
      <c r="S844" s="26"/>
      <c r="T844" s="542"/>
    </row>
    <row r="845" spans="1:20" ht="15" customHeight="1" x14ac:dyDescent="0.25">
      <c r="A845" s="473"/>
      <c r="B845" s="588"/>
      <c r="C845" s="472"/>
      <c r="D845" s="472"/>
      <c r="E845" s="472"/>
      <c r="F845" s="616"/>
      <c r="G845" s="517"/>
      <c r="H845" s="547"/>
      <c r="I845" s="547"/>
      <c r="J845" s="26"/>
      <c r="K845" s="26"/>
      <c r="L845" s="26"/>
      <c r="M845" s="539"/>
      <c r="N845" s="26"/>
      <c r="O845" s="26"/>
      <c r="P845" s="26"/>
      <c r="Q845" s="26"/>
      <c r="R845" s="26"/>
      <c r="S845" s="26"/>
      <c r="T845" s="542"/>
    </row>
    <row r="846" spans="1:20" ht="15" customHeight="1" x14ac:dyDescent="0.25">
      <c r="A846" s="473"/>
      <c r="B846" s="588"/>
      <c r="C846" s="472"/>
      <c r="D846" s="472"/>
      <c r="E846" s="472"/>
      <c r="F846" s="26"/>
      <c r="G846" s="517"/>
      <c r="H846" s="547"/>
      <c r="I846" s="547"/>
      <c r="J846" s="26"/>
      <c r="K846" s="26"/>
      <c r="L846" s="26"/>
      <c r="M846" s="539"/>
      <c r="N846" s="26"/>
      <c r="O846" s="26"/>
      <c r="P846" s="26"/>
      <c r="Q846" s="26"/>
      <c r="R846" s="26"/>
      <c r="S846" s="26"/>
      <c r="T846" s="542"/>
    </row>
    <row r="847" spans="1:20" ht="15" customHeight="1" x14ac:dyDescent="0.25">
      <c r="A847" s="473"/>
      <c r="B847" s="588"/>
      <c r="C847" s="472"/>
      <c r="D847" s="472"/>
      <c r="E847" s="472"/>
      <c r="F847" s="26"/>
      <c r="G847" s="517"/>
      <c r="H847" s="547"/>
      <c r="I847" s="547"/>
      <c r="J847" s="26"/>
      <c r="K847" s="26"/>
      <c r="L847" s="26"/>
      <c r="M847" s="539"/>
      <c r="N847" s="26"/>
      <c r="O847" s="26"/>
      <c r="P847" s="26"/>
      <c r="Q847" s="26"/>
      <c r="R847" s="26"/>
      <c r="S847" s="26"/>
      <c r="T847" s="542"/>
    </row>
    <row r="848" spans="1:20" ht="15" customHeight="1" x14ac:dyDescent="0.25">
      <c r="A848" s="473"/>
      <c r="B848" s="592"/>
      <c r="C848" s="472"/>
      <c r="D848" s="472"/>
      <c r="E848" s="597"/>
      <c r="F848" s="616"/>
      <c r="G848" s="517"/>
      <c r="H848" s="547"/>
      <c r="I848" s="547"/>
      <c r="J848" s="26"/>
      <c r="K848" s="26"/>
      <c r="L848" s="26"/>
      <c r="M848" s="539"/>
      <c r="N848" s="26"/>
      <c r="O848" s="26"/>
      <c r="P848" s="26"/>
      <c r="Q848" s="26"/>
      <c r="R848" s="26"/>
      <c r="S848" s="26"/>
      <c r="T848" s="542"/>
    </row>
    <row r="849" spans="1:20" ht="15" customHeight="1" x14ac:dyDescent="0.25">
      <c r="A849" s="473"/>
      <c r="B849" s="592"/>
      <c r="C849" s="122"/>
      <c r="D849" s="472"/>
      <c r="E849" s="472"/>
      <c r="F849" s="616"/>
      <c r="G849" s="517"/>
      <c r="H849" s="547"/>
      <c r="I849" s="547"/>
      <c r="J849" s="26"/>
      <c r="K849" s="26"/>
      <c r="L849" s="26"/>
      <c r="M849" s="539"/>
      <c r="N849" s="26"/>
      <c r="O849" s="26"/>
      <c r="P849" s="26"/>
      <c r="Q849" s="26"/>
      <c r="R849" s="26"/>
      <c r="S849" s="26"/>
      <c r="T849" s="542"/>
    </row>
    <row r="850" spans="1:20" ht="15" customHeight="1" x14ac:dyDescent="0.25">
      <c r="A850" s="473"/>
      <c r="B850" s="592"/>
      <c r="C850" s="122"/>
      <c r="D850" s="472"/>
      <c r="E850" s="472"/>
      <c r="F850" s="616"/>
      <c r="G850" s="517"/>
      <c r="H850" s="547"/>
      <c r="I850" s="547"/>
      <c r="J850" s="26"/>
      <c r="K850" s="26"/>
      <c r="L850" s="26"/>
      <c r="M850" s="539"/>
      <c r="N850" s="26"/>
      <c r="O850" s="26"/>
      <c r="P850" s="26"/>
      <c r="Q850" s="26"/>
      <c r="R850" s="26"/>
      <c r="S850" s="26"/>
      <c r="T850" s="542"/>
    </row>
    <row r="851" spans="1:20" ht="15" customHeight="1" x14ac:dyDescent="0.25">
      <c r="A851" s="473"/>
      <c r="B851" s="592"/>
      <c r="C851" s="122"/>
      <c r="D851" s="472"/>
      <c r="E851" s="472"/>
      <c r="F851" s="616"/>
      <c r="G851" s="517"/>
      <c r="H851" s="547"/>
      <c r="I851" s="547"/>
      <c r="J851" s="26"/>
      <c r="K851" s="26"/>
      <c r="L851" s="26"/>
      <c r="M851" s="539"/>
      <c r="N851" s="26"/>
      <c r="O851" s="26"/>
      <c r="P851" s="26"/>
      <c r="Q851" s="26"/>
      <c r="R851" s="26"/>
      <c r="S851" s="26"/>
      <c r="T851" s="542"/>
    </row>
    <row r="852" spans="1:20" ht="15" customHeight="1" x14ac:dyDescent="0.25">
      <c r="A852" s="473"/>
      <c r="B852" s="592"/>
      <c r="C852" s="122"/>
      <c r="D852" s="472"/>
      <c r="E852" s="472"/>
      <c r="F852" s="616"/>
      <c r="G852" s="517"/>
      <c r="H852" s="547"/>
      <c r="I852" s="547"/>
      <c r="J852" s="26"/>
      <c r="K852" s="26"/>
      <c r="L852" s="26"/>
      <c r="M852" s="539"/>
      <c r="N852" s="26"/>
      <c r="O852" s="26"/>
      <c r="P852" s="26"/>
      <c r="Q852" s="26"/>
      <c r="R852" s="26"/>
      <c r="S852" s="26"/>
      <c r="T852" s="542"/>
    </row>
    <row r="853" spans="1:20" ht="15" customHeight="1" x14ac:dyDescent="0.25">
      <c r="A853" s="473"/>
      <c r="B853" s="592"/>
      <c r="C853" s="122"/>
      <c r="D853" s="472"/>
      <c r="E853" s="472"/>
      <c r="F853" s="616"/>
      <c r="G853" s="517"/>
      <c r="H853" s="547"/>
      <c r="I853" s="547"/>
      <c r="J853" s="26"/>
      <c r="K853" s="26"/>
      <c r="L853" s="26"/>
      <c r="M853" s="539"/>
      <c r="N853" s="26"/>
      <c r="O853" s="26"/>
      <c r="P853" s="26"/>
      <c r="Q853" s="26"/>
      <c r="R853" s="26"/>
      <c r="S853" s="26"/>
      <c r="T853" s="542"/>
    </row>
    <row r="854" spans="1:20" ht="15" customHeight="1" x14ac:dyDescent="0.25">
      <c r="A854" s="473"/>
      <c r="B854" s="592"/>
      <c r="C854" s="122"/>
      <c r="D854" s="472"/>
      <c r="E854" s="472"/>
      <c r="F854" s="616"/>
      <c r="G854" s="517"/>
      <c r="H854" s="547"/>
      <c r="I854" s="547"/>
      <c r="J854" s="26"/>
      <c r="K854" s="26"/>
      <c r="L854" s="26"/>
      <c r="M854" s="539"/>
      <c r="N854" s="26"/>
      <c r="O854" s="26"/>
      <c r="P854" s="26"/>
      <c r="Q854" s="26"/>
      <c r="R854" s="26"/>
      <c r="S854" s="26"/>
      <c r="T854" s="542"/>
    </row>
    <row r="855" spans="1:20" ht="15" customHeight="1" x14ac:dyDescent="0.25">
      <c r="A855" s="473"/>
      <c r="B855" s="588"/>
      <c r="C855" s="594"/>
      <c r="D855" s="472"/>
      <c r="E855" s="472"/>
      <c r="F855" s="616"/>
      <c r="G855" s="517"/>
      <c r="H855" s="547"/>
      <c r="I855" s="547"/>
      <c r="J855" s="26"/>
      <c r="K855" s="26"/>
      <c r="L855" s="26"/>
      <c r="M855" s="539"/>
      <c r="N855" s="26"/>
      <c r="O855" s="26"/>
      <c r="P855" s="26"/>
      <c r="Q855" s="26"/>
      <c r="R855" s="26"/>
      <c r="S855" s="26"/>
      <c r="T855" s="542"/>
    </row>
    <row r="856" spans="1:20" ht="15" customHeight="1" x14ac:dyDescent="0.25">
      <c r="A856" s="473"/>
      <c r="B856" s="588"/>
      <c r="C856" s="594"/>
      <c r="D856" s="472"/>
      <c r="E856" s="472"/>
      <c r="F856" s="616"/>
      <c r="G856" s="517"/>
      <c r="H856" s="547"/>
      <c r="I856" s="547"/>
      <c r="J856" s="26"/>
      <c r="K856" s="26"/>
      <c r="L856" s="26"/>
      <c r="M856" s="539"/>
      <c r="N856" s="26"/>
      <c r="O856" s="26"/>
      <c r="P856" s="26"/>
      <c r="Q856" s="26"/>
      <c r="R856" s="26"/>
      <c r="S856" s="26"/>
      <c r="T856" s="542"/>
    </row>
    <row r="857" spans="1:20" ht="15" customHeight="1" x14ac:dyDescent="0.25">
      <c r="A857" s="473"/>
      <c r="B857" s="588"/>
      <c r="C857" s="594"/>
      <c r="D857" s="472"/>
      <c r="E857" s="472"/>
      <c r="F857" s="26"/>
      <c r="G857" s="517"/>
      <c r="H857" s="547"/>
      <c r="I857" s="547"/>
      <c r="J857" s="26"/>
      <c r="K857" s="26"/>
      <c r="L857" s="26"/>
      <c r="M857" s="539"/>
      <c r="N857" s="26"/>
      <c r="O857" s="26"/>
      <c r="P857" s="26"/>
      <c r="Q857" s="26"/>
      <c r="R857" s="26"/>
      <c r="S857" s="26"/>
      <c r="T857" s="542"/>
    </row>
    <row r="858" spans="1:20" ht="15" customHeight="1" x14ac:dyDescent="0.25">
      <c r="A858" s="473"/>
      <c r="B858" s="588"/>
      <c r="C858" s="594"/>
      <c r="D858" s="472"/>
      <c r="E858" s="472"/>
      <c r="F858" s="26"/>
      <c r="G858" s="517"/>
      <c r="H858" s="547"/>
      <c r="I858" s="547"/>
      <c r="J858" s="26"/>
      <c r="K858" s="26"/>
      <c r="L858" s="26"/>
      <c r="M858" s="539"/>
      <c r="N858" s="26"/>
      <c r="O858" s="26"/>
      <c r="P858" s="26"/>
      <c r="Q858" s="26"/>
      <c r="R858" s="26"/>
      <c r="S858" s="26"/>
      <c r="T858" s="542"/>
    </row>
    <row r="859" spans="1:20" ht="15" customHeight="1" x14ac:dyDescent="0.25">
      <c r="A859" s="473"/>
      <c r="B859" s="588"/>
      <c r="C859" s="472"/>
      <c r="D859" s="472"/>
      <c r="E859" s="472"/>
      <c r="F859" s="616"/>
      <c r="G859" s="517"/>
      <c r="H859" s="547"/>
      <c r="I859" s="547"/>
      <c r="J859" s="26"/>
      <c r="K859" s="26"/>
      <c r="L859" s="26"/>
      <c r="M859" s="539"/>
      <c r="N859" s="26"/>
      <c r="O859" s="26"/>
      <c r="P859" s="26"/>
      <c r="Q859" s="26"/>
      <c r="R859" s="26"/>
      <c r="S859" s="26"/>
      <c r="T859" s="542"/>
    </row>
    <row r="860" spans="1:20" ht="15" customHeight="1" x14ac:dyDescent="0.25">
      <c r="A860" s="473"/>
      <c r="B860" s="588"/>
      <c r="C860" s="472"/>
      <c r="D860" s="472"/>
      <c r="E860" s="472"/>
      <c r="F860" s="616"/>
      <c r="G860" s="517"/>
      <c r="H860" s="547"/>
      <c r="I860" s="547"/>
      <c r="J860" s="26"/>
      <c r="K860" s="26"/>
      <c r="L860" s="26"/>
      <c r="M860" s="539"/>
      <c r="N860" s="26"/>
      <c r="O860" s="26"/>
      <c r="P860" s="26"/>
      <c r="Q860" s="26"/>
      <c r="R860" s="26"/>
      <c r="S860" s="26"/>
      <c r="T860" s="542"/>
    </row>
    <row r="861" spans="1:20" ht="15" customHeight="1" x14ac:dyDescent="0.25">
      <c r="A861" s="473"/>
      <c r="B861" s="588"/>
      <c r="C861" s="472"/>
      <c r="D861" s="472"/>
      <c r="E861" s="472"/>
      <c r="F861" s="616"/>
      <c r="G861" s="517"/>
      <c r="H861" s="547"/>
      <c r="I861" s="547"/>
      <c r="J861" s="26"/>
      <c r="K861" s="26"/>
      <c r="L861" s="26"/>
      <c r="M861" s="539"/>
      <c r="N861" s="26"/>
      <c r="O861" s="26"/>
      <c r="P861" s="26"/>
      <c r="Q861" s="26"/>
      <c r="R861" s="26"/>
      <c r="S861" s="26"/>
      <c r="T861" s="542"/>
    </row>
    <row r="862" spans="1:20" ht="15" customHeight="1" x14ac:dyDescent="0.25">
      <c r="A862" s="473"/>
      <c r="B862" s="588"/>
      <c r="C862" s="472"/>
      <c r="D862" s="472"/>
      <c r="E862" s="472"/>
      <c r="F862" s="616"/>
      <c r="G862" s="517"/>
      <c r="H862" s="547"/>
      <c r="I862" s="547"/>
      <c r="J862" s="26"/>
      <c r="K862" s="26"/>
      <c r="L862" s="26"/>
      <c r="M862" s="539"/>
      <c r="N862" s="26"/>
      <c r="O862" s="26"/>
      <c r="P862" s="26"/>
      <c r="Q862" s="26"/>
      <c r="R862" s="26"/>
      <c r="S862" s="26"/>
      <c r="T862" s="542"/>
    </row>
    <row r="863" spans="1:20" ht="15" customHeight="1" x14ac:dyDescent="0.25">
      <c r="A863" s="473"/>
      <c r="B863" s="588"/>
      <c r="C863" s="472"/>
      <c r="D863" s="472"/>
      <c r="E863" s="472"/>
      <c r="F863" s="616"/>
      <c r="G863" s="517"/>
      <c r="H863" s="547"/>
      <c r="I863" s="547"/>
      <c r="J863" s="26"/>
      <c r="K863" s="26"/>
      <c r="L863" s="26"/>
      <c r="M863" s="539"/>
      <c r="N863" s="26"/>
      <c r="O863" s="26"/>
      <c r="P863" s="26"/>
      <c r="Q863" s="26"/>
      <c r="R863" s="26"/>
      <c r="S863" s="26"/>
      <c r="T863" s="542"/>
    </row>
    <row r="864" spans="1:20" ht="15" customHeight="1" x14ac:dyDescent="0.25">
      <c r="A864" s="473"/>
      <c r="B864" s="588"/>
      <c r="C864" s="472"/>
      <c r="D864" s="472"/>
      <c r="E864" s="472"/>
      <c r="F864" s="616"/>
      <c r="G864" s="517"/>
      <c r="H864" s="547"/>
      <c r="I864" s="547"/>
      <c r="J864" s="26"/>
      <c r="K864" s="26"/>
      <c r="L864" s="26"/>
      <c r="M864" s="539"/>
      <c r="N864" s="26"/>
      <c r="O864" s="26"/>
      <c r="P864" s="26"/>
      <c r="Q864" s="26"/>
      <c r="R864" s="26"/>
      <c r="S864" s="26"/>
      <c r="T864" s="542"/>
    </row>
    <row r="865" spans="1:20" ht="15" customHeight="1" x14ac:dyDescent="0.25">
      <c r="A865" s="473"/>
      <c r="B865" s="588"/>
      <c r="C865" s="472"/>
      <c r="D865" s="472"/>
      <c r="E865" s="472"/>
      <c r="F865" s="616"/>
      <c r="G865" s="517"/>
      <c r="H865" s="547"/>
      <c r="I865" s="547"/>
      <c r="J865" s="26"/>
      <c r="K865" s="26"/>
      <c r="L865" s="26"/>
      <c r="M865" s="539"/>
      <c r="N865" s="26"/>
      <c r="O865" s="26"/>
      <c r="P865" s="26"/>
      <c r="Q865" s="26"/>
      <c r="R865" s="26"/>
      <c r="S865" s="26"/>
      <c r="T865" s="542"/>
    </row>
    <row r="866" spans="1:20" ht="15" customHeight="1" x14ac:dyDescent="0.25">
      <c r="A866" s="473"/>
      <c r="B866" s="588"/>
      <c r="C866" s="472"/>
      <c r="D866" s="472"/>
      <c r="E866" s="472"/>
      <c r="F866" s="26"/>
      <c r="G866" s="517"/>
      <c r="H866" s="547"/>
      <c r="I866" s="547"/>
      <c r="J866" s="26"/>
      <c r="K866" s="26"/>
      <c r="L866" s="26"/>
      <c r="M866" s="539"/>
      <c r="N866" s="26"/>
      <c r="O866" s="26"/>
      <c r="P866" s="26"/>
      <c r="Q866" s="26"/>
      <c r="R866" s="26"/>
      <c r="S866" s="26"/>
      <c r="T866" s="542"/>
    </row>
    <row r="867" spans="1:20" ht="15" customHeight="1" x14ac:dyDescent="0.25">
      <c r="A867" s="473"/>
      <c r="B867" s="588"/>
      <c r="C867" s="472"/>
      <c r="D867" s="472"/>
      <c r="E867" s="472"/>
      <c r="F867" s="26"/>
      <c r="G867" s="517"/>
      <c r="H867" s="547"/>
      <c r="I867" s="547"/>
      <c r="J867" s="26"/>
      <c r="K867" s="26"/>
      <c r="L867" s="26"/>
      <c r="M867" s="539"/>
      <c r="N867" s="26"/>
      <c r="O867" s="26"/>
      <c r="P867" s="26"/>
      <c r="Q867" s="26"/>
      <c r="R867" s="26"/>
      <c r="S867" s="26"/>
      <c r="T867" s="542"/>
    </row>
    <row r="868" spans="1:20" ht="15" customHeight="1" x14ac:dyDescent="0.25">
      <c r="A868" s="473"/>
      <c r="B868" s="588"/>
      <c r="C868" s="472"/>
      <c r="D868" s="472"/>
      <c r="E868" s="472"/>
      <c r="F868" s="616"/>
      <c r="G868" s="517"/>
      <c r="H868" s="547"/>
      <c r="I868" s="547"/>
      <c r="J868" s="26"/>
      <c r="K868" s="26"/>
      <c r="L868" s="26"/>
      <c r="M868" s="539"/>
      <c r="N868" s="26"/>
      <c r="O868" s="26"/>
      <c r="P868" s="26"/>
      <c r="Q868" s="26"/>
      <c r="R868" s="26"/>
      <c r="S868" s="26"/>
      <c r="T868" s="542"/>
    </row>
    <row r="869" spans="1:20" ht="15" customHeight="1" x14ac:dyDescent="0.25">
      <c r="A869" s="473"/>
      <c r="B869" s="588"/>
      <c r="C869" s="472"/>
      <c r="D869" s="472"/>
      <c r="E869" s="472"/>
      <c r="F869" s="616"/>
      <c r="G869" s="517"/>
      <c r="H869" s="547"/>
      <c r="I869" s="547"/>
      <c r="J869" s="26"/>
      <c r="K869" s="26"/>
      <c r="L869" s="26"/>
      <c r="M869" s="539"/>
      <c r="N869" s="26"/>
      <c r="O869" s="26"/>
      <c r="P869" s="26"/>
      <c r="Q869" s="26"/>
      <c r="R869" s="26"/>
      <c r="S869" s="26"/>
      <c r="T869" s="542"/>
    </row>
    <row r="870" spans="1:20" ht="15" customHeight="1" x14ac:dyDescent="0.25">
      <c r="A870" s="473"/>
      <c r="B870" s="588"/>
      <c r="C870" s="472"/>
      <c r="D870" s="472"/>
      <c r="E870" s="472"/>
      <c r="F870" s="616"/>
      <c r="G870" s="517"/>
      <c r="H870" s="547"/>
      <c r="I870" s="547"/>
      <c r="J870" s="26"/>
      <c r="K870" s="26"/>
      <c r="L870" s="26"/>
      <c r="M870" s="539"/>
      <c r="N870" s="26"/>
      <c r="O870" s="26"/>
      <c r="P870" s="26"/>
      <c r="Q870" s="26"/>
      <c r="R870" s="26"/>
      <c r="S870" s="26"/>
      <c r="T870" s="542"/>
    </row>
    <row r="871" spans="1:20" ht="15" customHeight="1" x14ac:dyDescent="0.25">
      <c r="A871" s="473"/>
      <c r="B871" s="588"/>
      <c r="C871" s="472"/>
      <c r="D871" s="472"/>
      <c r="E871" s="472"/>
      <c r="F871" s="616"/>
      <c r="G871" s="517"/>
      <c r="H871" s="547"/>
      <c r="I871" s="547"/>
      <c r="J871" s="26"/>
      <c r="K871" s="26"/>
      <c r="L871" s="26"/>
      <c r="M871" s="539"/>
      <c r="N871" s="26"/>
      <c r="O871" s="26"/>
      <c r="P871" s="26"/>
      <c r="Q871" s="26"/>
      <c r="R871" s="26"/>
      <c r="S871" s="26"/>
      <c r="T871" s="542"/>
    </row>
    <row r="872" spans="1:20" ht="15" customHeight="1" x14ac:dyDescent="0.25">
      <c r="A872" s="473"/>
      <c r="B872" s="588"/>
      <c r="C872" s="472"/>
      <c r="D872" s="472"/>
      <c r="E872" s="472"/>
      <c r="F872" s="616"/>
      <c r="G872" s="517"/>
      <c r="H872" s="547"/>
      <c r="I872" s="547"/>
      <c r="J872" s="26"/>
      <c r="K872" s="26"/>
      <c r="L872" s="26"/>
      <c r="M872" s="539"/>
      <c r="N872" s="26"/>
      <c r="O872" s="26"/>
      <c r="P872" s="26"/>
      <c r="Q872" s="26"/>
      <c r="R872" s="26"/>
      <c r="S872" s="26"/>
      <c r="T872" s="542"/>
    </row>
    <row r="873" spans="1:20" ht="15" customHeight="1" x14ac:dyDescent="0.25">
      <c r="A873" s="473"/>
      <c r="B873" s="588"/>
      <c r="C873" s="472"/>
      <c r="D873" s="472"/>
      <c r="E873" s="472"/>
      <c r="F873" s="616"/>
      <c r="G873" s="517"/>
      <c r="H873" s="547"/>
      <c r="I873" s="547"/>
      <c r="J873" s="26"/>
      <c r="K873" s="26"/>
      <c r="L873" s="26"/>
      <c r="M873" s="539"/>
      <c r="N873" s="26"/>
      <c r="O873" s="26"/>
      <c r="P873" s="26"/>
      <c r="Q873" s="26"/>
      <c r="R873" s="26"/>
      <c r="S873" s="26"/>
      <c r="T873" s="542"/>
    </row>
    <row r="874" spans="1:20" ht="15" customHeight="1" x14ac:dyDescent="0.25">
      <c r="A874" s="473"/>
      <c r="B874" s="588"/>
      <c r="C874" s="472"/>
      <c r="D874" s="472"/>
      <c r="E874" s="472"/>
      <c r="F874" s="616"/>
      <c r="G874" s="517"/>
      <c r="H874" s="547"/>
      <c r="I874" s="547"/>
      <c r="J874" s="26"/>
      <c r="K874" s="26"/>
      <c r="L874" s="26"/>
      <c r="M874" s="539"/>
      <c r="N874" s="26"/>
      <c r="O874" s="26"/>
      <c r="P874" s="26"/>
      <c r="Q874" s="26"/>
      <c r="R874" s="26"/>
      <c r="S874" s="26"/>
      <c r="T874" s="542"/>
    </row>
    <row r="875" spans="1:20" ht="15" customHeight="1" x14ac:dyDescent="0.25">
      <c r="A875" s="473"/>
      <c r="B875" s="588"/>
      <c r="C875" s="472"/>
      <c r="D875" s="472"/>
      <c r="E875" s="472"/>
      <c r="F875" s="26"/>
      <c r="G875" s="517"/>
      <c r="H875" s="547"/>
      <c r="I875" s="547"/>
      <c r="J875" s="26"/>
      <c r="K875" s="26"/>
      <c r="L875" s="26"/>
      <c r="M875" s="539"/>
      <c r="N875" s="26"/>
      <c r="O875" s="26"/>
      <c r="P875" s="26"/>
      <c r="Q875" s="26"/>
      <c r="R875" s="26"/>
      <c r="S875" s="26"/>
      <c r="T875" s="542"/>
    </row>
    <row r="876" spans="1:20" ht="15.75" customHeight="1" x14ac:dyDescent="0.25">
      <c r="A876" s="473"/>
      <c r="B876" s="588"/>
      <c r="C876" s="472"/>
      <c r="D876" s="472"/>
      <c r="E876" s="472"/>
      <c r="F876" s="26"/>
      <c r="G876" s="517"/>
      <c r="H876" s="547"/>
      <c r="I876" s="547"/>
      <c r="J876" s="26"/>
      <c r="K876" s="26"/>
      <c r="L876" s="26"/>
      <c r="M876" s="539"/>
      <c r="N876" s="26"/>
      <c r="O876" s="26"/>
      <c r="P876" s="26"/>
      <c r="Q876" s="26"/>
      <c r="R876" s="26"/>
      <c r="S876" s="26"/>
      <c r="T876" s="542"/>
    </row>
    <row r="877" spans="1:20" ht="15" customHeight="1" x14ac:dyDescent="0.25">
      <c r="A877" s="473"/>
      <c r="B877" s="588"/>
      <c r="C877" s="472"/>
      <c r="D877" s="472"/>
      <c r="E877" s="472"/>
      <c r="F877" s="616"/>
      <c r="G877" s="517"/>
      <c r="H877" s="547"/>
      <c r="I877" s="547"/>
      <c r="J877" s="26"/>
      <c r="K877" s="26"/>
      <c r="L877" s="26"/>
      <c r="M877" s="539"/>
      <c r="N877" s="26"/>
      <c r="O877" s="26"/>
      <c r="P877" s="26"/>
      <c r="Q877" s="26"/>
      <c r="R877" s="26"/>
      <c r="S877" s="26"/>
      <c r="T877" s="542"/>
    </row>
    <row r="878" spans="1:20" ht="15" customHeight="1" x14ac:dyDescent="0.25">
      <c r="A878" s="473"/>
      <c r="B878" s="588"/>
      <c r="C878" s="472"/>
      <c r="D878" s="472"/>
      <c r="E878" s="472"/>
      <c r="F878" s="616"/>
      <c r="G878" s="517"/>
      <c r="H878" s="547"/>
      <c r="I878" s="547"/>
      <c r="J878" s="26"/>
      <c r="K878" s="26"/>
      <c r="L878" s="26"/>
      <c r="M878" s="539"/>
      <c r="N878" s="26"/>
      <c r="O878" s="26"/>
      <c r="P878" s="26"/>
      <c r="Q878" s="26"/>
      <c r="R878" s="26"/>
      <c r="S878" s="26"/>
      <c r="T878" s="542"/>
    </row>
    <row r="879" spans="1:20" ht="15" customHeight="1" x14ac:dyDescent="0.25">
      <c r="A879" s="473"/>
      <c r="B879" s="588"/>
      <c r="C879" s="472"/>
      <c r="D879" s="472"/>
      <c r="E879" s="472"/>
      <c r="F879" s="616"/>
      <c r="G879" s="517"/>
      <c r="H879" s="547"/>
      <c r="I879" s="547"/>
      <c r="J879" s="26"/>
      <c r="K879" s="26"/>
      <c r="L879" s="26"/>
      <c r="M879" s="539"/>
      <c r="N879" s="26"/>
      <c r="O879" s="26"/>
      <c r="P879" s="26"/>
      <c r="Q879" s="26"/>
      <c r="R879" s="26"/>
      <c r="S879" s="26"/>
      <c r="T879" s="542"/>
    </row>
    <row r="880" spans="1:20" ht="15" customHeight="1" x14ac:dyDescent="0.25">
      <c r="A880" s="473"/>
      <c r="B880" s="588"/>
      <c r="C880" s="472"/>
      <c r="D880" s="472"/>
      <c r="E880" s="472"/>
      <c r="F880" s="616"/>
      <c r="G880" s="517"/>
      <c r="H880" s="547"/>
      <c r="I880" s="547"/>
      <c r="J880" s="26"/>
      <c r="K880" s="26"/>
      <c r="L880" s="26"/>
      <c r="M880" s="539"/>
      <c r="N880" s="26"/>
      <c r="O880" s="26"/>
      <c r="P880" s="26"/>
      <c r="Q880" s="26"/>
      <c r="R880" s="26"/>
      <c r="S880" s="26"/>
      <c r="T880" s="542"/>
    </row>
    <row r="881" spans="1:20" ht="15" customHeight="1" x14ac:dyDescent="0.25">
      <c r="A881" s="473"/>
      <c r="B881" s="588"/>
      <c r="C881" s="472"/>
      <c r="D881" s="472"/>
      <c r="E881" s="472"/>
      <c r="F881" s="616"/>
      <c r="G881" s="517"/>
      <c r="H881" s="547"/>
      <c r="I881" s="547"/>
      <c r="J881" s="26"/>
      <c r="K881" s="26"/>
      <c r="L881" s="26"/>
      <c r="M881" s="539"/>
      <c r="N881" s="26"/>
      <c r="O881" s="26"/>
      <c r="P881" s="26"/>
      <c r="Q881" s="26"/>
      <c r="R881" s="26"/>
      <c r="S881" s="26"/>
      <c r="T881" s="542"/>
    </row>
    <row r="882" spans="1:20" ht="15" customHeight="1" x14ac:dyDescent="0.25">
      <c r="A882" s="473"/>
      <c r="B882" s="588"/>
      <c r="C882" s="472"/>
      <c r="D882" s="472"/>
      <c r="E882" s="472"/>
      <c r="F882" s="616"/>
      <c r="G882" s="517"/>
      <c r="H882" s="547"/>
      <c r="I882" s="547"/>
      <c r="J882" s="26"/>
      <c r="K882" s="26"/>
      <c r="L882" s="26"/>
      <c r="M882" s="539"/>
      <c r="N882" s="26"/>
      <c r="O882" s="26"/>
      <c r="P882" s="26"/>
      <c r="Q882" s="26"/>
      <c r="R882" s="26"/>
      <c r="S882" s="26"/>
      <c r="T882" s="542"/>
    </row>
    <row r="883" spans="1:20" ht="15" customHeight="1" x14ac:dyDescent="0.25">
      <c r="A883" s="473"/>
      <c r="B883" s="588"/>
      <c r="C883" s="472"/>
      <c r="D883" s="472"/>
      <c r="E883" s="472"/>
      <c r="F883" s="616"/>
      <c r="G883" s="517"/>
      <c r="H883" s="547"/>
      <c r="I883" s="547"/>
      <c r="J883" s="26"/>
      <c r="K883" s="26"/>
      <c r="L883" s="26"/>
      <c r="M883" s="539"/>
      <c r="N883" s="26"/>
      <c r="O883" s="26"/>
      <c r="P883" s="26"/>
      <c r="Q883" s="26"/>
      <c r="R883" s="26"/>
      <c r="S883" s="26"/>
      <c r="T883" s="542"/>
    </row>
    <row r="884" spans="1:20" ht="15" customHeight="1" x14ac:dyDescent="0.25">
      <c r="A884" s="473"/>
      <c r="B884" s="588"/>
      <c r="C884" s="472"/>
      <c r="D884" s="472"/>
      <c r="E884" s="472"/>
      <c r="F884" s="616"/>
      <c r="G884" s="517"/>
      <c r="H884" s="547"/>
      <c r="I884" s="547"/>
      <c r="J884" s="26"/>
      <c r="K884" s="26"/>
      <c r="L884" s="26"/>
      <c r="M884" s="539"/>
      <c r="N884" s="26"/>
      <c r="O884" s="26"/>
      <c r="P884" s="26"/>
      <c r="Q884" s="26"/>
      <c r="R884" s="26"/>
      <c r="S884" s="26"/>
      <c r="T884" s="542"/>
    </row>
    <row r="885" spans="1:20" ht="15" customHeight="1" x14ac:dyDescent="0.25">
      <c r="A885" s="473"/>
      <c r="B885" s="588"/>
      <c r="C885" s="472"/>
      <c r="D885" s="472"/>
      <c r="E885" s="472"/>
      <c r="F885" s="616"/>
      <c r="G885" s="517"/>
      <c r="H885" s="547"/>
      <c r="I885" s="547"/>
      <c r="J885" s="26"/>
      <c r="K885" s="26"/>
      <c r="L885" s="26"/>
      <c r="M885" s="539"/>
      <c r="N885" s="26"/>
      <c r="O885" s="26"/>
      <c r="P885" s="26"/>
      <c r="Q885" s="26"/>
      <c r="R885" s="26"/>
      <c r="S885" s="26"/>
      <c r="T885" s="542"/>
    </row>
    <row r="886" spans="1:20" ht="15" customHeight="1" x14ac:dyDescent="0.25">
      <c r="A886" s="473"/>
      <c r="B886" s="588"/>
      <c r="C886" s="472"/>
      <c r="D886" s="472"/>
      <c r="E886" s="472"/>
      <c r="F886" s="26"/>
      <c r="G886" s="517"/>
      <c r="H886" s="547"/>
      <c r="I886" s="547"/>
      <c r="J886" s="26"/>
      <c r="K886" s="26"/>
      <c r="L886" s="26"/>
      <c r="M886" s="539"/>
      <c r="N886" s="26"/>
      <c r="O886" s="26"/>
      <c r="P886" s="26"/>
      <c r="Q886" s="26"/>
      <c r="R886" s="26"/>
      <c r="S886" s="26"/>
      <c r="T886" s="542"/>
    </row>
    <row r="887" spans="1:20" ht="15" customHeight="1" x14ac:dyDescent="0.25">
      <c r="A887" s="473"/>
      <c r="B887" s="588"/>
      <c r="C887" s="472"/>
      <c r="D887" s="472"/>
      <c r="E887" s="472"/>
      <c r="F887" s="26"/>
      <c r="G887" s="517"/>
      <c r="H887" s="547"/>
      <c r="I887" s="547"/>
      <c r="J887" s="26"/>
      <c r="K887" s="26"/>
      <c r="L887" s="26"/>
      <c r="M887" s="539"/>
      <c r="N887" s="26"/>
      <c r="O887" s="26"/>
      <c r="P887" s="26"/>
      <c r="Q887" s="26"/>
      <c r="R887" s="26"/>
      <c r="S887" s="26"/>
      <c r="T887" s="542"/>
    </row>
    <row r="888" spans="1:20" ht="15" customHeight="1" x14ac:dyDescent="0.25">
      <c r="A888" s="473"/>
      <c r="B888" s="588"/>
      <c r="C888" s="472"/>
      <c r="D888" s="472"/>
      <c r="E888" s="472"/>
      <c r="F888" s="616"/>
      <c r="G888" s="517"/>
      <c r="H888" s="547"/>
      <c r="I888" s="547"/>
      <c r="J888" s="26"/>
      <c r="K888" s="26"/>
      <c r="L888" s="26"/>
      <c r="M888" s="539"/>
      <c r="N888" s="26"/>
      <c r="O888" s="26"/>
      <c r="P888" s="26"/>
      <c r="Q888" s="26"/>
      <c r="R888" s="26"/>
      <c r="S888" s="26"/>
      <c r="T888" s="542"/>
    </row>
    <row r="889" spans="1:20" ht="15" customHeight="1" x14ac:dyDescent="0.25">
      <c r="A889" s="473"/>
      <c r="B889" s="588"/>
      <c r="C889" s="472"/>
      <c r="D889" s="472"/>
      <c r="E889" s="472"/>
      <c r="F889" s="616"/>
      <c r="G889" s="517"/>
      <c r="H889" s="547"/>
      <c r="I889" s="547"/>
      <c r="J889" s="26"/>
      <c r="K889" s="26"/>
      <c r="L889" s="26"/>
      <c r="M889" s="539"/>
      <c r="N889" s="26"/>
      <c r="O889" s="26"/>
      <c r="P889" s="26"/>
      <c r="Q889" s="26"/>
      <c r="R889" s="26"/>
      <c r="S889" s="26"/>
      <c r="T889" s="542"/>
    </row>
    <row r="890" spans="1:20" ht="15" customHeight="1" x14ac:dyDescent="0.25">
      <c r="A890" s="473"/>
      <c r="B890" s="588"/>
      <c r="C890" s="472"/>
      <c r="D890" s="472"/>
      <c r="E890" s="472"/>
      <c r="F890" s="616"/>
      <c r="G890" s="517"/>
      <c r="H890" s="547"/>
      <c r="I890" s="547"/>
      <c r="J890" s="26"/>
      <c r="K890" s="26"/>
      <c r="L890" s="26"/>
      <c r="M890" s="539"/>
      <c r="N890" s="26"/>
      <c r="O890" s="26"/>
      <c r="P890" s="26"/>
      <c r="Q890" s="26"/>
      <c r="R890" s="26"/>
      <c r="S890" s="26"/>
      <c r="T890" s="542"/>
    </row>
    <row r="891" spans="1:20" ht="15" customHeight="1" x14ac:dyDescent="0.25">
      <c r="A891" s="473"/>
      <c r="B891" s="588"/>
      <c r="C891" s="472"/>
      <c r="D891" s="472"/>
      <c r="E891" s="472"/>
      <c r="F891" s="616"/>
      <c r="G891" s="517"/>
      <c r="H891" s="547"/>
      <c r="I891" s="547"/>
      <c r="J891" s="26"/>
      <c r="K891" s="26"/>
      <c r="L891" s="26"/>
      <c r="M891" s="539"/>
      <c r="N891" s="26"/>
      <c r="O891" s="26"/>
      <c r="P891" s="26"/>
      <c r="Q891" s="26"/>
      <c r="R891" s="26"/>
      <c r="S891" s="26"/>
      <c r="T891" s="542"/>
    </row>
    <row r="892" spans="1:20" ht="15" customHeight="1" x14ac:dyDescent="0.25">
      <c r="A892" s="473"/>
      <c r="B892" s="588"/>
      <c r="C892" s="472"/>
      <c r="D892" s="472"/>
      <c r="E892" s="472"/>
      <c r="F892" s="616"/>
      <c r="G892" s="517"/>
      <c r="H892" s="547"/>
      <c r="I892" s="547"/>
      <c r="J892" s="26"/>
      <c r="K892" s="26"/>
      <c r="L892" s="26"/>
      <c r="M892" s="539"/>
      <c r="N892" s="26"/>
      <c r="O892" s="26"/>
      <c r="P892" s="26"/>
      <c r="Q892" s="26"/>
      <c r="R892" s="26"/>
      <c r="S892" s="26"/>
      <c r="T892" s="542"/>
    </row>
    <row r="893" spans="1:20" ht="15" customHeight="1" x14ac:dyDescent="0.25">
      <c r="A893" s="473"/>
      <c r="B893" s="588"/>
      <c r="C893" s="472"/>
      <c r="D893" s="472"/>
      <c r="E893" s="472"/>
      <c r="F893" s="616"/>
      <c r="G893" s="517"/>
      <c r="H893" s="547"/>
      <c r="I893" s="547"/>
      <c r="J893" s="26"/>
      <c r="K893" s="26"/>
      <c r="L893" s="26"/>
      <c r="M893" s="539"/>
      <c r="N893" s="26"/>
      <c r="O893" s="26"/>
      <c r="P893" s="26"/>
      <c r="Q893" s="26"/>
      <c r="R893" s="26"/>
      <c r="S893" s="26"/>
      <c r="T893" s="542"/>
    </row>
    <row r="894" spans="1:20" ht="15" customHeight="1" x14ac:dyDescent="0.25">
      <c r="A894" s="473"/>
      <c r="B894" s="588"/>
      <c r="C894" s="472"/>
      <c r="D894" s="472"/>
      <c r="E894" s="472"/>
      <c r="F894" s="616"/>
      <c r="G894" s="517"/>
      <c r="H894" s="547"/>
      <c r="I894" s="547"/>
      <c r="J894" s="26"/>
      <c r="K894" s="26"/>
      <c r="L894" s="26"/>
      <c r="M894" s="539"/>
      <c r="N894" s="26"/>
      <c r="O894" s="26"/>
      <c r="P894" s="26"/>
      <c r="Q894" s="26"/>
      <c r="R894" s="26"/>
      <c r="S894" s="26"/>
      <c r="T894" s="542"/>
    </row>
    <row r="895" spans="1:20" ht="15" customHeight="1" x14ac:dyDescent="0.25">
      <c r="A895" s="473"/>
      <c r="B895" s="588"/>
      <c r="C895" s="594"/>
      <c r="D895" s="472"/>
      <c r="E895" s="472"/>
      <c r="F895" s="616"/>
      <c r="G895" s="517"/>
      <c r="H895" s="547"/>
      <c r="I895" s="547"/>
      <c r="J895" s="26"/>
      <c r="K895" s="26"/>
      <c r="L895" s="26"/>
      <c r="M895" s="539"/>
      <c r="N895" s="26"/>
      <c r="O895" s="26"/>
      <c r="P895" s="26"/>
      <c r="Q895" s="26"/>
      <c r="R895" s="26"/>
      <c r="S895" s="26"/>
      <c r="T895" s="542"/>
    </row>
    <row r="896" spans="1:20" ht="15" customHeight="1" x14ac:dyDescent="0.25">
      <c r="A896" s="473"/>
      <c r="B896" s="588"/>
      <c r="C896" s="594"/>
      <c r="D896" s="472"/>
      <c r="E896" s="472"/>
      <c r="F896" s="616"/>
      <c r="G896" s="517"/>
      <c r="H896" s="547"/>
      <c r="I896" s="547"/>
      <c r="J896" s="26"/>
      <c r="K896" s="26"/>
      <c r="L896" s="26"/>
      <c r="M896" s="539"/>
      <c r="N896" s="26"/>
      <c r="O896" s="26"/>
      <c r="P896" s="26"/>
      <c r="Q896" s="26"/>
      <c r="R896" s="26"/>
      <c r="S896" s="26"/>
      <c r="T896" s="542"/>
    </row>
    <row r="897" spans="1:20" ht="15" customHeight="1" x14ac:dyDescent="0.25">
      <c r="A897" s="473"/>
      <c r="B897" s="588"/>
      <c r="C897" s="472"/>
      <c r="D897" s="472"/>
      <c r="E897" s="472"/>
      <c r="F897" s="26"/>
      <c r="G897" s="517"/>
      <c r="H897" s="547"/>
      <c r="I897" s="547"/>
      <c r="J897" s="26"/>
      <c r="K897" s="26"/>
      <c r="L897" s="26"/>
      <c r="M897" s="539"/>
      <c r="N897" s="26"/>
      <c r="O897" s="26"/>
      <c r="P897" s="26"/>
      <c r="Q897" s="26"/>
      <c r="R897" s="26"/>
      <c r="S897" s="26"/>
      <c r="T897" s="542"/>
    </row>
    <row r="898" spans="1:20" ht="15" customHeight="1" x14ac:dyDescent="0.25">
      <c r="A898" s="473"/>
      <c r="B898" s="588"/>
      <c r="C898" s="472"/>
      <c r="D898" s="472"/>
      <c r="E898" s="472"/>
      <c r="F898" s="26"/>
      <c r="G898" s="517"/>
      <c r="H898" s="547"/>
      <c r="I898" s="547"/>
      <c r="J898" s="26"/>
      <c r="K898" s="26"/>
      <c r="L898" s="26"/>
      <c r="M898" s="539"/>
      <c r="N898" s="26"/>
      <c r="O898" s="26"/>
      <c r="P898" s="26"/>
      <c r="Q898" s="26"/>
      <c r="R898" s="26"/>
      <c r="S898" s="26"/>
      <c r="T898" s="542"/>
    </row>
    <row r="899" spans="1:20" ht="15" customHeight="1" x14ac:dyDescent="0.25">
      <c r="A899" s="473"/>
      <c r="B899" s="588"/>
      <c r="C899" s="472"/>
      <c r="D899" s="472"/>
      <c r="E899" s="472"/>
      <c r="F899" s="616"/>
      <c r="G899" s="517"/>
      <c r="H899" s="547"/>
      <c r="I899" s="547"/>
      <c r="J899" s="26"/>
      <c r="K899" s="26"/>
      <c r="L899" s="26"/>
      <c r="M899" s="539"/>
      <c r="N899" s="26"/>
      <c r="O899" s="26"/>
      <c r="P899" s="26"/>
      <c r="Q899" s="26"/>
      <c r="R899" s="26"/>
      <c r="S899" s="26"/>
      <c r="T899" s="542"/>
    </row>
    <row r="900" spans="1:20" ht="15" customHeight="1" x14ac:dyDescent="0.25">
      <c r="A900" s="473"/>
      <c r="B900" s="588"/>
      <c r="C900" s="472"/>
      <c r="D900" s="472"/>
      <c r="E900" s="472"/>
      <c r="F900" s="616"/>
      <c r="G900" s="517"/>
      <c r="H900" s="547"/>
      <c r="I900" s="547"/>
      <c r="J900" s="26"/>
      <c r="K900" s="26"/>
      <c r="L900" s="26"/>
      <c r="M900" s="539"/>
      <c r="N900" s="26"/>
      <c r="O900" s="26"/>
      <c r="P900" s="26"/>
      <c r="Q900" s="26"/>
      <c r="R900" s="26"/>
      <c r="S900" s="26"/>
      <c r="T900" s="542"/>
    </row>
    <row r="901" spans="1:20" ht="15" customHeight="1" x14ac:dyDescent="0.25">
      <c r="A901" s="473"/>
      <c r="B901" s="588"/>
      <c r="C901" s="472"/>
      <c r="D901" s="472"/>
      <c r="E901" s="472"/>
      <c r="F901" s="616"/>
      <c r="G901" s="517"/>
      <c r="H901" s="547"/>
      <c r="I901" s="547"/>
      <c r="J901" s="26"/>
      <c r="K901" s="26"/>
      <c r="L901" s="26"/>
      <c r="M901" s="539"/>
      <c r="N901" s="26"/>
      <c r="O901" s="26"/>
      <c r="P901" s="26"/>
      <c r="Q901" s="26"/>
      <c r="R901" s="26"/>
      <c r="S901" s="26"/>
      <c r="T901" s="542"/>
    </row>
    <row r="902" spans="1:20" ht="15" customHeight="1" x14ac:dyDescent="0.25">
      <c r="A902" s="473"/>
      <c r="B902" s="588"/>
      <c r="C902" s="472"/>
      <c r="D902" s="472"/>
      <c r="E902" s="472"/>
      <c r="F902" s="616"/>
      <c r="G902" s="517"/>
      <c r="H902" s="547"/>
      <c r="I902" s="547"/>
      <c r="J902" s="26"/>
      <c r="K902" s="26"/>
      <c r="L902" s="26"/>
      <c r="M902" s="539"/>
      <c r="N902" s="26"/>
      <c r="O902" s="26"/>
      <c r="P902" s="26"/>
      <c r="Q902" s="26"/>
      <c r="R902" s="26"/>
      <c r="S902" s="26"/>
      <c r="T902" s="542"/>
    </row>
    <row r="903" spans="1:20" ht="15" customHeight="1" x14ac:dyDescent="0.25">
      <c r="A903" s="473"/>
      <c r="B903" s="588"/>
      <c r="C903" s="472"/>
      <c r="D903" s="472"/>
      <c r="E903" s="472"/>
      <c r="F903" s="616"/>
      <c r="G903" s="517"/>
      <c r="H903" s="547"/>
      <c r="I903" s="547"/>
      <c r="J903" s="26"/>
      <c r="K903" s="26"/>
      <c r="L903" s="26"/>
      <c r="M903" s="539"/>
      <c r="N903" s="26"/>
      <c r="O903" s="26"/>
      <c r="P903" s="26"/>
      <c r="Q903" s="26"/>
      <c r="R903" s="26"/>
      <c r="S903" s="26"/>
      <c r="T903" s="542"/>
    </row>
    <row r="904" spans="1:20" ht="15" customHeight="1" x14ac:dyDescent="0.25">
      <c r="A904" s="473"/>
      <c r="B904" s="588"/>
      <c r="C904" s="472"/>
      <c r="D904" s="472"/>
      <c r="E904" s="472"/>
      <c r="F904" s="616"/>
      <c r="G904" s="517"/>
      <c r="H904" s="547"/>
      <c r="I904" s="547"/>
      <c r="J904" s="26"/>
      <c r="K904" s="26"/>
      <c r="L904" s="26"/>
      <c r="M904" s="539"/>
      <c r="N904" s="26"/>
      <c r="O904" s="26"/>
      <c r="P904" s="26"/>
      <c r="Q904" s="26"/>
      <c r="R904" s="26"/>
      <c r="S904" s="26"/>
    </row>
    <row r="905" spans="1:20" ht="15" customHeight="1" x14ac:dyDescent="0.25">
      <c r="A905" s="473"/>
      <c r="B905" s="588"/>
      <c r="C905" s="472"/>
      <c r="D905" s="472"/>
      <c r="E905" s="472"/>
      <c r="F905" s="616"/>
      <c r="G905" s="517"/>
      <c r="H905" s="547"/>
      <c r="I905" s="547"/>
      <c r="J905" s="26"/>
      <c r="K905" s="26"/>
      <c r="L905" s="26"/>
      <c r="M905" s="539"/>
      <c r="N905" s="26"/>
      <c r="O905" s="26"/>
      <c r="P905" s="26"/>
      <c r="Q905" s="26"/>
      <c r="R905" s="26"/>
      <c r="S905" s="26"/>
      <c r="T905" s="542"/>
    </row>
    <row r="906" spans="1:20" ht="15" customHeight="1" x14ac:dyDescent="0.25">
      <c r="A906" s="473"/>
      <c r="B906" s="588"/>
      <c r="C906" s="472"/>
      <c r="D906" s="472"/>
      <c r="E906" s="472"/>
      <c r="F906" s="616"/>
      <c r="G906" s="517"/>
      <c r="H906" s="547"/>
      <c r="I906" s="547"/>
      <c r="J906" s="26"/>
      <c r="K906" s="26"/>
      <c r="L906" s="26"/>
      <c r="M906" s="539"/>
      <c r="N906" s="26"/>
      <c r="O906" s="26"/>
      <c r="P906" s="26"/>
      <c r="Q906" s="26"/>
      <c r="R906" s="26"/>
      <c r="S906" s="26"/>
      <c r="T906" s="542"/>
    </row>
    <row r="907" spans="1:20" ht="15" customHeight="1" x14ac:dyDescent="0.25">
      <c r="A907" s="473"/>
      <c r="B907" s="588"/>
      <c r="C907" s="472"/>
      <c r="D907" s="472"/>
      <c r="E907" s="472"/>
      <c r="F907" s="616"/>
      <c r="G907" s="517"/>
      <c r="H907" s="547"/>
      <c r="I907" s="547"/>
      <c r="J907" s="26"/>
      <c r="K907" s="26"/>
      <c r="L907" s="26"/>
      <c r="M907" s="539"/>
      <c r="N907" s="26"/>
      <c r="O907" s="26"/>
      <c r="P907" s="26"/>
      <c r="Q907" s="26"/>
      <c r="R907" s="26"/>
      <c r="S907" s="26"/>
      <c r="T907" s="542"/>
    </row>
    <row r="908" spans="1:20" ht="15" customHeight="1" x14ac:dyDescent="0.25">
      <c r="A908" s="473"/>
      <c r="B908" s="588"/>
      <c r="C908" s="472"/>
      <c r="D908" s="472"/>
      <c r="E908" s="472"/>
      <c r="F908" s="26"/>
      <c r="G908" s="517"/>
      <c r="H908" s="547"/>
      <c r="I908" s="547"/>
      <c r="J908" s="26"/>
      <c r="K908" s="26"/>
      <c r="L908" s="26"/>
      <c r="M908" s="539"/>
      <c r="N908" s="26"/>
      <c r="O908" s="26"/>
      <c r="P908" s="26"/>
      <c r="Q908" s="26"/>
      <c r="R908" s="26"/>
      <c r="S908" s="26"/>
    </row>
    <row r="909" spans="1:20" ht="15" customHeight="1" x14ac:dyDescent="0.25">
      <c r="A909" s="473"/>
      <c r="B909" s="588"/>
      <c r="C909" s="472"/>
      <c r="D909" s="472"/>
      <c r="E909" s="472"/>
      <c r="F909" s="26"/>
      <c r="G909" s="517"/>
      <c r="H909" s="547"/>
      <c r="I909" s="547"/>
      <c r="J909" s="26"/>
      <c r="K909" s="26"/>
      <c r="L909" s="26"/>
      <c r="M909" s="539"/>
      <c r="N909" s="26"/>
      <c r="O909" s="26"/>
      <c r="P909" s="26"/>
      <c r="Q909" s="26"/>
      <c r="R909" s="26"/>
      <c r="S909" s="26"/>
      <c r="T909" s="542"/>
    </row>
    <row r="910" spans="1:20" ht="15" customHeight="1" x14ac:dyDescent="0.25">
      <c r="A910" s="473"/>
      <c r="B910" s="588"/>
      <c r="C910" s="472"/>
      <c r="D910" s="472"/>
      <c r="E910" s="472"/>
      <c r="F910" s="616"/>
      <c r="G910" s="517"/>
      <c r="H910" s="547"/>
      <c r="I910" s="547"/>
      <c r="J910" s="26"/>
      <c r="K910" s="26"/>
      <c r="L910" s="26"/>
      <c r="M910" s="539"/>
      <c r="N910" s="26"/>
      <c r="O910" s="26"/>
      <c r="P910" s="26"/>
      <c r="Q910" s="26"/>
      <c r="R910" s="26"/>
      <c r="S910" s="26"/>
    </row>
    <row r="911" spans="1:20" ht="15" customHeight="1" x14ac:dyDescent="0.25">
      <c r="A911" s="473"/>
      <c r="B911" s="588"/>
      <c r="C911" s="472"/>
      <c r="D911" s="472"/>
      <c r="E911" s="472"/>
      <c r="F911" s="616"/>
      <c r="G911" s="517"/>
      <c r="H911" s="547"/>
      <c r="I911" s="547"/>
      <c r="J911" s="26"/>
      <c r="K911" s="26"/>
      <c r="L911" s="26"/>
      <c r="M911" s="539"/>
      <c r="N911" s="26"/>
      <c r="O911" s="26"/>
      <c r="P911" s="26"/>
      <c r="Q911" s="26"/>
      <c r="R911" s="26"/>
      <c r="S911" s="26"/>
      <c r="T911" s="542"/>
    </row>
    <row r="912" spans="1:20" ht="15" customHeight="1" x14ac:dyDescent="0.25">
      <c r="A912" s="473"/>
      <c r="B912" s="588"/>
      <c r="C912" s="472"/>
      <c r="D912" s="472"/>
      <c r="E912" s="472"/>
      <c r="F912" s="616"/>
      <c r="G912" s="517"/>
      <c r="H912" s="547"/>
      <c r="I912" s="547"/>
      <c r="J912" s="26"/>
      <c r="K912" s="26"/>
      <c r="L912" s="26"/>
      <c r="M912" s="539"/>
      <c r="N912" s="26"/>
      <c r="O912" s="26"/>
      <c r="P912" s="26"/>
      <c r="Q912" s="26"/>
      <c r="R912" s="26"/>
      <c r="S912" s="26"/>
      <c r="T912" s="542"/>
    </row>
    <row r="913" spans="1:20" ht="15" customHeight="1" x14ac:dyDescent="0.25">
      <c r="A913" s="473"/>
      <c r="B913" s="588"/>
      <c r="C913" s="472"/>
      <c r="D913" s="472"/>
      <c r="E913" s="472"/>
      <c r="F913" s="616"/>
      <c r="G913" s="517"/>
      <c r="H913" s="547"/>
      <c r="I913" s="547"/>
      <c r="J913" s="26"/>
      <c r="K913" s="26"/>
      <c r="L913" s="26"/>
      <c r="M913" s="539"/>
      <c r="N913" s="26"/>
      <c r="O913" s="26"/>
      <c r="P913" s="26"/>
      <c r="Q913" s="26"/>
      <c r="R913" s="26"/>
      <c r="S913" s="26"/>
      <c r="T913" s="542"/>
    </row>
    <row r="914" spans="1:20" ht="15" customHeight="1" x14ac:dyDescent="0.25">
      <c r="A914" s="473"/>
      <c r="B914" s="588"/>
      <c r="C914" s="472"/>
      <c r="D914" s="472"/>
      <c r="E914" s="472"/>
      <c r="F914" s="616"/>
      <c r="G914" s="517"/>
      <c r="H914" s="547"/>
      <c r="I914" s="547"/>
      <c r="J914" s="26"/>
      <c r="K914" s="26"/>
      <c r="L914" s="26"/>
      <c r="M914" s="539"/>
      <c r="N914" s="26"/>
      <c r="O914" s="26"/>
      <c r="P914" s="26"/>
      <c r="Q914" s="26"/>
      <c r="R914" s="26"/>
      <c r="S914" s="26"/>
    </row>
    <row r="915" spans="1:20" ht="15" customHeight="1" x14ac:dyDescent="0.25">
      <c r="A915" s="473"/>
      <c r="B915" s="588"/>
      <c r="C915" s="472"/>
      <c r="D915" s="472"/>
      <c r="E915" s="472"/>
      <c r="F915" s="616"/>
      <c r="G915" s="517"/>
      <c r="H915" s="547"/>
      <c r="I915" s="547"/>
      <c r="J915" s="26"/>
      <c r="K915" s="26"/>
      <c r="L915" s="26"/>
      <c r="M915" s="539"/>
      <c r="N915" s="26"/>
      <c r="O915" s="26"/>
      <c r="P915" s="26"/>
      <c r="Q915" s="26"/>
      <c r="R915" s="26"/>
      <c r="S915" s="26"/>
      <c r="T915" s="542"/>
    </row>
    <row r="916" spans="1:20" ht="15" customHeight="1" x14ac:dyDescent="0.25">
      <c r="A916" s="473"/>
      <c r="B916" s="588"/>
      <c r="C916" s="472"/>
      <c r="D916" s="472"/>
      <c r="E916" s="472"/>
      <c r="F916" s="616"/>
      <c r="G916" s="517"/>
      <c r="H916" s="547"/>
      <c r="I916" s="547"/>
      <c r="J916" s="26"/>
      <c r="K916" s="26"/>
      <c r="L916" s="26"/>
      <c r="M916" s="539"/>
      <c r="N916" s="26"/>
      <c r="O916" s="26"/>
      <c r="P916" s="26"/>
      <c r="Q916" s="26"/>
      <c r="R916" s="26"/>
      <c r="S916" s="26"/>
      <c r="T916" s="542"/>
    </row>
    <row r="917" spans="1:20" ht="15" customHeight="1" x14ac:dyDescent="0.25">
      <c r="A917" s="473"/>
      <c r="B917" s="588"/>
      <c r="C917" s="594"/>
      <c r="D917" s="472"/>
      <c r="E917" s="472"/>
      <c r="F917" s="616"/>
      <c r="G917" s="517"/>
      <c r="H917" s="547"/>
      <c r="I917" s="547"/>
      <c r="J917" s="26"/>
      <c r="K917" s="26"/>
      <c r="L917" s="26"/>
      <c r="M917" s="539"/>
      <c r="N917" s="26"/>
      <c r="O917" s="26"/>
      <c r="P917" s="26"/>
      <c r="Q917" s="26"/>
      <c r="R917" s="26"/>
      <c r="S917" s="26"/>
      <c r="T917" s="542"/>
    </row>
    <row r="918" spans="1:20" ht="15" customHeight="1" x14ac:dyDescent="0.25">
      <c r="A918" s="473"/>
      <c r="B918" s="588"/>
      <c r="C918" s="594"/>
      <c r="D918" s="472"/>
      <c r="E918" s="472"/>
      <c r="F918" s="616"/>
      <c r="G918" s="517"/>
      <c r="H918" s="547"/>
      <c r="I918" s="547"/>
      <c r="J918" s="26"/>
      <c r="K918" s="26"/>
      <c r="L918" s="26"/>
      <c r="M918" s="539"/>
      <c r="N918" s="26"/>
      <c r="O918" s="26"/>
      <c r="P918" s="26"/>
      <c r="Q918" s="26"/>
      <c r="R918" s="26"/>
      <c r="S918" s="26"/>
      <c r="T918" s="542"/>
    </row>
    <row r="919" spans="1:20" ht="15" customHeight="1" x14ac:dyDescent="0.25">
      <c r="A919" s="473"/>
      <c r="B919" s="588"/>
      <c r="C919" s="594"/>
      <c r="D919" s="472"/>
      <c r="E919" s="472"/>
      <c r="F919" s="26"/>
      <c r="G919" s="517"/>
      <c r="H919" s="547"/>
      <c r="I919" s="547"/>
      <c r="J919" s="26"/>
      <c r="K919" s="26"/>
      <c r="L919" s="26"/>
      <c r="M919" s="539"/>
      <c r="N919" s="26"/>
      <c r="O919" s="26"/>
      <c r="P919" s="26"/>
      <c r="Q919" s="26"/>
      <c r="R919" s="26"/>
      <c r="S919" s="26"/>
      <c r="T919" s="542"/>
    </row>
    <row r="920" spans="1:20" ht="15" customHeight="1" x14ac:dyDescent="0.25">
      <c r="A920" s="473"/>
      <c r="B920" s="588"/>
      <c r="C920" s="594"/>
      <c r="D920" s="472"/>
      <c r="E920" s="472"/>
      <c r="F920" s="26"/>
      <c r="G920" s="517"/>
      <c r="H920" s="547"/>
      <c r="I920" s="547"/>
      <c r="J920" s="26"/>
      <c r="K920" s="26"/>
      <c r="L920" s="26"/>
      <c r="M920" s="539"/>
      <c r="N920" s="26"/>
      <c r="O920" s="26"/>
      <c r="P920" s="26"/>
      <c r="Q920" s="26"/>
      <c r="R920" s="26"/>
      <c r="S920" s="26"/>
      <c r="T920" s="542"/>
    </row>
    <row r="921" spans="1:20" ht="15" customHeight="1" x14ac:dyDescent="0.25">
      <c r="A921" s="473"/>
      <c r="B921" s="588"/>
      <c r="C921" s="472"/>
      <c r="D921" s="472"/>
      <c r="E921" s="472"/>
      <c r="F921" s="616"/>
      <c r="G921" s="517"/>
      <c r="H921" s="547"/>
      <c r="I921" s="547"/>
      <c r="J921" s="26"/>
      <c r="K921" s="26"/>
      <c r="L921" s="26"/>
      <c r="M921" s="539"/>
      <c r="N921" s="26"/>
      <c r="O921" s="26"/>
      <c r="P921" s="26"/>
      <c r="Q921" s="26"/>
      <c r="R921" s="26"/>
      <c r="S921" s="26"/>
      <c r="T921" s="542"/>
    </row>
    <row r="922" spans="1:20" ht="15" customHeight="1" x14ac:dyDescent="0.25">
      <c r="A922" s="473"/>
      <c r="B922" s="588"/>
      <c r="C922" s="472"/>
      <c r="D922" s="472"/>
      <c r="E922" s="472"/>
      <c r="F922" s="616"/>
      <c r="G922" s="517"/>
      <c r="H922" s="547"/>
      <c r="I922" s="547"/>
      <c r="J922" s="26"/>
      <c r="K922" s="26"/>
      <c r="L922" s="26"/>
      <c r="M922" s="539"/>
      <c r="N922" s="26"/>
      <c r="O922" s="26"/>
      <c r="P922" s="26"/>
      <c r="Q922" s="26"/>
      <c r="R922" s="26"/>
      <c r="S922" s="26"/>
      <c r="T922" s="542"/>
    </row>
    <row r="923" spans="1:20" ht="15" customHeight="1" x14ac:dyDescent="0.25">
      <c r="A923" s="473"/>
      <c r="B923" s="588"/>
      <c r="C923" s="472"/>
      <c r="D923" s="472"/>
      <c r="E923" s="472"/>
      <c r="F923" s="616"/>
      <c r="G923" s="517"/>
      <c r="H923" s="547"/>
      <c r="I923" s="547"/>
      <c r="J923" s="26"/>
      <c r="K923" s="26"/>
      <c r="L923" s="26"/>
      <c r="M923" s="539"/>
      <c r="N923" s="26"/>
      <c r="O923" s="26"/>
      <c r="P923" s="26"/>
      <c r="Q923" s="26"/>
      <c r="R923" s="26"/>
      <c r="S923" s="26"/>
      <c r="T923" s="542"/>
    </row>
    <row r="924" spans="1:20" ht="15" customHeight="1" x14ac:dyDescent="0.25">
      <c r="A924" s="473"/>
      <c r="B924" s="588"/>
      <c r="C924" s="472"/>
      <c r="D924" s="472"/>
      <c r="E924" s="472"/>
      <c r="F924" s="616"/>
      <c r="G924" s="517"/>
      <c r="H924" s="547"/>
      <c r="I924" s="547"/>
      <c r="J924" s="26"/>
      <c r="K924" s="26"/>
      <c r="L924" s="26"/>
      <c r="M924" s="539"/>
      <c r="N924" s="26"/>
      <c r="O924" s="26"/>
      <c r="P924" s="26"/>
      <c r="Q924" s="26"/>
      <c r="R924" s="26"/>
      <c r="S924" s="26"/>
      <c r="T924" s="542"/>
    </row>
    <row r="925" spans="1:20" ht="15" customHeight="1" x14ac:dyDescent="0.25">
      <c r="A925" s="473"/>
      <c r="B925" s="588"/>
      <c r="C925" s="472"/>
      <c r="D925" s="472"/>
      <c r="E925" s="472"/>
      <c r="F925" s="616"/>
      <c r="G925" s="517"/>
      <c r="H925" s="547"/>
      <c r="I925" s="547"/>
      <c r="J925" s="26"/>
      <c r="K925" s="26"/>
      <c r="L925" s="26"/>
      <c r="M925" s="539"/>
      <c r="N925" s="26"/>
      <c r="O925" s="26"/>
      <c r="P925" s="26"/>
      <c r="Q925" s="26"/>
      <c r="R925" s="26"/>
      <c r="S925" s="26"/>
      <c r="T925" s="542"/>
    </row>
    <row r="926" spans="1:20" ht="15" customHeight="1" x14ac:dyDescent="0.25">
      <c r="A926" s="473"/>
      <c r="B926" s="588"/>
      <c r="C926" s="472"/>
      <c r="D926" s="472"/>
      <c r="E926" s="472"/>
      <c r="F926" s="616"/>
      <c r="G926" s="517"/>
      <c r="H926" s="547"/>
      <c r="I926" s="547"/>
      <c r="J926" s="26"/>
      <c r="K926" s="26"/>
      <c r="L926" s="26"/>
      <c r="M926" s="539"/>
      <c r="N926" s="26"/>
      <c r="O926" s="26"/>
      <c r="P926" s="26"/>
      <c r="Q926" s="26"/>
      <c r="R926" s="26"/>
      <c r="S926" s="26"/>
      <c r="T926" s="542"/>
    </row>
    <row r="927" spans="1:20" ht="15" customHeight="1" x14ac:dyDescent="0.25">
      <c r="A927" s="473"/>
      <c r="B927" s="588"/>
      <c r="C927" s="472"/>
      <c r="D927" s="472"/>
      <c r="E927" s="472"/>
      <c r="F927" s="616"/>
      <c r="G927" s="517"/>
      <c r="H927" s="547"/>
      <c r="I927" s="547"/>
      <c r="J927" s="26"/>
      <c r="K927" s="26"/>
      <c r="L927" s="26"/>
      <c r="M927" s="539"/>
      <c r="N927" s="26"/>
      <c r="O927" s="26"/>
      <c r="P927" s="26"/>
      <c r="Q927" s="26"/>
      <c r="R927" s="26"/>
      <c r="S927" s="26"/>
      <c r="T927" s="542"/>
    </row>
    <row r="928" spans="1:20" ht="15" customHeight="1" x14ac:dyDescent="0.25">
      <c r="A928" s="473"/>
      <c r="B928" s="588"/>
      <c r="C928" s="472"/>
      <c r="D928" s="472"/>
      <c r="E928" s="472"/>
      <c r="F928" s="616"/>
      <c r="G928" s="517"/>
      <c r="H928" s="547"/>
      <c r="I928" s="547"/>
      <c r="J928" s="26"/>
      <c r="K928" s="26"/>
      <c r="L928" s="26"/>
      <c r="M928" s="539"/>
      <c r="N928" s="26"/>
      <c r="O928" s="26"/>
      <c r="P928" s="26"/>
      <c r="Q928" s="26"/>
      <c r="R928" s="26"/>
      <c r="S928" s="26"/>
    </row>
    <row r="929" spans="1:20" ht="15" customHeight="1" x14ac:dyDescent="0.25">
      <c r="A929" s="473"/>
      <c r="B929" s="588"/>
      <c r="C929" s="472"/>
      <c r="D929" s="144"/>
      <c r="E929" s="472"/>
      <c r="F929" s="26"/>
      <c r="G929" s="517"/>
      <c r="H929" s="547"/>
      <c r="I929" s="547"/>
      <c r="J929" s="26"/>
      <c r="K929" s="26"/>
      <c r="L929" s="26"/>
      <c r="M929" s="539"/>
      <c r="N929" s="26"/>
      <c r="O929" s="26"/>
      <c r="P929" s="26"/>
      <c r="Q929" s="26"/>
      <c r="R929" s="26"/>
      <c r="S929" s="26"/>
      <c r="T929" s="542"/>
    </row>
    <row r="930" spans="1:20" ht="15" customHeight="1" x14ac:dyDescent="0.25">
      <c r="A930" s="473"/>
      <c r="B930" s="588"/>
      <c r="C930" s="472"/>
      <c r="D930" s="144"/>
      <c r="E930" s="472"/>
      <c r="F930" s="26"/>
      <c r="G930" s="517"/>
      <c r="H930" s="547"/>
      <c r="I930" s="547"/>
      <c r="J930" s="26"/>
      <c r="K930" s="26"/>
      <c r="L930" s="26"/>
      <c r="M930" s="539"/>
      <c r="N930" s="26"/>
      <c r="O930" s="26"/>
      <c r="P930" s="26"/>
      <c r="Q930" s="26"/>
      <c r="R930" s="26"/>
      <c r="S930" s="26"/>
      <c r="T930" s="542"/>
    </row>
    <row r="931" spans="1:20" ht="15" customHeight="1" x14ac:dyDescent="0.25">
      <c r="A931" s="473"/>
      <c r="B931" s="588"/>
      <c r="C931" s="472"/>
      <c r="D931" s="144"/>
      <c r="E931" s="472"/>
      <c r="F931" s="616"/>
      <c r="G931" s="517"/>
      <c r="H931" s="547"/>
      <c r="I931" s="547"/>
      <c r="J931" s="26"/>
      <c r="K931" s="26"/>
      <c r="L931" s="26"/>
      <c r="M931" s="539"/>
      <c r="N931" s="26"/>
      <c r="O931" s="26"/>
      <c r="P931" s="26"/>
      <c r="Q931" s="26"/>
      <c r="R931" s="26"/>
      <c r="S931" s="26"/>
      <c r="T931" s="542"/>
    </row>
    <row r="932" spans="1:20" ht="15" customHeight="1" x14ac:dyDescent="0.25">
      <c r="A932" s="473"/>
      <c r="B932" s="588"/>
      <c r="C932" s="472"/>
      <c r="D932" s="144"/>
      <c r="E932" s="472"/>
      <c r="F932" s="616"/>
      <c r="G932" s="517"/>
      <c r="H932" s="547"/>
      <c r="I932" s="547"/>
      <c r="J932" s="26"/>
      <c r="K932" s="26"/>
      <c r="L932" s="26"/>
      <c r="M932" s="539"/>
      <c r="N932" s="26"/>
      <c r="O932" s="26"/>
      <c r="P932" s="26"/>
      <c r="Q932" s="26"/>
      <c r="R932" s="26"/>
      <c r="S932" s="26"/>
      <c r="T932" s="542"/>
    </row>
    <row r="933" spans="1:20" ht="15" customHeight="1" x14ac:dyDescent="0.25">
      <c r="A933" s="473"/>
      <c r="B933" s="588"/>
      <c r="C933" s="472"/>
      <c r="D933" s="144"/>
      <c r="E933" s="472"/>
      <c r="F933" s="616"/>
      <c r="G933" s="517"/>
      <c r="H933" s="547"/>
      <c r="I933" s="547"/>
      <c r="J933" s="26"/>
      <c r="K933" s="26"/>
      <c r="L933" s="26"/>
      <c r="M933" s="539"/>
      <c r="N933" s="26"/>
      <c r="O933" s="26"/>
      <c r="P933" s="26"/>
      <c r="Q933" s="26"/>
      <c r="R933" s="26"/>
      <c r="S933" s="26"/>
      <c r="T933" s="542"/>
    </row>
    <row r="934" spans="1:20" ht="15" customHeight="1" x14ac:dyDescent="0.25">
      <c r="A934" s="473"/>
      <c r="B934" s="588"/>
      <c r="C934" s="472"/>
      <c r="D934" s="144"/>
      <c r="E934" s="472"/>
      <c r="F934" s="616"/>
      <c r="G934" s="517"/>
      <c r="H934" s="547"/>
      <c r="I934" s="547"/>
      <c r="J934" s="26"/>
      <c r="K934" s="26"/>
      <c r="L934" s="26"/>
      <c r="M934" s="539"/>
      <c r="N934" s="26"/>
      <c r="O934" s="26"/>
      <c r="P934" s="26"/>
      <c r="Q934" s="26"/>
      <c r="R934" s="26"/>
      <c r="S934" s="26"/>
      <c r="T934" s="542"/>
    </row>
    <row r="935" spans="1:20" ht="15" customHeight="1" x14ac:dyDescent="0.25">
      <c r="A935" s="473"/>
      <c r="B935" s="588"/>
      <c r="C935" s="472"/>
      <c r="D935" s="144"/>
      <c r="E935" s="472"/>
      <c r="F935" s="616"/>
      <c r="G935" s="517"/>
      <c r="H935" s="547"/>
      <c r="I935" s="547"/>
      <c r="J935" s="26"/>
      <c r="K935" s="26"/>
      <c r="L935" s="26"/>
      <c r="M935" s="539"/>
      <c r="N935" s="26"/>
      <c r="O935" s="26"/>
      <c r="P935" s="26"/>
      <c r="Q935" s="26"/>
      <c r="R935" s="26"/>
      <c r="S935" s="26"/>
      <c r="T935" s="542"/>
    </row>
    <row r="936" spans="1:20" ht="15" customHeight="1" x14ac:dyDescent="0.25">
      <c r="A936" s="473"/>
      <c r="B936" s="588"/>
      <c r="C936" s="472"/>
      <c r="D936" s="144"/>
      <c r="E936" s="472"/>
      <c r="F936" s="616"/>
      <c r="G936" s="517"/>
      <c r="H936" s="547"/>
      <c r="I936" s="547"/>
      <c r="J936" s="26"/>
      <c r="K936" s="26"/>
      <c r="L936" s="26"/>
      <c r="M936" s="539"/>
      <c r="N936" s="26"/>
      <c r="O936" s="26"/>
      <c r="P936" s="26"/>
      <c r="Q936" s="26"/>
      <c r="R936" s="26"/>
      <c r="S936" s="26"/>
      <c r="T936" s="542"/>
    </row>
    <row r="937" spans="1:20" ht="15" customHeight="1" x14ac:dyDescent="0.25">
      <c r="A937" s="473"/>
      <c r="B937" s="588"/>
      <c r="C937" s="472"/>
      <c r="D937" s="144"/>
      <c r="E937" s="472"/>
      <c r="F937" s="616"/>
      <c r="G937" s="517"/>
      <c r="H937" s="547"/>
      <c r="I937" s="547"/>
      <c r="J937" s="26"/>
      <c r="K937" s="26"/>
      <c r="L937" s="26"/>
      <c r="M937" s="539"/>
      <c r="N937" s="26"/>
      <c r="O937" s="26"/>
      <c r="P937" s="26"/>
      <c r="Q937" s="26"/>
      <c r="R937" s="26"/>
      <c r="S937" s="26"/>
      <c r="T937" s="542"/>
    </row>
    <row r="938" spans="1:20" ht="15" customHeight="1" x14ac:dyDescent="0.25">
      <c r="A938" s="473"/>
      <c r="B938" s="588"/>
      <c r="C938" s="472"/>
      <c r="D938" s="144"/>
      <c r="E938" s="472"/>
      <c r="F938" s="26"/>
      <c r="G938" s="517"/>
      <c r="H938" s="547"/>
      <c r="I938" s="547"/>
      <c r="J938" s="26"/>
      <c r="K938" s="26"/>
      <c r="L938" s="26"/>
      <c r="M938" s="539"/>
      <c r="N938" s="26"/>
      <c r="O938" s="26"/>
      <c r="P938" s="26"/>
      <c r="Q938" s="26"/>
      <c r="R938" s="26"/>
      <c r="S938" s="26"/>
      <c r="T938" s="542"/>
    </row>
    <row r="939" spans="1:20" ht="15" customHeight="1" x14ac:dyDescent="0.25">
      <c r="A939" s="473"/>
      <c r="B939" s="588"/>
      <c r="D939" s="144"/>
      <c r="E939" s="472"/>
      <c r="F939" s="26"/>
      <c r="G939" s="517"/>
      <c r="H939" s="547"/>
      <c r="I939" s="547"/>
      <c r="J939" s="26"/>
      <c r="K939" s="26"/>
      <c r="L939" s="26"/>
      <c r="M939" s="539"/>
      <c r="N939" s="26"/>
      <c r="O939" s="26"/>
      <c r="P939" s="26"/>
      <c r="Q939" s="26"/>
      <c r="R939" s="26"/>
      <c r="S939" s="26"/>
      <c r="T939" s="542"/>
    </row>
    <row r="940" spans="1:20" ht="15" customHeight="1" x14ac:dyDescent="0.25">
      <c r="A940" s="473"/>
      <c r="B940" s="588"/>
      <c r="C940" s="472"/>
      <c r="D940" s="144"/>
      <c r="E940" s="472"/>
      <c r="F940" s="26"/>
      <c r="G940" s="517"/>
      <c r="H940" s="547"/>
      <c r="I940" s="547"/>
      <c r="J940" s="26"/>
      <c r="K940" s="26"/>
      <c r="L940" s="26"/>
      <c r="M940" s="539"/>
      <c r="N940" s="26"/>
      <c r="O940" s="26"/>
      <c r="P940" s="26"/>
      <c r="Q940" s="26"/>
      <c r="R940" s="26"/>
      <c r="S940" s="26"/>
      <c r="T940" s="542"/>
    </row>
    <row r="941" spans="1:20" ht="15" customHeight="1" x14ac:dyDescent="0.25">
      <c r="A941" s="473"/>
      <c r="B941" s="588"/>
      <c r="C941" s="472"/>
      <c r="D941" s="144"/>
      <c r="E941" s="472"/>
      <c r="F941" s="26"/>
      <c r="G941" s="517"/>
      <c r="H941" s="547"/>
      <c r="I941" s="547"/>
      <c r="J941" s="26"/>
      <c r="K941" s="26"/>
      <c r="L941" s="26"/>
      <c r="M941" s="539"/>
      <c r="N941" s="26"/>
      <c r="O941" s="26"/>
      <c r="P941" s="26"/>
      <c r="Q941" s="26"/>
      <c r="R941" s="26"/>
      <c r="S941" s="26"/>
      <c r="T941" s="542"/>
    </row>
    <row r="942" spans="1:20" ht="15" customHeight="1" x14ac:dyDescent="0.25">
      <c r="A942" s="473"/>
      <c r="B942" s="588"/>
      <c r="C942" s="472"/>
      <c r="D942" s="472"/>
      <c r="E942" s="472"/>
      <c r="F942" s="26"/>
      <c r="G942" s="517"/>
      <c r="H942" s="547"/>
      <c r="I942" s="547"/>
      <c r="J942" s="26"/>
      <c r="K942" s="26"/>
      <c r="L942" s="26"/>
      <c r="M942" s="539"/>
      <c r="N942" s="26"/>
      <c r="O942" s="26"/>
      <c r="P942" s="26"/>
      <c r="Q942" s="26"/>
      <c r="R942" s="26"/>
      <c r="S942" s="26"/>
      <c r="T942" s="542"/>
    </row>
    <row r="943" spans="1:20" ht="15" customHeight="1" x14ac:dyDescent="0.25">
      <c r="A943" s="473"/>
      <c r="B943" s="588"/>
      <c r="C943" s="472"/>
      <c r="D943" s="472"/>
      <c r="E943" s="472"/>
      <c r="F943" s="26"/>
      <c r="G943" s="517"/>
      <c r="H943" s="547"/>
      <c r="I943" s="547"/>
      <c r="J943" s="26"/>
      <c r="K943" s="26"/>
      <c r="L943" s="26"/>
      <c r="M943" s="539"/>
      <c r="N943" s="26"/>
      <c r="O943" s="26"/>
      <c r="P943" s="26"/>
      <c r="Q943" s="26"/>
      <c r="R943" s="26"/>
      <c r="S943" s="26"/>
      <c r="T943" s="542"/>
    </row>
    <row r="944" spans="1:20" ht="15" customHeight="1" x14ac:dyDescent="0.25">
      <c r="A944" s="473"/>
      <c r="B944" s="588"/>
      <c r="C944" s="472"/>
      <c r="D944" s="472"/>
      <c r="E944" s="472"/>
      <c r="F944" s="26"/>
      <c r="G944" s="517"/>
      <c r="H944" s="547"/>
      <c r="I944" s="547"/>
      <c r="J944" s="26"/>
      <c r="K944" s="26"/>
      <c r="L944" s="26"/>
      <c r="M944" s="539"/>
      <c r="N944" s="26"/>
      <c r="O944" s="26"/>
      <c r="P944" s="26"/>
      <c r="Q944" s="26"/>
      <c r="R944" s="26"/>
      <c r="S944" s="26"/>
      <c r="T944" s="542"/>
    </row>
    <row r="945" spans="1:20" ht="15" customHeight="1" x14ac:dyDescent="0.25">
      <c r="A945" s="473"/>
      <c r="B945" s="588"/>
      <c r="C945" s="472"/>
      <c r="D945" s="472"/>
      <c r="E945" s="472"/>
      <c r="F945" s="26"/>
      <c r="G945" s="517"/>
      <c r="H945" s="547"/>
      <c r="I945" s="547"/>
      <c r="J945" s="26"/>
      <c r="K945" s="26"/>
      <c r="L945" s="26"/>
      <c r="M945" s="539"/>
      <c r="N945" s="26"/>
      <c r="O945" s="26"/>
      <c r="P945" s="26"/>
      <c r="Q945" s="26"/>
      <c r="R945" s="26"/>
      <c r="S945" s="26"/>
      <c r="T945" s="542"/>
    </row>
    <row r="946" spans="1:20" ht="15" customHeight="1" x14ac:dyDescent="0.25">
      <c r="A946" s="473"/>
      <c r="B946" s="588"/>
      <c r="C946" s="472"/>
      <c r="D946" s="472"/>
      <c r="E946" s="472"/>
      <c r="F946" s="26"/>
      <c r="G946" s="517"/>
      <c r="H946" s="547"/>
      <c r="I946" s="547"/>
      <c r="J946" s="26"/>
      <c r="K946" s="26"/>
      <c r="L946" s="26"/>
      <c r="M946" s="539"/>
      <c r="N946" s="26"/>
      <c r="O946" s="26"/>
      <c r="P946" s="26"/>
      <c r="Q946" s="26"/>
      <c r="R946" s="26"/>
      <c r="S946" s="26"/>
      <c r="T946" s="542"/>
    </row>
    <row r="947" spans="1:20" ht="15" customHeight="1" x14ac:dyDescent="0.25">
      <c r="A947" s="473"/>
      <c r="B947" s="588"/>
      <c r="C947" s="472"/>
      <c r="D947" s="144"/>
      <c r="E947" s="472"/>
      <c r="F947" s="26"/>
      <c r="G947" s="517"/>
      <c r="H947" s="547"/>
      <c r="I947" s="547"/>
      <c r="J947" s="26"/>
      <c r="K947" s="26"/>
      <c r="L947" s="26"/>
      <c r="M947" s="539"/>
      <c r="N947" s="26"/>
      <c r="O947" s="26"/>
      <c r="P947" s="26"/>
      <c r="Q947" s="26"/>
      <c r="R947" s="26"/>
      <c r="S947" s="26"/>
      <c r="T947" s="542"/>
    </row>
    <row r="948" spans="1:20" ht="15" customHeight="1" x14ac:dyDescent="0.25">
      <c r="A948" s="473"/>
      <c r="B948" s="588"/>
      <c r="C948" s="472"/>
      <c r="D948" s="144"/>
      <c r="E948" s="472"/>
      <c r="F948" s="26"/>
      <c r="G948" s="517"/>
      <c r="H948" s="547"/>
      <c r="I948" s="547"/>
      <c r="J948" s="26"/>
      <c r="K948" s="26"/>
      <c r="L948" s="26"/>
      <c r="M948" s="539"/>
      <c r="N948" s="26"/>
      <c r="O948" s="26"/>
      <c r="P948" s="26"/>
      <c r="Q948" s="26"/>
      <c r="R948" s="26"/>
      <c r="S948" s="26"/>
      <c r="T948" s="542"/>
    </row>
    <row r="949" spans="1:20" ht="15" customHeight="1" x14ac:dyDescent="0.25">
      <c r="A949" s="473"/>
      <c r="B949" s="588"/>
      <c r="C949" s="472"/>
      <c r="D949" s="144"/>
      <c r="E949" s="472"/>
      <c r="F949" s="26"/>
      <c r="G949" s="517"/>
      <c r="H949" s="547"/>
      <c r="I949" s="547"/>
      <c r="J949" s="26"/>
      <c r="K949" s="26"/>
      <c r="L949" s="26"/>
      <c r="M949" s="539"/>
      <c r="N949" s="26"/>
      <c r="O949" s="26"/>
      <c r="P949" s="26"/>
      <c r="Q949" s="26"/>
      <c r="R949" s="26"/>
      <c r="S949" s="26"/>
      <c r="T949" s="542"/>
    </row>
    <row r="950" spans="1:20" ht="15" customHeight="1" x14ac:dyDescent="0.25">
      <c r="A950" s="473"/>
      <c r="B950" s="588"/>
      <c r="C950" s="472"/>
      <c r="D950" s="144"/>
      <c r="E950" s="472"/>
      <c r="F950" s="26"/>
      <c r="G950" s="517"/>
      <c r="H950" s="547"/>
      <c r="I950" s="547"/>
      <c r="J950" s="26"/>
      <c r="K950" s="26"/>
      <c r="L950" s="26"/>
      <c r="M950" s="539"/>
      <c r="N950" s="26"/>
      <c r="O950" s="26"/>
      <c r="P950" s="26"/>
      <c r="Q950" s="26"/>
      <c r="R950" s="26"/>
      <c r="S950" s="26"/>
      <c r="T950" s="542"/>
    </row>
    <row r="951" spans="1:20" ht="15" customHeight="1" x14ac:dyDescent="0.25">
      <c r="A951" s="473"/>
      <c r="B951" s="588"/>
      <c r="C951" s="472"/>
      <c r="D951" s="144"/>
      <c r="E951" s="472"/>
      <c r="F951" s="26"/>
      <c r="G951" s="517"/>
      <c r="H951" s="547"/>
      <c r="I951" s="547"/>
      <c r="J951" s="26"/>
      <c r="K951" s="26"/>
      <c r="L951" s="26"/>
      <c r="M951" s="539"/>
      <c r="N951" s="26"/>
      <c r="O951" s="26"/>
      <c r="P951" s="26"/>
      <c r="Q951" s="26"/>
      <c r="R951" s="26"/>
      <c r="S951" s="26"/>
      <c r="T951" s="542"/>
    </row>
    <row r="952" spans="1:20" ht="15" customHeight="1" x14ac:dyDescent="0.25">
      <c r="A952" s="473"/>
      <c r="B952" s="588"/>
      <c r="C952" s="472"/>
      <c r="D952" s="144"/>
      <c r="E952" s="472"/>
      <c r="F952" s="26"/>
      <c r="G952" s="517"/>
      <c r="H952" s="547"/>
      <c r="I952" s="547"/>
      <c r="J952" s="26"/>
      <c r="K952" s="26"/>
      <c r="L952" s="26"/>
      <c r="M952" s="539"/>
      <c r="N952" s="26"/>
      <c r="O952" s="26"/>
      <c r="P952" s="26"/>
      <c r="Q952" s="26"/>
      <c r="R952" s="26"/>
      <c r="S952" s="26"/>
      <c r="T952" s="542"/>
    </row>
    <row r="953" spans="1:20" ht="15" customHeight="1" x14ac:dyDescent="0.25">
      <c r="A953" s="473"/>
      <c r="B953" s="588"/>
      <c r="C953" s="472"/>
      <c r="D953" s="144"/>
      <c r="E953" s="472"/>
      <c r="F953" s="26"/>
      <c r="G953" s="517"/>
      <c r="H953" s="547"/>
      <c r="I953" s="547"/>
      <c r="J953" s="26"/>
      <c r="K953" s="26"/>
      <c r="L953" s="26"/>
      <c r="M953" s="539"/>
      <c r="N953" s="26"/>
      <c r="O953" s="26"/>
      <c r="P953" s="26"/>
      <c r="Q953" s="26"/>
      <c r="R953" s="26"/>
      <c r="S953" s="26"/>
      <c r="T953" s="542"/>
    </row>
    <row r="954" spans="1:20" ht="15" customHeight="1" x14ac:dyDescent="0.25">
      <c r="A954" s="473"/>
      <c r="B954" s="588"/>
      <c r="C954" s="472"/>
      <c r="D954" s="144"/>
      <c r="E954" s="472"/>
      <c r="F954" s="26"/>
      <c r="G954" s="517"/>
      <c r="H954" s="547"/>
      <c r="I954" s="547"/>
      <c r="J954" s="26"/>
      <c r="K954" s="26"/>
      <c r="L954" s="26"/>
      <c r="M954" s="539"/>
      <c r="N954" s="26"/>
      <c r="O954" s="26"/>
      <c r="P954" s="26"/>
      <c r="Q954" s="26"/>
      <c r="R954" s="26"/>
      <c r="S954" s="26"/>
      <c r="T954" s="542"/>
    </row>
    <row r="955" spans="1:20" x14ac:dyDescent="0.25">
      <c r="A955" s="473"/>
      <c r="B955" s="588"/>
      <c r="C955" s="472"/>
      <c r="D955" s="144"/>
      <c r="E955" s="472"/>
      <c r="F955" s="26"/>
      <c r="G955" s="517"/>
      <c r="H955" s="547"/>
      <c r="I955" s="547"/>
      <c r="J955" s="26"/>
      <c r="K955" s="26"/>
      <c r="L955" s="26"/>
      <c r="M955" s="539"/>
      <c r="N955" s="26"/>
      <c r="O955" s="26"/>
      <c r="P955" s="26"/>
      <c r="Q955" s="26"/>
      <c r="R955" s="26"/>
      <c r="S955" s="26"/>
      <c r="T955" s="542"/>
    </row>
    <row r="956" spans="1:20" x14ac:dyDescent="0.25">
      <c r="A956" s="473"/>
      <c r="B956" s="588"/>
      <c r="C956" s="472"/>
      <c r="D956" s="144"/>
      <c r="E956" s="472"/>
      <c r="F956" s="26"/>
      <c r="G956" s="517"/>
      <c r="H956" s="547"/>
      <c r="I956" s="547"/>
      <c r="J956" s="26"/>
      <c r="K956" s="26"/>
      <c r="L956" s="26"/>
      <c r="M956" s="539"/>
      <c r="N956" s="26"/>
      <c r="O956" s="26"/>
      <c r="P956" s="26"/>
      <c r="Q956" s="26"/>
      <c r="R956" s="26"/>
      <c r="S956" s="26"/>
      <c r="T956" s="542"/>
    </row>
    <row r="957" spans="1:20" x14ac:dyDescent="0.25">
      <c r="A957" s="473"/>
      <c r="B957" s="588"/>
      <c r="C957" s="472"/>
      <c r="D957" s="144"/>
      <c r="E957" s="472"/>
      <c r="F957" s="26"/>
      <c r="G957" s="517"/>
      <c r="H957" s="547"/>
      <c r="I957" s="547"/>
      <c r="J957" s="26"/>
      <c r="K957" s="26"/>
      <c r="L957" s="26"/>
      <c r="M957" s="539"/>
      <c r="N957" s="26"/>
      <c r="O957" s="26"/>
      <c r="P957" s="26"/>
      <c r="Q957" s="26"/>
      <c r="R957" s="26"/>
      <c r="S957" s="26"/>
      <c r="T957" s="542"/>
    </row>
    <row r="958" spans="1:20" x14ac:dyDescent="0.25">
      <c r="A958" s="473"/>
      <c r="B958" s="588"/>
      <c r="C958" s="472"/>
      <c r="D958" s="144"/>
      <c r="E958" s="472"/>
      <c r="F958" s="26"/>
      <c r="G958" s="517"/>
      <c r="H958" s="547"/>
      <c r="I958" s="547"/>
      <c r="J958" s="26"/>
      <c r="K958" s="26"/>
      <c r="L958" s="26"/>
      <c r="M958" s="539"/>
      <c r="N958" s="26"/>
      <c r="O958" s="26"/>
      <c r="P958" s="26"/>
      <c r="Q958" s="26"/>
      <c r="R958" s="26"/>
      <c r="S958" s="26"/>
      <c r="T958" s="542"/>
    </row>
    <row r="959" spans="1:20" x14ac:dyDescent="0.25">
      <c r="A959" s="473"/>
      <c r="B959" s="588"/>
      <c r="C959" s="472"/>
      <c r="D959" s="144"/>
      <c r="E959" s="472"/>
      <c r="F959" s="26"/>
      <c r="G959" s="517"/>
      <c r="H959" s="547"/>
      <c r="I959" s="547"/>
      <c r="J959" s="26"/>
      <c r="K959" s="26"/>
      <c r="L959" s="26"/>
      <c r="M959" s="539"/>
      <c r="N959" s="26"/>
      <c r="O959" s="26"/>
      <c r="P959" s="26"/>
      <c r="Q959" s="26"/>
      <c r="R959" s="26"/>
      <c r="S959" s="26"/>
      <c r="T959" s="542"/>
    </row>
    <row r="960" spans="1:20" x14ac:dyDescent="0.25">
      <c r="A960" s="473"/>
      <c r="B960" s="588"/>
      <c r="C960" s="472"/>
      <c r="D960" s="144"/>
      <c r="E960" s="472"/>
      <c r="F960" s="26"/>
      <c r="G960" s="517"/>
      <c r="H960" s="547"/>
      <c r="I960" s="547"/>
      <c r="J960" s="26"/>
      <c r="K960" s="26"/>
      <c r="L960" s="26"/>
      <c r="M960" s="539"/>
      <c r="N960" s="26"/>
      <c r="O960" s="26"/>
      <c r="P960" s="26"/>
      <c r="Q960" s="26"/>
      <c r="R960" s="26"/>
      <c r="S960" s="26"/>
      <c r="T960" s="542"/>
    </row>
    <row r="961" spans="1:20" x14ac:dyDescent="0.25">
      <c r="A961" s="473"/>
      <c r="B961" s="588"/>
      <c r="C961" s="472"/>
      <c r="D961" s="144"/>
      <c r="E961" s="472"/>
      <c r="F961" s="26"/>
      <c r="G961" s="517"/>
      <c r="H961" s="547"/>
      <c r="I961" s="547"/>
      <c r="J961" s="26"/>
      <c r="K961" s="26"/>
      <c r="L961" s="26"/>
      <c r="M961" s="539"/>
      <c r="N961" s="26"/>
      <c r="O961" s="26"/>
      <c r="P961" s="26"/>
      <c r="Q961" s="26"/>
      <c r="R961" s="26"/>
      <c r="S961" s="26"/>
      <c r="T961" s="542"/>
    </row>
    <row r="962" spans="1:20" x14ac:dyDescent="0.25">
      <c r="A962" s="473"/>
      <c r="B962" s="588"/>
      <c r="C962" s="472"/>
      <c r="D962" s="144"/>
      <c r="E962" s="472"/>
      <c r="F962" s="26"/>
      <c r="G962" s="517"/>
      <c r="H962" s="547"/>
      <c r="I962" s="547"/>
      <c r="J962" s="26"/>
      <c r="K962" s="26"/>
      <c r="L962" s="26"/>
      <c r="M962" s="539"/>
      <c r="N962" s="26"/>
      <c r="O962" s="26"/>
      <c r="P962" s="26"/>
      <c r="Q962" s="26"/>
      <c r="R962" s="26"/>
      <c r="S962" s="26"/>
      <c r="T962" s="542"/>
    </row>
    <row r="963" spans="1:20" x14ac:dyDescent="0.25">
      <c r="A963" s="473"/>
      <c r="B963" s="588"/>
      <c r="C963" s="472"/>
      <c r="D963" s="144"/>
      <c r="E963" s="472"/>
      <c r="F963" s="26"/>
      <c r="G963" s="517"/>
      <c r="H963" s="547"/>
      <c r="I963" s="547"/>
      <c r="J963" s="26"/>
      <c r="K963" s="26"/>
      <c r="L963" s="26"/>
      <c r="M963" s="539"/>
      <c r="N963" s="26"/>
      <c r="O963" s="26"/>
      <c r="P963" s="26"/>
      <c r="Q963" s="26"/>
      <c r="R963" s="26"/>
      <c r="S963" s="26"/>
      <c r="T963" s="542"/>
    </row>
    <row r="964" spans="1:20" x14ac:dyDescent="0.25">
      <c r="A964" s="473"/>
      <c r="B964" s="588"/>
      <c r="C964" s="472"/>
      <c r="D964" s="144"/>
      <c r="E964" s="472"/>
      <c r="F964" s="26"/>
      <c r="G964" s="517"/>
      <c r="H964" s="547"/>
      <c r="I964" s="547"/>
      <c r="J964" s="26"/>
      <c r="K964" s="26"/>
      <c r="L964" s="26"/>
      <c r="M964" s="539"/>
      <c r="N964" s="26"/>
      <c r="O964" s="26"/>
      <c r="P964" s="26"/>
      <c r="Q964" s="26"/>
      <c r="R964" s="26"/>
      <c r="S964" s="26"/>
      <c r="T964" s="542"/>
    </row>
    <row r="965" spans="1:20" x14ac:dyDescent="0.25">
      <c r="A965" s="473"/>
      <c r="B965" s="588"/>
      <c r="C965" s="472"/>
      <c r="D965" s="144"/>
      <c r="E965" s="472"/>
      <c r="F965" s="26"/>
      <c r="G965" s="517"/>
      <c r="H965" s="547"/>
      <c r="I965" s="547"/>
      <c r="J965" s="26"/>
      <c r="K965" s="26"/>
      <c r="L965" s="26"/>
      <c r="M965" s="539"/>
      <c r="N965" s="26"/>
      <c r="O965" s="26"/>
      <c r="P965" s="26"/>
      <c r="Q965" s="26"/>
      <c r="R965" s="26"/>
      <c r="S965" s="26"/>
      <c r="T965" s="542"/>
    </row>
    <row r="966" spans="1:20" x14ac:dyDescent="0.25">
      <c r="A966" s="473"/>
      <c r="B966" s="588"/>
      <c r="C966" s="472"/>
      <c r="D966" s="144"/>
      <c r="E966" s="472"/>
      <c r="F966" s="26"/>
      <c r="G966" s="517"/>
      <c r="H966" s="547"/>
      <c r="I966" s="547"/>
      <c r="J966" s="26"/>
      <c r="K966" s="26"/>
      <c r="L966" s="26"/>
      <c r="M966" s="539"/>
      <c r="N966" s="26"/>
      <c r="O966" s="26"/>
      <c r="P966" s="26"/>
      <c r="Q966" s="26"/>
      <c r="R966" s="26"/>
      <c r="S966" s="26"/>
      <c r="T966" s="542"/>
    </row>
    <row r="967" spans="1:20" ht="15" customHeight="1" x14ac:dyDescent="0.25">
      <c r="A967" s="473"/>
      <c r="B967" s="588"/>
      <c r="C967" s="472"/>
      <c r="D967" s="144"/>
      <c r="E967" s="472"/>
      <c r="F967" s="26"/>
      <c r="G967" s="517"/>
      <c r="H967" s="547"/>
      <c r="I967" s="547"/>
      <c r="J967" s="26"/>
      <c r="K967" s="26"/>
      <c r="L967" s="26"/>
      <c r="M967" s="539"/>
      <c r="N967" s="26"/>
      <c r="O967" s="26"/>
      <c r="P967" s="26"/>
      <c r="Q967" s="26"/>
      <c r="R967" s="26"/>
      <c r="S967" s="26"/>
      <c r="T967" s="542"/>
    </row>
    <row r="968" spans="1:20" ht="15" customHeight="1" x14ac:dyDescent="0.25">
      <c r="A968" s="473"/>
      <c r="B968" s="588"/>
      <c r="C968" s="472"/>
      <c r="D968" s="144"/>
      <c r="E968" s="472"/>
      <c r="F968" s="26"/>
      <c r="G968" s="517"/>
      <c r="H968" s="547"/>
      <c r="I968" s="547"/>
      <c r="J968" s="26"/>
      <c r="K968" s="26"/>
      <c r="L968" s="26"/>
      <c r="M968" s="539"/>
      <c r="N968" s="26"/>
      <c r="O968" s="26"/>
      <c r="P968" s="26"/>
      <c r="Q968" s="26"/>
      <c r="R968" s="26"/>
      <c r="S968" s="26"/>
      <c r="T968" s="542"/>
    </row>
    <row r="969" spans="1:20" ht="15" customHeight="1" x14ac:dyDescent="0.25">
      <c r="A969" s="473"/>
      <c r="B969" s="588"/>
      <c r="C969" s="472"/>
      <c r="D969" s="144"/>
      <c r="E969" s="472"/>
      <c r="F969" s="26"/>
      <c r="G969" s="517"/>
      <c r="H969" s="547"/>
      <c r="I969" s="547"/>
      <c r="J969" s="26"/>
      <c r="K969" s="26"/>
      <c r="L969" s="26"/>
      <c r="M969" s="539"/>
      <c r="N969" s="26"/>
      <c r="O969" s="26"/>
      <c r="P969" s="26"/>
      <c r="Q969" s="26"/>
      <c r="R969" s="26"/>
      <c r="S969" s="26"/>
      <c r="T969" s="542"/>
    </row>
    <row r="970" spans="1:20" ht="15" customHeight="1" x14ac:dyDescent="0.25">
      <c r="A970" s="473"/>
      <c r="B970" s="588"/>
      <c r="C970" s="472"/>
      <c r="D970" s="144"/>
      <c r="E970" s="472"/>
      <c r="F970" s="26"/>
      <c r="G970" s="517"/>
      <c r="H970" s="547"/>
      <c r="I970" s="547"/>
      <c r="J970" s="26"/>
      <c r="K970" s="26"/>
      <c r="L970" s="26"/>
      <c r="M970" s="539"/>
      <c r="N970" s="26"/>
      <c r="O970" s="26"/>
      <c r="P970" s="26"/>
      <c r="Q970" s="26"/>
      <c r="R970" s="26"/>
      <c r="S970" s="26"/>
      <c r="T970" s="542"/>
    </row>
    <row r="971" spans="1:20" ht="15" customHeight="1" x14ac:dyDescent="0.25">
      <c r="A971" s="473"/>
      <c r="B971" s="588"/>
      <c r="C971" s="472"/>
      <c r="D971" s="144"/>
      <c r="E971" s="472"/>
      <c r="F971" s="26"/>
      <c r="G971" s="517"/>
      <c r="H971" s="547"/>
      <c r="I971" s="547"/>
      <c r="J971" s="26"/>
      <c r="K971" s="26"/>
      <c r="L971" s="26"/>
      <c r="M971" s="539"/>
      <c r="N971" s="26"/>
      <c r="O971" s="26"/>
      <c r="P971" s="26"/>
      <c r="Q971" s="26"/>
      <c r="R971" s="26"/>
      <c r="S971" s="26"/>
      <c r="T971" s="542"/>
    </row>
    <row r="972" spans="1:20" ht="15" customHeight="1" x14ac:dyDescent="0.25">
      <c r="A972" s="473"/>
      <c r="B972" s="588"/>
      <c r="C972" s="472"/>
      <c r="D972" s="144"/>
      <c r="E972" s="472"/>
      <c r="F972" s="26"/>
      <c r="G972" s="517"/>
      <c r="H972" s="547"/>
      <c r="I972" s="547"/>
      <c r="J972" s="26"/>
      <c r="K972" s="26"/>
      <c r="L972" s="26"/>
      <c r="M972" s="539"/>
      <c r="N972" s="26"/>
      <c r="O972" s="26"/>
      <c r="P972" s="26"/>
      <c r="Q972" s="26"/>
      <c r="R972" s="26"/>
      <c r="S972" s="26"/>
      <c r="T972" s="542"/>
    </row>
    <row r="973" spans="1:20" ht="15" customHeight="1" x14ac:dyDescent="0.25">
      <c r="A973" s="473"/>
      <c r="B973" s="588"/>
      <c r="C973" s="472"/>
      <c r="D973" s="144"/>
      <c r="E973" s="472"/>
      <c r="F973" s="26"/>
      <c r="G973" s="517"/>
      <c r="H973" s="547"/>
      <c r="I973" s="547"/>
      <c r="J973" s="26"/>
      <c r="K973" s="26"/>
      <c r="L973" s="26"/>
      <c r="M973" s="539"/>
      <c r="N973" s="26"/>
      <c r="O973" s="26"/>
      <c r="P973" s="26"/>
      <c r="Q973" s="26"/>
      <c r="R973" s="26"/>
      <c r="S973" s="26"/>
      <c r="T973" s="542"/>
    </row>
    <row r="974" spans="1:20" ht="15" customHeight="1" x14ac:dyDescent="0.25">
      <c r="A974" s="473"/>
      <c r="B974" s="588"/>
      <c r="C974" s="472"/>
      <c r="D974" s="144"/>
      <c r="E974" s="472"/>
      <c r="F974" s="26"/>
      <c r="G974" s="517"/>
      <c r="H974" s="547"/>
      <c r="I974" s="547"/>
      <c r="J974" s="26"/>
      <c r="K974" s="26"/>
      <c r="L974" s="26"/>
      <c r="M974" s="539"/>
      <c r="N974" s="26"/>
      <c r="O974" s="26"/>
      <c r="P974" s="26"/>
      <c r="Q974" s="26"/>
      <c r="R974" s="26"/>
      <c r="S974" s="26"/>
      <c r="T974" s="542"/>
    </row>
    <row r="975" spans="1:20" ht="15" customHeight="1" x14ac:dyDescent="0.25">
      <c r="A975" s="473"/>
      <c r="B975" s="588"/>
      <c r="C975" s="472"/>
      <c r="D975" s="144"/>
      <c r="E975" s="472"/>
      <c r="F975" s="26"/>
      <c r="G975" s="517"/>
      <c r="H975" s="547"/>
      <c r="I975" s="547"/>
      <c r="J975" s="26"/>
      <c r="K975" s="26"/>
      <c r="L975" s="26"/>
      <c r="M975" s="539"/>
      <c r="N975" s="26"/>
      <c r="O975" s="26"/>
      <c r="P975" s="26"/>
      <c r="Q975" s="26"/>
      <c r="R975" s="26"/>
      <c r="S975" s="26"/>
      <c r="T975" s="542"/>
    </row>
    <row r="976" spans="1:20" ht="15" customHeight="1" x14ac:dyDescent="0.25">
      <c r="A976" s="473"/>
      <c r="B976" s="588"/>
      <c r="C976" s="472"/>
      <c r="D976" s="144"/>
      <c r="E976" s="472"/>
      <c r="F976" s="26"/>
      <c r="G976" s="517"/>
      <c r="H976" s="547"/>
      <c r="I976" s="547"/>
      <c r="J976" s="26"/>
      <c r="K976" s="26"/>
      <c r="L976" s="26"/>
      <c r="M976" s="539"/>
      <c r="N976" s="26"/>
      <c r="O976" s="26"/>
      <c r="P976" s="26"/>
      <c r="Q976" s="26"/>
      <c r="R976" s="26"/>
      <c r="S976" s="26"/>
      <c r="T976" s="542"/>
    </row>
    <row r="977" spans="1:20" ht="15" customHeight="1" x14ac:dyDescent="0.25">
      <c r="A977" s="473"/>
      <c r="B977" s="588"/>
      <c r="C977" s="472"/>
      <c r="D977" s="144"/>
      <c r="E977" s="472"/>
      <c r="F977" s="26"/>
      <c r="G977" s="517"/>
      <c r="H977" s="547"/>
      <c r="I977" s="547"/>
      <c r="J977" s="26"/>
      <c r="K977" s="26"/>
      <c r="L977" s="26"/>
      <c r="M977" s="539"/>
      <c r="N977" s="26"/>
      <c r="O977" s="26"/>
      <c r="P977" s="26"/>
      <c r="Q977" s="26"/>
      <c r="R977" s="26"/>
      <c r="S977" s="26"/>
      <c r="T977" s="542"/>
    </row>
    <row r="978" spans="1:20" ht="15" customHeight="1" x14ac:dyDescent="0.25">
      <c r="A978" s="473"/>
      <c r="B978" s="588"/>
      <c r="C978" s="472"/>
      <c r="D978" s="144"/>
      <c r="E978" s="472"/>
      <c r="F978" s="26"/>
      <c r="G978" s="517"/>
      <c r="H978" s="547"/>
      <c r="I978" s="547"/>
      <c r="J978" s="26"/>
      <c r="K978" s="26"/>
      <c r="L978" s="26"/>
      <c r="M978" s="539"/>
      <c r="N978" s="26"/>
      <c r="O978" s="26"/>
      <c r="P978" s="26"/>
      <c r="Q978" s="26"/>
      <c r="R978" s="26"/>
      <c r="S978" s="26"/>
      <c r="T978" s="542"/>
    </row>
    <row r="979" spans="1:20" ht="15" customHeight="1" x14ac:dyDescent="0.25">
      <c r="A979" s="473"/>
      <c r="B979" s="588"/>
      <c r="C979" s="472"/>
      <c r="D979" s="144"/>
      <c r="E979" s="472"/>
      <c r="F979" s="26"/>
      <c r="G979" s="517"/>
      <c r="H979" s="547"/>
      <c r="I979" s="547"/>
      <c r="J979" s="26"/>
      <c r="K979" s="26"/>
      <c r="L979" s="26"/>
      <c r="M979" s="539"/>
      <c r="N979" s="26"/>
      <c r="O979" s="26"/>
      <c r="P979" s="26"/>
      <c r="Q979" s="26"/>
      <c r="R979" s="26"/>
      <c r="S979" s="26"/>
      <c r="T979" s="542"/>
    </row>
    <row r="980" spans="1:20" ht="15" customHeight="1" x14ac:dyDescent="0.25">
      <c r="A980" s="473"/>
      <c r="B980" s="588"/>
      <c r="C980" s="472"/>
      <c r="D980" s="144"/>
      <c r="E980" s="472"/>
      <c r="F980" s="26"/>
      <c r="G980" s="517"/>
      <c r="H980" s="547"/>
      <c r="I980" s="547"/>
      <c r="J980" s="26"/>
      <c r="K980" s="26"/>
      <c r="L980" s="26"/>
      <c r="M980" s="539"/>
      <c r="N980" s="26"/>
      <c r="O980" s="26"/>
      <c r="P980" s="26"/>
      <c r="Q980" s="26"/>
      <c r="R980" s="26"/>
      <c r="S980" s="26"/>
      <c r="T980" s="542"/>
    </row>
    <row r="981" spans="1:20" ht="15" customHeight="1" x14ac:dyDescent="0.25">
      <c r="A981" s="473"/>
      <c r="B981" s="588"/>
      <c r="C981" s="472"/>
      <c r="D981" s="472"/>
      <c r="E981" s="472"/>
      <c r="F981" s="26"/>
      <c r="G981" s="547"/>
      <c r="H981" s="547"/>
      <c r="I981" s="547"/>
      <c r="J981" s="26"/>
      <c r="K981" s="26"/>
      <c r="L981" s="26"/>
      <c r="M981" s="539"/>
      <c r="N981" s="26"/>
      <c r="O981" s="26"/>
      <c r="P981" s="26"/>
      <c r="Q981" s="26"/>
      <c r="R981" s="26"/>
      <c r="S981" s="26"/>
      <c r="T981" s="542"/>
    </row>
    <row r="982" spans="1:20" ht="15" customHeight="1" x14ac:dyDescent="0.25">
      <c r="A982" s="473"/>
      <c r="B982" s="588"/>
      <c r="C982" s="472"/>
      <c r="D982" s="472"/>
      <c r="E982" s="472"/>
      <c r="F982" s="26"/>
      <c r="G982" s="547"/>
      <c r="H982" s="547"/>
      <c r="I982" s="547"/>
      <c r="J982" s="26"/>
      <c r="K982" s="26"/>
      <c r="L982" s="26"/>
      <c r="M982" s="539"/>
      <c r="N982" s="26"/>
      <c r="O982" s="26"/>
      <c r="P982" s="26"/>
      <c r="Q982" s="26"/>
      <c r="R982" s="26"/>
      <c r="S982" s="26"/>
      <c r="T982" s="542"/>
    </row>
    <row r="983" spans="1:20" ht="15" customHeight="1" x14ac:dyDescent="0.25">
      <c r="A983" s="473"/>
      <c r="B983" s="588"/>
      <c r="C983" s="472"/>
      <c r="D983" s="472"/>
      <c r="E983" s="472"/>
      <c r="F983" s="26"/>
      <c r="G983" s="547"/>
      <c r="H983" s="547"/>
      <c r="I983" s="547"/>
      <c r="J983" s="26"/>
      <c r="K983" s="26"/>
      <c r="L983" s="26"/>
      <c r="M983" s="539"/>
      <c r="N983" s="26"/>
      <c r="O983" s="26"/>
      <c r="P983" s="26"/>
      <c r="Q983" s="26"/>
      <c r="R983" s="26"/>
      <c r="S983" s="26"/>
      <c r="T983" s="542"/>
    </row>
    <row r="984" spans="1:20" ht="15" customHeight="1" x14ac:dyDescent="0.25">
      <c r="A984" s="473"/>
      <c r="B984" s="588"/>
      <c r="C984" s="472"/>
      <c r="D984" s="472"/>
      <c r="E984" s="472"/>
      <c r="F984" s="26"/>
      <c r="G984" s="547"/>
      <c r="H984" s="547"/>
      <c r="I984" s="547"/>
      <c r="J984" s="26"/>
      <c r="K984" s="26"/>
      <c r="L984" s="26"/>
      <c r="M984" s="539"/>
      <c r="N984" s="26"/>
      <c r="O984" s="26"/>
      <c r="P984" s="26"/>
      <c r="Q984" s="26"/>
      <c r="R984" s="26"/>
      <c r="S984" s="26"/>
      <c r="T984" s="542"/>
    </row>
    <row r="985" spans="1:20" ht="15" customHeight="1" x14ac:dyDescent="0.25">
      <c r="A985" s="473"/>
      <c r="B985" s="589"/>
      <c r="C985" s="159"/>
      <c r="D985" s="472"/>
      <c r="E985" s="472"/>
      <c r="F985" s="26"/>
      <c r="G985" s="547"/>
      <c r="H985" s="547"/>
      <c r="I985" s="547"/>
      <c r="J985" s="26"/>
      <c r="K985" s="26"/>
      <c r="L985" s="26"/>
      <c r="M985" s="539"/>
      <c r="N985" s="26"/>
      <c r="O985" s="26"/>
      <c r="P985" s="26"/>
      <c r="Q985" s="26"/>
      <c r="R985" s="26"/>
      <c r="S985" s="26"/>
      <c r="T985" s="542"/>
    </row>
    <row r="986" spans="1:20" ht="15" customHeight="1" x14ac:dyDescent="0.25">
      <c r="A986" s="473"/>
      <c r="B986" s="588"/>
      <c r="C986" s="472"/>
      <c r="D986" s="472"/>
      <c r="E986" s="472"/>
      <c r="F986" s="26"/>
      <c r="G986" s="547"/>
      <c r="H986" s="547"/>
      <c r="I986" s="547"/>
      <c r="J986" s="26"/>
      <c r="K986" s="26"/>
      <c r="L986" s="26"/>
      <c r="M986" s="26"/>
      <c r="N986" s="26"/>
      <c r="O986" s="26"/>
      <c r="P986" s="26"/>
      <c r="Q986" s="26"/>
      <c r="R986" s="26"/>
      <c r="S986" s="26"/>
      <c r="T986" s="542"/>
    </row>
    <row r="987" spans="1:20" ht="15" customHeight="1" x14ac:dyDescent="0.25">
      <c r="A987" s="473"/>
      <c r="B987" s="588"/>
      <c r="C987" s="472"/>
      <c r="D987" s="472"/>
      <c r="E987" s="472"/>
      <c r="F987" s="26"/>
      <c r="G987" s="547"/>
      <c r="H987" s="547"/>
      <c r="I987" s="547"/>
      <c r="J987" s="26"/>
      <c r="K987" s="26"/>
      <c r="L987" s="26"/>
      <c r="M987" s="539"/>
      <c r="N987" s="26"/>
      <c r="O987" s="26"/>
      <c r="P987" s="26"/>
      <c r="Q987" s="26"/>
      <c r="R987" s="26"/>
      <c r="S987" s="26"/>
      <c r="T987" s="542"/>
    </row>
    <row r="988" spans="1:20" ht="15" customHeight="1" x14ac:dyDescent="0.25">
      <c r="A988" s="473"/>
      <c r="B988" s="588"/>
      <c r="C988" s="472"/>
      <c r="D988" s="472"/>
      <c r="E988" s="472"/>
      <c r="F988" s="26"/>
      <c r="G988" s="547"/>
      <c r="H988" s="547"/>
      <c r="I988" s="547"/>
      <c r="J988" s="26"/>
      <c r="K988" s="26"/>
      <c r="L988" s="26"/>
      <c r="M988" s="539"/>
      <c r="N988" s="26"/>
      <c r="O988" s="26"/>
      <c r="P988" s="26"/>
      <c r="Q988" s="26"/>
      <c r="R988" s="26"/>
      <c r="S988" s="26"/>
      <c r="T988" s="542"/>
    </row>
    <row r="989" spans="1:20" ht="15" customHeight="1" x14ac:dyDescent="0.25">
      <c r="A989" s="473"/>
      <c r="B989" s="588"/>
      <c r="C989" s="472"/>
      <c r="D989" s="472"/>
      <c r="E989" s="472"/>
      <c r="F989" s="26"/>
      <c r="G989" s="547"/>
      <c r="H989" s="547"/>
      <c r="I989" s="547"/>
      <c r="J989" s="26"/>
      <c r="K989" s="26"/>
      <c r="L989" s="26"/>
      <c r="M989" s="539"/>
      <c r="N989" s="26"/>
      <c r="O989" s="26"/>
      <c r="P989" s="26"/>
      <c r="Q989" s="26"/>
      <c r="R989" s="26"/>
      <c r="S989" s="26"/>
      <c r="T989" s="542"/>
    </row>
    <row r="990" spans="1:20" ht="15" customHeight="1" x14ac:dyDescent="0.25">
      <c r="A990" s="473"/>
      <c r="B990" s="588"/>
      <c r="C990" s="472"/>
      <c r="D990" s="472"/>
      <c r="E990" s="472"/>
      <c r="F990" s="26"/>
      <c r="G990" s="547"/>
      <c r="H990" s="547"/>
      <c r="I990" s="547"/>
      <c r="J990" s="26"/>
      <c r="K990" s="26"/>
      <c r="L990" s="26"/>
      <c r="M990" s="539"/>
      <c r="N990" s="26"/>
      <c r="O990" s="26"/>
      <c r="P990" s="26"/>
      <c r="Q990" s="26"/>
      <c r="R990" s="26"/>
      <c r="S990" s="26"/>
      <c r="T990" s="542"/>
    </row>
    <row r="991" spans="1:20" ht="15" customHeight="1" x14ac:dyDescent="0.25">
      <c r="A991" s="473"/>
      <c r="B991" s="588"/>
      <c r="C991" s="472"/>
      <c r="D991" s="472"/>
      <c r="E991" s="472"/>
      <c r="F991" s="26"/>
      <c r="G991" s="547"/>
      <c r="H991" s="547"/>
      <c r="I991" s="547"/>
      <c r="J991" s="26"/>
      <c r="K991" s="26"/>
      <c r="L991" s="26"/>
      <c r="M991" s="539"/>
      <c r="N991" s="26"/>
      <c r="O991" s="26"/>
      <c r="P991" s="26"/>
      <c r="Q991" s="26"/>
      <c r="R991" s="26"/>
      <c r="S991" s="26"/>
      <c r="T991" s="542"/>
    </row>
    <row r="992" spans="1:20" ht="15" customHeight="1" x14ac:dyDescent="0.25">
      <c r="A992" s="473"/>
      <c r="B992" s="588"/>
      <c r="C992" s="594"/>
      <c r="D992" s="472"/>
      <c r="E992" s="472"/>
      <c r="F992" s="26"/>
      <c r="G992" s="547"/>
      <c r="H992" s="547"/>
      <c r="I992" s="547"/>
      <c r="J992" s="26"/>
      <c r="K992" s="26"/>
      <c r="L992" s="26"/>
      <c r="M992" s="539"/>
      <c r="N992" s="26"/>
      <c r="O992" s="26"/>
      <c r="P992" s="26"/>
      <c r="Q992" s="26"/>
      <c r="R992" s="26"/>
      <c r="S992" s="26"/>
      <c r="T992" s="542"/>
    </row>
    <row r="993" spans="1:20" ht="15" customHeight="1" x14ac:dyDescent="0.25">
      <c r="A993" s="473"/>
      <c r="B993" s="588"/>
      <c r="C993" s="594"/>
      <c r="D993" s="472"/>
      <c r="E993" s="472"/>
      <c r="F993" s="26"/>
      <c r="G993" s="547"/>
      <c r="H993" s="547"/>
      <c r="I993" s="547"/>
      <c r="J993" s="26"/>
      <c r="K993" s="26"/>
      <c r="L993" s="26"/>
      <c r="M993" s="539"/>
      <c r="N993" s="26"/>
      <c r="O993" s="26"/>
      <c r="P993" s="26"/>
      <c r="Q993" s="26"/>
      <c r="R993" s="26"/>
      <c r="S993" s="26"/>
      <c r="T993" s="542"/>
    </row>
    <row r="994" spans="1:20" ht="15" customHeight="1" x14ac:dyDescent="0.25">
      <c r="A994" s="473"/>
      <c r="B994" s="588"/>
      <c r="C994" s="594"/>
      <c r="D994" s="472"/>
      <c r="E994" s="472"/>
      <c r="F994" s="26"/>
      <c r="G994" s="547"/>
      <c r="H994" s="547"/>
      <c r="I994" s="547"/>
      <c r="J994" s="26"/>
      <c r="K994" s="26"/>
      <c r="L994" s="26"/>
      <c r="M994" s="539"/>
      <c r="N994" s="26"/>
      <c r="O994" s="26"/>
      <c r="P994" s="26"/>
      <c r="Q994" s="26"/>
      <c r="R994" s="26"/>
      <c r="S994" s="26"/>
      <c r="T994" s="542"/>
    </row>
    <row r="995" spans="1:20" ht="15" customHeight="1" x14ac:dyDescent="0.25">
      <c r="A995" s="473"/>
      <c r="B995" s="588"/>
      <c r="C995" s="472"/>
      <c r="D995" s="472"/>
      <c r="E995" s="472"/>
      <c r="F995" s="26"/>
      <c r="G995" s="547"/>
      <c r="H995" s="547"/>
      <c r="I995" s="547"/>
      <c r="J995" s="26"/>
      <c r="K995" s="26"/>
      <c r="L995" s="26"/>
      <c r="M995" s="539"/>
      <c r="N995" s="26"/>
      <c r="O995" s="26"/>
      <c r="P995" s="26"/>
      <c r="Q995" s="26"/>
      <c r="R995" s="26"/>
      <c r="S995" s="26"/>
      <c r="T995" s="542"/>
    </row>
    <row r="996" spans="1:20" ht="15" customHeight="1" x14ac:dyDescent="0.25">
      <c r="A996" s="473"/>
      <c r="B996" s="588"/>
      <c r="C996" s="472"/>
      <c r="D996" s="472"/>
      <c r="E996" s="472"/>
      <c r="F996" s="26"/>
      <c r="G996" s="547"/>
      <c r="H996" s="547"/>
      <c r="I996" s="547"/>
      <c r="J996" s="26"/>
      <c r="K996" s="26"/>
      <c r="L996" s="26"/>
      <c r="M996" s="539"/>
      <c r="N996" s="26"/>
      <c r="O996" s="26"/>
      <c r="P996" s="26"/>
      <c r="Q996" s="26"/>
      <c r="R996" s="26"/>
      <c r="S996" s="26"/>
      <c r="T996" s="542"/>
    </row>
    <row r="997" spans="1:20" ht="15" customHeight="1" x14ac:dyDescent="0.25">
      <c r="A997" s="473"/>
      <c r="B997" s="588"/>
      <c r="C997" s="472"/>
      <c r="D997" s="472"/>
      <c r="E997" s="472"/>
      <c r="F997" s="26"/>
      <c r="G997" s="547"/>
      <c r="H997" s="547"/>
      <c r="I997" s="547"/>
      <c r="J997" s="26"/>
      <c r="K997" s="26"/>
      <c r="L997" s="26"/>
      <c r="M997" s="539"/>
      <c r="N997" s="26"/>
      <c r="O997" s="26"/>
      <c r="P997" s="26"/>
      <c r="Q997" s="26"/>
      <c r="R997" s="26"/>
      <c r="S997" s="26"/>
      <c r="T997" s="542"/>
    </row>
    <row r="998" spans="1:20" ht="15" customHeight="1" x14ac:dyDescent="0.25">
      <c r="A998" s="473"/>
      <c r="B998" s="588"/>
      <c r="C998" s="472"/>
      <c r="D998" s="472"/>
      <c r="E998" s="472"/>
      <c r="F998" s="26"/>
      <c r="G998" s="547"/>
      <c r="H998" s="547"/>
      <c r="I998" s="547"/>
      <c r="J998" s="26"/>
      <c r="K998" s="26"/>
      <c r="L998" s="26"/>
      <c r="M998" s="539"/>
      <c r="N998" s="26"/>
      <c r="O998" s="26"/>
      <c r="P998" s="26"/>
      <c r="Q998" s="26"/>
      <c r="R998" s="26"/>
      <c r="S998" s="26"/>
      <c r="T998" s="542"/>
    </row>
    <row r="999" spans="1:20" ht="15" customHeight="1" x14ac:dyDescent="0.25">
      <c r="A999" s="473"/>
      <c r="B999" s="588"/>
      <c r="C999" s="472"/>
      <c r="D999" s="472"/>
      <c r="E999" s="472"/>
      <c r="F999" s="26"/>
      <c r="G999" s="547"/>
      <c r="H999" s="547"/>
      <c r="I999" s="547"/>
      <c r="J999" s="26"/>
      <c r="K999" s="26"/>
      <c r="L999" s="26"/>
      <c r="M999" s="539"/>
      <c r="N999" s="26"/>
      <c r="O999" s="26"/>
      <c r="P999" s="26"/>
      <c r="Q999" s="26"/>
      <c r="R999" s="26"/>
      <c r="S999" s="26"/>
      <c r="T999" s="542"/>
    </row>
    <row r="1000" spans="1:20" ht="15" customHeight="1" x14ac:dyDescent="0.25">
      <c r="A1000" s="473"/>
      <c r="B1000" s="588"/>
      <c r="C1000" s="472"/>
      <c r="D1000" s="472"/>
      <c r="E1000" s="472"/>
      <c r="F1000" s="26"/>
      <c r="G1000" s="547"/>
      <c r="H1000" s="547"/>
      <c r="I1000" s="547"/>
      <c r="J1000" s="26"/>
      <c r="K1000" s="26"/>
      <c r="L1000" s="26"/>
      <c r="M1000" s="539"/>
      <c r="N1000" s="26"/>
      <c r="O1000" s="26"/>
      <c r="P1000" s="26"/>
      <c r="Q1000" s="26"/>
      <c r="R1000" s="26"/>
      <c r="S1000" s="26"/>
      <c r="T1000" s="542"/>
    </row>
    <row r="1001" spans="1:20" ht="15" customHeight="1" x14ac:dyDescent="0.25">
      <c r="A1001" s="473"/>
      <c r="B1001" s="588"/>
      <c r="C1001" s="594"/>
      <c r="D1001" s="472"/>
      <c r="E1001" s="472"/>
      <c r="F1001" s="26"/>
      <c r="G1001" s="547"/>
      <c r="H1001" s="547"/>
      <c r="I1001" s="547"/>
      <c r="J1001" s="26"/>
      <c r="K1001" s="26"/>
      <c r="L1001" s="26"/>
      <c r="M1001" s="539"/>
      <c r="N1001" s="26"/>
      <c r="O1001" s="26"/>
      <c r="P1001" s="26"/>
      <c r="Q1001" s="26"/>
      <c r="R1001" s="26"/>
      <c r="S1001" s="26"/>
      <c r="T1001" s="542"/>
    </row>
    <row r="1002" spans="1:20" ht="15" customHeight="1" x14ac:dyDescent="0.25">
      <c r="A1002" s="473"/>
      <c r="B1002" s="588"/>
      <c r="C1002" s="594"/>
      <c r="D1002" s="472"/>
      <c r="E1002" s="472"/>
      <c r="F1002" s="26"/>
      <c r="G1002" s="547"/>
      <c r="H1002" s="547"/>
      <c r="I1002" s="547"/>
      <c r="J1002" s="26"/>
      <c r="K1002" s="26"/>
      <c r="L1002" s="26"/>
      <c r="M1002" s="539"/>
      <c r="N1002" s="26"/>
      <c r="O1002" s="26"/>
      <c r="P1002" s="26"/>
      <c r="Q1002" s="26"/>
      <c r="R1002" s="26"/>
      <c r="S1002" s="26"/>
      <c r="T1002" s="542"/>
    </row>
    <row r="1003" spans="1:20" ht="15" customHeight="1" x14ac:dyDescent="0.25">
      <c r="A1003" s="473"/>
      <c r="B1003" s="588"/>
      <c r="C1003" s="472"/>
      <c r="D1003" s="472"/>
      <c r="E1003" s="472"/>
      <c r="F1003" s="26"/>
      <c r="G1003" s="547"/>
      <c r="H1003" s="547"/>
      <c r="I1003" s="547"/>
      <c r="J1003" s="26"/>
      <c r="K1003" s="26"/>
      <c r="L1003" s="26"/>
      <c r="M1003" s="539"/>
      <c r="N1003" s="26"/>
      <c r="O1003" s="26"/>
      <c r="P1003" s="26"/>
      <c r="Q1003" s="26"/>
      <c r="R1003" s="26"/>
      <c r="S1003" s="26"/>
      <c r="T1003" s="542"/>
    </row>
    <row r="1004" spans="1:20" ht="15" customHeight="1" x14ac:dyDescent="0.25">
      <c r="A1004" s="473"/>
      <c r="B1004" s="593"/>
      <c r="C1004" s="472"/>
      <c r="D1004" s="472"/>
      <c r="E1004" s="472"/>
      <c r="F1004" s="26"/>
      <c r="G1004" s="517"/>
      <c r="H1004" s="547"/>
      <c r="I1004" s="547"/>
      <c r="J1004" s="26"/>
      <c r="K1004" s="26"/>
      <c r="L1004" s="26"/>
      <c r="M1004" s="539"/>
      <c r="N1004" s="26"/>
      <c r="O1004" s="26"/>
      <c r="P1004" s="26"/>
      <c r="Q1004" s="26"/>
      <c r="R1004" s="26"/>
      <c r="S1004" s="26"/>
      <c r="T1004" s="542"/>
    </row>
    <row r="1005" spans="1:20" ht="15" customHeight="1" x14ac:dyDescent="0.25">
      <c r="A1005" s="473"/>
      <c r="B1005" s="593"/>
      <c r="C1005" s="472"/>
      <c r="D1005" s="472"/>
      <c r="E1005" s="472"/>
      <c r="F1005" s="26"/>
      <c r="G1005" s="517"/>
      <c r="H1005" s="547"/>
      <c r="I1005" s="547"/>
      <c r="J1005" s="26"/>
      <c r="K1005" s="26"/>
      <c r="L1005" s="26"/>
      <c r="M1005" s="539"/>
      <c r="N1005" s="26"/>
      <c r="O1005" s="26"/>
      <c r="P1005" s="26"/>
      <c r="Q1005" s="26"/>
      <c r="R1005" s="26"/>
      <c r="S1005" s="26"/>
      <c r="T1005" s="542"/>
    </row>
    <row r="1006" spans="1:20" ht="15" customHeight="1" x14ac:dyDescent="0.25">
      <c r="A1006" s="473"/>
      <c r="B1006" s="593"/>
      <c r="C1006" s="472"/>
      <c r="D1006" s="472"/>
      <c r="E1006" s="472"/>
      <c r="F1006" s="26"/>
      <c r="G1006" s="517"/>
      <c r="H1006" s="547"/>
      <c r="I1006" s="547"/>
      <c r="J1006" s="26"/>
      <c r="K1006" s="26"/>
      <c r="L1006" s="26"/>
      <c r="M1006" s="539"/>
      <c r="N1006" s="26"/>
      <c r="O1006" s="26"/>
      <c r="P1006" s="26"/>
      <c r="Q1006" s="26"/>
      <c r="R1006" s="26"/>
      <c r="S1006" s="26"/>
      <c r="T1006" s="542"/>
    </row>
    <row r="1007" spans="1:20" ht="15" customHeight="1" x14ac:dyDescent="0.25">
      <c r="A1007" s="473"/>
      <c r="B1007" s="593"/>
      <c r="C1007" s="472"/>
      <c r="D1007" s="472"/>
      <c r="E1007" s="472"/>
      <c r="F1007" s="26"/>
      <c r="G1007" s="517"/>
      <c r="H1007" s="547"/>
      <c r="I1007" s="547"/>
      <c r="J1007" s="26"/>
      <c r="K1007" s="26"/>
      <c r="L1007" s="26"/>
      <c r="M1007" s="539"/>
      <c r="N1007" s="26"/>
      <c r="O1007" s="26"/>
      <c r="P1007" s="26"/>
      <c r="Q1007" s="26"/>
      <c r="R1007" s="26"/>
      <c r="S1007" s="26"/>
      <c r="T1007" s="542"/>
    </row>
    <row r="1008" spans="1:20" ht="15" customHeight="1" x14ac:dyDescent="0.25">
      <c r="A1008" s="473"/>
      <c r="B1008" s="593"/>
      <c r="C1008" s="472"/>
      <c r="D1008" s="472"/>
      <c r="E1008" s="472"/>
      <c r="F1008" s="26"/>
      <c r="G1008" s="517"/>
      <c r="H1008" s="547"/>
      <c r="I1008" s="547"/>
      <c r="J1008" s="26"/>
      <c r="K1008" s="26"/>
      <c r="L1008" s="26"/>
      <c r="M1008" s="539"/>
      <c r="N1008" s="26"/>
      <c r="O1008" s="26"/>
      <c r="P1008" s="26"/>
      <c r="Q1008" s="26"/>
      <c r="R1008" s="26"/>
      <c r="S1008" s="26"/>
      <c r="T1008" s="542"/>
    </row>
    <row r="1009" spans="1:20" ht="15" customHeight="1" x14ac:dyDescent="0.25">
      <c r="A1009" s="473"/>
      <c r="B1009" s="593"/>
      <c r="C1009" s="472"/>
      <c r="D1009" s="472"/>
      <c r="E1009" s="472"/>
      <c r="F1009" s="26"/>
      <c r="G1009" s="517"/>
      <c r="H1009" s="547"/>
      <c r="I1009" s="547"/>
      <c r="J1009" s="26"/>
      <c r="K1009" s="26"/>
      <c r="L1009" s="26"/>
      <c r="M1009" s="539"/>
      <c r="N1009" s="26"/>
      <c r="O1009" s="26"/>
      <c r="P1009" s="26"/>
      <c r="Q1009" s="26"/>
      <c r="R1009" s="26"/>
      <c r="S1009" s="26"/>
      <c r="T1009" s="542"/>
    </row>
    <row r="1010" spans="1:20" ht="15" customHeight="1" x14ac:dyDescent="0.25">
      <c r="A1010" s="473"/>
      <c r="B1010" s="593"/>
      <c r="C1010" s="472"/>
      <c r="D1010" s="472"/>
      <c r="E1010" s="472"/>
      <c r="F1010" s="26"/>
      <c r="G1010" s="517"/>
      <c r="H1010" s="547"/>
      <c r="I1010" s="547"/>
      <c r="J1010" s="26"/>
      <c r="K1010" s="26"/>
      <c r="L1010" s="26"/>
      <c r="M1010" s="539"/>
      <c r="N1010" s="26"/>
      <c r="O1010" s="26"/>
      <c r="P1010" s="26"/>
      <c r="Q1010" s="26"/>
      <c r="R1010" s="26"/>
      <c r="S1010" s="26"/>
      <c r="T1010" s="542"/>
    </row>
    <row r="1011" spans="1:20" ht="15" customHeight="1" x14ac:dyDescent="0.25">
      <c r="A1011" s="473"/>
      <c r="B1011" s="593"/>
      <c r="C1011" s="472"/>
      <c r="D1011" s="472"/>
      <c r="E1011" s="472"/>
      <c r="F1011" s="26"/>
      <c r="G1011" s="517"/>
      <c r="H1011" s="547"/>
      <c r="I1011" s="547"/>
      <c r="J1011" s="26"/>
      <c r="K1011" s="26"/>
      <c r="L1011" s="26"/>
      <c r="M1011" s="539"/>
      <c r="N1011" s="26"/>
      <c r="O1011" s="26"/>
      <c r="P1011" s="26"/>
      <c r="Q1011" s="26"/>
      <c r="R1011" s="26"/>
      <c r="S1011" s="26"/>
      <c r="T1011" s="542"/>
    </row>
    <row r="1012" spans="1:20" ht="15" customHeight="1" x14ac:dyDescent="0.25">
      <c r="A1012" s="473"/>
      <c r="B1012" s="593"/>
      <c r="C1012" s="472"/>
      <c r="D1012" s="472"/>
      <c r="E1012" s="472"/>
      <c r="F1012" s="26"/>
      <c r="G1012" s="517"/>
      <c r="H1012" s="547"/>
      <c r="I1012" s="547"/>
      <c r="J1012" s="26"/>
      <c r="K1012" s="26"/>
      <c r="L1012" s="26"/>
      <c r="M1012" s="539"/>
      <c r="N1012" s="26"/>
      <c r="O1012" s="26"/>
      <c r="P1012" s="26"/>
      <c r="Q1012" s="26"/>
      <c r="R1012" s="26"/>
      <c r="S1012" s="26"/>
      <c r="T1012" s="542"/>
    </row>
    <row r="1013" spans="1:20" ht="15" customHeight="1" x14ac:dyDescent="0.25">
      <c r="A1013" s="473"/>
      <c r="B1013" s="593"/>
      <c r="C1013" s="472"/>
      <c r="D1013" s="472"/>
      <c r="E1013" s="472"/>
      <c r="F1013" s="26"/>
      <c r="G1013" s="517"/>
      <c r="H1013" s="547"/>
      <c r="I1013" s="547"/>
      <c r="J1013" s="26"/>
      <c r="K1013" s="26"/>
      <c r="L1013" s="26"/>
      <c r="M1013" s="539"/>
      <c r="N1013" s="26"/>
      <c r="O1013" s="26"/>
      <c r="P1013" s="26"/>
      <c r="Q1013" s="26"/>
      <c r="R1013" s="26"/>
      <c r="S1013" s="26"/>
      <c r="T1013" s="542"/>
    </row>
    <row r="1014" spans="1:20" ht="15" customHeight="1" x14ac:dyDescent="0.25">
      <c r="A1014" s="473"/>
      <c r="B1014" s="588"/>
      <c r="C1014" s="594"/>
      <c r="D1014" s="472"/>
      <c r="E1014" s="472"/>
      <c r="F1014" s="616"/>
      <c r="G1014" s="547"/>
      <c r="H1014" s="547"/>
      <c r="I1014" s="547"/>
      <c r="J1014" s="26"/>
      <c r="K1014" s="26"/>
      <c r="L1014" s="26"/>
      <c r="M1014" s="539"/>
      <c r="N1014" s="26"/>
      <c r="O1014" s="26"/>
      <c r="P1014" s="26"/>
      <c r="Q1014" s="26"/>
      <c r="R1014" s="26"/>
      <c r="S1014" s="26"/>
      <c r="T1014" s="542"/>
    </row>
    <row r="1015" spans="1:20" ht="15" customHeight="1" x14ac:dyDescent="0.25">
      <c r="A1015" s="473"/>
      <c r="B1015" s="588"/>
      <c r="C1015" s="594"/>
      <c r="D1015" s="472"/>
      <c r="E1015" s="472"/>
      <c r="F1015" s="616"/>
      <c r="G1015" s="547"/>
      <c r="H1015" s="547"/>
      <c r="I1015" s="547"/>
      <c r="J1015" s="26"/>
      <c r="K1015" s="26"/>
      <c r="L1015" s="26"/>
      <c r="M1015" s="539"/>
      <c r="N1015" s="26"/>
      <c r="O1015" s="26"/>
      <c r="P1015" s="26"/>
      <c r="Q1015" s="26"/>
      <c r="R1015" s="26"/>
      <c r="S1015" s="26"/>
      <c r="T1015" s="542"/>
    </row>
    <row r="1016" spans="1:20" ht="15" customHeight="1" x14ac:dyDescent="0.25">
      <c r="A1016" s="473"/>
      <c r="B1016" s="588"/>
      <c r="C1016" s="594"/>
      <c r="D1016" s="472"/>
      <c r="E1016" s="472"/>
      <c r="F1016" s="616"/>
      <c r="G1016" s="547"/>
      <c r="H1016" s="547"/>
      <c r="I1016" s="547"/>
      <c r="J1016" s="26"/>
      <c r="K1016" s="26"/>
      <c r="L1016" s="26"/>
      <c r="M1016" s="539"/>
      <c r="N1016" s="26"/>
      <c r="O1016" s="26"/>
      <c r="P1016" s="26"/>
      <c r="Q1016" s="26"/>
      <c r="R1016" s="26"/>
      <c r="S1016" s="26"/>
      <c r="T1016" s="542"/>
    </row>
    <row r="1017" spans="1:20" ht="15" customHeight="1" x14ac:dyDescent="0.25">
      <c r="A1017" s="473"/>
      <c r="B1017" s="588"/>
      <c r="C1017" s="594"/>
      <c r="D1017" s="472"/>
      <c r="E1017" s="472"/>
      <c r="F1017" s="616"/>
      <c r="G1017" s="547"/>
      <c r="H1017" s="547"/>
      <c r="I1017" s="547"/>
      <c r="J1017" s="26"/>
      <c r="K1017" s="26"/>
      <c r="L1017" s="26"/>
      <c r="M1017" s="539"/>
      <c r="N1017" s="26"/>
      <c r="O1017" s="26"/>
      <c r="P1017" s="26"/>
      <c r="Q1017" s="26"/>
      <c r="R1017" s="26"/>
      <c r="S1017" s="26"/>
      <c r="T1017" s="542"/>
    </row>
    <row r="1018" spans="1:20" ht="15" customHeight="1" x14ac:dyDescent="0.25">
      <c r="A1018" s="473"/>
      <c r="B1018" s="588"/>
      <c r="C1018" s="594"/>
      <c r="D1018" s="472"/>
      <c r="E1018" s="472"/>
      <c r="F1018" s="616"/>
      <c r="G1018" s="547"/>
      <c r="H1018" s="547"/>
      <c r="I1018" s="547"/>
      <c r="J1018" s="26"/>
      <c r="K1018" s="26"/>
      <c r="L1018" s="26"/>
      <c r="M1018" s="539"/>
      <c r="N1018" s="26"/>
      <c r="O1018" s="26"/>
      <c r="P1018" s="26"/>
      <c r="Q1018" s="26"/>
      <c r="R1018" s="26"/>
      <c r="S1018" s="26"/>
      <c r="T1018" s="542"/>
    </row>
    <row r="1019" spans="1:20" ht="15" customHeight="1" x14ac:dyDescent="0.25">
      <c r="A1019" s="473"/>
      <c r="B1019" s="588"/>
      <c r="C1019" s="594"/>
      <c r="D1019" s="472"/>
      <c r="E1019" s="472"/>
      <c r="F1019" s="616"/>
      <c r="G1019" s="547"/>
      <c r="H1019" s="547"/>
      <c r="I1019" s="547"/>
      <c r="J1019" s="26"/>
      <c r="K1019" s="26"/>
      <c r="L1019" s="26"/>
      <c r="M1019" s="539"/>
      <c r="N1019" s="26"/>
      <c r="O1019" s="26"/>
      <c r="P1019" s="26"/>
      <c r="Q1019" s="26"/>
      <c r="R1019" s="26"/>
      <c r="S1019" s="26"/>
      <c r="T1019" s="542"/>
    </row>
    <row r="1020" spans="1:20" ht="15" customHeight="1" x14ac:dyDescent="0.25">
      <c r="A1020" s="473"/>
      <c r="B1020" s="588"/>
      <c r="C1020" s="472"/>
      <c r="D1020" s="472"/>
      <c r="E1020" s="472"/>
      <c r="F1020" s="616"/>
      <c r="G1020" s="547"/>
      <c r="H1020" s="547"/>
      <c r="I1020" s="547"/>
      <c r="J1020" s="26"/>
      <c r="K1020" s="26"/>
      <c r="L1020" s="26"/>
      <c r="M1020" s="539"/>
      <c r="N1020" s="26"/>
      <c r="O1020" s="26"/>
      <c r="P1020" s="26"/>
      <c r="Q1020" s="26"/>
      <c r="R1020" s="26"/>
      <c r="S1020" s="26"/>
      <c r="T1020" s="542"/>
    </row>
    <row r="1021" spans="1:20" ht="15" customHeight="1" x14ac:dyDescent="0.25">
      <c r="A1021" s="473"/>
      <c r="B1021" s="588"/>
      <c r="C1021" s="472"/>
      <c r="D1021" s="472"/>
      <c r="E1021" s="472"/>
      <c r="F1021" s="616"/>
      <c r="G1021" s="547"/>
      <c r="H1021" s="547"/>
      <c r="I1021" s="547"/>
      <c r="J1021" s="26"/>
      <c r="K1021" s="26"/>
      <c r="L1021" s="26"/>
      <c r="M1021" s="539"/>
      <c r="N1021" s="26"/>
      <c r="O1021" s="26"/>
      <c r="P1021" s="26"/>
      <c r="Q1021" s="26"/>
      <c r="R1021" s="26"/>
      <c r="S1021" s="26"/>
      <c r="T1021" s="542"/>
    </row>
    <row r="1022" spans="1:20" ht="15" customHeight="1" x14ac:dyDescent="0.25">
      <c r="A1022" s="473"/>
      <c r="B1022" s="593"/>
      <c r="C1022" s="472"/>
      <c r="D1022" s="472"/>
      <c r="E1022" s="472"/>
      <c r="F1022" s="26"/>
      <c r="G1022" s="517"/>
      <c r="H1022" s="547"/>
      <c r="I1022" s="547"/>
      <c r="J1022" s="26"/>
      <c r="K1022" s="26"/>
      <c r="L1022" s="26"/>
      <c r="M1022" s="539"/>
      <c r="N1022" s="26"/>
      <c r="O1022" s="26"/>
      <c r="P1022" s="26"/>
      <c r="Q1022" s="26"/>
      <c r="R1022" s="26"/>
      <c r="S1022" s="26"/>
      <c r="T1022" s="542"/>
    </row>
    <row r="1023" spans="1:20" ht="15" customHeight="1" x14ac:dyDescent="0.25">
      <c r="A1023" s="473"/>
      <c r="B1023" s="593"/>
      <c r="C1023" s="472"/>
      <c r="D1023" s="472"/>
      <c r="E1023" s="472"/>
      <c r="F1023" s="26"/>
      <c r="G1023" s="517"/>
      <c r="H1023" s="547"/>
      <c r="I1023" s="547"/>
      <c r="J1023" s="26"/>
      <c r="K1023" s="26"/>
      <c r="L1023" s="26"/>
      <c r="M1023" s="539"/>
      <c r="N1023" s="26"/>
      <c r="O1023" s="26"/>
      <c r="P1023" s="26"/>
      <c r="Q1023" s="26"/>
      <c r="R1023" s="26"/>
      <c r="S1023" s="26"/>
      <c r="T1023" s="542"/>
    </row>
    <row r="1024" spans="1:20" ht="15" customHeight="1" x14ac:dyDescent="0.25">
      <c r="A1024" s="473"/>
      <c r="B1024" s="588"/>
      <c r="C1024" s="594"/>
      <c r="D1024" s="472"/>
      <c r="E1024" s="472"/>
      <c r="F1024" s="616"/>
      <c r="G1024" s="547"/>
      <c r="H1024" s="547"/>
      <c r="I1024" s="547"/>
      <c r="J1024" s="26"/>
      <c r="K1024" s="26"/>
      <c r="L1024" s="26"/>
      <c r="M1024" s="539"/>
      <c r="N1024" s="26"/>
      <c r="O1024" s="26"/>
      <c r="P1024" s="26"/>
      <c r="Q1024" s="26"/>
      <c r="R1024" s="26"/>
      <c r="S1024" s="26"/>
      <c r="T1024" s="542"/>
    </row>
    <row r="1025" spans="1:20" ht="15" customHeight="1" x14ac:dyDescent="0.25">
      <c r="A1025" s="473"/>
      <c r="B1025" s="588"/>
      <c r="C1025" s="594"/>
      <c r="D1025" s="472"/>
      <c r="E1025" s="472"/>
      <c r="F1025" s="616"/>
      <c r="G1025" s="547"/>
      <c r="H1025" s="547"/>
      <c r="I1025" s="547"/>
      <c r="J1025" s="26"/>
      <c r="K1025" s="26"/>
      <c r="L1025" s="26"/>
      <c r="M1025" s="539"/>
      <c r="N1025" s="26"/>
      <c r="O1025" s="26"/>
      <c r="P1025" s="26"/>
      <c r="Q1025" s="26"/>
      <c r="R1025" s="26"/>
      <c r="S1025" s="26"/>
      <c r="T1025" s="542"/>
    </row>
    <row r="1026" spans="1:20" ht="15" customHeight="1" x14ac:dyDescent="0.25">
      <c r="A1026" s="473"/>
      <c r="B1026" s="588"/>
      <c r="C1026" s="472"/>
      <c r="D1026" s="472"/>
      <c r="E1026" s="472"/>
      <c r="F1026" s="616"/>
      <c r="G1026" s="547"/>
      <c r="H1026" s="547"/>
      <c r="I1026" s="547"/>
      <c r="J1026" s="26"/>
      <c r="K1026" s="26"/>
      <c r="L1026" s="26"/>
      <c r="M1026" s="539"/>
      <c r="N1026" s="26"/>
      <c r="O1026" s="26"/>
      <c r="P1026" s="26"/>
      <c r="Q1026" s="26"/>
      <c r="R1026" s="26"/>
      <c r="S1026" s="26"/>
      <c r="T1026" s="542"/>
    </row>
    <row r="1027" spans="1:20" ht="15" customHeight="1" x14ac:dyDescent="0.25">
      <c r="A1027" s="473"/>
      <c r="B1027" s="588"/>
      <c r="C1027" s="472"/>
      <c r="D1027" s="472"/>
      <c r="E1027" s="472"/>
      <c r="F1027" s="616"/>
      <c r="G1027" s="547"/>
      <c r="H1027" s="547"/>
      <c r="I1027" s="547"/>
      <c r="J1027" s="26"/>
      <c r="K1027" s="26"/>
      <c r="L1027" s="26"/>
      <c r="M1027" s="539"/>
      <c r="N1027" s="26"/>
      <c r="O1027" s="26"/>
      <c r="P1027" s="26"/>
      <c r="Q1027" s="26"/>
      <c r="R1027" s="26"/>
      <c r="S1027" s="26"/>
      <c r="T1027" s="542"/>
    </row>
    <row r="1028" spans="1:20" ht="15" customHeight="1" x14ac:dyDescent="0.25">
      <c r="A1028" s="473"/>
      <c r="B1028" s="588"/>
      <c r="C1028" s="472"/>
      <c r="D1028" s="472"/>
      <c r="E1028" s="472"/>
      <c r="F1028" s="616"/>
      <c r="G1028" s="547"/>
      <c r="H1028" s="547"/>
      <c r="I1028" s="547"/>
      <c r="J1028" s="26"/>
      <c r="K1028" s="26"/>
      <c r="L1028" s="26"/>
      <c r="M1028" s="539"/>
      <c r="N1028" s="26"/>
      <c r="O1028" s="26"/>
      <c r="P1028" s="26"/>
      <c r="Q1028" s="26"/>
      <c r="R1028" s="26"/>
      <c r="S1028" s="26"/>
      <c r="T1028" s="542"/>
    </row>
    <row r="1029" spans="1:20" ht="15" customHeight="1" x14ac:dyDescent="0.25">
      <c r="A1029" s="473"/>
      <c r="B1029" s="588"/>
      <c r="C1029" s="472"/>
      <c r="D1029" s="472"/>
      <c r="E1029" s="472"/>
      <c r="F1029" s="616"/>
      <c r="G1029" s="547"/>
      <c r="H1029" s="547"/>
      <c r="I1029" s="547"/>
      <c r="J1029" s="26"/>
      <c r="K1029" s="26"/>
      <c r="L1029" s="26"/>
      <c r="M1029" s="539"/>
      <c r="N1029" s="26"/>
      <c r="O1029" s="26"/>
      <c r="P1029" s="26"/>
      <c r="Q1029" s="26"/>
      <c r="R1029" s="26"/>
      <c r="S1029" s="26"/>
      <c r="T1029" s="542"/>
    </row>
    <row r="1030" spans="1:20" ht="15" customHeight="1" x14ac:dyDescent="0.25">
      <c r="A1030" s="473"/>
      <c r="B1030" s="588"/>
      <c r="C1030" s="594"/>
      <c r="D1030" s="472"/>
      <c r="E1030" s="472"/>
      <c r="F1030" s="616"/>
      <c r="G1030" s="547"/>
      <c r="H1030" s="547"/>
      <c r="I1030" s="547"/>
      <c r="J1030" s="26"/>
      <c r="K1030" s="26"/>
      <c r="L1030" s="26"/>
      <c r="M1030" s="539"/>
      <c r="N1030" s="26"/>
      <c r="O1030" s="26"/>
      <c r="P1030" s="26"/>
      <c r="Q1030" s="26"/>
      <c r="R1030" s="26"/>
      <c r="S1030" s="26"/>
      <c r="T1030" s="542"/>
    </row>
    <row r="1031" spans="1:20" ht="15" customHeight="1" x14ac:dyDescent="0.25">
      <c r="A1031" s="473"/>
      <c r="B1031" s="588"/>
      <c r="C1031" s="594"/>
      <c r="D1031" s="472"/>
      <c r="E1031" s="472"/>
      <c r="F1031" s="616"/>
      <c r="G1031" s="547"/>
      <c r="H1031" s="547"/>
      <c r="I1031" s="547"/>
      <c r="J1031" s="26"/>
      <c r="K1031" s="26"/>
      <c r="L1031" s="26"/>
      <c r="M1031" s="539"/>
      <c r="N1031" s="26"/>
      <c r="O1031" s="26"/>
      <c r="P1031" s="26"/>
      <c r="Q1031" s="26"/>
      <c r="R1031" s="26"/>
      <c r="S1031" s="26"/>
      <c r="T1031" s="542"/>
    </row>
    <row r="1032" spans="1:20" ht="15" customHeight="1" x14ac:dyDescent="0.25">
      <c r="A1032" s="473"/>
      <c r="B1032" s="593"/>
      <c r="C1032" s="594"/>
      <c r="D1032" s="472"/>
      <c r="E1032" s="472"/>
      <c r="F1032" s="26"/>
      <c r="G1032" s="517"/>
      <c r="H1032" s="547"/>
      <c r="I1032" s="547"/>
      <c r="J1032" s="26"/>
      <c r="K1032" s="26"/>
      <c r="L1032" s="26"/>
      <c r="M1032" s="539"/>
      <c r="N1032" s="26"/>
      <c r="O1032" s="26"/>
      <c r="P1032" s="26"/>
      <c r="Q1032" s="26"/>
      <c r="R1032" s="26"/>
      <c r="S1032" s="26"/>
      <c r="T1032" s="542"/>
    </row>
    <row r="1033" spans="1:20" ht="15" customHeight="1" x14ac:dyDescent="0.25">
      <c r="A1033" s="473"/>
      <c r="B1033" s="593"/>
      <c r="C1033" s="594"/>
      <c r="D1033" s="472"/>
      <c r="E1033" s="472"/>
      <c r="F1033" s="26"/>
      <c r="G1033" s="517"/>
      <c r="H1033" s="547"/>
      <c r="I1033" s="547"/>
      <c r="J1033" s="26"/>
      <c r="K1033" s="26"/>
      <c r="L1033" s="26"/>
      <c r="M1033" s="539"/>
      <c r="N1033" s="26"/>
      <c r="O1033" s="26"/>
      <c r="P1033" s="26"/>
      <c r="Q1033" s="26"/>
      <c r="R1033" s="26"/>
      <c r="S1033" s="26"/>
      <c r="T1033" s="542"/>
    </row>
    <row r="1034" spans="1:20" ht="15" customHeight="1" x14ac:dyDescent="0.25">
      <c r="A1034" s="473"/>
      <c r="B1034" s="588"/>
      <c r="C1034" s="472"/>
      <c r="D1034" s="472"/>
      <c r="E1034" s="472"/>
      <c r="F1034" s="616"/>
      <c r="G1034" s="547"/>
      <c r="H1034" s="547"/>
      <c r="I1034" s="547"/>
      <c r="J1034" s="26"/>
      <c r="K1034" s="26"/>
      <c r="L1034" s="26"/>
      <c r="M1034" s="539"/>
      <c r="N1034" s="26"/>
      <c r="O1034" s="26"/>
      <c r="P1034" s="26"/>
      <c r="Q1034" s="26"/>
      <c r="R1034" s="26"/>
      <c r="S1034" s="26"/>
      <c r="T1034" s="542"/>
    </row>
    <row r="1035" spans="1:20" ht="15" customHeight="1" x14ac:dyDescent="0.25">
      <c r="A1035" s="473"/>
      <c r="B1035" s="588"/>
      <c r="C1035" s="472"/>
      <c r="D1035" s="472"/>
      <c r="E1035" s="472"/>
      <c r="F1035" s="616"/>
      <c r="G1035" s="547"/>
      <c r="H1035" s="547"/>
      <c r="I1035" s="547"/>
      <c r="J1035" s="26"/>
      <c r="K1035" s="26"/>
      <c r="L1035" s="26"/>
      <c r="M1035" s="539"/>
      <c r="N1035" s="26"/>
      <c r="O1035" s="26"/>
      <c r="P1035" s="26"/>
      <c r="Q1035" s="26"/>
      <c r="R1035" s="26"/>
      <c r="S1035" s="26"/>
      <c r="T1035" s="542"/>
    </row>
    <row r="1036" spans="1:20" ht="15" customHeight="1" x14ac:dyDescent="0.25">
      <c r="A1036" s="473"/>
      <c r="B1036" s="588"/>
      <c r="C1036" s="472"/>
      <c r="D1036" s="472"/>
      <c r="E1036" s="472"/>
      <c r="F1036" s="616"/>
      <c r="G1036" s="547"/>
      <c r="H1036" s="547"/>
      <c r="I1036" s="547"/>
      <c r="J1036" s="26"/>
      <c r="K1036" s="26"/>
      <c r="L1036" s="26"/>
      <c r="M1036" s="539"/>
      <c r="N1036" s="26"/>
      <c r="O1036" s="26"/>
      <c r="P1036" s="26"/>
      <c r="Q1036" s="26"/>
      <c r="R1036" s="26"/>
      <c r="S1036" s="26"/>
      <c r="T1036" s="542"/>
    </row>
    <row r="1037" spans="1:20" ht="15" customHeight="1" x14ac:dyDescent="0.25">
      <c r="A1037" s="473"/>
      <c r="B1037" s="588"/>
      <c r="C1037" s="472"/>
      <c r="D1037" s="472"/>
      <c r="E1037" s="472"/>
      <c r="F1037" s="616"/>
      <c r="G1037" s="547"/>
      <c r="H1037" s="547"/>
      <c r="I1037" s="547"/>
      <c r="J1037" s="26"/>
      <c r="K1037" s="26"/>
      <c r="L1037" s="26"/>
      <c r="M1037" s="539"/>
      <c r="N1037" s="26"/>
      <c r="O1037" s="26"/>
      <c r="P1037" s="26"/>
      <c r="Q1037" s="26"/>
      <c r="R1037" s="26"/>
      <c r="S1037" s="26"/>
      <c r="T1037" s="542"/>
    </row>
    <row r="1038" spans="1:20" ht="15" customHeight="1" x14ac:dyDescent="0.25">
      <c r="A1038" s="473"/>
      <c r="B1038" s="588"/>
      <c r="C1038" s="472"/>
      <c r="D1038" s="472"/>
      <c r="E1038" s="472"/>
      <c r="F1038" s="616"/>
      <c r="G1038" s="547"/>
      <c r="H1038" s="547"/>
      <c r="I1038" s="547"/>
      <c r="J1038" s="26"/>
      <c r="K1038" s="26"/>
      <c r="L1038" s="26"/>
      <c r="M1038" s="539"/>
      <c r="N1038" s="26"/>
      <c r="O1038" s="26"/>
      <c r="P1038" s="26"/>
      <c r="Q1038" s="26"/>
      <c r="R1038" s="26"/>
      <c r="S1038" s="26"/>
      <c r="T1038" s="542"/>
    </row>
    <row r="1039" spans="1:20" ht="15" customHeight="1" x14ac:dyDescent="0.25">
      <c r="A1039" s="473"/>
      <c r="B1039" s="588"/>
      <c r="C1039" s="472"/>
      <c r="D1039" s="472"/>
      <c r="E1039" s="472"/>
      <c r="F1039" s="616"/>
      <c r="G1039" s="547"/>
      <c r="H1039" s="547"/>
      <c r="I1039" s="547"/>
      <c r="J1039" s="26"/>
      <c r="K1039" s="26"/>
      <c r="L1039" s="26"/>
      <c r="M1039" s="539"/>
      <c r="N1039" s="26"/>
      <c r="O1039" s="26"/>
      <c r="P1039" s="26"/>
      <c r="Q1039" s="26"/>
      <c r="R1039" s="26"/>
      <c r="S1039" s="26"/>
      <c r="T1039" s="542"/>
    </row>
    <row r="1040" spans="1:20" ht="15" customHeight="1" x14ac:dyDescent="0.25">
      <c r="A1040" s="473"/>
      <c r="B1040" s="588"/>
      <c r="C1040" s="472"/>
      <c r="D1040" s="472"/>
      <c r="E1040" s="472"/>
      <c r="F1040" s="26"/>
      <c r="G1040" s="517"/>
      <c r="H1040" s="547"/>
      <c r="I1040" s="547"/>
      <c r="J1040" s="26"/>
      <c r="K1040" s="26"/>
      <c r="L1040" s="26"/>
      <c r="M1040" s="539"/>
      <c r="N1040" s="26"/>
      <c r="O1040" s="26"/>
      <c r="P1040" s="26"/>
      <c r="Q1040" s="26"/>
      <c r="R1040" s="26"/>
      <c r="S1040" s="26"/>
      <c r="T1040" s="542"/>
    </row>
    <row r="1041" spans="1:20" ht="15" customHeight="1" x14ac:dyDescent="0.25">
      <c r="A1041" s="473"/>
      <c r="B1041" s="588"/>
      <c r="C1041" s="472"/>
      <c r="D1041" s="472"/>
      <c r="E1041" s="472"/>
      <c r="F1041" s="26"/>
      <c r="G1041" s="517"/>
      <c r="H1041" s="547"/>
      <c r="I1041" s="547"/>
      <c r="J1041" s="26"/>
      <c r="K1041" s="26"/>
      <c r="L1041" s="26"/>
      <c r="M1041" s="539"/>
      <c r="N1041" s="26"/>
      <c r="O1041" s="26"/>
      <c r="P1041" s="26"/>
      <c r="Q1041" s="26"/>
      <c r="R1041" s="26"/>
      <c r="S1041" s="26"/>
      <c r="T1041" s="542"/>
    </row>
    <row r="1042" spans="1:20" ht="15" customHeight="1" x14ac:dyDescent="0.25">
      <c r="A1042" s="473"/>
      <c r="B1042" s="588"/>
      <c r="C1042" s="472"/>
      <c r="D1042" s="472"/>
      <c r="E1042" s="472"/>
      <c r="F1042" s="616"/>
      <c r="G1042" s="547"/>
      <c r="H1042" s="547"/>
      <c r="I1042" s="547"/>
      <c r="J1042" s="26"/>
      <c r="K1042" s="26"/>
      <c r="L1042" s="26"/>
      <c r="M1042" s="539"/>
      <c r="N1042" s="26"/>
      <c r="O1042" s="26"/>
      <c r="P1042" s="26"/>
      <c r="Q1042" s="26"/>
      <c r="R1042" s="26"/>
      <c r="S1042" s="26"/>
      <c r="T1042" s="542"/>
    </row>
    <row r="1043" spans="1:20" ht="15" customHeight="1" x14ac:dyDescent="0.25">
      <c r="A1043" s="473"/>
      <c r="B1043" s="588"/>
      <c r="C1043" s="472"/>
      <c r="D1043" s="472"/>
      <c r="E1043" s="472"/>
      <c r="F1043" s="616"/>
      <c r="G1043" s="547"/>
      <c r="H1043" s="547"/>
      <c r="I1043" s="547"/>
      <c r="J1043" s="26"/>
      <c r="K1043" s="26"/>
      <c r="L1043" s="26"/>
      <c r="M1043" s="539"/>
      <c r="N1043" s="26"/>
      <c r="O1043" s="26"/>
      <c r="P1043" s="26"/>
      <c r="Q1043" s="26"/>
      <c r="R1043" s="26"/>
      <c r="S1043" s="26"/>
      <c r="T1043" s="542"/>
    </row>
    <row r="1044" spans="1:20" ht="15" customHeight="1" x14ac:dyDescent="0.25">
      <c r="A1044" s="473"/>
      <c r="B1044" s="588"/>
      <c r="C1044" s="472"/>
      <c r="D1044" s="472"/>
      <c r="E1044" s="472"/>
      <c r="F1044" s="616"/>
      <c r="G1044" s="547"/>
      <c r="H1044" s="547"/>
      <c r="I1044" s="547"/>
      <c r="J1044" s="26"/>
      <c r="K1044" s="26"/>
      <c r="L1044" s="26"/>
      <c r="M1044" s="539"/>
      <c r="N1044" s="26"/>
      <c r="O1044" s="26"/>
      <c r="P1044" s="26"/>
      <c r="Q1044" s="26"/>
      <c r="R1044" s="26"/>
      <c r="S1044" s="26"/>
      <c r="T1044" s="542"/>
    </row>
    <row r="1045" spans="1:20" ht="15" customHeight="1" x14ac:dyDescent="0.25">
      <c r="A1045" s="473"/>
      <c r="B1045" s="588"/>
      <c r="C1045" s="472"/>
      <c r="D1045" s="472"/>
      <c r="E1045" s="472"/>
      <c r="F1045" s="616"/>
      <c r="G1045" s="547"/>
      <c r="H1045" s="547"/>
      <c r="I1045" s="547"/>
      <c r="J1045" s="26"/>
      <c r="K1045" s="26"/>
      <c r="L1045" s="26"/>
      <c r="M1045" s="539"/>
      <c r="N1045" s="26"/>
      <c r="O1045" s="26"/>
      <c r="P1045" s="26"/>
      <c r="Q1045" s="26"/>
      <c r="R1045" s="26"/>
      <c r="S1045" s="26"/>
      <c r="T1045" s="542"/>
    </row>
    <row r="1046" spans="1:20" ht="15" customHeight="1" x14ac:dyDescent="0.25">
      <c r="A1046" s="473"/>
      <c r="B1046" s="588"/>
      <c r="C1046" s="472"/>
      <c r="D1046" s="472"/>
      <c r="E1046" s="472"/>
      <c r="F1046" s="616"/>
      <c r="G1046" s="547"/>
      <c r="H1046" s="547"/>
      <c r="I1046" s="547"/>
      <c r="J1046" s="26"/>
      <c r="K1046" s="26"/>
      <c r="L1046" s="26"/>
      <c r="M1046" s="539"/>
      <c r="N1046" s="26"/>
      <c r="O1046" s="26"/>
      <c r="P1046" s="26"/>
      <c r="Q1046" s="26"/>
      <c r="R1046" s="26"/>
      <c r="S1046" s="26"/>
      <c r="T1046" s="542"/>
    </row>
    <row r="1047" spans="1:20" ht="15" customHeight="1" x14ac:dyDescent="0.25">
      <c r="A1047" s="473"/>
      <c r="B1047" s="588"/>
      <c r="C1047" s="472"/>
      <c r="D1047" s="472"/>
      <c r="E1047" s="472"/>
      <c r="F1047" s="616"/>
      <c r="G1047" s="547"/>
      <c r="H1047" s="547"/>
      <c r="I1047" s="547"/>
      <c r="J1047" s="26"/>
      <c r="K1047" s="26"/>
      <c r="L1047" s="26"/>
      <c r="M1047" s="539"/>
      <c r="N1047" s="26"/>
      <c r="O1047" s="26"/>
      <c r="P1047" s="26"/>
      <c r="Q1047" s="26"/>
      <c r="R1047" s="26"/>
      <c r="S1047" s="26"/>
      <c r="T1047" s="542"/>
    </row>
    <row r="1048" spans="1:20" ht="15" customHeight="1" x14ac:dyDescent="0.25">
      <c r="A1048" s="473"/>
      <c r="B1048" s="588"/>
      <c r="C1048" s="472"/>
      <c r="D1048" s="472"/>
      <c r="E1048" s="472"/>
      <c r="F1048" s="26"/>
      <c r="G1048" s="517"/>
      <c r="H1048" s="547"/>
      <c r="I1048" s="547"/>
      <c r="J1048" s="26"/>
      <c r="K1048" s="26"/>
      <c r="L1048" s="26"/>
      <c r="M1048" s="539"/>
      <c r="N1048" s="26"/>
      <c r="O1048" s="26"/>
      <c r="P1048" s="26"/>
      <c r="Q1048" s="26"/>
      <c r="R1048" s="26"/>
      <c r="S1048" s="26"/>
      <c r="T1048" s="542"/>
    </row>
    <row r="1049" spans="1:20" ht="15" customHeight="1" x14ac:dyDescent="0.25">
      <c r="A1049" s="473"/>
      <c r="B1049" s="588"/>
      <c r="C1049" s="472"/>
      <c r="D1049" s="472"/>
      <c r="E1049" s="472"/>
      <c r="F1049" s="26"/>
      <c r="G1049" s="517"/>
      <c r="H1049" s="547"/>
      <c r="I1049" s="547"/>
      <c r="J1049" s="26"/>
      <c r="K1049" s="26"/>
      <c r="L1049" s="26"/>
      <c r="M1049" s="539"/>
      <c r="N1049" s="26"/>
      <c r="O1049" s="26"/>
      <c r="P1049" s="26"/>
      <c r="Q1049" s="26"/>
      <c r="R1049" s="26"/>
      <c r="S1049" s="26"/>
      <c r="T1049" s="542"/>
    </row>
    <row r="1050" spans="1:20" ht="15" customHeight="1" x14ac:dyDescent="0.25">
      <c r="A1050" s="473"/>
      <c r="B1050" s="588"/>
      <c r="C1050" s="472"/>
      <c r="D1050" s="472"/>
      <c r="E1050" s="472"/>
      <c r="F1050" s="616"/>
      <c r="G1050" s="547"/>
      <c r="H1050" s="547"/>
      <c r="I1050" s="547"/>
      <c r="J1050" s="26"/>
      <c r="K1050" s="26"/>
      <c r="L1050" s="26"/>
      <c r="M1050" s="539"/>
      <c r="N1050" s="26"/>
      <c r="O1050" s="26"/>
      <c r="P1050" s="26"/>
      <c r="Q1050" s="26"/>
      <c r="R1050" s="26"/>
      <c r="S1050" s="26"/>
      <c r="T1050" s="542"/>
    </row>
    <row r="1051" spans="1:20" ht="15" customHeight="1" x14ac:dyDescent="0.25">
      <c r="A1051" s="473"/>
      <c r="B1051" s="588"/>
      <c r="C1051" s="472"/>
      <c r="D1051" s="472"/>
      <c r="E1051" s="472"/>
      <c r="F1051" s="616"/>
      <c r="G1051" s="547"/>
      <c r="H1051" s="547"/>
      <c r="I1051" s="547"/>
      <c r="J1051" s="26"/>
      <c r="K1051" s="26"/>
      <c r="L1051" s="26"/>
      <c r="M1051" s="539"/>
      <c r="N1051" s="26"/>
      <c r="O1051" s="26"/>
      <c r="P1051" s="26"/>
      <c r="Q1051" s="26"/>
      <c r="R1051" s="26"/>
      <c r="S1051" s="26"/>
      <c r="T1051" s="542"/>
    </row>
    <row r="1052" spans="1:20" ht="15" customHeight="1" x14ac:dyDescent="0.25">
      <c r="A1052" s="473"/>
      <c r="B1052" s="588"/>
      <c r="C1052" s="472"/>
      <c r="D1052" s="472"/>
      <c r="E1052" s="472"/>
      <c r="F1052" s="616"/>
      <c r="G1052" s="547"/>
      <c r="H1052" s="547"/>
      <c r="I1052" s="547"/>
      <c r="J1052" s="26"/>
      <c r="K1052" s="26"/>
      <c r="L1052" s="26"/>
      <c r="M1052" s="539"/>
      <c r="N1052" s="26"/>
      <c r="O1052" s="26"/>
      <c r="P1052" s="26"/>
      <c r="Q1052" s="26"/>
      <c r="R1052" s="26"/>
      <c r="S1052" s="26"/>
      <c r="T1052" s="542"/>
    </row>
    <row r="1053" spans="1:20" ht="15" customHeight="1" x14ac:dyDescent="0.25">
      <c r="A1053" s="473"/>
      <c r="B1053" s="588"/>
      <c r="C1053" s="472"/>
      <c r="D1053" s="472"/>
      <c r="E1053" s="472"/>
      <c r="F1053" s="616"/>
      <c r="G1053" s="547"/>
      <c r="H1053" s="547"/>
      <c r="I1053" s="547"/>
      <c r="J1053" s="26"/>
      <c r="K1053" s="26"/>
      <c r="L1053" s="26"/>
      <c r="M1053" s="539"/>
      <c r="N1053" s="26"/>
      <c r="O1053" s="26"/>
      <c r="P1053" s="26"/>
      <c r="Q1053" s="26"/>
      <c r="R1053" s="26"/>
      <c r="S1053" s="26"/>
      <c r="T1053" s="542"/>
    </row>
    <row r="1054" spans="1:20" ht="15" customHeight="1" x14ac:dyDescent="0.25">
      <c r="A1054" s="473"/>
      <c r="B1054" s="588"/>
      <c r="C1054" s="472"/>
      <c r="D1054" s="472"/>
      <c r="E1054" s="472"/>
      <c r="F1054" s="616"/>
      <c r="G1054" s="547"/>
      <c r="H1054" s="547"/>
      <c r="I1054" s="547"/>
      <c r="J1054" s="26"/>
      <c r="K1054" s="26"/>
      <c r="L1054" s="26"/>
      <c r="M1054" s="539"/>
      <c r="N1054" s="26"/>
      <c r="O1054" s="26"/>
      <c r="P1054" s="26"/>
      <c r="Q1054" s="26"/>
      <c r="R1054" s="26"/>
      <c r="S1054" s="26"/>
      <c r="T1054" s="542"/>
    </row>
    <row r="1055" spans="1:20" ht="15" customHeight="1" x14ac:dyDescent="0.25">
      <c r="A1055" s="473"/>
      <c r="B1055" s="588"/>
      <c r="C1055" s="472"/>
      <c r="D1055" s="472"/>
      <c r="E1055" s="472"/>
      <c r="F1055" s="616"/>
      <c r="G1055" s="547"/>
      <c r="H1055" s="547"/>
      <c r="I1055" s="547"/>
      <c r="J1055" s="26"/>
      <c r="K1055" s="26"/>
      <c r="L1055" s="26"/>
      <c r="M1055" s="539"/>
      <c r="N1055" s="26"/>
      <c r="O1055" s="26"/>
      <c r="P1055" s="26"/>
      <c r="Q1055" s="26"/>
      <c r="R1055" s="26"/>
      <c r="S1055" s="26"/>
      <c r="T1055" s="542"/>
    </row>
    <row r="1056" spans="1:20" ht="15" customHeight="1" x14ac:dyDescent="0.25">
      <c r="A1056" s="473"/>
      <c r="B1056" s="588"/>
      <c r="C1056" s="472"/>
      <c r="D1056" s="472"/>
      <c r="E1056" s="472"/>
      <c r="F1056" s="26"/>
      <c r="G1056" s="517"/>
      <c r="H1056" s="547"/>
      <c r="I1056" s="547"/>
      <c r="J1056" s="26"/>
      <c r="K1056" s="26"/>
      <c r="L1056" s="26"/>
      <c r="M1056" s="539"/>
      <c r="N1056" s="26"/>
      <c r="O1056" s="26"/>
      <c r="P1056" s="26"/>
      <c r="Q1056" s="26"/>
      <c r="R1056" s="26"/>
      <c r="S1056" s="26"/>
      <c r="T1056" s="542"/>
    </row>
    <row r="1057" spans="1:20" ht="15" customHeight="1" x14ac:dyDescent="0.25">
      <c r="A1057" s="473"/>
      <c r="B1057" s="588"/>
      <c r="C1057" s="472"/>
      <c r="D1057" s="472"/>
      <c r="E1057" s="472"/>
      <c r="F1057" s="26"/>
      <c r="G1057" s="517"/>
      <c r="H1057" s="547"/>
      <c r="I1057" s="547"/>
      <c r="J1057" s="26"/>
      <c r="K1057" s="26"/>
      <c r="L1057" s="26"/>
      <c r="M1057" s="539"/>
      <c r="N1057" s="26"/>
      <c r="O1057" s="26"/>
      <c r="P1057" s="26"/>
      <c r="Q1057" s="26"/>
      <c r="R1057" s="26"/>
      <c r="S1057" s="26"/>
      <c r="T1057" s="542"/>
    </row>
    <row r="1058" spans="1:20" ht="15" customHeight="1" x14ac:dyDescent="0.25">
      <c r="A1058" s="473"/>
      <c r="B1058" s="590"/>
      <c r="C1058" s="472"/>
      <c r="D1058" s="472"/>
      <c r="E1058" s="472"/>
      <c r="F1058" s="616"/>
      <c r="G1058" s="547"/>
      <c r="H1058" s="547"/>
      <c r="I1058" s="547"/>
      <c r="J1058" s="26"/>
      <c r="K1058" s="26"/>
      <c r="L1058" s="26"/>
      <c r="M1058" s="539"/>
      <c r="N1058" s="26"/>
      <c r="O1058" s="26"/>
      <c r="P1058" s="26"/>
      <c r="Q1058" s="26"/>
      <c r="R1058" s="26"/>
      <c r="S1058" s="26"/>
      <c r="T1058" s="542"/>
    </row>
    <row r="1059" spans="1:20" ht="15" customHeight="1" x14ac:dyDescent="0.25">
      <c r="A1059" s="473"/>
      <c r="B1059" s="588"/>
      <c r="C1059" s="472"/>
      <c r="D1059" s="472"/>
      <c r="E1059" s="472"/>
      <c r="F1059" s="616"/>
      <c r="G1059" s="547"/>
      <c r="H1059" s="547"/>
      <c r="I1059" s="547"/>
      <c r="J1059" s="26"/>
      <c r="K1059" s="26"/>
      <c r="L1059" s="26"/>
      <c r="M1059" s="539"/>
      <c r="N1059" s="26"/>
      <c r="O1059" s="26"/>
      <c r="P1059" s="26"/>
      <c r="Q1059" s="26"/>
      <c r="R1059" s="26"/>
      <c r="S1059" s="26"/>
      <c r="T1059" s="542"/>
    </row>
    <row r="1060" spans="1:20" ht="15" customHeight="1" x14ac:dyDescent="0.25">
      <c r="A1060" s="473"/>
      <c r="B1060" s="588"/>
      <c r="C1060" s="472"/>
      <c r="D1060" s="472"/>
      <c r="E1060" s="472"/>
      <c r="F1060" s="616"/>
      <c r="G1060" s="547"/>
      <c r="H1060" s="547"/>
      <c r="I1060" s="547"/>
      <c r="J1060" s="26"/>
      <c r="K1060" s="26"/>
      <c r="L1060" s="26"/>
      <c r="M1060" s="539"/>
      <c r="N1060" s="26"/>
      <c r="O1060" s="26"/>
      <c r="P1060" s="26"/>
      <c r="Q1060" s="26"/>
      <c r="R1060" s="26"/>
      <c r="S1060" s="26"/>
      <c r="T1060" s="542"/>
    </row>
    <row r="1061" spans="1:20" ht="15" customHeight="1" x14ac:dyDescent="0.25">
      <c r="A1061" s="473"/>
      <c r="B1061" s="588"/>
      <c r="C1061" s="472"/>
      <c r="D1061" s="472"/>
      <c r="E1061" s="472"/>
      <c r="F1061" s="616"/>
      <c r="G1061" s="547"/>
      <c r="H1061" s="547"/>
      <c r="I1061" s="547"/>
      <c r="J1061" s="26"/>
      <c r="K1061" s="26"/>
      <c r="L1061" s="26"/>
      <c r="M1061" s="539"/>
      <c r="N1061" s="26"/>
      <c r="O1061" s="26"/>
      <c r="P1061" s="26"/>
      <c r="Q1061" s="26"/>
      <c r="R1061" s="26"/>
      <c r="S1061" s="26"/>
      <c r="T1061" s="542"/>
    </row>
    <row r="1062" spans="1:20" ht="15" customHeight="1" x14ac:dyDescent="0.25">
      <c r="A1062" s="473"/>
      <c r="B1062" s="590"/>
      <c r="C1062" s="472"/>
      <c r="D1062" s="472"/>
      <c r="E1062" s="472"/>
      <c r="F1062" s="616"/>
      <c r="G1062" s="547"/>
      <c r="H1062" s="547"/>
      <c r="I1062" s="547"/>
      <c r="J1062" s="26"/>
      <c r="K1062" s="26"/>
      <c r="L1062" s="26"/>
      <c r="M1062" s="539"/>
      <c r="N1062" s="26"/>
      <c r="O1062" s="26"/>
      <c r="P1062" s="26"/>
      <c r="Q1062" s="26"/>
      <c r="R1062" s="26"/>
      <c r="S1062" s="26"/>
      <c r="T1062" s="542"/>
    </row>
    <row r="1063" spans="1:20" ht="15" customHeight="1" x14ac:dyDescent="0.25">
      <c r="A1063" s="473"/>
      <c r="B1063" s="588"/>
      <c r="C1063" s="472"/>
      <c r="D1063" s="472"/>
      <c r="E1063" s="472"/>
      <c r="F1063" s="616"/>
      <c r="G1063" s="547"/>
      <c r="H1063" s="547"/>
      <c r="I1063" s="547"/>
      <c r="J1063" s="26"/>
      <c r="K1063" s="26"/>
      <c r="L1063" s="26"/>
      <c r="M1063" s="539"/>
      <c r="N1063" s="26"/>
      <c r="O1063" s="26"/>
      <c r="P1063" s="26"/>
      <c r="Q1063" s="26"/>
      <c r="R1063" s="26"/>
      <c r="S1063" s="26"/>
      <c r="T1063" s="542"/>
    </row>
    <row r="1064" spans="1:20" ht="15" customHeight="1" x14ac:dyDescent="0.25">
      <c r="A1064" s="473"/>
      <c r="B1064" s="588"/>
      <c r="C1064" s="472"/>
      <c r="D1064" s="472"/>
      <c r="E1064" s="472"/>
      <c r="F1064" s="26"/>
      <c r="G1064" s="517"/>
      <c r="H1064" s="547"/>
      <c r="I1064" s="547"/>
      <c r="J1064" s="26"/>
      <c r="K1064" s="26"/>
      <c r="L1064" s="26"/>
      <c r="M1064" s="539"/>
      <c r="N1064" s="26"/>
      <c r="O1064" s="26"/>
      <c r="P1064" s="26"/>
      <c r="Q1064" s="26"/>
      <c r="R1064" s="26"/>
      <c r="S1064" s="26"/>
      <c r="T1064" s="542"/>
    </row>
    <row r="1065" spans="1:20" ht="15" customHeight="1" x14ac:dyDescent="0.25">
      <c r="A1065" s="473"/>
      <c r="B1065" s="588"/>
      <c r="C1065" s="472"/>
      <c r="D1065" s="472"/>
      <c r="E1065" s="472"/>
      <c r="F1065" s="26"/>
      <c r="G1065" s="517"/>
      <c r="H1065" s="547"/>
      <c r="I1065" s="547"/>
      <c r="J1065" s="26"/>
      <c r="K1065" s="26"/>
      <c r="L1065" s="26"/>
      <c r="M1065" s="539"/>
      <c r="N1065" s="26"/>
      <c r="O1065" s="26"/>
      <c r="P1065" s="26"/>
      <c r="Q1065" s="26"/>
      <c r="R1065" s="26"/>
      <c r="S1065" s="26"/>
      <c r="T1065" s="542"/>
    </row>
    <row r="1066" spans="1:20" ht="15" customHeight="1" x14ac:dyDescent="0.25">
      <c r="A1066" s="473"/>
      <c r="B1066" s="588"/>
      <c r="C1066" s="472"/>
      <c r="D1066" s="472"/>
      <c r="E1066" s="472"/>
      <c r="F1066" s="616"/>
      <c r="G1066" s="547"/>
      <c r="H1066" s="547"/>
      <c r="I1066" s="547"/>
      <c r="J1066" s="26"/>
      <c r="K1066" s="26"/>
      <c r="L1066" s="26"/>
      <c r="M1066" s="539"/>
      <c r="N1066" s="26"/>
      <c r="O1066" s="26"/>
      <c r="P1066" s="26"/>
      <c r="Q1066" s="26"/>
      <c r="R1066" s="26"/>
      <c r="S1066" s="26"/>
      <c r="T1066" s="542"/>
    </row>
    <row r="1067" spans="1:20" ht="15" customHeight="1" x14ac:dyDescent="0.25">
      <c r="A1067" s="473"/>
      <c r="B1067" s="588"/>
      <c r="C1067" s="472"/>
      <c r="D1067" s="472"/>
      <c r="E1067" s="472"/>
      <c r="F1067" s="616"/>
      <c r="G1067" s="547"/>
      <c r="H1067" s="547"/>
      <c r="I1067" s="547"/>
      <c r="J1067" s="26"/>
      <c r="K1067" s="26"/>
      <c r="L1067" s="26"/>
      <c r="M1067" s="539"/>
      <c r="N1067" s="26"/>
      <c r="O1067" s="26"/>
      <c r="P1067" s="26"/>
      <c r="Q1067" s="26"/>
      <c r="R1067" s="26"/>
      <c r="S1067" s="26"/>
      <c r="T1067" s="542"/>
    </row>
    <row r="1068" spans="1:20" ht="15" customHeight="1" x14ac:dyDescent="0.25">
      <c r="A1068" s="473"/>
      <c r="B1068" s="588"/>
      <c r="C1068" s="472"/>
      <c r="D1068" s="472"/>
      <c r="E1068" s="472"/>
      <c r="F1068" s="616"/>
      <c r="G1068" s="547"/>
      <c r="H1068" s="547"/>
      <c r="I1068" s="547"/>
      <c r="J1068" s="26"/>
      <c r="K1068" s="26"/>
      <c r="L1068" s="26"/>
      <c r="M1068" s="539"/>
      <c r="N1068" s="26"/>
      <c r="O1068" s="26"/>
      <c r="P1068" s="26"/>
      <c r="Q1068" s="26"/>
      <c r="R1068" s="26"/>
      <c r="S1068" s="26"/>
      <c r="T1068" s="542"/>
    </row>
    <row r="1069" spans="1:20" ht="15" customHeight="1" x14ac:dyDescent="0.25">
      <c r="A1069" s="473"/>
      <c r="B1069" s="588"/>
      <c r="C1069" s="472"/>
      <c r="D1069" s="472"/>
      <c r="E1069" s="472"/>
      <c r="F1069" s="616"/>
      <c r="G1069" s="547"/>
      <c r="H1069" s="547"/>
      <c r="I1069" s="547"/>
      <c r="J1069" s="26"/>
      <c r="K1069" s="26"/>
      <c r="L1069" s="26"/>
      <c r="M1069" s="539"/>
      <c r="N1069" s="26"/>
      <c r="O1069" s="26"/>
      <c r="P1069" s="26"/>
      <c r="Q1069" s="26"/>
      <c r="R1069" s="26"/>
      <c r="S1069" s="26"/>
      <c r="T1069" s="542"/>
    </row>
    <row r="1070" spans="1:20" ht="15" customHeight="1" x14ac:dyDescent="0.25">
      <c r="A1070" s="473"/>
      <c r="B1070" s="590"/>
      <c r="C1070" s="472"/>
      <c r="D1070" s="472"/>
      <c r="E1070" s="472"/>
      <c r="F1070" s="616"/>
      <c r="G1070" s="547"/>
      <c r="H1070" s="547"/>
      <c r="I1070" s="547"/>
      <c r="J1070" s="26"/>
      <c r="K1070" s="26"/>
      <c r="L1070" s="26"/>
      <c r="M1070" s="539"/>
      <c r="N1070" s="26"/>
      <c r="O1070" s="26"/>
      <c r="P1070" s="26"/>
      <c r="Q1070" s="26"/>
      <c r="R1070" s="26"/>
      <c r="S1070" s="26"/>
      <c r="T1070" s="542"/>
    </row>
    <row r="1071" spans="1:20" x14ac:dyDescent="0.25">
      <c r="A1071" s="473"/>
      <c r="B1071" s="588"/>
      <c r="C1071" s="472"/>
      <c r="D1071" s="472"/>
      <c r="E1071" s="472"/>
      <c r="F1071" s="616"/>
      <c r="G1071" s="547"/>
      <c r="H1071" s="547"/>
      <c r="I1071" s="547"/>
      <c r="J1071" s="26"/>
      <c r="K1071" s="26"/>
      <c r="L1071" s="26"/>
      <c r="M1071" s="539"/>
      <c r="N1071" s="26"/>
      <c r="O1071" s="26"/>
      <c r="P1071" s="26"/>
      <c r="Q1071" s="26"/>
      <c r="R1071" s="26"/>
      <c r="S1071" s="26"/>
      <c r="T1071" s="542"/>
    </row>
    <row r="1072" spans="1:20" ht="15" customHeight="1" x14ac:dyDescent="0.25">
      <c r="A1072" s="473"/>
      <c r="B1072" s="588"/>
      <c r="C1072" s="472"/>
      <c r="D1072" s="472"/>
      <c r="E1072" s="472"/>
      <c r="F1072" s="26"/>
      <c r="G1072" s="517"/>
      <c r="H1072" s="547"/>
      <c r="I1072" s="547"/>
      <c r="J1072" s="26"/>
      <c r="K1072" s="26"/>
      <c r="L1072" s="26"/>
      <c r="M1072" s="539"/>
      <c r="N1072" s="26"/>
      <c r="O1072" s="26"/>
      <c r="P1072" s="26"/>
      <c r="Q1072" s="26"/>
      <c r="R1072" s="26"/>
      <c r="S1072" s="26"/>
      <c r="T1072" s="542"/>
    </row>
    <row r="1073" spans="1:20" ht="15" customHeight="1" x14ac:dyDescent="0.25">
      <c r="A1073" s="473"/>
      <c r="B1073" s="588"/>
      <c r="C1073" s="472"/>
      <c r="D1073" s="472"/>
      <c r="E1073" s="472"/>
      <c r="F1073" s="26"/>
      <c r="G1073" s="517"/>
      <c r="H1073" s="547"/>
      <c r="I1073" s="547"/>
      <c r="J1073" s="26"/>
      <c r="K1073" s="26"/>
      <c r="L1073" s="26"/>
      <c r="M1073" s="539"/>
      <c r="N1073" s="26"/>
      <c r="O1073" s="26"/>
      <c r="P1073" s="26"/>
      <c r="Q1073" s="26"/>
      <c r="R1073" s="26"/>
      <c r="S1073" s="26"/>
      <c r="T1073" s="542"/>
    </row>
    <row r="1074" spans="1:20" ht="15" customHeight="1" x14ac:dyDescent="0.25">
      <c r="A1074" s="473"/>
      <c r="B1074" s="588"/>
      <c r="C1074" s="472"/>
      <c r="D1074" s="472"/>
      <c r="E1074" s="472"/>
      <c r="F1074" s="616"/>
      <c r="G1074" s="547"/>
      <c r="H1074" s="547"/>
      <c r="I1074" s="547"/>
      <c r="J1074" s="26"/>
      <c r="K1074" s="26"/>
      <c r="L1074" s="26"/>
      <c r="M1074" s="539"/>
      <c r="N1074" s="26"/>
      <c r="O1074" s="26"/>
      <c r="P1074" s="26"/>
      <c r="Q1074" s="26"/>
      <c r="R1074" s="26"/>
      <c r="S1074" s="26"/>
      <c r="T1074" s="542"/>
    </row>
    <row r="1075" spans="1:20" ht="15" customHeight="1" x14ac:dyDescent="0.25">
      <c r="A1075" s="473"/>
      <c r="B1075" s="588"/>
      <c r="C1075" s="472"/>
      <c r="D1075" s="472"/>
      <c r="E1075" s="472"/>
      <c r="F1075" s="616"/>
      <c r="G1075" s="547"/>
      <c r="H1075" s="547"/>
      <c r="I1075" s="547"/>
      <c r="J1075" s="26"/>
      <c r="K1075" s="26"/>
      <c r="L1075" s="26"/>
      <c r="M1075" s="539"/>
      <c r="N1075" s="26"/>
      <c r="O1075" s="26"/>
      <c r="P1075" s="26"/>
      <c r="Q1075" s="26"/>
      <c r="R1075" s="26"/>
      <c r="S1075" s="26"/>
      <c r="T1075" s="542"/>
    </row>
    <row r="1076" spans="1:20" ht="15" customHeight="1" x14ac:dyDescent="0.25">
      <c r="A1076" s="473"/>
      <c r="B1076" s="588"/>
      <c r="C1076" s="472"/>
      <c r="D1076" s="472"/>
      <c r="E1076" s="472"/>
      <c r="F1076" s="616"/>
      <c r="G1076" s="547"/>
      <c r="H1076" s="547"/>
      <c r="I1076" s="547"/>
      <c r="J1076" s="26"/>
      <c r="K1076" s="26"/>
      <c r="L1076" s="26"/>
      <c r="M1076" s="539"/>
      <c r="N1076" s="26"/>
      <c r="O1076" s="26"/>
      <c r="P1076" s="26"/>
      <c r="Q1076" s="26"/>
      <c r="R1076" s="26"/>
      <c r="S1076" s="26"/>
      <c r="T1076" s="542"/>
    </row>
    <row r="1077" spans="1:20" ht="15" customHeight="1" x14ac:dyDescent="0.25">
      <c r="A1077" s="473"/>
      <c r="B1077" s="588"/>
      <c r="C1077" s="472"/>
      <c r="D1077" s="472"/>
      <c r="E1077" s="472"/>
      <c r="F1077" s="616"/>
      <c r="G1077" s="547"/>
      <c r="H1077" s="547"/>
      <c r="I1077" s="547"/>
      <c r="J1077" s="26"/>
      <c r="K1077" s="26"/>
      <c r="L1077" s="26"/>
      <c r="M1077" s="539"/>
      <c r="N1077" s="26"/>
      <c r="O1077" s="26"/>
      <c r="P1077" s="26"/>
      <c r="Q1077" s="26"/>
      <c r="R1077" s="26"/>
      <c r="S1077" s="26"/>
      <c r="T1077" s="542"/>
    </row>
    <row r="1078" spans="1:20" ht="15" customHeight="1" x14ac:dyDescent="0.25">
      <c r="A1078" s="473"/>
      <c r="B1078" s="590"/>
      <c r="C1078" s="472"/>
      <c r="D1078" s="472"/>
      <c r="E1078" s="472"/>
      <c r="F1078" s="616"/>
      <c r="G1078" s="547"/>
      <c r="H1078" s="547"/>
      <c r="I1078" s="547"/>
      <c r="J1078" s="26"/>
      <c r="K1078" s="26"/>
      <c r="L1078" s="26"/>
      <c r="M1078" s="539"/>
      <c r="N1078" s="26"/>
      <c r="O1078" s="26"/>
      <c r="P1078" s="26"/>
      <c r="Q1078" s="26"/>
      <c r="R1078" s="26"/>
      <c r="S1078" s="26"/>
      <c r="T1078" s="542"/>
    </row>
    <row r="1079" spans="1:20" ht="15" customHeight="1" x14ac:dyDescent="0.25">
      <c r="A1079" s="473"/>
      <c r="B1079" s="588"/>
      <c r="C1079" s="472"/>
      <c r="D1079" s="472"/>
      <c r="E1079" s="472"/>
      <c r="F1079" s="616"/>
      <c r="G1079" s="547"/>
      <c r="H1079" s="547"/>
      <c r="I1079" s="547"/>
      <c r="J1079" s="26"/>
      <c r="K1079" s="26"/>
      <c r="L1079" s="26"/>
      <c r="M1079" s="539"/>
      <c r="N1079" s="26"/>
      <c r="O1079" s="26"/>
      <c r="P1079" s="26"/>
      <c r="Q1079" s="26"/>
      <c r="R1079" s="26"/>
      <c r="S1079" s="26"/>
      <c r="T1079" s="542"/>
    </row>
    <row r="1080" spans="1:20" ht="15" customHeight="1" x14ac:dyDescent="0.25">
      <c r="A1080" s="473"/>
      <c r="B1080" s="588"/>
      <c r="C1080" s="472"/>
      <c r="D1080" s="472"/>
      <c r="E1080" s="472"/>
      <c r="F1080" s="26"/>
      <c r="G1080" s="517"/>
      <c r="H1080" s="547"/>
      <c r="I1080" s="547"/>
      <c r="J1080" s="26"/>
      <c r="K1080" s="26"/>
      <c r="L1080" s="26"/>
      <c r="M1080" s="539"/>
      <c r="N1080" s="26"/>
      <c r="O1080" s="26"/>
      <c r="P1080" s="26"/>
      <c r="Q1080" s="26"/>
      <c r="R1080" s="26"/>
      <c r="S1080" s="26"/>
      <c r="T1080" s="542"/>
    </row>
    <row r="1081" spans="1:20" ht="15" customHeight="1" x14ac:dyDescent="0.25">
      <c r="A1081" s="473"/>
      <c r="B1081" s="588"/>
      <c r="C1081" s="472"/>
      <c r="D1081" s="472"/>
      <c r="E1081" s="472"/>
      <c r="F1081" s="26"/>
      <c r="G1081" s="517"/>
      <c r="H1081" s="547"/>
      <c r="I1081" s="547"/>
      <c r="J1081" s="26"/>
      <c r="K1081" s="26"/>
      <c r="L1081" s="26"/>
      <c r="M1081" s="539"/>
      <c r="N1081" s="26"/>
      <c r="O1081" s="26"/>
      <c r="P1081" s="26"/>
      <c r="Q1081" s="26"/>
      <c r="R1081" s="26"/>
      <c r="S1081" s="26"/>
      <c r="T1081" s="542"/>
    </row>
    <row r="1082" spans="1:20" ht="15" customHeight="1" x14ac:dyDescent="0.25">
      <c r="A1082" s="473"/>
      <c r="B1082" s="588"/>
      <c r="C1082" s="472"/>
      <c r="D1082" s="472"/>
      <c r="E1082" s="472"/>
      <c r="F1082" s="26"/>
      <c r="G1082" s="517"/>
      <c r="H1082" s="547"/>
      <c r="I1082" s="547"/>
      <c r="J1082" s="26"/>
      <c r="K1082" s="26"/>
      <c r="L1082" s="26"/>
      <c r="M1082" s="539"/>
      <c r="N1082" s="26"/>
      <c r="O1082" s="26"/>
      <c r="P1082" s="26"/>
      <c r="Q1082" s="26"/>
      <c r="R1082" s="26"/>
      <c r="S1082" s="26"/>
      <c r="T1082" s="542"/>
    </row>
    <row r="1083" spans="1:20" ht="15" customHeight="1" x14ac:dyDescent="0.25">
      <c r="A1083" s="473"/>
      <c r="B1083" s="588"/>
      <c r="C1083" s="472"/>
      <c r="D1083" s="472"/>
      <c r="E1083" s="472"/>
      <c r="F1083" s="26"/>
      <c r="G1083" s="517"/>
      <c r="H1083" s="547"/>
      <c r="I1083" s="547"/>
      <c r="J1083" s="26"/>
      <c r="K1083" s="26"/>
      <c r="L1083" s="26"/>
      <c r="M1083" s="539"/>
      <c r="N1083" s="26"/>
      <c r="O1083" s="26"/>
      <c r="P1083" s="26"/>
      <c r="Q1083" s="26"/>
      <c r="R1083" s="26"/>
      <c r="S1083" s="26"/>
      <c r="T1083" s="542"/>
    </row>
    <row r="1084" spans="1:20" x14ac:dyDescent="0.25">
      <c r="A1084" s="473"/>
      <c r="B1084" s="588"/>
      <c r="C1084" s="472"/>
      <c r="D1084" s="472"/>
      <c r="E1084" s="472"/>
      <c r="F1084" s="26"/>
      <c r="G1084" s="517"/>
      <c r="H1084" s="547"/>
      <c r="I1084" s="547"/>
      <c r="J1084" s="26"/>
      <c r="K1084" s="26"/>
      <c r="L1084" s="26"/>
      <c r="M1084" s="539"/>
      <c r="N1084" s="26"/>
      <c r="O1084" s="26"/>
      <c r="P1084" s="26"/>
      <c r="Q1084" s="26"/>
      <c r="R1084" s="26"/>
      <c r="S1084" s="26"/>
      <c r="T1084" s="542"/>
    </row>
    <row r="1085" spans="1:20" ht="15" customHeight="1" x14ac:dyDescent="0.25">
      <c r="A1085" s="473"/>
      <c r="B1085" s="588"/>
      <c r="C1085" s="472"/>
      <c r="D1085" s="472"/>
      <c r="E1085" s="472"/>
      <c r="F1085" s="26"/>
      <c r="G1085" s="517"/>
      <c r="H1085" s="547"/>
      <c r="I1085" s="547"/>
      <c r="J1085" s="26"/>
      <c r="K1085" s="26"/>
      <c r="L1085" s="26"/>
      <c r="M1085" s="539"/>
      <c r="N1085" s="26"/>
      <c r="O1085" s="26"/>
      <c r="P1085" s="26"/>
      <c r="Q1085" s="26"/>
      <c r="R1085" s="26"/>
      <c r="S1085" s="26"/>
      <c r="T1085" s="542"/>
    </row>
    <row r="1086" spans="1:20" ht="15" customHeight="1" x14ac:dyDescent="0.25">
      <c r="A1086" s="473"/>
      <c r="B1086" s="588"/>
      <c r="C1086" s="472"/>
      <c r="D1086" s="472"/>
      <c r="E1086" s="472"/>
      <c r="F1086" s="26"/>
      <c r="G1086" s="517"/>
      <c r="H1086" s="547"/>
      <c r="I1086" s="547"/>
      <c r="J1086" s="26"/>
      <c r="K1086" s="26"/>
      <c r="L1086" s="26"/>
      <c r="M1086" s="539"/>
      <c r="N1086" s="26"/>
      <c r="O1086" s="26"/>
      <c r="P1086" s="26"/>
      <c r="Q1086" s="26"/>
      <c r="R1086" s="26"/>
      <c r="S1086" s="26"/>
      <c r="T1086" s="542"/>
    </row>
    <row r="1087" spans="1:20" ht="15" customHeight="1" x14ac:dyDescent="0.25">
      <c r="A1087" s="473"/>
      <c r="B1087" s="588"/>
      <c r="C1087" s="472"/>
      <c r="D1087" s="472"/>
      <c r="E1087" s="472"/>
      <c r="F1087" s="26"/>
      <c r="G1087" s="517"/>
      <c r="H1087" s="547"/>
      <c r="I1087" s="547"/>
      <c r="J1087" s="26"/>
      <c r="K1087" s="26"/>
      <c r="L1087" s="26"/>
      <c r="M1087" s="539"/>
      <c r="N1087" s="26"/>
      <c r="O1087" s="26"/>
      <c r="P1087" s="26"/>
      <c r="Q1087" s="26"/>
      <c r="R1087" s="26"/>
      <c r="S1087" s="26"/>
      <c r="T1087" s="542"/>
    </row>
    <row r="1088" spans="1:20" ht="15" customHeight="1" x14ac:dyDescent="0.25">
      <c r="A1088" s="473"/>
      <c r="B1088" s="588"/>
      <c r="C1088" s="472"/>
      <c r="D1088" s="472"/>
      <c r="E1088" s="472"/>
      <c r="F1088" s="26"/>
      <c r="G1088" s="517"/>
      <c r="H1088" s="547"/>
      <c r="I1088" s="547"/>
      <c r="J1088" s="26"/>
      <c r="K1088" s="26"/>
      <c r="L1088" s="26"/>
      <c r="M1088" s="539"/>
      <c r="N1088" s="26"/>
      <c r="O1088" s="26"/>
      <c r="P1088" s="26"/>
      <c r="Q1088" s="26"/>
      <c r="R1088" s="26"/>
      <c r="S1088" s="26"/>
      <c r="T1088" s="542"/>
    </row>
    <row r="1089" spans="1:20" ht="15" customHeight="1" x14ac:dyDescent="0.25">
      <c r="A1089" s="473"/>
      <c r="B1089" s="588"/>
      <c r="C1089" s="472"/>
      <c r="D1089" s="472"/>
      <c r="E1089" s="472"/>
      <c r="F1089" s="26"/>
      <c r="G1089" s="517"/>
      <c r="H1089" s="547"/>
      <c r="I1089" s="547"/>
      <c r="J1089" s="26"/>
      <c r="K1089" s="26"/>
      <c r="L1089" s="26"/>
      <c r="M1089" s="539"/>
      <c r="N1089" s="26"/>
      <c r="O1089" s="26"/>
      <c r="P1089" s="26"/>
      <c r="Q1089" s="26"/>
      <c r="R1089" s="26"/>
      <c r="S1089" s="26"/>
      <c r="T1089" s="542"/>
    </row>
    <row r="1090" spans="1:20" ht="15" customHeight="1" x14ac:dyDescent="0.25">
      <c r="A1090" s="473"/>
      <c r="B1090" s="588"/>
      <c r="C1090" s="472"/>
      <c r="D1090" s="472"/>
      <c r="E1090" s="472"/>
      <c r="F1090" s="26"/>
      <c r="G1090" s="517"/>
      <c r="H1090" s="547"/>
      <c r="I1090" s="547"/>
      <c r="J1090" s="26"/>
      <c r="K1090" s="26"/>
      <c r="L1090" s="26"/>
      <c r="M1090" s="539"/>
      <c r="N1090" s="26"/>
      <c r="O1090" s="26"/>
      <c r="P1090" s="26"/>
      <c r="Q1090" s="26"/>
      <c r="R1090" s="26"/>
      <c r="S1090" s="26"/>
      <c r="T1090" s="542"/>
    </row>
    <row r="1091" spans="1:20" ht="15" customHeight="1" x14ac:dyDescent="0.25">
      <c r="A1091" s="473"/>
      <c r="B1091" s="588"/>
      <c r="C1091" s="472"/>
      <c r="D1091" s="472"/>
      <c r="E1091" s="472"/>
      <c r="F1091" s="26"/>
      <c r="G1091" s="517"/>
      <c r="H1091" s="547"/>
      <c r="I1091" s="547"/>
      <c r="J1091" s="26"/>
      <c r="K1091" s="26"/>
      <c r="L1091" s="26"/>
      <c r="M1091" s="539"/>
      <c r="N1091" s="26"/>
      <c r="O1091" s="26"/>
      <c r="P1091" s="26"/>
      <c r="Q1091" s="26"/>
      <c r="R1091" s="26"/>
      <c r="S1091" s="26"/>
      <c r="T1091" s="542"/>
    </row>
    <row r="1092" spans="1:20" ht="15" customHeight="1" x14ac:dyDescent="0.25">
      <c r="A1092" s="473"/>
      <c r="B1092" s="588"/>
      <c r="C1092" s="472"/>
      <c r="D1092" s="472"/>
      <c r="E1092" s="472"/>
      <c r="F1092" s="26"/>
      <c r="G1092" s="517"/>
      <c r="H1092" s="547"/>
      <c r="I1092" s="547"/>
      <c r="J1092" s="26"/>
      <c r="K1092" s="26"/>
      <c r="L1092" s="26"/>
      <c r="M1092" s="539"/>
      <c r="N1092" s="26"/>
      <c r="O1092" s="26"/>
      <c r="P1092" s="26"/>
      <c r="Q1092" s="26"/>
      <c r="R1092" s="26"/>
      <c r="S1092" s="26"/>
      <c r="T1092" s="542"/>
    </row>
    <row r="1093" spans="1:20" ht="15" customHeight="1" x14ac:dyDescent="0.25">
      <c r="A1093" s="473"/>
      <c r="B1093" s="588"/>
      <c r="C1093" s="472"/>
      <c r="D1093" s="472"/>
      <c r="E1093" s="472"/>
      <c r="F1093" s="26"/>
      <c r="G1093" s="517"/>
      <c r="H1093" s="547"/>
      <c r="I1093" s="547"/>
      <c r="J1093" s="26"/>
      <c r="K1093" s="26"/>
      <c r="L1093" s="26"/>
      <c r="M1093" s="539"/>
      <c r="N1093" s="26"/>
      <c r="O1093" s="26"/>
      <c r="P1093" s="26"/>
      <c r="Q1093" s="26"/>
      <c r="R1093" s="26"/>
      <c r="S1093" s="26"/>
      <c r="T1093" s="542"/>
    </row>
    <row r="1094" spans="1:20" ht="15" customHeight="1" x14ac:dyDescent="0.25">
      <c r="A1094" s="473"/>
      <c r="B1094" s="588"/>
      <c r="C1094" s="472"/>
      <c r="D1094" s="472"/>
      <c r="E1094" s="472"/>
      <c r="F1094" s="26"/>
      <c r="G1094" s="517"/>
      <c r="H1094" s="547"/>
      <c r="I1094" s="547"/>
      <c r="J1094" s="26"/>
      <c r="K1094" s="26"/>
      <c r="L1094" s="26"/>
      <c r="M1094" s="539"/>
      <c r="N1094" s="26"/>
      <c r="O1094" s="26"/>
      <c r="P1094" s="26"/>
      <c r="Q1094" s="26"/>
      <c r="R1094" s="26"/>
      <c r="S1094" s="26"/>
      <c r="T1094" s="542"/>
    </row>
    <row r="1095" spans="1:20" ht="15" customHeight="1" x14ac:dyDescent="0.25">
      <c r="A1095" s="473"/>
      <c r="B1095" s="588"/>
      <c r="C1095" s="472"/>
      <c r="D1095" s="472"/>
      <c r="E1095" s="472"/>
      <c r="F1095" s="26"/>
      <c r="G1095" s="517"/>
      <c r="H1095" s="547"/>
      <c r="I1095" s="547"/>
      <c r="J1095" s="26"/>
      <c r="K1095" s="26"/>
      <c r="L1095" s="26"/>
      <c r="M1095" s="539"/>
      <c r="N1095" s="26"/>
      <c r="O1095" s="26"/>
      <c r="P1095" s="26"/>
      <c r="Q1095" s="26"/>
      <c r="R1095" s="26"/>
      <c r="S1095" s="26"/>
      <c r="T1095" s="542"/>
    </row>
    <row r="1096" spans="1:20" ht="15" customHeight="1" x14ac:dyDescent="0.25">
      <c r="A1096" s="473"/>
      <c r="B1096" s="588"/>
      <c r="C1096" s="472"/>
      <c r="D1096" s="472"/>
      <c r="E1096" s="472"/>
      <c r="F1096" s="26"/>
      <c r="G1096" s="517"/>
      <c r="H1096" s="547"/>
      <c r="I1096" s="547"/>
      <c r="J1096" s="26"/>
      <c r="K1096" s="26"/>
      <c r="L1096" s="26"/>
      <c r="M1096" s="539"/>
      <c r="N1096" s="26"/>
      <c r="O1096" s="26"/>
      <c r="P1096" s="26"/>
      <c r="Q1096" s="26"/>
      <c r="R1096" s="26"/>
      <c r="S1096" s="26"/>
      <c r="T1096" s="542"/>
    </row>
    <row r="1097" spans="1:20" ht="15" customHeight="1" x14ac:dyDescent="0.25">
      <c r="A1097" s="473"/>
      <c r="B1097" s="588"/>
      <c r="C1097" s="472"/>
      <c r="D1097" s="472"/>
      <c r="E1097" s="472"/>
      <c r="F1097" s="26"/>
      <c r="G1097" s="517"/>
      <c r="H1097" s="547"/>
      <c r="I1097" s="547"/>
      <c r="J1097" s="26"/>
      <c r="K1097" s="26"/>
      <c r="L1097" s="26"/>
      <c r="M1097" s="539"/>
      <c r="N1097" s="26"/>
      <c r="O1097" s="26"/>
      <c r="P1097" s="26"/>
      <c r="Q1097" s="26"/>
      <c r="R1097" s="26"/>
      <c r="S1097" s="26"/>
      <c r="T1097" s="542"/>
    </row>
    <row r="1098" spans="1:20" ht="15" customHeight="1" x14ac:dyDescent="0.25">
      <c r="A1098" s="473"/>
      <c r="B1098" s="588"/>
      <c r="C1098" s="472"/>
      <c r="D1098" s="472"/>
      <c r="E1098" s="472"/>
      <c r="F1098" s="26"/>
      <c r="G1098" s="517"/>
      <c r="H1098" s="547"/>
      <c r="I1098" s="547"/>
      <c r="J1098" s="26"/>
      <c r="K1098" s="26"/>
      <c r="L1098" s="26"/>
      <c r="M1098" s="539"/>
      <c r="N1098" s="26"/>
      <c r="O1098" s="26"/>
      <c r="P1098" s="26"/>
      <c r="Q1098" s="26"/>
      <c r="R1098" s="26"/>
      <c r="S1098" s="26"/>
      <c r="T1098" s="542"/>
    </row>
    <row r="1099" spans="1:20" ht="15" customHeight="1" x14ac:dyDescent="0.25">
      <c r="A1099" s="473"/>
      <c r="B1099" s="588"/>
      <c r="C1099" s="472"/>
      <c r="D1099" s="472"/>
      <c r="E1099" s="472"/>
      <c r="F1099" s="26"/>
      <c r="G1099" s="517"/>
      <c r="H1099" s="547"/>
      <c r="I1099" s="547"/>
      <c r="J1099" s="26"/>
      <c r="K1099" s="26"/>
      <c r="L1099" s="26"/>
      <c r="M1099" s="539"/>
      <c r="N1099" s="26"/>
      <c r="O1099" s="26"/>
      <c r="P1099" s="26"/>
      <c r="Q1099" s="26"/>
      <c r="R1099" s="26"/>
      <c r="S1099" s="26"/>
      <c r="T1099" s="542"/>
    </row>
    <row r="1100" spans="1:20" ht="15" customHeight="1" x14ac:dyDescent="0.25">
      <c r="A1100" s="473"/>
      <c r="B1100" s="588"/>
      <c r="C1100" s="472"/>
      <c r="D1100" s="472"/>
      <c r="E1100" s="472"/>
      <c r="F1100" s="26"/>
      <c r="G1100" s="517"/>
      <c r="H1100" s="547"/>
      <c r="I1100" s="547"/>
      <c r="J1100" s="26"/>
      <c r="K1100" s="26"/>
      <c r="L1100" s="26"/>
      <c r="M1100" s="539"/>
      <c r="N1100" s="26"/>
      <c r="O1100" s="26"/>
      <c r="P1100" s="26"/>
      <c r="Q1100" s="26"/>
      <c r="R1100" s="26"/>
      <c r="S1100" s="26"/>
      <c r="T1100" s="542"/>
    </row>
    <row r="1101" spans="1:20" ht="15" customHeight="1" x14ac:dyDescent="0.25">
      <c r="A1101" s="473"/>
      <c r="B1101" s="588"/>
      <c r="C1101" s="472"/>
      <c r="D1101" s="472"/>
      <c r="E1101" s="472"/>
      <c r="F1101" s="26"/>
      <c r="G1101" s="517"/>
      <c r="H1101" s="547"/>
      <c r="I1101" s="547"/>
      <c r="J1101" s="26"/>
      <c r="K1101" s="26"/>
      <c r="L1101" s="26"/>
      <c r="M1101" s="539"/>
      <c r="N1101" s="26"/>
      <c r="O1101" s="26"/>
      <c r="P1101" s="26"/>
      <c r="Q1101" s="26"/>
      <c r="R1101" s="26"/>
      <c r="S1101" s="26"/>
      <c r="T1101" s="542"/>
    </row>
    <row r="1102" spans="1:20" ht="15" customHeight="1" x14ac:dyDescent="0.25">
      <c r="A1102" s="473"/>
      <c r="B1102" s="588"/>
      <c r="C1102" s="472"/>
      <c r="D1102" s="472"/>
      <c r="E1102" s="472"/>
      <c r="F1102" s="26"/>
      <c r="G1102" s="517"/>
      <c r="H1102" s="547"/>
      <c r="I1102" s="547"/>
      <c r="J1102" s="26"/>
      <c r="K1102" s="26"/>
      <c r="L1102" s="26"/>
      <c r="M1102" s="539"/>
      <c r="N1102" s="26"/>
      <c r="O1102" s="26"/>
      <c r="P1102" s="26"/>
      <c r="Q1102" s="26"/>
      <c r="R1102" s="26"/>
      <c r="S1102" s="26"/>
      <c r="T1102" s="542"/>
    </row>
    <row r="1103" spans="1:20" ht="15" customHeight="1" x14ac:dyDescent="0.25">
      <c r="A1103" s="473"/>
      <c r="B1103" s="588"/>
      <c r="C1103" s="594"/>
      <c r="D1103" s="472"/>
      <c r="E1103" s="472"/>
      <c r="F1103" s="26"/>
      <c r="G1103" s="517"/>
      <c r="H1103" s="547"/>
      <c r="I1103" s="547"/>
      <c r="J1103" s="26"/>
      <c r="K1103" s="26"/>
      <c r="L1103" s="26"/>
      <c r="M1103" s="539"/>
      <c r="N1103" s="26"/>
      <c r="O1103" s="26"/>
      <c r="P1103" s="26"/>
      <c r="Q1103" s="26"/>
      <c r="R1103" s="26"/>
      <c r="S1103" s="26"/>
      <c r="T1103" s="542"/>
    </row>
    <row r="1104" spans="1:20" ht="15" customHeight="1" x14ac:dyDescent="0.25">
      <c r="A1104" s="473"/>
      <c r="B1104" s="588"/>
      <c r="C1104" s="472"/>
      <c r="D1104" s="472"/>
      <c r="E1104" s="472"/>
      <c r="F1104" s="26"/>
      <c r="G1104" s="517"/>
      <c r="H1104" s="547"/>
      <c r="I1104" s="547"/>
      <c r="J1104" s="26"/>
      <c r="K1104" s="26"/>
      <c r="L1104" s="26"/>
      <c r="M1104" s="539"/>
      <c r="N1104" s="26"/>
      <c r="O1104" s="26"/>
      <c r="P1104" s="26"/>
      <c r="Q1104" s="26"/>
      <c r="R1104" s="26"/>
      <c r="S1104" s="26"/>
      <c r="T1104" s="542"/>
    </row>
    <row r="1105" spans="1:20" ht="15" customHeight="1" x14ac:dyDescent="0.25">
      <c r="A1105" s="473"/>
      <c r="B1105" s="588"/>
      <c r="C1105" s="472"/>
      <c r="D1105" s="472"/>
      <c r="E1105" s="472"/>
      <c r="F1105" s="26"/>
      <c r="G1105" s="547"/>
      <c r="H1105" s="547"/>
      <c r="I1105" s="547"/>
      <c r="J1105" s="26"/>
      <c r="K1105" s="26"/>
      <c r="L1105" s="26"/>
      <c r="M1105" s="539"/>
      <c r="N1105" s="26"/>
      <c r="O1105" s="26"/>
      <c r="P1105" s="26"/>
      <c r="Q1105" s="26"/>
      <c r="R1105" s="26"/>
      <c r="S1105" s="26"/>
      <c r="T1105" s="542"/>
    </row>
    <row r="1106" spans="1:20" ht="15" customHeight="1" x14ac:dyDescent="0.25">
      <c r="A1106" s="473"/>
      <c r="B1106" s="588"/>
      <c r="C1106" s="472"/>
      <c r="D1106" s="472"/>
      <c r="E1106" s="472"/>
      <c r="F1106" s="26"/>
      <c r="G1106" s="547"/>
      <c r="H1106" s="547"/>
      <c r="I1106" s="547"/>
      <c r="J1106" s="26"/>
      <c r="K1106" s="26"/>
      <c r="L1106" s="26"/>
      <c r="M1106" s="539"/>
      <c r="N1106" s="26"/>
      <c r="O1106" s="26"/>
      <c r="P1106" s="26"/>
      <c r="Q1106" s="26"/>
      <c r="R1106" s="26"/>
      <c r="S1106" s="26"/>
      <c r="T1106" s="542"/>
    </row>
    <row r="1107" spans="1:20" ht="15" customHeight="1" x14ac:dyDescent="0.25">
      <c r="A1107" s="473"/>
      <c r="B1107" s="588"/>
      <c r="C1107" s="472"/>
      <c r="D1107" s="472"/>
      <c r="E1107" s="472"/>
      <c r="F1107" s="26"/>
      <c r="G1107" s="547"/>
      <c r="H1107" s="547"/>
      <c r="I1107" s="547"/>
      <c r="J1107" s="26"/>
      <c r="K1107" s="26"/>
      <c r="L1107" s="26"/>
      <c r="M1107" s="539"/>
      <c r="N1107" s="26"/>
      <c r="O1107" s="26"/>
      <c r="P1107" s="26"/>
      <c r="Q1107" s="26"/>
      <c r="R1107" s="26"/>
      <c r="S1107" s="26"/>
      <c r="T1107" s="542"/>
    </row>
    <row r="1108" spans="1:20" x14ac:dyDescent="0.25">
      <c r="A1108" s="473"/>
      <c r="B1108" s="588"/>
      <c r="C1108" s="472"/>
      <c r="D1108" s="472"/>
      <c r="E1108" s="472"/>
      <c r="F1108" s="26"/>
      <c r="G1108" s="547"/>
      <c r="H1108" s="547"/>
      <c r="I1108" s="547"/>
      <c r="J1108" s="26"/>
      <c r="K1108" s="26"/>
      <c r="L1108" s="26"/>
      <c r="M1108" s="539"/>
      <c r="N1108" s="26"/>
      <c r="O1108" s="26"/>
      <c r="P1108" s="26"/>
      <c r="Q1108" s="26"/>
      <c r="R1108" s="26"/>
      <c r="S1108" s="26"/>
      <c r="T1108" s="542"/>
    </row>
    <row r="1109" spans="1:20" ht="15" customHeight="1" x14ac:dyDescent="0.25">
      <c r="A1109" s="473"/>
      <c r="B1109" s="588"/>
      <c r="C1109" s="472"/>
      <c r="D1109" s="472"/>
      <c r="E1109" s="472"/>
      <c r="F1109" s="26"/>
      <c r="G1109" s="547"/>
      <c r="H1109" s="547"/>
      <c r="I1109" s="547"/>
      <c r="J1109" s="26"/>
      <c r="K1109" s="26"/>
      <c r="L1109" s="26"/>
      <c r="M1109" s="539"/>
      <c r="N1109" s="26"/>
      <c r="O1109" s="26"/>
      <c r="P1109" s="26"/>
      <c r="Q1109" s="26"/>
      <c r="R1109" s="26"/>
      <c r="S1109" s="26"/>
      <c r="T1109" s="542"/>
    </row>
    <row r="1110" spans="1:20" ht="15" customHeight="1" x14ac:dyDescent="0.25">
      <c r="A1110" s="473"/>
      <c r="B1110" s="588"/>
      <c r="C1110" s="472"/>
      <c r="D1110" s="472"/>
      <c r="E1110" s="472"/>
      <c r="F1110" s="26"/>
      <c r="G1110" s="547"/>
      <c r="H1110" s="547"/>
      <c r="I1110" s="547"/>
      <c r="J1110" s="26"/>
      <c r="K1110" s="26"/>
      <c r="L1110" s="26"/>
      <c r="M1110" s="539"/>
      <c r="N1110" s="26"/>
      <c r="O1110" s="26"/>
      <c r="P1110" s="26"/>
      <c r="Q1110" s="26"/>
      <c r="R1110" s="26"/>
      <c r="S1110" s="26"/>
      <c r="T1110" s="542"/>
    </row>
    <row r="1111" spans="1:20" ht="15" customHeight="1" x14ac:dyDescent="0.25">
      <c r="A1111" s="473"/>
      <c r="B1111" s="588"/>
      <c r="C1111" s="472"/>
      <c r="D1111" s="472"/>
      <c r="E1111" s="472"/>
      <c r="F1111" s="26"/>
      <c r="G1111" s="547"/>
      <c r="H1111" s="547"/>
      <c r="I1111" s="547"/>
      <c r="J1111" s="26"/>
      <c r="K1111" s="26"/>
      <c r="L1111" s="26"/>
      <c r="M1111" s="539"/>
      <c r="N1111" s="26"/>
      <c r="O1111" s="26"/>
      <c r="P1111" s="26"/>
      <c r="Q1111" s="26"/>
      <c r="R1111" s="26"/>
      <c r="S1111" s="26"/>
      <c r="T1111" s="542"/>
    </row>
    <row r="1112" spans="1:20" ht="15" customHeight="1" x14ac:dyDescent="0.25">
      <c r="A1112" s="473"/>
      <c r="B1112" s="589"/>
      <c r="C1112" s="472"/>
      <c r="D1112" s="472"/>
      <c r="E1112" s="472"/>
      <c r="F1112" s="26"/>
      <c r="G1112" s="547"/>
      <c r="H1112" s="547"/>
      <c r="I1112" s="547"/>
      <c r="J1112" s="26"/>
      <c r="K1112" s="26"/>
      <c r="L1112" s="26"/>
      <c r="M1112" s="539"/>
      <c r="N1112" s="26"/>
      <c r="O1112" s="26"/>
      <c r="P1112" s="26"/>
      <c r="Q1112" s="26"/>
      <c r="R1112" s="26"/>
      <c r="S1112" s="26"/>
      <c r="T1112" s="542"/>
    </row>
    <row r="1113" spans="1:20" ht="15" customHeight="1" x14ac:dyDescent="0.25">
      <c r="A1113" s="473"/>
      <c r="B1113" s="588"/>
      <c r="C1113" s="472"/>
      <c r="D1113" s="472"/>
      <c r="E1113" s="472"/>
      <c r="F1113" s="26"/>
      <c r="G1113" s="547"/>
      <c r="H1113" s="547"/>
      <c r="I1113" s="547"/>
      <c r="J1113" s="26"/>
      <c r="K1113" s="26"/>
      <c r="L1113" s="26"/>
      <c r="M1113" s="539"/>
      <c r="N1113" s="26"/>
      <c r="O1113" s="26"/>
      <c r="P1113" s="26"/>
      <c r="Q1113" s="26"/>
      <c r="R1113" s="26"/>
      <c r="S1113" s="26"/>
      <c r="T1113" s="542"/>
    </row>
    <row r="1114" spans="1:20" ht="15" customHeight="1" x14ac:dyDescent="0.25">
      <c r="A1114" s="473"/>
      <c r="B1114" s="589"/>
      <c r="C1114" s="472"/>
      <c r="D1114" s="472"/>
      <c r="E1114" s="472"/>
      <c r="F1114" s="26"/>
      <c r="G1114" s="547"/>
      <c r="H1114" s="547"/>
      <c r="I1114" s="547"/>
      <c r="J1114" s="26"/>
      <c r="K1114" s="26"/>
      <c r="L1114" s="26"/>
      <c r="M1114" s="539"/>
      <c r="N1114" s="26"/>
      <c r="O1114" s="26"/>
      <c r="P1114" s="26"/>
      <c r="Q1114" s="26"/>
      <c r="R1114" s="26"/>
      <c r="S1114" s="26"/>
      <c r="T1114" s="542"/>
    </row>
    <row r="1115" spans="1:20" ht="15" customHeight="1" x14ac:dyDescent="0.25">
      <c r="A1115" s="473"/>
      <c r="B1115" s="588"/>
      <c r="C1115" s="472"/>
      <c r="D1115" s="472"/>
      <c r="E1115" s="472"/>
      <c r="F1115" s="26"/>
      <c r="G1115" s="547"/>
      <c r="H1115" s="547"/>
      <c r="I1115" s="547"/>
      <c r="J1115" s="26"/>
      <c r="K1115" s="26"/>
      <c r="L1115" s="26"/>
      <c r="M1115" s="539"/>
      <c r="N1115" s="26"/>
      <c r="O1115" s="26"/>
      <c r="P1115" s="26"/>
      <c r="Q1115" s="26"/>
      <c r="R1115" s="26"/>
      <c r="S1115" s="26"/>
      <c r="T1115" s="542"/>
    </row>
    <row r="1116" spans="1:20" ht="15" customHeight="1" x14ac:dyDescent="0.25">
      <c r="A1116" s="473"/>
      <c r="B1116" s="588"/>
      <c r="C1116" s="472"/>
      <c r="D1116" s="472"/>
      <c r="E1116" s="472"/>
      <c r="F1116" s="26"/>
      <c r="G1116" s="547"/>
      <c r="H1116" s="547"/>
      <c r="I1116" s="547"/>
      <c r="J1116" s="26"/>
      <c r="K1116" s="26"/>
      <c r="L1116" s="26"/>
      <c r="M1116" s="539"/>
      <c r="N1116" s="26"/>
      <c r="O1116" s="26"/>
      <c r="P1116" s="26"/>
      <c r="Q1116" s="26"/>
      <c r="R1116" s="26"/>
      <c r="S1116" s="26"/>
      <c r="T1116" s="542"/>
    </row>
    <row r="1117" spans="1:20" ht="15" customHeight="1" x14ac:dyDescent="0.25">
      <c r="A1117" s="473"/>
      <c r="B1117" s="588"/>
      <c r="C1117" s="472"/>
      <c r="D1117" s="472"/>
      <c r="E1117" s="472"/>
      <c r="F1117" s="26"/>
      <c r="G1117" s="547"/>
      <c r="H1117" s="547"/>
      <c r="I1117" s="547"/>
      <c r="J1117" s="26"/>
      <c r="K1117" s="26"/>
      <c r="L1117" s="26"/>
      <c r="M1117" s="539"/>
      <c r="N1117" s="26"/>
      <c r="O1117" s="26"/>
      <c r="P1117" s="26"/>
      <c r="Q1117" s="26"/>
      <c r="R1117" s="26"/>
      <c r="S1117" s="26"/>
      <c r="T1117" s="542"/>
    </row>
    <row r="1118" spans="1:20" ht="15" customHeight="1" x14ac:dyDescent="0.25">
      <c r="A1118" s="473"/>
      <c r="B1118" s="588"/>
      <c r="C1118" s="472"/>
      <c r="D1118" s="472"/>
      <c r="E1118" s="472"/>
      <c r="F1118" s="26"/>
      <c r="G1118" s="547"/>
      <c r="H1118" s="547"/>
      <c r="I1118" s="547"/>
      <c r="J1118" s="26"/>
      <c r="K1118" s="26"/>
      <c r="L1118" s="26"/>
      <c r="M1118" s="539"/>
      <c r="N1118" s="26"/>
      <c r="O1118" s="26"/>
      <c r="P1118" s="26"/>
      <c r="Q1118" s="26"/>
      <c r="R1118" s="26"/>
      <c r="S1118" s="26"/>
      <c r="T1118" s="542"/>
    </row>
    <row r="1119" spans="1:20" ht="15" customHeight="1" x14ac:dyDescent="0.25">
      <c r="A1119" s="473"/>
      <c r="B1119" s="589"/>
      <c r="C1119" s="472"/>
      <c r="D1119" s="472"/>
      <c r="E1119" s="472"/>
      <c r="F1119" s="26"/>
      <c r="G1119" s="547"/>
      <c r="H1119" s="547"/>
      <c r="I1119" s="547"/>
      <c r="J1119" s="26"/>
      <c r="K1119" s="26"/>
      <c r="L1119" s="26"/>
      <c r="M1119" s="539"/>
      <c r="N1119" s="26"/>
      <c r="O1119" s="26"/>
      <c r="P1119" s="26"/>
      <c r="Q1119" s="26"/>
      <c r="R1119" s="26"/>
      <c r="S1119" s="26"/>
      <c r="T1119" s="542"/>
    </row>
    <row r="1120" spans="1:20" ht="15" customHeight="1" x14ac:dyDescent="0.25">
      <c r="A1120" s="473"/>
      <c r="B1120" s="588"/>
      <c r="C1120" s="472"/>
      <c r="D1120" s="472"/>
      <c r="E1120" s="472"/>
      <c r="F1120" s="26"/>
      <c r="G1120" s="547"/>
      <c r="H1120" s="547"/>
      <c r="I1120" s="547"/>
      <c r="J1120" s="26"/>
      <c r="K1120" s="26"/>
      <c r="L1120" s="26"/>
      <c r="M1120" s="539"/>
      <c r="N1120" s="26"/>
      <c r="O1120" s="26"/>
      <c r="P1120" s="26"/>
      <c r="Q1120" s="26"/>
      <c r="R1120" s="26"/>
      <c r="S1120" s="26"/>
      <c r="T1120" s="542"/>
    </row>
    <row r="1121" spans="1:20" ht="15" customHeight="1" x14ac:dyDescent="0.25">
      <c r="A1121" s="473"/>
      <c r="B1121" s="589"/>
      <c r="C1121" s="472"/>
      <c r="D1121" s="472"/>
      <c r="E1121" s="472"/>
      <c r="F1121" s="26"/>
      <c r="G1121" s="547"/>
      <c r="H1121" s="547"/>
      <c r="I1121" s="547"/>
      <c r="J1121" s="26"/>
      <c r="K1121" s="26"/>
      <c r="L1121" s="26"/>
      <c r="M1121" s="539"/>
      <c r="N1121" s="26"/>
      <c r="O1121" s="26"/>
      <c r="P1121" s="26"/>
      <c r="Q1121" s="26"/>
      <c r="R1121" s="26"/>
      <c r="S1121" s="26"/>
      <c r="T1121" s="542"/>
    </row>
    <row r="1122" spans="1:20" ht="15" customHeight="1" x14ac:dyDescent="0.25">
      <c r="A1122" s="473"/>
      <c r="B1122" s="588"/>
      <c r="C1122" s="472"/>
      <c r="D1122" s="472"/>
      <c r="E1122" s="472"/>
      <c r="F1122" s="26"/>
      <c r="G1122" s="517"/>
      <c r="H1122" s="547"/>
      <c r="I1122" s="547"/>
      <c r="J1122" s="26"/>
      <c r="K1122" s="26"/>
      <c r="L1122" s="26"/>
      <c r="M1122" s="539"/>
      <c r="N1122" s="26"/>
      <c r="O1122" s="26"/>
      <c r="P1122" s="26"/>
      <c r="Q1122" s="26"/>
      <c r="R1122" s="26"/>
      <c r="S1122" s="26"/>
      <c r="T1122" s="542"/>
    </row>
    <row r="1123" spans="1:20" ht="15" customHeight="1" x14ac:dyDescent="0.25">
      <c r="A1123" s="473"/>
      <c r="B1123" s="588"/>
      <c r="C1123" s="472"/>
      <c r="D1123" s="472"/>
      <c r="E1123" s="472"/>
      <c r="F1123" s="26"/>
      <c r="G1123" s="517"/>
      <c r="H1123" s="547"/>
      <c r="I1123" s="547"/>
      <c r="J1123" s="26"/>
      <c r="K1123" s="26"/>
      <c r="L1123" s="26"/>
      <c r="M1123" s="539"/>
      <c r="N1123" s="26"/>
      <c r="O1123" s="26"/>
      <c r="P1123" s="26"/>
      <c r="Q1123" s="26"/>
      <c r="R1123" s="26"/>
      <c r="S1123" s="26"/>
      <c r="T1123" s="542"/>
    </row>
    <row r="1124" spans="1:20" ht="15" customHeight="1" x14ac:dyDescent="0.25">
      <c r="A1124" s="473"/>
      <c r="B1124" s="588"/>
      <c r="C1124" s="472"/>
      <c r="D1124" s="472"/>
      <c r="E1124" s="472"/>
      <c r="F1124" s="26"/>
      <c r="G1124" s="517"/>
      <c r="H1124" s="547"/>
      <c r="I1124" s="547"/>
      <c r="J1124" s="26"/>
      <c r="K1124" s="26"/>
      <c r="L1124" s="26"/>
      <c r="M1124" s="539"/>
      <c r="N1124" s="26"/>
      <c r="O1124" s="26"/>
      <c r="P1124" s="26"/>
      <c r="Q1124" s="26"/>
      <c r="R1124" s="26"/>
      <c r="S1124" s="26"/>
      <c r="T1124" s="542"/>
    </row>
    <row r="1125" spans="1:20" ht="15" customHeight="1" x14ac:dyDescent="0.25">
      <c r="A1125" s="473"/>
      <c r="B1125" s="588"/>
      <c r="C1125" s="472"/>
      <c r="D1125" s="472"/>
      <c r="E1125" s="472"/>
      <c r="F1125" s="26"/>
      <c r="G1125" s="517"/>
      <c r="H1125" s="547"/>
      <c r="I1125" s="547"/>
      <c r="J1125" s="26"/>
      <c r="K1125" s="26"/>
      <c r="L1125" s="26"/>
      <c r="M1125" s="539"/>
      <c r="N1125" s="26"/>
      <c r="O1125" s="26"/>
      <c r="P1125" s="26"/>
      <c r="Q1125" s="26"/>
      <c r="R1125" s="26"/>
      <c r="S1125" s="26"/>
      <c r="T1125" s="542"/>
    </row>
    <row r="1126" spans="1:20" ht="15" customHeight="1" x14ac:dyDescent="0.25">
      <c r="A1126" s="473"/>
      <c r="B1126" s="588"/>
      <c r="C1126" s="472"/>
      <c r="D1126" s="472"/>
      <c r="E1126" s="472"/>
      <c r="F1126" s="26"/>
      <c r="G1126" s="517"/>
      <c r="H1126" s="547"/>
      <c r="I1126" s="547"/>
      <c r="J1126" s="26"/>
      <c r="K1126" s="26"/>
      <c r="L1126" s="26"/>
      <c r="M1126" s="539"/>
      <c r="N1126" s="26"/>
      <c r="O1126" s="26"/>
      <c r="P1126" s="26"/>
      <c r="Q1126" s="26"/>
      <c r="R1126" s="26"/>
      <c r="S1126" s="26"/>
      <c r="T1126" s="542"/>
    </row>
    <row r="1127" spans="1:20" ht="15" customHeight="1" x14ac:dyDescent="0.25">
      <c r="A1127" s="473"/>
      <c r="B1127" s="588"/>
      <c r="C1127" s="472"/>
      <c r="D1127" s="472"/>
      <c r="E1127" s="472"/>
      <c r="F1127" s="26"/>
      <c r="G1127" s="517"/>
      <c r="H1127" s="547"/>
      <c r="I1127" s="547"/>
      <c r="J1127" s="26"/>
      <c r="K1127" s="26"/>
      <c r="L1127" s="26"/>
      <c r="M1127" s="539"/>
      <c r="N1127" s="26"/>
      <c r="O1127" s="26"/>
      <c r="P1127" s="26"/>
      <c r="Q1127" s="26"/>
      <c r="R1127" s="26"/>
      <c r="S1127" s="26"/>
      <c r="T1127" s="542"/>
    </row>
    <row r="1128" spans="1:20" ht="15" customHeight="1" x14ac:dyDescent="0.25">
      <c r="A1128" s="473"/>
      <c r="B1128" s="588"/>
      <c r="C1128" s="472"/>
      <c r="D1128" s="472"/>
      <c r="E1128" s="472"/>
      <c r="F1128" s="26"/>
      <c r="G1128" s="517"/>
      <c r="H1128" s="547"/>
      <c r="I1128" s="547"/>
      <c r="J1128" s="26"/>
      <c r="K1128" s="26"/>
      <c r="L1128" s="26"/>
      <c r="M1128" s="539"/>
      <c r="N1128" s="26"/>
      <c r="O1128" s="26"/>
      <c r="P1128" s="26"/>
      <c r="Q1128" s="26"/>
      <c r="R1128" s="26"/>
      <c r="S1128" s="26"/>
      <c r="T1128" s="542"/>
    </row>
    <row r="1129" spans="1:20" ht="15" customHeight="1" x14ac:dyDescent="0.25">
      <c r="A1129" s="473"/>
      <c r="B1129" s="588"/>
      <c r="C1129" s="472"/>
      <c r="D1129" s="472"/>
      <c r="E1129" s="472"/>
      <c r="F1129" s="26"/>
      <c r="G1129" s="517"/>
      <c r="H1129" s="547"/>
      <c r="I1129" s="547"/>
      <c r="J1129" s="26"/>
      <c r="K1129" s="26"/>
      <c r="L1129" s="26"/>
      <c r="M1129" s="539"/>
      <c r="N1129" s="26"/>
      <c r="O1129" s="26"/>
      <c r="P1129" s="26"/>
      <c r="Q1129" s="26"/>
      <c r="R1129" s="26"/>
      <c r="S1129" s="26"/>
      <c r="T1129" s="542"/>
    </row>
    <row r="1130" spans="1:20" ht="15" customHeight="1" x14ac:dyDescent="0.25">
      <c r="A1130" s="473"/>
      <c r="B1130" s="588"/>
      <c r="C1130" s="472"/>
      <c r="D1130" s="472"/>
      <c r="E1130" s="472"/>
      <c r="F1130" s="26"/>
      <c r="G1130" s="517"/>
      <c r="H1130" s="547"/>
      <c r="I1130" s="547"/>
      <c r="J1130" s="26"/>
      <c r="K1130" s="26"/>
      <c r="L1130" s="26"/>
      <c r="M1130" s="539"/>
      <c r="N1130" s="26"/>
      <c r="O1130" s="26"/>
      <c r="P1130" s="26"/>
      <c r="Q1130" s="26"/>
      <c r="R1130" s="26"/>
      <c r="S1130" s="26"/>
      <c r="T1130" s="542"/>
    </row>
    <row r="1131" spans="1:20" ht="15" customHeight="1" x14ac:dyDescent="0.25">
      <c r="A1131" s="473"/>
      <c r="B1131" s="588"/>
      <c r="C1131" s="472"/>
      <c r="D1131" s="472"/>
      <c r="E1131" s="472"/>
      <c r="F1131" s="26"/>
      <c r="G1131" s="547"/>
      <c r="H1131" s="547"/>
      <c r="I1131" s="547"/>
      <c r="J1131" s="26"/>
      <c r="K1131" s="26"/>
      <c r="L1131" s="26"/>
      <c r="M1131" s="539"/>
      <c r="N1131" s="26"/>
      <c r="O1131" s="26"/>
      <c r="P1131" s="26"/>
      <c r="Q1131" s="26"/>
      <c r="R1131" s="26"/>
      <c r="S1131" s="26"/>
      <c r="T1131" s="542"/>
    </row>
    <row r="1132" spans="1:20" ht="15" customHeight="1" x14ac:dyDescent="0.25">
      <c r="A1132" s="473"/>
      <c r="B1132" s="588"/>
      <c r="C1132" s="472"/>
      <c r="D1132" s="472"/>
      <c r="E1132" s="472"/>
      <c r="F1132" s="26"/>
      <c r="G1132" s="547"/>
      <c r="H1132" s="547"/>
      <c r="I1132" s="547"/>
      <c r="J1132" s="26"/>
      <c r="K1132" s="26"/>
      <c r="L1132" s="26"/>
      <c r="M1132" s="539"/>
      <c r="N1132" s="26"/>
      <c r="O1132" s="26"/>
      <c r="P1132" s="26"/>
      <c r="Q1132" s="26"/>
      <c r="R1132" s="26"/>
      <c r="S1132" s="26"/>
      <c r="T1132" s="542"/>
    </row>
    <row r="1133" spans="1:20" ht="15" customHeight="1" x14ac:dyDescent="0.25">
      <c r="A1133" s="473"/>
      <c r="B1133" s="588"/>
      <c r="C1133" s="472"/>
      <c r="D1133" s="472"/>
      <c r="E1133" s="472"/>
      <c r="F1133" s="26"/>
      <c r="G1133" s="547"/>
      <c r="H1133" s="547"/>
      <c r="I1133" s="547"/>
      <c r="J1133" s="26"/>
      <c r="K1133" s="26"/>
      <c r="L1133" s="26"/>
      <c r="M1133" s="539"/>
      <c r="N1133" s="26"/>
      <c r="O1133" s="26"/>
      <c r="P1133" s="26"/>
      <c r="Q1133" s="26"/>
      <c r="R1133" s="26"/>
      <c r="S1133" s="26"/>
      <c r="T1133" s="542"/>
    </row>
    <row r="1134" spans="1:20" ht="15" customHeight="1" x14ac:dyDescent="0.25">
      <c r="A1134" s="473"/>
      <c r="B1134" s="588"/>
      <c r="C1134" s="472"/>
      <c r="D1134" s="472"/>
      <c r="E1134" s="472"/>
      <c r="F1134" s="26"/>
      <c r="G1134" s="547"/>
      <c r="H1134" s="547"/>
      <c r="I1134" s="547"/>
      <c r="J1134" s="26"/>
      <c r="K1134" s="26"/>
      <c r="L1134" s="26"/>
      <c r="M1134" s="539"/>
      <c r="N1134" s="26"/>
      <c r="O1134" s="26"/>
      <c r="P1134" s="26"/>
      <c r="Q1134" s="26"/>
      <c r="R1134" s="26"/>
      <c r="S1134" s="26"/>
      <c r="T1134" s="542"/>
    </row>
    <row r="1135" spans="1:20" ht="15" customHeight="1" x14ac:dyDescent="0.25">
      <c r="A1135" s="473"/>
      <c r="B1135" s="588"/>
      <c r="C1135" s="472"/>
      <c r="D1135" s="472"/>
      <c r="E1135" s="472"/>
      <c r="F1135" s="26"/>
      <c r="G1135" s="547"/>
      <c r="H1135" s="547"/>
      <c r="I1135" s="547"/>
      <c r="J1135" s="26"/>
      <c r="K1135" s="26"/>
      <c r="L1135" s="26"/>
      <c r="M1135" s="539"/>
      <c r="N1135" s="26"/>
      <c r="O1135" s="26"/>
      <c r="P1135" s="26"/>
      <c r="Q1135" s="26"/>
      <c r="R1135" s="26"/>
      <c r="S1135" s="26"/>
      <c r="T1135" s="542"/>
    </row>
    <row r="1136" spans="1:20" ht="15" customHeight="1" x14ac:dyDescent="0.25">
      <c r="A1136" s="473"/>
      <c r="B1136" s="588"/>
      <c r="C1136" s="472"/>
      <c r="D1136" s="472"/>
      <c r="E1136" s="472"/>
      <c r="F1136" s="26"/>
      <c r="G1136" s="547"/>
      <c r="H1136" s="547"/>
      <c r="I1136" s="547"/>
      <c r="J1136" s="26"/>
      <c r="K1136" s="26"/>
      <c r="L1136" s="26"/>
      <c r="M1136" s="539"/>
      <c r="N1136" s="26"/>
      <c r="O1136" s="26"/>
      <c r="P1136" s="26"/>
      <c r="Q1136" s="26"/>
      <c r="R1136" s="26"/>
      <c r="S1136" s="26"/>
      <c r="T1136" s="542"/>
    </row>
    <row r="1137" spans="1:20" ht="15" customHeight="1" x14ac:dyDescent="0.25">
      <c r="A1137" s="473"/>
      <c r="B1137" s="588"/>
      <c r="C1137" s="472"/>
      <c r="D1137" s="472"/>
      <c r="E1137" s="472"/>
      <c r="F1137" s="26"/>
      <c r="G1137" s="547"/>
      <c r="H1137" s="547"/>
      <c r="I1137" s="547"/>
      <c r="J1137" s="26"/>
      <c r="K1137" s="26"/>
      <c r="L1137" s="26"/>
      <c r="M1137" s="539"/>
      <c r="N1137" s="26"/>
      <c r="O1137" s="26"/>
      <c r="P1137" s="26"/>
      <c r="Q1137" s="26"/>
      <c r="R1137" s="26"/>
      <c r="S1137" s="26"/>
      <c r="T1137" s="542"/>
    </row>
    <row r="1138" spans="1:20" ht="15" customHeight="1" x14ac:dyDescent="0.25">
      <c r="A1138" s="473"/>
      <c r="B1138" s="588"/>
      <c r="C1138" s="472"/>
      <c r="D1138" s="472"/>
      <c r="E1138" s="472"/>
      <c r="F1138" s="26"/>
      <c r="G1138" s="547"/>
      <c r="H1138" s="547"/>
      <c r="I1138" s="547"/>
      <c r="J1138" s="26"/>
      <c r="K1138" s="26"/>
      <c r="L1138" s="26"/>
      <c r="M1138" s="539"/>
      <c r="N1138" s="26"/>
      <c r="O1138" s="26"/>
      <c r="P1138" s="26"/>
      <c r="Q1138" s="26"/>
      <c r="R1138" s="26"/>
      <c r="S1138" s="26"/>
      <c r="T1138" s="542"/>
    </row>
    <row r="1139" spans="1:20" ht="15" customHeight="1" x14ac:dyDescent="0.25">
      <c r="A1139" s="473"/>
      <c r="B1139" s="589"/>
      <c r="C1139" s="472"/>
      <c r="D1139" s="472"/>
      <c r="E1139" s="472"/>
      <c r="F1139" s="26"/>
      <c r="G1139" s="547"/>
      <c r="H1139" s="547"/>
      <c r="I1139" s="547"/>
      <c r="J1139" s="26"/>
      <c r="K1139" s="26"/>
      <c r="L1139" s="26"/>
      <c r="M1139" s="539"/>
      <c r="N1139" s="26"/>
      <c r="O1139" s="26"/>
      <c r="P1139" s="26"/>
      <c r="Q1139" s="26"/>
      <c r="R1139" s="26"/>
      <c r="S1139" s="26"/>
      <c r="T1139" s="542"/>
    </row>
    <row r="1140" spans="1:20" ht="15" customHeight="1" x14ac:dyDescent="0.25">
      <c r="A1140" s="473"/>
      <c r="B1140" s="588"/>
      <c r="C1140" s="472"/>
      <c r="D1140" s="472"/>
      <c r="E1140" s="472"/>
      <c r="F1140" s="26"/>
      <c r="G1140" s="547"/>
      <c r="H1140" s="547"/>
      <c r="I1140" s="547"/>
      <c r="J1140" s="26"/>
      <c r="K1140" s="26"/>
      <c r="L1140" s="26"/>
      <c r="M1140" s="539"/>
      <c r="N1140" s="26"/>
      <c r="O1140" s="26"/>
      <c r="P1140" s="26"/>
      <c r="Q1140" s="26"/>
      <c r="R1140" s="26"/>
      <c r="S1140" s="26"/>
      <c r="T1140" s="542"/>
    </row>
    <row r="1141" spans="1:20" ht="15" customHeight="1" x14ac:dyDescent="0.25">
      <c r="A1141" s="473"/>
      <c r="B1141" s="589"/>
      <c r="C1141" s="472"/>
      <c r="D1141" s="472"/>
      <c r="E1141" s="472"/>
      <c r="F1141" s="26"/>
      <c r="G1141" s="547"/>
      <c r="H1141" s="547"/>
      <c r="I1141" s="547"/>
      <c r="J1141" s="26"/>
      <c r="K1141" s="26"/>
      <c r="L1141" s="26"/>
      <c r="M1141" s="539"/>
      <c r="N1141" s="26"/>
      <c r="O1141" s="26"/>
      <c r="P1141" s="26"/>
      <c r="Q1141" s="26"/>
      <c r="R1141" s="26"/>
      <c r="S1141" s="26"/>
      <c r="T1141" s="542"/>
    </row>
    <row r="1142" spans="1:20" ht="15" customHeight="1" x14ac:dyDescent="0.25">
      <c r="A1142" s="473"/>
      <c r="B1142" s="588"/>
      <c r="C1142" s="472"/>
      <c r="D1142" s="472"/>
      <c r="E1142" s="472"/>
      <c r="F1142" s="26"/>
      <c r="G1142" s="547"/>
      <c r="H1142" s="547"/>
      <c r="I1142" s="547"/>
      <c r="J1142" s="26"/>
      <c r="K1142" s="26"/>
      <c r="L1142" s="26"/>
      <c r="M1142" s="539"/>
      <c r="N1142" s="26"/>
      <c r="O1142" s="26"/>
      <c r="P1142" s="26"/>
      <c r="Q1142" s="26"/>
      <c r="R1142" s="26"/>
      <c r="S1142" s="26"/>
      <c r="T1142" s="542"/>
    </row>
    <row r="1143" spans="1:20" ht="15" customHeight="1" x14ac:dyDescent="0.25">
      <c r="A1143" s="473"/>
      <c r="B1143" s="588"/>
      <c r="C1143" s="472"/>
      <c r="D1143" s="472"/>
      <c r="E1143" s="472"/>
      <c r="F1143" s="26"/>
      <c r="G1143" s="547"/>
      <c r="H1143" s="547"/>
      <c r="I1143" s="547"/>
      <c r="J1143" s="26"/>
      <c r="K1143" s="26"/>
      <c r="L1143" s="26"/>
      <c r="M1143" s="539"/>
      <c r="N1143" s="26"/>
      <c r="O1143" s="26"/>
      <c r="P1143" s="26"/>
      <c r="Q1143" s="26"/>
      <c r="R1143" s="26"/>
      <c r="S1143" s="26"/>
      <c r="T1143" s="542"/>
    </row>
    <row r="1144" spans="1:20" ht="15" customHeight="1" x14ac:dyDescent="0.25">
      <c r="A1144" s="473"/>
      <c r="B1144" s="588"/>
      <c r="C1144" s="472"/>
      <c r="D1144" s="472"/>
      <c r="E1144" s="472"/>
      <c r="F1144" s="26"/>
      <c r="G1144" s="547"/>
      <c r="H1144" s="547"/>
      <c r="I1144" s="547"/>
      <c r="J1144" s="26"/>
      <c r="K1144" s="26"/>
      <c r="L1144" s="26"/>
      <c r="M1144" s="539"/>
      <c r="N1144" s="26"/>
      <c r="O1144" s="26"/>
      <c r="P1144" s="26"/>
      <c r="Q1144" s="26"/>
      <c r="R1144" s="26"/>
      <c r="S1144" s="26"/>
      <c r="T1144" s="542"/>
    </row>
    <row r="1145" spans="1:20" ht="15" customHeight="1" x14ac:dyDescent="0.25">
      <c r="A1145" s="473"/>
      <c r="B1145" s="588"/>
      <c r="C1145" s="472"/>
      <c r="D1145" s="472"/>
      <c r="E1145" s="472"/>
      <c r="F1145" s="26"/>
      <c r="G1145" s="547"/>
      <c r="H1145" s="547"/>
      <c r="I1145" s="547"/>
      <c r="J1145" s="26"/>
      <c r="K1145" s="26"/>
      <c r="L1145" s="26"/>
      <c r="M1145" s="539"/>
      <c r="N1145" s="26"/>
      <c r="O1145" s="26"/>
      <c r="P1145" s="26"/>
      <c r="Q1145" s="26"/>
      <c r="R1145" s="26"/>
      <c r="S1145" s="26"/>
      <c r="T1145" s="542"/>
    </row>
    <row r="1146" spans="1:20" ht="15" customHeight="1" x14ac:dyDescent="0.25">
      <c r="A1146" s="473"/>
      <c r="B1146" s="589"/>
      <c r="C1146" s="472"/>
      <c r="D1146" s="472"/>
      <c r="E1146" s="472"/>
      <c r="F1146" s="26"/>
      <c r="G1146" s="547"/>
      <c r="H1146" s="547"/>
      <c r="I1146" s="547"/>
      <c r="J1146" s="26"/>
      <c r="K1146" s="26"/>
      <c r="L1146" s="26"/>
      <c r="M1146" s="539"/>
      <c r="N1146" s="26"/>
      <c r="O1146" s="26"/>
      <c r="P1146" s="26"/>
      <c r="Q1146" s="26"/>
      <c r="R1146" s="26"/>
      <c r="S1146" s="26"/>
      <c r="T1146" s="542"/>
    </row>
    <row r="1147" spans="1:20" ht="15" customHeight="1" x14ac:dyDescent="0.25">
      <c r="A1147" s="473"/>
      <c r="B1147" s="588"/>
      <c r="C1147" s="472"/>
      <c r="D1147" s="472"/>
      <c r="E1147" s="472"/>
      <c r="F1147" s="26"/>
      <c r="G1147" s="547"/>
      <c r="H1147" s="547"/>
      <c r="I1147" s="547"/>
      <c r="J1147" s="26"/>
      <c r="K1147" s="26"/>
      <c r="L1147" s="26"/>
      <c r="M1147" s="539"/>
      <c r="N1147" s="26"/>
      <c r="O1147" s="26"/>
      <c r="P1147" s="26"/>
      <c r="Q1147" s="26"/>
      <c r="R1147" s="26"/>
      <c r="S1147" s="26"/>
      <c r="T1147" s="542"/>
    </row>
    <row r="1148" spans="1:20" ht="15" customHeight="1" x14ac:dyDescent="0.25">
      <c r="A1148" s="473"/>
      <c r="B1148" s="589"/>
      <c r="C1148" s="472"/>
      <c r="D1148" s="472"/>
      <c r="E1148" s="472"/>
      <c r="F1148" s="26"/>
      <c r="G1148" s="547"/>
      <c r="H1148" s="547"/>
      <c r="I1148" s="547"/>
      <c r="J1148" s="26"/>
      <c r="K1148" s="26"/>
      <c r="L1148" s="26"/>
      <c r="M1148" s="539"/>
      <c r="N1148" s="26"/>
      <c r="O1148" s="26"/>
      <c r="P1148" s="26"/>
      <c r="Q1148" s="26"/>
      <c r="R1148" s="26"/>
      <c r="S1148" s="26"/>
      <c r="T1148" s="542"/>
    </row>
    <row r="1149" spans="1:20" ht="15" customHeight="1" x14ac:dyDescent="0.25">
      <c r="A1149" s="473"/>
      <c r="B1149" s="588"/>
      <c r="C1149" s="472"/>
      <c r="D1149" s="472"/>
      <c r="E1149" s="472"/>
      <c r="F1149" s="26"/>
      <c r="G1149" s="547"/>
      <c r="H1149" s="547"/>
      <c r="I1149" s="547"/>
      <c r="J1149" s="26"/>
      <c r="K1149" s="26"/>
      <c r="L1149" s="26"/>
      <c r="M1149" s="539"/>
      <c r="N1149" s="26"/>
      <c r="O1149" s="26"/>
      <c r="P1149" s="26"/>
      <c r="Q1149" s="26"/>
      <c r="R1149" s="26"/>
      <c r="S1149" s="26"/>
      <c r="T1149" s="542"/>
    </row>
    <row r="1150" spans="1:20" ht="15" customHeight="1" x14ac:dyDescent="0.25">
      <c r="A1150" s="473"/>
      <c r="B1150" s="589"/>
      <c r="C1150" s="472"/>
      <c r="D1150" s="472"/>
      <c r="E1150" s="472"/>
      <c r="F1150" s="26"/>
      <c r="G1150" s="547"/>
      <c r="H1150" s="547"/>
      <c r="I1150" s="547"/>
      <c r="J1150" s="26"/>
      <c r="K1150" s="26"/>
      <c r="L1150" s="26"/>
      <c r="M1150" s="539"/>
      <c r="N1150" s="26"/>
      <c r="O1150" s="26"/>
      <c r="P1150" s="26"/>
      <c r="Q1150" s="26"/>
      <c r="R1150" s="26"/>
      <c r="S1150" s="26"/>
      <c r="T1150" s="542"/>
    </row>
    <row r="1151" spans="1:20" ht="15" customHeight="1" x14ac:dyDescent="0.25">
      <c r="A1151" s="473"/>
      <c r="B1151" s="588"/>
      <c r="C1151" s="472"/>
      <c r="D1151" s="472"/>
      <c r="E1151" s="472"/>
      <c r="F1151" s="26"/>
      <c r="G1151" s="517"/>
      <c r="H1151" s="547"/>
      <c r="I1151" s="547"/>
      <c r="J1151" s="26"/>
      <c r="K1151" s="26"/>
      <c r="L1151" s="26"/>
      <c r="M1151" s="539"/>
      <c r="N1151" s="26"/>
      <c r="O1151" s="26"/>
      <c r="P1151" s="26"/>
      <c r="Q1151" s="26"/>
      <c r="R1151" s="26"/>
      <c r="S1151" s="26"/>
      <c r="T1151" s="542"/>
    </row>
    <row r="1152" spans="1:20" ht="15" customHeight="1" x14ac:dyDescent="0.25">
      <c r="A1152" s="473"/>
      <c r="B1152" s="588"/>
      <c r="C1152" s="472"/>
      <c r="D1152" s="472"/>
      <c r="E1152" s="472"/>
      <c r="F1152" s="26"/>
      <c r="G1152" s="517"/>
      <c r="H1152" s="547"/>
      <c r="I1152" s="547"/>
      <c r="J1152" s="26"/>
      <c r="K1152" s="26"/>
      <c r="L1152" s="26"/>
      <c r="M1152" s="539"/>
      <c r="N1152" s="26"/>
      <c r="O1152" s="26"/>
      <c r="P1152" s="26"/>
      <c r="Q1152" s="26"/>
      <c r="R1152" s="26"/>
      <c r="S1152" s="26"/>
      <c r="T1152" s="542"/>
    </row>
    <row r="1153" spans="1:20" ht="15" customHeight="1" x14ac:dyDescent="0.25">
      <c r="A1153" s="473"/>
      <c r="B1153" s="588"/>
      <c r="C1153" s="472"/>
      <c r="D1153" s="472"/>
      <c r="E1153" s="472"/>
      <c r="F1153" s="26"/>
      <c r="G1153" s="517"/>
      <c r="H1153" s="547"/>
      <c r="I1153" s="547"/>
      <c r="J1153" s="26"/>
      <c r="K1153" s="26"/>
      <c r="L1153" s="26"/>
      <c r="M1153" s="539"/>
      <c r="N1153" s="26"/>
      <c r="O1153" s="26"/>
      <c r="P1153" s="26"/>
      <c r="Q1153" s="26"/>
      <c r="R1153" s="26"/>
      <c r="S1153" s="26"/>
      <c r="T1153" s="542"/>
    </row>
    <row r="1154" spans="1:20" ht="15" customHeight="1" x14ac:dyDescent="0.25">
      <c r="A1154" s="473"/>
      <c r="B1154" s="588"/>
      <c r="C1154" s="472"/>
      <c r="D1154" s="472"/>
      <c r="E1154" s="472"/>
      <c r="F1154" s="26"/>
      <c r="G1154" s="517"/>
      <c r="H1154" s="547"/>
      <c r="I1154" s="547"/>
      <c r="J1154" s="26"/>
      <c r="K1154" s="26"/>
      <c r="L1154" s="26"/>
      <c r="M1154" s="539"/>
      <c r="N1154" s="26"/>
      <c r="O1154" s="26"/>
      <c r="P1154" s="26"/>
      <c r="Q1154" s="26"/>
      <c r="R1154" s="26"/>
      <c r="S1154" s="26"/>
      <c r="T1154" s="542"/>
    </row>
    <row r="1155" spans="1:20" ht="15" customHeight="1" x14ac:dyDescent="0.25">
      <c r="A1155" s="473"/>
      <c r="B1155" s="588"/>
      <c r="C1155" s="472"/>
      <c r="D1155" s="472"/>
      <c r="E1155" s="472"/>
      <c r="F1155" s="26"/>
      <c r="G1155" s="517"/>
      <c r="H1155" s="547"/>
      <c r="I1155" s="547"/>
      <c r="J1155" s="26"/>
      <c r="K1155" s="26"/>
      <c r="L1155" s="26"/>
      <c r="M1155" s="539"/>
      <c r="N1155" s="26"/>
      <c r="O1155" s="26"/>
      <c r="P1155" s="26"/>
      <c r="Q1155" s="26"/>
      <c r="R1155" s="26"/>
      <c r="S1155" s="26"/>
      <c r="T1155" s="542"/>
    </row>
    <row r="1156" spans="1:20" ht="15" customHeight="1" x14ac:dyDescent="0.25">
      <c r="A1156" s="473"/>
      <c r="B1156" s="588"/>
      <c r="C1156" s="472"/>
      <c r="D1156" s="472"/>
      <c r="E1156" s="472"/>
      <c r="F1156" s="26"/>
      <c r="G1156" s="517"/>
      <c r="H1156" s="547"/>
      <c r="I1156" s="547"/>
      <c r="J1156" s="26"/>
      <c r="K1156" s="26"/>
      <c r="L1156" s="26"/>
      <c r="M1156" s="539"/>
      <c r="N1156" s="26"/>
      <c r="O1156" s="26"/>
      <c r="P1156" s="26"/>
      <c r="Q1156" s="26"/>
      <c r="R1156" s="26"/>
      <c r="S1156" s="26"/>
      <c r="T1156" s="542"/>
    </row>
    <row r="1157" spans="1:20" ht="15" customHeight="1" x14ac:dyDescent="0.25">
      <c r="A1157" s="473"/>
      <c r="B1157" s="588"/>
      <c r="C1157" s="472"/>
      <c r="D1157" s="472"/>
      <c r="E1157" s="472"/>
      <c r="F1157" s="26"/>
      <c r="G1157" s="517"/>
      <c r="H1157" s="547"/>
      <c r="I1157" s="547"/>
      <c r="J1157" s="26"/>
      <c r="K1157" s="26"/>
      <c r="L1157" s="26"/>
      <c r="M1157" s="539"/>
      <c r="N1157" s="26"/>
      <c r="O1157" s="26"/>
      <c r="P1157" s="26"/>
      <c r="Q1157" s="26"/>
      <c r="R1157" s="26"/>
      <c r="S1157" s="26"/>
      <c r="T1157" s="542"/>
    </row>
    <row r="1158" spans="1:20" ht="15" customHeight="1" x14ac:dyDescent="0.25">
      <c r="A1158" s="473"/>
      <c r="B1158" s="588"/>
      <c r="C1158" s="472"/>
      <c r="D1158" s="472"/>
      <c r="E1158" s="472"/>
      <c r="F1158" s="26"/>
      <c r="G1158" s="547"/>
      <c r="H1158" s="547"/>
      <c r="I1158" s="547"/>
      <c r="J1158" s="26"/>
      <c r="K1158" s="26"/>
      <c r="L1158" s="26"/>
      <c r="M1158" s="539"/>
      <c r="N1158" s="26"/>
      <c r="O1158" s="26"/>
      <c r="P1158" s="26"/>
      <c r="Q1158" s="26"/>
      <c r="R1158" s="26"/>
      <c r="S1158" s="26"/>
      <c r="T1158" s="542"/>
    </row>
    <row r="1159" spans="1:20" ht="15" customHeight="1" x14ac:dyDescent="0.25">
      <c r="A1159" s="473"/>
      <c r="B1159" s="588"/>
      <c r="C1159" s="472"/>
      <c r="D1159" s="472"/>
      <c r="E1159" s="472"/>
      <c r="F1159" s="26"/>
      <c r="G1159" s="547"/>
      <c r="H1159" s="547"/>
      <c r="I1159" s="547"/>
      <c r="J1159" s="26"/>
      <c r="K1159" s="26"/>
      <c r="L1159" s="26"/>
      <c r="M1159" s="539"/>
      <c r="N1159" s="26"/>
      <c r="O1159" s="26"/>
      <c r="P1159" s="26"/>
      <c r="Q1159" s="26"/>
      <c r="R1159" s="26"/>
      <c r="S1159" s="26"/>
      <c r="T1159" s="542"/>
    </row>
    <row r="1160" spans="1:20" ht="15" customHeight="1" x14ac:dyDescent="0.25">
      <c r="A1160" s="473"/>
      <c r="B1160" s="588"/>
      <c r="C1160" s="472"/>
      <c r="D1160" s="472"/>
      <c r="E1160" s="472"/>
      <c r="F1160" s="26"/>
      <c r="G1160" s="547"/>
      <c r="H1160" s="547"/>
      <c r="I1160" s="547"/>
      <c r="J1160" s="26"/>
      <c r="K1160" s="26"/>
      <c r="L1160" s="26"/>
      <c r="M1160" s="539"/>
      <c r="N1160" s="26"/>
      <c r="O1160" s="26"/>
      <c r="P1160" s="26"/>
      <c r="Q1160" s="26"/>
      <c r="R1160" s="26"/>
      <c r="S1160" s="26"/>
      <c r="T1160" s="542"/>
    </row>
    <row r="1161" spans="1:20" ht="15" customHeight="1" x14ac:dyDescent="0.25">
      <c r="A1161" s="473"/>
      <c r="B1161" s="588"/>
      <c r="C1161" s="472"/>
      <c r="D1161" s="472"/>
      <c r="E1161" s="472"/>
      <c r="F1161" s="26"/>
      <c r="G1161" s="547"/>
      <c r="H1161" s="547"/>
      <c r="I1161" s="547"/>
      <c r="J1161" s="26"/>
      <c r="K1161" s="26"/>
      <c r="L1161" s="26"/>
      <c r="M1161" s="539"/>
      <c r="N1161" s="26"/>
      <c r="O1161" s="26"/>
      <c r="P1161" s="26"/>
      <c r="Q1161" s="26"/>
      <c r="R1161" s="26"/>
      <c r="S1161" s="26"/>
      <c r="T1161" s="542"/>
    </row>
    <row r="1162" spans="1:20" ht="15" customHeight="1" x14ac:dyDescent="0.25">
      <c r="A1162" s="473"/>
      <c r="B1162" s="588"/>
      <c r="C1162" s="472"/>
      <c r="D1162" s="472"/>
      <c r="E1162" s="472"/>
      <c r="F1162" s="26"/>
      <c r="G1162" s="547"/>
      <c r="H1162" s="547"/>
      <c r="I1162" s="547"/>
      <c r="J1162" s="26"/>
      <c r="K1162" s="26"/>
      <c r="L1162" s="26"/>
      <c r="M1162" s="539"/>
      <c r="N1162" s="26"/>
      <c r="O1162" s="26"/>
      <c r="P1162" s="26"/>
      <c r="Q1162" s="26"/>
      <c r="R1162" s="26"/>
      <c r="S1162" s="26"/>
      <c r="T1162" s="542"/>
    </row>
    <row r="1163" spans="1:20" ht="15" customHeight="1" x14ac:dyDescent="0.25">
      <c r="A1163" s="473"/>
      <c r="B1163" s="588"/>
      <c r="C1163" s="472"/>
      <c r="D1163" s="472"/>
      <c r="E1163" s="472"/>
      <c r="F1163" s="26"/>
      <c r="G1163" s="547"/>
      <c r="H1163" s="547"/>
      <c r="I1163" s="547"/>
      <c r="J1163" s="26"/>
      <c r="K1163" s="26"/>
      <c r="L1163" s="26"/>
      <c r="M1163" s="539"/>
      <c r="N1163" s="26"/>
      <c r="O1163" s="26"/>
      <c r="P1163" s="26"/>
      <c r="Q1163" s="26"/>
      <c r="R1163" s="26"/>
      <c r="S1163" s="26"/>
      <c r="T1163" s="542"/>
    </row>
    <row r="1164" spans="1:20" ht="15" customHeight="1" x14ac:dyDescent="0.25">
      <c r="A1164" s="473"/>
      <c r="B1164" s="641"/>
      <c r="C1164" s="472"/>
      <c r="D1164" s="472"/>
      <c r="E1164" s="472"/>
      <c r="F1164" s="26"/>
      <c r="G1164" s="547"/>
      <c r="H1164" s="547"/>
      <c r="I1164" s="547"/>
      <c r="J1164" s="26"/>
      <c r="K1164" s="26"/>
      <c r="L1164" s="26"/>
      <c r="M1164" s="539"/>
      <c r="N1164" s="26"/>
      <c r="O1164" s="26"/>
      <c r="P1164" s="26"/>
      <c r="Q1164" s="26"/>
      <c r="R1164" s="26"/>
      <c r="S1164" s="26"/>
      <c r="T1164" s="542"/>
    </row>
    <row r="1165" spans="1:20" ht="15" customHeight="1" x14ac:dyDescent="0.25">
      <c r="A1165" s="473"/>
      <c r="B1165" s="641"/>
      <c r="C1165" s="472"/>
      <c r="D1165" s="472"/>
      <c r="E1165" s="472"/>
      <c r="F1165" s="26"/>
      <c r="G1165" s="547"/>
      <c r="H1165" s="547"/>
      <c r="I1165" s="547"/>
      <c r="J1165" s="26"/>
      <c r="K1165" s="26"/>
      <c r="L1165" s="26"/>
      <c r="M1165" s="539"/>
      <c r="N1165" s="26"/>
      <c r="O1165" s="26"/>
      <c r="P1165" s="26"/>
      <c r="Q1165" s="26"/>
      <c r="R1165" s="26"/>
      <c r="S1165" s="26"/>
      <c r="T1165" s="542"/>
    </row>
    <row r="1166" spans="1:20" ht="15" customHeight="1" x14ac:dyDescent="0.25">
      <c r="A1166" s="473"/>
      <c r="B1166" s="641"/>
      <c r="C1166" s="472"/>
      <c r="D1166" s="472"/>
      <c r="E1166" s="472"/>
      <c r="F1166" s="26"/>
      <c r="G1166" s="547"/>
      <c r="H1166" s="547"/>
      <c r="I1166" s="547"/>
      <c r="J1166" s="26"/>
      <c r="K1166" s="26"/>
      <c r="L1166" s="26"/>
      <c r="M1166" s="539"/>
      <c r="N1166" s="26"/>
      <c r="O1166" s="26"/>
      <c r="P1166" s="26"/>
      <c r="Q1166" s="26"/>
      <c r="R1166" s="26"/>
      <c r="S1166" s="26"/>
      <c r="T1166" s="542"/>
    </row>
    <row r="1167" spans="1:20" ht="15" customHeight="1" x14ac:dyDescent="0.25">
      <c r="A1167" s="473"/>
      <c r="B1167" s="641"/>
      <c r="C1167" s="472"/>
      <c r="D1167" s="472"/>
      <c r="E1167" s="472"/>
      <c r="F1167" s="26"/>
      <c r="G1167" s="547"/>
      <c r="H1167" s="547"/>
      <c r="I1167" s="547"/>
      <c r="J1167" s="26"/>
      <c r="K1167" s="26"/>
      <c r="L1167" s="26"/>
      <c r="M1167" s="539"/>
      <c r="N1167" s="26"/>
      <c r="O1167" s="26"/>
      <c r="P1167" s="26"/>
      <c r="Q1167" s="26"/>
      <c r="R1167" s="26"/>
      <c r="S1167" s="26"/>
      <c r="T1167" s="542"/>
    </row>
    <row r="1168" spans="1:20" ht="15" customHeight="1" x14ac:dyDescent="0.25">
      <c r="A1168" s="473"/>
      <c r="B1168" s="641"/>
      <c r="C1168" s="472"/>
      <c r="D1168" s="472"/>
      <c r="E1168" s="472"/>
      <c r="F1168" s="26"/>
      <c r="G1168" s="547"/>
      <c r="H1168" s="547"/>
      <c r="I1168" s="547"/>
      <c r="J1168" s="26"/>
      <c r="K1168" s="26"/>
      <c r="L1168" s="26"/>
      <c r="M1168" s="539"/>
      <c r="N1168" s="26"/>
      <c r="O1168" s="26"/>
      <c r="P1168" s="26"/>
      <c r="Q1168" s="26"/>
      <c r="R1168" s="26"/>
      <c r="S1168" s="26"/>
      <c r="T1168" s="542"/>
    </row>
    <row r="1169" spans="1:20" ht="15" customHeight="1" x14ac:dyDescent="0.25">
      <c r="A1169" s="473"/>
      <c r="B1169" s="641"/>
      <c r="C1169" s="472"/>
      <c r="D1169" s="472"/>
      <c r="E1169" s="472"/>
      <c r="F1169" s="26"/>
      <c r="G1169" s="547"/>
      <c r="H1169" s="547"/>
      <c r="I1169" s="547"/>
      <c r="J1169" s="26"/>
      <c r="K1169" s="26"/>
      <c r="L1169" s="26"/>
      <c r="M1169" s="539"/>
      <c r="N1169" s="26"/>
      <c r="O1169" s="26"/>
      <c r="P1169" s="26"/>
      <c r="Q1169" s="26"/>
      <c r="R1169" s="26"/>
      <c r="S1169" s="26"/>
      <c r="T1169" s="542"/>
    </row>
    <row r="1170" spans="1:20" ht="15" customHeight="1" x14ac:dyDescent="0.25">
      <c r="A1170" s="473"/>
      <c r="B1170" s="641"/>
      <c r="C1170" s="472"/>
      <c r="D1170" s="472"/>
      <c r="E1170" s="472"/>
      <c r="F1170" s="26"/>
      <c r="G1170" s="547"/>
      <c r="H1170" s="547"/>
      <c r="I1170" s="547"/>
      <c r="J1170" s="26"/>
      <c r="K1170" s="26"/>
      <c r="L1170" s="26"/>
      <c r="M1170" s="539"/>
      <c r="N1170" s="26"/>
      <c r="O1170" s="26"/>
      <c r="P1170" s="26"/>
      <c r="Q1170" s="26"/>
      <c r="R1170" s="26"/>
      <c r="S1170" s="26"/>
      <c r="T1170" s="542"/>
    </row>
    <row r="1171" spans="1:20" ht="15" customHeight="1" x14ac:dyDescent="0.25">
      <c r="A1171" s="473"/>
      <c r="B1171" s="641"/>
      <c r="C1171" s="472"/>
      <c r="D1171" s="472"/>
      <c r="E1171" s="472"/>
      <c r="F1171" s="26"/>
      <c r="G1171" s="547"/>
      <c r="H1171" s="547"/>
      <c r="I1171" s="547"/>
      <c r="J1171" s="26"/>
      <c r="K1171" s="26"/>
      <c r="L1171" s="26"/>
      <c r="M1171" s="539"/>
      <c r="N1171" s="26"/>
      <c r="O1171" s="26"/>
      <c r="P1171" s="26"/>
      <c r="Q1171" s="26"/>
      <c r="R1171" s="26"/>
      <c r="S1171" s="26"/>
      <c r="T1171" s="542"/>
    </row>
    <row r="1172" spans="1:20" ht="15" customHeight="1" x14ac:dyDescent="0.25">
      <c r="A1172" s="473"/>
      <c r="B1172" s="641"/>
      <c r="C1172" s="472"/>
      <c r="D1172" s="472"/>
      <c r="E1172" s="472"/>
      <c r="F1172" s="26"/>
      <c r="G1172" s="547"/>
      <c r="H1172" s="547"/>
      <c r="I1172" s="547"/>
      <c r="J1172" s="26"/>
      <c r="K1172" s="26"/>
      <c r="L1172" s="26"/>
      <c r="M1172" s="539"/>
      <c r="N1172" s="26"/>
      <c r="O1172" s="26"/>
      <c r="P1172" s="26"/>
      <c r="Q1172" s="26"/>
      <c r="R1172" s="26"/>
      <c r="S1172" s="26"/>
      <c r="T1172" s="542"/>
    </row>
    <row r="1173" spans="1:20" ht="15" customHeight="1" x14ac:dyDescent="0.25">
      <c r="A1173" s="473"/>
      <c r="B1173" s="641"/>
      <c r="C1173" s="472"/>
      <c r="D1173" s="472"/>
      <c r="E1173" s="472"/>
      <c r="F1173" s="26"/>
      <c r="G1173" s="547"/>
      <c r="H1173" s="547"/>
      <c r="I1173" s="547"/>
      <c r="J1173" s="26"/>
      <c r="K1173" s="26"/>
      <c r="L1173" s="26"/>
      <c r="M1173" s="539"/>
      <c r="N1173" s="26"/>
      <c r="O1173" s="26"/>
      <c r="P1173" s="26"/>
      <c r="Q1173" s="26"/>
      <c r="R1173" s="26"/>
      <c r="S1173" s="26"/>
      <c r="T1173" s="542"/>
    </row>
    <row r="1174" spans="1:20" ht="15" customHeight="1" x14ac:dyDescent="0.25">
      <c r="A1174" s="473"/>
      <c r="B1174" s="641"/>
      <c r="C1174" s="472"/>
      <c r="D1174" s="472"/>
      <c r="E1174" s="472"/>
      <c r="F1174" s="26"/>
      <c r="G1174" s="547"/>
      <c r="H1174" s="547"/>
      <c r="I1174" s="547"/>
      <c r="J1174" s="26"/>
      <c r="K1174" s="26"/>
      <c r="L1174" s="26"/>
      <c r="M1174" s="539"/>
      <c r="N1174" s="26"/>
      <c r="O1174" s="26"/>
      <c r="P1174" s="26"/>
      <c r="Q1174" s="26"/>
      <c r="R1174" s="26"/>
      <c r="S1174" s="26"/>
      <c r="T1174" s="542"/>
    </row>
    <row r="1175" spans="1:20" ht="15" customHeight="1" x14ac:dyDescent="0.25">
      <c r="A1175" s="473"/>
      <c r="B1175" s="641"/>
      <c r="C1175" s="472"/>
      <c r="D1175" s="472"/>
      <c r="E1175" s="472"/>
      <c r="F1175" s="26"/>
      <c r="G1175" s="547"/>
      <c r="H1175" s="547"/>
      <c r="I1175" s="547"/>
      <c r="J1175" s="26"/>
      <c r="K1175" s="26"/>
      <c r="L1175" s="26"/>
      <c r="M1175" s="539"/>
      <c r="N1175" s="26"/>
      <c r="O1175" s="26"/>
      <c r="P1175" s="26"/>
      <c r="Q1175" s="26"/>
      <c r="R1175" s="26"/>
      <c r="S1175" s="26"/>
      <c r="T1175" s="542"/>
    </row>
    <row r="1176" spans="1:20" ht="15" customHeight="1" x14ac:dyDescent="0.25">
      <c r="A1176" s="473"/>
      <c r="B1176" s="641"/>
      <c r="C1176" s="472"/>
      <c r="D1176" s="472"/>
      <c r="E1176" s="472"/>
      <c r="F1176" s="26"/>
      <c r="G1176" s="547"/>
      <c r="H1176" s="547"/>
      <c r="I1176" s="547"/>
      <c r="J1176" s="26"/>
      <c r="K1176" s="26"/>
      <c r="L1176" s="26"/>
      <c r="M1176" s="539"/>
      <c r="N1176" s="26"/>
      <c r="O1176" s="26"/>
      <c r="P1176" s="26"/>
      <c r="Q1176" s="26"/>
      <c r="R1176" s="26"/>
      <c r="S1176" s="26"/>
      <c r="T1176" s="542"/>
    </row>
    <row r="1177" spans="1:20" ht="15" customHeight="1" x14ac:dyDescent="0.25">
      <c r="A1177" s="473"/>
      <c r="B1177" s="641"/>
      <c r="C1177" s="472"/>
      <c r="D1177" s="472"/>
      <c r="E1177" s="472"/>
      <c r="F1177" s="26"/>
      <c r="G1177" s="547"/>
      <c r="H1177" s="547"/>
      <c r="I1177" s="547"/>
      <c r="J1177" s="26"/>
      <c r="K1177" s="26"/>
      <c r="L1177" s="26"/>
      <c r="M1177" s="539"/>
      <c r="N1177" s="26"/>
      <c r="O1177" s="26"/>
      <c r="P1177" s="26"/>
      <c r="Q1177" s="26"/>
      <c r="R1177" s="26"/>
      <c r="S1177" s="26"/>
      <c r="T1177" s="542"/>
    </row>
    <row r="1178" spans="1:20" ht="15" customHeight="1" x14ac:dyDescent="0.25">
      <c r="A1178" s="473"/>
      <c r="B1178" s="641"/>
      <c r="C1178" s="472"/>
      <c r="D1178" s="472"/>
      <c r="E1178" s="472"/>
      <c r="F1178" s="26"/>
      <c r="G1178" s="547"/>
      <c r="H1178" s="547"/>
      <c r="I1178" s="547"/>
      <c r="J1178" s="26"/>
      <c r="K1178" s="26"/>
      <c r="L1178" s="26"/>
      <c r="M1178" s="539"/>
      <c r="N1178" s="26"/>
      <c r="O1178" s="26"/>
      <c r="P1178" s="26"/>
      <c r="Q1178" s="26"/>
      <c r="R1178" s="26"/>
      <c r="S1178" s="26"/>
      <c r="T1178" s="542"/>
    </row>
    <row r="1179" spans="1:20" ht="15" customHeight="1" x14ac:dyDescent="0.25">
      <c r="A1179" s="473"/>
      <c r="B1179" s="588"/>
      <c r="C1179" s="472"/>
      <c r="D1179" s="472"/>
      <c r="E1179" s="472"/>
      <c r="F1179" s="26"/>
      <c r="G1179" s="517"/>
      <c r="H1179" s="547"/>
      <c r="I1179" s="547"/>
      <c r="J1179" s="26"/>
      <c r="K1179" s="26"/>
      <c r="L1179" s="26"/>
      <c r="M1179" s="539"/>
      <c r="N1179" s="26"/>
      <c r="O1179" s="26"/>
      <c r="P1179" s="26"/>
      <c r="Q1179" s="26"/>
      <c r="R1179" s="26"/>
      <c r="S1179" s="26"/>
      <c r="T1179" s="542"/>
    </row>
    <row r="1180" spans="1:20" ht="15" customHeight="1" x14ac:dyDescent="0.25">
      <c r="A1180" s="473"/>
      <c r="B1180" s="588"/>
      <c r="C1180" s="472"/>
      <c r="D1180" s="472"/>
      <c r="E1180" s="472"/>
      <c r="F1180" s="26"/>
      <c r="G1180" s="517"/>
      <c r="H1180" s="547"/>
      <c r="I1180" s="547"/>
      <c r="J1180" s="26"/>
      <c r="K1180" s="26"/>
      <c r="L1180" s="26"/>
      <c r="M1180" s="539"/>
      <c r="N1180" s="26"/>
      <c r="O1180" s="26"/>
      <c r="P1180" s="26"/>
      <c r="Q1180" s="26"/>
      <c r="R1180" s="26"/>
      <c r="S1180" s="26"/>
      <c r="T1180" s="542"/>
    </row>
    <row r="1181" spans="1:20" ht="15" customHeight="1" x14ac:dyDescent="0.25">
      <c r="A1181" s="473"/>
      <c r="B1181" s="588"/>
      <c r="C1181" s="472"/>
      <c r="D1181" s="472"/>
      <c r="E1181" s="472"/>
      <c r="F1181" s="26"/>
      <c r="G1181" s="517"/>
      <c r="H1181" s="547"/>
      <c r="I1181" s="547"/>
      <c r="J1181" s="26"/>
      <c r="K1181" s="26"/>
      <c r="L1181" s="26"/>
      <c r="M1181" s="539"/>
      <c r="N1181" s="26"/>
      <c r="O1181" s="26"/>
      <c r="P1181" s="26"/>
      <c r="Q1181" s="26"/>
      <c r="R1181" s="26"/>
      <c r="S1181" s="26"/>
      <c r="T1181" s="542"/>
    </row>
    <row r="1182" spans="1:20" ht="15" customHeight="1" x14ac:dyDescent="0.25">
      <c r="A1182" s="473"/>
      <c r="B1182" s="588"/>
      <c r="C1182" s="472"/>
      <c r="D1182" s="472"/>
      <c r="E1182" s="472"/>
      <c r="F1182" s="26"/>
      <c r="G1182" s="517"/>
      <c r="H1182" s="547"/>
      <c r="I1182" s="547"/>
      <c r="J1182" s="26"/>
      <c r="K1182" s="26"/>
      <c r="L1182" s="26"/>
      <c r="M1182" s="539"/>
      <c r="N1182" s="26"/>
      <c r="O1182" s="26"/>
      <c r="P1182" s="26"/>
      <c r="Q1182" s="26"/>
      <c r="R1182" s="26"/>
      <c r="S1182" s="26"/>
      <c r="T1182" s="542"/>
    </row>
    <row r="1183" spans="1:20" ht="15" customHeight="1" x14ac:dyDescent="0.25">
      <c r="A1183" s="473"/>
      <c r="B1183" s="588"/>
      <c r="C1183" s="472"/>
      <c r="D1183" s="472"/>
      <c r="E1183" s="472"/>
      <c r="F1183" s="26"/>
      <c r="G1183" s="517"/>
      <c r="H1183" s="547"/>
      <c r="I1183" s="547"/>
      <c r="J1183" s="26"/>
      <c r="K1183" s="26"/>
      <c r="L1183" s="26"/>
      <c r="M1183" s="539"/>
      <c r="N1183" s="26"/>
      <c r="O1183" s="26"/>
      <c r="P1183" s="26"/>
      <c r="Q1183" s="26"/>
      <c r="R1183" s="26"/>
      <c r="S1183" s="26"/>
      <c r="T1183" s="542"/>
    </row>
    <row r="1184" spans="1:20" ht="15" customHeight="1" x14ac:dyDescent="0.25">
      <c r="A1184" s="473"/>
      <c r="B1184" s="588"/>
      <c r="C1184" s="472"/>
      <c r="D1184" s="472"/>
      <c r="E1184" s="472"/>
      <c r="F1184" s="26"/>
      <c r="G1184" s="517"/>
      <c r="H1184" s="547"/>
      <c r="I1184" s="547"/>
      <c r="J1184" s="26"/>
      <c r="K1184" s="26"/>
      <c r="L1184" s="26"/>
      <c r="M1184" s="539"/>
      <c r="N1184" s="26"/>
      <c r="O1184" s="26"/>
      <c r="P1184" s="26"/>
      <c r="Q1184" s="26"/>
      <c r="R1184" s="26"/>
      <c r="S1184" s="26"/>
      <c r="T1184" s="542"/>
    </row>
    <row r="1185" spans="1:20" ht="15" customHeight="1" x14ac:dyDescent="0.25">
      <c r="A1185" s="473"/>
      <c r="B1185" s="588"/>
      <c r="C1185" s="472"/>
      <c r="D1185" s="472"/>
      <c r="E1185" s="472"/>
      <c r="F1185" s="26"/>
      <c r="G1185" s="517"/>
      <c r="H1185" s="547"/>
      <c r="I1185" s="547"/>
      <c r="J1185" s="26"/>
      <c r="K1185" s="26"/>
      <c r="L1185" s="26"/>
      <c r="M1185" s="539"/>
      <c r="N1185" s="26"/>
      <c r="O1185" s="26"/>
      <c r="P1185" s="26"/>
      <c r="Q1185" s="26"/>
      <c r="R1185" s="26"/>
      <c r="S1185" s="26"/>
      <c r="T1185" s="542"/>
    </row>
    <row r="1186" spans="1:20" ht="15" customHeight="1" x14ac:dyDescent="0.25">
      <c r="A1186" s="473"/>
      <c r="B1186" s="588"/>
      <c r="C1186" s="472"/>
      <c r="D1186" s="472"/>
      <c r="E1186" s="472"/>
      <c r="F1186" s="26"/>
      <c r="G1186" s="517"/>
      <c r="H1186" s="547"/>
      <c r="I1186" s="547"/>
      <c r="J1186" s="26"/>
      <c r="K1186" s="26"/>
      <c r="L1186" s="26"/>
      <c r="M1186" s="539"/>
      <c r="N1186" s="26"/>
      <c r="O1186" s="26"/>
      <c r="P1186" s="26"/>
      <c r="Q1186" s="26"/>
      <c r="R1186" s="26"/>
      <c r="S1186" s="26"/>
      <c r="T1186" s="542"/>
    </row>
    <row r="1187" spans="1:20" ht="15" customHeight="1" x14ac:dyDescent="0.25">
      <c r="A1187" s="473"/>
      <c r="B1187" s="588"/>
      <c r="C1187" s="472"/>
      <c r="D1187" s="472"/>
      <c r="E1187" s="472"/>
      <c r="F1187" s="26"/>
      <c r="G1187" s="517"/>
      <c r="H1187" s="547"/>
      <c r="I1187" s="547"/>
      <c r="J1187" s="26"/>
      <c r="K1187" s="26"/>
      <c r="L1187" s="26"/>
      <c r="M1187" s="539"/>
      <c r="N1187" s="26"/>
      <c r="O1187" s="26"/>
      <c r="P1187" s="26"/>
      <c r="Q1187" s="26"/>
      <c r="R1187" s="26"/>
      <c r="S1187" s="26"/>
      <c r="T1187" s="542"/>
    </row>
    <row r="1188" spans="1:20" ht="15" customHeight="1" x14ac:dyDescent="0.25">
      <c r="A1188" s="473"/>
      <c r="B1188" s="588"/>
      <c r="C1188" s="472"/>
      <c r="D1188" s="472"/>
      <c r="E1188" s="472"/>
      <c r="F1188" s="26"/>
      <c r="G1188" s="517"/>
      <c r="H1188" s="547"/>
      <c r="I1188" s="547"/>
      <c r="J1188" s="26"/>
      <c r="K1188" s="26"/>
      <c r="L1188" s="26"/>
      <c r="M1188" s="539"/>
      <c r="N1188" s="26"/>
      <c r="O1188" s="26"/>
      <c r="P1188" s="26"/>
      <c r="Q1188" s="26"/>
      <c r="R1188" s="26"/>
      <c r="S1188" s="26"/>
      <c r="T1188" s="542"/>
    </row>
    <row r="1189" spans="1:20" ht="15" customHeight="1" x14ac:dyDescent="0.25">
      <c r="A1189" s="473"/>
      <c r="B1189" s="588"/>
      <c r="C1189" s="472"/>
      <c r="D1189" s="472"/>
      <c r="E1189" s="472"/>
      <c r="F1189" s="26"/>
      <c r="G1189" s="517"/>
      <c r="H1189" s="547"/>
      <c r="I1189" s="547"/>
      <c r="J1189" s="26"/>
      <c r="K1189" s="26"/>
      <c r="L1189" s="26"/>
      <c r="M1189" s="539"/>
      <c r="N1189" s="26"/>
      <c r="O1189" s="26"/>
      <c r="P1189" s="26"/>
      <c r="Q1189" s="26"/>
      <c r="R1189" s="26"/>
      <c r="S1189" s="26"/>
      <c r="T1189" s="542"/>
    </row>
    <row r="1190" spans="1:20" ht="15" customHeight="1" x14ac:dyDescent="0.25">
      <c r="A1190" s="473"/>
      <c r="B1190" s="588"/>
      <c r="C1190" s="472"/>
      <c r="D1190" s="472"/>
      <c r="E1190" s="472"/>
      <c r="F1190" s="26"/>
      <c r="G1190" s="517"/>
      <c r="H1190" s="547"/>
      <c r="I1190" s="547"/>
      <c r="J1190" s="26"/>
      <c r="K1190" s="26"/>
      <c r="L1190" s="26"/>
      <c r="M1190" s="539"/>
      <c r="N1190" s="26"/>
      <c r="O1190" s="26"/>
      <c r="P1190" s="26"/>
      <c r="Q1190" s="26"/>
      <c r="R1190" s="26"/>
      <c r="S1190" s="26"/>
      <c r="T1190" s="542"/>
    </row>
    <row r="1191" spans="1:20" ht="15" customHeight="1" x14ac:dyDescent="0.25">
      <c r="A1191" s="473"/>
      <c r="B1191" s="588"/>
      <c r="C1191" s="472"/>
      <c r="D1191" s="472"/>
      <c r="E1191" s="472"/>
      <c r="F1191" s="26"/>
      <c r="G1191" s="517"/>
      <c r="H1191" s="547"/>
      <c r="I1191" s="547"/>
      <c r="J1191" s="26"/>
      <c r="K1191" s="26"/>
      <c r="L1191" s="26"/>
      <c r="M1191" s="539"/>
      <c r="N1191" s="26"/>
      <c r="O1191" s="26"/>
      <c r="P1191" s="26"/>
      <c r="Q1191" s="26"/>
      <c r="R1191" s="26"/>
      <c r="S1191" s="26"/>
      <c r="T1191" s="542"/>
    </row>
    <row r="1192" spans="1:20" ht="15" customHeight="1" x14ac:dyDescent="0.25">
      <c r="A1192" s="473"/>
      <c r="B1192" s="588"/>
      <c r="C1192" s="472"/>
      <c r="D1192" s="472"/>
      <c r="E1192" s="472"/>
      <c r="F1192" s="26"/>
      <c r="G1192" s="517"/>
      <c r="H1192" s="547"/>
      <c r="I1192" s="547"/>
      <c r="J1192" s="26"/>
      <c r="K1192" s="26"/>
      <c r="L1192" s="26"/>
      <c r="M1192" s="539"/>
      <c r="N1192" s="26"/>
      <c r="O1192" s="26"/>
      <c r="P1192" s="26"/>
      <c r="Q1192" s="26"/>
      <c r="R1192" s="26"/>
      <c r="S1192" s="26"/>
      <c r="T1192" s="542"/>
    </row>
    <row r="1193" spans="1:20" ht="15" customHeight="1" x14ac:dyDescent="0.25">
      <c r="A1193" s="473"/>
      <c r="B1193" s="588"/>
      <c r="C1193" s="472"/>
      <c r="D1193" s="472"/>
      <c r="E1193" s="472"/>
      <c r="F1193" s="26"/>
      <c r="G1193" s="547"/>
      <c r="H1193" s="547"/>
      <c r="I1193" s="547"/>
      <c r="J1193" s="26"/>
      <c r="K1193" s="26"/>
      <c r="L1193" s="26"/>
      <c r="M1193" s="539"/>
      <c r="N1193" s="26"/>
      <c r="O1193" s="26"/>
      <c r="P1193" s="26"/>
      <c r="Q1193" s="26"/>
      <c r="R1193" s="26"/>
      <c r="S1193" s="26"/>
      <c r="T1193" s="542"/>
    </row>
    <row r="1194" spans="1:20" ht="15" customHeight="1" x14ac:dyDescent="0.25">
      <c r="A1194" s="473"/>
      <c r="B1194" s="588"/>
      <c r="C1194" s="472"/>
      <c r="D1194" s="472"/>
      <c r="E1194" s="472"/>
      <c r="F1194" s="26"/>
      <c r="G1194" s="547"/>
      <c r="H1194" s="547"/>
      <c r="I1194" s="547"/>
      <c r="J1194" s="26"/>
      <c r="K1194" s="26"/>
      <c r="L1194" s="26"/>
      <c r="M1194" s="539"/>
      <c r="N1194" s="26"/>
      <c r="O1194" s="26"/>
      <c r="P1194" s="26"/>
      <c r="Q1194" s="26"/>
      <c r="R1194" s="26"/>
      <c r="S1194" s="26"/>
      <c r="T1194" s="542"/>
    </row>
    <row r="1195" spans="1:20" ht="15" customHeight="1" x14ac:dyDescent="0.25">
      <c r="A1195" s="473"/>
      <c r="B1195" s="588"/>
      <c r="C1195" s="472"/>
      <c r="D1195" s="472"/>
      <c r="E1195" s="472"/>
      <c r="F1195" s="26"/>
      <c r="G1195" s="547"/>
      <c r="H1195" s="547"/>
      <c r="I1195" s="547"/>
      <c r="J1195" s="26"/>
      <c r="K1195" s="26"/>
      <c r="L1195" s="26"/>
      <c r="M1195" s="539"/>
      <c r="N1195" s="26"/>
      <c r="O1195" s="26"/>
      <c r="P1195" s="26"/>
      <c r="Q1195" s="26"/>
      <c r="R1195" s="26"/>
      <c r="S1195" s="26"/>
      <c r="T1195" s="542"/>
    </row>
    <row r="1196" spans="1:20" ht="15" customHeight="1" x14ac:dyDescent="0.25">
      <c r="A1196" s="473"/>
      <c r="B1196" s="588"/>
      <c r="C1196" s="472"/>
      <c r="D1196" s="472"/>
      <c r="E1196" s="472"/>
      <c r="F1196" s="26"/>
      <c r="G1196" s="547"/>
      <c r="H1196" s="547"/>
      <c r="I1196" s="547"/>
      <c r="J1196" s="26"/>
      <c r="K1196" s="26"/>
      <c r="L1196" s="26"/>
      <c r="M1196" s="539"/>
      <c r="N1196" s="26"/>
      <c r="O1196" s="26"/>
      <c r="P1196" s="26"/>
      <c r="Q1196" s="26"/>
      <c r="R1196" s="26"/>
      <c r="S1196" s="26"/>
      <c r="T1196" s="542"/>
    </row>
    <row r="1197" spans="1:20" ht="15" customHeight="1" x14ac:dyDescent="0.25">
      <c r="A1197" s="473"/>
      <c r="B1197" s="588"/>
      <c r="C1197" s="472"/>
      <c r="D1197" s="472"/>
      <c r="E1197" s="472"/>
      <c r="F1197" s="26"/>
      <c r="G1197" s="547"/>
      <c r="H1197" s="547"/>
      <c r="I1197" s="547"/>
      <c r="J1197" s="26"/>
      <c r="K1197" s="26"/>
      <c r="L1197" s="26"/>
      <c r="M1197" s="539"/>
      <c r="N1197" s="26"/>
      <c r="O1197" s="26"/>
      <c r="P1197" s="26"/>
      <c r="Q1197" s="26"/>
      <c r="R1197" s="26"/>
      <c r="S1197" s="26"/>
      <c r="T1197" s="542"/>
    </row>
    <row r="1198" spans="1:20" ht="15" customHeight="1" x14ac:dyDescent="0.25">
      <c r="A1198" s="473"/>
      <c r="B1198" s="588"/>
      <c r="C1198" s="472"/>
      <c r="D1198" s="472"/>
      <c r="E1198" s="472"/>
      <c r="F1198" s="26"/>
      <c r="G1198" s="547"/>
      <c r="H1198" s="547"/>
      <c r="I1198" s="547"/>
      <c r="J1198" s="26"/>
      <c r="K1198" s="26"/>
      <c r="L1198" s="26"/>
      <c r="M1198" s="539"/>
      <c r="N1198" s="26"/>
      <c r="O1198" s="26"/>
      <c r="P1198" s="26"/>
      <c r="Q1198" s="26"/>
      <c r="R1198" s="26"/>
      <c r="S1198" s="26"/>
      <c r="T1198" s="542"/>
    </row>
    <row r="1199" spans="1:20" ht="15" customHeight="1" x14ac:dyDescent="0.25">
      <c r="A1199" s="473"/>
      <c r="B1199" s="641"/>
      <c r="C1199" s="472"/>
      <c r="D1199" s="472"/>
      <c r="E1199" s="472"/>
      <c r="F1199" s="26"/>
      <c r="G1199" s="547"/>
      <c r="H1199" s="547"/>
      <c r="I1199" s="547"/>
      <c r="J1199" s="26"/>
      <c r="K1199" s="26"/>
      <c r="L1199" s="26"/>
      <c r="M1199" s="539"/>
      <c r="N1199" s="26"/>
      <c r="O1199" s="26"/>
      <c r="P1199" s="26"/>
      <c r="Q1199" s="26"/>
      <c r="R1199" s="26"/>
      <c r="S1199" s="26"/>
      <c r="T1199" s="542"/>
    </row>
    <row r="1200" spans="1:20" ht="15" customHeight="1" x14ac:dyDescent="0.25">
      <c r="A1200" s="473"/>
      <c r="B1200" s="641"/>
      <c r="C1200" s="472"/>
      <c r="D1200" s="472"/>
      <c r="E1200" s="472"/>
      <c r="F1200" s="26"/>
      <c r="G1200" s="547"/>
      <c r="H1200" s="547"/>
      <c r="I1200" s="547"/>
      <c r="J1200" s="26"/>
      <c r="K1200" s="26"/>
      <c r="L1200" s="26"/>
      <c r="M1200" s="539"/>
      <c r="N1200" s="26"/>
      <c r="O1200" s="26"/>
      <c r="P1200" s="26"/>
      <c r="Q1200" s="26"/>
      <c r="R1200" s="26"/>
      <c r="S1200" s="26"/>
      <c r="T1200" s="542"/>
    </row>
    <row r="1201" spans="1:20" ht="15" customHeight="1" x14ac:dyDescent="0.25">
      <c r="A1201" s="473"/>
      <c r="B1201" s="641"/>
      <c r="C1201" s="472"/>
      <c r="D1201" s="472"/>
      <c r="E1201" s="472"/>
      <c r="F1201" s="26"/>
      <c r="G1201" s="547"/>
      <c r="H1201" s="547"/>
      <c r="I1201" s="547"/>
      <c r="J1201" s="26"/>
      <c r="K1201" s="26"/>
      <c r="L1201" s="26"/>
      <c r="M1201" s="539"/>
      <c r="N1201" s="26"/>
      <c r="O1201" s="26"/>
      <c r="P1201" s="26"/>
      <c r="Q1201" s="26"/>
      <c r="R1201" s="26"/>
      <c r="S1201" s="26"/>
      <c r="T1201" s="542"/>
    </row>
    <row r="1202" spans="1:20" ht="15" customHeight="1" x14ac:dyDescent="0.25">
      <c r="A1202" s="473"/>
      <c r="B1202" s="641"/>
      <c r="C1202" s="472"/>
      <c r="D1202" s="472"/>
      <c r="E1202" s="472"/>
      <c r="F1202" s="26"/>
      <c r="G1202" s="547"/>
      <c r="H1202" s="547"/>
      <c r="I1202" s="547"/>
      <c r="J1202" s="26"/>
      <c r="K1202" s="26"/>
      <c r="L1202" s="26"/>
      <c r="M1202" s="539"/>
      <c r="N1202" s="26"/>
      <c r="O1202" s="26"/>
      <c r="P1202" s="26"/>
      <c r="Q1202" s="26"/>
      <c r="R1202" s="26"/>
      <c r="S1202" s="26"/>
      <c r="T1202" s="542"/>
    </row>
    <row r="1203" spans="1:20" ht="15" customHeight="1" x14ac:dyDescent="0.25">
      <c r="A1203" s="473"/>
      <c r="B1203" s="641"/>
      <c r="C1203" s="472"/>
      <c r="D1203" s="472"/>
      <c r="E1203" s="472"/>
      <c r="F1203" s="26"/>
      <c r="G1203" s="547"/>
      <c r="H1203" s="547"/>
      <c r="I1203" s="547"/>
      <c r="J1203" s="26"/>
      <c r="K1203" s="26"/>
      <c r="L1203" s="26"/>
      <c r="M1203" s="539"/>
      <c r="N1203" s="26"/>
      <c r="O1203" s="26"/>
      <c r="P1203" s="26"/>
      <c r="Q1203" s="26"/>
      <c r="R1203" s="26"/>
      <c r="S1203" s="26"/>
      <c r="T1203" s="542"/>
    </row>
    <row r="1204" spans="1:20" ht="15" customHeight="1" x14ac:dyDescent="0.25">
      <c r="A1204" s="473"/>
      <c r="B1204" s="641"/>
      <c r="C1204" s="472"/>
      <c r="D1204" s="472"/>
      <c r="E1204" s="472"/>
      <c r="F1204" s="26"/>
      <c r="G1204" s="547"/>
      <c r="H1204" s="547"/>
      <c r="I1204" s="547"/>
      <c r="J1204" s="26"/>
      <c r="K1204" s="26"/>
      <c r="L1204" s="26"/>
      <c r="M1204" s="539"/>
      <c r="N1204" s="26"/>
      <c r="O1204" s="26"/>
      <c r="P1204" s="26"/>
      <c r="Q1204" s="26"/>
      <c r="R1204" s="26"/>
      <c r="S1204" s="26"/>
      <c r="T1204" s="542"/>
    </row>
    <row r="1205" spans="1:20" ht="15" customHeight="1" x14ac:dyDescent="0.25">
      <c r="A1205" s="473"/>
      <c r="B1205" s="641"/>
      <c r="C1205" s="472"/>
      <c r="D1205" s="472"/>
      <c r="E1205" s="472"/>
      <c r="F1205" s="26"/>
      <c r="G1205" s="547"/>
      <c r="H1205" s="547"/>
      <c r="I1205" s="547"/>
      <c r="J1205" s="26"/>
      <c r="K1205" s="26"/>
      <c r="L1205" s="26"/>
      <c r="M1205" s="539"/>
      <c r="N1205" s="26"/>
      <c r="O1205" s="26"/>
      <c r="P1205" s="26"/>
      <c r="Q1205" s="26"/>
      <c r="R1205" s="26"/>
      <c r="S1205" s="26"/>
      <c r="T1205" s="542"/>
    </row>
    <row r="1206" spans="1:20" ht="15" customHeight="1" x14ac:dyDescent="0.25">
      <c r="A1206" s="473"/>
      <c r="B1206" s="641"/>
      <c r="C1206" s="472"/>
      <c r="D1206" s="472"/>
      <c r="E1206" s="472"/>
      <c r="F1206" s="26"/>
      <c r="G1206" s="547"/>
      <c r="H1206" s="547"/>
      <c r="I1206" s="547"/>
      <c r="J1206" s="26"/>
      <c r="K1206" s="26"/>
      <c r="L1206" s="26"/>
      <c r="M1206" s="539"/>
      <c r="N1206" s="26"/>
      <c r="O1206" s="26"/>
      <c r="P1206" s="26"/>
      <c r="Q1206" s="26"/>
      <c r="R1206" s="26"/>
      <c r="S1206" s="26"/>
      <c r="T1206" s="542"/>
    </row>
    <row r="1207" spans="1:20" ht="15" customHeight="1" x14ac:dyDescent="0.25">
      <c r="A1207" s="473"/>
      <c r="B1207" s="641"/>
      <c r="C1207" s="159"/>
      <c r="D1207" s="472"/>
      <c r="E1207" s="472"/>
      <c r="F1207" s="26"/>
      <c r="G1207" s="547"/>
      <c r="H1207" s="547"/>
      <c r="I1207" s="547"/>
      <c r="J1207" s="26"/>
      <c r="K1207" s="26"/>
      <c r="L1207" s="26"/>
      <c r="M1207" s="539"/>
      <c r="N1207" s="26"/>
      <c r="O1207" s="26"/>
      <c r="P1207" s="26"/>
      <c r="Q1207" s="26"/>
      <c r="R1207" s="26"/>
      <c r="S1207" s="26"/>
      <c r="T1207" s="542"/>
    </row>
    <row r="1208" spans="1:20" ht="15" customHeight="1" x14ac:dyDescent="0.25">
      <c r="A1208" s="473"/>
      <c r="B1208" s="641"/>
      <c r="C1208" s="472"/>
      <c r="D1208" s="472"/>
      <c r="E1208" s="472"/>
      <c r="F1208" s="26"/>
      <c r="G1208" s="547"/>
      <c r="H1208" s="547"/>
      <c r="I1208" s="547"/>
      <c r="J1208" s="26"/>
      <c r="K1208" s="26"/>
      <c r="L1208" s="26"/>
      <c r="M1208" s="539"/>
      <c r="N1208" s="26"/>
      <c r="O1208" s="26"/>
      <c r="P1208" s="26"/>
      <c r="Q1208" s="26"/>
      <c r="R1208" s="26"/>
      <c r="S1208" s="26"/>
      <c r="T1208" s="542"/>
    </row>
    <row r="1209" spans="1:20" ht="15" customHeight="1" x14ac:dyDescent="0.25">
      <c r="A1209" s="473"/>
      <c r="B1209" s="641"/>
      <c r="C1209" s="159"/>
      <c r="D1209" s="472"/>
      <c r="E1209" s="472"/>
      <c r="F1209" s="26"/>
      <c r="G1209" s="547"/>
      <c r="H1209" s="547"/>
      <c r="I1209" s="547"/>
      <c r="J1209" s="26"/>
      <c r="K1209" s="26"/>
      <c r="L1209" s="26"/>
      <c r="M1209" s="539"/>
      <c r="N1209" s="26"/>
      <c r="O1209" s="26"/>
      <c r="P1209" s="26"/>
      <c r="Q1209" s="26"/>
      <c r="R1209" s="26"/>
      <c r="S1209" s="26"/>
      <c r="T1209" s="542"/>
    </row>
    <row r="1210" spans="1:20" ht="15" customHeight="1" x14ac:dyDescent="0.25">
      <c r="A1210" s="473"/>
      <c r="B1210" s="641"/>
      <c r="C1210" s="472"/>
      <c r="D1210" s="472"/>
      <c r="E1210" s="472"/>
      <c r="F1210" s="26"/>
      <c r="G1210" s="547"/>
      <c r="H1210" s="547"/>
      <c r="I1210" s="547"/>
      <c r="J1210" s="26"/>
      <c r="K1210" s="26"/>
      <c r="L1210" s="26"/>
      <c r="M1210" s="539"/>
      <c r="N1210" s="26"/>
      <c r="O1210" s="26"/>
      <c r="P1210" s="26"/>
      <c r="Q1210" s="26"/>
      <c r="R1210" s="26"/>
      <c r="S1210" s="26"/>
      <c r="T1210" s="542"/>
    </row>
    <row r="1211" spans="1:20" ht="15" customHeight="1" x14ac:dyDescent="0.25">
      <c r="A1211" s="473"/>
      <c r="B1211" s="641"/>
      <c r="C1211" s="472"/>
      <c r="D1211" s="472"/>
      <c r="E1211" s="472"/>
      <c r="F1211" s="26"/>
      <c r="G1211" s="547"/>
      <c r="H1211" s="547"/>
      <c r="I1211" s="547"/>
      <c r="J1211" s="26"/>
      <c r="K1211" s="26"/>
      <c r="L1211" s="26"/>
      <c r="M1211" s="539"/>
      <c r="N1211" s="26"/>
      <c r="O1211" s="26"/>
      <c r="P1211" s="26"/>
      <c r="Q1211" s="26"/>
      <c r="R1211" s="26"/>
      <c r="S1211" s="26"/>
      <c r="T1211" s="542"/>
    </row>
    <row r="1212" spans="1:20" ht="15" customHeight="1" x14ac:dyDescent="0.25">
      <c r="A1212" s="473"/>
      <c r="B1212" s="588"/>
      <c r="C1212" s="472"/>
      <c r="D1212" s="472"/>
      <c r="E1212" s="472"/>
      <c r="F1212" s="26"/>
      <c r="G1212" s="517"/>
      <c r="H1212" s="547"/>
      <c r="I1212" s="547"/>
      <c r="J1212" s="26"/>
      <c r="K1212" s="26"/>
      <c r="L1212" s="26"/>
      <c r="M1212" s="539"/>
      <c r="N1212" s="26"/>
      <c r="O1212" s="26"/>
      <c r="P1212" s="26"/>
      <c r="Q1212" s="26"/>
      <c r="R1212" s="26"/>
      <c r="S1212" s="26"/>
      <c r="T1212" s="542"/>
    </row>
    <row r="1213" spans="1:20" ht="15" customHeight="1" x14ac:dyDescent="0.25">
      <c r="A1213" s="473"/>
      <c r="B1213" s="588"/>
      <c r="C1213" s="472"/>
      <c r="D1213" s="472"/>
      <c r="E1213" s="472"/>
      <c r="F1213" s="26"/>
      <c r="G1213" s="517"/>
      <c r="H1213" s="547"/>
      <c r="I1213" s="547"/>
      <c r="J1213" s="26"/>
      <c r="K1213" s="26"/>
      <c r="L1213" s="26"/>
      <c r="M1213" s="539"/>
      <c r="N1213" s="26"/>
      <c r="O1213" s="26"/>
      <c r="P1213" s="26"/>
      <c r="Q1213" s="26"/>
      <c r="R1213" s="26"/>
      <c r="S1213" s="26"/>
      <c r="T1213" s="542"/>
    </row>
    <row r="1214" spans="1:20" ht="15" customHeight="1" x14ac:dyDescent="0.25">
      <c r="A1214" s="473"/>
      <c r="B1214" s="588"/>
      <c r="C1214" s="472"/>
      <c r="D1214" s="472"/>
      <c r="E1214" s="472"/>
      <c r="F1214" s="26"/>
      <c r="G1214" s="517"/>
      <c r="H1214" s="547"/>
      <c r="I1214" s="547"/>
      <c r="J1214" s="26"/>
      <c r="K1214" s="26"/>
      <c r="L1214" s="26"/>
      <c r="M1214" s="539"/>
      <c r="N1214" s="26"/>
      <c r="O1214" s="26"/>
      <c r="P1214" s="26"/>
      <c r="Q1214" s="26"/>
      <c r="R1214" s="26"/>
      <c r="S1214" s="26"/>
      <c r="T1214" s="542"/>
    </row>
    <row r="1215" spans="1:20" ht="15" customHeight="1" x14ac:dyDescent="0.25">
      <c r="A1215" s="473"/>
      <c r="B1215" s="588"/>
      <c r="C1215" s="472"/>
      <c r="D1215" s="472"/>
      <c r="E1215" s="472"/>
      <c r="F1215" s="26"/>
      <c r="G1215" s="517"/>
      <c r="H1215" s="547"/>
      <c r="I1215" s="547"/>
      <c r="J1215" s="26"/>
      <c r="K1215" s="26"/>
      <c r="L1215" s="26"/>
      <c r="M1215" s="539"/>
      <c r="N1215" s="26"/>
      <c r="O1215" s="26"/>
      <c r="P1215" s="26"/>
      <c r="Q1215" s="26"/>
      <c r="R1215" s="26"/>
      <c r="S1215" s="26"/>
      <c r="T1215" s="542"/>
    </row>
    <row r="1216" spans="1:20" ht="15" customHeight="1" x14ac:dyDescent="0.25">
      <c r="A1216" s="473"/>
      <c r="B1216" s="588"/>
      <c r="C1216" s="472"/>
      <c r="D1216" s="472"/>
      <c r="E1216" s="472"/>
      <c r="F1216" s="26"/>
      <c r="G1216" s="517"/>
      <c r="H1216" s="547"/>
      <c r="I1216" s="547"/>
      <c r="J1216" s="26"/>
      <c r="K1216" s="26"/>
      <c r="L1216" s="26"/>
      <c r="M1216" s="539"/>
      <c r="N1216" s="26"/>
      <c r="O1216" s="26"/>
      <c r="P1216" s="26"/>
      <c r="Q1216" s="26"/>
      <c r="R1216" s="26"/>
      <c r="S1216" s="26"/>
      <c r="T1216" s="542"/>
    </row>
    <row r="1217" spans="1:20" ht="15" customHeight="1" x14ac:dyDescent="0.25">
      <c r="A1217" s="473"/>
      <c r="B1217" s="588"/>
      <c r="C1217" s="472"/>
      <c r="D1217" s="472"/>
      <c r="E1217" s="472"/>
      <c r="F1217" s="26"/>
      <c r="G1217" s="517"/>
      <c r="H1217" s="547"/>
      <c r="I1217" s="547"/>
      <c r="J1217" s="26"/>
      <c r="K1217" s="26"/>
      <c r="L1217" s="26"/>
      <c r="M1217" s="539"/>
      <c r="N1217" s="26"/>
      <c r="O1217" s="26"/>
      <c r="P1217" s="26"/>
      <c r="Q1217" s="26"/>
      <c r="R1217" s="26"/>
      <c r="S1217" s="26"/>
      <c r="T1217" s="542"/>
    </row>
    <row r="1218" spans="1:20" ht="15" customHeight="1" x14ac:dyDescent="0.25">
      <c r="A1218" s="473"/>
      <c r="B1218" s="588"/>
      <c r="C1218" s="472"/>
      <c r="D1218" s="472"/>
      <c r="E1218" s="472"/>
      <c r="F1218" s="26"/>
      <c r="G1218" s="517"/>
      <c r="H1218" s="547"/>
      <c r="I1218" s="547"/>
      <c r="J1218" s="26"/>
      <c r="K1218" s="26"/>
      <c r="L1218" s="26"/>
      <c r="M1218" s="539"/>
      <c r="N1218" s="26"/>
      <c r="O1218" s="26"/>
      <c r="P1218" s="26"/>
      <c r="Q1218" s="26"/>
      <c r="R1218" s="26"/>
      <c r="S1218" s="26"/>
      <c r="T1218" s="542"/>
    </row>
    <row r="1219" spans="1:20" ht="15" customHeight="1" x14ac:dyDescent="0.25">
      <c r="A1219" s="473"/>
      <c r="B1219" s="588"/>
      <c r="C1219" s="472"/>
      <c r="D1219" s="472"/>
      <c r="E1219" s="472"/>
      <c r="F1219" s="26"/>
      <c r="G1219" s="517"/>
      <c r="H1219" s="547"/>
      <c r="I1219" s="547"/>
      <c r="J1219" s="26"/>
      <c r="K1219" s="26"/>
      <c r="L1219" s="26"/>
      <c r="M1219" s="539"/>
      <c r="N1219" s="26"/>
      <c r="O1219" s="26"/>
      <c r="P1219" s="26"/>
      <c r="Q1219" s="26"/>
      <c r="R1219" s="26"/>
      <c r="S1219" s="26"/>
      <c r="T1219" s="542"/>
    </row>
    <row r="1220" spans="1:20" ht="15" customHeight="1" x14ac:dyDescent="0.25">
      <c r="A1220" s="473"/>
      <c r="B1220" s="588"/>
      <c r="C1220" s="472"/>
      <c r="D1220" s="472"/>
      <c r="E1220" s="472"/>
      <c r="F1220" s="26"/>
      <c r="G1220" s="547"/>
      <c r="H1220" s="547"/>
      <c r="I1220" s="547"/>
      <c r="J1220" s="26"/>
      <c r="K1220" s="26"/>
      <c r="L1220" s="26"/>
      <c r="M1220" s="539"/>
      <c r="N1220" s="26"/>
      <c r="O1220" s="26"/>
      <c r="P1220" s="26"/>
      <c r="Q1220" s="26"/>
      <c r="R1220" s="26"/>
      <c r="S1220" s="26"/>
      <c r="T1220" s="542"/>
    </row>
    <row r="1221" spans="1:20" ht="15" customHeight="1" x14ac:dyDescent="0.25">
      <c r="A1221" s="473"/>
      <c r="B1221" s="588"/>
      <c r="C1221" s="472"/>
      <c r="D1221" s="472"/>
      <c r="E1221" s="472"/>
      <c r="F1221" s="26"/>
      <c r="G1221" s="547"/>
      <c r="H1221" s="547"/>
      <c r="I1221" s="547"/>
      <c r="J1221" s="26"/>
      <c r="K1221" s="26"/>
      <c r="L1221" s="26"/>
      <c r="M1221" s="539"/>
      <c r="N1221" s="26"/>
      <c r="O1221" s="26"/>
      <c r="P1221" s="26"/>
      <c r="Q1221" s="26"/>
      <c r="R1221" s="26"/>
      <c r="S1221" s="26"/>
      <c r="T1221" s="542"/>
    </row>
    <row r="1222" spans="1:20" ht="15" customHeight="1" x14ac:dyDescent="0.25">
      <c r="A1222" s="473"/>
      <c r="B1222" s="588"/>
      <c r="C1222" s="472"/>
      <c r="D1222" s="472"/>
      <c r="E1222" s="472"/>
      <c r="F1222" s="26"/>
      <c r="G1222" s="547"/>
      <c r="H1222" s="547"/>
      <c r="I1222" s="547"/>
      <c r="J1222" s="26"/>
      <c r="K1222" s="26"/>
      <c r="L1222" s="26"/>
      <c r="M1222" s="539"/>
      <c r="N1222" s="26"/>
      <c r="O1222" s="26"/>
      <c r="P1222" s="26"/>
      <c r="Q1222" s="26"/>
      <c r="R1222" s="26"/>
      <c r="S1222" s="26"/>
      <c r="T1222" s="542"/>
    </row>
    <row r="1223" spans="1:20" ht="15" customHeight="1" x14ac:dyDescent="0.25">
      <c r="A1223" s="473"/>
      <c r="B1223" s="588"/>
      <c r="C1223" s="472"/>
      <c r="D1223" s="472"/>
      <c r="E1223" s="472"/>
      <c r="F1223" s="26"/>
      <c r="G1223" s="547"/>
      <c r="H1223" s="547"/>
      <c r="I1223" s="547"/>
      <c r="J1223" s="26"/>
      <c r="K1223" s="26"/>
      <c r="L1223" s="26"/>
      <c r="M1223" s="539"/>
      <c r="N1223" s="26"/>
      <c r="O1223" s="26"/>
      <c r="P1223" s="26"/>
      <c r="Q1223" s="26"/>
      <c r="R1223" s="26"/>
      <c r="S1223" s="26"/>
      <c r="T1223" s="542"/>
    </row>
    <row r="1224" spans="1:20" ht="15" customHeight="1" x14ac:dyDescent="0.25">
      <c r="A1224" s="473"/>
      <c r="B1224" s="588"/>
      <c r="C1224" s="594"/>
      <c r="D1224" s="472"/>
      <c r="E1224" s="472"/>
      <c r="F1224" s="26"/>
      <c r="G1224" s="547"/>
      <c r="H1224" s="547"/>
      <c r="I1224" s="547"/>
      <c r="J1224" s="26"/>
      <c r="K1224" s="26"/>
      <c r="L1224" s="26"/>
      <c r="M1224" s="539"/>
      <c r="N1224" s="26"/>
      <c r="O1224" s="26"/>
      <c r="P1224" s="26"/>
      <c r="Q1224" s="26"/>
      <c r="R1224" s="26"/>
      <c r="S1224" s="26"/>
      <c r="T1224" s="542"/>
    </row>
    <row r="1225" spans="1:20" ht="15" customHeight="1" x14ac:dyDescent="0.25">
      <c r="A1225" s="473"/>
      <c r="B1225" s="588"/>
      <c r="C1225" s="472"/>
      <c r="D1225" s="472"/>
      <c r="E1225" s="472"/>
      <c r="F1225" s="26"/>
      <c r="G1225" s="547"/>
      <c r="H1225" s="547"/>
      <c r="I1225" s="547"/>
      <c r="J1225" s="26"/>
      <c r="K1225" s="26"/>
      <c r="L1225" s="26"/>
      <c r="M1225" s="539"/>
      <c r="N1225" s="26"/>
      <c r="O1225" s="26"/>
      <c r="P1225" s="26"/>
      <c r="Q1225" s="26"/>
      <c r="R1225" s="26"/>
      <c r="S1225" s="26"/>
      <c r="T1225" s="542"/>
    </row>
    <row r="1226" spans="1:20" ht="15" customHeight="1" x14ac:dyDescent="0.25">
      <c r="A1226" s="473"/>
      <c r="B1226" s="641"/>
      <c r="C1226" s="472"/>
      <c r="D1226" s="472"/>
      <c r="E1226" s="472"/>
      <c r="F1226" s="26"/>
      <c r="G1226" s="547"/>
      <c r="H1226" s="547"/>
      <c r="I1226" s="547"/>
      <c r="J1226" s="26"/>
      <c r="K1226" s="26"/>
      <c r="L1226" s="26"/>
      <c r="M1226" s="539"/>
      <c r="N1226" s="26"/>
      <c r="O1226" s="26"/>
      <c r="P1226" s="26"/>
      <c r="Q1226" s="26"/>
      <c r="R1226" s="26"/>
      <c r="S1226" s="26"/>
      <c r="T1226" s="542"/>
    </row>
    <row r="1227" spans="1:20" ht="15" customHeight="1" x14ac:dyDescent="0.25">
      <c r="A1227" s="473"/>
      <c r="B1227" s="641"/>
      <c r="C1227" s="472"/>
      <c r="D1227" s="472"/>
      <c r="E1227" s="472"/>
      <c r="F1227" s="26"/>
      <c r="G1227" s="547"/>
      <c r="H1227" s="547"/>
      <c r="I1227" s="547"/>
      <c r="J1227" s="26"/>
      <c r="K1227" s="26"/>
      <c r="L1227" s="26"/>
      <c r="M1227" s="539"/>
      <c r="N1227" s="26"/>
      <c r="O1227" s="26"/>
      <c r="P1227" s="26"/>
      <c r="Q1227" s="26"/>
      <c r="R1227" s="26"/>
      <c r="S1227" s="26"/>
      <c r="T1227" s="542"/>
    </row>
    <row r="1228" spans="1:20" ht="15" customHeight="1" x14ac:dyDescent="0.25">
      <c r="A1228" s="473"/>
      <c r="B1228" s="641"/>
      <c r="C1228" s="472"/>
      <c r="D1228" s="472"/>
      <c r="E1228" s="472"/>
      <c r="F1228" s="26"/>
      <c r="G1228" s="547"/>
      <c r="H1228" s="547"/>
      <c r="I1228" s="547"/>
      <c r="J1228" s="26"/>
      <c r="K1228" s="26"/>
      <c r="L1228" s="26"/>
      <c r="M1228" s="539"/>
      <c r="N1228" s="26"/>
      <c r="O1228" s="26"/>
      <c r="P1228" s="26"/>
      <c r="Q1228" s="26"/>
      <c r="R1228" s="26"/>
      <c r="S1228" s="26"/>
      <c r="T1228" s="542"/>
    </row>
    <row r="1229" spans="1:20" ht="15" customHeight="1" x14ac:dyDescent="0.25">
      <c r="A1229" s="473"/>
      <c r="B1229" s="641"/>
      <c r="C1229" s="472"/>
      <c r="D1229" s="472"/>
      <c r="E1229" s="472"/>
      <c r="F1229" s="26"/>
      <c r="G1229" s="547"/>
      <c r="H1229" s="547"/>
      <c r="I1229" s="547"/>
      <c r="J1229" s="26"/>
      <c r="K1229" s="26"/>
      <c r="L1229" s="26"/>
      <c r="M1229" s="539"/>
      <c r="N1229" s="26"/>
      <c r="O1229" s="26"/>
      <c r="P1229" s="26"/>
      <c r="Q1229" s="26"/>
      <c r="R1229" s="26"/>
      <c r="S1229" s="26"/>
      <c r="T1229" s="542"/>
    </row>
    <row r="1230" spans="1:20" ht="15" customHeight="1" x14ac:dyDescent="0.25">
      <c r="A1230" s="473"/>
      <c r="B1230" s="641"/>
      <c r="C1230" s="472"/>
      <c r="D1230" s="472"/>
      <c r="E1230" s="472"/>
      <c r="F1230" s="26"/>
      <c r="G1230" s="547"/>
      <c r="H1230" s="547"/>
      <c r="I1230" s="547"/>
      <c r="J1230" s="26"/>
      <c r="K1230" s="26"/>
      <c r="L1230" s="26"/>
      <c r="M1230" s="539"/>
      <c r="N1230" s="26"/>
      <c r="O1230" s="26"/>
      <c r="P1230" s="26"/>
      <c r="Q1230" s="26"/>
      <c r="R1230" s="26"/>
      <c r="S1230" s="26"/>
      <c r="T1230" s="542"/>
    </row>
    <row r="1231" spans="1:20" ht="15" customHeight="1" x14ac:dyDescent="0.25">
      <c r="A1231" s="473"/>
      <c r="B1231" s="641"/>
      <c r="C1231" s="472"/>
      <c r="D1231" s="472"/>
      <c r="E1231" s="472"/>
      <c r="F1231" s="26"/>
      <c r="G1231" s="547"/>
      <c r="H1231" s="547"/>
      <c r="I1231" s="547"/>
      <c r="J1231" s="26"/>
      <c r="K1231" s="26"/>
      <c r="L1231" s="26"/>
      <c r="M1231" s="539"/>
      <c r="N1231" s="26"/>
      <c r="O1231" s="26"/>
      <c r="P1231" s="26"/>
      <c r="Q1231" s="26"/>
      <c r="R1231" s="26"/>
      <c r="S1231" s="26"/>
      <c r="T1231" s="542"/>
    </row>
    <row r="1232" spans="1:20" ht="15" customHeight="1" x14ac:dyDescent="0.25">
      <c r="A1232" s="473"/>
      <c r="B1232" s="641"/>
      <c r="C1232" s="472"/>
      <c r="D1232" s="472"/>
      <c r="E1232" s="472"/>
      <c r="F1232" s="26"/>
      <c r="G1232" s="547"/>
      <c r="H1232" s="547"/>
      <c r="I1232" s="547"/>
      <c r="J1232" s="26"/>
      <c r="K1232" s="26"/>
      <c r="L1232" s="26"/>
      <c r="M1232" s="539"/>
      <c r="N1232" s="26"/>
      <c r="O1232" s="26"/>
      <c r="P1232" s="26"/>
      <c r="Q1232" s="26"/>
      <c r="R1232" s="26"/>
      <c r="S1232" s="26"/>
      <c r="T1232" s="542"/>
    </row>
    <row r="1233" spans="1:20" ht="15" customHeight="1" x14ac:dyDescent="0.25">
      <c r="A1233" s="473"/>
      <c r="B1233" s="641"/>
      <c r="C1233" s="472"/>
      <c r="D1233" s="472"/>
      <c r="E1233" s="472"/>
      <c r="F1233" s="26"/>
      <c r="G1233" s="547"/>
      <c r="H1233" s="547"/>
      <c r="I1233" s="547"/>
      <c r="J1233" s="26"/>
      <c r="K1233" s="26"/>
      <c r="L1233" s="26"/>
      <c r="M1233" s="539"/>
      <c r="N1233" s="26"/>
      <c r="O1233" s="26"/>
      <c r="P1233" s="26"/>
      <c r="Q1233" s="26"/>
      <c r="R1233" s="26"/>
      <c r="S1233" s="26"/>
      <c r="T1233" s="542"/>
    </row>
    <row r="1234" spans="1:20" ht="15" customHeight="1" x14ac:dyDescent="0.25">
      <c r="A1234" s="473"/>
      <c r="B1234" s="641"/>
      <c r="C1234" s="472"/>
      <c r="D1234" s="472"/>
      <c r="E1234" s="472"/>
      <c r="F1234" s="26"/>
      <c r="G1234" s="547"/>
      <c r="H1234" s="547"/>
      <c r="I1234" s="547"/>
      <c r="J1234" s="26"/>
      <c r="K1234" s="26"/>
      <c r="L1234" s="26"/>
      <c r="M1234" s="539"/>
      <c r="N1234" s="26"/>
      <c r="O1234" s="26"/>
      <c r="P1234" s="26"/>
      <c r="Q1234" s="26"/>
      <c r="R1234" s="26"/>
      <c r="S1234" s="26"/>
      <c r="T1234" s="542"/>
    </row>
    <row r="1235" spans="1:20" ht="15" customHeight="1" x14ac:dyDescent="0.25">
      <c r="A1235" s="473"/>
      <c r="B1235" s="641"/>
      <c r="C1235" s="472"/>
      <c r="D1235" s="472"/>
      <c r="E1235" s="472"/>
      <c r="F1235" s="26"/>
      <c r="G1235" s="547"/>
      <c r="H1235" s="547"/>
      <c r="I1235" s="547"/>
      <c r="J1235" s="26"/>
      <c r="K1235" s="26"/>
      <c r="L1235" s="26"/>
      <c r="M1235" s="539"/>
      <c r="N1235" s="26"/>
      <c r="O1235" s="26"/>
      <c r="P1235" s="26"/>
      <c r="Q1235" s="26"/>
      <c r="R1235" s="26"/>
      <c r="S1235" s="26"/>
      <c r="T1235" s="542"/>
    </row>
    <row r="1236" spans="1:20" ht="15" customHeight="1" x14ac:dyDescent="0.25">
      <c r="A1236" s="473"/>
      <c r="B1236" s="641"/>
      <c r="C1236" s="472"/>
      <c r="D1236" s="472"/>
      <c r="E1236" s="472"/>
      <c r="F1236" s="26"/>
      <c r="G1236" s="547"/>
      <c r="H1236" s="547"/>
      <c r="I1236" s="547"/>
      <c r="J1236" s="26"/>
      <c r="K1236" s="26"/>
      <c r="L1236" s="26"/>
      <c r="M1236" s="539"/>
      <c r="N1236" s="26"/>
      <c r="O1236" s="26"/>
      <c r="P1236" s="26"/>
      <c r="Q1236" s="26"/>
      <c r="R1236" s="26"/>
      <c r="S1236" s="26"/>
      <c r="T1236" s="542"/>
    </row>
    <row r="1237" spans="1:20" ht="15" customHeight="1" x14ac:dyDescent="0.25">
      <c r="A1237" s="473"/>
      <c r="B1237" s="641"/>
      <c r="C1237" s="472"/>
      <c r="D1237" s="472"/>
      <c r="E1237" s="472"/>
      <c r="F1237" s="26"/>
      <c r="G1237" s="547"/>
      <c r="H1237" s="547"/>
      <c r="I1237" s="547"/>
      <c r="J1237" s="26"/>
      <c r="K1237" s="26"/>
      <c r="L1237" s="26"/>
      <c r="M1237" s="539"/>
      <c r="N1237" s="26"/>
      <c r="O1237" s="26"/>
      <c r="P1237" s="26"/>
      <c r="Q1237" s="26"/>
      <c r="R1237" s="26"/>
      <c r="S1237" s="26"/>
      <c r="T1237" s="542"/>
    </row>
    <row r="1238" spans="1:20" ht="15" customHeight="1" x14ac:dyDescent="0.25">
      <c r="A1238" s="473"/>
      <c r="B1238" s="642"/>
      <c r="C1238" s="159"/>
      <c r="D1238" s="472"/>
      <c r="E1238" s="472"/>
      <c r="F1238" s="26"/>
      <c r="G1238" s="547"/>
      <c r="H1238" s="547"/>
      <c r="I1238" s="547"/>
      <c r="J1238" s="26"/>
      <c r="K1238" s="26"/>
      <c r="L1238" s="26"/>
      <c r="M1238" s="539"/>
      <c r="N1238" s="26"/>
      <c r="O1238" s="26"/>
      <c r="P1238" s="26"/>
      <c r="Q1238" s="26"/>
      <c r="R1238" s="26"/>
      <c r="S1238" s="26"/>
      <c r="T1238" s="542"/>
    </row>
    <row r="1239" spans="1:20" ht="15" customHeight="1" x14ac:dyDescent="0.25">
      <c r="A1239" s="473"/>
      <c r="B1239" s="642"/>
      <c r="C1239" s="472"/>
      <c r="D1239" s="472"/>
      <c r="E1239" s="472"/>
      <c r="F1239" s="26"/>
      <c r="G1239" s="547"/>
      <c r="H1239" s="547"/>
      <c r="I1239" s="547"/>
      <c r="J1239" s="26"/>
      <c r="K1239" s="26"/>
      <c r="L1239" s="26"/>
      <c r="M1239" s="539"/>
      <c r="N1239" s="26"/>
      <c r="O1239" s="26"/>
      <c r="P1239" s="26"/>
      <c r="Q1239" s="26"/>
      <c r="R1239" s="26"/>
      <c r="S1239" s="26"/>
      <c r="T1239" s="542"/>
    </row>
    <row r="1240" spans="1:20" ht="15" customHeight="1" x14ac:dyDescent="0.25">
      <c r="A1240" s="473"/>
      <c r="B1240" s="642"/>
      <c r="C1240" s="159"/>
      <c r="D1240" s="472"/>
      <c r="E1240" s="472"/>
      <c r="F1240" s="26"/>
      <c r="G1240" s="547"/>
      <c r="H1240" s="547"/>
      <c r="I1240" s="547"/>
      <c r="J1240" s="26"/>
      <c r="K1240" s="26"/>
      <c r="L1240" s="26"/>
      <c r="M1240" s="539"/>
      <c r="N1240" s="26"/>
      <c r="O1240" s="26"/>
      <c r="P1240" s="26"/>
      <c r="Q1240" s="26"/>
      <c r="R1240" s="26"/>
      <c r="S1240" s="26"/>
      <c r="T1240" s="542"/>
    </row>
    <row r="1241" spans="1:20" ht="15" customHeight="1" x14ac:dyDescent="0.25">
      <c r="A1241" s="473"/>
      <c r="B1241" s="588"/>
      <c r="C1241" s="472"/>
      <c r="D1241" s="472"/>
      <c r="E1241" s="472"/>
      <c r="F1241" s="26"/>
      <c r="G1241" s="26"/>
      <c r="H1241" s="547"/>
      <c r="I1241" s="547"/>
      <c r="J1241" s="26"/>
      <c r="K1241" s="26"/>
      <c r="L1241" s="26"/>
      <c r="M1241" s="26"/>
      <c r="N1241" s="26"/>
      <c r="O1241" s="26"/>
      <c r="P1241" s="26"/>
      <c r="Q1241" s="26"/>
      <c r="R1241" s="26"/>
      <c r="S1241" s="26"/>
      <c r="T1241" s="542"/>
    </row>
    <row r="1242" spans="1:20" ht="15" customHeight="1" x14ac:dyDescent="0.25">
      <c r="A1242" s="473"/>
      <c r="B1242" s="588"/>
      <c r="C1242" s="472"/>
      <c r="D1242" s="472"/>
      <c r="E1242" s="472"/>
      <c r="F1242" s="26"/>
      <c r="G1242" s="26"/>
      <c r="H1242" s="547"/>
      <c r="I1242" s="547"/>
      <c r="J1242" s="26"/>
      <c r="K1242" s="26"/>
      <c r="L1242" s="26"/>
      <c r="M1242" s="26"/>
      <c r="N1242" s="26"/>
      <c r="O1242" s="26"/>
      <c r="P1242" s="26"/>
      <c r="Q1242" s="26"/>
      <c r="R1242" s="26"/>
      <c r="S1242" s="26"/>
      <c r="T1242" s="542"/>
    </row>
    <row r="1243" spans="1:20" ht="15" customHeight="1" x14ac:dyDescent="0.25">
      <c r="A1243" s="473"/>
      <c r="B1243" s="588"/>
      <c r="C1243" s="472"/>
      <c r="D1243" s="472"/>
      <c r="E1243" s="472"/>
      <c r="F1243" s="26"/>
      <c r="G1243" s="26"/>
      <c r="H1243" s="547"/>
      <c r="I1243" s="547"/>
      <c r="J1243" s="26"/>
      <c r="K1243" s="26"/>
      <c r="L1243" s="26"/>
      <c r="M1243" s="26"/>
      <c r="N1243" s="26"/>
      <c r="O1243" s="26"/>
      <c r="P1243" s="26"/>
      <c r="Q1243" s="26"/>
      <c r="R1243" s="26"/>
      <c r="S1243" s="26"/>
      <c r="T1243" s="542"/>
    </row>
    <row r="1244" spans="1:20" ht="15" customHeight="1" x14ac:dyDescent="0.25">
      <c r="A1244" s="473"/>
      <c r="B1244" s="588"/>
      <c r="C1244" s="472"/>
      <c r="D1244" s="472"/>
      <c r="E1244" s="472"/>
      <c r="F1244" s="26"/>
      <c r="G1244" s="26"/>
      <c r="H1244" s="547"/>
      <c r="I1244" s="547"/>
      <c r="J1244" s="26"/>
      <c r="K1244" s="26"/>
      <c r="L1244" s="26"/>
      <c r="M1244" s="26"/>
      <c r="N1244" s="26"/>
      <c r="O1244" s="26"/>
      <c r="P1244" s="26"/>
      <c r="Q1244" s="26"/>
      <c r="R1244" s="26"/>
      <c r="S1244" s="26"/>
      <c r="T1244" s="542"/>
    </row>
    <row r="1245" spans="1:20" ht="15" customHeight="1" x14ac:dyDescent="0.25">
      <c r="A1245" s="473"/>
      <c r="B1245" s="588"/>
      <c r="C1245" s="594"/>
      <c r="D1245" s="472"/>
      <c r="E1245" s="472"/>
      <c r="F1245" s="26"/>
      <c r="G1245" s="547"/>
      <c r="H1245" s="547"/>
      <c r="I1245" s="547"/>
      <c r="J1245" s="26"/>
      <c r="K1245" s="26"/>
      <c r="L1245" s="26"/>
      <c r="M1245" s="539"/>
      <c r="N1245" s="26"/>
      <c r="O1245" s="26"/>
      <c r="P1245" s="26"/>
      <c r="Q1245" s="26"/>
      <c r="R1245" s="26"/>
      <c r="S1245" s="26"/>
      <c r="T1245" s="542"/>
    </row>
    <row r="1246" spans="1:20" ht="15" customHeight="1" x14ac:dyDescent="0.25">
      <c r="A1246" s="473"/>
      <c r="B1246" s="588"/>
      <c r="C1246" s="472"/>
      <c r="D1246" s="472"/>
      <c r="E1246" s="472"/>
      <c r="F1246" s="26"/>
      <c r="G1246" s="547"/>
      <c r="H1246" s="547"/>
      <c r="I1246" s="547"/>
      <c r="J1246" s="26"/>
      <c r="K1246" s="26"/>
      <c r="L1246" s="26"/>
      <c r="M1246" s="539"/>
      <c r="N1246" s="26"/>
      <c r="O1246" s="26"/>
      <c r="P1246" s="26"/>
      <c r="Q1246" s="26"/>
      <c r="R1246" s="26"/>
      <c r="S1246" s="26"/>
      <c r="T1246" s="542"/>
    </row>
    <row r="1247" spans="1:20" ht="15" customHeight="1" x14ac:dyDescent="0.25">
      <c r="A1247" s="473"/>
      <c r="B1247" s="588"/>
      <c r="C1247" s="472"/>
      <c r="D1247" s="472"/>
      <c r="E1247" s="472"/>
      <c r="F1247" s="26"/>
      <c r="G1247" s="547"/>
      <c r="H1247" s="547"/>
      <c r="I1247" s="547"/>
      <c r="J1247" s="26"/>
      <c r="K1247" s="26"/>
      <c r="L1247" s="26"/>
      <c r="M1247" s="539"/>
      <c r="N1247" s="26"/>
      <c r="O1247" s="26"/>
      <c r="P1247" s="26"/>
      <c r="Q1247" s="26"/>
      <c r="R1247" s="26"/>
      <c r="S1247" s="26"/>
      <c r="T1247" s="542"/>
    </row>
    <row r="1248" spans="1:20" ht="15" customHeight="1" x14ac:dyDescent="0.25">
      <c r="A1248" s="473"/>
      <c r="B1248" s="588"/>
      <c r="C1248" s="472"/>
      <c r="D1248" s="472"/>
      <c r="E1248" s="472"/>
      <c r="F1248" s="26"/>
      <c r="G1248" s="547"/>
      <c r="H1248" s="547"/>
      <c r="I1248" s="547"/>
      <c r="J1248" s="26"/>
      <c r="K1248" s="26"/>
      <c r="L1248" s="26"/>
      <c r="M1248" s="539"/>
      <c r="N1248" s="26"/>
      <c r="O1248" s="26"/>
      <c r="P1248" s="26"/>
      <c r="Q1248" s="26"/>
      <c r="R1248" s="26"/>
      <c r="S1248" s="26"/>
      <c r="T1248" s="542"/>
    </row>
    <row r="1249" spans="1:22" ht="15" customHeight="1" x14ac:dyDescent="0.25">
      <c r="A1249" s="473"/>
      <c r="B1249" s="588"/>
      <c r="C1249" s="472"/>
      <c r="D1249" s="472"/>
      <c r="E1249" s="472"/>
      <c r="F1249" s="26"/>
      <c r="G1249" s="547"/>
      <c r="H1249" s="547"/>
      <c r="I1249" s="547"/>
      <c r="J1249" s="26"/>
      <c r="K1249" s="26"/>
      <c r="L1249" s="26"/>
      <c r="M1249" s="539"/>
      <c r="N1249" s="26"/>
      <c r="O1249" s="26"/>
      <c r="P1249" s="26"/>
      <c r="Q1249" s="26"/>
      <c r="R1249" s="26"/>
      <c r="S1249" s="26"/>
      <c r="T1249" s="542"/>
    </row>
    <row r="1250" spans="1:22" ht="15" customHeight="1" x14ac:dyDescent="0.25">
      <c r="A1250" s="473"/>
      <c r="B1250" s="588"/>
      <c r="C1250" s="472"/>
      <c r="D1250" s="472"/>
      <c r="E1250" s="472"/>
      <c r="F1250" s="26"/>
      <c r="G1250" s="26"/>
      <c r="H1250" s="547"/>
      <c r="I1250" s="547"/>
      <c r="J1250" s="26"/>
      <c r="K1250" s="26"/>
      <c r="L1250" s="26"/>
      <c r="M1250" s="26"/>
      <c r="N1250" s="26"/>
      <c r="O1250" s="26"/>
      <c r="P1250" s="26"/>
      <c r="Q1250" s="26"/>
      <c r="R1250" s="26"/>
      <c r="S1250" s="26"/>
      <c r="T1250" s="542"/>
    </row>
    <row r="1251" spans="1:22" ht="15" customHeight="1" x14ac:dyDescent="0.25">
      <c r="A1251" s="473"/>
      <c r="B1251" s="588"/>
      <c r="C1251" s="472"/>
      <c r="D1251" s="472"/>
      <c r="E1251" s="472"/>
      <c r="F1251" s="26"/>
      <c r="G1251" s="26"/>
      <c r="H1251" s="547"/>
      <c r="I1251" s="547"/>
      <c r="J1251" s="26"/>
      <c r="K1251" s="26"/>
      <c r="L1251" s="26"/>
      <c r="M1251" s="26"/>
      <c r="N1251" s="26"/>
      <c r="O1251" s="26"/>
      <c r="P1251" s="26"/>
      <c r="Q1251" s="26"/>
      <c r="R1251" s="26"/>
      <c r="S1251" s="26"/>
      <c r="T1251" s="542"/>
    </row>
    <row r="1252" spans="1:22" ht="15" customHeight="1" x14ac:dyDescent="0.25">
      <c r="A1252" s="473"/>
      <c r="B1252" s="588"/>
      <c r="C1252" s="472"/>
      <c r="D1252" s="472"/>
      <c r="E1252" s="472"/>
      <c r="F1252" s="26"/>
      <c r="G1252" s="26"/>
      <c r="H1252" s="547"/>
      <c r="I1252" s="547"/>
      <c r="J1252" s="26"/>
      <c r="K1252" s="26"/>
      <c r="L1252" s="26"/>
      <c r="M1252" s="26"/>
      <c r="N1252" s="26"/>
      <c r="O1252" s="26"/>
      <c r="P1252" s="26"/>
      <c r="Q1252" s="26"/>
      <c r="R1252" s="26"/>
      <c r="S1252" s="26"/>
      <c r="T1252" s="542"/>
    </row>
    <row r="1253" spans="1:22" ht="15" customHeight="1" x14ac:dyDescent="0.25">
      <c r="A1253" s="473"/>
      <c r="B1253" s="588"/>
      <c r="C1253" s="472"/>
      <c r="D1253" s="472"/>
      <c r="E1253" s="472"/>
      <c r="F1253" s="26"/>
      <c r="G1253" s="26"/>
      <c r="H1253" s="547"/>
      <c r="I1253" s="547"/>
      <c r="J1253" s="26"/>
      <c r="K1253" s="26"/>
      <c r="L1253" s="26"/>
      <c r="M1253" s="26"/>
      <c r="N1253" s="26"/>
      <c r="O1253" s="26"/>
      <c r="P1253" s="26"/>
      <c r="Q1253" s="26"/>
      <c r="R1253" s="26"/>
      <c r="S1253" s="26"/>
      <c r="T1253" s="542"/>
    </row>
    <row r="1254" spans="1:22" ht="15" customHeight="1" x14ac:dyDescent="0.25">
      <c r="A1254" s="473"/>
      <c r="B1254" s="588"/>
      <c r="C1254" s="472"/>
      <c r="D1254" s="472"/>
      <c r="E1254" s="472"/>
      <c r="F1254" s="26"/>
      <c r="G1254" s="547"/>
      <c r="H1254" s="547"/>
      <c r="I1254" s="547"/>
      <c r="J1254" s="26"/>
      <c r="K1254" s="26"/>
      <c r="L1254" s="26"/>
      <c r="M1254" s="539"/>
      <c r="N1254" s="26"/>
      <c r="O1254" s="26"/>
      <c r="P1254" s="26"/>
      <c r="Q1254" s="26"/>
      <c r="R1254" s="26"/>
      <c r="S1254" s="26"/>
      <c r="T1254" s="542"/>
    </row>
    <row r="1255" spans="1:22" ht="15" customHeight="1" x14ac:dyDescent="0.25">
      <c r="A1255" s="473"/>
      <c r="B1255" s="588"/>
      <c r="C1255" s="472"/>
      <c r="D1255" s="472"/>
      <c r="E1255" s="472"/>
      <c r="F1255" s="26"/>
      <c r="G1255" s="547"/>
      <c r="H1255" s="547"/>
      <c r="I1255" s="547"/>
      <c r="J1255" s="26"/>
      <c r="K1255" s="26"/>
      <c r="L1255" s="26"/>
      <c r="M1255" s="539"/>
      <c r="N1255" s="26"/>
      <c r="O1255" s="26"/>
      <c r="P1255" s="26"/>
      <c r="Q1255" s="26"/>
      <c r="R1255" s="26"/>
      <c r="S1255" s="26"/>
      <c r="T1255" s="542"/>
    </row>
    <row r="1256" spans="1:22" ht="15" customHeight="1" x14ac:dyDescent="0.25">
      <c r="A1256" s="473"/>
      <c r="B1256" s="588"/>
      <c r="C1256" s="472"/>
      <c r="D1256" s="472"/>
      <c r="E1256" s="472"/>
      <c r="F1256" s="26"/>
      <c r="G1256" s="547"/>
      <c r="H1256" s="547"/>
      <c r="I1256" s="547"/>
      <c r="J1256" s="26"/>
      <c r="K1256" s="26"/>
      <c r="L1256" s="26"/>
      <c r="M1256" s="539"/>
      <c r="N1256" s="26"/>
      <c r="O1256" s="26"/>
      <c r="P1256" s="26"/>
      <c r="Q1256" s="26"/>
      <c r="R1256" s="26"/>
      <c r="S1256" s="26"/>
      <c r="T1256" s="542"/>
    </row>
    <row r="1257" spans="1:22" ht="15" customHeight="1" x14ac:dyDescent="0.25">
      <c r="A1257" s="473"/>
      <c r="B1257" s="588"/>
      <c r="C1257" s="472"/>
      <c r="D1257" s="472"/>
      <c r="E1257" s="472"/>
      <c r="F1257" s="26"/>
      <c r="G1257" s="547"/>
      <c r="H1257" s="547"/>
      <c r="I1257" s="547"/>
      <c r="J1257" s="26"/>
      <c r="K1257" s="26"/>
      <c r="L1257" s="26"/>
      <c r="M1257" s="539"/>
      <c r="N1257" s="26"/>
      <c r="O1257" s="26"/>
      <c r="P1257" s="26"/>
      <c r="Q1257" s="26"/>
      <c r="R1257" s="26"/>
      <c r="S1257" s="26"/>
      <c r="T1257" s="542"/>
    </row>
    <row r="1258" spans="1:22" ht="15" customHeight="1" x14ac:dyDescent="0.25">
      <c r="A1258" s="473"/>
      <c r="B1258" s="588"/>
      <c r="C1258" s="472"/>
      <c r="D1258" s="472"/>
      <c r="E1258" s="472"/>
      <c r="F1258" s="26"/>
      <c r="G1258" s="547"/>
      <c r="H1258" s="547"/>
      <c r="I1258" s="547"/>
      <c r="J1258" s="26"/>
      <c r="K1258" s="26"/>
      <c r="L1258" s="26"/>
      <c r="M1258" s="539"/>
      <c r="N1258" s="26"/>
      <c r="O1258" s="26"/>
      <c r="P1258" s="26"/>
      <c r="Q1258" s="26"/>
      <c r="R1258" s="26"/>
      <c r="S1258" s="539"/>
      <c r="T1258" s="26"/>
      <c r="U1258" s="26"/>
      <c r="V1258" s="26"/>
    </row>
    <row r="1259" spans="1:22" ht="15" customHeight="1" x14ac:dyDescent="0.25">
      <c r="A1259" s="473"/>
      <c r="B1259" s="588"/>
      <c r="C1259" s="472"/>
      <c r="D1259" s="472"/>
      <c r="E1259" s="472"/>
      <c r="F1259" s="26"/>
      <c r="G1259" s="547"/>
      <c r="H1259" s="547"/>
      <c r="I1259" s="547"/>
      <c r="J1259" s="26"/>
      <c r="K1259" s="26"/>
      <c r="L1259" s="26"/>
      <c r="M1259" s="539"/>
      <c r="N1259" s="26"/>
      <c r="O1259" s="26"/>
      <c r="P1259" s="26"/>
      <c r="Q1259" s="26"/>
      <c r="R1259" s="26"/>
      <c r="S1259" s="539"/>
      <c r="T1259" s="26"/>
      <c r="U1259" s="26"/>
      <c r="V1259" s="26"/>
    </row>
    <row r="1260" spans="1:22" ht="15" customHeight="1" x14ac:dyDescent="0.25">
      <c r="A1260" s="473"/>
      <c r="B1260" s="588"/>
      <c r="C1260" s="472"/>
      <c r="D1260" s="472"/>
      <c r="E1260" s="472"/>
      <c r="F1260" s="26"/>
      <c r="G1260" s="547"/>
      <c r="H1260" s="547"/>
      <c r="I1260" s="547"/>
      <c r="J1260" s="26"/>
      <c r="K1260" s="26"/>
      <c r="L1260" s="26"/>
      <c r="M1260" s="539"/>
      <c r="N1260" s="26"/>
      <c r="O1260" s="26"/>
      <c r="P1260" s="26"/>
      <c r="Q1260" s="26"/>
      <c r="R1260" s="26"/>
      <c r="S1260" s="539"/>
      <c r="T1260" s="26"/>
      <c r="U1260" s="26"/>
      <c r="V1260" s="26"/>
    </row>
    <row r="1261" spans="1:22" ht="15" customHeight="1" x14ac:dyDescent="0.25">
      <c r="A1261" s="473"/>
      <c r="B1261" s="588"/>
      <c r="C1261" s="472"/>
      <c r="D1261" s="472"/>
      <c r="E1261" s="472"/>
      <c r="F1261" s="26"/>
      <c r="G1261" s="26"/>
      <c r="H1261" s="547"/>
      <c r="I1261" s="547"/>
      <c r="J1261" s="26"/>
      <c r="K1261" s="26"/>
      <c r="L1261" s="26"/>
      <c r="M1261" s="26"/>
      <c r="N1261" s="26"/>
      <c r="O1261" s="26"/>
      <c r="P1261" s="26"/>
      <c r="Q1261" s="26"/>
      <c r="R1261" s="26"/>
      <c r="S1261" s="26"/>
      <c r="T1261" s="542"/>
    </row>
    <row r="1262" spans="1:22" ht="15" customHeight="1" x14ac:dyDescent="0.25">
      <c r="A1262" s="473"/>
      <c r="B1262" s="588"/>
      <c r="C1262" s="472"/>
      <c r="D1262" s="472"/>
      <c r="E1262" s="472"/>
      <c r="F1262" s="26"/>
      <c r="G1262" s="26"/>
      <c r="H1262" s="547"/>
      <c r="I1262" s="547"/>
      <c r="J1262" s="26"/>
      <c r="K1262" s="26"/>
      <c r="L1262" s="26"/>
      <c r="M1262" s="26"/>
      <c r="N1262" s="26"/>
      <c r="O1262" s="26"/>
      <c r="P1262" s="26"/>
      <c r="Q1262" s="26"/>
      <c r="R1262" s="26"/>
      <c r="S1262" s="26"/>
      <c r="T1262" s="542"/>
    </row>
    <row r="1263" spans="1:22" ht="15" customHeight="1" x14ac:dyDescent="0.25">
      <c r="A1263" s="473"/>
      <c r="B1263" s="588"/>
      <c r="C1263" s="472"/>
      <c r="D1263" s="472"/>
      <c r="E1263" s="472"/>
      <c r="F1263" s="26"/>
      <c r="G1263" s="26"/>
      <c r="H1263" s="547"/>
      <c r="I1263" s="547"/>
      <c r="J1263" s="26"/>
      <c r="K1263" s="26"/>
      <c r="L1263" s="26"/>
      <c r="M1263" s="26"/>
      <c r="N1263" s="26"/>
      <c r="O1263" s="26"/>
      <c r="P1263" s="26"/>
      <c r="Q1263" s="26"/>
      <c r="R1263" s="26"/>
      <c r="S1263" s="26"/>
      <c r="T1263" s="542"/>
    </row>
    <row r="1264" spans="1:22" ht="15" customHeight="1" x14ac:dyDescent="0.25">
      <c r="A1264" s="473"/>
      <c r="B1264" s="588"/>
      <c r="C1264" s="472"/>
      <c r="D1264" s="472"/>
      <c r="E1264" s="472"/>
      <c r="F1264" s="26"/>
      <c r="G1264" s="547"/>
      <c r="H1264" s="547"/>
      <c r="I1264" s="547"/>
      <c r="J1264" s="26"/>
      <c r="K1264" s="26"/>
      <c r="L1264" s="26"/>
      <c r="M1264" s="539"/>
      <c r="N1264" s="26"/>
      <c r="O1264" s="26"/>
      <c r="P1264" s="26"/>
      <c r="Q1264" s="26"/>
      <c r="R1264" s="26"/>
      <c r="S1264" s="26"/>
      <c r="T1264" s="542"/>
    </row>
    <row r="1265" spans="1:20" ht="15" customHeight="1" x14ac:dyDescent="0.25">
      <c r="A1265" s="473"/>
      <c r="B1265" s="588"/>
      <c r="C1265" s="472"/>
      <c r="D1265" s="472"/>
      <c r="E1265" s="472"/>
      <c r="F1265" s="26"/>
      <c r="G1265" s="547"/>
      <c r="H1265" s="547"/>
      <c r="I1265" s="547"/>
      <c r="J1265" s="26"/>
      <c r="K1265" s="26"/>
      <c r="L1265" s="26"/>
      <c r="M1265" s="539"/>
      <c r="N1265" s="26"/>
      <c r="O1265" s="26"/>
      <c r="P1265" s="26"/>
      <c r="Q1265" s="26"/>
      <c r="R1265" s="26"/>
      <c r="S1265" s="26"/>
      <c r="T1265" s="542"/>
    </row>
    <row r="1266" spans="1:20" ht="15" customHeight="1" x14ac:dyDescent="0.25">
      <c r="A1266" s="473"/>
      <c r="B1266" s="588"/>
      <c r="C1266" s="472"/>
      <c r="D1266" s="472"/>
      <c r="E1266" s="472"/>
      <c r="F1266" s="26"/>
      <c r="G1266" s="547"/>
      <c r="H1266" s="547"/>
      <c r="I1266" s="547"/>
      <c r="J1266" s="26"/>
      <c r="K1266" s="26"/>
      <c r="L1266" s="26"/>
      <c r="M1266" s="539"/>
      <c r="N1266" s="26"/>
      <c r="O1266" s="26"/>
      <c r="P1266" s="26"/>
      <c r="Q1266" s="26"/>
      <c r="R1266" s="26"/>
      <c r="S1266" s="26"/>
      <c r="T1266" s="542"/>
    </row>
    <row r="1267" spans="1:20" ht="15" customHeight="1" x14ac:dyDescent="0.25">
      <c r="A1267" s="473"/>
      <c r="B1267" s="588"/>
      <c r="C1267" s="472"/>
      <c r="D1267" s="472"/>
      <c r="E1267" s="472"/>
      <c r="F1267" s="26"/>
      <c r="G1267" s="547"/>
      <c r="H1267" s="547"/>
      <c r="I1267" s="547"/>
      <c r="J1267" s="26"/>
      <c r="K1267" s="26"/>
      <c r="L1267" s="26"/>
      <c r="M1267" s="539"/>
      <c r="N1267" s="26"/>
      <c r="O1267" s="26"/>
      <c r="P1267" s="26"/>
      <c r="Q1267" s="26"/>
      <c r="R1267" s="26"/>
      <c r="S1267" s="26"/>
      <c r="T1267" s="542"/>
    </row>
    <row r="1268" spans="1:20" ht="15" customHeight="1" x14ac:dyDescent="0.25">
      <c r="A1268" s="473"/>
      <c r="B1268" s="588"/>
      <c r="C1268" s="472"/>
      <c r="D1268" s="472"/>
      <c r="E1268" s="472"/>
      <c r="F1268" s="26"/>
      <c r="G1268" s="547"/>
      <c r="H1268" s="547"/>
      <c r="I1268" s="547"/>
      <c r="J1268" s="26"/>
      <c r="K1268" s="26"/>
      <c r="L1268" s="26"/>
      <c r="M1268" s="539"/>
      <c r="N1268" s="26"/>
      <c r="O1268" s="26"/>
      <c r="P1268" s="26"/>
      <c r="Q1268" s="26"/>
      <c r="R1268" s="26"/>
      <c r="S1268" s="26"/>
      <c r="T1268" s="542"/>
    </row>
    <row r="1269" spans="1:20" ht="15" customHeight="1" x14ac:dyDescent="0.25">
      <c r="A1269" s="473"/>
      <c r="B1269" s="588"/>
      <c r="C1269" s="472"/>
      <c r="D1269" s="472"/>
      <c r="E1269" s="472"/>
      <c r="F1269" s="26"/>
      <c r="G1269" s="547"/>
      <c r="H1269" s="547"/>
      <c r="I1269" s="547"/>
      <c r="J1269" s="26"/>
      <c r="K1269" s="26"/>
      <c r="L1269" s="26"/>
      <c r="M1269" s="539"/>
      <c r="N1269" s="26"/>
      <c r="O1269" s="26"/>
      <c r="P1269" s="26"/>
      <c r="Q1269" s="26"/>
      <c r="R1269" s="26"/>
      <c r="S1269" s="26"/>
      <c r="T1269" s="542"/>
    </row>
    <row r="1270" spans="1:20" ht="15" customHeight="1" x14ac:dyDescent="0.25">
      <c r="A1270" s="473"/>
      <c r="B1270" s="588"/>
      <c r="C1270" s="472"/>
      <c r="D1270" s="472"/>
      <c r="E1270" s="472"/>
      <c r="F1270" s="26"/>
      <c r="G1270" s="547"/>
      <c r="H1270" s="547"/>
      <c r="I1270" s="547"/>
      <c r="J1270" s="26"/>
      <c r="K1270" s="26"/>
      <c r="L1270" s="26"/>
      <c r="M1270" s="26"/>
      <c r="N1270" s="26"/>
      <c r="O1270" s="26"/>
      <c r="P1270" s="26"/>
      <c r="Q1270" s="26"/>
      <c r="R1270" s="26"/>
      <c r="S1270" s="26"/>
      <c r="T1270" s="542"/>
    </row>
    <row r="1271" spans="1:20" ht="15" customHeight="1" x14ac:dyDescent="0.25">
      <c r="A1271" s="473"/>
      <c r="B1271" s="588"/>
      <c r="C1271" s="472"/>
      <c r="D1271" s="472"/>
      <c r="E1271" s="472"/>
      <c r="F1271" s="26"/>
      <c r="G1271" s="547"/>
      <c r="H1271" s="547"/>
      <c r="I1271" s="547"/>
      <c r="J1271" s="26"/>
      <c r="K1271" s="26"/>
      <c r="L1271" s="26"/>
      <c r="M1271" s="26"/>
      <c r="N1271" s="26"/>
      <c r="O1271" s="26"/>
      <c r="P1271" s="26"/>
      <c r="Q1271" s="26"/>
      <c r="R1271" s="26"/>
      <c r="S1271" s="26"/>
      <c r="T1271" s="542"/>
    </row>
    <row r="1272" spans="1:20" ht="15" customHeight="1" x14ac:dyDescent="0.25">
      <c r="A1272" s="473"/>
      <c r="B1272" s="588"/>
      <c r="C1272" s="472"/>
      <c r="D1272" s="472"/>
      <c r="E1272" s="472"/>
      <c r="F1272" s="26"/>
      <c r="G1272" s="547"/>
      <c r="H1272" s="547"/>
      <c r="I1272" s="547"/>
      <c r="J1272" s="26"/>
      <c r="K1272" s="26"/>
      <c r="L1272" s="26"/>
      <c r="M1272" s="26"/>
      <c r="N1272" s="26"/>
      <c r="O1272" s="26"/>
      <c r="P1272" s="26"/>
      <c r="Q1272" s="26"/>
      <c r="R1272" s="26"/>
      <c r="S1272" s="26"/>
      <c r="T1272" s="542"/>
    </row>
    <row r="1273" spans="1:20" ht="15" customHeight="1" x14ac:dyDescent="0.25">
      <c r="A1273" s="473"/>
      <c r="B1273" s="588"/>
      <c r="C1273" s="472"/>
      <c r="D1273" s="472"/>
      <c r="E1273" s="472"/>
      <c r="F1273" s="26"/>
      <c r="G1273" s="547"/>
      <c r="H1273" s="547"/>
      <c r="I1273" s="547"/>
      <c r="J1273" s="26"/>
      <c r="K1273" s="26"/>
      <c r="L1273" s="26"/>
      <c r="M1273" s="26"/>
      <c r="N1273" s="26"/>
      <c r="O1273" s="26"/>
      <c r="P1273" s="26"/>
      <c r="Q1273" s="26"/>
      <c r="R1273" s="26"/>
      <c r="S1273" s="26"/>
      <c r="T1273" s="542"/>
    </row>
    <row r="1274" spans="1:20" ht="15" customHeight="1" x14ac:dyDescent="0.25">
      <c r="A1274" s="473"/>
      <c r="B1274" s="588"/>
      <c r="C1274" s="472"/>
      <c r="D1274" s="472"/>
      <c r="E1274" s="472"/>
      <c r="F1274" s="26"/>
      <c r="G1274" s="547"/>
      <c r="H1274" s="547"/>
      <c r="I1274" s="547"/>
      <c r="J1274" s="26"/>
      <c r="K1274" s="26"/>
      <c r="L1274" s="26"/>
      <c r="M1274" s="26"/>
      <c r="N1274" s="26"/>
      <c r="O1274" s="26"/>
      <c r="P1274" s="26"/>
      <c r="Q1274" s="26"/>
      <c r="R1274" s="26"/>
      <c r="S1274" s="26"/>
      <c r="T1274" s="542"/>
    </row>
    <row r="1275" spans="1:20" ht="15" customHeight="1" x14ac:dyDescent="0.25">
      <c r="A1275" s="473"/>
      <c r="B1275" s="588"/>
      <c r="C1275" s="472"/>
      <c r="D1275" s="472"/>
      <c r="E1275" s="472"/>
      <c r="F1275" s="26"/>
      <c r="G1275" s="547"/>
      <c r="H1275" s="547"/>
      <c r="I1275" s="547"/>
      <c r="J1275" s="26"/>
      <c r="K1275" s="26"/>
      <c r="L1275" s="26"/>
      <c r="M1275" s="26"/>
      <c r="N1275" s="26"/>
      <c r="O1275" s="26"/>
      <c r="P1275" s="26"/>
      <c r="Q1275" s="26"/>
      <c r="R1275" s="26"/>
      <c r="S1275" s="26"/>
      <c r="T1275" s="542"/>
    </row>
    <row r="1276" spans="1:20" ht="15" customHeight="1" x14ac:dyDescent="0.25">
      <c r="A1276" s="473"/>
      <c r="B1276" s="588"/>
      <c r="C1276" s="472"/>
      <c r="D1276" s="472"/>
      <c r="E1276" s="472"/>
      <c r="F1276" s="26"/>
      <c r="G1276" s="547"/>
      <c r="H1276" s="547"/>
      <c r="I1276" s="547"/>
      <c r="J1276" s="26"/>
      <c r="K1276" s="26"/>
      <c r="L1276" s="26"/>
      <c r="M1276" s="539"/>
      <c r="N1276" s="26"/>
      <c r="O1276" s="26"/>
      <c r="P1276" s="26"/>
      <c r="Q1276" s="26"/>
      <c r="R1276" s="26"/>
      <c r="S1276" s="26"/>
      <c r="T1276" s="542"/>
    </row>
    <row r="1277" spans="1:20" ht="15" customHeight="1" x14ac:dyDescent="0.25">
      <c r="A1277" s="473"/>
      <c r="B1277" s="588"/>
      <c r="C1277" s="472"/>
      <c r="D1277" s="472"/>
      <c r="E1277" s="472"/>
      <c r="F1277" s="26"/>
      <c r="G1277" s="547"/>
      <c r="H1277" s="547"/>
      <c r="I1277" s="547"/>
      <c r="J1277" s="26"/>
      <c r="K1277" s="26"/>
      <c r="L1277" s="26"/>
      <c r="M1277" s="539"/>
      <c r="N1277" s="26"/>
      <c r="O1277" s="26"/>
      <c r="P1277" s="26"/>
      <c r="Q1277" s="26"/>
      <c r="R1277" s="26"/>
      <c r="S1277" s="26"/>
      <c r="T1277" s="542"/>
    </row>
    <row r="1278" spans="1:20" ht="15" customHeight="1" x14ac:dyDescent="0.25">
      <c r="A1278" s="473"/>
      <c r="B1278" s="588"/>
      <c r="C1278" s="472"/>
      <c r="D1278" s="472"/>
      <c r="E1278" s="472"/>
      <c r="F1278" s="26"/>
      <c r="G1278" s="547"/>
      <c r="H1278" s="547"/>
      <c r="I1278" s="547"/>
      <c r="J1278" s="26"/>
      <c r="K1278" s="26"/>
      <c r="L1278" s="26"/>
      <c r="M1278" s="539"/>
      <c r="N1278" s="26"/>
      <c r="O1278" s="26"/>
      <c r="P1278" s="26"/>
      <c r="Q1278" s="26"/>
      <c r="R1278" s="26"/>
      <c r="S1278" s="26"/>
      <c r="T1278" s="542"/>
    </row>
    <row r="1279" spans="1:20" ht="15" customHeight="1" x14ac:dyDescent="0.25">
      <c r="A1279" s="473"/>
      <c r="B1279" s="588"/>
      <c r="C1279" s="472"/>
      <c r="D1279" s="472"/>
      <c r="E1279" s="472"/>
      <c r="F1279" s="26"/>
      <c r="G1279" s="547"/>
      <c r="H1279" s="547"/>
      <c r="I1279" s="547"/>
      <c r="J1279" s="26"/>
      <c r="K1279" s="26"/>
      <c r="L1279" s="26"/>
      <c r="M1279" s="539"/>
      <c r="N1279" s="26"/>
      <c r="O1279" s="26"/>
      <c r="P1279" s="26"/>
      <c r="Q1279" s="26"/>
      <c r="R1279" s="26"/>
      <c r="S1279" s="26"/>
      <c r="T1279" s="542"/>
    </row>
    <row r="1280" spans="1:20" ht="15" customHeight="1" x14ac:dyDescent="0.25">
      <c r="A1280" s="473"/>
      <c r="B1280" s="588"/>
      <c r="C1280" s="472"/>
      <c r="D1280" s="472"/>
      <c r="E1280" s="472"/>
      <c r="F1280" s="26"/>
      <c r="G1280" s="547"/>
      <c r="H1280" s="547"/>
      <c r="I1280" s="547"/>
      <c r="J1280" s="26"/>
      <c r="K1280" s="26"/>
      <c r="L1280" s="26"/>
      <c r="M1280" s="539"/>
      <c r="N1280" s="26"/>
      <c r="O1280" s="26"/>
      <c r="P1280" s="26"/>
      <c r="Q1280" s="26"/>
      <c r="R1280" s="26"/>
      <c r="S1280" s="26"/>
      <c r="T1280" s="542"/>
    </row>
    <row r="1281" spans="1:20" ht="15" customHeight="1" x14ac:dyDescent="0.25">
      <c r="A1281" s="473"/>
      <c r="B1281" s="588"/>
      <c r="C1281" s="472"/>
      <c r="D1281" s="472"/>
      <c r="E1281" s="472"/>
      <c r="F1281" s="26"/>
      <c r="G1281" s="547"/>
      <c r="H1281" s="547"/>
      <c r="I1281" s="547"/>
      <c r="J1281" s="26"/>
      <c r="K1281" s="26"/>
      <c r="L1281" s="26"/>
      <c r="M1281" s="539"/>
      <c r="N1281" s="26"/>
      <c r="O1281" s="26"/>
      <c r="P1281" s="26"/>
      <c r="Q1281" s="26"/>
      <c r="R1281" s="26"/>
      <c r="S1281" s="26"/>
      <c r="T1281" s="542"/>
    </row>
    <row r="1282" spans="1:20" ht="15" customHeight="1" x14ac:dyDescent="0.25">
      <c r="A1282" s="473"/>
      <c r="B1282" s="588"/>
      <c r="C1282" s="472"/>
      <c r="D1282" s="472"/>
      <c r="E1282" s="472"/>
      <c r="F1282" s="26"/>
      <c r="G1282" s="26"/>
      <c r="H1282" s="547"/>
      <c r="I1282" s="547"/>
      <c r="J1282" s="26"/>
      <c r="K1282" s="26"/>
      <c r="L1282" s="26"/>
      <c r="M1282" s="26"/>
      <c r="N1282" s="26"/>
      <c r="O1282" s="26"/>
      <c r="P1282" s="26"/>
      <c r="Q1282" s="26"/>
      <c r="R1282" s="26"/>
      <c r="S1282" s="26"/>
      <c r="T1282" s="542"/>
    </row>
    <row r="1283" spans="1:20" ht="15" customHeight="1" x14ac:dyDescent="0.25">
      <c r="A1283" s="473"/>
      <c r="B1283" s="588"/>
      <c r="C1283" s="472"/>
      <c r="D1283" s="472"/>
      <c r="E1283" s="472"/>
      <c r="F1283" s="26"/>
      <c r="G1283" s="26"/>
      <c r="H1283" s="547"/>
      <c r="I1283" s="547"/>
      <c r="J1283" s="26"/>
      <c r="K1283" s="26"/>
      <c r="L1283" s="26"/>
      <c r="M1283" s="26"/>
      <c r="N1283" s="26"/>
      <c r="O1283" s="26"/>
      <c r="P1283" s="26"/>
      <c r="Q1283" s="26"/>
      <c r="R1283" s="26"/>
      <c r="S1283" s="26"/>
      <c r="T1283" s="542"/>
    </row>
    <row r="1284" spans="1:20" ht="15" customHeight="1" x14ac:dyDescent="0.25">
      <c r="A1284" s="473"/>
      <c r="B1284" s="588"/>
      <c r="C1284" s="472"/>
      <c r="D1284" s="472"/>
      <c r="E1284" s="472"/>
      <c r="F1284" s="26"/>
      <c r="G1284" s="26"/>
      <c r="H1284" s="547"/>
      <c r="I1284" s="547"/>
      <c r="J1284" s="26"/>
      <c r="K1284" s="26"/>
      <c r="L1284" s="26"/>
      <c r="M1284" s="26"/>
      <c r="N1284" s="26"/>
      <c r="O1284" s="26"/>
      <c r="P1284" s="26"/>
      <c r="Q1284" s="26"/>
      <c r="R1284" s="26"/>
      <c r="S1284" s="26"/>
      <c r="T1284" s="542"/>
    </row>
    <row r="1285" spans="1:20" ht="15" customHeight="1" x14ac:dyDescent="0.25">
      <c r="A1285" s="473"/>
      <c r="B1285" s="588"/>
      <c r="C1285" s="472"/>
      <c r="D1285" s="472"/>
      <c r="E1285" s="472"/>
      <c r="F1285" s="26"/>
      <c r="G1285" s="26"/>
      <c r="H1285" s="547"/>
      <c r="I1285" s="547"/>
      <c r="J1285" s="26"/>
      <c r="K1285" s="26"/>
      <c r="L1285" s="26"/>
      <c r="M1285" s="26"/>
      <c r="N1285" s="26"/>
      <c r="O1285" s="26"/>
      <c r="P1285" s="26"/>
      <c r="Q1285" s="26"/>
      <c r="R1285" s="26"/>
      <c r="S1285" s="26"/>
      <c r="T1285" s="542"/>
    </row>
    <row r="1286" spans="1:20" ht="15" customHeight="1" x14ac:dyDescent="0.25">
      <c r="A1286" s="473"/>
      <c r="B1286" s="588"/>
      <c r="C1286" s="472"/>
      <c r="D1286" s="472"/>
      <c r="E1286" s="472"/>
      <c r="F1286" s="26"/>
      <c r="G1286" s="26"/>
      <c r="H1286" s="547"/>
      <c r="I1286" s="547"/>
      <c r="J1286" s="26"/>
      <c r="K1286" s="26"/>
      <c r="L1286" s="26"/>
      <c r="M1286" s="26"/>
      <c r="N1286" s="26"/>
      <c r="O1286" s="26"/>
      <c r="P1286" s="26"/>
      <c r="Q1286" s="26"/>
      <c r="R1286" s="26"/>
      <c r="S1286" s="26"/>
      <c r="T1286" s="542"/>
    </row>
    <row r="1287" spans="1:20" ht="15" customHeight="1" x14ac:dyDescent="0.25">
      <c r="A1287" s="473"/>
      <c r="B1287" s="588"/>
      <c r="C1287" s="472"/>
      <c r="D1287" s="472"/>
      <c r="E1287" s="472"/>
      <c r="F1287" s="26"/>
      <c r="G1287" s="26"/>
      <c r="H1287" s="547"/>
      <c r="I1287" s="547"/>
      <c r="J1287" s="26"/>
      <c r="K1287" s="26"/>
      <c r="L1287" s="26"/>
      <c r="M1287" s="26"/>
      <c r="N1287" s="26"/>
      <c r="O1287" s="26"/>
      <c r="P1287" s="26"/>
      <c r="Q1287" s="26"/>
      <c r="R1287" s="26"/>
      <c r="S1287" s="26"/>
      <c r="T1287" s="542"/>
    </row>
    <row r="1288" spans="1:20" ht="15" customHeight="1" x14ac:dyDescent="0.25">
      <c r="A1288" s="473"/>
      <c r="B1288" s="588"/>
      <c r="C1288" s="472"/>
      <c r="D1288" s="472"/>
      <c r="E1288" s="472"/>
      <c r="F1288" s="26"/>
      <c r="G1288" s="26"/>
      <c r="H1288" s="547"/>
      <c r="I1288" s="547"/>
      <c r="J1288" s="26"/>
      <c r="K1288" s="26"/>
      <c r="L1288" s="26"/>
      <c r="M1288" s="26"/>
      <c r="N1288" s="26"/>
      <c r="O1288" s="26"/>
      <c r="P1288" s="26"/>
      <c r="Q1288" s="26"/>
      <c r="R1288" s="26"/>
      <c r="S1288" s="26"/>
      <c r="T1288" s="542"/>
    </row>
    <row r="1289" spans="1:20" ht="15" customHeight="1" x14ac:dyDescent="0.25">
      <c r="A1289" s="473"/>
      <c r="B1289" s="588"/>
      <c r="C1289" s="472"/>
      <c r="D1289" s="472"/>
      <c r="E1289" s="472"/>
      <c r="F1289" s="26"/>
      <c r="G1289" s="26"/>
      <c r="H1289" s="547"/>
      <c r="I1289" s="547"/>
      <c r="J1289" s="26"/>
      <c r="K1289" s="26"/>
      <c r="L1289" s="26"/>
      <c r="M1289" s="26"/>
      <c r="N1289" s="26"/>
      <c r="O1289" s="26"/>
      <c r="P1289" s="26"/>
      <c r="Q1289" s="26"/>
      <c r="R1289" s="26"/>
      <c r="S1289" s="26"/>
      <c r="T1289" s="542"/>
    </row>
    <row r="1290" spans="1:20" ht="15" customHeight="1" x14ac:dyDescent="0.25">
      <c r="A1290" s="473"/>
      <c r="B1290" s="641"/>
      <c r="C1290" s="472"/>
      <c r="D1290" s="472"/>
      <c r="E1290" s="472"/>
      <c r="F1290" s="26"/>
      <c r="G1290" s="26"/>
      <c r="H1290" s="547"/>
      <c r="I1290" s="547"/>
      <c r="J1290" s="26"/>
      <c r="K1290" s="26"/>
      <c r="L1290" s="26"/>
      <c r="M1290" s="26"/>
      <c r="N1290" s="26"/>
      <c r="O1290" s="26"/>
      <c r="P1290" s="26"/>
      <c r="Q1290" s="26"/>
      <c r="R1290" s="26"/>
      <c r="S1290" s="26"/>
      <c r="T1290" s="542"/>
    </row>
    <row r="1291" spans="1:20" ht="15" customHeight="1" x14ac:dyDescent="0.25">
      <c r="A1291" s="473"/>
      <c r="B1291" s="588"/>
      <c r="C1291" s="472"/>
      <c r="D1291" s="472"/>
      <c r="E1291" s="472"/>
      <c r="F1291" s="26"/>
      <c r="G1291" s="26"/>
      <c r="H1291" s="547"/>
      <c r="I1291" s="547"/>
      <c r="J1291" s="26"/>
      <c r="K1291" s="26"/>
      <c r="L1291" s="26"/>
      <c r="M1291" s="26"/>
      <c r="N1291" s="26"/>
      <c r="O1291" s="26"/>
      <c r="P1291" s="26"/>
      <c r="Q1291" s="26"/>
      <c r="R1291" s="26"/>
      <c r="S1291" s="26"/>
      <c r="T1291" s="542"/>
    </row>
    <row r="1292" spans="1:20" ht="15" customHeight="1" x14ac:dyDescent="0.25">
      <c r="A1292" s="473"/>
      <c r="B1292" s="588"/>
      <c r="C1292" s="472"/>
      <c r="D1292" s="472"/>
      <c r="E1292" s="472"/>
      <c r="F1292" s="26"/>
      <c r="G1292" s="26"/>
      <c r="H1292" s="547"/>
      <c r="I1292" s="547"/>
      <c r="J1292" s="26"/>
      <c r="K1292" s="26"/>
      <c r="L1292" s="26"/>
      <c r="M1292" s="26"/>
      <c r="N1292" s="26"/>
      <c r="O1292" s="26"/>
      <c r="P1292" s="26"/>
      <c r="Q1292" s="26"/>
      <c r="R1292" s="26"/>
      <c r="S1292" s="26"/>
      <c r="T1292" s="542"/>
    </row>
    <row r="1293" spans="1:20" ht="15" customHeight="1" x14ac:dyDescent="0.25">
      <c r="A1293" s="473"/>
      <c r="B1293" s="588"/>
      <c r="C1293" s="472"/>
      <c r="D1293" s="472"/>
      <c r="E1293" s="472"/>
      <c r="F1293" s="26"/>
      <c r="G1293" s="26"/>
      <c r="H1293" s="547"/>
      <c r="I1293" s="547"/>
      <c r="J1293" s="26"/>
      <c r="K1293" s="26"/>
      <c r="L1293" s="26"/>
      <c r="M1293" s="26"/>
      <c r="N1293" s="26"/>
      <c r="O1293" s="26"/>
      <c r="P1293" s="26"/>
      <c r="Q1293" s="26"/>
      <c r="R1293" s="26"/>
      <c r="S1293" s="26"/>
      <c r="T1293" s="542"/>
    </row>
    <row r="1294" spans="1:20" ht="15" customHeight="1" x14ac:dyDescent="0.25">
      <c r="A1294" s="473"/>
      <c r="B1294" s="588"/>
      <c r="C1294" s="472"/>
      <c r="D1294" s="472"/>
      <c r="E1294" s="472"/>
      <c r="F1294" s="26"/>
      <c r="G1294" s="26"/>
      <c r="H1294" s="547"/>
      <c r="I1294" s="547"/>
      <c r="J1294" s="26"/>
      <c r="K1294" s="26"/>
      <c r="L1294" s="26"/>
      <c r="M1294" s="26"/>
      <c r="N1294" s="26"/>
      <c r="O1294" s="26"/>
      <c r="P1294" s="26"/>
      <c r="Q1294" s="26"/>
      <c r="R1294" s="26"/>
      <c r="S1294" s="26"/>
      <c r="T1294" s="542"/>
    </row>
    <row r="1295" spans="1:20" ht="15" customHeight="1" x14ac:dyDescent="0.25">
      <c r="A1295" s="473"/>
      <c r="B1295" s="588"/>
      <c r="C1295" s="472"/>
      <c r="D1295" s="472"/>
      <c r="E1295" s="472"/>
      <c r="F1295" s="26"/>
      <c r="G1295" s="26"/>
      <c r="H1295" s="547"/>
      <c r="I1295" s="547"/>
      <c r="J1295" s="26"/>
      <c r="K1295" s="26"/>
      <c r="L1295" s="26"/>
      <c r="M1295" s="26"/>
      <c r="N1295" s="26"/>
      <c r="O1295" s="26"/>
      <c r="P1295" s="26"/>
      <c r="Q1295" s="26"/>
      <c r="R1295" s="26"/>
      <c r="S1295" s="26"/>
      <c r="T1295" s="542"/>
    </row>
    <row r="1296" spans="1:20" ht="15" customHeight="1" x14ac:dyDescent="0.25">
      <c r="A1296" s="473"/>
      <c r="B1296" s="588"/>
      <c r="C1296" s="472"/>
      <c r="D1296" s="472"/>
      <c r="E1296" s="472"/>
      <c r="F1296" s="26"/>
      <c r="G1296" s="26"/>
      <c r="H1296" s="547"/>
      <c r="I1296" s="547"/>
      <c r="J1296" s="26"/>
      <c r="K1296" s="26"/>
      <c r="L1296" s="26"/>
      <c r="M1296" s="26"/>
      <c r="N1296" s="26"/>
      <c r="O1296" s="26"/>
      <c r="P1296" s="26"/>
      <c r="Q1296" s="26"/>
      <c r="R1296" s="26"/>
      <c r="S1296" s="26"/>
      <c r="T1296" s="542"/>
    </row>
    <row r="1297" spans="1:20" ht="15" customHeight="1" x14ac:dyDescent="0.25">
      <c r="A1297" s="473"/>
      <c r="B1297" s="588"/>
      <c r="C1297" s="472"/>
      <c r="D1297" s="472"/>
      <c r="E1297" s="472"/>
      <c r="F1297" s="26"/>
      <c r="G1297" s="26"/>
      <c r="H1297" s="547"/>
      <c r="I1297" s="547"/>
      <c r="J1297" s="26"/>
      <c r="K1297" s="26"/>
      <c r="L1297" s="26"/>
      <c r="M1297" s="26"/>
      <c r="N1297" s="26"/>
      <c r="O1297" s="26"/>
      <c r="P1297" s="26"/>
      <c r="Q1297" s="26"/>
      <c r="R1297" s="26"/>
      <c r="S1297" s="26"/>
      <c r="T1297" s="542"/>
    </row>
    <row r="1298" spans="1:20" ht="15" customHeight="1" x14ac:dyDescent="0.25">
      <c r="A1298" s="473"/>
      <c r="B1298" s="588"/>
      <c r="C1298" s="472"/>
      <c r="D1298" s="472"/>
      <c r="E1298" s="472"/>
      <c r="F1298" s="26"/>
      <c r="G1298" s="26"/>
      <c r="H1298" s="547"/>
      <c r="I1298" s="547"/>
      <c r="J1298" s="26"/>
      <c r="K1298" s="26"/>
      <c r="L1298" s="26"/>
      <c r="M1298" s="26"/>
      <c r="N1298" s="26"/>
      <c r="O1298" s="26"/>
      <c r="P1298" s="26"/>
      <c r="Q1298" s="26"/>
      <c r="R1298" s="26"/>
      <c r="S1298" s="26"/>
      <c r="T1298" s="542"/>
    </row>
    <row r="1299" spans="1:20" ht="15" customHeight="1" x14ac:dyDescent="0.25">
      <c r="A1299" s="473"/>
      <c r="B1299" s="588"/>
      <c r="C1299" s="472"/>
      <c r="D1299" s="472"/>
      <c r="E1299" s="472"/>
      <c r="F1299" s="26"/>
      <c r="G1299" s="26"/>
      <c r="H1299" s="547"/>
      <c r="I1299" s="547"/>
      <c r="J1299" s="26"/>
      <c r="K1299" s="26"/>
      <c r="L1299" s="26"/>
      <c r="M1299" s="26"/>
      <c r="N1299" s="26"/>
      <c r="O1299" s="26"/>
      <c r="P1299" s="26"/>
      <c r="Q1299" s="26"/>
      <c r="R1299" s="26"/>
      <c r="S1299" s="26"/>
      <c r="T1299" s="542"/>
    </row>
    <row r="1300" spans="1:20" ht="15" customHeight="1" x14ac:dyDescent="0.25">
      <c r="A1300" s="473"/>
      <c r="B1300" s="588"/>
      <c r="C1300" s="472"/>
      <c r="D1300" s="472"/>
      <c r="E1300" s="472"/>
      <c r="F1300" s="26"/>
      <c r="G1300" s="26"/>
      <c r="H1300" s="547"/>
      <c r="I1300" s="547"/>
      <c r="J1300" s="26"/>
      <c r="K1300" s="26"/>
      <c r="L1300" s="26"/>
      <c r="M1300" s="26"/>
      <c r="N1300" s="26"/>
      <c r="O1300" s="26"/>
      <c r="P1300" s="26"/>
      <c r="Q1300" s="26"/>
      <c r="R1300" s="26"/>
      <c r="S1300" s="26"/>
      <c r="T1300" s="542"/>
    </row>
    <row r="1301" spans="1:20" ht="15" customHeight="1" x14ac:dyDescent="0.25">
      <c r="A1301" s="473"/>
      <c r="B1301" s="588"/>
      <c r="C1301" s="472"/>
      <c r="D1301" s="472"/>
      <c r="E1301" s="472"/>
      <c r="F1301" s="26"/>
      <c r="G1301" s="26"/>
      <c r="H1301" s="547"/>
      <c r="I1301" s="547"/>
      <c r="J1301" s="26"/>
      <c r="K1301" s="26"/>
      <c r="L1301" s="26"/>
      <c r="M1301" s="26"/>
      <c r="N1301" s="26"/>
      <c r="O1301" s="26"/>
      <c r="P1301" s="26"/>
      <c r="Q1301" s="26"/>
      <c r="R1301" s="26"/>
      <c r="S1301" s="26"/>
      <c r="T1301" s="542"/>
    </row>
    <row r="1302" spans="1:20" ht="15" customHeight="1" x14ac:dyDescent="0.25">
      <c r="A1302" s="473"/>
      <c r="B1302" s="588"/>
      <c r="C1302" s="472"/>
      <c r="D1302" s="472"/>
      <c r="E1302" s="472"/>
      <c r="F1302" s="26"/>
      <c r="G1302" s="26"/>
      <c r="H1302" s="547"/>
      <c r="I1302" s="547"/>
      <c r="J1302" s="26"/>
      <c r="K1302" s="26"/>
      <c r="L1302" s="26"/>
      <c r="M1302" s="26"/>
      <c r="N1302" s="26"/>
      <c r="O1302" s="26"/>
      <c r="P1302" s="26"/>
      <c r="Q1302" s="26"/>
      <c r="R1302" s="26"/>
      <c r="S1302" s="26"/>
      <c r="T1302" s="542"/>
    </row>
    <row r="1303" spans="1:20" ht="15" customHeight="1" x14ac:dyDescent="0.25">
      <c r="A1303" s="473"/>
      <c r="B1303" s="588"/>
      <c r="C1303" s="472"/>
      <c r="D1303" s="472"/>
      <c r="E1303" s="472"/>
      <c r="F1303" s="26"/>
      <c r="G1303" s="26"/>
      <c r="H1303" s="547"/>
      <c r="I1303" s="547"/>
      <c r="J1303" s="26"/>
      <c r="K1303" s="26"/>
      <c r="L1303" s="26"/>
      <c r="M1303" s="26"/>
      <c r="N1303" s="26"/>
      <c r="O1303" s="26"/>
      <c r="P1303" s="26"/>
      <c r="Q1303" s="26"/>
      <c r="R1303" s="26"/>
      <c r="S1303" s="26"/>
      <c r="T1303" s="542"/>
    </row>
    <row r="1304" spans="1:20" ht="15" customHeight="1" x14ac:dyDescent="0.25">
      <c r="A1304" s="473"/>
      <c r="B1304" s="588"/>
      <c r="C1304" s="472"/>
      <c r="D1304" s="472"/>
      <c r="E1304" s="472"/>
      <c r="F1304" s="26"/>
      <c r="G1304" s="26"/>
      <c r="H1304" s="547"/>
      <c r="I1304" s="547"/>
      <c r="J1304" s="26"/>
      <c r="K1304" s="26"/>
      <c r="L1304" s="26"/>
      <c r="M1304" s="26"/>
      <c r="N1304" s="26"/>
      <c r="O1304" s="26"/>
      <c r="P1304" s="26"/>
      <c r="Q1304" s="26"/>
      <c r="R1304" s="26"/>
      <c r="S1304" s="26"/>
      <c r="T1304" s="542"/>
    </row>
    <row r="1305" spans="1:20" ht="15" customHeight="1" x14ac:dyDescent="0.25">
      <c r="A1305" s="473"/>
      <c r="B1305" s="588"/>
      <c r="C1305" s="472"/>
      <c r="D1305" s="472"/>
      <c r="E1305" s="472"/>
      <c r="F1305" s="26"/>
      <c r="G1305" s="26"/>
      <c r="H1305" s="547"/>
      <c r="I1305" s="547"/>
      <c r="J1305" s="26"/>
      <c r="K1305" s="26"/>
      <c r="L1305" s="26"/>
      <c r="M1305" s="26"/>
      <c r="N1305" s="26"/>
      <c r="O1305" s="26"/>
      <c r="P1305" s="26"/>
      <c r="Q1305" s="26"/>
      <c r="R1305" s="26"/>
      <c r="S1305" s="26"/>
      <c r="T1305" s="542"/>
    </row>
    <row r="1306" spans="1:20" ht="15" customHeight="1" x14ac:dyDescent="0.25">
      <c r="A1306" s="473"/>
      <c r="B1306" s="588"/>
      <c r="C1306" s="472"/>
      <c r="D1306" s="472"/>
      <c r="E1306" s="472"/>
      <c r="F1306" s="26"/>
      <c r="G1306" s="26"/>
      <c r="H1306" s="547"/>
      <c r="I1306" s="547"/>
      <c r="J1306" s="26"/>
      <c r="K1306" s="26"/>
      <c r="L1306" s="26"/>
      <c r="M1306" s="26"/>
      <c r="N1306" s="26"/>
      <c r="O1306" s="26"/>
      <c r="P1306" s="26"/>
      <c r="Q1306" s="26"/>
      <c r="R1306" s="26"/>
      <c r="S1306" s="26"/>
      <c r="T1306" s="542"/>
    </row>
    <row r="1307" spans="1:20" ht="15" customHeight="1" x14ac:dyDescent="0.25">
      <c r="A1307" s="473"/>
      <c r="B1307" s="588"/>
      <c r="C1307" s="472"/>
      <c r="D1307" s="472"/>
      <c r="E1307" s="472"/>
      <c r="F1307" s="26"/>
      <c r="G1307" s="26"/>
      <c r="H1307" s="547"/>
      <c r="I1307" s="547"/>
      <c r="J1307" s="26"/>
      <c r="K1307" s="26"/>
      <c r="L1307" s="26"/>
      <c r="M1307" s="26"/>
      <c r="N1307" s="26"/>
      <c r="O1307" s="26"/>
      <c r="P1307" s="26"/>
      <c r="Q1307" s="26"/>
      <c r="R1307" s="26"/>
      <c r="S1307" s="26"/>
      <c r="T1307" s="542"/>
    </row>
    <row r="1308" spans="1:20" ht="15" customHeight="1" x14ac:dyDescent="0.25">
      <c r="A1308" s="473"/>
      <c r="B1308" s="588"/>
      <c r="C1308" s="472"/>
      <c r="D1308" s="472"/>
      <c r="E1308" s="472"/>
      <c r="F1308" s="26"/>
      <c r="G1308" s="26"/>
      <c r="H1308" s="547"/>
      <c r="I1308" s="547"/>
      <c r="J1308" s="26"/>
      <c r="K1308" s="26"/>
      <c r="L1308" s="26"/>
      <c r="M1308" s="26"/>
      <c r="N1308" s="26"/>
      <c r="O1308" s="26"/>
      <c r="P1308" s="26"/>
      <c r="Q1308" s="26"/>
      <c r="R1308" s="26"/>
      <c r="S1308" s="26"/>
      <c r="T1308" s="542"/>
    </row>
    <row r="1309" spans="1:20" ht="15" customHeight="1" x14ac:dyDescent="0.25">
      <c r="A1309" s="473"/>
      <c r="B1309" s="588"/>
      <c r="C1309" s="472"/>
      <c r="D1309" s="472"/>
      <c r="E1309" s="472"/>
      <c r="F1309" s="26"/>
      <c r="G1309" s="26"/>
      <c r="H1309" s="547"/>
      <c r="I1309" s="547"/>
      <c r="J1309" s="26"/>
      <c r="K1309" s="26"/>
      <c r="L1309" s="26"/>
      <c r="M1309" s="26"/>
      <c r="N1309" s="26"/>
      <c r="O1309" s="26"/>
      <c r="P1309" s="26"/>
      <c r="Q1309" s="26"/>
      <c r="R1309" s="26"/>
      <c r="S1309" s="26"/>
      <c r="T1309" s="542"/>
    </row>
    <row r="1310" spans="1:20" ht="15" customHeight="1" x14ac:dyDescent="0.25">
      <c r="A1310" s="473"/>
      <c r="B1310" s="588"/>
      <c r="C1310" s="472"/>
      <c r="D1310" s="472"/>
      <c r="E1310" s="472"/>
      <c r="F1310" s="26"/>
      <c r="G1310" s="26"/>
      <c r="H1310" s="547"/>
      <c r="I1310" s="547"/>
      <c r="J1310" s="26"/>
      <c r="K1310" s="26"/>
      <c r="L1310" s="26"/>
      <c r="M1310" s="26"/>
      <c r="N1310" s="26"/>
      <c r="O1310" s="26"/>
      <c r="P1310" s="26"/>
      <c r="Q1310" s="26"/>
      <c r="R1310" s="26"/>
      <c r="S1310" s="26"/>
      <c r="T1310" s="542"/>
    </row>
    <row r="1311" spans="1:20" ht="15" customHeight="1" x14ac:dyDescent="0.25">
      <c r="A1311" s="473"/>
      <c r="B1311" s="588"/>
      <c r="C1311" s="472"/>
      <c r="D1311" s="472"/>
      <c r="E1311" s="472"/>
      <c r="F1311" s="26"/>
      <c r="G1311" s="26"/>
      <c r="H1311" s="547"/>
      <c r="I1311" s="547"/>
      <c r="J1311" s="26"/>
      <c r="K1311" s="26"/>
      <c r="L1311" s="26"/>
      <c r="M1311" s="26"/>
      <c r="N1311" s="26"/>
      <c r="O1311" s="26"/>
      <c r="P1311" s="26"/>
      <c r="Q1311" s="26"/>
      <c r="R1311" s="26"/>
      <c r="S1311" s="26"/>
      <c r="T1311" s="542"/>
    </row>
    <row r="1312" spans="1:20" ht="15" customHeight="1" x14ac:dyDescent="0.25">
      <c r="A1312" s="473"/>
      <c r="B1312" s="588"/>
      <c r="C1312" s="472"/>
      <c r="D1312" s="472"/>
      <c r="E1312" s="472"/>
      <c r="F1312" s="26"/>
      <c r="G1312" s="26"/>
      <c r="H1312" s="547"/>
      <c r="I1312" s="547"/>
      <c r="J1312" s="26"/>
      <c r="K1312" s="26"/>
      <c r="L1312" s="26"/>
      <c r="M1312" s="26"/>
      <c r="N1312" s="26"/>
      <c r="O1312" s="26"/>
      <c r="P1312" s="26"/>
      <c r="Q1312" s="26"/>
      <c r="R1312" s="26"/>
      <c r="S1312" s="26"/>
      <c r="T1312" s="542"/>
    </row>
    <row r="1313" spans="1:20" ht="15" customHeight="1" x14ac:dyDescent="0.25">
      <c r="A1313" s="473"/>
      <c r="B1313" s="588"/>
      <c r="C1313" s="472"/>
      <c r="D1313" s="472"/>
      <c r="E1313" s="472"/>
      <c r="F1313" s="26"/>
      <c r="G1313" s="26"/>
      <c r="H1313" s="547"/>
      <c r="I1313" s="547"/>
      <c r="J1313" s="26"/>
      <c r="K1313" s="26"/>
      <c r="L1313" s="26"/>
      <c r="M1313" s="26"/>
      <c r="N1313" s="26"/>
      <c r="O1313" s="26"/>
      <c r="P1313" s="26"/>
      <c r="Q1313" s="26"/>
      <c r="R1313" s="26"/>
      <c r="S1313" s="26"/>
      <c r="T1313" s="542"/>
    </row>
    <row r="1314" spans="1:20" ht="15" customHeight="1" x14ac:dyDescent="0.25">
      <c r="A1314" s="473"/>
      <c r="B1314" s="588"/>
      <c r="C1314" s="472"/>
      <c r="D1314" s="472"/>
      <c r="E1314" s="472"/>
      <c r="F1314" s="26"/>
      <c r="G1314" s="26"/>
      <c r="H1314" s="547"/>
      <c r="I1314" s="547"/>
      <c r="J1314" s="26"/>
      <c r="K1314" s="26"/>
      <c r="L1314" s="26"/>
      <c r="M1314" s="26"/>
      <c r="N1314" s="26"/>
      <c r="O1314" s="26"/>
      <c r="P1314" s="26"/>
      <c r="Q1314" s="26"/>
      <c r="R1314" s="26"/>
      <c r="S1314" s="26"/>
      <c r="T1314" s="542"/>
    </row>
    <row r="1315" spans="1:20" ht="15" customHeight="1" x14ac:dyDescent="0.25">
      <c r="A1315" s="473"/>
      <c r="B1315" s="588"/>
      <c r="C1315" s="472"/>
      <c r="D1315" s="472"/>
      <c r="E1315" s="472"/>
      <c r="F1315" s="26"/>
      <c r="G1315" s="26"/>
      <c r="H1315" s="547"/>
      <c r="I1315" s="547"/>
      <c r="J1315" s="26"/>
      <c r="K1315" s="26"/>
      <c r="L1315" s="26"/>
      <c r="M1315" s="26"/>
      <c r="N1315" s="26"/>
      <c r="O1315" s="26"/>
      <c r="P1315" s="26"/>
      <c r="Q1315" s="26"/>
      <c r="R1315" s="26"/>
      <c r="S1315" s="26"/>
      <c r="T1315" s="542"/>
    </row>
    <row r="1316" spans="1:20" ht="15" customHeight="1" x14ac:dyDescent="0.25">
      <c r="A1316" s="473"/>
      <c r="B1316" s="588"/>
      <c r="C1316" s="472"/>
      <c r="D1316" s="472"/>
      <c r="E1316" s="472"/>
      <c r="F1316" s="26"/>
      <c r="G1316" s="26"/>
      <c r="H1316" s="547"/>
      <c r="I1316" s="547"/>
      <c r="J1316" s="26"/>
      <c r="K1316" s="26"/>
      <c r="L1316" s="26"/>
      <c r="M1316" s="26"/>
      <c r="N1316" s="26"/>
      <c r="O1316" s="26"/>
      <c r="P1316" s="26"/>
      <c r="Q1316" s="26"/>
      <c r="R1316" s="26"/>
      <c r="S1316" s="26"/>
      <c r="T1316" s="542"/>
    </row>
    <row r="1317" spans="1:20" ht="15" customHeight="1" x14ac:dyDescent="0.25">
      <c r="A1317" s="473"/>
      <c r="B1317" s="588"/>
      <c r="C1317" s="472"/>
      <c r="D1317" s="472"/>
      <c r="E1317" s="472"/>
      <c r="F1317" s="26"/>
      <c r="G1317" s="26"/>
      <c r="H1317" s="547"/>
      <c r="I1317" s="547"/>
      <c r="J1317" s="26"/>
      <c r="K1317" s="26"/>
      <c r="L1317" s="26"/>
      <c r="M1317" s="26"/>
      <c r="N1317" s="26"/>
      <c r="O1317" s="26"/>
      <c r="P1317" s="26"/>
      <c r="Q1317" s="26"/>
      <c r="R1317" s="26"/>
      <c r="S1317" s="26"/>
      <c r="T1317" s="542"/>
    </row>
    <row r="1318" spans="1:20" ht="15" customHeight="1" x14ac:dyDescent="0.25">
      <c r="A1318" s="473"/>
      <c r="B1318" s="588"/>
      <c r="C1318" s="472"/>
      <c r="D1318" s="472"/>
      <c r="E1318" s="472"/>
      <c r="F1318" s="26"/>
      <c r="G1318" s="26"/>
      <c r="H1318" s="547"/>
      <c r="I1318" s="547"/>
      <c r="J1318" s="26"/>
      <c r="K1318" s="26"/>
      <c r="L1318" s="26"/>
      <c r="M1318" s="26"/>
      <c r="N1318" s="26"/>
      <c r="O1318" s="26"/>
      <c r="P1318" s="26"/>
      <c r="Q1318" s="26"/>
      <c r="R1318" s="26"/>
      <c r="S1318" s="26"/>
      <c r="T1318" s="542"/>
    </row>
    <row r="1319" spans="1:20" ht="15" customHeight="1" x14ac:dyDescent="0.25">
      <c r="A1319" s="473"/>
      <c r="B1319" s="588"/>
      <c r="C1319" s="472"/>
      <c r="D1319" s="472"/>
      <c r="E1319" s="472"/>
      <c r="F1319" s="26"/>
      <c r="G1319" s="26"/>
      <c r="H1319" s="547"/>
      <c r="I1319" s="547"/>
      <c r="J1319" s="26"/>
      <c r="K1319" s="26"/>
      <c r="L1319" s="26"/>
      <c r="M1319" s="26"/>
      <c r="N1319" s="26"/>
      <c r="O1319" s="26"/>
      <c r="P1319" s="26"/>
      <c r="Q1319" s="26"/>
      <c r="R1319" s="26"/>
      <c r="S1319" s="26"/>
      <c r="T1319" s="542"/>
    </row>
    <row r="1320" spans="1:20" ht="15" customHeight="1" x14ac:dyDescent="0.25">
      <c r="A1320" s="473"/>
      <c r="B1320" s="588"/>
      <c r="C1320" s="472"/>
      <c r="D1320" s="472"/>
      <c r="E1320" s="472"/>
      <c r="F1320" s="26"/>
      <c r="G1320" s="26"/>
      <c r="H1320" s="547"/>
      <c r="I1320" s="547"/>
      <c r="J1320" s="26"/>
      <c r="K1320" s="26"/>
      <c r="L1320" s="26"/>
      <c r="M1320" s="26"/>
      <c r="N1320" s="26"/>
      <c r="O1320" s="26"/>
      <c r="P1320" s="26"/>
      <c r="Q1320" s="26"/>
      <c r="R1320" s="26"/>
      <c r="S1320" s="26"/>
      <c r="T1320" s="542"/>
    </row>
    <row r="1321" spans="1:20" ht="15" customHeight="1" x14ac:dyDescent="0.25">
      <c r="A1321" s="473"/>
      <c r="B1321" s="588"/>
      <c r="C1321" s="472"/>
      <c r="D1321" s="472"/>
      <c r="E1321" s="472"/>
      <c r="F1321" s="26"/>
      <c r="G1321" s="26"/>
      <c r="H1321" s="547"/>
      <c r="I1321" s="547"/>
      <c r="J1321" s="26"/>
      <c r="K1321" s="26"/>
      <c r="L1321" s="26"/>
      <c r="M1321" s="26"/>
      <c r="N1321" s="26"/>
      <c r="O1321" s="26"/>
      <c r="P1321" s="26"/>
      <c r="Q1321" s="26"/>
      <c r="R1321" s="26"/>
      <c r="S1321" s="26"/>
      <c r="T1321" s="542"/>
    </row>
    <row r="1322" spans="1:20" ht="15" customHeight="1" x14ac:dyDescent="0.25">
      <c r="A1322" s="473"/>
      <c r="B1322" s="588"/>
      <c r="C1322" s="472"/>
      <c r="D1322" s="472"/>
      <c r="E1322" s="472"/>
      <c r="F1322" s="26"/>
      <c r="G1322" s="26"/>
      <c r="H1322" s="547"/>
      <c r="I1322" s="547"/>
      <c r="J1322" s="26"/>
      <c r="K1322" s="26"/>
      <c r="L1322" s="26"/>
      <c r="M1322" s="26"/>
      <c r="N1322" s="26"/>
      <c r="O1322" s="26"/>
      <c r="P1322" s="26"/>
      <c r="Q1322" s="26"/>
      <c r="R1322" s="26"/>
      <c r="S1322" s="26"/>
      <c r="T1322" s="542"/>
    </row>
    <row r="1323" spans="1:20" ht="15" customHeight="1" x14ac:dyDescent="0.25">
      <c r="A1323" s="473"/>
      <c r="B1323" s="588"/>
      <c r="C1323" s="472"/>
      <c r="D1323" s="472"/>
      <c r="E1323" s="472"/>
      <c r="F1323" s="26"/>
      <c r="G1323" s="26"/>
      <c r="H1323" s="547"/>
      <c r="I1323" s="547"/>
      <c r="J1323" s="26"/>
      <c r="K1323" s="26"/>
      <c r="L1323" s="26"/>
      <c r="M1323" s="26"/>
      <c r="N1323" s="26"/>
      <c r="O1323" s="26"/>
      <c r="P1323" s="26"/>
      <c r="Q1323" s="26"/>
      <c r="R1323" s="26"/>
      <c r="S1323" s="26"/>
      <c r="T1323" s="542"/>
    </row>
    <row r="1324" spans="1:20" ht="15" customHeight="1" x14ac:dyDescent="0.25">
      <c r="A1324" s="473"/>
      <c r="B1324" s="588"/>
      <c r="C1324" s="472"/>
      <c r="D1324" s="472"/>
      <c r="E1324" s="472"/>
      <c r="F1324" s="26"/>
      <c r="G1324" s="26"/>
      <c r="H1324" s="547"/>
      <c r="I1324" s="547"/>
      <c r="J1324" s="26"/>
      <c r="K1324" s="26"/>
      <c r="L1324" s="26"/>
      <c r="M1324" s="26"/>
      <c r="N1324" s="26"/>
      <c r="O1324" s="26"/>
      <c r="P1324" s="26"/>
      <c r="Q1324" s="26"/>
      <c r="R1324" s="26"/>
      <c r="S1324" s="26"/>
      <c r="T1324" s="542"/>
    </row>
    <row r="1325" spans="1:20" ht="15" customHeight="1" x14ac:dyDescent="0.25">
      <c r="A1325" s="473"/>
      <c r="B1325" s="588"/>
      <c r="C1325" s="472"/>
      <c r="D1325" s="472"/>
      <c r="E1325" s="472"/>
      <c r="F1325" s="26"/>
      <c r="G1325" s="26"/>
      <c r="H1325" s="547"/>
      <c r="I1325" s="547"/>
      <c r="J1325" s="26"/>
      <c r="K1325" s="26"/>
      <c r="L1325" s="26"/>
      <c r="M1325" s="26"/>
      <c r="N1325" s="26"/>
      <c r="O1325" s="26"/>
      <c r="P1325" s="26"/>
      <c r="Q1325" s="26"/>
      <c r="R1325" s="26"/>
      <c r="S1325" s="26"/>
      <c r="T1325" s="542"/>
    </row>
    <row r="1326" spans="1:20" ht="15" customHeight="1" x14ac:dyDescent="0.25">
      <c r="A1326" s="473"/>
      <c r="B1326" s="588"/>
      <c r="C1326" s="472"/>
      <c r="D1326" s="472"/>
      <c r="E1326" s="472"/>
      <c r="F1326" s="26"/>
      <c r="G1326" s="26"/>
      <c r="H1326" s="547"/>
      <c r="I1326" s="547"/>
      <c r="J1326" s="26"/>
      <c r="K1326" s="26"/>
      <c r="L1326" s="26"/>
      <c r="M1326" s="26"/>
      <c r="N1326" s="26"/>
      <c r="O1326" s="26"/>
      <c r="P1326" s="26"/>
      <c r="Q1326" s="26"/>
      <c r="R1326" s="26"/>
      <c r="S1326" s="26"/>
      <c r="T1326" s="542"/>
    </row>
    <row r="1327" spans="1:20" ht="15" customHeight="1" x14ac:dyDescent="0.25">
      <c r="A1327" s="473"/>
      <c r="B1327" s="588"/>
      <c r="C1327" s="472"/>
      <c r="D1327" s="472"/>
      <c r="E1327" s="472"/>
      <c r="F1327" s="26"/>
      <c r="G1327" s="26"/>
      <c r="H1327" s="547"/>
      <c r="I1327" s="547"/>
      <c r="J1327" s="26"/>
      <c r="K1327" s="26"/>
      <c r="L1327" s="26"/>
      <c r="M1327" s="26"/>
      <c r="N1327" s="26"/>
      <c r="O1327" s="26"/>
      <c r="P1327" s="26"/>
      <c r="Q1327" s="26"/>
      <c r="R1327" s="26"/>
      <c r="S1327" s="26"/>
      <c r="T1327" s="542"/>
    </row>
    <row r="1328" spans="1:20" ht="15" customHeight="1" x14ac:dyDescent="0.25">
      <c r="A1328" s="473"/>
      <c r="B1328" s="588"/>
      <c r="C1328" s="472"/>
      <c r="D1328" s="472"/>
      <c r="E1328" s="472"/>
      <c r="F1328" s="26"/>
      <c r="G1328" s="26"/>
      <c r="H1328" s="547"/>
      <c r="I1328" s="547"/>
      <c r="J1328" s="26"/>
      <c r="K1328" s="26"/>
      <c r="L1328" s="26"/>
      <c r="M1328" s="26"/>
      <c r="N1328" s="26"/>
      <c r="O1328" s="26"/>
      <c r="P1328" s="26"/>
      <c r="Q1328" s="26"/>
      <c r="R1328" s="26"/>
      <c r="S1328" s="26"/>
      <c r="T1328" s="542"/>
    </row>
    <row r="1329" spans="1:20" ht="15" customHeight="1" x14ac:dyDescent="0.25">
      <c r="A1329" s="473"/>
      <c r="B1329" s="588"/>
      <c r="C1329" s="472"/>
      <c r="D1329" s="472"/>
      <c r="E1329" s="472"/>
      <c r="F1329" s="26"/>
      <c r="G1329" s="26"/>
      <c r="H1329" s="547"/>
      <c r="I1329" s="547"/>
      <c r="J1329" s="26"/>
      <c r="K1329" s="26"/>
      <c r="L1329" s="26"/>
      <c r="M1329" s="26"/>
      <c r="N1329" s="26"/>
      <c r="O1329" s="26"/>
      <c r="P1329" s="26"/>
      <c r="Q1329" s="26"/>
      <c r="R1329" s="26"/>
      <c r="S1329" s="26"/>
      <c r="T1329" s="542"/>
    </row>
    <row r="1330" spans="1:20" ht="15" customHeight="1" x14ac:dyDescent="0.25">
      <c r="A1330" s="473"/>
      <c r="B1330" s="588"/>
      <c r="C1330" s="472"/>
      <c r="D1330" s="472"/>
      <c r="E1330" s="472"/>
      <c r="F1330" s="26"/>
      <c r="G1330" s="26"/>
      <c r="H1330" s="547"/>
      <c r="I1330" s="547"/>
      <c r="J1330" s="26"/>
      <c r="K1330" s="26"/>
      <c r="L1330" s="26"/>
      <c r="M1330" s="26"/>
      <c r="N1330" s="26"/>
      <c r="O1330" s="26"/>
      <c r="P1330" s="26"/>
      <c r="Q1330" s="26"/>
      <c r="R1330" s="26"/>
      <c r="S1330" s="26"/>
      <c r="T1330" s="542"/>
    </row>
    <row r="1331" spans="1:20" ht="15" customHeight="1" x14ac:dyDescent="0.25">
      <c r="A1331" s="473"/>
      <c r="B1331" s="588"/>
      <c r="C1331" s="472"/>
      <c r="D1331" s="472"/>
      <c r="E1331" s="472"/>
      <c r="F1331" s="26"/>
      <c r="G1331" s="26"/>
      <c r="H1331" s="547"/>
      <c r="I1331" s="547"/>
      <c r="J1331" s="26"/>
      <c r="K1331" s="26"/>
      <c r="L1331" s="26"/>
      <c r="M1331" s="26"/>
      <c r="N1331" s="26"/>
      <c r="O1331" s="26"/>
      <c r="P1331" s="26"/>
      <c r="Q1331" s="26"/>
      <c r="R1331" s="26"/>
      <c r="S1331" s="26"/>
      <c r="T1331" s="542"/>
    </row>
    <row r="1332" spans="1:20" ht="15" customHeight="1" x14ac:dyDescent="0.25">
      <c r="A1332" s="473"/>
      <c r="B1332" s="588"/>
      <c r="C1332" s="472"/>
      <c r="D1332" s="472"/>
      <c r="E1332" s="472"/>
      <c r="F1332" s="26"/>
      <c r="G1332" s="26"/>
      <c r="H1332" s="547"/>
      <c r="I1332" s="547"/>
      <c r="J1332" s="26"/>
      <c r="K1332" s="26"/>
      <c r="L1332" s="26"/>
      <c r="M1332" s="26"/>
      <c r="N1332" s="26"/>
      <c r="O1332" s="26"/>
      <c r="P1332" s="26"/>
      <c r="Q1332" s="26"/>
      <c r="R1332" s="26"/>
      <c r="S1332" s="26"/>
      <c r="T1332" s="542"/>
    </row>
    <row r="1333" spans="1:20" ht="15" customHeight="1" x14ac:dyDescent="0.25">
      <c r="A1333" s="473"/>
      <c r="B1333" s="588"/>
      <c r="C1333" s="472"/>
      <c r="D1333" s="472"/>
      <c r="E1333" s="472"/>
      <c r="F1333" s="26"/>
      <c r="G1333" s="26"/>
      <c r="H1333" s="547"/>
      <c r="I1333" s="547"/>
      <c r="J1333" s="26"/>
      <c r="K1333" s="26"/>
      <c r="L1333" s="26"/>
      <c r="M1333" s="26"/>
      <c r="N1333" s="26"/>
      <c r="O1333" s="26"/>
      <c r="P1333" s="26"/>
      <c r="Q1333" s="26"/>
      <c r="R1333" s="26"/>
      <c r="S1333" s="26"/>
      <c r="T1333" s="542"/>
    </row>
    <row r="1334" spans="1:20" ht="15" customHeight="1" x14ac:dyDescent="0.25">
      <c r="A1334" s="473"/>
      <c r="B1334" s="588"/>
      <c r="C1334" s="472"/>
      <c r="D1334" s="472"/>
      <c r="E1334" s="472"/>
      <c r="F1334" s="26"/>
      <c r="G1334" s="26"/>
      <c r="H1334" s="547"/>
      <c r="I1334" s="547"/>
      <c r="J1334" s="26"/>
      <c r="K1334" s="26"/>
      <c r="L1334" s="26"/>
      <c r="M1334" s="26"/>
      <c r="N1334" s="26"/>
      <c r="O1334" s="26"/>
      <c r="P1334" s="26"/>
      <c r="Q1334" s="26"/>
      <c r="R1334" s="26"/>
      <c r="S1334" s="26"/>
      <c r="T1334" s="542"/>
    </row>
    <row r="1335" spans="1:20" ht="15" customHeight="1" x14ac:dyDescent="0.25">
      <c r="A1335" s="473"/>
      <c r="B1335" s="588"/>
      <c r="C1335" s="472"/>
      <c r="D1335" s="472"/>
      <c r="E1335" s="472"/>
      <c r="F1335" s="26"/>
      <c r="G1335" s="26"/>
      <c r="H1335" s="547"/>
      <c r="I1335" s="547"/>
      <c r="J1335" s="26"/>
      <c r="K1335" s="26"/>
      <c r="L1335" s="26"/>
      <c r="M1335" s="26"/>
      <c r="N1335" s="26"/>
      <c r="O1335" s="26"/>
      <c r="P1335" s="26"/>
      <c r="Q1335" s="26"/>
      <c r="R1335" s="26"/>
      <c r="S1335" s="26"/>
      <c r="T1335" s="542"/>
    </row>
    <row r="1336" spans="1:20" ht="15" customHeight="1" x14ac:dyDescent="0.25">
      <c r="A1336" s="473"/>
      <c r="B1336" s="588"/>
      <c r="C1336" s="472"/>
      <c r="D1336" s="472"/>
      <c r="E1336" s="472"/>
      <c r="F1336" s="26"/>
      <c r="G1336" s="26"/>
      <c r="H1336" s="547"/>
      <c r="I1336" s="547"/>
      <c r="J1336" s="26"/>
      <c r="K1336" s="26"/>
      <c r="L1336" s="26"/>
      <c r="M1336" s="26"/>
      <c r="N1336" s="26"/>
      <c r="O1336" s="26"/>
      <c r="P1336" s="26"/>
      <c r="Q1336" s="26"/>
      <c r="R1336" s="26"/>
      <c r="S1336" s="26"/>
      <c r="T1336" s="542"/>
    </row>
    <row r="1337" spans="1:20" ht="15" customHeight="1" x14ac:dyDescent="0.25">
      <c r="A1337" s="473"/>
      <c r="B1337" s="588"/>
      <c r="C1337" s="472"/>
      <c r="D1337" s="472"/>
      <c r="E1337" s="472"/>
      <c r="F1337" s="26"/>
      <c r="G1337" s="26"/>
      <c r="H1337" s="547"/>
      <c r="I1337" s="547"/>
      <c r="J1337" s="26"/>
      <c r="K1337" s="26"/>
      <c r="L1337" s="26"/>
      <c r="M1337" s="26"/>
      <c r="N1337" s="26"/>
      <c r="O1337" s="26"/>
      <c r="P1337" s="26"/>
      <c r="Q1337" s="26"/>
      <c r="R1337" s="26"/>
      <c r="S1337" s="26"/>
      <c r="T1337" s="542"/>
    </row>
    <row r="1338" spans="1:20" ht="15" customHeight="1" x14ac:dyDescent="0.25">
      <c r="A1338" s="473"/>
      <c r="B1338" s="588"/>
      <c r="C1338" s="472"/>
      <c r="D1338" s="472"/>
      <c r="E1338" s="472"/>
      <c r="F1338" s="26"/>
      <c r="G1338" s="26"/>
      <c r="H1338" s="547"/>
      <c r="I1338" s="547"/>
      <c r="J1338" s="26"/>
      <c r="K1338" s="26"/>
      <c r="L1338" s="26"/>
      <c r="M1338" s="26"/>
      <c r="N1338" s="26"/>
      <c r="O1338" s="26"/>
      <c r="P1338" s="26"/>
      <c r="Q1338" s="26"/>
      <c r="R1338" s="26"/>
      <c r="S1338" s="26"/>
      <c r="T1338" s="542"/>
    </row>
    <row r="1339" spans="1:20" ht="15" customHeight="1" x14ac:dyDescent="0.25">
      <c r="A1339" s="473"/>
      <c r="B1339" s="588"/>
      <c r="C1339" s="472"/>
      <c r="D1339" s="472"/>
      <c r="E1339" s="472"/>
      <c r="F1339" s="26"/>
      <c r="G1339" s="26"/>
      <c r="H1339" s="547"/>
      <c r="I1339" s="547"/>
      <c r="J1339" s="26"/>
      <c r="K1339" s="26"/>
      <c r="L1339" s="26"/>
      <c r="M1339" s="26"/>
      <c r="N1339" s="26"/>
      <c r="O1339" s="26"/>
      <c r="P1339" s="26"/>
      <c r="Q1339" s="26"/>
      <c r="R1339" s="26"/>
      <c r="S1339" s="26"/>
      <c r="T1339" s="542"/>
    </row>
    <row r="1340" spans="1:20" ht="15" customHeight="1" x14ac:dyDescent="0.25">
      <c r="A1340" s="473"/>
      <c r="B1340" s="588"/>
      <c r="C1340" s="472"/>
      <c r="D1340" s="472"/>
      <c r="E1340" s="472"/>
      <c r="F1340" s="26"/>
      <c r="G1340" s="26"/>
      <c r="H1340" s="547"/>
      <c r="I1340" s="547"/>
      <c r="J1340" s="26"/>
      <c r="K1340" s="26"/>
      <c r="L1340" s="26"/>
      <c r="M1340" s="26"/>
      <c r="N1340" s="26"/>
      <c r="O1340" s="26"/>
      <c r="P1340" s="26"/>
      <c r="Q1340" s="26"/>
      <c r="R1340" s="26"/>
      <c r="S1340" s="26"/>
      <c r="T1340" s="542"/>
    </row>
    <row r="1341" spans="1:20" ht="15" customHeight="1" x14ac:dyDescent="0.25">
      <c r="A1341" s="473"/>
      <c r="B1341" s="588"/>
      <c r="C1341" s="472"/>
      <c r="D1341" s="472"/>
      <c r="E1341" s="472"/>
      <c r="F1341" s="26"/>
      <c r="G1341" s="26"/>
      <c r="H1341" s="547"/>
      <c r="I1341" s="547"/>
      <c r="J1341" s="26"/>
      <c r="K1341" s="26"/>
      <c r="L1341" s="26"/>
      <c r="M1341" s="26"/>
      <c r="N1341" s="26"/>
      <c r="O1341" s="26"/>
      <c r="P1341" s="26"/>
      <c r="Q1341" s="26"/>
      <c r="R1341" s="26"/>
      <c r="S1341" s="26"/>
      <c r="T1341" s="542"/>
    </row>
    <row r="1342" spans="1:20" ht="15" customHeight="1" x14ac:dyDescent="0.25">
      <c r="A1342" s="473"/>
      <c r="B1342" s="588"/>
      <c r="C1342" s="472"/>
      <c r="D1342" s="472"/>
      <c r="E1342" s="472"/>
      <c r="F1342" s="26"/>
      <c r="G1342" s="26"/>
      <c r="H1342" s="547"/>
      <c r="I1342" s="547"/>
      <c r="J1342" s="26"/>
      <c r="K1342" s="26"/>
      <c r="L1342" s="26"/>
      <c r="M1342" s="26"/>
      <c r="N1342" s="26"/>
      <c r="O1342" s="26"/>
      <c r="P1342" s="26"/>
      <c r="Q1342" s="26"/>
      <c r="R1342" s="26"/>
      <c r="S1342" s="26"/>
      <c r="T1342" s="542"/>
    </row>
    <row r="1343" spans="1:20" ht="15" customHeight="1" x14ac:dyDescent="0.25">
      <c r="A1343" s="473"/>
      <c r="B1343" s="588"/>
      <c r="C1343" s="472"/>
      <c r="D1343" s="472"/>
      <c r="E1343" s="472"/>
      <c r="F1343" s="26"/>
      <c r="G1343" s="26"/>
      <c r="H1343" s="547"/>
      <c r="I1343" s="547"/>
      <c r="J1343" s="26"/>
      <c r="K1343" s="26"/>
      <c r="L1343" s="26"/>
      <c r="M1343" s="26"/>
      <c r="N1343" s="26"/>
      <c r="O1343" s="26"/>
      <c r="P1343" s="26"/>
      <c r="Q1343" s="26"/>
      <c r="R1343" s="26"/>
      <c r="S1343" s="26"/>
      <c r="T1343" s="542"/>
    </row>
    <row r="1344" spans="1:20" ht="15" customHeight="1" x14ac:dyDescent="0.25">
      <c r="A1344" s="473"/>
      <c r="B1344" s="588"/>
      <c r="C1344" s="472"/>
      <c r="D1344" s="472"/>
      <c r="E1344" s="472"/>
      <c r="F1344" s="26"/>
      <c r="G1344" s="26"/>
      <c r="H1344" s="547"/>
      <c r="I1344" s="547"/>
      <c r="J1344" s="26"/>
      <c r="K1344" s="26"/>
      <c r="L1344" s="26"/>
      <c r="M1344" s="26"/>
      <c r="N1344" s="26"/>
      <c r="O1344" s="26"/>
      <c r="P1344" s="26"/>
      <c r="Q1344" s="26"/>
      <c r="R1344" s="26"/>
      <c r="S1344" s="26"/>
      <c r="T1344" s="542"/>
    </row>
    <row r="1345" spans="1:20" ht="15" customHeight="1" x14ac:dyDescent="0.25">
      <c r="A1345" s="473"/>
      <c r="B1345" s="588"/>
      <c r="C1345" s="472"/>
      <c r="D1345" s="472"/>
      <c r="E1345" s="472"/>
      <c r="F1345" s="26"/>
      <c r="G1345" s="26"/>
      <c r="H1345" s="547"/>
      <c r="I1345" s="547"/>
      <c r="J1345" s="26"/>
      <c r="K1345" s="26"/>
      <c r="L1345" s="26"/>
      <c r="M1345" s="26"/>
      <c r="N1345" s="26"/>
      <c r="O1345" s="26"/>
      <c r="P1345" s="26"/>
      <c r="Q1345" s="26"/>
      <c r="R1345" s="26"/>
      <c r="S1345" s="26"/>
      <c r="T1345" s="542"/>
    </row>
    <row r="1346" spans="1:20" ht="15" customHeight="1" x14ac:dyDescent="0.25">
      <c r="A1346" s="473"/>
      <c r="B1346" s="588"/>
      <c r="C1346" s="472"/>
      <c r="D1346" s="472"/>
      <c r="E1346" s="472"/>
      <c r="F1346" s="26"/>
      <c r="G1346" s="26"/>
      <c r="H1346" s="547"/>
      <c r="I1346" s="547"/>
      <c r="J1346" s="26"/>
      <c r="K1346" s="26"/>
      <c r="L1346" s="26"/>
      <c r="M1346" s="26"/>
      <c r="N1346" s="26"/>
      <c r="O1346" s="26"/>
      <c r="P1346" s="26"/>
      <c r="Q1346" s="26"/>
      <c r="R1346" s="26"/>
      <c r="S1346" s="26"/>
      <c r="T1346" s="542"/>
    </row>
    <row r="1347" spans="1:20" ht="15" customHeight="1" x14ac:dyDescent="0.25">
      <c r="A1347" s="473"/>
      <c r="B1347" s="588"/>
      <c r="C1347" s="472"/>
      <c r="D1347" s="472"/>
      <c r="E1347" s="472"/>
      <c r="F1347" s="26"/>
      <c r="G1347" s="26"/>
      <c r="H1347" s="547"/>
      <c r="I1347" s="547"/>
      <c r="J1347" s="26"/>
      <c r="K1347" s="26"/>
      <c r="L1347" s="26"/>
      <c r="M1347" s="26"/>
      <c r="N1347" s="26"/>
      <c r="O1347" s="26"/>
      <c r="P1347" s="26"/>
      <c r="Q1347" s="26"/>
      <c r="R1347" s="26"/>
      <c r="S1347" s="26"/>
      <c r="T1347" s="542"/>
    </row>
    <row r="1348" spans="1:20" ht="15" customHeight="1" x14ac:dyDescent="0.25">
      <c r="A1348" s="473"/>
      <c r="B1348" s="588"/>
      <c r="C1348" s="472"/>
      <c r="D1348" s="472"/>
      <c r="E1348" s="472"/>
      <c r="F1348" s="26"/>
      <c r="G1348" s="26"/>
      <c r="H1348" s="547"/>
      <c r="I1348" s="547"/>
      <c r="J1348" s="26"/>
      <c r="K1348" s="26"/>
      <c r="L1348" s="26"/>
      <c r="M1348" s="26"/>
      <c r="N1348" s="26"/>
      <c r="O1348" s="26"/>
      <c r="P1348" s="26"/>
      <c r="Q1348" s="26"/>
      <c r="R1348" s="26"/>
      <c r="S1348" s="26"/>
      <c r="T1348" s="542"/>
    </row>
    <row r="1349" spans="1:20" ht="15" customHeight="1" x14ac:dyDescent="0.25">
      <c r="A1349" s="473"/>
      <c r="B1349" s="588"/>
      <c r="C1349" s="472"/>
      <c r="D1349" s="472"/>
      <c r="E1349" s="472"/>
      <c r="F1349" s="26"/>
      <c r="G1349" s="26"/>
      <c r="H1349" s="547"/>
      <c r="I1349" s="547"/>
      <c r="J1349" s="26"/>
      <c r="K1349" s="26"/>
      <c r="L1349" s="26"/>
      <c r="M1349" s="26"/>
      <c r="N1349" s="26"/>
      <c r="O1349" s="26"/>
      <c r="P1349" s="26"/>
      <c r="Q1349" s="26"/>
      <c r="R1349" s="26"/>
      <c r="S1349" s="26"/>
      <c r="T1349" s="542"/>
    </row>
    <row r="1350" spans="1:20" ht="15" customHeight="1" x14ac:dyDescent="0.25">
      <c r="A1350" s="473"/>
      <c r="B1350" s="588"/>
      <c r="C1350" s="472"/>
      <c r="D1350" s="472"/>
      <c r="E1350" s="472"/>
      <c r="F1350" s="26"/>
      <c r="G1350" s="26"/>
      <c r="H1350" s="547"/>
      <c r="I1350" s="547"/>
      <c r="J1350" s="26"/>
      <c r="K1350" s="26"/>
      <c r="L1350" s="26"/>
      <c r="M1350" s="26"/>
      <c r="N1350" s="26"/>
      <c r="O1350" s="26"/>
      <c r="P1350" s="26"/>
      <c r="Q1350" s="26"/>
      <c r="R1350" s="26"/>
      <c r="S1350" s="26"/>
      <c r="T1350" s="542"/>
    </row>
    <row r="1351" spans="1:20" ht="15" customHeight="1" x14ac:dyDescent="0.25">
      <c r="A1351" s="473"/>
      <c r="B1351" s="588"/>
      <c r="C1351" s="472"/>
      <c r="D1351" s="472"/>
      <c r="E1351" s="472"/>
      <c r="F1351" s="26"/>
      <c r="G1351" s="26"/>
      <c r="H1351" s="547"/>
      <c r="I1351" s="547"/>
      <c r="J1351" s="26"/>
      <c r="K1351" s="26"/>
      <c r="L1351" s="26"/>
      <c r="M1351" s="26"/>
      <c r="N1351" s="26"/>
      <c r="O1351" s="26"/>
      <c r="P1351" s="26"/>
      <c r="Q1351" s="26"/>
      <c r="R1351" s="26"/>
      <c r="S1351" s="26"/>
      <c r="T1351" s="542"/>
    </row>
    <row r="1352" spans="1:20" ht="15" customHeight="1" x14ac:dyDescent="0.25">
      <c r="A1352" s="473"/>
      <c r="B1352" s="588"/>
      <c r="C1352" s="472"/>
      <c r="D1352" s="472"/>
      <c r="E1352" s="472"/>
      <c r="F1352" s="26"/>
      <c r="G1352" s="26"/>
      <c r="H1352" s="547"/>
      <c r="I1352" s="547"/>
      <c r="J1352" s="26"/>
      <c r="K1352" s="26"/>
      <c r="L1352" s="26"/>
      <c r="M1352" s="26"/>
      <c r="N1352" s="26"/>
      <c r="O1352" s="26"/>
      <c r="P1352" s="26"/>
      <c r="Q1352" s="26"/>
      <c r="R1352" s="26"/>
      <c r="S1352" s="26"/>
      <c r="T1352" s="542"/>
    </row>
    <row r="1353" spans="1:20" ht="15" customHeight="1" x14ac:dyDescent="0.25">
      <c r="A1353" s="473"/>
      <c r="B1353" s="588"/>
      <c r="C1353" s="472"/>
      <c r="D1353" s="472"/>
      <c r="E1353" s="472"/>
      <c r="F1353" s="26"/>
      <c r="G1353" s="26"/>
      <c r="H1353" s="547"/>
      <c r="I1353" s="547"/>
      <c r="J1353" s="26"/>
      <c r="K1353" s="26"/>
      <c r="L1353" s="26"/>
      <c r="M1353" s="26"/>
      <c r="N1353" s="26"/>
      <c r="O1353" s="26"/>
      <c r="P1353" s="26"/>
      <c r="Q1353" s="26"/>
      <c r="R1353" s="26"/>
      <c r="S1353" s="26"/>
      <c r="T1353" s="542"/>
    </row>
    <row r="1354" spans="1:20" ht="15" customHeight="1" x14ac:dyDescent="0.25">
      <c r="A1354" s="473"/>
      <c r="B1354" s="588"/>
      <c r="C1354" s="472"/>
      <c r="D1354" s="472"/>
      <c r="E1354" s="472"/>
      <c r="F1354" s="26"/>
      <c r="G1354" s="26"/>
      <c r="H1354" s="547"/>
      <c r="I1354" s="547"/>
      <c r="J1354" s="26"/>
      <c r="K1354" s="26"/>
      <c r="L1354" s="26"/>
      <c r="M1354" s="26"/>
      <c r="N1354" s="26"/>
      <c r="O1354" s="26"/>
      <c r="P1354" s="26"/>
      <c r="Q1354" s="26"/>
      <c r="R1354" s="26"/>
      <c r="S1354" s="26"/>
      <c r="T1354" s="542"/>
    </row>
    <row r="1355" spans="1:20" ht="15" customHeight="1" x14ac:dyDescent="0.25">
      <c r="A1355" s="473"/>
      <c r="B1355" s="588"/>
      <c r="C1355" s="472"/>
      <c r="D1355" s="472"/>
      <c r="E1355" s="472"/>
      <c r="F1355" s="26"/>
      <c r="G1355" s="26"/>
      <c r="H1355" s="547"/>
      <c r="I1355" s="547"/>
      <c r="J1355" s="26"/>
      <c r="K1355" s="26"/>
      <c r="L1355" s="26"/>
      <c r="M1355" s="26"/>
      <c r="N1355" s="26"/>
      <c r="O1355" s="26"/>
      <c r="P1355" s="26"/>
      <c r="Q1355" s="26"/>
      <c r="R1355" s="26"/>
      <c r="S1355" s="26"/>
      <c r="T1355" s="542"/>
    </row>
    <row r="1356" spans="1:20" ht="15" customHeight="1" x14ac:dyDescent="0.25">
      <c r="A1356" s="473"/>
      <c r="B1356" s="588"/>
      <c r="C1356" s="472"/>
      <c r="D1356" s="472"/>
      <c r="E1356" s="472"/>
      <c r="F1356" s="26"/>
      <c r="G1356" s="26"/>
      <c r="H1356" s="547"/>
      <c r="I1356" s="547"/>
      <c r="J1356" s="26"/>
      <c r="K1356" s="26"/>
      <c r="L1356" s="26"/>
      <c r="M1356" s="26"/>
      <c r="N1356" s="26"/>
      <c r="O1356" s="26"/>
      <c r="P1356" s="26"/>
      <c r="Q1356" s="26"/>
      <c r="R1356" s="26"/>
      <c r="S1356" s="26"/>
      <c r="T1356" s="542"/>
    </row>
    <row r="1357" spans="1:20" ht="15" customHeight="1" x14ac:dyDescent="0.25">
      <c r="A1357" s="473"/>
      <c r="B1357" s="588"/>
      <c r="C1357" s="472"/>
      <c r="D1357" s="472"/>
      <c r="E1357" s="472"/>
      <c r="F1357" s="26"/>
      <c r="G1357" s="26"/>
      <c r="H1357" s="547"/>
      <c r="I1357" s="547"/>
      <c r="J1357" s="26"/>
      <c r="K1357" s="26"/>
      <c r="L1357" s="26"/>
      <c r="M1357" s="26"/>
      <c r="N1357" s="26"/>
      <c r="O1357" s="26"/>
      <c r="P1357" s="26"/>
      <c r="Q1357" s="26"/>
      <c r="R1357" s="26"/>
      <c r="S1357" s="26"/>
      <c r="T1357" s="542"/>
    </row>
    <row r="1358" spans="1:20" ht="15" customHeight="1" x14ac:dyDescent="0.25">
      <c r="A1358" s="473"/>
      <c r="B1358" s="588"/>
      <c r="C1358" s="472"/>
      <c r="D1358" s="472"/>
      <c r="E1358" s="472"/>
      <c r="F1358" s="26"/>
      <c r="G1358" s="26"/>
      <c r="H1358" s="547"/>
      <c r="I1358" s="547"/>
      <c r="J1358" s="26"/>
      <c r="K1358" s="26"/>
      <c r="L1358" s="26"/>
      <c r="M1358" s="26"/>
      <c r="N1358" s="26"/>
      <c r="O1358" s="26"/>
      <c r="P1358" s="26"/>
      <c r="Q1358" s="26"/>
      <c r="R1358" s="26"/>
      <c r="S1358" s="26"/>
      <c r="T1358" s="542"/>
    </row>
    <row r="1359" spans="1:20" ht="15" customHeight="1" x14ac:dyDescent="0.25">
      <c r="A1359" s="473"/>
      <c r="B1359" s="588"/>
      <c r="C1359" s="472"/>
      <c r="D1359" s="472"/>
      <c r="E1359" s="472"/>
      <c r="F1359" s="26"/>
      <c r="G1359" s="26"/>
      <c r="H1359" s="547"/>
      <c r="I1359" s="547"/>
      <c r="J1359" s="26"/>
      <c r="K1359" s="26"/>
      <c r="L1359" s="26"/>
      <c r="M1359" s="26"/>
      <c r="N1359" s="26"/>
      <c r="O1359" s="26"/>
      <c r="P1359" s="26"/>
      <c r="Q1359" s="26"/>
      <c r="R1359" s="26"/>
      <c r="S1359" s="26"/>
      <c r="T1359" s="542"/>
    </row>
    <row r="1360" spans="1:20" ht="15" customHeight="1" x14ac:dyDescent="0.25">
      <c r="A1360" s="473"/>
      <c r="B1360" s="588"/>
      <c r="C1360" s="472"/>
      <c r="D1360" s="472"/>
      <c r="E1360" s="472"/>
      <c r="F1360" s="26"/>
      <c r="G1360" s="26"/>
      <c r="H1360" s="547"/>
      <c r="I1360" s="547"/>
      <c r="J1360" s="26"/>
      <c r="K1360" s="26"/>
      <c r="L1360" s="26"/>
      <c r="M1360" s="26"/>
      <c r="N1360" s="26"/>
      <c r="O1360" s="26"/>
      <c r="P1360" s="26"/>
      <c r="Q1360" s="26"/>
      <c r="R1360" s="26"/>
      <c r="S1360" s="26"/>
      <c r="T1360" s="542"/>
    </row>
    <row r="1361" spans="1:20" ht="15" customHeight="1" x14ac:dyDescent="0.25">
      <c r="A1361" s="473"/>
      <c r="B1361" s="588"/>
      <c r="C1361" s="472"/>
      <c r="D1361" s="472"/>
      <c r="E1361" s="472"/>
      <c r="F1361" s="26"/>
      <c r="G1361" s="26"/>
      <c r="H1361" s="547"/>
      <c r="I1361" s="547"/>
      <c r="J1361" s="26"/>
      <c r="K1361" s="26"/>
      <c r="L1361" s="26"/>
      <c r="M1361" s="26"/>
      <c r="N1361" s="26"/>
      <c r="O1361" s="26"/>
      <c r="P1361" s="26"/>
      <c r="Q1361" s="26"/>
      <c r="R1361" s="26"/>
      <c r="S1361" s="26"/>
      <c r="T1361" s="542"/>
    </row>
    <row r="1362" spans="1:20" ht="15" customHeight="1" x14ac:dyDescent="0.25">
      <c r="A1362" s="473"/>
      <c r="B1362" s="588"/>
      <c r="C1362" s="472"/>
      <c r="D1362" s="472"/>
      <c r="E1362" s="472"/>
      <c r="F1362" s="26"/>
      <c r="G1362" s="26"/>
      <c r="H1362" s="547"/>
      <c r="I1362" s="547"/>
      <c r="J1362" s="26"/>
      <c r="K1362" s="26"/>
      <c r="L1362" s="26"/>
      <c r="M1362" s="26"/>
      <c r="N1362" s="26"/>
      <c r="O1362" s="26"/>
      <c r="P1362" s="26"/>
      <c r="Q1362" s="26"/>
      <c r="R1362" s="26"/>
      <c r="S1362" s="26"/>
      <c r="T1362" s="542"/>
    </row>
    <row r="1363" spans="1:20" ht="15" customHeight="1" x14ac:dyDescent="0.25">
      <c r="A1363" s="473"/>
      <c r="B1363" s="588"/>
      <c r="C1363" s="472"/>
      <c r="D1363" s="472"/>
      <c r="E1363" s="472"/>
      <c r="F1363" s="26"/>
      <c r="G1363" s="26"/>
      <c r="H1363" s="547"/>
      <c r="I1363" s="547"/>
      <c r="J1363" s="26"/>
      <c r="K1363" s="26"/>
      <c r="L1363" s="26"/>
      <c r="M1363" s="26"/>
      <c r="N1363" s="26"/>
      <c r="O1363" s="26"/>
      <c r="P1363" s="26"/>
      <c r="Q1363" s="26"/>
      <c r="R1363" s="26"/>
      <c r="S1363" s="26"/>
      <c r="T1363" s="542"/>
    </row>
    <row r="1364" spans="1:20" ht="15" customHeight="1" x14ac:dyDescent="0.25">
      <c r="A1364" s="473"/>
      <c r="B1364" s="588"/>
      <c r="C1364" s="472"/>
      <c r="D1364" s="472"/>
      <c r="E1364" s="472"/>
      <c r="F1364" s="26"/>
      <c r="G1364" s="26"/>
      <c r="H1364" s="547"/>
      <c r="I1364" s="547"/>
      <c r="J1364" s="26"/>
      <c r="K1364" s="26"/>
      <c r="L1364" s="26"/>
      <c r="M1364" s="26"/>
      <c r="N1364" s="26"/>
      <c r="O1364" s="26"/>
      <c r="P1364" s="26"/>
      <c r="Q1364" s="26"/>
      <c r="R1364" s="26"/>
      <c r="S1364" s="26"/>
      <c r="T1364" s="542"/>
    </row>
    <row r="1365" spans="1:20" ht="15" customHeight="1" x14ac:dyDescent="0.25">
      <c r="A1365" s="473"/>
      <c r="B1365" s="588"/>
      <c r="C1365" s="472"/>
      <c r="D1365" s="472"/>
      <c r="E1365" s="472"/>
      <c r="F1365" s="26"/>
      <c r="G1365" s="26"/>
      <c r="H1365" s="547"/>
      <c r="I1365" s="547"/>
      <c r="J1365" s="26"/>
      <c r="K1365" s="26"/>
      <c r="L1365" s="26"/>
      <c r="M1365" s="26"/>
      <c r="N1365" s="26"/>
      <c r="O1365" s="26"/>
      <c r="P1365" s="26"/>
      <c r="Q1365" s="26"/>
      <c r="R1365" s="26"/>
      <c r="S1365" s="26"/>
      <c r="T1365" s="542"/>
    </row>
    <row r="1366" spans="1:20" ht="15" customHeight="1" x14ac:dyDescent="0.25">
      <c r="A1366" s="473"/>
      <c r="B1366" s="588"/>
      <c r="C1366" s="472"/>
      <c r="D1366" s="472"/>
      <c r="E1366" s="472"/>
      <c r="F1366" s="26"/>
      <c r="G1366" s="26"/>
      <c r="H1366" s="547"/>
      <c r="I1366" s="547"/>
      <c r="J1366" s="26"/>
      <c r="K1366" s="26"/>
      <c r="L1366" s="26"/>
      <c r="M1366" s="26"/>
      <c r="N1366" s="26"/>
      <c r="O1366" s="26"/>
      <c r="P1366" s="26"/>
      <c r="Q1366" s="26"/>
      <c r="R1366" s="26"/>
      <c r="S1366" s="26"/>
      <c r="T1366" s="542"/>
    </row>
    <row r="1367" spans="1:20" ht="15" customHeight="1" x14ac:dyDescent="0.25">
      <c r="A1367" s="473"/>
      <c r="B1367" s="588"/>
      <c r="C1367" s="472"/>
      <c r="D1367" s="472"/>
      <c r="E1367" s="472"/>
      <c r="F1367" s="26"/>
      <c r="G1367" s="26"/>
      <c r="H1367" s="547"/>
      <c r="I1367" s="547"/>
      <c r="J1367" s="26"/>
      <c r="K1367" s="26"/>
      <c r="L1367" s="26"/>
      <c r="M1367" s="26"/>
      <c r="N1367" s="26"/>
      <c r="O1367" s="26"/>
      <c r="P1367" s="26"/>
      <c r="Q1367" s="26"/>
      <c r="R1367" s="26"/>
      <c r="S1367" s="26"/>
      <c r="T1367" s="542"/>
    </row>
    <row r="1368" spans="1:20" ht="15" customHeight="1" x14ac:dyDescent="0.25">
      <c r="A1368" s="473"/>
      <c r="B1368" s="588"/>
      <c r="C1368" s="472"/>
      <c r="D1368" s="472"/>
      <c r="E1368" s="472"/>
      <c r="F1368" s="26"/>
      <c r="G1368" s="26"/>
      <c r="H1368" s="547"/>
      <c r="I1368" s="547"/>
      <c r="J1368" s="26"/>
      <c r="K1368" s="26"/>
      <c r="L1368" s="26"/>
      <c r="M1368" s="26"/>
      <c r="N1368" s="26"/>
      <c r="O1368" s="26"/>
      <c r="P1368" s="26"/>
      <c r="Q1368" s="26"/>
      <c r="R1368" s="26"/>
      <c r="S1368" s="26"/>
      <c r="T1368" s="542"/>
    </row>
    <row r="1369" spans="1:20" ht="15" customHeight="1" x14ac:dyDescent="0.25">
      <c r="A1369" s="473"/>
      <c r="B1369" s="588"/>
      <c r="C1369" s="472"/>
      <c r="D1369" s="472"/>
      <c r="E1369" s="472"/>
      <c r="F1369" s="26"/>
      <c r="G1369" s="26"/>
      <c r="H1369" s="547"/>
      <c r="I1369" s="547"/>
      <c r="J1369" s="26"/>
      <c r="K1369" s="26"/>
      <c r="L1369" s="26"/>
      <c r="M1369" s="26"/>
      <c r="N1369" s="26"/>
      <c r="O1369" s="26"/>
      <c r="P1369" s="26"/>
      <c r="Q1369" s="26"/>
      <c r="R1369" s="26"/>
      <c r="S1369" s="26"/>
      <c r="T1369" s="542"/>
    </row>
    <row r="1370" spans="1:20" ht="15" customHeight="1" x14ac:dyDescent="0.25">
      <c r="A1370" s="473"/>
      <c r="B1370" s="588"/>
      <c r="C1370" s="472"/>
      <c r="D1370" s="472"/>
      <c r="E1370" s="472"/>
      <c r="F1370" s="26"/>
      <c r="G1370" s="26"/>
      <c r="H1370" s="547"/>
      <c r="I1370" s="547"/>
      <c r="J1370" s="26"/>
      <c r="K1370" s="26"/>
      <c r="L1370" s="26"/>
      <c r="M1370" s="26"/>
      <c r="N1370" s="26"/>
      <c r="O1370" s="26"/>
      <c r="P1370" s="26"/>
      <c r="Q1370" s="26"/>
      <c r="R1370" s="26"/>
      <c r="S1370" s="26"/>
      <c r="T1370" s="542"/>
    </row>
    <row r="1371" spans="1:20" ht="15" customHeight="1" x14ac:dyDescent="0.25">
      <c r="A1371" s="473"/>
      <c r="B1371" s="588"/>
      <c r="C1371" s="472"/>
      <c r="D1371" s="472"/>
      <c r="E1371" s="472"/>
      <c r="F1371" s="26"/>
      <c r="G1371" s="26"/>
      <c r="H1371" s="547"/>
      <c r="I1371" s="547"/>
      <c r="J1371" s="26"/>
      <c r="K1371" s="26"/>
      <c r="L1371" s="26"/>
      <c r="M1371" s="26"/>
      <c r="N1371" s="26"/>
      <c r="O1371" s="26"/>
      <c r="P1371" s="26"/>
      <c r="Q1371" s="26"/>
      <c r="R1371" s="26"/>
      <c r="S1371" s="26"/>
      <c r="T1371" s="542"/>
    </row>
    <row r="1372" spans="1:20" ht="15" customHeight="1" x14ac:dyDescent="0.25">
      <c r="A1372" s="473"/>
      <c r="B1372" s="588"/>
      <c r="C1372" s="472"/>
      <c r="D1372" s="472"/>
      <c r="E1372" s="472"/>
      <c r="F1372" s="26"/>
      <c r="G1372" s="26"/>
      <c r="H1372" s="547"/>
      <c r="I1372" s="547"/>
      <c r="J1372" s="26"/>
      <c r="K1372" s="26"/>
      <c r="L1372" s="26"/>
      <c r="M1372" s="26"/>
      <c r="N1372" s="26"/>
      <c r="O1372" s="26"/>
      <c r="P1372" s="26"/>
      <c r="Q1372" s="26"/>
      <c r="R1372" s="26"/>
      <c r="S1372" s="26"/>
      <c r="T1372" s="542"/>
    </row>
    <row r="1373" spans="1:20" ht="15" customHeight="1" x14ac:dyDescent="0.25">
      <c r="A1373" s="473"/>
      <c r="B1373" s="588"/>
      <c r="C1373" s="472"/>
      <c r="D1373" s="472"/>
      <c r="E1373" s="472"/>
      <c r="F1373" s="26"/>
      <c r="G1373" s="26"/>
      <c r="H1373" s="547"/>
      <c r="I1373" s="547"/>
      <c r="J1373" s="26"/>
      <c r="K1373" s="26"/>
      <c r="L1373" s="26"/>
      <c r="M1373" s="26"/>
      <c r="N1373" s="26"/>
      <c r="O1373" s="26"/>
      <c r="P1373" s="26"/>
      <c r="Q1373" s="26"/>
      <c r="R1373" s="26"/>
      <c r="S1373" s="26"/>
      <c r="T1373" s="542"/>
    </row>
    <row r="1374" spans="1:20" ht="15" customHeight="1" x14ac:dyDescent="0.25">
      <c r="A1374" s="473"/>
      <c r="B1374" s="588"/>
      <c r="C1374" s="472"/>
      <c r="D1374" s="472"/>
      <c r="E1374" s="472"/>
      <c r="F1374" s="26"/>
      <c r="G1374" s="26"/>
      <c r="H1374" s="547"/>
      <c r="I1374" s="547"/>
      <c r="J1374" s="26"/>
      <c r="K1374" s="26"/>
      <c r="L1374" s="26"/>
      <c r="M1374" s="26"/>
      <c r="N1374" s="26"/>
      <c r="O1374" s="26"/>
      <c r="P1374" s="26"/>
      <c r="Q1374" s="26"/>
      <c r="R1374" s="26"/>
      <c r="S1374" s="26"/>
      <c r="T1374" s="542"/>
    </row>
    <row r="1375" spans="1:20" ht="15" customHeight="1" x14ac:dyDescent="0.25">
      <c r="A1375" s="473"/>
      <c r="B1375" s="588"/>
      <c r="C1375" s="472"/>
      <c r="D1375" s="472"/>
      <c r="E1375" s="472"/>
      <c r="F1375" s="26"/>
      <c r="G1375" s="26"/>
      <c r="H1375" s="547"/>
      <c r="I1375" s="547"/>
      <c r="J1375" s="26"/>
      <c r="K1375" s="26"/>
      <c r="L1375" s="26"/>
      <c r="M1375" s="26"/>
      <c r="N1375" s="26"/>
      <c r="O1375" s="26"/>
      <c r="P1375" s="26"/>
      <c r="Q1375" s="26"/>
      <c r="R1375" s="26"/>
      <c r="S1375" s="26"/>
      <c r="T1375" s="542"/>
    </row>
    <row r="1376" spans="1:20" ht="15" customHeight="1" x14ac:dyDescent="0.25">
      <c r="A1376" s="473"/>
      <c r="B1376" s="588"/>
      <c r="C1376" s="472"/>
      <c r="D1376" s="472"/>
      <c r="E1376" s="472"/>
      <c r="F1376" s="26"/>
      <c r="G1376" s="26"/>
      <c r="H1376" s="547"/>
      <c r="I1376" s="547"/>
      <c r="J1376" s="26"/>
      <c r="K1376" s="26"/>
      <c r="L1376" s="26"/>
      <c r="M1376" s="26"/>
      <c r="N1376" s="26"/>
      <c r="O1376" s="26"/>
      <c r="P1376" s="26"/>
      <c r="Q1376" s="26"/>
      <c r="R1376" s="26"/>
      <c r="S1376" s="26"/>
      <c r="T1376" s="542"/>
    </row>
    <row r="1377" spans="1:20" ht="15" customHeight="1" x14ac:dyDescent="0.25">
      <c r="A1377" s="473"/>
      <c r="B1377" s="588"/>
      <c r="C1377" s="472"/>
      <c r="D1377" s="472"/>
      <c r="E1377" s="472"/>
      <c r="F1377" s="26"/>
      <c r="G1377" s="26"/>
      <c r="H1377" s="547"/>
      <c r="I1377" s="547"/>
      <c r="J1377" s="26"/>
      <c r="K1377" s="26"/>
      <c r="L1377" s="26"/>
      <c r="M1377" s="26"/>
      <c r="N1377" s="26"/>
      <c r="O1377" s="26"/>
      <c r="P1377" s="26"/>
      <c r="Q1377" s="26"/>
      <c r="R1377" s="26"/>
      <c r="S1377" s="26"/>
      <c r="T1377" s="542"/>
    </row>
    <row r="1378" spans="1:20" ht="15" customHeight="1" x14ac:dyDescent="0.25">
      <c r="A1378" s="473"/>
      <c r="B1378" s="588"/>
      <c r="C1378" s="472"/>
      <c r="D1378" s="472"/>
      <c r="E1378" s="472"/>
      <c r="F1378" s="26"/>
      <c r="G1378" s="26"/>
      <c r="H1378" s="547"/>
      <c r="I1378" s="547"/>
      <c r="J1378" s="26"/>
      <c r="K1378" s="26"/>
      <c r="L1378" s="26"/>
      <c r="M1378" s="26"/>
      <c r="N1378" s="26"/>
      <c r="O1378" s="26"/>
      <c r="P1378" s="26"/>
      <c r="Q1378" s="26"/>
      <c r="R1378" s="26"/>
      <c r="S1378" s="26"/>
      <c r="T1378" s="542"/>
    </row>
    <row r="1379" spans="1:20" ht="15" customHeight="1" x14ac:dyDescent="0.25">
      <c r="A1379" s="473"/>
      <c r="B1379" s="588"/>
      <c r="C1379" s="472"/>
      <c r="D1379" s="472"/>
      <c r="E1379" s="472"/>
      <c r="F1379" s="26"/>
      <c r="G1379" s="26"/>
      <c r="H1379" s="547"/>
      <c r="I1379" s="547"/>
      <c r="J1379" s="26"/>
      <c r="K1379" s="26"/>
      <c r="L1379" s="26"/>
      <c r="M1379" s="26"/>
      <c r="N1379" s="26"/>
      <c r="O1379" s="26"/>
      <c r="P1379" s="26"/>
      <c r="Q1379" s="26"/>
      <c r="R1379" s="26"/>
      <c r="S1379" s="26"/>
      <c r="T1379" s="542"/>
    </row>
    <row r="1380" spans="1:20" ht="15" customHeight="1" x14ac:dyDescent="0.25">
      <c r="A1380" s="473"/>
      <c r="B1380" s="588"/>
      <c r="C1380" s="472"/>
      <c r="D1380" s="472"/>
      <c r="E1380" s="472"/>
      <c r="F1380" s="26"/>
      <c r="G1380" s="26"/>
      <c r="H1380" s="547"/>
      <c r="I1380" s="547"/>
      <c r="J1380" s="26"/>
      <c r="K1380" s="26"/>
      <c r="L1380" s="26"/>
      <c r="M1380" s="26"/>
      <c r="N1380" s="26"/>
      <c r="O1380" s="26"/>
      <c r="P1380" s="26"/>
      <c r="Q1380" s="26"/>
      <c r="R1380" s="26"/>
      <c r="S1380" s="26"/>
      <c r="T1380" s="542"/>
    </row>
    <row r="1381" spans="1:20" ht="15" customHeight="1" x14ac:dyDescent="0.25">
      <c r="A1381" s="473"/>
      <c r="B1381" s="588"/>
      <c r="C1381" s="472"/>
      <c r="D1381" s="472"/>
      <c r="E1381" s="472"/>
      <c r="F1381" s="26"/>
      <c r="G1381" s="26"/>
      <c r="H1381" s="547"/>
      <c r="I1381" s="547"/>
      <c r="J1381" s="26"/>
      <c r="K1381" s="26"/>
      <c r="L1381" s="26"/>
      <c r="M1381" s="26"/>
      <c r="N1381" s="26"/>
      <c r="O1381" s="26"/>
      <c r="P1381" s="26"/>
      <c r="Q1381" s="26"/>
      <c r="R1381" s="26"/>
      <c r="S1381" s="26"/>
      <c r="T1381" s="542"/>
    </row>
    <row r="1382" spans="1:20" ht="15" customHeight="1" x14ac:dyDescent="0.25">
      <c r="A1382" s="473"/>
      <c r="B1382" s="588"/>
      <c r="C1382" s="472"/>
      <c r="D1382" s="472"/>
      <c r="E1382" s="472"/>
      <c r="F1382" s="26"/>
      <c r="G1382" s="26"/>
      <c r="H1382" s="547"/>
      <c r="I1382" s="547"/>
      <c r="J1382" s="26"/>
      <c r="K1382" s="26"/>
      <c r="L1382" s="26"/>
      <c r="M1382" s="26"/>
      <c r="N1382" s="26"/>
      <c r="O1382" s="26"/>
      <c r="P1382" s="26"/>
      <c r="Q1382" s="26"/>
      <c r="R1382" s="26"/>
      <c r="S1382" s="26"/>
      <c r="T1382" s="542"/>
    </row>
    <row r="1383" spans="1:20" ht="15" customHeight="1" x14ac:dyDescent="0.25">
      <c r="A1383" s="473"/>
      <c r="B1383" s="588"/>
      <c r="C1383" s="472"/>
      <c r="D1383" s="472"/>
      <c r="E1383" s="472"/>
      <c r="F1383" s="26"/>
      <c r="G1383" s="26"/>
      <c r="H1383" s="547"/>
      <c r="I1383" s="547"/>
      <c r="J1383" s="26"/>
      <c r="K1383" s="26"/>
      <c r="L1383" s="26"/>
      <c r="M1383" s="26"/>
      <c r="N1383" s="26"/>
      <c r="O1383" s="26"/>
      <c r="P1383" s="26"/>
      <c r="Q1383" s="26"/>
      <c r="R1383" s="26"/>
      <c r="S1383" s="26"/>
      <c r="T1383" s="542"/>
    </row>
    <row r="1384" spans="1:20" ht="15" customHeight="1" x14ac:dyDescent="0.25">
      <c r="A1384" s="473"/>
      <c r="B1384" s="588"/>
      <c r="C1384" s="472"/>
      <c r="D1384" s="472"/>
      <c r="E1384" s="472"/>
      <c r="F1384" s="26"/>
      <c r="G1384" s="26"/>
      <c r="H1384" s="547"/>
      <c r="I1384" s="547"/>
      <c r="J1384" s="26"/>
      <c r="K1384" s="26"/>
      <c r="L1384" s="26"/>
      <c r="M1384" s="26"/>
      <c r="N1384" s="26"/>
      <c r="O1384" s="26"/>
      <c r="P1384" s="26"/>
      <c r="Q1384" s="26"/>
      <c r="R1384" s="26"/>
      <c r="S1384" s="26"/>
      <c r="T1384" s="542"/>
    </row>
    <row r="1385" spans="1:20" ht="15" customHeight="1" x14ac:dyDescent="0.25">
      <c r="A1385" s="473"/>
      <c r="B1385" s="588"/>
      <c r="C1385" s="472"/>
      <c r="D1385" s="472"/>
      <c r="E1385" s="472"/>
      <c r="F1385" s="26"/>
      <c r="G1385" s="26"/>
      <c r="H1385" s="547"/>
      <c r="I1385" s="547"/>
      <c r="J1385" s="26"/>
      <c r="K1385" s="26"/>
      <c r="L1385" s="26"/>
      <c r="M1385" s="26"/>
      <c r="N1385" s="26"/>
      <c r="O1385" s="26"/>
      <c r="P1385" s="26"/>
      <c r="Q1385" s="26"/>
      <c r="R1385" s="26"/>
      <c r="S1385" s="26"/>
      <c r="T1385" s="542"/>
    </row>
    <row r="1386" spans="1:20" ht="15" customHeight="1" x14ac:dyDescent="0.25">
      <c r="A1386" s="473"/>
      <c r="B1386" s="588"/>
      <c r="C1386" s="472"/>
      <c r="D1386" s="472"/>
      <c r="E1386" s="472"/>
      <c r="F1386" s="26"/>
      <c r="G1386" s="26"/>
      <c r="H1386" s="547"/>
      <c r="I1386" s="547"/>
      <c r="J1386" s="26"/>
      <c r="K1386" s="26"/>
      <c r="L1386" s="26"/>
      <c r="M1386" s="26"/>
      <c r="N1386" s="26"/>
      <c r="O1386" s="26"/>
      <c r="P1386" s="26"/>
      <c r="Q1386" s="26"/>
      <c r="R1386" s="26"/>
      <c r="S1386" s="26"/>
      <c r="T1386" s="542"/>
    </row>
    <row r="1387" spans="1:20" ht="15" customHeight="1" x14ac:dyDescent="0.25">
      <c r="A1387" s="473"/>
      <c r="B1387" s="588"/>
      <c r="C1387" s="472"/>
      <c r="D1387" s="472"/>
      <c r="E1387" s="472"/>
      <c r="F1387" s="26"/>
      <c r="G1387" s="26"/>
      <c r="H1387" s="547"/>
      <c r="I1387" s="547"/>
      <c r="J1387" s="26"/>
      <c r="K1387" s="26"/>
      <c r="L1387" s="26"/>
      <c r="M1387" s="26"/>
      <c r="N1387" s="26"/>
      <c r="O1387" s="26"/>
      <c r="P1387" s="26"/>
      <c r="Q1387" s="26"/>
      <c r="R1387" s="26"/>
      <c r="S1387" s="26"/>
      <c r="T1387" s="542"/>
    </row>
    <row r="1388" spans="1:20" ht="15" customHeight="1" x14ac:dyDescent="0.25">
      <c r="A1388" s="473"/>
      <c r="B1388" s="588"/>
      <c r="C1388" s="472"/>
      <c r="D1388" s="472"/>
      <c r="E1388" s="472"/>
      <c r="F1388" s="26"/>
      <c r="G1388" s="26"/>
      <c r="H1388" s="547"/>
      <c r="I1388" s="547"/>
      <c r="J1388" s="26"/>
      <c r="K1388" s="26"/>
      <c r="L1388" s="26"/>
      <c r="M1388" s="26"/>
      <c r="N1388" s="26"/>
      <c r="O1388" s="26"/>
      <c r="P1388" s="26"/>
      <c r="Q1388" s="26"/>
      <c r="R1388" s="26"/>
      <c r="S1388" s="26"/>
      <c r="T1388" s="542"/>
    </row>
    <row r="1389" spans="1:20" ht="15" customHeight="1" x14ac:dyDescent="0.25">
      <c r="A1389" s="473"/>
      <c r="B1389" s="588"/>
      <c r="C1389" s="472"/>
      <c r="D1389" s="472"/>
      <c r="E1389" s="472"/>
      <c r="F1389" s="26"/>
      <c r="G1389" s="26"/>
      <c r="H1389" s="547"/>
      <c r="I1389" s="547"/>
      <c r="J1389" s="26"/>
      <c r="K1389" s="26"/>
      <c r="L1389" s="26"/>
      <c r="M1389" s="26"/>
      <c r="N1389" s="26"/>
      <c r="O1389" s="26"/>
      <c r="P1389" s="26"/>
      <c r="Q1389" s="26"/>
      <c r="R1389" s="26"/>
      <c r="S1389" s="26"/>
      <c r="T1389" s="542"/>
    </row>
    <row r="1390" spans="1:20" ht="15" customHeight="1" x14ac:dyDescent="0.25">
      <c r="A1390" s="473"/>
      <c r="B1390" s="588"/>
      <c r="C1390" s="472"/>
      <c r="D1390" s="472"/>
      <c r="E1390" s="472"/>
      <c r="F1390" s="26"/>
      <c r="G1390" s="26"/>
      <c r="H1390" s="547"/>
      <c r="I1390" s="547"/>
      <c r="J1390" s="26"/>
      <c r="K1390" s="26"/>
      <c r="L1390" s="26"/>
      <c r="M1390" s="26"/>
      <c r="N1390" s="26"/>
      <c r="O1390" s="26"/>
      <c r="P1390" s="26"/>
      <c r="Q1390" s="26"/>
      <c r="R1390" s="26"/>
      <c r="S1390" s="26"/>
      <c r="T1390" s="542"/>
    </row>
    <row r="1391" spans="1:20" ht="15" customHeight="1" x14ac:dyDescent="0.25">
      <c r="A1391" s="473"/>
      <c r="B1391" s="588"/>
      <c r="C1391" s="472"/>
      <c r="D1391" s="472"/>
      <c r="E1391" s="472"/>
      <c r="F1391" s="26"/>
      <c r="G1391" s="26"/>
      <c r="H1391" s="547"/>
      <c r="I1391" s="547"/>
      <c r="J1391" s="26"/>
      <c r="K1391" s="26"/>
      <c r="L1391" s="26"/>
      <c r="M1391" s="26"/>
      <c r="N1391" s="26"/>
      <c r="O1391" s="26"/>
      <c r="P1391" s="26"/>
      <c r="Q1391" s="26"/>
      <c r="R1391" s="26"/>
      <c r="S1391" s="26"/>
      <c r="T1391" s="542"/>
    </row>
    <row r="1392" spans="1:20" ht="15" customHeight="1" x14ac:dyDescent="0.25">
      <c r="A1392" s="473"/>
      <c r="B1392" s="588"/>
      <c r="C1392" s="472"/>
      <c r="D1392" s="472"/>
      <c r="E1392" s="472"/>
      <c r="F1392" s="26"/>
      <c r="G1392" s="26"/>
      <c r="H1392" s="547"/>
      <c r="I1392" s="547"/>
      <c r="J1392" s="26"/>
      <c r="K1392" s="26"/>
      <c r="L1392" s="26"/>
      <c r="M1392" s="26"/>
      <c r="N1392" s="26"/>
      <c r="O1392" s="26"/>
      <c r="P1392" s="26"/>
      <c r="Q1392" s="26"/>
      <c r="R1392" s="26"/>
      <c r="S1392" s="26"/>
      <c r="T1392" s="542"/>
    </row>
    <row r="1393" spans="1:20" ht="15" customHeight="1" x14ac:dyDescent="0.25">
      <c r="A1393" s="473"/>
      <c r="B1393" s="588"/>
      <c r="C1393" s="472"/>
      <c r="D1393" s="472"/>
      <c r="E1393" s="472"/>
      <c r="F1393" s="26"/>
      <c r="G1393" s="26"/>
      <c r="H1393" s="547"/>
      <c r="I1393" s="547"/>
      <c r="J1393" s="26"/>
      <c r="K1393" s="26"/>
      <c r="L1393" s="26"/>
      <c r="M1393" s="26"/>
      <c r="N1393" s="26"/>
      <c r="O1393" s="26"/>
      <c r="P1393" s="26"/>
      <c r="Q1393" s="26"/>
      <c r="R1393" s="26"/>
      <c r="S1393" s="26"/>
      <c r="T1393" s="542"/>
    </row>
    <row r="1394" spans="1:20" ht="15" customHeight="1" x14ac:dyDescent="0.25">
      <c r="A1394" s="473"/>
      <c r="B1394" s="588"/>
      <c r="C1394" s="472"/>
      <c r="D1394" s="472"/>
      <c r="E1394" s="472"/>
      <c r="F1394" s="26"/>
      <c r="G1394" s="26"/>
      <c r="H1394" s="547"/>
      <c r="I1394" s="547"/>
      <c r="J1394" s="26"/>
      <c r="K1394" s="26"/>
      <c r="L1394" s="26"/>
      <c r="M1394" s="26"/>
      <c r="N1394" s="26"/>
      <c r="O1394" s="26"/>
      <c r="P1394" s="26"/>
      <c r="Q1394" s="26"/>
      <c r="R1394" s="26"/>
      <c r="S1394" s="26"/>
      <c r="T1394" s="542"/>
    </row>
    <row r="1395" spans="1:20" ht="15" customHeight="1" x14ac:dyDescent="0.25">
      <c r="A1395" s="473"/>
      <c r="B1395" s="588"/>
      <c r="C1395" s="472"/>
      <c r="D1395" s="472"/>
      <c r="E1395" s="472"/>
      <c r="F1395" s="26"/>
      <c r="G1395" s="26"/>
      <c r="H1395" s="547"/>
      <c r="I1395" s="547"/>
      <c r="J1395" s="26"/>
      <c r="K1395" s="26"/>
      <c r="L1395" s="26"/>
      <c r="M1395" s="26"/>
      <c r="N1395" s="26"/>
      <c r="O1395" s="26"/>
      <c r="P1395" s="26"/>
      <c r="Q1395" s="26"/>
      <c r="R1395" s="26"/>
      <c r="S1395" s="26"/>
      <c r="T1395" s="542"/>
    </row>
    <row r="1396" spans="1:20" ht="15" customHeight="1" x14ac:dyDescent="0.25">
      <c r="A1396" s="473"/>
      <c r="B1396" s="588"/>
      <c r="C1396" s="472"/>
      <c r="D1396" s="472"/>
      <c r="E1396" s="472"/>
      <c r="F1396" s="26"/>
      <c r="G1396" s="26"/>
      <c r="H1396" s="547"/>
      <c r="I1396" s="547"/>
      <c r="J1396" s="26"/>
      <c r="K1396" s="26"/>
      <c r="L1396" s="26"/>
      <c r="M1396" s="26"/>
      <c r="N1396" s="26"/>
      <c r="O1396" s="26"/>
      <c r="P1396" s="26"/>
      <c r="Q1396" s="26"/>
      <c r="R1396" s="26"/>
      <c r="S1396" s="26"/>
      <c r="T1396" s="542"/>
    </row>
    <row r="1397" spans="1:20" ht="15" customHeight="1" x14ac:dyDescent="0.25">
      <c r="A1397" s="473"/>
      <c r="B1397" s="588"/>
      <c r="C1397" s="472"/>
      <c r="D1397" s="472"/>
      <c r="E1397" s="472"/>
      <c r="F1397" s="26"/>
      <c r="G1397" s="26"/>
      <c r="H1397" s="547"/>
      <c r="I1397" s="547"/>
      <c r="J1397" s="26"/>
      <c r="K1397" s="26"/>
      <c r="L1397" s="26"/>
      <c r="M1397" s="26"/>
      <c r="N1397" s="26"/>
      <c r="O1397" s="26"/>
      <c r="P1397" s="26"/>
      <c r="Q1397" s="26"/>
      <c r="R1397" s="26"/>
      <c r="S1397" s="26"/>
      <c r="T1397" s="542"/>
    </row>
    <row r="1398" spans="1:20" ht="15" customHeight="1" x14ac:dyDescent="0.25">
      <c r="A1398" s="473"/>
      <c r="B1398" s="588"/>
      <c r="C1398" s="472"/>
      <c r="D1398" s="472"/>
      <c r="E1398" s="472"/>
      <c r="F1398" s="26"/>
      <c r="G1398" s="26"/>
      <c r="H1398" s="547"/>
      <c r="I1398" s="547"/>
      <c r="J1398" s="26"/>
      <c r="K1398" s="26"/>
      <c r="L1398" s="26"/>
      <c r="M1398" s="26"/>
      <c r="N1398" s="26"/>
      <c r="O1398" s="26"/>
      <c r="P1398" s="26"/>
      <c r="Q1398" s="26"/>
      <c r="R1398" s="26"/>
      <c r="S1398" s="26"/>
      <c r="T1398" s="542"/>
    </row>
    <row r="1399" spans="1:20" ht="15" customHeight="1" x14ac:dyDescent="0.25">
      <c r="A1399" s="473"/>
      <c r="B1399" s="588"/>
      <c r="C1399" s="472"/>
      <c r="D1399" s="472"/>
      <c r="E1399" s="472"/>
      <c r="F1399" s="26"/>
      <c r="G1399" s="26"/>
      <c r="H1399" s="547"/>
      <c r="I1399" s="547"/>
      <c r="J1399" s="26"/>
      <c r="K1399" s="26"/>
      <c r="L1399" s="26"/>
      <c r="M1399" s="26"/>
      <c r="N1399" s="26"/>
      <c r="O1399" s="26"/>
      <c r="P1399" s="26"/>
      <c r="Q1399" s="26"/>
      <c r="R1399" s="26"/>
      <c r="S1399" s="26"/>
      <c r="T1399" s="542"/>
    </row>
    <row r="1400" spans="1:20" ht="15" customHeight="1" x14ac:dyDescent="0.25">
      <c r="A1400" s="473"/>
      <c r="B1400" s="588"/>
      <c r="C1400" s="472"/>
      <c r="D1400" s="472"/>
      <c r="E1400" s="472"/>
      <c r="F1400" s="26"/>
      <c r="G1400" s="26"/>
      <c r="H1400" s="547"/>
      <c r="I1400" s="547"/>
      <c r="J1400" s="26"/>
      <c r="K1400" s="26"/>
      <c r="L1400" s="26"/>
      <c r="M1400" s="26"/>
      <c r="N1400" s="26"/>
      <c r="O1400" s="26"/>
      <c r="P1400" s="26"/>
      <c r="Q1400" s="26"/>
      <c r="R1400" s="26"/>
      <c r="S1400" s="26"/>
      <c r="T1400" s="542"/>
    </row>
    <row r="1401" spans="1:20" ht="15" customHeight="1" x14ac:dyDescent="0.25">
      <c r="A1401" s="473"/>
      <c r="B1401" s="588"/>
      <c r="C1401" s="472"/>
      <c r="D1401" s="472"/>
      <c r="E1401" s="472"/>
      <c r="F1401" s="26"/>
      <c r="G1401" s="26"/>
      <c r="H1401" s="547"/>
      <c r="I1401" s="547"/>
      <c r="J1401" s="26"/>
      <c r="K1401" s="26"/>
      <c r="L1401" s="26"/>
      <c r="M1401" s="26"/>
      <c r="N1401" s="26"/>
      <c r="O1401" s="26"/>
      <c r="P1401" s="26"/>
      <c r="Q1401" s="26"/>
      <c r="R1401" s="26"/>
      <c r="S1401" s="26"/>
      <c r="T1401" s="542"/>
    </row>
    <row r="1402" spans="1:20" ht="15" customHeight="1" x14ac:dyDescent="0.25">
      <c r="A1402" s="473"/>
      <c r="B1402" s="588"/>
      <c r="C1402" s="472"/>
      <c r="D1402" s="472"/>
      <c r="E1402" s="472"/>
      <c r="F1402" s="26"/>
      <c r="G1402" s="26"/>
      <c r="H1402" s="547"/>
      <c r="I1402" s="547"/>
      <c r="J1402" s="26"/>
      <c r="K1402" s="26"/>
      <c r="L1402" s="26"/>
      <c r="M1402" s="26"/>
      <c r="N1402" s="26"/>
      <c r="O1402" s="26"/>
      <c r="P1402" s="26"/>
      <c r="Q1402" s="26"/>
      <c r="R1402" s="26"/>
      <c r="S1402" s="26"/>
      <c r="T1402" s="542"/>
    </row>
    <row r="1403" spans="1:20" ht="15" customHeight="1" x14ac:dyDescent="0.25">
      <c r="A1403" s="473"/>
      <c r="B1403" s="588"/>
      <c r="C1403" s="472"/>
      <c r="D1403" s="472"/>
      <c r="E1403" s="472"/>
      <c r="F1403" s="26"/>
      <c r="G1403" s="26"/>
      <c r="H1403" s="547"/>
      <c r="I1403" s="547"/>
      <c r="J1403" s="26"/>
      <c r="K1403" s="26"/>
      <c r="L1403" s="26"/>
      <c r="M1403" s="26"/>
      <c r="N1403" s="26"/>
      <c r="O1403" s="26"/>
      <c r="P1403" s="26"/>
      <c r="Q1403" s="26"/>
      <c r="R1403" s="26"/>
      <c r="S1403" s="26"/>
      <c r="T1403" s="542"/>
    </row>
    <row r="1404" spans="1:20" ht="15" customHeight="1" x14ac:dyDescent="0.25">
      <c r="A1404" s="473"/>
      <c r="B1404" s="588"/>
      <c r="C1404" s="472"/>
      <c r="D1404" s="472"/>
      <c r="E1404" s="472"/>
      <c r="F1404" s="26"/>
      <c r="G1404" s="26"/>
      <c r="H1404" s="547"/>
      <c r="I1404" s="547"/>
      <c r="J1404" s="26"/>
      <c r="K1404" s="26"/>
      <c r="L1404" s="26"/>
      <c r="M1404" s="26"/>
      <c r="N1404" s="26"/>
      <c r="O1404" s="26"/>
      <c r="P1404" s="26"/>
      <c r="Q1404" s="26"/>
      <c r="R1404" s="26"/>
      <c r="S1404" s="26"/>
      <c r="T1404" s="542"/>
    </row>
    <row r="1405" spans="1:20" ht="15" customHeight="1" x14ac:dyDescent="0.25">
      <c r="A1405" s="473"/>
      <c r="B1405" s="588"/>
      <c r="C1405" s="472"/>
      <c r="D1405" s="472"/>
      <c r="E1405" s="472"/>
      <c r="F1405" s="26"/>
      <c r="G1405" s="26"/>
      <c r="H1405" s="547"/>
      <c r="I1405" s="547"/>
      <c r="J1405" s="26"/>
      <c r="K1405" s="26"/>
      <c r="L1405" s="26"/>
      <c r="M1405" s="26"/>
      <c r="N1405" s="26"/>
      <c r="O1405" s="26"/>
      <c r="P1405" s="26"/>
      <c r="Q1405" s="26"/>
      <c r="R1405" s="26"/>
      <c r="S1405" s="26"/>
      <c r="T1405" s="542"/>
    </row>
    <row r="1406" spans="1:20" ht="15" customHeight="1" x14ac:dyDescent="0.25">
      <c r="A1406" s="473"/>
      <c r="B1406" s="588"/>
      <c r="C1406" s="472"/>
      <c r="D1406" s="472"/>
      <c r="E1406" s="472"/>
      <c r="F1406" s="26"/>
      <c r="G1406" s="26"/>
      <c r="H1406" s="547"/>
      <c r="I1406" s="547"/>
      <c r="J1406" s="26"/>
      <c r="K1406" s="26"/>
      <c r="L1406" s="26"/>
      <c r="M1406" s="26"/>
      <c r="N1406" s="26"/>
      <c r="O1406" s="26"/>
      <c r="P1406" s="26"/>
      <c r="Q1406" s="26"/>
      <c r="R1406" s="26"/>
      <c r="S1406" s="26"/>
      <c r="T1406" s="542"/>
    </row>
    <row r="1407" spans="1:20" ht="15" customHeight="1" x14ac:dyDescent="0.25">
      <c r="A1407" s="473"/>
      <c r="B1407" s="588"/>
      <c r="C1407" s="472"/>
      <c r="D1407" s="472"/>
      <c r="E1407" s="472"/>
      <c r="F1407" s="26"/>
      <c r="G1407" s="26"/>
      <c r="H1407" s="547"/>
      <c r="I1407" s="547"/>
      <c r="J1407" s="26"/>
      <c r="K1407" s="26"/>
      <c r="L1407" s="26"/>
      <c r="M1407" s="26"/>
      <c r="N1407" s="26"/>
      <c r="O1407" s="26"/>
      <c r="P1407" s="26"/>
      <c r="Q1407" s="26"/>
      <c r="R1407" s="26"/>
      <c r="S1407" s="26"/>
      <c r="T1407" s="542"/>
    </row>
    <row r="1408" spans="1:20" ht="15" customHeight="1" x14ac:dyDescent="0.25">
      <c r="A1408" s="473"/>
      <c r="B1408" s="588"/>
      <c r="C1408" s="472"/>
      <c r="D1408" s="472"/>
      <c r="E1408" s="472"/>
      <c r="F1408" s="26"/>
      <c r="G1408" s="26"/>
      <c r="H1408" s="547"/>
      <c r="I1408" s="547"/>
      <c r="J1408" s="26"/>
      <c r="K1408" s="26"/>
      <c r="L1408" s="26"/>
      <c r="M1408" s="26"/>
      <c r="N1408" s="26"/>
      <c r="O1408" s="26"/>
      <c r="P1408" s="26"/>
      <c r="Q1408" s="26"/>
      <c r="R1408" s="26"/>
      <c r="S1408" s="26"/>
      <c r="T1408" s="542"/>
    </row>
    <row r="1409" spans="1:20" ht="15" customHeight="1" x14ac:dyDescent="0.25">
      <c r="A1409" s="473"/>
      <c r="B1409" s="588"/>
      <c r="C1409" s="472"/>
      <c r="D1409" s="472"/>
      <c r="E1409" s="472"/>
      <c r="F1409" s="26"/>
      <c r="G1409" s="26"/>
      <c r="H1409" s="547"/>
      <c r="I1409" s="547"/>
      <c r="J1409" s="26"/>
      <c r="K1409" s="26"/>
      <c r="L1409" s="26"/>
      <c r="M1409" s="26"/>
      <c r="N1409" s="26"/>
      <c r="O1409" s="26"/>
      <c r="P1409" s="26"/>
      <c r="Q1409" s="26"/>
      <c r="R1409" s="26"/>
      <c r="S1409" s="26"/>
      <c r="T1409" s="542"/>
    </row>
    <row r="1410" spans="1:20" ht="15" customHeight="1" x14ac:dyDescent="0.25">
      <c r="A1410" s="473"/>
      <c r="B1410" s="588"/>
      <c r="C1410" s="472"/>
      <c r="D1410" s="472"/>
      <c r="E1410" s="472"/>
      <c r="F1410" s="26"/>
      <c r="G1410" s="26"/>
      <c r="H1410" s="547"/>
      <c r="I1410" s="547"/>
      <c r="J1410" s="26"/>
      <c r="K1410" s="26"/>
      <c r="L1410" s="26"/>
      <c r="M1410" s="26"/>
      <c r="N1410" s="26"/>
      <c r="O1410" s="26"/>
      <c r="P1410" s="26"/>
      <c r="Q1410" s="26"/>
      <c r="R1410" s="26"/>
      <c r="S1410" s="26"/>
      <c r="T1410" s="542"/>
    </row>
    <row r="1411" spans="1:20" ht="15" customHeight="1" x14ac:dyDescent="0.25">
      <c r="A1411" s="473"/>
      <c r="B1411" s="588"/>
      <c r="C1411" s="472"/>
      <c r="D1411" s="472"/>
      <c r="E1411" s="472"/>
      <c r="F1411" s="26"/>
      <c r="G1411" s="26"/>
      <c r="H1411" s="547"/>
      <c r="I1411" s="547"/>
      <c r="J1411" s="26"/>
      <c r="K1411" s="26"/>
      <c r="L1411" s="26"/>
      <c r="M1411" s="26"/>
      <c r="N1411" s="26"/>
      <c r="O1411" s="26"/>
      <c r="P1411" s="26"/>
      <c r="Q1411" s="26"/>
      <c r="R1411" s="26"/>
      <c r="S1411" s="26"/>
      <c r="T1411" s="542"/>
    </row>
    <row r="1412" spans="1:20" ht="15" customHeight="1" x14ac:dyDescent="0.25">
      <c r="A1412" s="473"/>
      <c r="B1412" s="588"/>
      <c r="C1412" s="472"/>
      <c r="D1412" s="472"/>
      <c r="E1412" s="472"/>
      <c r="F1412" s="26"/>
      <c r="G1412" s="26"/>
      <c r="H1412" s="547"/>
      <c r="I1412" s="547"/>
      <c r="J1412" s="26"/>
      <c r="K1412" s="26"/>
      <c r="L1412" s="26"/>
      <c r="M1412" s="26"/>
      <c r="N1412" s="26"/>
      <c r="O1412" s="26"/>
      <c r="P1412" s="26"/>
      <c r="Q1412" s="26"/>
      <c r="R1412" s="26"/>
      <c r="S1412" s="26"/>
      <c r="T1412" s="542"/>
    </row>
    <row r="1413" spans="1:20" ht="15" customHeight="1" x14ac:dyDescent="0.25">
      <c r="A1413" s="473"/>
      <c r="B1413" s="588"/>
      <c r="C1413" s="472"/>
      <c r="D1413" s="472"/>
      <c r="E1413" s="472"/>
      <c r="F1413" s="26"/>
      <c r="G1413" s="26"/>
      <c r="H1413" s="547"/>
      <c r="I1413" s="547"/>
      <c r="J1413" s="26"/>
      <c r="K1413" s="26"/>
      <c r="L1413" s="26"/>
      <c r="M1413" s="26"/>
      <c r="N1413" s="26"/>
      <c r="O1413" s="26"/>
      <c r="P1413" s="26"/>
      <c r="Q1413" s="26"/>
      <c r="R1413" s="26"/>
      <c r="S1413" s="26"/>
      <c r="T1413" s="542"/>
    </row>
    <row r="1414" spans="1:20" ht="15" customHeight="1" x14ac:dyDescent="0.25">
      <c r="A1414" s="473"/>
      <c r="B1414" s="588"/>
      <c r="C1414" s="472"/>
      <c r="D1414" s="472"/>
      <c r="E1414" s="472"/>
      <c r="F1414" s="26"/>
      <c r="G1414" s="26"/>
      <c r="H1414" s="547"/>
      <c r="I1414" s="547"/>
      <c r="J1414" s="26"/>
      <c r="K1414" s="26"/>
      <c r="L1414" s="26"/>
      <c r="M1414" s="26"/>
      <c r="N1414" s="26"/>
      <c r="O1414" s="26"/>
      <c r="P1414" s="26"/>
      <c r="Q1414" s="26"/>
      <c r="R1414" s="26"/>
      <c r="S1414" s="26"/>
      <c r="T1414" s="542"/>
    </row>
    <row r="1415" spans="1:20" ht="15" customHeight="1" x14ac:dyDescent="0.25">
      <c r="A1415" s="473"/>
      <c r="B1415" s="588"/>
      <c r="C1415" s="472"/>
      <c r="D1415" s="472"/>
      <c r="E1415" s="472"/>
      <c r="F1415" s="26"/>
      <c r="G1415" s="26"/>
      <c r="H1415" s="547"/>
      <c r="I1415" s="547"/>
      <c r="J1415" s="26"/>
      <c r="K1415" s="26"/>
      <c r="L1415" s="26"/>
      <c r="M1415" s="26"/>
      <c r="N1415" s="26"/>
      <c r="O1415" s="26"/>
      <c r="P1415" s="26"/>
      <c r="Q1415" s="26"/>
      <c r="R1415" s="26"/>
      <c r="S1415" s="26"/>
      <c r="T1415" s="542"/>
    </row>
    <row r="1416" spans="1:20" ht="15" customHeight="1" x14ac:dyDescent="0.25">
      <c r="A1416" s="473"/>
      <c r="B1416" s="588"/>
      <c r="C1416" s="472"/>
      <c r="D1416" s="472"/>
      <c r="E1416" s="472"/>
      <c r="F1416" s="26"/>
      <c r="G1416" s="26"/>
      <c r="H1416" s="547"/>
      <c r="I1416" s="547"/>
      <c r="J1416" s="26"/>
      <c r="K1416" s="26"/>
      <c r="L1416" s="26"/>
      <c r="M1416" s="26"/>
      <c r="N1416" s="26"/>
      <c r="O1416" s="26"/>
      <c r="P1416" s="26"/>
      <c r="Q1416" s="26"/>
      <c r="R1416" s="26"/>
      <c r="S1416" s="26"/>
      <c r="T1416" s="542"/>
    </row>
    <row r="1417" spans="1:20" ht="15" customHeight="1" x14ac:dyDescent="0.25">
      <c r="A1417" s="473"/>
      <c r="B1417" s="588"/>
      <c r="C1417" s="472"/>
      <c r="D1417" s="472"/>
      <c r="E1417" s="472"/>
      <c r="F1417" s="26"/>
      <c r="G1417" s="26"/>
      <c r="H1417" s="547"/>
      <c r="I1417" s="547"/>
      <c r="J1417" s="26"/>
      <c r="K1417" s="26"/>
      <c r="L1417" s="26"/>
      <c r="M1417" s="26"/>
      <c r="N1417" s="26"/>
      <c r="O1417" s="26"/>
      <c r="P1417" s="26"/>
      <c r="Q1417" s="26"/>
      <c r="R1417" s="26"/>
      <c r="S1417" s="26"/>
      <c r="T1417" s="542"/>
    </row>
    <row r="1418" spans="1:20" ht="15" customHeight="1" x14ac:dyDescent="0.25">
      <c r="A1418" s="473"/>
      <c r="B1418" s="588"/>
      <c r="C1418" s="472"/>
      <c r="D1418" s="472"/>
      <c r="E1418" s="472"/>
      <c r="F1418" s="26"/>
      <c r="G1418" s="26"/>
      <c r="H1418" s="547"/>
      <c r="I1418" s="547"/>
      <c r="J1418" s="26"/>
      <c r="K1418" s="26"/>
      <c r="L1418" s="26"/>
      <c r="M1418" s="26"/>
      <c r="N1418" s="26"/>
      <c r="O1418" s="26"/>
      <c r="P1418" s="26"/>
      <c r="Q1418" s="26"/>
      <c r="R1418" s="26"/>
      <c r="S1418" s="26"/>
      <c r="T1418" s="542"/>
    </row>
    <row r="1419" spans="1:20" ht="15" customHeight="1" x14ac:dyDescent="0.25">
      <c r="A1419" s="473"/>
      <c r="B1419" s="588"/>
      <c r="C1419" s="472"/>
      <c r="D1419" s="472"/>
      <c r="E1419" s="472"/>
      <c r="F1419" s="26"/>
      <c r="G1419" s="26"/>
      <c r="H1419" s="547"/>
      <c r="I1419" s="547"/>
      <c r="J1419" s="26"/>
      <c r="K1419" s="26"/>
      <c r="L1419" s="26"/>
      <c r="M1419" s="26"/>
      <c r="N1419" s="26"/>
      <c r="O1419" s="26"/>
      <c r="P1419" s="26"/>
      <c r="Q1419" s="26"/>
      <c r="R1419" s="26"/>
      <c r="S1419" s="26"/>
      <c r="T1419" s="542"/>
    </row>
    <row r="1420" spans="1:20" ht="15" customHeight="1" x14ac:dyDescent="0.25">
      <c r="A1420" s="473"/>
      <c r="B1420" s="588"/>
      <c r="C1420" s="472"/>
      <c r="D1420" s="472"/>
      <c r="E1420" s="472"/>
      <c r="F1420" s="26"/>
      <c r="G1420" s="26"/>
      <c r="H1420" s="547"/>
      <c r="I1420" s="547"/>
      <c r="J1420" s="26"/>
      <c r="K1420" s="26"/>
      <c r="L1420" s="26"/>
      <c r="M1420" s="26"/>
      <c r="N1420" s="26"/>
      <c r="O1420" s="26"/>
      <c r="P1420" s="26"/>
      <c r="Q1420" s="26"/>
      <c r="R1420" s="26"/>
      <c r="S1420" s="26"/>
      <c r="T1420" s="542"/>
    </row>
    <row r="1421" spans="1:20" ht="15" customHeight="1" x14ac:dyDescent="0.25">
      <c r="A1421" s="473"/>
      <c r="B1421" s="588"/>
      <c r="C1421" s="472"/>
      <c r="D1421" s="472"/>
      <c r="E1421" s="472"/>
      <c r="F1421" s="26"/>
      <c r="G1421" s="26"/>
      <c r="H1421" s="547"/>
      <c r="I1421" s="547"/>
      <c r="J1421" s="26"/>
      <c r="K1421" s="26"/>
      <c r="L1421" s="26"/>
      <c r="M1421" s="26"/>
      <c r="N1421" s="26"/>
      <c r="O1421" s="26"/>
      <c r="P1421" s="26"/>
      <c r="Q1421" s="26"/>
      <c r="R1421" s="26"/>
      <c r="S1421" s="26"/>
      <c r="T1421" s="542"/>
    </row>
    <row r="1422" spans="1:20" ht="15" customHeight="1" x14ac:dyDescent="0.25">
      <c r="A1422" s="473"/>
      <c r="B1422" s="588"/>
      <c r="C1422" s="472"/>
      <c r="D1422" s="472"/>
      <c r="E1422" s="472"/>
      <c r="F1422" s="26"/>
      <c r="G1422" s="26"/>
      <c r="H1422" s="547"/>
      <c r="I1422" s="547"/>
      <c r="J1422" s="26"/>
      <c r="K1422" s="26"/>
      <c r="L1422" s="26"/>
      <c r="M1422" s="26"/>
      <c r="N1422" s="26"/>
      <c r="O1422" s="26"/>
      <c r="P1422" s="26"/>
      <c r="Q1422" s="26"/>
      <c r="R1422" s="26"/>
      <c r="S1422" s="26"/>
      <c r="T1422" s="542"/>
    </row>
    <row r="1423" spans="1:20" ht="15" customHeight="1" x14ac:dyDescent="0.25">
      <c r="A1423" s="473"/>
      <c r="B1423" s="588"/>
      <c r="C1423" s="472"/>
      <c r="D1423" s="472"/>
      <c r="E1423" s="472"/>
      <c r="F1423" s="26"/>
      <c r="G1423" s="26"/>
      <c r="H1423" s="547"/>
      <c r="I1423" s="547"/>
      <c r="J1423" s="26"/>
      <c r="K1423" s="26"/>
      <c r="L1423" s="26"/>
      <c r="M1423" s="26"/>
      <c r="N1423" s="26"/>
      <c r="O1423" s="26"/>
      <c r="P1423" s="26"/>
      <c r="Q1423" s="26"/>
      <c r="R1423" s="26"/>
      <c r="S1423" s="26"/>
      <c r="T1423" s="542"/>
    </row>
    <row r="1424" spans="1:20" ht="15" customHeight="1" x14ac:dyDescent="0.25">
      <c r="A1424" s="473"/>
      <c r="B1424" s="588"/>
      <c r="C1424" s="472"/>
      <c r="D1424" s="472"/>
      <c r="E1424" s="472"/>
      <c r="F1424" s="26"/>
      <c r="G1424" s="26"/>
      <c r="H1424" s="547"/>
      <c r="I1424" s="547"/>
      <c r="J1424" s="26"/>
      <c r="K1424" s="26"/>
      <c r="L1424" s="26"/>
      <c r="M1424" s="26"/>
      <c r="N1424" s="26"/>
      <c r="O1424" s="26"/>
      <c r="P1424" s="26"/>
      <c r="Q1424" s="26"/>
      <c r="R1424" s="26"/>
      <c r="S1424" s="26"/>
      <c r="T1424" s="542"/>
    </row>
    <row r="1425" spans="1:20" ht="15" customHeight="1" x14ac:dyDescent="0.25">
      <c r="A1425" s="473"/>
      <c r="B1425" s="588"/>
      <c r="C1425" s="472"/>
      <c r="D1425" s="472"/>
      <c r="E1425" s="472"/>
      <c r="F1425" s="26"/>
      <c r="G1425" s="26"/>
      <c r="H1425" s="547"/>
      <c r="I1425" s="547"/>
      <c r="J1425" s="26"/>
      <c r="K1425" s="26"/>
      <c r="L1425" s="26"/>
      <c r="M1425" s="26"/>
      <c r="N1425" s="26"/>
      <c r="O1425" s="26"/>
      <c r="P1425" s="26"/>
      <c r="Q1425" s="26"/>
      <c r="R1425" s="26"/>
      <c r="S1425" s="26"/>
      <c r="T1425" s="542"/>
    </row>
    <row r="1426" spans="1:20" ht="15" customHeight="1" x14ac:dyDescent="0.25">
      <c r="A1426" s="473"/>
      <c r="B1426" s="588"/>
      <c r="C1426" s="472"/>
      <c r="D1426" s="472"/>
      <c r="E1426" s="472"/>
      <c r="F1426" s="26"/>
      <c r="G1426" s="26"/>
      <c r="H1426" s="547"/>
      <c r="I1426" s="547"/>
      <c r="J1426" s="26"/>
      <c r="K1426" s="26"/>
      <c r="L1426" s="26"/>
      <c r="M1426" s="26"/>
      <c r="N1426" s="26"/>
      <c r="O1426" s="26"/>
      <c r="P1426" s="26"/>
      <c r="Q1426" s="26"/>
      <c r="R1426" s="26"/>
      <c r="S1426" s="26"/>
      <c r="T1426" s="542"/>
    </row>
    <row r="1427" spans="1:20" ht="15" customHeight="1" x14ac:dyDescent="0.25">
      <c r="A1427" s="473"/>
      <c r="B1427" s="588"/>
      <c r="C1427" s="472"/>
      <c r="D1427" s="472"/>
      <c r="E1427" s="472"/>
      <c r="F1427" s="26"/>
      <c r="G1427" s="26"/>
      <c r="H1427" s="547"/>
      <c r="I1427" s="547"/>
      <c r="J1427" s="26"/>
      <c r="K1427" s="26"/>
      <c r="L1427" s="26"/>
      <c r="M1427" s="26"/>
      <c r="N1427" s="26"/>
      <c r="O1427" s="26"/>
      <c r="P1427" s="26"/>
      <c r="Q1427" s="26"/>
      <c r="R1427" s="26"/>
      <c r="S1427" s="26"/>
      <c r="T1427" s="542"/>
    </row>
    <row r="1428" spans="1:20" ht="15" customHeight="1" x14ac:dyDescent="0.25">
      <c r="A1428" s="473"/>
      <c r="B1428" s="588"/>
      <c r="C1428" s="472"/>
      <c r="D1428" s="472"/>
      <c r="E1428" s="472"/>
      <c r="F1428" s="26"/>
      <c r="G1428" s="26"/>
      <c r="H1428" s="547"/>
      <c r="I1428" s="547"/>
      <c r="J1428" s="26"/>
      <c r="K1428" s="26"/>
      <c r="L1428" s="26"/>
      <c r="M1428" s="26"/>
      <c r="N1428" s="26"/>
      <c r="O1428" s="26"/>
      <c r="P1428" s="26"/>
      <c r="Q1428" s="26"/>
      <c r="R1428" s="26"/>
      <c r="S1428" s="26"/>
      <c r="T1428" s="542"/>
    </row>
    <row r="1429" spans="1:20" ht="15" customHeight="1" x14ac:dyDescent="0.25">
      <c r="A1429" s="473"/>
      <c r="B1429" s="588"/>
      <c r="C1429" s="472"/>
      <c r="D1429" s="472"/>
      <c r="E1429" s="472"/>
      <c r="F1429" s="26"/>
      <c r="G1429" s="26"/>
      <c r="H1429" s="547"/>
      <c r="I1429" s="547"/>
      <c r="J1429" s="26"/>
      <c r="K1429" s="26"/>
      <c r="L1429" s="26"/>
      <c r="M1429" s="26"/>
      <c r="N1429" s="26"/>
      <c r="O1429" s="26"/>
      <c r="P1429" s="26"/>
      <c r="Q1429" s="26"/>
      <c r="R1429" s="26"/>
      <c r="S1429" s="26"/>
      <c r="T1429" s="542"/>
    </row>
    <row r="1430" spans="1:20" ht="15" customHeight="1" x14ac:dyDescent="0.25">
      <c r="A1430" s="473"/>
      <c r="B1430" s="588"/>
      <c r="C1430" s="472"/>
      <c r="D1430" s="472"/>
      <c r="E1430" s="472"/>
      <c r="F1430" s="26"/>
      <c r="G1430" s="26"/>
      <c r="H1430" s="547"/>
      <c r="I1430" s="547"/>
      <c r="J1430" s="26"/>
      <c r="K1430" s="26"/>
      <c r="L1430" s="26"/>
      <c r="M1430" s="26"/>
      <c r="N1430" s="26"/>
      <c r="O1430" s="26"/>
      <c r="P1430" s="26"/>
      <c r="Q1430" s="26"/>
      <c r="R1430" s="26"/>
      <c r="S1430" s="26"/>
      <c r="T1430" s="542"/>
    </row>
    <row r="1431" spans="1:20" ht="15" customHeight="1" x14ac:dyDescent="0.25">
      <c r="A1431" s="473"/>
      <c r="B1431" s="588"/>
      <c r="C1431" s="472"/>
      <c r="D1431" s="472"/>
      <c r="E1431" s="472"/>
      <c r="F1431" s="26"/>
      <c r="G1431" s="26"/>
      <c r="H1431" s="547"/>
      <c r="I1431" s="547"/>
      <c r="J1431" s="26"/>
      <c r="K1431" s="26"/>
      <c r="L1431" s="26"/>
      <c r="M1431" s="26"/>
      <c r="N1431" s="26"/>
      <c r="O1431" s="26"/>
      <c r="P1431" s="26"/>
      <c r="Q1431" s="26"/>
      <c r="R1431" s="26"/>
      <c r="S1431" s="26"/>
      <c r="T1431" s="542"/>
    </row>
    <row r="1432" spans="1:20" ht="15" customHeight="1" x14ac:dyDescent="0.25">
      <c r="A1432" s="473"/>
      <c r="B1432" s="588"/>
      <c r="C1432" s="472"/>
      <c r="D1432" s="472"/>
      <c r="E1432" s="472"/>
      <c r="F1432" s="26"/>
      <c r="G1432" s="26"/>
      <c r="H1432" s="547"/>
      <c r="I1432" s="547"/>
      <c r="J1432" s="26"/>
      <c r="K1432" s="26"/>
      <c r="L1432" s="26"/>
      <c r="M1432" s="26"/>
      <c r="N1432" s="26"/>
      <c r="O1432" s="26"/>
      <c r="P1432" s="26"/>
      <c r="Q1432" s="26"/>
      <c r="R1432" s="26"/>
      <c r="S1432" s="26"/>
      <c r="T1432" s="542"/>
    </row>
    <row r="1433" spans="1:20" ht="15" customHeight="1" x14ac:dyDescent="0.25">
      <c r="A1433" s="473"/>
      <c r="B1433" s="588"/>
      <c r="C1433" s="472"/>
      <c r="D1433" s="472"/>
      <c r="E1433" s="472"/>
      <c r="F1433" s="26"/>
      <c r="G1433" s="26"/>
      <c r="H1433" s="547"/>
      <c r="I1433" s="547"/>
      <c r="J1433" s="26"/>
      <c r="K1433" s="26"/>
      <c r="L1433" s="26"/>
      <c r="M1433" s="26"/>
      <c r="N1433" s="26"/>
      <c r="O1433" s="26"/>
      <c r="P1433" s="26"/>
      <c r="Q1433" s="26"/>
      <c r="R1433" s="26"/>
      <c r="S1433" s="26"/>
      <c r="T1433" s="542"/>
    </row>
    <row r="1434" spans="1:20" ht="15" customHeight="1" x14ac:dyDescent="0.25">
      <c r="A1434" s="473"/>
      <c r="B1434" s="588"/>
      <c r="C1434" s="472"/>
      <c r="D1434" s="472"/>
      <c r="E1434" s="472"/>
      <c r="F1434" s="26"/>
      <c r="G1434" s="26"/>
      <c r="H1434" s="547"/>
      <c r="I1434" s="547"/>
      <c r="J1434" s="26"/>
      <c r="K1434" s="26"/>
      <c r="L1434" s="26"/>
      <c r="M1434" s="26"/>
      <c r="N1434" s="26"/>
      <c r="O1434" s="26"/>
      <c r="P1434" s="26"/>
      <c r="Q1434" s="26"/>
      <c r="R1434" s="26"/>
      <c r="S1434" s="26"/>
      <c r="T1434" s="542"/>
    </row>
    <row r="1435" spans="1:20" ht="15" customHeight="1" x14ac:dyDescent="0.25">
      <c r="A1435" s="473"/>
      <c r="B1435" s="588"/>
      <c r="C1435" s="472"/>
      <c r="D1435" s="472"/>
      <c r="E1435" s="472"/>
      <c r="F1435" s="26"/>
      <c r="G1435" s="26"/>
      <c r="H1435" s="547"/>
      <c r="I1435" s="547"/>
      <c r="J1435" s="26"/>
      <c r="K1435" s="26"/>
      <c r="L1435" s="26"/>
      <c r="M1435" s="26"/>
      <c r="N1435" s="26"/>
      <c r="O1435" s="26"/>
      <c r="P1435" s="26"/>
      <c r="Q1435" s="26"/>
      <c r="R1435" s="26"/>
      <c r="S1435" s="26"/>
      <c r="T1435" s="542"/>
    </row>
    <row r="1436" spans="1:20" ht="15" customHeight="1" x14ac:dyDescent="0.25">
      <c r="A1436" s="473"/>
      <c r="B1436" s="588"/>
      <c r="C1436" s="472"/>
      <c r="D1436" s="472"/>
      <c r="E1436" s="472"/>
      <c r="F1436" s="26"/>
      <c r="G1436" s="26"/>
      <c r="H1436" s="547"/>
      <c r="I1436" s="547"/>
      <c r="J1436" s="26"/>
      <c r="K1436" s="26"/>
      <c r="L1436" s="26"/>
      <c r="M1436" s="26"/>
      <c r="N1436" s="26"/>
      <c r="O1436" s="26"/>
      <c r="P1436" s="26"/>
      <c r="Q1436" s="26"/>
      <c r="R1436" s="26"/>
      <c r="S1436" s="26"/>
      <c r="T1436" s="542"/>
    </row>
    <row r="1437" spans="1:20" ht="15" customHeight="1" x14ac:dyDescent="0.25">
      <c r="A1437" s="473"/>
      <c r="B1437" s="588"/>
      <c r="C1437" s="472"/>
      <c r="D1437" s="472"/>
      <c r="E1437" s="472"/>
      <c r="F1437" s="26"/>
      <c r="G1437" s="26"/>
      <c r="H1437" s="547"/>
      <c r="I1437" s="547"/>
      <c r="J1437" s="26"/>
      <c r="K1437" s="26"/>
      <c r="L1437" s="26"/>
      <c r="M1437" s="26"/>
      <c r="N1437" s="26"/>
      <c r="O1437" s="26"/>
      <c r="P1437" s="26"/>
      <c r="Q1437" s="26"/>
      <c r="R1437" s="26"/>
      <c r="S1437" s="26"/>
      <c r="T1437" s="542"/>
    </row>
    <row r="1438" spans="1:20" ht="15" customHeight="1" x14ac:dyDescent="0.25">
      <c r="A1438" s="473"/>
      <c r="B1438" s="588"/>
      <c r="C1438" s="472"/>
      <c r="D1438" s="472"/>
      <c r="E1438" s="472"/>
      <c r="F1438" s="26"/>
      <c r="G1438" s="26"/>
      <c r="H1438" s="547"/>
      <c r="I1438" s="547"/>
      <c r="J1438" s="26"/>
      <c r="K1438" s="26"/>
      <c r="L1438" s="26"/>
      <c r="M1438" s="26"/>
      <c r="N1438" s="26"/>
      <c r="O1438" s="26"/>
      <c r="P1438" s="26"/>
      <c r="Q1438" s="26"/>
      <c r="R1438" s="26"/>
      <c r="S1438" s="26"/>
      <c r="T1438" s="542"/>
    </row>
    <row r="1439" spans="1:20" ht="15" customHeight="1" x14ac:dyDescent="0.25">
      <c r="A1439" s="473"/>
      <c r="B1439" s="588"/>
      <c r="C1439" s="472"/>
      <c r="D1439" s="472"/>
      <c r="E1439" s="472"/>
      <c r="F1439" s="26"/>
      <c r="G1439" s="26"/>
      <c r="H1439" s="547"/>
      <c r="I1439" s="547"/>
      <c r="J1439" s="26"/>
      <c r="K1439" s="26"/>
      <c r="L1439" s="26"/>
      <c r="M1439" s="26"/>
      <c r="N1439" s="26"/>
      <c r="O1439" s="26"/>
      <c r="P1439" s="26"/>
      <c r="Q1439" s="26"/>
      <c r="R1439" s="26"/>
      <c r="S1439" s="26"/>
      <c r="T1439" s="542"/>
    </row>
    <row r="1440" spans="1:20" ht="15" customHeight="1" x14ac:dyDescent="0.25">
      <c r="A1440" s="473"/>
      <c r="B1440" s="588"/>
      <c r="C1440" s="472"/>
      <c r="D1440" s="472"/>
      <c r="E1440" s="472"/>
      <c r="F1440" s="26"/>
      <c r="G1440" s="26"/>
      <c r="H1440" s="547"/>
      <c r="I1440" s="547"/>
      <c r="J1440" s="26"/>
      <c r="K1440" s="26"/>
      <c r="L1440" s="26"/>
      <c r="M1440" s="26"/>
      <c r="N1440" s="26"/>
      <c r="O1440" s="26"/>
      <c r="P1440" s="26"/>
      <c r="Q1440" s="26"/>
      <c r="R1440" s="26"/>
      <c r="S1440" s="26"/>
      <c r="T1440" s="542"/>
    </row>
    <row r="1441" spans="1:20" ht="15" customHeight="1" x14ac:dyDescent="0.25">
      <c r="A1441" s="473"/>
      <c r="B1441" s="588"/>
      <c r="C1441" s="472"/>
      <c r="D1441" s="472"/>
      <c r="E1441" s="472"/>
      <c r="F1441" s="26"/>
      <c r="G1441" s="26"/>
      <c r="H1441" s="547"/>
      <c r="I1441" s="547"/>
      <c r="J1441" s="26"/>
      <c r="K1441" s="26"/>
      <c r="L1441" s="26"/>
      <c r="M1441" s="26"/>
      <c r="N1441" s="26"/>
      <c r="O1441" s="26"/>
      <c r="P1441" s="26"/>
      <c r="Q1441" s="26"/>
      <c r="R1441" s="26"/>
      <c r="S1441" s="26"/>
      <c r="T1441" s="542"/>
    </row>
    <row r="1442" spans="1:20" ht="15" customHeight="1" x14ac:dyDescent="0.25">
      <c r="A1442" s="473"/>
      <c r="B1442" s="588"/>
      <c r="C1442" s="472"/>
      <c r="D1442" s="472"/>
      <c r="E1442" s="472"/>
      <c r="F1442" s="26"/>
      <c r="G1442" s="26"/>
      <c r="H1442" s="547"/>
      <c r="I1442" s="547"/>
      <c r="J1442" s="26"/>
      <c r="K1442" s="26"/>
      <c r="L1442" s="26"/>
      <c r="M1442" s="26"/>
      <c r="N1442" s="26"/>
      <c r="O1442" s="26"/>
      <c r="P1442" s="26"/>
      <c r="Q1442" s="26"/>
      <c r="R1442" s="26"/>
      <c r="S1442" s="26"/>
      <c r="T1442" s="542"/>
    </row>
    <row r="1443" spans="1:20" ht="15" customHeight="1" x14ac:dyDescent="0.25">
      <c r="A1443" s="473"/>
      <c r="B1443" s="588"/>
      <c r="C1443" s="472"/>
      <c r="D1443" s="472"/>
      <c r="E1443" s="472"/>
      <c r="F1443" s="26"/>
      <c r="G1443" s="26"/>
      <c r="H1443" s="547"/>
      <c r="I1443" s="547"/>
      <c r="J1443" s="26"/>
      <c r="K1443" s="26"/>
      <c r="L1443" s="26"/>
      <c r="M1443" s="26"/>
      <c r="N1443" s="26"/>
      <c r="O1443" s="26"/>
      <c r="P1443" s="26"/>
      <c r="Q1443" s="26"/>
      <c r="R1443" s="26"/>
      <c r="S1443" s="26"/>
      <c r="T1443" s="542"/>
    </row>
    <row r="1444" spans="1:20" ht="15" customHeight="1" x14ac:dyDescent="0.25">
      <c r="A1444" s="473"/>
      <c r="B1444" s="588"/>
      <c r="C1444" s="472"/>
      <c r="D1444" s="472"/>
      <c r="E1444" s="472"/>
      <c r="F1444" s="26"/>
      <c r="G1444" s="26"/>
      <c r="H1444" s="547"/>
      <c r="I1444" s="547"/>
      <c r="J1444" s="26"/>
      <c r="K1444" s="26"/>
      <c r="L1444" s="26"/>
      <c r="M1444" s="26"/>
      <c r="N1444" s="26"/>
      <c r="O1444" s="26"/>
      <c r="P1444" s="26"/>
      <c r="Q1444" s="26"/>
      <c r="R1444" s="26"/>
      <c r="S1444" s="26"/>
      <c r="T1444" s="542"/>
    </row>
    <row r="1445" spans="1:20" ht="15" customHeight="1" x14ac:dyDescent="0.25">
      <c r="A1445" s="473"/>
      <c r="B1445" s="588"/>
      <c r="C1445" s="472"/>
      <c r="D1445" s="472"/>
      <c r="E1445" s="472"/>
      <c r="F1445" s="26"/>
      <c r="G1445" s="26"/>
      <c r="H1445" s="547"/>
      <c r="I1445" s="547"/>
      <c r="J1445" s="26"/>
      <c r="K1445" s="26"/>
      <c r="L1445" s="26"/>
      <c r="M1445" s="26"/>
      <c r="N1445" s="26"/>
      <c r="O1445" s="26"/>
      <c r="P1445" s="26"/>
      <c r="Q1445" s="26"/>
      <c r="R1445" s="26"/>
      <c r="S1445" s="26"/>
      <c r="T1445" s="542"/>
    </row>
    <row r="1446" spans="1:20" ht="15" customHeight="1" x14ac:dyDescent="0.25">
      <c r="A1446" s="473"/>
      <c r="B1446" s="588"/>
      <c r="C1446" s="472"/>
      <c r="D1446" s="472"/>
      <c r="E1446" s="472"/>
      <c r="F1446" s="26"/>
      <c r="G1446" s="26"/>
      <c r="H1446" s="547"/>
      <c r="I1446" s="547"/>
      <c r="J1446" s="26"/>
      <c r="K1446" s="26"/>
      <c r="L1446" s="26"/>
      <c r="M1446" s="26"/>
      <c r="N1446" s="26"/>
      <c r="O1446" s="26"/>
      <c r="P1446" s="26"/>
      <c r="Q1446" s="26"/>
      <c r="R1446" s="26"/>
      <c r="S1446" s="26"/>
      <c r="T1446" s="542"/>
    </row>
    <row r="1447" spans="1:20" ht="15" customHeight="1" x14ac:dyDescent="0.25">
      <c r="A1447" s="473"/>
      <c r="B1447" s="588"/>
      <c r="C1447" s="472"/>
      <c r="D1447" s="472"/>
      <c r="E1447" s="472"/>
      <c r="F1447" s="26"/>
      <c r="G1447" s="26"/>
      <c r="H1447" s="547"/>
      <c r="I1447" s="547"/>
      <c r="J1447" s="26"/>
      <c r="K1447" s="26"/>
      <c r="L1447" s="26"/>
      <c r="M1447" s="26"/>
      <c r="N1447" s="26"/>
      <c r="O1447" s="26"/>
      <c r="P1447" s="26"/>
      <c r="Q1447" s="26"/>
      <c r="R1447" s="26"/>
      <c r="S1447" s="26"/>
      <c r="T1447" s="542"/>
    </row>
    <row r="1448" spans="1:20" ht="15" customHeight="1" x14ac:dyDescent="0.25">
      <c r="A1448" s="473"/>
      <c r="B1448" s="588"/>
      <c r="C1448" s="472"/>
      <c r="D1448" s="472"/>
      <c r="E1448" s="472"/>
      <c r="F1448" s="26"/>
      <c r="G1448" s="26"/>
      <c r="H1448" s="547"/>
      <c r="I1448" s="547"/>
      <c r="J1448" s="26"/>
      <c r="K1448" s="26"/>
      <c r="L1448" s="26"/>
      <c r="M1448" s="26"/>
      <c r="N1448" s="26"/>
      <c r="O1448" s="26"/>
      <c r="P1448" s="26"/>
      <c r="Q1448" s="26"/>
      <c r="R1448" s="26"/>
      <c r="S1448" s="26"/>
      <c r="T1448" s="542"/>
    </row>
    <row r="1449" spans="1:20" ht="15" customHeight="1" x14ac:dyDescent="0.25">
      <c r="A1449" s="473"/>
      <c r="B1449" s="588"/>
      <c r="C1449" s="472"/>
      <c r="D1449" s="472"/>
      <c r="E1449" s="472"/>
      <c r="F1449" s="26"/>
      <c r="G1449" s="26"/>
      <c r="H1449" s="547"/>
      <c r="I1449" s="547"/>
      <c r="J1449" s="26"/>
      <c r="K1449" s="26"/>
      <c r="L1449" s="26"/>
      <c r="M1449" s="26"/>
      <c r="N1449" s="26"/>
      <c r="O1449" s="26"/>
      <c r="P1449" s="26"/>
      <c r="Q1449" s="26"/>
      <c r="R1449" s="26"/>
      <c r="S1449" s="26"/>
      <c r="T1449" s="542"/>
    </row>
    <row r="1450" spans="1:20" ht="15" customHeight="1" x14ac:dyDescent="0.25">
      <c r="A1450" s="473"/>
      <c r="B1450" s="588"/>
      <c r="C1450" s="472"/>
      <c r="D1450" s="472"/>
      <c r="E1450" s="472"/>
      <c r="F1450" s="26"/>
      <c r="G1450" s="26"/>
      <c r="H1450" s="547"/>
      <c r="I1450" s="547"/>
      <c r="J1450" s="26"/>
      <c r="K1450" s="26"/>
      <c r="L1450" s="26"/>
      <c r="M1450" s="26"/>
      <c r="N1450" s="26"/>
      <c r="O1450" s="26"/>
      <c r="P1450" s="26"/>
      <c r="Q1450" s="26"/>
      <c r="R1450" s="26"/>
      <c r="S1450" s="26"/>
      <c r="T1450" s="542"/>
    </row>
  </sheetData>
  <sortState ref="A1241:BC1250">
    <sortCondition ref="B1241:B1250"/>
  </sortState>
  <dataConsolidate link="1"/>
  <phoneticPr fontId="16" type="noConversion"/>
  <conditionalFormatting sqref="O779:P787 O1182:P1233 O981:P985 O987:P988 O659:P661 O1080:P1148 O697:P763 O1151:P1178">
    <cfRule type="containsText" dxfId="6829" priority="33389" stopIfTrue="1" operator="containsText" text="3 - красный">
      <formula>NOT(ISERROR(SEARCH("3 - красный",O659)))</formula>
    </cfRule>
    <cfRule type="containsText" dxfId="6828" priority="33390" stopIfTrue="1" operator="containsText" text="2 - желтый">
      <formula>NOT(ISERROR(SEARCH("2 - желтый",O659)))</formula>
    </cfRule>
    <cfRule type="containsText" dxfId="6827" priority="33391" stopIfTrue="1" operator="containsText" text="1 - зеленый">
      <formula>NOT(ISERROR(SEARCH("1 - зеленый",O659)))</formula>
    </cfRule>
    <cfRule type="containsText" dxfId="6826" priority="33392" stopIfTrue="1" operator="containsText" text="0 - серый">
      <formula>NOT(ISERROR(SEARCH("0 - серый",O659)))</formula>
    </cfRule>
  </conditionalFormatting>
  <conditionalFormatting sqref="AG650:AH650">
    <cfRule type="containsText" dxfId="6825" priority="33773" stopIfTrue="1" operator="containsText" text="3 - красный">
      <formula>NOT(ISERROR(SEARCH("3 - красный",AG650)))</formula>
    </cfRule>
    <cfRule type="containsText" dxfId="6824" priority="33774" stopIfTrue="1" operator="containsText" text="2 - желтый">
      <formula>NOT(ISERROR(SEARCH("2 - желтый",AG650)))</formula>
    </cfRule>
    <cfRule type="containsText" dxfId="6823" priority="33775" stopIfTrue="1" operator="containsText" text="1 - зеленый">
      <formula>NOT(ISERROR(SEARCH("1 - зеленый",AG650)))</formula>
    </cfRule>
    <cfRule type="containsText" dxfId="6822" priority="33776" stopIfTrue="1" operator="containsText" text="0 - серый">
      <formula>NOT(ISERROR(SEARCH("0 - серый",AG650)))</formula>
    </cfRule>
  </conditionalFormatting>
  <conditionalFormatting sqref="O662:P667">
    <cfRule type="containsText" dxfId="6821" priority="33245" stopIfTrue="1" operator="containsText" text="3 - красный">
      <formula>NOT(ISERROR(SEARCH("3 - красный",O662)))</formula>
    </cfRule>
    <cfRule type="containsText" dxfId="6820" priority="33246" stopIfTrue="1" operator="containsText" text="2 - желтый">
      <formula>NOT(ISERROR(SEARCH("2 - желтый",O662)))</formula>
    </cfRule>
    <cfRule type="containsText" dxfId="6819" priority="33247" stopIfTrue="1" operator="containsText" text="1 - зеленый">
      <formula>NOT(ISERROR(SEARCH("1 - зеленый",O662)))</formula>
    </cfRule>
    <cfRule type="containsText" dxfId="6818" priority="33248" stopIfTrue="1" operator="containsText" text="0 - серый">
      <formula>NOT(ISERROR(SEARCH("0 - серый",O662)))</formula>
    </cfRule>
  </conditionalFormatting>
  <conditionalFormatting sqref="O676:P677">
    <cfRule type="containsText" dxfId="6817" priority="33241" stopIfTrue="1" operator="containsText" text="3 - красный">
      <formula>NOT(ISERROR(SEARCH("3 - красный",O676)))</formula>
    </cfRule>
    <cfRule type="containsText" dxfId="6816" priority="33242" stopIfTrue="1" operator="containsText" text="2 - желтый">
      <formula>NOT(ISERROR(SEARCH("2 - желтый",O676)))</formula>
    </cfRule>
    <cfRule type="containsText" dxfId="6815" priority="33243" stopIfTrue="1" operator="containsText" text="1 - зеленый">
      <formula>NOT(ISERROR(SEARCH("1 - зеленый",O676)))</formula>
    </cfRule>
    <cfRule type="containsText" dxfId="6814" priority="33244" stopIfTrue="1" operator="containsText" text="0 - серый">
      <formula>NOT(ISERROR(SEARCH("0 - серый",O676)))</formula>
    </cfRule>
  </conditionalFormatting>
  <conditionalFormatting sqref="O678:P679">
    <cfRule type="containsText" dxfId="6813" priority="33237" stopIfTrue="1" operator="containsText" text="3 - красный">
      <formula>NOT(ISERROR(SEARCH("3 - красный",O678)))</formula>
    </cfRule>
    <cfRule type="containsText" dxfId="6812" priority="33238" stopIfTrue="1" operator="containsText" text="2 - желтый">
      <formula>NOT(ISERROR(SEARCH("2 - желтый",O678)))</formula>
    </cfRule>
    <cfRule type="containsText" dxfId="6811" priority="33239" stopIfTrue="1" operator="containsText" text="1 - зеленый">
      <formula>NOT(ISERROR(SEARCH("1 - зеленый",O678)))</formula>
    </cfRule>
    <cfRule type="containsText" dxfId="6810" priority="33240" stopIfTrue="1" operator="containsText" text="0 - серый">
      <formula>NOT(ISERROR(SEARCH("0 - серый",O678)))</formula>
    </cfRule>
  </conditionalFormatting>
  <conditionalFormatting sqref="O680:P696">
    <cfRule type="containsText" dxfId="6809" priority="33233" stopIfTrue="1" operator="containsText" text="3 - красный">
      <formula>NOT(ISERROR(SEARCH("3 - красный",O680)))</formula>
    </cfRule>
    <cfRule type="containsText" dxfId="6808" priority="33234" stopIfTrue="1" operator="containsText" text="2 - желтый">
      <formula>NOT(ISERROR(SEARCH("2 - желтый",O680)))</formula>
    </cfRule>
    <cfRule type="containsText" dxfId="6807" priority="33235" stopIfTrue="1" operator="containsText" text="1 - зеленый">
      <formula>NOT(ISERROR(SEARCH("1 - зеленый",O680)))</formula>
    </cfRule>
    <cfRule type="containsText" dxfId="6806" priority="33236" stopIfTrue="1" operator="containsText" text="0 - серый">
      <formula>NOT(ISERROR(SEARCH("0 - серый",O680)))</formula>
    </cfRule>
  </conditionalFormatting>
  <conditionalFormatting sqref="O940:P941 O947:P980">
    <cfRule type="containsText" dxfId="6805" priority="33225" stopIfTrue="1" operator="containsText" text="3 - красный">
      <formula>NOT(ISERROR(SEARCH("3 - красный",O940)))</formula>
    </cfRule>
    <cfRule type="containsText" dxfId="6804" priority="33226" stopIfTrue="1" operator="containsText" text="2 - желтый">
      <formula>NOT(ISERROR(SEARCH("2 - желтый",O940)))</formula>
    </cfRule>
    <cfRule type="containsText" dxfId="6803" priority="33227" stopIfTrue="1" operator="containsText" text="1 - зеленый">
      <formula>NOT(ISERROR(SEARCH("1 - зеленый",O940)))</formula>
    </cfRule>
    <cfRule type="containsText" dxfId="6802" priority="33228" stopIfTrue="1" operator="containsText" text="0 - серый">
      <formula>NOT(ISERROR(SEARCH("0 - серый",O940)))</formula>
    </cfRule>
  </conditionalFormatting>
  <conditionalFormatting sqref="O989:P1003">
    <cfRule type="containsText" dxfId="6801" priority="33221" stopIfTrue="1" operator="containsText" text="3 - красный">
      <formula>NOT(ISERROR(SEARCH("3 - красный",O989)))</formula>
    </cfRule>
    <cfRule type="containsText" dxfId="6800" priority="33222" stopIfTrue="1" operator="containsText" text="2 - желтый">
      <formula>NOT(ISERROR(SEARCH("2 - желтый",O989)))</formula>
    </cfRule>
    <cfRule type="containsText" dxfId="6799" priority="33223" stopIfTrue="1" operator="containsText" text="1 - зеленый">
      <formula>NOT(ISERROR(SEARCH("1 - зеленый",O989)))</formula>
    </cfRule>
    <cfRule type="containsText" dxfId="6798" priority="33224" stopIfTrue="1" operator="containsText" text="0 - серый">
      <formula>NOT(ISERROR(SEARCH("0 - серый",O989)))</formula>
    </cfRule>
  </conditionalFormatting>
  <conditionalFormatting sqref="O1024:P1032">
    <cfRule type="containsText" dxfId="6797" priority="33217" stopIfTrue="1" operator="containsText" text="3 - красный">
      <formula>NOT(ISERROR(SEARCH("3 - красный",O1024)))</formula>
    </cfRule>
    <cfRule type="containsText" dxfId="6796" priority="33218" stopIfTrue="1" operator="containsText" text="2 - желтый">
      <formula>NOT(ISERROR(SEARCH("2 - желтый",O1024)))</formula>
    </cfRule>
    <cfRule type="containsText" dxfId="6795" priority="33219" stopIfTrue="1" operator="containsText" text="1 - зеленый">
      <formula>NOT(ISERROR(SEARCH("1 - зеленый",O1024)))</formula>
    </cfRule>
    <cfRule type="containsText" dxfId="6794" priority="33220" stopIfTrue="1" operator="containsText" text="0 - серый">
      <formula>NOT(ISERROR(SEARCH("0 - серый",O1024)))</formula>
    </cfRule>
  </conditionalFormatting>
  <conditionalFormatting sqref="O1066:P1071">
    <cfRule type="containsText" dxfId="6793" priority="33197" stopIfTrue="1" operator="containsText" text="3 - красный">
      <formula>NOT(ISERROR(SEARCH("3 - красный",O1066)))</formula>
    </cfRule>
    <cfRule type="containsText" dxfId="6792" priority="33198" stopIfTrue="1" operator="containsText" text="2 - желтый">
      <formula>NOT(ISERROR(SEARCH("2 - желтый",O1066)))</formula>
    </cfRule>
    <cfRule type="containsText" dxfId="6791" priority="33199" stopIfTrue="1" operator="containsText" text="1 - зеленый">
      <formula>NOT(ISERROR(SEARCH("1 - зеленый",O1066)))</formula>
    </cfRule>
    <cfRule type="containsText" dxfId="6790" priority="33200" stopIfTrue="1" operator="containsText" text="0 - серый">
      <formula>NOT(ISERROR(SEARCH("0 - серый",O1066)))</formula>
    </cfRule>
  </conditionalFormatting>
  <conditionalFormatting sqref="O1074:P1079">
    <cfRule type="containsText" dxfId="6789" priority="33193" stopIfTrue="1" operator="containsText" text="3 - красный">
      <formula>NOT(ISERROR(SEARCH("3 - красный",O1074)))</formula>
    </cfRule>
    <cfRule type="containsText" dxfId="6788" priority="33194" stopIfTrue="1" operator="containsText" text="2 - желтый">
      <formula>NOT(ISERROR(SEARCH("2 - желтый",O1074)))</formula>
    </cfRule>
    <cfRule type="containsText" dxfId="6787" priority="33195" stopIfTrue="1" operator="containsText" text="1 - зеленый">
      <formula>NOT(ISERROR(SEARCH("1 - зеленый",O1074)))</formula>
    </cfRule>
    <cfRule type="containsText" dxfId="6786" priority="33196" stopIfTrue="1" operator="containsText" text="0 - серый">
      <formula>NOT(ISERROR(SEARCH("0 - серый",O1074)))</formula>
    </cfRule>
  </conditionalFormatting>
  <conditionalFormatting sqref="O1234:P1238">
    <cfRule type="containsText" dxfId="6785" priority="33189" stopIfTrue="1" operator="containsText" text="3 - красный">
      <formula>NOT(ISERROR(SEARCH("3 - красный",O1234)))</formula>
    </cfRule>
    <cfRule type="containsText" dxfId="6784" priority="33190" stopIfTrue="1" operator="containsText" text="2 - желтый">
      <formula>NOT(ISERROR(SEARCH("2 - желтый",O1234)))</formula>
    </cfRule>
    <cfRule type="containsText" dxfId="6783" priority="33191" stopIfTrue="1" operator="containsText" text="1 - зеленый">
      <formula>NOT(ISERROR(SEARCH("1 - зеленый",O1234)))</formula>
    </cfRule>
    <cfRule type="containsText" dxfId="6782" priority="33192" stopIfTrue="1" operator="containsText" text="0 - серый">
      <formula>NOT(ISERROR(SEARCH("0 - серый",O1234)))</formula>
    </cfRule>
  </conditionalFormatting>
  <conditionalFormatting sqref="O942:P946">
    <cfRule type="containsText" dxfId="6781" priority="33185" stopIfTrue="1" operator="containsText" text="3 - красный">
      <formula>NOT(ISERROR(SEARCH("3 - красный",O942)))</formula>
    </cfRule>
    <cfRule type="containsText" dxfId="6780" priority="33186" stopIfTrue="1" operator="containsText" text="2 - желтый">
      <formula>NOT(ISERROR(SEARCH("2 - желтый",O942)))</formula>
    </cfRule>
    <cfRule type="containsText" dxfId="6779" priority="33187" stopIfTrue="1" operator="containsText" text="1 - зеленый">
      <formula>NOT(ISERROR(SEARCH("1 - зеленый",O942)))</formula>
    </cfRule>
    <cfRule type="containsText" dxfId="6778" priority="33188" stopIfTrue="1" operator="containsText" text="0 - серый">
      <formula>NOT(ISERROR(SEARCH("0 - серый",O942)))</formula>
    </cfRule>
  </conditionalFormatting>
  <conditionalFormatting sqref="O668:P675 O788:P939 O1004:P1023 O1033:P1033 O1040:P1041 O1048:P1049 O1056:P1057 O1064:P1065 O1072:P1073 O1241:P1248 O1250:P1254">
    <cfRule type="containsText" dxfId="6777" priority="33505" stopIfTrue="1" operator="containsText" text="3 - красный">
      <formula>NOT(ISERROR(SEARCH("3 - красный",O668)))</formula>
    </cfRule>
    <cfRule type="containsText" dxfId="6776" priority="33506" stopIfTrue="1" operator="containsText" text="2 - желтый">
      <formula>NOT(ISERROR(SEARCH("2 - желтый",O668)))</formula>
    </cfRule>
    <cfRule type="containsText" dxfId="6775" priority="33507" stopIfTrue="1" operator="containsText" text="1 - зеленый">
      <formula>NOT(ISERROR(SEARCH("1 - зеленый",O668)))</formula>
    </cfRule>
    <cfRule type="containsText" dxfId="6774" priority="33508" stopIfTrue="1" operator="containsText" text="0 - серый">
      <formula>NOT(ISERROR(SEARCH("0 - серый",O668)))</formula>
    </cfRule>
  </conditionalFormatting>
  <conditionalFormatting sqref="O1034:P1039">
    <cfRule type="containsText" dxfId="6773" priority="33213" stopIfTrue="1" operator="containsText" text="3 - красный">
      <formula>NOT(ISERROR(SEARCH("3 - красный",O1034)))</formula>
    </cfRule>
    <cfRule type="containsText" dxfId="6772" priority="33214" stopIfTrue="1" operator="containsText" text="2 - желтый">
      <formula>NOT(ISERROR(SEARCH("2 - желтый",O1034)))</formula>
    </cfRule>
    <cfRule type="containsText" dxfId="6771" priority="33215" stopIfTrue="1" operator="containsText" text="1 - зеленый">
      <formula>NOT(ISERROR(SEARCH("1 - зеленый",O1034)))</formula>
    </cfRule>
    <cfRule type="containsText" dxfId="6770" priority="33216" stopIfTrue="1" operator="containsText" text="0 - серый">
      <formula>NOT(ISERROR(SEARCH("0 - серый",O1034)))</formula>
    </cfRule>
  </conditionalFormatting>
  <conditionalFormatting sqref="O1042:P1047">
    <cfRule type="containsText" dxfId="6769" priority="33209" stopIfTrue="1" operator="containsText" text="3 - красный">
      <formula>NOT(ISERROR(SEARCH("3 - красный",O1042)))</formula>
    </cfRule>
    <cfRule type="containsText" dxfId="6768" priority="33210" stopIfTrue="1" operator="containsText" text="2 - желтый">
      <formula>NOT(ISERROR(SEARCH("2 - желтый",O1042)))</formula>
    </cfRule>
    <cfRule type="containsText" dxfId="6767" priority="33211" stopIfTrue="1" operator="containsText" text="1 - зеленый">
      <formula>NOT(ISERROR(SEARCH("1 - зеленый",O1042)))</formula>
    </cfRule>
    <cfRule type="containsText" dxfId="6766" priority="33212" stopIfTrue="1" operator="containsText" text="0 - серый">
      <formula>NOT(ISERROR(SEARCH("0 - серый",O1042)))</formula>
    </cfRule>
  </conditionalFormatting>
  <conditionalFormatting sqref="O1050:P1055">
    <cfRule type="containsText" dxfId="6765" priority="33205" stopIfTrue="1" operator="containsText" text="3 - красный">
      <formula>NOT(ISERROR(SEARCH("3 - красный",O1050)))</formula>
    </cfRule>
    <cfRule type="containsText" dxfId="6764" priority="33206" stopIfTrue="1" operator="containsText" text="2 - желтый">
      <formula>NOT(ISERROR(SEARCH("2 - желтый",O1050)))</formula>
    </cfRule>
    <cfRule type="containsText" dxfId="6763" priority="33207" stopIfTrue="1" operator="containsText" text="1 - зеленый">
      <formula>NOT(ISERROR(SEARCH("1 - зеленый",O1050)))</formula>
    </cfRule>
    <cfRule type="containsText" dxfId="6762" priority="33208" stopIfTrue="1" operator="containsText" text="0 - серый">
      <formula>NOT(ISERROR(SEARCH("0 - серый",O1050)))</formula>
    </cfRule>
  </conditionalFormatting>
  <conditionalFormatting sqref="O1058:P1063">
    <cfRule type="containsText" dxfId="6761" priority="33201" stopIfTrue="1" operator="containsText" text="3 - красный">
      <formula>NOT(ISERROR(SEARCH("3 - красный",O1058)))</formula>
    </cfRule>
    <cfRule type="containsText" dxfId="6760" priority="33202" stopIfTrue="1" operator="containsText" text="2 - желтый">
      <formula>NOT(ISERROR(SEARCH("2 - желтый",O1058)))</formula>
    </cfRule>
    <cfRule type="containsText" dxfId="6759" priority="33203" stopIfTrue="1" operator="containsText" text="1 - зеленый">
      <formula>NOT(ISERROR(SEARCH("1 - зеленый",O1058)))</formula>
    </cfRule>
    <cfRule type="containsText" dxfId="6758" priority="33204" stopIfTrue="1" operator="containsText" text="0 - серый">
      <formula>NOT(ISERROR(SEARCH("0 - серый",O1058)))</formula>
    </cfRule>
  </conditionalFormatting>
  <conditionalFormatting sqref="O764:P778">
    <cfRule type="containsText" dxfId="6757" priority="33153" stopIfTrue="1" operator="containsText" text="3 - красный">
      <formula>NOT(ISERROR(SEARCH("3 - красный",O764)))</formula>
    </cfRule>
    <cfRule type="containsText" dxfId="6756" priority="33154" stopIfTrue="1" operator="containsText" text="2 - желтый">
      <formula>NOT(ISERROR(SEARCH("2 - желтый",O764)))</formula>
    </cfRule>
    <cfRule type="containsText" dxfId="6755" priority="33155" stopIfTrue="1" operator="containsText" text="1 - зеленый">
      <formula>NOT(ISERROR(SEARCH("1 - зеленый",O764)))</formula>
    </cfRule>
    <cfRule type="containsText" dxfId="6754" priority="33156" stopIfTrue="1" operator="containsText" text="0 - серый">
      <formula>NOT(ISERROR(SEARCH("0 - серый",O764)))</formula>
    </cfRule>
  </conditionalFormatting>
  <conditionalFormatting sqref="O1261:P1262 O1305:P1450 O1282:P1298 O1300:P1300">
    <cfRule type="containsText" dxfId="6753" priority="33149" stopIfTrue="1" operator="containsText" text="3 - красный">
      <formula>NOT(ISERROR(SEARCH("3 - красный",O1261)))</formula>
    </cfRule>
    <cfRule type="containsText" dxfId="6752" priority="33150" stopIfTrue="1" operator="containsText" text="2 - желтый">
      <formula>NOT(ISERROR(SEARCH("2 - желтый",O1261)))</formula>
    </cfRule>
    <cfRule type="containsText" dxfId="6751" priority="33151" stopIfTrue="1" operator="containsText" text="1 - зеленый">
      <formula>NOT(ISERROR(SEARCH("1 - зеленый",O1261)))</formula>
    </cfRule>
    <cfRule type="containsText" dxfId="6750" priority="33152" stopIfTrue="1" operator="containsText" text="0 - серый">
      <formula>NOT(ISERROR(SEARCH("0 - серый",O1261)))</formula>
    </cfRule>
  </conditionalFormatting>
  <conditionalFormatting sqref="O1255:P1257">
    <cfRule type="containsText" dxfId="6749" priority="33145" stopIfTrue="1" operator="containsText" text="3 - красный">
      <formula>NOT(ISERROR(SEARCH("3 - красный",O1255)))</formula>
    </cfRule>
    <cfRule type="containsText" dxfId="6748" priority="33146" stopIfTrue="1" operator="containsText" text="2 - желтый">
      <formula>NOT(ISERROR(SEARCH("2 - желтый",O1255)))</formula>
    </cfRule>
    <cfRule type="containsText" dxfId="6747" priority="33147" stopIfTrue="1" operator="containsText" text="1 - зеленый">
      <formula>NOT(ISERROR(SEARCH("1 - зеленый",O1255)))</formula>
    </cfRule>
    <cfRule type="containsText" dxfId="6746" priority="33148" stopIfTrue="1" operator="containsText" text="0 - серый">
      <formula>NOT(ISERROR(SEARCH("0 - серый",O1255)))</formula>
    </cfRule>
  </conditionalFormatting>
  <conditionalFormatting sqref="O1179:P1181">
    <cfRule type="containsText" dxfId="6745" priority="33141" stopIfTrue="1" operator="containsText" text="3 - красный">
      <formula>NOT(ISERROR(SEARCH("3 - красный",O1179)))</formula>
    </cfRule>
    <cfRule type="containsText" dxfId="6744" priority="33142" stopIfTrue="1" operator="containsText" text="2 - желтый">
      <formula>NOT(ISERROR(SEARCH("2 - желтый",O1179)))</formula>
    </cfRule>
    <cfRule type="containsText" dxfId="6743" priority="33143" stopIfTrue="1" operator="containsText" text="1 - зеленый">
      <formula>NOT(ISERROR(SEARCH("1 - зеленый",O1179)))</formula>
    </cfRule>
    <cfRule type="containsText" dxfId="6742" priority="33144" stopIfTrue="1" operator="containsText" text="0 - серый">
      <formula>NOT(ISERROR(SEARCH("0 - серый",O1179)))</formula>
    </cfRule>
  </conditionalFormatting>
  <conditionalFormatting sqref="O986:P986">
    <cfRule type="containsText" dxfId="6741" priority="33137" stopIfTrue="1" operator="containsText" text="3 - красный">
      <formula>NOT(ISERROR(SEARCH("3 - красный",O986)))</formula>
    </cfRule>
    <cfRule type="containsText" dxfId="6740" priority="33138" stopIfTrue="1" operator="containsText" text="2 - желтый">
      <formula>NOT(ISERROR(SEARCH("2 - желтый",O986)))</formula>
    </cfRule>
    <cfRule type="containsText" dxfId="6739" priority="33139" stopIfTrue="1" operator="containsText" text="1 - зеленый">
      <formula>NOT(ISERROR(SEARCH("1 - зеленый",O986)))</formula>
    </cfRule>
    <cfRule type="containsText" dxfId="6738" priority="33140" stopIfTrue="1" operator="containsText" text="0 - серый">
      <formula>NOT(ISERROR(SEARCH("0 - серый",O986)))</formula>
    </cfRule>
  </conditionalFormatting>
  <conditionalFormatting sqref="O1263:P1263">
    <cfRule type="containsText" dxfId="6737" priority="33129" stopIfTrue="1" operator="containsText" text="3 - красный">
      <formula>NOT(ISERROR(SEARCH("3 - красный",O1263)))</formula>
    </cfRule>
    <cfRule type="containsText" dxfId="6736" priority="33130" stopIfTrue="1" operator="containsText" text="2 - желтый">
      <formula>NOT(ISERROR(SEARCH("2 - желтый",O1263)))</formula>
    </cfRule>
    <cfRule type="containsText" dxfId="6735" priority="33131" stopIfTrue="1" operator="containsText" text="1 - зеленый">
      <formula>NOT(ISERROR(SEARCH("1 - зеленый",O1263)))</formula>
    </cfRule>
    <cfRule type="containsText" dxfId="6734" priority="33132" stopIfTrue="1" operator="containsText" text="0 - серый">
      <formula>NOT(ISERROR(SEARCH("0 - серый",O1263)))</formula>
    </cfRule>
  </conditionalFormatting>
  <conditionalFormatting sqref="O1264:P1264">
    <cfRule type="containsText" dxfId="6733" priority="33125" stopIfTrue="1" operator="containsText" text="3 - красный">
      <formula>NOT(ISERROR(SEARCH("3 - красный",O1264)))</formula>
    </cfRule>
    <cfRule type="containsText" dxfId="6732" priority="33126" stopIfTrue="1" operator="containsText" text="2 - желтый">
      <formula>NOT(ISERROR(SEARCH("2 - желтый",O1264)))</formula>
    </cfRule>
    <cfRule type="containsText" dxfId="6731" priority="33127" stopIfTrue="1" operator="containsText" text="1 - зеленый">
      <formula>NOT(ISERROR(SEARCH("1 - зеленый",O1264)))</formula>
    </cfRule>
    <cfRule type="containsText" dxfId="6730" priority="33128" stopIfTrue="1" operator="containsText" text="0 - серый">
      <formula>NOT(ISERROR(SEARCH("0 - серый",O1264)))</formula>
    </cfRule>
  </conditionalFormatting>
  <conditionalFormatting sqref="O1265:P1265">
    <cfRule type="containsText" dxfId="6729" priority="33121" stopIfTrue="1" operator="containsText" text="3 - красный">
      <formula>NOT(ISERROR(SEARCH("3 - красный",O1265)))</formula>
    </cfRule>
    <cfRule type="containsText" dxfId="6728" priority="33122" stopIfTrue="1" operator="containsText" text="2 - желтый">
      <formula>NOT(ISERROR(SEARCH("2 - желтый",O1265)))</formula>
    </cfRule>
    <cfRule type="containsText" dxfId="6727" priority="33123" stopIfTrue="1" operator="containsText" text="1 - зеленый">
      <formula>NOT(ISERROR(SEARCH("1 - зеленый",O1265)))</formula>
    </cfRule>
    <cfRule type="containsText" dxfId="6726" priority="33124" stopIfTrue="1" operator="containsText" text="0 - серый">
      <formula>NOT(ISERROR(SEARCH("0 - серый",O1265)))</formula>
    </cfRule>
  </conditionalFormatting>
  <conditionalFormatting sqref="O1266:P1281">
    <cfRule type="containsText" dxfId="6725" priority="33117" stopIfTrue="1" operator="containsText" text="3 - красный">
      <formula>NOT(ISERROR(SEARCH("3 - красный",O1266)))</formula>
    </cfRule>
    <cfRule type="containsText" dxfId="6724" priority="33118" stopIfTrue="1" operator="containsText" text="2 - желтый">
      <formula>NOT(ISERROR(SEARCH("2 - желтый",O1266)))</formula>
    </cfRule>
    <cfRule type="containsText" dxfId="6723" priority="33119" stopIfTrue="1" operator="containsText" text="1 - зеленый">
      <formula>NOT(ISERROR(SEARCH("1 - зеленый",O1266)))</formula>
    </cfRule>
    <cfRule type="containsText" dxfId="6722" priority="33120" stopIfTrue="1" operator="containsText" text="0 - серый">
      <formula>NOT(ISERROR(SEARCH("0 - серый",O1266)))</formula>
    </cfRule>
  </conditionalFormatting>
  <conditionalFormatting sqref="O1249:P1249">
    <cfRule type="containsText" dxfId="6721" priority="33113" stopIfTrue="1" operator="containsText" text="3 - красный">
      <formula>NOT(ISERROR(SEARCH("3 - красный",O1249)))</formula>
    </cfRule>
    <cfRule type="containsText" dxfId="6720" priority="33114" stopIfTrue="1" operator="containsText" text="2 - желтый">
      <formula>NOT(ISERROR(SEARCH("2 - желтый",O1249)))</formula>
    </cfRule>
    <cfRule type="containsText" dxfId="6719" priority="33115" stopIfTrue="1" operator="containsText" text="1 - зеленый">
      <formula>NOT(ISERROR(SEARCH("1 - зеленый",O1249)))</formula>
    </cfRule>
    <cfRule type="containsText" dxfId="6718" priority="33116" stopIfTrue="1" operator="containsText" text="0 - серый">
      <formula>NOT(ISERROR(SEARCH("0 - серый",O1249)))</formula>
    </cfRule>
  </conditionalFormatting>
  <conditionalFormatting sqref="U1258:V1258">
    <cfRule type="containsText" dxfId="6717" priority="33061" stopIfTrue="1" operator="containsText" text="3 - красный">
      <formula>NOT(ISERROR(SEARCH("3 - красный",U1258)))</formula>
    </cfRule>
    <cfRule type="containsText" dxfId="6716" priority="33062" stopIfTrue="1" operator="containsText" text="2 - желтый">
      <formula>NOT(ISERROR(SEARCH("2 - желтый",U1258)))</formula>
    </cfRule>
    <cfRule type="containsText" dxfId="6715" priority="33063" stopIfTrue="1" operator="containsText" text="1 - зеленый">
      <formula>NOT(ISERROR(SEARCH("1 - зеленый",U1258)))</formula>
    </cfRule>
    <cfRule type="containsText" dxfId="6714" priority="33064" stopIfTrue="1" operator="containsText" text="0 - серый">
      <formula>NOT(ISERROR(SEARCH("0 - серый",U1258)))</formula>
    </cfRule>
  </conditionalFormatting>
  <conditionalFormatting sqref="U1259:V1259">
    <cfRule type="containsText" dxfId="6713" priority="33057" stopIfTrue="1" operator="containsText" text="3 - красный">
      <formula>NOT(ISERROR(SEARCH("3 - красный",U1259)))</formula>
    </cfRule>
    <cfRule type="containsText" dxfId="6712" priority="33058" stopIfTrue="1" operator="containsText" text="2 - желтый">
      <formula>NOT(ISERROR(SEARCH("2 - желтый",U1259)))</formula>
    </cfRule>
    <cfRule type="containsText" dxfId="6711" priority="33059" stopIfTrue="1" operator="containsText" text="1 - зеленый">
      <formula>NOT(ISERROR(SEARCH("1 - зеленый",U1259)))</formula>
    </cfRule>
    <cfRule type="containsText" dxfId="6710" priority="33060" stopIfTrue="1" operator="containsText" text="0 - серый">
      <formula>NOT(ISERROR(SEARCH("0 - серый",U1259)))</formula>
    </cfRule>
  </conditionalFormatting>
  <conditionalFormatting sqref="O1259:P1259">
    <cfRule type="containsText" dxfId="6709" priority="33045" stopIfTrue="1" operator="containsText" text="3 - красный">
      <formula>NOT(ISERROR(SEARCH("3 - красный",O1259)))</formula>
    </cfRule>
    <cfRule type="containsText" dxfId="6708" priority="33046" stopIfTrue="1" operator="containsText" text="2 - желтый">
      <formula>NOT(ISERROR(SEARCH("2 - желтый",O1259)))</formula>
    </cfRule>
    <cfRule type="containsText" dxfId="6707" priority="33047" stopIfTrue="1" operator="containsText" text="1 - зеленый">
      <formula>NOT(ISERROR(SEARCH("1 - зеленый",O1259)))</formula>
    </cfRule>
    <cfRule type="containsText" dxfId="6706" priority="33048" stopIfTrue="1" operator="containsText" text="0 - серый">
      <formula>NOT(ISERROR(SEARCH("0 - серый",O1259)))</formula>
    </cfRule>
  </conditionalFormatting>
  <conditionalFormatting sqref="O1258:P1258">
    <cfRule type="containsText" dxfId="6705" priority="33041" stopIfTrue="1" operator="containsText" text="3 - красный">
      <formula>NOT(ISERROR(SEARCH("3 - красный",O1258)))</formula>
    </cfRule>
    <cfRule type="containsText" dxfId="6704" priority="33042" stopIfTrue="1" operator="containsText" text="2 - желтый">
      <formula>NOT(ISERROR(SEARCH("2 - желтый",O1258)))</formula>
    </cfRule>
    <cfRule type="containsText" dxfId="6703" priority="33043" stopIfTrue="1" operator="containsText" text="1 - зеленый">
      <formula>NOT(ISERROR(SEARCH("1 - зеленый",O1258)))</formula>
    </cfRule>
    <cfRule type="containsText" dxfId="6702" priority="33044" stopIfTrue="1" operator="containsText" text="0 - серый">
      <formula>NOT(ISERROR(SEARCH("0 - серый",O1258)))</formula>
    </cfRule>
  </conditionalFormatting>
  <conditionalFormatting sqref="U1260:V1260">
    <cfRule type="containsText" dxfId="6701" priority="33037" stopIfTrue="1" operator="containsText" text="3 - красный">
      <formula>NOT(ISERROR(SEARCH("3 - красный",U1260)))</formula>
    </cfRule>
    <cfRule type="containsText" dxfId="6700" priority="33038" stopIfTrue="1" operator="containsText" text="2 - желтый">
      <formula>NOT(ISERROR(SEARCH("2 - желтый",U1260)))</formula>
    </cfRule>
    <cfRule type="containsText" dxfId="6699" priority="33039" stopIfTrue="1" operator="containsText" text="1 - зеленый">
      <formula>NOT(ISERROR(SEARCH("1 - зеленый",U1260)))</formula>
    </cfRule>
    <cfRule type="containsText" dxfId="6698" priority="33040" stopIfTrue="1" operator="containsText" text="0 - серый">
      <formula>NOT(ISERROR(SEARCH("0 - серый",U1260)))</formula>
    </cfRule>
  </conditionalFormatting>
  <conditionalFormatting sqref="O1260:P1260">
    <cfRule type="containsText" dxfId="6697" priority="33033" stopIfTrue="1" operator="containsText" text="3 - красный">
      <formula>NOT(ISERROR(SEARCH("3 - красный",O1260)))</formula>
    </cfRule>
    <cfRule type="containsText" dxfId="6696" priority="33034" stopIfTrue="1" operator="containsText" text="2 - желтый">
      <formula>NOT(ISERROR(SEARCH("2 - желтый",O1260)))</formula>
    </cfRule>
    <cfRule type="containsText" dxfId="6695" priority="33035" stopIfTrue="1" operator="containsText" text="1 - зеленый">
      <formula>NOT(ISERROR(SEARCH("1 - зеленый",O1260)))</formula>
    </cfRule>
    <cfRule type="containsText" dxfId="6694" priority="33036" stopIfTrue="1" operator="containsText" text="0 - серый">
      <formula>NOT(ISERROR(SEARCH("0 - серый",O1260)))</formula>
    </cfRule>
  </conditionalFormatting>
  <conditionalFormatting sqref="O1239:P1240">
    <cfRule type="containsText" dxfId="6693" priority="33029" stopIfTrue="1" operator="containsText" text="3 - красный">
      <formula>NOT(ISERROR(SEARCH("3 - красный",O1239)))</formula>
    </cfRule>
    <cfRule type="containsText" dxfId="6692" priority="33030" stopIfTrue="1" operator="containsText" text="2 - желтый">
      <formula>NOT(ISERROR(SEARCH("2 - желтый",O1239)))</formula>
    </cfRule>
    <cfRule type="containsText" dxfId="6691" priority="33031" stopIfTrue="1" operator="containsText" text="1 - зеленый">
      <formula>NOT(ISERROR(SEARCH("1 - зеленый",O1239)))</formula>
    </cfRule>
    <cfRule type="containsText" dxfId="6690" priority="33032" stopIfTrue="1" operator="containsText" text="0 - серый">
      <formula>NOT(ISERROR(SEARCH("0 - серый",O1239)))</formula>
    </cfRule>
  </conditionalFormatting>
  <conditionalFormatting sqref="O1301:P1301">
    <cfRule type="containsText" dxfId="6689" priority="33025" stopIfTrue="1" operator="containsText" text="3 - красный">
      <formula>NOT(ISERROR(SEARCH("3 - красный",O1301)))</formula>
    </cfRule>
    <cfRule type="containsText" dxfId="6688" priority="33026" stopIfTrue="1" operator="containsText" text="2 - желтый">
      <formula>NOT(ISERROR(SEARCH("2 - желтый",O1301)))</formula>
    </cfRule>
    <cfRule type="containsText" dxfId="6687" priority="33027" stopIfTrue="1" operator="containsText" text="1 - зеленый">
      <formula>NOT(ISERROR(SEARCH("1 - зеленый",O1301)))</formula>
    </cfRule>
    <cfRule type="containsText" dxfId="6686" priority="33028" stopIfTrue="1" operator="containsText" text="0 - серый">
      <formula>NOT(ISERROR(SEARCH("0 - серый",O1301)))</formula>
    </cfRule>
  </conditionalFormatting>
  <conditionalFormatting sqref="O1302:P1302">
    <cfRule type="containsText" dxfId="6685" priority="33021" stopIfTrue="1" operator="containsText" text="3 - красный">
      <formula>NOT(ISERROR(SEARCH("3 - красный",O1302)))</formula>
    </cfRule>
    <cfRule type="containsText" dxfId="6684" priority="33022" stopIfTrue="1" operator="containsText" text="2 - желтый">
      <formula>NOT(ISERROR(SEARCH("2 - желтый",O1302)))</formula>
    </cfRule>
    <cfRule type="containsText" dxfId="6683" priority="33023" stopIfTrue="1" operator="containsText" text="1 - зеленый">
      <formula>NOT(ISERROR(SEARCH("1 - зеленый",O1302)))</formula>
    </cfRule>
    <cfRule type="containsText" dxfId="6682" priority="33024" stopIfTrue="1" operator="containsText" text="0 - серый">
      <formula>NOT(ISERROR(SEARCH("0 - серый",O1302)))</formula>
    </cfRule>
  </conditionalFormatting>
  <conditionalFormatting sqref="O1303:P1303">
    <cfRule type="containsText" dxfId="6681" priority="33017" stopIfTrue="1" operator="containsText" text="3 - красный">
      <formula>NOT(ISERROR(SEARCH("3 - красный",O1303)))</formula>
    </cfRule>
    <cfRule type="containsText" dxfId="6680" priority="33018" stopIfTrue="1" operator="containsText" text="2 - желтый">
      <formula>NOT(ISERROR(SEARCH("2 - желтый",O1303)))</formula>
    </cfRule>
    <cfRule type="containsText" dxfId="6679" priority="33019" stopIfTrue="1" operator="containsText" text="1 - зеленый">
      <formula>NOT(ISERROR(SEARCH("1 - зеленый",O1303)))</formula>
    </cfRule>
    <cfRule type="containsText" dxfId="6678" priority="33020" stopIfTrue="1" operator="containsText" text="0 - серый">
      <formula>NOT(ISERROR(SEARCH("0 - серый",O1303)))</formula>
    </cfRule>
  </conditionalFormatting>
  <conditionalFormatting sqref="O1304:P1304">
    <cfRule type="containsText" dxfId="6677" priority="33013" stopIfTrue="1" operator="containsText" text="3 - красный">
      <formula>NOT(ISERROR(SEARCH("3 - красный",O1304)))</formula>
    </cfRule>
    <cfRule type="containsText" dxfId="6676" priority="33014" stopIfTrue="1" operator="containsText" text="2 - желтый">
      <formula>NOT(ISERROR(SEARCH("2 - желтый",O1304)))</formula>
    </cfRule>
    <cfRule type="containsText" dxfId="6675" priority="33015" stopIfTrue="1" operator="containsText" text="1 - зеленый">
      <formula>NOT(ISERROR(SEARCH("1 - зеленый",O1304)))</formula>
    </cfRule>
    <cfRule type="containsText" dxfId="6674" priority="33016" stopIfTrue="1" operator="containsText" text="0 - серый">
      <formula>NOT(ISERROR(SEARCH("0 - серый",O1304)))</formula>
    </cfRule>
  </conditionalFormatting>
  <conditionalFormatting sqref="O1299:P1299">
    <cfRule type="containsText" dxfId="6673" priority="33005" stopIfTrue="1" operator="containsText" text="3 - красный">
      <formula>NOT(ISERROR(SEARCH("3 - красный",O1299)))</formula>
    </cfRule>
    <cfRule type="containsText" dxfId="6672" priority="33006" stopIfTrue="1" operator="containsText" text="2 - желтый">
      <formula>NOT(ISERROR(SEARCH("2 - желтый",O1299)))</formula>
    </cfRule>
    <cfRule type="containsText" dxfId="6671" priority="33007" stopIfTrue="1" operator="containsText" text="1 - зеленый">
      <formula>NOT(ISERROR(SEARCH("1 - зеленый",O1299)))</formula>
    </cfRule>
    <cfRule type="containsText" dxfId="6670" priority="33008" stopIfTrue="1" operator="containsText" text="0 - серый">
      <formula>NOT(ISERROR(SEARCH("0 - серый",O1299)))</formula>
    </cfRule>
  </conditionalFormatting>
  <conditionalFormatting sqref="O1149:P1149">
    <cfRule type="containsText" dxfId="6669" priority="33001" stopIfTrue="1" operator="containsText" text="3 - красный">
      <formula>NOT(ISERROR(SEARCH("3 - красный",O1149)))</formula>
    </cfRule>
    <cfRule type="containsText" dxfId="6668" priority="33002" stopIfTrue="1" operator="containsText" text="2 - желтый">
      <formula>NOT(ISERROR(SEARCH("2 - желтый",O1149)))</formula>
    </cfRule>
    <cfRule type="containsText" dxfId="6667" priority="33003" stopIfTrue="1" operator="containsText" text="1 - зеленый">
      <formula>NOT(ISERROR(SEARCH("1 - зеленый",O1149)))</formula>
    </cfRule>
    <cfRule type="containsText" dxfId="6666" priority="33004" stopIfTrue="1" operator="containsText" text="0 - серый">
      <formula>NOT(ISERROR(SEARCH("0 - серый",O1149)))</formula>
    </cfRule>
  </conditionalFormatting>
  <conditionalFormatting sqref="O1150:P1150">
    <cfRule type="containsText" dxfId="6665" priority="32997" stopIfTrue="1" operator="containsText" text="3 - красный">
      <formula>NOT(ISERROR(SEARCH("3 - красный",O1150)))</formula>
    </cfRule>
    <cfRule type="containsText" dxfId="6664" priority="32998" stopIfTrue="1" operator="containsText" text="2 - желтый">
      <formula>NOT(ISERROR(SEARCH("2 - желтый",O1150)))</formula>
    </cfRule>
    <cfRule type="containsText" dxfId="6663" priority="32999" stopIfTrue="1" operator="containsText" text="1 - зеленый">
      <formula>NOT(ISERROR(SEARCH("1 - зеленый",O1150)))</formula>
    </cfRule>
    <cfRule type="containsText" dxfId="6662" priority="33000" stopIfTrue="1" operator="containsText" text="0 - серый">
      <formula>NOT(ISERROR(SEARCH("0 - серый",O1150)))</formula>
    </cfRule>
  </conditionalFormatting>
  <conditionalFormatting sqref="Q779:R787 Q1182:R1233 Q981:R985 Q987:R988 Q659:R661 Q1080:R1148 Q697:R763 Q1151:R1178">
    <cfRule type="containsText" dxfId="6661" priority="13389" stopIfTrue="1" operator="containsText" text="3 - красный">
      <formula>NOT(ISERROR(SEARCH("3 - красный",Q659)))</formula>
    </cfRule>
    <cfRule type="containsText" dxfId="6660" priority="13390" stopIfTrue="1" operator="containsText" text="2 - желтый">
      <formula>NOT(ISERROR(SEARCH("2 - желтый",Q659)))</formula>
    </cfRule>
    <cfRule type="containsText" dxfId="6659" priority="13391" stopIfTrue="1" operator="containsText" text="1 - зеленый">
      <formula>NOT(ISERROR(SEARCH("1 - зеленый",Q659)))</formula>
    </cfRule>
    <cfRule type="containsText" dxfId="6658" priority="13392" stopIfTrue="1" operator="containsText" text="0 - серый">
      <formula>NOT(ISERROR(SEARCH("0 - серый",Q659)))</formula>
    </cfRule>
  </conditionalFormatting>
  <conditionalFormatting sqref="Q662:R667">
    <cfRule type="containsText" dxfId="6657" priority="13245" stopIfTrue="1" operator="containsText" text="3 - красный">
      <formula>NOT(ISERROR(SEARCH("3 - красный",Q662)))</formula>
    </cfRule>
    <cfRule type="containsText" dxfId="6656" priority="13246" stopIfTrue="1" operator="containsText" text="2 - желтый">
      <formula>NOT(ISERROR(SEARCH("2 - желтый",Q662)))</formula>
    </cfRule>
    <cfRule type="containsText" dxfId="6655" priority="13247" stopIfTrue="1" operator="containsText" text="1 - зеленый">
      <formula>NOT(ISERROR(SEARCH("1 - зеленый",Q662)))</formula>
    </cfRule>
    <cfRule type="containsText" dxfId="6654" priority="13248" stopIfTrue="1" operator="containsText" text="0 - серый">
      <formula>NOT(ISERROR(SEARCH("0 - серый",Q662)))</formula>
    </cfRule>
  </conditionalFormatting>
  <conditionalFormatting sqref="Q676:R677">
    <cfRule type="containsText" dxfId="6653" priority="13241" stopIfTrue="1" operator="containsText" text="3 - красный">
      <formula>NOT(ISERROR(SEARCH("3 - красный",Q676)))</formula>
    </cfRule>
    <cfRule type="containsText" dxfId="6652" priority="13242" stopIfTrue="1" operator="containsText" text="2 - желтый">
      <formula>NOT(ISERROR(SEARCH("2 - желтый",Q676)))</formula>
    </cfRule>
    <cfRule type="containsText" dxfId="6651" priority="13243" stopIfTrue="1" operator="containsText" text="1 - зеленый">
      <formula>NOT(ISERROR(SEARCH("1 - зеленый",Q676)))</formula>
    </cfRule>
    <cfRule type="containsText" dxfId="6650" priority="13244" stopIfTrue="1" operator="containsText" text="0 - серый">
      <formula>NOT(ISERROR(SEARCH("0 - серый",Q676)))</formula>
    </cfRule>
  </conditionalFormatting>
  <conditionalFormatting sqref="Q678:R679">
    <cfRule type="containsText" dxfId="6649" priority="13237" stopIfTrue="1" operator="containsText" text="3 - красный">
      <formula>NOT(ISERROR(SEARCH("3 - красный",Q678)))</formula>
    </cfRule>
    <cfRule type="containsText" dxfId="6648" priority="13238" stopIfTrue="1" operator="containsText" text="2 - желтый">
      <formula>NOT(ISERROR(SEARCH("2 - желтый",Q678)))</formula>
    </cfRule>
    <cfRule type="containsText" dxfId="6647" priority="13239" stopIfTrue="1" operator="containsText" text="1 - зеленый">
      <formula>NOT(ISERROR(SEARCH("1 - зеленый",Q678)))</formula>
    </cfRule>
    <cfRule type="containsText" dxfId="6646" priority="13240" stopIfTrue="1" operator="containsText" text="0 - серый">
      <formula>NOT(ISERROR(SEARCH("0 - серый",Q678)))</formula>
    </cfRule>
  </conditionalFormatting>
  <conditionalFormatting sqref="Q680:R696">
    <cfRule type="containsText" dxfId="6645" priority="13233" stopIfTrue="1" operator="containsText" text="3 - красный">
      <formula>NOT(ISERROR(SEARCH("3 - красный",Q680)))</formula>
    </cfRule>
    <cfRule type="containsText" dxfId="6644" priority="13234" stopIfTrue="1" operator="containsText" text="2 - желтый">
      <formula>NOT(ISERROR(SEARCH("2 - желтый",Q680)))</formula>
    </cfRule>
    <cfRule type="containsText" dxfId="6643" priority="13235" stopIfTrue="1" operator="containsText" text="1 - зеленый">
      <formula>NOT(ISERROR(SEARCH("1 - зеленый",Q680)))</formula>
    </cfRule>
    <cfRule type="containsText" dxfId="6642" priority="13236" stopIfTrue="1" operator="containsText" text="0 - серый">
      <formula>NOT(ISERROR(SEARCH("0 - серый",Q680)))</formula>
    </cfRule>
  </conditionalFormatting>
  <conditionalFormatting sqref="Q940:R941 Q947:R980">
    <cfRule type="containsText" dxfId="6641" priority="13229" stopIfTrue="1" operator="containsText" text="3 - красный">
      <formula>NOT(ISERROR(SEARCH("3 - красный",Q940)))</formula>
    </cfRule>
    <cfRule type="containsText" dxfId="6640" priority="13230" stopIfTrue="1" operator="containsText" text="2 - желтый">
      <formula>NOT(ISERROR(SEARCH("2 - желтый",Q940)))</formula>
    </cfRule>
    <cfRule type="containsText" dxfId="6639" priority="13231" stopIfTrue="1" operator="containsText" text="1 - зеленый">
      <formula>NOT(ISERROR(SEARCH("1 - зеленый",Q940)))</formula>
    </cfRule>
    <cfRule type="containsText" dxfId="6638" priority="13232" stopIfTrue="1" operator="containsText" text="0 - серый">
      <formula>NOT(ISERROR(SEARCH("0 - серый",Q940)))</formula>
    </cfRule>
  </conditionalFormatting>
  <conditionalFormatting sqref="Q989:R1003">
    <cfRule type="containsText" dxfId="6637" priority="13225" stopIfTrue="1" operator="containsText" text="3 - красный">
      <formula>NOT(ISERROR(SEARCH("3 - красный",Q989)))</formula>
    </cfRule>
    <cfRule type="containsText" dxfId="6636" priority="13226" stopIfTrue="1" operator="containsText" text="2 - желтый">
      <formula>NOT(ISERROR(SEARCH("2 - желтый",Q989)))</formula>
    </cfRule>
    <cfRule type="containsText" dxfId="6635" priority="13227" stopIfTrue="1" operator="containsText" text="1 - зеленый">
      <formula>NOT(ISERROR(SEARCH("1 - зеленый",Q989)))</formula>
    </cfRule>
    <cfRule type="containsText" dxfId="6634" priority="13228" stopIfTrue="1" operator="containsText" text="0 - серый">
      <formula>NOT(ISERROR(SEARCH("0 - серый",Q989)))</formula>
    </cfRule>
  </conditionalFormatting>
  <conditionalFormatting sqref="Q1024:R1032">
    <cfRule type="containsText" dxfId="6633" priority="13221" stopIfTrue="1" operator="containsText" text="3 - красный">
      <formula>NOT(ISERROR(SEARCH("3 - красный",Q1024)))</formula>
    </cfRule>
    <cfRule type="containsText" dxfId="6632" priority="13222" stopIfTrue="1" operator="containsText" text="2 - желтый">
      <formula>NOT(ISERROR(SEARCH("2 - желтый",Q1024)))</formula>
    </cfRule>
    <cfRule type="containsText" dxfId="6631" priority="13223" stopIfTrue="1" operator="containsText" text="1 - зеленый">
      <formula>NOT(ISERROR(SEARCH("1 - зеленый",Q1024)))</formula>
    </cfRule>
    <cfRule type="containsText" dxfId="6630" priority="13224" stopIfTrue="1" operator="containsText" text="0 - серый">
      <formula>NOT(ISERROR(SEARCH("0 - серый",Q1024)))</formula>
    </cfRule>
  </conditionalFormatting>
  <conditionalFormatting sqref="Q1066:R1071">
    <cfRule type="containsText" dxfId="6629" priority="13201" stopIfTrue="1" operator="containsText" text="3 - красный">
      <formula>NOT(ISERROR(SEARCH("3 - красный",Q1066)))</formula>
    </cfRule>
    <cfRule type="containsText" dxfId="6628" priority="13202" stopIfTrue="1" operator="containsText" text="2 - желтый">
      <formula>NOT(ISERROR(SEARCH("2 - желтый",Q1066)))</formula>
    </cfRule>
    <cfRule type="containsText" dxfId="6627" priority="13203" stopIfTrue="1" operator="containsText" text="1 - зеленый">
      <formula>NOT(ISERROR(SEARCH("1 - зеленый",Q1066)))</formula>
    </cfRule>
    <cfRule type="containsText" dxfId="6626" priority="13204" stopIfTrue="1" operator="containsText" text="0 - серый">
      <formula>NOT(ISERROR(SEARCH("0 - серый",Q1066)))</formula>
    </cfRule>
  </conditionalFormatting>
  <conditionalFormatting sqref="Q1074:R1079">
    <cfRule type="containsText" dxfId="6625" priority="13197" stopIfTrue="1" operator="containsText" text="3 - красный">
      <formula>NOT(ISERROR(SEARCH("3 - красный",Q1074)))</formula>
    </cfRule>
    <cfRule type="containsText" dxfId="6624" priority="13198" stopIfTrue="1" operator="containsText" text="2 - желтый">
      <formula>NOT(ISERROR(SEARCH("2 - желтый",Q1074)))</formula>
    </cfRule>
    <cfRule type="containsText" dxfId="6623" priority="13199" stopIfTrue="1" operator="containsText" text="1 - зеленый">
      <formula>NOT(ISERROR(SEARCH("1 - зеленый",Q1074)))</formula>
    </cfRule>
    <cfRule type="containsText" dxfId="6622" priority="13200" stopIfTrue="1" operator="containsText" text="0 - серый">
      <formula>NOT(ISERROR(SEARCH("0 - серый",Q1074)))</formula>
    </cfRule>
  </conditionalFormatting>
  <conditionalFormatting sqref="Q1234:R1238">
    <cfRule type="containsText" dxfId="6621" priority="13193" stopIfTrue="1" operator="containsText" text="3 - красный">
      <formula>NOT(ISERROR(SEARCH("3 - красный",Q1234)))</formula>
    </cfRule>
    <cfRule type="containsText" dxfId="6620" priority="13194" stopIfTrue="1" operator="containsText" text="2 - желтый">
      <formula>NOT(ISERROR(SEARCH("2 - желтый",Q1234)))</formula>
    </cfRule>
    <cfRule type="containsText" dxfId="6619" priority="13195" stopIfTrue="1" operator="containsText" text="1 - зеленый">
      <formula>NOT(ISERROR(SEARCH("1 - зеленый",Q1234)))</formula>
    </cfRule>
    <cfRule type="containsText" dxfId="6618" priority="13196" stopIfTrue="1" operator="containsText" text="0 - серый">
      <formula>NOT(ISERROR(SEARCH("0 - серый",Q1234)))</formula>
    </cfRule>
  </conditionalFormatting>
  <conditionalFormatting sqref="Q942:R946">
    <cfRule type="containsText" dxfId="6617" priority="13189" stopIfTrue="1" operator="containsText" text="3 - красный">
      <formula>NOT(ISERROR(SEARCH("3 - красный",Q942)))</formula>
    </cfRule>
    <cfRule type="containsText" dxfId="6616" priority="13190" stopIfTrue="1" operator="containsText" text="2 - желтый">
      <formula>NOT(ISERROR(SEARCH("2 - желтый",Q942)))</formula>
    </cfRule>
    <cfRule type="containsText" dxfId="6615" priority="13191" stopIfTrue="1" operator="containsText" text="1 - зеленый">
      <formula>NOT(ISERROR(SEARCH("1 - зеленый",Q942)))</formula>
    </cfRule>
    <cfRule type="containsText" dxfId="6614" priority="13192" stopIfTrue="1" operator="containsText" text="0 - серый">
      <formula>NOT(ISERROR(SEARCH("0 - серый",Q942)))</formula>
    </cfRule>
  </conditionalFormatting>
  <conditionalFormatting sqref="Q668:R675 Q788:R939 Q1004:R1023 Q1033:R1033 Q1040:R1041 Q1048:R1049 Q1056:R1057 Q1064:R1065 Q1072:R1073 Q1241:R1248 Q1250:R1254">
    <cfRule type="containsText" dxfId="6613" priority="13433" stopIfTrue="1" operator="containsText" text="3 - красный">
      <formula>NOT(ISERROR(SEARCH("3 - красный",Q668)))</formula>
    </cfRule>
    <cfRule type="containsText" dxfId="6612" priority="13434" stopIfTrue="1" operator="containsText" text="2 - желтый">
      <formula>NOT(ISERROR(SEARCH("2 - желтый",Q668)))</formula>
    </cfRule>
    <cfRule type="containsText" dxfId="6611" priority="13435" stopIfTrue="1" operator="containsText" text="1 - зеленый">
      <formula>NOT(ISERROR(SEARCH("1 - зеленый",Q668)))</formula>
    </cfRule>
    <cfRule type="containsText" dxfId="6610" priority="13436" stopIfTrue="1" operator="containsText" text="0 - серый">
      <formula>NOT(ISERROR(SEARCH("0 - серый",Q668)))</formula>
    </cfRule>
  </conditionalFormatting>
  <conditionalFormatting sqref="Q1034:R1039">
    <cfRule type="containsText" dxfId="6609" priority="13217" stopIfTrue="1" operator="containsText" text="3 - красный">
      <formula>NOT(ISERROR(SEARCH("3 - красный",Q1034)))</formula>
    </cfRule>
    <cfRule type="containsText" dxfId="6608" priority="13218" stopIfTrue="1" operator="containsText" text="2 - желтый">
      <formula>NOT(ISERROR(SEARCH("2 - желтый",Q1034)))</formula>
    </cfRule>
    <cfRule type="containsText" dxfId="6607" priority="13219" stopIfTrue="1" operator="containsText" text="1 - зеленый">
      <formula>NOT(ISERROR(SEARCH("1 - зеленый",Q1034)))</formula>
    </cfRule>
    <cfRule type="containsText" dxfId="6606" priority="13220" stopIfTrue="1" operator="containsText" text="0 - серый">
      <formula>NOT(ISERROR(SEARCH("0 - серый",Q1034)))</formula>
    </cfRule>
  </conditionalFormatting>
  <conditionalFormatting sqref="Q1042:R1047">
    <cfRule type="containsText" dxfId="6605" priority="13213" stopIfTrue="1" operator="containsText" text="3 - красный">
      <formula>NOT(ISERROR(SEARCH("3 - красный",Q1042)))</formula>
    </cfRule>
    <cfRule type="containsText" dxfId="6604" priority="13214" stopIfTrue="1" operator="containsText" text="2 - желтый">
      <formula>NOT(ISERROR(SEARCH("2 - желтый",Q1042)))</formula>
    </cfRule>
    <cfRule type="containsText" dxfId="6603" priority="13215" stopIfTrue="1" operator="containsText" text="1 - зеленый">
      <formula>NOT(ISERROR(SEARCH("1 - зеленый",Q1042)))</formula>
    </cfRule>
    <cfRule type="containsText" dxfId="6602" priority="13216" stopIfTrue="1" operator="containsText" text="0 - серый">
      <formula>NOT(ISERROR(SEARCH("0 - серый",Q1042)))</formula>
    </cfRule>
  </conditionalFormatting>
  <conditionalFormatting sqref="Q1050:R1055">
    <cfRule type="containsText" dxfId="6601" priority="13209" stopIfTrue="1" operator="containsText" text="3 - красный">
      <formula>NOT(ISERROR(SEARCH("3 - красный",Q1050)))</formula>
    </cfRule>
    <cfRule type="containsText" dxfId="6600" priority="13210" stopIfTrue="1" operator="containsText" text="2 - желтый">
      <formula>NOT(ISERROR(SEARCH("2 - желтый",Q1050)))</formula>
    </cfRule>
    <cfRule type="containsText" dxfId="6599" priority="13211" stopIfTrue="1" operator="containsText" text="1 - зеленый">
      <formula>NOT(ISERROR(SEARCH("1 - зеленый",Q1050)))</formula>
    </cfRule>
    <cfRule type="containsText" dxfId="6598" priority="13212" stopIfTrue="1" operator="containsText" text="0 - серый">
      <formula>NOT(ISERROR(SEARCH("0 - серый",Q1050)))</formula>
    </cfRule>
  </conditionalFormatting>
  <conditionalFormatting sqref="Q1058:R1063">
    <cfRule type="containsText" dxfId="6597" priority="13205" stopIfTrue="1" operator="containsText" text="3 - красный">
      <formula>NOT(ISERROR(SEARCH("3 - красный",Q1058)))</formula>
    </cfRule>
    <cfRule type="containsText" dxfId="6596" priority="13206" stopIfTrue="1" operator="containsText" text="2 - желтый">
      <formula>NOT(ISERROR(SEARCH("2 - желтый",Q1058)))</formula>
    </cfRule>
    <cfRule type="containsText" dxfId="6595" priority="13207" stopIfTrue="1" operator="containsText" text="1 - зеленый">
      <formula>NOT(ISERROR(SEARCH("1 - зеленый",Q1058)))</formula>
    </cfRule>
    <cfRule type="containsText" dxfId="6594" priority="13208" stopIfTrue="1" operator="containsText" text="0 - серый">
      <formula>NOT(ISERROR(SEARCH("0 - серый",Q1058)))</formula>
    </cfRule>
  </conditionalFormatting>
  <conditionalFormatting sqref="Q764:R778">
    <cfRule type="containsText" dxfId="6593" priority="13161" stopIfTrue="1" operator="containsText" text="3 - красный">
      <formula>NOT(ISERROR(SEARCH("3 - красный",Q764)))</formula>
    </cfRule>
    <cfRule type="containsText" dxfId="6592" priority="13162" stopIfTrue="1" operator="containsText" text="2 - желтый">
      <formula>NOT(ISERROR(SEARCH("2 - желтый",Q764)))</formula>
    </cfRule>
    <cfRule type="containsText" dxfId="6591" priority="13163" stopIfTrue="1" operator="containsText" text="1 - зеленый">
      <formula>NOT(ISERROR(SEARCH("1 - зеленый",Q764)))</formula>
    </cfRule>
    <cfRule type="containsText" dxfId="6590" priority="13164" stopIfTrue="1" operator="containsText" text="0 - серый">
      <formula>NOT(ISERROR(SEARCH("0 - серый",Q764)))</formula>
    </cfRule>
  </conditionalFormatting>
  <conditionalFormatting sqref="Q1261:R1262 Q1282:R1298">
    <cfRule type="containsText" dxfId="6589" priority="13157" stopIfTrue="1" operator="containsText" text="3 - красный">
      <formula>NOT(ISERROR(SEARCH("3 - красный",Q1261)))</formula>
    </cfRule>
    <cfRule type="containsText" dxfId="6588" priority="13158" stopIfTrue="1" operator="containsText" text="2 - желтый">
      <formula>NOT(ISERROR(SEARCH("2 - желтый",Q1261)))</formula>
    </cfRule>
    <cfRule type="containsText" dxfId="6587" priority="13159" stopIfTrue="1" operator="containsText" text="1 - зеленый">
      <formula>NOT(ISERROR(SEARCH("1 - зеленый",Q1261)))</formula>
    </cfRule>
    <cfRule type="containsText" dxfId="6586" priority="13160" stopIfTrue="1" operator="containsText" text="0 - серый">
      <formula>NOT(ISERROR(SEARCH("0 - серый",Q1261)))</formula>
    </cfRule>
  </conditionalFormatting>
  <conditionalFormatting sqref="Q1255:R1257">
    <cfRule type="containsText" dxfId="6585" priority="13153" stopIfTrue="1" operator="containsText" text="3 - красный">
      <formula>NOT(ISERROR(SEARCH("3 - красный",Q1255)))</formula>
    </cfRule>
    <cfRule type="containsText" dxfId="6584" priority="13154" stopIfTrue="1" operator="containsText" text="2 - желтый">
      <formula>NOT(ISERROR(SEARCH("2 - желтый",Q1255)))</formula>
    </cfRule>
    <cfRule type="containsText" dxfId="6583" priority="13155" stopIfTrue="1" operator="containsText" text="1 - зеленый">
      <formula>NOT(ISERROR(SEARCH("1 - зеленый",Q1255)))</formula>
    </cfRule>
    <cfRule type="containsText" dxfId="6582" priority="13156" stopIfTrue="1" operator="containsText" text="0 - серый">
      <formula>NOT(ISERROR(SEARCH("0 - серый",Q1255)))</formula>
    </cfRule>
  </conditionalFormatting>
  <conditionalFormatting sqref="Q1179:R1181">
    <cfRule type="containsText" dxfId="6581" priority="13149" stopIfTrue="1" operator="containsText" text="3 - красный">
      <formula>NOT(ISERROR(SEARCH("3 - красный",Q1179)))</formula>
    </cfRule>
    <cfRule type="containsText" dxfId="6580" priority="13150" stopIfTrue="1" operator="containsText" text="2 - желтый">
      <formula>NOT(ISERROR(SEARCH("2 - желтый",Q1179)))</formula>
    </cfRule>
    <cfRule type="containsText" dxfId="6579" priority="13151" stopIfTrue="1" operator="containsText" text="1 - зеленый">
      <formula>NOT(ISERROR(SEARCH("1 - зеленый",Q1179)))</formula>
    </cfRule>
    <cfRule type="containsText" dxfId="6578" priority="13152" stopIfTrue="1" operator="containsText" text="0 - серый">
      <formula>NOT(ISERROR(SEARCH("0 - серый",Q1179)))</formula>
    </cfRule>
  </conditionalFormatting>
  <conditionalFormatting sqref="Q986:R986">
    <cfRule type="containsText" dxfId="6577" priority="13145" stopIfTrue="1" operator="containsText" text="3 - красный">
      <formula>NOT(ISERROR(SEARCH("3 - красный",Q986)))</formula>
    </cfRule>
    <cfRule type="containsText" dxfId="6576" priority="13146" stopIfTrue="1" operator="containsText" text="2 - желтый">
      <formula>NOT(ISERROR(SEARCH("2 - желтый",Q986)))</formula>
    </cfRule>
    <cfRule type="containsText" dxfId="6575" priority="13147" stopIfTrue="1" operator="containsText" text="1 - зеленый">
      <formula>NOT(ISERROR(SEARCH("1 - зеленый",Q986)))</formula>
    </cfRule>
    <cfRule type="containsText" dxfId="6574" priority="13148" stopIfTrue="1" operator="containsText" text="0 - серый">
      <formula>NOT(ISERROR(SEARCH("0 - серый",Q986)))</formula>
    </cfRule>
  </conditionalFormatting>
  <conditionalFormatting sqref="Q1263:R1263">
    <cfRule type="containsText" dxfId="6573" priority="13141" stopIfTrue="1" operator="containsText" text="3 - красный">
      <formula>NOT(ISERROR(SEARCH("3 - красный",Q1263)))</formula>
    </cfRule>
    <cfRule type="containsText" dxfId="6572" priority="13142" stopIfTrue="1" operator="containsText" text="2 - желтый">
      <formula>NOT(ISERROR(SEARCH("2 - желтый",Q1263)))</formula>
    </cfRule>
    <cfRule type="containsText" dxfId="6571" priority="13143" stopIfTrue="1" operator="containsText" text="1 - зеленый">
      <formula>NOT(ISERROR(SEARCH("1 - зеленый",Q1263)))</formula>
    </cfRule>
    <cfRule type="containsText" dxfId="6570" priority="13144" stopIfTrue="1" operator="containsText" text="0 - серый">
      <formula>NOT(ISERROR(SEARCH("0 - серый",Q1263)))</formula>
    </cfRule>
  </conditionalFormatting>
  <conditionalFormatting sqref="Q1264:R1264">
    <cfRule type="containsText" dxfId="6569" priority="13137" stopIfTrue="1" operator="containsText" text="3 - красный">
      <formula>NOT(ISERROR(SEARCH("3 - красный",Q1264)))</formula>
    </cfRule>
    <cfRule type="containsText" dxfId="6568" priority="13138" stopIfTrue="1" operator="containsText" text="2 - желтый">
      <formula>NOT(ISERROR(SEARCH("2 - желтый",Q1264)))</formula>
    </cfRule>
    <cfRule type="containsText" dxfId="6567" priority="13139" stopIfTrue="1" operator="containsText" text="1 - зеленый">
      <formula>NOT(ISERROR(SEARCH("1 - зеленый",Q1264)))</formula>
    </cfRule>
    <cfRule type="containsText" dxfId="6566" priority="13140" stopIfTrue="1" operator="containsText" text="0 - серый">
      <formula>NOT(ISERROR(SEARCH("0 - серый",Q1264)))</formula>
    </cfRule>
  </conditionalFormatting>
  <conditionalFormatting sqref="Q1265:R1265">
    <cfRule type="containsText" dxfId="6565" priority="13133" stopIfTrue="1" operator="containsText" text="3 - красный">
      <formula>NOT(ISERROR(SEARCH("3 - красный",Q1265)))</formula>
    </cfRule>
    <cfRule type="containsText" dxfId="6564" priority="13134" stopIfTrue="1" operator="containsText" text="2 - желтый">
      <formula>NOT(ISERROR(SEARCH("2 - желтый",Q1265)))</formula>
    </cfRule>
    <cfRule type="containsText" dxfId="6563" priority="13135" stopIfTrue="1" operator="containsText" text="1 - зеленый">
      <formula>NOT(ISERROR(SEARCH("1 - зеленый",Q1265)))</formula>
    </cfRule>
    <cfRule type="containsText" dxfId="6562" priority="13136" stopIfTrue="1" operator="containsText" text="0 - серый">
      <formula>NOT(ISERROR(SEARCH("0 - серый",Q1265)))</formula>
    </cfRule>
  </conditionalFormatting>
  <conditionalFormatting sqref="Q1266:R1281">
    <cfRule type="containsText" dxfId="6561" priority="13129" stopIfTrue="1" operator="containsText" text="3 - красный">
      <formula>NOT(ISERROR(SEARCH("3 - красный",Q1266)))</formula>
    </cfRule>
    <cfRule type="containsText" dxfId="6560" priority="13130" stopIfTrue="1" operator="containsText" text="2 - желтый">
      <formula>NOT(ISERROR(SEARCH("2 - желтый",Q1266)))</formula>
    </cfRule>
    <cfRule type="containsText" dxfId="6559" priority="13131" stopIfTrue="1" operator="containsText" text="1 - зеленый">
      <formula>NOT(ISERROR(SEARCH("1 - зеленый",Q1266)))</formula>
    </cfRule>
    <cfRule type="containsText" dxfId="6558" priority="13132" stopIfTrue="1" operator="containsText" text="0 - серый">
      <formula>NOT(ISERROR(SEARCH("0 - серый",Q1266)))</formula>
    </cfRule>
  </conditionalFormatting>
  <conditionalFormatting sqref="Q1249:R1249">
    <cfRule type="containsText" dxfId="6557" priority="13125" stopIfTrue="1" operator="containsText" text="3 - красный">
      <formula>NOT(ISERROR(SEARCH("3 - красный",Q1249)))</formula>
    </cfRule>
    <cfRule type="containsText" dxfId="6556" priority="13126" stopIfTrue="1" operator="containsText" text="2 - желтый">
      <formula>NOT(ISERROR(SEARCH("2 - желтый",Q1249)))</formula>
    </cfRule>
    <cfRule type="containsText" dxfId="6555" priority="13127" stopIfTrue="1" operator="containsText" text="1 - зеленый">
      <formula>NOT(ISERROR(SEARCH("1 - зеленый",Q1249)))</formula>
    </cfRule>
    <cfRule type="containsText" dxfId="6554" priority="13128" stopIfTrue="1" operator="containsText" text="0 - серый">
      <formula>NOT(ISERROR(SEARCH("0 - серый",Q1249)))</formula>
    </cfRule>
  </conditionalFormatting>
  <conditionalFormatting sqref="Q1259:R1259">
    <cfRule type="containsText" dxfId="6553" priority="13073" stopIfTrue="1" operator="containsText" text="3 - красный">
      <formula>NOT(ISERROR(SEARCH("3 - красный",Q1259)))</formula>
    </cfRule>
    <cfRule type="containsText" dxfId="6552" priority="13074" stopIfTrue="1" operator="containsText" text="2 - желтый">
      <formula>NOT(ISERROR(SEARCH("2 - желтый",Q1259)))</formula>
    </cfRule>
    <cfRule type="containsText" dxfId="6551" priority="13075" stopIfTrue="1" operator="containsText" text="1 - зеленый">
      <formula>NOT(ISERROR(SEARCH("1 - зеленый",Q1259)))</formula>
    </cfRule>
    <cfRule type="containsText" dxfId="6550" priority="13076" stopIfTrue="1" operator="containsText" text="0 - серый">
      <formula>NOT(ISERROR(SEARCH("0 - серый",Q1259)))</formula>
    </cfRule>
  </conditionalFormatting>
  <conditionalFormatting sqref="Q1258:R1258">
    <cfRule type="containsText" dxfId="6549" priority="13069" stopIfTrue="1" operator="containsText" text="3 - красный">
      <formula>NOT(ISERROR(SEARCH("3 - красный",Q1258)))</formula>
    </cfRule>
    <cfRule type="containsText" dxfId="6548" priority="13070" stopIfTrue="1" operator="containsText" text="2 - желтый">
      <formula>NOT(ISERROR(SEARCH("2 - желтый",Q1258)))</formula>
    </cfRule>
    <cfRule type="containsText" dxfId="6547" priority="13071" stopIfTrue="1" operator="containsText" text="1 - зеленый">
      <formula>NOT(ISERROR(SEARCH("1 - зеленый",Q1258)))</formula>
    </cfRule>
    <cfRule type="containsText" dxfId="6546" priority="13072" stopIfTrue="1" operator="containsText" text="0 - серый">
      <formula>NOT(ISERROR(SEARCH("0 - серый",Q1258)))</formula>
    </cfRule>
  </conditionalFormatting>
  <conditionalFormatting sqref="Q1260:R1260">
    <cfRule type="containsText" dxfId="6545" priority="13065" stopIfTrue="1" operator="containsText" text="3 - красный">
      <formula>NOT(ISERROR(SEARCH("3 - красный",Q1260)))</formula>
    </cfRule>
    <cfRule type="containsText" dxfId="6544" priority="13066" stopIfTrue="1" operator="containsText" text="2 - желтый">
      <formula>NOT(ISERROR(SEARCH("2 - желтый",Q1260)))</formula>
    </cfRule>
    <cfRule type="containsText" dxfId="6543" priority="13067" stopIfTrue="1" operator="containsText" text="1 - зеленый">
      <formula>NOT(ISERROR(SEARCH("1 - зеленый",Q1260)))</formula>
    </cfRule>
    <cfRule type="containsText" dxfId="6542" priority="13068" stopIfTrue="1" operator="containsText" text="0 - серый">
      <formula>NOT(ISERROR(SEARCH("0 - серый",Q1260)))</formula>
    </cfRule>
  </conditionalFormatting>
  <conditionalFormatting sqref="Q1239:R1240">
    <cfRule type="containsText" dxfId="6541" priority="13061" stopIfTrue="1" operator="containsText" text="3 - красный">
      <formula>NOT(ISERROR(SEARCH("3 - красный",Q1239)))</formula>
    </cfRule>
    <cfRule type="containsText" dxfId="6540" priority="13062" stopIfTrue="1" operator="containsText" text="2 - желтый">
      <formula>NOT(ISERROR(SEARCH("2 - желтый",Q1239)))</formula>
    </cfRule>
    <cfRule type="containsText" dxfId="6539" priority="13063" stopIfTrue="1" operator="containsText" text="1 - зеленый">
      <formula>NOT(ISERROR(SEARCH("1 - зеленый",Q1239)))</formula>
    </cfRule>
    <cfRule type="containsText" dxfId="6538" priority="13064" stopIfTrue="1" operator="containsText" text="0 - серый">
      <formula>NOT(ISERROR(SEARCH("0 - серый",Q1239)))</formula>
    </cfRule>
  </conditionalFormatting>
  <conditionalFormatting sqref="Q1149:R1149">
    <cfRule type="containsText" dxfId="6537" priority="13057" stopIfTrue="1" operator="containsText" text="3 - красный">
      <formula>NOT(ISERROR(SEARCH("3 - красный",Q1149)))</formula>
    </cfRule>
    <cfRule type="containsText" dxfId="6536" priority="13058" stopIfTrue="1" operator="containsText" text="2 - желтый">
      <formula>NOT(ISERROR(SEARCH("2 - желтый",Q1149)))</formula>
    </cfRule>
    <cfRule type="containsText" dxfId="6535" priority="13059" stopIfTrue="1" operator="containsText" text="1 - зеленый">
      <formula>NOT(ISERROR(SEARCH("1 - зеленый",Q1149)))</formula>
    </cfRule>
    <cfRule type="containsText" dxfId="6534" priority="13060" stopIfTrue="1" operator="containsText" text="0 - серый">
      <formula>NOT(ISERROR(SEARCH("0 - серый",Q1149)))</formula>
    </cfRule>
  </conditionalFormatting>
  <conditionalFormatting sqref="Q1150:R1150">
    <cfRule type="containsText" dxfId="6533" priority="13053" stopIfTrue="1" operator="containsText" text="3 - красный">
      <formula>NOT(ISERROR(SEARCH("3 - красный",Q1150)))</formula>
    </cfRule>
    <cfRule type="containsText" dxfId="6532" priority="13054" stopIfTrue="1" operator="containsText" text="2 - желтый">
      <formula>NOT(ISERROR(SEARCH("2 - желтый",Q1150)))</formula>
    </cfRule>
    <cfRule type="containsText" dxfId="6531" priority="13055" stopIfTrue="1" operator="containsText" text="1 - зеленый">
      <formula>NOT(ISERROR(SEARCH("1 - зеленый",Q1150)))</formula>
    </cfRule>
    <cfRule type="containsText" dxfId="6530" priority="13056" stopIfTrue="1" operator="containsText" text="0 - серый">
      <formula>NOT(ISERROR(SEARCH("0 - серый",Q1150)))</formula>
    </cfRule>
  </conditionalFormatting>
  <conditionalFormatting sqref="P90 O160:P161 O17:P19 P94 P120 O125 O98:P98 O2:P3 O29:P29 O22:P25 P96 O164:P167 O260 P100 O126:P126 O131 O104:P104 O35:P35 P102 O170:P173 P106 O132:P133 O137 O138:P139 O110:P110 O145:P145 O47:P47 O41:P41">
    <cfRule type="containsText" dxfId="6529" priority="6525" stopIfTrue="1" operator="containsText" text="3 - красный">
      <formula>NOT(ISERROR(SEARCH("3 - красный",O2)))</formula>
    </cfRule>
    <cfRule type="containsText" dxfId="6528" priority="6526" stopIfTrue="1" operator="containsText" text="2 - желтый">
      <formula>NOT(ISERROR(SEARCH("2 - желтый",O2)))</formula>
    </cfRule>
    <cfRule type="containsText" dxfId="6527" priority="6527" stopIfTrue="1" operator="containsText" text="1 - зеленый">
      <formula>NOT(ISERROR(SEARCH("1 - зеленый",O2)))</formula>
    </cfRule>
    <cfRule type="containsText" dxfId="6526" priority="6528" stopIfTrue="1" operator="containsText" text="0 - серый">
      <formula>NOT(ISERROR(SEARCH("0 - серый",O2)))</formula>
    </cfRule>
  </conditionalFormatting>
  <conditionalFormatting sqref="O305:P305 O312:P313 O316:P320 O288:P289 O330:P332 O322:P326 O270:P285">
    <cfRule type="containsText" dxfId="6525" priority="6521" stopIfTrue="1" operator="containsText" text="3 - красный">
      <formula>NOT(ISERROR(SEARCH("3 - красный",O270)))</formula>
    </cfRule>
    <cfRule type="containsText" dxfId="6524" priority="6522" stopIfTrue="1" operator="containsText" text="2 - желтый">
      <formula>NOT(ISERROR(SEARCH("2 - желтый",O270)))</formula>
    </cfRule>
    <cfRule type="containsText" dxfId="6523" priority="6523" stopIfTrue="1" operator="containsText" text="1 - зеленый">
      <formula>NOT(ISERROR(SEARCH("1 - зеленый",O270)))</formula>
    </cfRule>
    <cfRule type="containsText" dxfId="6522" priority="6524" stopIfTrue="1" operator="containsText" text="0 - серый">
      <formula>NOT(ISERROR(SEARCH("0 - серый",O270)))</formula>
    </cfRule>
  </conditionalFormatting>
  <conditionalFormatting sqref="P199">
    <cfRule type="containsText" dxfId="6521" priority="6517" stopIfTrue="1" operator="containsText" text="3 - красный">
      <formula>NOT(ISERROR(SEARCH("3 - красный",P199)))</formula>
    </cfRule>
    <cfRule type="containsText" dxfId="6520" priority="6518" stopIfTrue="1" operator="containsText" text="2 - желтый">
      <formula>NOT(ISERROR(SEARCH("2 - желтый",P199)))</formula>
    </cfRule>
    <cfRule type="containsText" dxfId="6519" priority="6519" stopIfTrue="1" operator="containsText" text="1 - зеленый">
      <formula>NOT(ISERROR(SEARCH("1 - зеленый",P199)))</formula>
    </cfRule>
    <cfRule type="containsText" dxfId="6518" priority="6520" stopIfTrue="1" operator="containsText" text="0 - серый">
      <formula>NOT(ISERROR(SEARCH("0 - серый",P199)))</formula>
    </cfRule>
  </conditionalFormatting>
  <conditionalFormatting sqref="P207">
    <cfRule type="containsText" dxfId="6517" priority="6513" stopIfTrue="1" operator="containsText" text="3 - красный">
      <formula>NOT(ISERROR(SEARCH("3 - красный",P207)))</formula>
    </cfRule>
    <cfRule type="containsText" dxfId="6516" priority="6514" stopIfTrue="1" operator="containsText" text="2 - желтый">
      <formula>NOT(ISERROR(SEARCH("2 - желтый",P207)))</formula>
    </cfRule>
    <cfRule type="containsText" dxfId="6515" priority="6515" stopIfTrue="1" operator="containsText" text="1 - зеленый">
      <formula>NOT(ISERROR(SEARCH("1 - зеленый",P207)))</formula>
    </cfRule>
    <cfRule type="containsText" dxfId="6514" priority="6516" stopIfTrue="1" operator="containsText" text="0 - серый">
      <formula>NOT(ISERROR(SEARCH("0 - серый",P207)))</formula>
    </cfRule>
  </conditionalFormatting>
  <conditionalFormatting sqref="O201">
    <cfRule type="containsText" dxfId="6513" priority="6509" stopIfTrue="1" operator="containsText" text="3 - красный">
      <formula>NOT(ISERROR(SEARCH("3 - красный",O201)))</formula>
    </cfRule>
    <cfRule type="containsText" dxfId="6512" priority="6510" stopIfTrue="1" operator="containsText" text="2 - желтый">
      <formula>NOT(ISERROR(SEARCH("2 - желтый",O201)))</formula>
    </cfRule>
    <cfRule type="containsText" dxfId="6511" priority="6511" stopIfTrue="1" operator="containsText" text="1 - зеленый">
      <formula>NOT(ISERROR(SEARCH("1 - зеленый",O201)))</formula>
    </cfRule>
    <cfRule type="containsText" dxfId="6510" priority="6512" stopIfTrue="1" operator="containsText" text="0 - серый">
      <formula>NOT(ISERROR(SEARCH("0 - серый",O201)))</formula>
    </cfRule>
  </conditionalFormatting>
  <conditionalFormatting sqref="O307:P307">
    <cfRule type="containsText" dxfId="6509" priority="6445" stopIfTrue="1" operator="containsText" text="3 - красный">
      <formula>NOT(ISERROR(SEARCH("3 - красный",O307)))</formula>
    </cfRule>
    <cfRule type="containsText" dxfId="6508" priority="6446" stopIfTrue="1" operator="containsText" text="2 - желтый">
      <formula>NOT(ISERROR(SEARCH("2 - желтый",O307)))</formula>
    </cfRule>
    <cfRule type="containsText" dxfId="6507" priority="6447" stopIfTrue="1" operator="containsText" text="1 - зеленый">
      <formula>NOT(ISERROR(SEARCH("1 - зеленый",O307)))</formula>
    </cfRule>
    <cfRule type="containsText" dxfId="6506" priority="6448" stopIfTrue="1" operator="containsText" text="0 - серый">
      <formula>NOT(ISERROR(SEARCH("0 - серый",O307)))</formula>
    </cfRule>
  </conditionalFormatting>
  <conditionalFormatting sqref="O308:P308">
    <cfRule type="containsText" dxfId="6505" priority="6441" stopIfTrue="1" operator="containsText" text="3 - красный">
      <formula>NOT(ISERROR(SEARCH("3 - красный",O308)))</formula>
    </cfRule>
    <cfRule type="containsText" dxfId="6504" priority="6442" stopIfTrue="1" operator="containsText" text="2 - желтый">
      <formula>NOT(ISERROR(SEARCH("2 - желтый",O308)))</formula>
    </cfRule>
    <cfRule type="containsText" dxfId="6503" priority="6443" stopIfTrue="1" operator="containsText" text="1 - зеленый">
      <formula>NOT(ISERROR(SEARCH("1 - зеленый",O308)))</formula>
    </cfRule>
    <cfRule type="containsText" dxfId="6502" priority="6444" stopIfTrue="1" operator="containsText" text="0 - серый">
      <formula>NOT(ISERROR(SEARCH("0 - серый",O308)))</formula>
    </cfRule>
  </conditionalFormatting>
  <conditionalFormatting sqref="P200:P201">
    <cfRule type="containsText" dxfId="6501" priority="6505" stopIfTrue="1" operator="containsText" text="3 - красный">
      <formula>NOT(ISERROR(SEARCH("3 - красный",P200)))</formula>
    </cfRule>
    <cfRule type="containsText" dxfId="6500" priority="6506" stopIfTrue="1" operator="containsText" text="2 - желтый">
      <formula>NOT(ISERROR(SEARCH("2 - желтый",P200)))</formula>
    </cfRule>
    <cfRule type="containsText" dxfId="6499" priority="6507" stopIfTrue="1" operator="containsText" text="1 - зеленый">
      <formula>NOT(ISERROR(SEARCH("1 - зеленый",P200)))</formula>
    </cfRule>
    <cfRule type="containsText" dxfId="6498" priority="6508" stopIfTrue="1" operator="containsText" text="0 - серый">
      <formula>NOT(ISERROR(SEARCH("0 - серый",P200)))</formula>
    </cfRule>
  </conditionalFormatting>
  <conditionalFormatting sqref="O200">
    <cfRule type="containsText" dxfId="6497" priority="6501" stopIfTrue="1" operator="containsText" text="3 - красный">
      <formula>NOT(ISERROR(SEARCH("3 - красный",O200)))</formula>
    </cfRule>
    <cfRule type="containsText" dxfId="6496" priority="6502" stopIfTrue="1" operator="containsText" text="2 - желтый">
      <formula>NOT(ISERROR(SEARCH("2 - желтый",O200)))</formula>
    </cfRule>
    <cfRule type="containsText" dxfId="6495" priority="6503" stopIfTrue="1" operator="containsText" text="1 - зеленый">
      <formula>NOT(ISERROR(SEARCH("1 - зеленый",O200)))</formula>
    </cfRule>
    <cfRule type="containsText" dxfId="6494" priority="6504" stopIfTrue="1" operator="containsText" text="0 - серый">
      <formula>NOT(ISERROR(SEARCH("0 - серый",O200)))</formula>
    </cfRule>
  </conditionalFormatting>
  <conditionalFormatting sqref="P45">
    <cfRule type="containsText" dxfId="6493" priority="6493" stopIfTrue="1" operator="containsText" text="3 - красный">
      <formula>NOT(ISERROR(SEARCH("3 - красный",P45)))</formula>
    </cfRule>
    <cfRule type="containsText" dxfId="6492" priority="6494" stopIfTrue="1" operator="containsText" text="2 - желтый">
      <formula>NOT(ISERROR(SEARCH("2 - желтый",P45)))</formula>
    </cfRule>
    <cfRule type="containsText" dxfId="6491" priority="6495" stopIfTrue="1" operator="containsText" text="1 - зеленый">
      <formula>NOT(ISERROR(SEARCH("1 - зеленый",P45)))</formula>
    </cfRule>
    <cfRule type="containsText" dxfId="6490" priority="6496" stopIfTrue="1" operator="containsText" text="0 - серый">
      <formula>NOT(ISERROR(SEARCH("0 - серый",P45)))</formula>
    </cfRule>
  </conditionalFormatting>
  <conditionalFormatting sqref="O283:P283">
    <cfRule type="containsText" dxfId="6489" priority="6489" stopIfTrue="1" operator="containsText" text="3 - красный">
      <formula>NOT(ISERROR(SEARCH("3 - красный",O283)))</formula>
    </cfRule>
    <cfRule type="containsText" dxfId="6488" priority="6490" stopIfTrue="1" operator="containsText" text="2 - желтый">
      <formula>NOT(ISERROR(SEARCH("2 - желтый",O283)))</formula>
    </cfRule>
    <cfRule type="containsText" dxfId="6487" priority="6491" stopIfTrue="1" operator="containsText" text="1 - зеленый">
      <formula>NOT(ISERROR(SEARCH("1 - зеленый",O283)))</formula>
    </cfRule>
    <cfRule type="containsText" dxfId="6486" priority="6492" stopIfTrue="1" operator="containsText" text="0 - серый">
      <formula>NOT(ISERROR(SEARCH("0 - серый",O283)))</formula>
    </cfRule>
  </conditionalFormatting>
  <conditionalFormatting sqref="O278">
    <cfRule type="containsText" dxfId="6485" priority="6365" stopIfTrue="1" operator="containsText" text="3 - красный">
      <formula>NOT(ISERROR(SEARCH("3 - красный",O278)))</formula>
    </cfRule>
    <cfRule type="containsText" dxfId="6484" priority="6366" stopIfTrue="1" operator="containsText" text="2 - желтый">
      <formula>NOT(ISERROR(SEARCH("2 - желтый",O278)))</formula>
    </cfRule>
    <cfRule type="containsText" dxfId="6483" priority="6367" stopIfTrue="1" operator="containsText" text="1 - зеленый">
      <formula>NOT(ISERROR(SEARCH("1 - зеленый",O278)))</formula>
    </cfRule>
    <cfRule type="containsText" dxfId="6482" priority="6368" stopIfTrue="1" operator="containsText" text="0 - серый">
      <formula>NOT(ISERROR(SEARCH("0 - серый",O278)))</formula>
    </cfRule>
  </conditionalFormatting>
  <conditionalFormatting sqref="P87">
    <cfRule type="containsText" dxfId="6481" priority="6429" stopIfTrue="1" operator="containsText" text="3 - красный">
      <formula>NOT(ISERROR(SEARCH("3 - красный",P87)))</formula>
    </cfRule>
    <cfRule type="containsText" dxfId="6480" priority="6430" stopIfTrue="1" operator="containsText" text="2 - желтый">
      <formula>NOT(ISERROR(SEARCH("2 - желтый",P87)))</formula>
    </cfRule>
    <cfRule type="containsText" dxfId="6479" priority="6431" stopIfTrue="1" operator="containsText" text="1 - зеленый">
      <formula>NOT(ISERROR(SEARCH("1 - зеленый",P87)))</formula>
    </cfRule>
    <cfRule type="containsText" dxfId="6478" priority="6432" stopIfTrue="1" operator="containsText" text="0 - серый">
      <formula>NOT(ISERROR(SEARCH("0 - серый",P87)))</formula>
    </cfRule>
  </conditionalFormatting>
  <conditionalFormatting sqref="O289">
    <cfRule type="containsText" dxfId="6477" priority="6345" stopIfTrue="1" operator="containsText" text="3 - красный">
      <formula>NOT(ISERROR(SEARCH("3 - красный",O289)))</formula>
    </cfRule>
    <cfRule type="containsText" dxfId="6476" priority="6346" stopIfTrue="1" operator="containsText" text="2 - желтый">
      <formula>NOT(ISERROR(SEARCH("2 - желтый",O289)))</formula>
    </cfRule>
    <cfRule type="containsText" dxfId="6475" priority="6347" stopIfTrue="1" operator="containsText" text="1 - зеленый">
      <formula>NOT(ISERROR(SEARCH("1 - зеленый",O289)))</formula>
    </cfRule>
    <cfRule type="containsText" dxfId="6474" priority="6348" stopIfTrue="1" operator="containsText" text="0 - серый">
      <formula>NOT(ISERROR(SEARCH("0 - серый",O289)))</formula>
    </cfRule>
  </conditionalFormatting>
  <conditionalFormatting sqref="O284:P284">
    <cfRule type="containsText" dxfId="6473" priority="6485" stopIfTrue="1" operator="containsText" text="3 - красный">
      <formula>NOT(ISERROR(SEARCH("3 - красный",O284)))</formula>
    </cfRule>
    <cfRule type="containsText" dxfId="6472" priority="6486" stopIfTrue="1" operator="containsText" text="2 - желтый">
      <formula>NOT(ISERROR(SEARCH("2 - желтый",O284)))</formula>
    </cfRule>
    <cfRule type="containsText" dxfId="6471" priority="6487" stopIfTrue="1" operator="containsText" text="1 - зеленый">
      <formula>NOT(ISERROR(SEARCH("1 - зеленый",O284)))</formula>
    </cfRule>
    <cfRule type="containsText" dxfId="6470" priority="6488" stopIfTrue="1" operator="containsText" text="0 - серый">
      <formula>NOT(ISERROR(SEARCH("0 - серый",O284)))</formula>
    </cfRule>
  </conditionalFormatting>
  <conditionalFormatting sqref="O285:P285">
    <cfRule type="containsText" dxfId="6469" priority="6481" stopIfTrue="1" operator="containsText" text="3 - красный">
      <formula>NOT(ISERROR(SEARCH("3 - красный",O285)))</formula>
    </cfRule>
    <cfRule type="containsText" dxfId="6468" priority="6482" stopIfTrue="1" operator="containsText" text="2 - желтый">
      <formula>NOT(ISERROR(SEARCH("2 - желтый",O285)))</formula>
    </cfRule>
    <cfRule type="containsText" dxfId="6467" priority="6483" stopIfTrue="1" operator="containsText" text="1 - зеленый">
      <formula>NOT(ISERROR(SEARCH("1 - зеленый",O285)))</formula>
    </cfRule>
    <cfRule type="containsText" dxfId="6466" priority="6484" stopIfTrue="1" operator="containsText" text="0 - серый">
      <formula>NOT(ISERROR(SEARCH("0 - серый",O285)))</formula>
    </cfRule>
  </conditionalFormatting>
  <conditionalFormatting sqref="P278">
    <cfRule type="containsText" dxfId="6465" priority="6369" stopIfTrue="1" operator="containsText" text="3 - красный">
      <formula>NOT(ISERROR(SEARCH("3 - красный",P278)))</formula>
    </cfRule>
    <cfRule type="containsText" dxfId="6464" priority="6370" stopIfTrue="1" operator="containsText" text="2 - желтый">
      <formula>NOT(ISERROR(SEARCH("2 - желтый",P278)))</formula>
    </cfRule>
    <cfRule type="containsText" dxfId="6463" priority="6371" stopIfTrue="1" operator="containsText" text="1 - зеленый">
      <formula>NOT(ISERROR(SEARCH("1 - зеленый",P278)))</formula>
    </cfRule>
    <cfRule type="containsText" dxfId="6462" priority="6372" stopIfTrue="1" operator="containsText" text="0 - серый">
      <formula>NOT(ISERROR(SEARCH("0 - серый",P278)))</formula>
    </cfRule>
  </conditionalFormatting>
  <conditionalFormatting sqref="O279:P279">
    <cfRule type="containsText" dxfId="6461" priority="6497" stopIfTrue="1" operator="containsText" text="3 - красный">
      <formula>NOT(ISERROR(SEARCH("3 - красный",O279)))</formula>
    </cfRule>
    <cfRule type="containsText" dxfId="6460" priority="6498" stopIfTrue="1" operator="containsText" text="2 - желтый">
      <formula>NOT(ISERROR(SEARCH("2 - желтый",O279)))</formula>
    </cfRule>
    <cfRule type="containsText" dxfId="6459" priority="6499" stopIfTrue="1" operator="containsText" text="1 - зеленый">
      <formula>NOT(ISERROR(SEARCH("1 - зеленый",O279)))</formula>
    </cfRule>
    <cfRule type="containsText" dxfId="6458" priority="6500" stopIfTrue="1" operator="containsText" text="0 - серый">
      <formula>NOT(ISERROR(SEARCH("0 - серый",O279)))</formula>
    </cfRule>
  </conditionalFormatting>
  <conditionalFormatting sqref="O287:P287">
    <cfRule type="containsText" dxfId="6457" priority="6477" stopIfTrue="1" operator="containsText" text="3 - красный">
      <formula>NOT(ISERROR(SEARCH("3 - красный",O287)))</formula>
    </cfRule>
    <cfRule type="containsText" dxfId="6456" priority="6478" stopIfTrue="1" operator="containsText" text="2 - желтый">
      <formula>NOT(ISERROR(SEARCH("2 - желтый",O287)))</formula>
    </cfRule>
    <cfRule type="containsText" dxfId="6455" priority="6479" stopIfTrue="1" operator="containsText" text="1 - зеленый">
      <formula>NOT(ISERROR(SEARCH("1 - зеленый",O287)))</formula>
    </cfRule>
    <cfRule type="containsText" dxfId="6454" priority="6480" stopIfTrue="1" operator="containsText" text="0 - серый">
      <formula>NOT(ISERROR(SEARCH("0 - серый",O287)))</formula>
    </cfRule>
  </conditionalFormatting>
  <conditionalFormatting sqref="O294">
    <cfRule type="containsText" dxfId="6453" priority="6473" stopIfTrue="1" operator="containsText" text="3 - красный">
      <formula>NOT(ISERROR(SEARCH("3 - красный",O294)))</formula>
    </cfRule>
    <cfRule type="containsText" dxfId="6452" priority="6474" stopIfTrue="1" operator="containsText" text="2 - желтый">
      <formula>NOT(ISERROR(SEARCH("2 - желтый",O294)))</formula>
    </cfRule>
    <cfRule type="containsText" dxfId="6451" priority="6475" stopIfTrue="1" operator="containsText" text="1 - зеленый">
      <formula>NOT(ISERROR(SEARCH("1 - зеленый",O294)))</formula>
    </cfRule>
    <cfRule type="containsText" dxfId="6450" priority="6476" stopIfTrue="1" operator="containsText" text="0 - серый">
      <formula>NOT(ISERROR(SEARCH("0 - серый",O294)))</formula>
    </cfRule>
  </conditionalFormatting>
  <conditionalFormatting sqref="O288">
    <cfRule type="containsText" dxfId="6449" priority="6469" stopIfTrue="1" operator="containsText" text="3 - красный">
      <formula>NOT(ISERROR(SEARCH("3 - красный",O288)))</formula>
    </cfRule>
    <cfRule type="containsText" dxfId="6448" priority="6470" stopIfTrue="1" operator="containsText" text="2 - желтый">
      <formula>NOT(ISERROR(SEARCH("2 - желтый",O288)))</formula>
    </cfRule>
    <cfRule type="containsText" dxfId="6447" priority="6471" stopIfTrue="1" operator="containsText" text="1 - зеленый">
      <formula>NOT(ISERROR(SEARCH("1 - зеленый",O288)))</formula>
    </cfRule>
    <cfRule type="containsText" dxfId="6446" priority="6472" stopIfTrue="1" operator="containsText" text="0 - серый">
      <formula>NOT(ISERROR(SEARCH("0 - серый",O288)))</formula>
    </cfRule>
  </conditionalFormatting>
  <conditionalFormatting sqref="O290">
    <cfRule type="containsText" dxfId="6445" priority="6465" stopIfTrue="1" operator="containsText" text="3 - красный">
      <formula>NOT(ISERROR(SEARCH("3 - красный",O290)))</formula>
    </cfRule>
    <cfRule type="containsText" dxfId="6444" priority="6466" stopIfTrue="1" operator="containsText" text="2 - желтый">
      <formula>NOT(ISERROR(SEARCH("2 - желтый",O290)))</formula>
    </cfRule>
    <cfRule type="containsText" dxfId="6443" priority="6467" stopIfTrue="1" operator="containsText" text="1 - зеленый">
      <formula>NOT(ISERROR(SEARCH("1 - зеленый",O290)))</formula>
    </cfRule>
    <cfRule type="containsText" dxfId="6442" priority="6468" stopIfTrue="1" operator="containsText" text="0 - серый">
      <formula>NOT(ISERROR(SEARCH("0 - серый",O290)))</formula>
    </cfRule>
  </conditionalFormatting>
  <conditionalFormatting sqref="O306:P306">
    <cfRule type="containsText" dxfId="6441" priority="6449" stopIfTrue="1" operator="containsText" text="3 - красный">
      <formula>NOT(ISERROR(SEARCH("3 - красный",O306)))</formula>
    </cfRule>
    <cfRule type="containsText" dxfId="6440" priority="6450" stopIfTrue="1" operator="containsText" text="2 - желтый">
      <formula>NOT(ISERROR(SEARCH("2 - желтый",O306)))</formula>
    </cfRule>
    <cfRule type="containsText" dxfId="6439" priority="6451" stopIfTrue="1" operator="containsText" text="1 - зеленый">
      <formula>NOT(ISERROR(SEARCH("1 - зеленый",O306)))</formula>
    </cfRule>
    <cfRule type="containsText" dxfId="6438" priority="6452" stopIfTrue="1" operator="containsText" text="0 - серый">
      <formula>NOT(ISERROR(SEARCH("0 - серый",O306)))</formula>
    </cfRule>
  </conditionalFormatting>
  <conditionalFormatting sqref="O304:P304">
    <cfRule type="containsText" dxfId="6437" priority="6453" stopIfTrue="1" operator="containsText" text="3 - красный">
      <formula>NOT(ISERROR(SEARCH("3 - красный",O304)))</formula>
    </cfRule>
    <cfRule type="containsText" dxfId="6436" priority="6454" stopIfTrue="1" operator="containsText" text="2 - желтый">
      <formula>NOT(ISERROR(SEARCH("2 - желтый",O304)))</formula>
    </cfRule>
    <cfRule type="containsText" dxfId="6435" priority="6455" stopIfTrue="1" operator="containsText" text="1 - зеленый">
      <formula>NOT(ISERROR(SEARCH("1 - зеленый",O304)))</formula>
    </cfRule>
    <cfRule type="containsText" dxfId="6434" priority="6456" stopIfTrue="1" operator="containsText" text="0 - серый">
      <formula>NOT(ISERROR(SEARCH("0 - серый",O304)))</formula>
    </cfRule>
  </conditionalFormatting>
  <conditionalFormatting sqref="O292">
    <cfRule type="containsText" dxfId="6433" priority="6337" stopIfTrue="1" operator="containsText" text="3 - красный">
      <formula>NOT(ISERROR(SEARCH("3 - красный",O292)))</formula>
    </cfRule>
    <cfRule type="containsText" dxfId="6432" priority="6338" stopIfTrue="1" operator="containsText" text="2 - желтый">
      <formula>NOT(ISERROR(SEARCH("2 - желтый",O292)))</formula>
    </cfRule>
    <cfRule type="containsText" dxfId="6431" priority="6339" stopIfTrue="1" operator="containsText" text="1 - зеленый">
      <formula>NOT(ISERROR(SEARCH("1 - зеленый",O292)))</formula>
    </cfRule>
    <cfRule type="containsText" dxfId="6430" priority="6340" stopIfTrue="1" operator="containsText" text="0 - серый">
      <formula>NOT(ISERROR(SEARCH("0 - серый",O292)))</formula>
    </cfRule>
  </conditionalFormatting>
  <conditionalFormatting sqref="O302:P302">
    <cfRule type="containsText" dxfId="6429" priority="6461" stopIfTrue="1" operator="containsText" text="3 - красный">
      <formula>NOT(ISERROR(SEARCH("3 - красный",O302)))</formula>
    </cfRule>
    <cfRule type="containsText" dxfId="6428" priority="6462" stopIfTrue="1" operator="containsText" text="2 - желтый">
      <formula>NOT(ISERROR(SEARCH("2 - желтый",O302)))</formula>
    </cfRule>
    <cfRule type="containsText" dxfId="6427" priority="6463" stopIfTrue="1" operator="containsText" text="1 - зеленый">
      <formula>NOT(ISERROR(SEARCH("1 - зеленый",O302)))</formula>
    </cfRule>
    <cfRule type="containsText" dxfId="6426" priority="6464" stopIfTrue="1" operator="containsText" text="0 - серый">
      <formula>NOT(ISERROR(SEARCH("0 - серый",O302)))</formula>
    </cfRule>
  </conditionalFormatting>
  <conditionalFormatting sqref="O303:P303">
    <cfRule type="containsText" dxfId="6425" priority="6457" stopIfTrue="1" operator="containsText" text="3 - красный">
      <formula>NOT(ISERROR(SEARCH("3 - красный",O303)))</formula>
    </cfRule>
    <cfRule type="containsText" dxfId="6424" priority="6458" stopIfTrue="1" operator="containsText" text="2 - желтый">
      <formula>NOT(ISERROR(SEARCH("2 - желтый",O303)))</formula>
    </cfRule>
    <cfRule type="containsText" dxfId="6423" priority="6459" stopIfTrue="1" operator="containsText" text="1 - зеленый">
      <formula>NOT(ISERROR(SEARCH("1 - зеленый",O303)))</formula>
    </cfRule>
    <cfRule type="containsText" dxfId="6422" priority="6460" stopIfTrue="1" operator="containsText" text="0 - серый">
      <formula>NOT(ISERROR(SEARCH("0 - серый",O303)))</formula>
    </cfRule>
  </conditionalFormatting>
  <conditionalFormatting sqref="O108:P108">
    <cfRule type="containsText" dxfId="6421" priority="6437" stopIfTrue="1" operator="containsText" text="3 - красный">
      <formula>NOT(ISERROR(SEARCH("3 - красный",O108)))</formula>
    </cfRule>
    <cfRule type="containsText" dxfId="6420" priority="6438" stopIfTrue="1" operator="containsText" text="2 - желтый">
      <formula>NOT(ISERROR(SEARCH("2 - желтый",O108)))</formula>
    </cfRule>
    <cfRule type="containsText" dxfId="6419" priority="6439" stopIfTrue="1" operator="containsText" text="1 - зеленый">
      <formula>NOT(ISERROR(SEARCH("1 - зеленый",O108)))</formula>
    </cfRule>
    <cfRule type="containsText" dxfId="6418" priority="6440" stopIfTrue="1" operator="containsText" text="0 - серый">
      <formula>NOT(ISERROR(SEARCH("0 - серый",O108)))</formula>
    </cfRule>
  </conditionalFormatting>
  <conditionalFormatting sqref="O109:P109">
    <cfRule type="containsText" dxfId="6417" priority="6433" stopIfTrue="1" operator="containsText" text="3 - красный">
      <formula>NOT(ISERROR(SEARCH("3 - красный",O109)))</formula>
    </cfRule>
    <cfRule type="containsText" dxfId="6416" priority="6434" stopIfTrue="1" operator="containsText" text="2 - желтый">
      <formula>NOT(ISERROR(SEARCH("2 - желтый",O109)))</formula>
    </cfRule>
    <cfRule type="containsText" dxfId="6415" priority="6435" stopIfTrue="1" operator="containsText" text="1 - зеленый">
      <formula>NOT(ISERROR(SEARCH("1 - зеленый",O109)))</formula>
    </cfRule>
    <cfRule type="containsText" dxfId="6414" priority="6436" stopIfTrue="1" operator="containsText" text="0 - серый">
      <formula>NOT(ISERROR(SEARCH("0 - серый",O109)))</formula>
    </cfRule>
  </conditionalFormatting>
  <conditionalFormatting sqref="P275">
    <cfRule type="containsText" dxfId="6413" priority="6377" stopIfTrue="1" operator="containsText" text="3 - красный">
      <formula>NOT(ISERROR(SEARCH("3 - красный",P275)))</formula>
    </cfRule>
    <cfRule type="containsText" dxfId="6412" priority="6378" stopIfTrue="1" operator="containsText" text="2 - желтый">
      <formula>NOT(ISERROR(SEARCH("2 - желтый",P275)))</formula>
    </cfRule>
    <cfRule type="containsText" dxfId="6411" priority="6379" stopIfTrue="1" operator="containsText" text="1 - зеленый">
      <formula>NOT(ISERROR(SEARCH("1 - зеленый",P275)))</formula>
    </cfRule>
    <cfRule type="containsText" dxfId="6410" priority="6380" stopIfTrue="1" operator="containsText" text="0 - серый">
      <formula>NOT(ISERROR(SEARCH("0 - серый",P275)))</formula>
    </cfRule>
  </conditionalFormatting>
  <conditionalFormatting sqref="P88">
    <cfRule type="containsText" dxfId="6409" priority="6425" stopIfTrue="1" operator="containsText" text="3 - красный">
      <formula>NOT(ISERROR(SEARCH("3 - красный",P88)))</formula>
    </cfRule>
    <cfRule type="containsText" dxfId="6408" priority="6426" stopIfTrue="1" operator="containsText" text="2 - желтый">
      <formula>NOT(ISERROR(SEARCH("2 - желтый",P88)))</formula>
    </cfRule>
    <cfRule type="containsText" dxfId="6407" priority="6427" stopIfTrue="1" operator="containsText" text="1 - зеленый">
      <formula>NOT(ISERROR(SEARCH("1 - зеленый",P88)))</formula>
    </cfRule>
    <cfRule type="containsText" dxfId="6406" priority="6428" stopIfTrue="1" operator="containsText" text="0 - серый">
      <formula>NOT(ISERROR(SEARCH("0 - серый",P88)))</formula>
    </cfRule>
  </conditionalFormatting>
  <conditionalFormatting sqref="O148:P148">
    <cfRule type="containsText" dxfId="6405" priority="6241" stopIfTrue="1" operator="containsText" text="3 - красный">
      <formula>NOT(ISERROR(SEARCH("3 - красный",O148)))</formula>
    </cfRule>
    <cfRule type="containsText" dxfId="6404" priority="6242" stopIfTrue="1" operator="containsText" text="2 - желтый">
      <formula>NOT(ISERROR(SEARCH("2 - желтый",O148)))</formula>
    </cfRule>
    <cfRule type="containsText" dxfId="6403" priority="6243" stopIfTrue="1" operator="containsText" text="1 - зеленый">
      <formula>NOT(ISERROR(SEARCH("1 - зеленый",O148)))</formula>
    </cfRule>
    <cfRule type="containsText" dxfId="6402" priority="6244" stopIfTrue="1" operator="containsText" text="0 - серый">
      <formula>NOT(ISERROR(SEARCH("0 - серый",O148)))</formula>
    </cfRule>
  </conditionalFormatting>
  <conditionalFormatting sqref="P149">
    <cfRule type="containsText" dxfId="6401" priority="6237" stopIfTrue="1" operator="containsText" text="3 - красный">
      <formula>NOT(ISERROR(SEARCH("3 - красный",P149)))</formula>
    </cfRule>
    <cfRule type="containsText" dxfId="6400" priority="6238" stopIfTrue="1" operator="containsText" text="2 - желтый">
      <formula>NOT(ISERROR(SEARCH("2 - желтый",P149)))</formula>
    </cfRule>
    <cfRule type="containsText" dxfId="6399" priority="6239" stopIfTrue="1" operator="containsText" text="1 - зеленый">
      <formula>NOT(ISERROR(SEARCH("1 - зеленый",P149)))</formula>
    </cfRule>
    <cfRule type="containsText" dxfId="6398" priority="6240" stopIfTrue="1" operator="containsText" text="0 - серый">
      <formula>NOT(ISERROR(SEARCH("0 - серый",P149)))</formula>
    </cfRule>
  </conditionalFormatting>
  <conditionalFormatting sqref="P140">
    <cfRule type="containsText" dxfId="6397" priority="6421" stopIfTrue="1" operator="containsText" text="3 - красный">
      <formula>NOT(ISERROR(SEARCH("3 - красный",P140)))</formula>
    </cfRule>
    <cfRule type="containsText" dxfId="6396" priority="6422" stopIfTrue="1" operator="containsText" text="2 - желтый">
      <formula>NOT(ISERROR(SEARCH("2 - желтый",P140)))</formula>
    </cfRule>
    <cfRule type="containsText" dxfId="6395" priority="6423" stopIfTrue="1" operator="containsText" text="1 - зеленый">
      <formula>NOT(ISERROR(SEARCH("1 - зеленый",P140)))</formula>
    </cfRule>
    <cfRule type="containsText" dxfId="6394" priority="6424" stopIfTrue="1" operator="containsText" text="0 - серый">
      <formula>NOT(ISERROR(SEARCH("0 - серый",P140)))</formula>
    </cfRule>
  </conditionalFormatting>
  <conditionalFormatting sqref="O140">
    <cfRule type="containsText" dxfId="6393" priority="6417" stopIfTrue="1" operator="containsText" text="3 - красный">
      <formula>NOT(ISERROR(SEARCH("3 - красный",O140)))</formula>
    </cfRule>
    <cfRule type="containsText" dxfId="6392" priority="6418" stopIfTrue="1" operator="containsText" text="2 - желтый">
      <formula>NOT(ISERROR(SEARCH("2 - желтый",O140)))</formula>
    </cfRule>
    <cfRule type="containsText" dxfId="6391" priority="6419" stopIfTrue="1" operator="containsText" text="1 - зеленый">
      <formula>NOT(ISERROR(SEARCH("1 - зеленый",O140)))</formula>
    </cfRule>
    <cfRule type="containsText" dxfId="6390" priority="6420" stopIfTrue="1" operator="containsText" text="0 - серый">
      <formula>NOT(ISERROR(SEARCH("0 - серый",O140)))</formula>
    </cfRule>
  </conditionalFormatting>
  <conditionalFormatting sqref="O147:P147">
    <cfRule type="containsText" dxfId="6389" priority="6413" stopIfTrue="1" operator="containsText" text="3 - красный">
      <formula>NOT(ISERROR(SEARCH("3 - красный",O147)))</formula>
    </cfRule>
    <cfRule type="containsText" dxfId="6388" priority="6414" stopIfTrue="1" operator="containsText" text="2 - желтый">
      <formula>NOT(ISERROR(SEARCH("2 - желтый",O147)))</formula>
    </cfRule>
    <cfRule type="containsText" dxfId="6387" priority="6415" stopIfTrue="1" operator="containsText" text="1 - зеленый">
      <formula>NOT(ISERROR(SEARCH("1 - зеленый",O147)))</formula>
    </cfRule>
    <cfRule type="containsText" dxfId="6386" priority="6416" stopIfTrue="1" operator="containsText" text="0 - серый">
      <formula>NOT(ISERROR(SEARCH("0 - серый",O147)))</formula>
    </cfRule>
  </conditionalFormatting>
  <conditionalFormatting sqref="O262">
    <cfRule type="containsText" dxfId="6385" priority="6125" stopIfTrue="1" operator="containsText" text="3 - красный">
      <formula>NOT(ISERROR(SEARCH("3 - красный",O262)))</formula>
    </cfRule>
    <cfRule type="containsText" dxfId="6384" priority="6126" stopIfTrue="1" operator="containsText" text="2 - желтый">
      <formula>NOT(ISERROR(SEARCH("2 - желтый",O262)))</formula>
    </cfRule>
    <cfRule type="containsText" dxfId="6383" priority="6127" stopIfTrue="1" operator="containsText" text="1 - зеленый">
      <formula>NOT(ISERROR(SEARCH("1 - зеленый",O262)))</formula>
    </cfRule>
    <cfRule type="containsText" dxfId="6382" priority="6128" stopIfTrue="1" operator="containsText" text="0 - серый">
      <formula>NOT(ISERROR(SEARCH("0 - серый",O262)))</formula>
    </cfRule>
  </conditionalFormatting>
  <conditionalFormatting sqref="O363:P363">
    <cfRule type="containsText" dxfId="6381" priority="6209" stopIfTrue="1" operator="containsText" text="3 - красный">
      <formula>NOT(ISERROR(SEARCH("3 - красный",O363)))</formula>
    </cfRule>
    <cfRule type="containsText" dxfId="6380" priority="6210" stopIfTrue="1" operator="containsText" text="2 - желтый">
      <formula>NOT(ISERROR(SEARCH("2 - желтый",O363)))</formula>
    </cfRule>
    <cfRule type="containsText" dxfId="6379" priority="6211" stopIfTrue="1" operator="containsText" text="1 - зеленый">
      <formula>NOT(ISERROR(SEARCH("1 - зеленый",O363)))</formula>
    </cfRule>
    <cfRule type="containsText" dxfId="6378" priority="6212" stopIfTrue="1" operator="containsText" text="0 - серый">
      <formula>NOT(ISERROR(SEARCH("0 - серый",O363)))</formula>
    </cfRule>
  </conditionalFormatting>
  <conditionalFormatting sqref="P172">
    <cfRule type="containsText" dxfId="6377" priority="6409" stopIfTrue="1" operator="containsText" text="3 - красный">
      <formula>NOT(ISERROR(SEARCH("3 - красный",P172)))</formula>
    </cfRule>
    <cfRule type="containsText" dxfId="6376" priority="6410" stopIfTrue="1" operator="containsText" text="2 - желтый">
      <formula>NOT(ISERROR(SEARCH("2 - желтый",P172)))</formula>
    </cfRule>
    <cfRule type="containsText" dxfId="6375" priority="6411" stopIfTrue="1" operator="containsText" text="1 - зеленый">
      <formula>NOT(ISERROR(SEARCH("1 - зеленый",P172)))</formula>
    </cfRule>
    <cfRule type="containsText" dxfId="6374" priority="6412" stopIfTrue="1" operator="containsText" text="0 - серый">
      <formula>NOT(ISERROR(SEARCH("0 - серый",P172)))</formula>
    </cfRule>
  </conditionalFormatting>
  <conditionalFormatting sqref="O172">
    <cfRule type="containsText" dxfId="6373" priority="6405" stopIfTrue="1" operator="containsText" text="3 - красный">
      <formula>NOT(ISERROR(SEARCH("3 - красный",O172)))</formula>
    </cfRule>
    <cfRule type="containsText" dxfId="6372" priority="6406" stopIfTrue="1" operator="containsText" text="2 - желтый">
      <formula>NOT(ISERROR(SEARCH("2 - желтый",O172)))</formula>
    </cfRule>
    <cfRule type="containsText" dxfId="6371" priority="6407" stopIfTrue="1" operator="containsText" text="1 - зеленый">
      <formula>NOT(ISERROR(SEARCH("1 - зеленый",O172)))</formula>
    </cfRule>
    <cfRule type="containsText" dxfId="6370" priority="6408" stopIfTrue="1" operator="containsText" text="0 - серый">
      <formula>NOT(ISERROR(SEARCH("0 - серый",O172)))</formula>
    </cfRule>
  </conditionalFormatting>
  <conditionalFormatting sqref="P173">
    <cfRule type="containsText" dxfId="6369" priority="6401" stopIfTrue="1" operator="containsText" text="3 - красный">
      <formula>NOT(ISERROR(SEARCH("3 - красный",P173)))</formula>
    </cfRule>
    <cfRule type="containsText" dxfId="6368" priority="6402" stopIfTrue="1" operator="containsText" text="2 - желтый">
      <formula>NOT(ISERROR(SEARCH("2 - желтый",P173)))</formula>
    </cfRule>
    <cfRule type="containsText" dxfId="6367" priority="6403" stopIfTrue="1" operator="containsText" text="1 - зеленый">
      <formula>NOT(ISERROR(SEARCH("1 - зеленый",P173)))</formula>
    </cfRule>
    <cfRule type="containsText" dxfId="6366" priority="6404" stopIfTrue="1" operator="containsText" text="0 - серый">
      <formula>NOT(ISERROR(SEARCH("0 - серый",P173)))</formula>
    </cfRule>
  </conditionalFormatting>
  <conditionalFormatting sqref="O173">
    <cfRule type="containsText" dxfId="6365" priority="6397" stopIfTrue="1" operator="containsText" text="3 - красный">
      <formula>NOT(ISERROR(SEARCH("3 - красный",O173)))</formula>
    </cfRule>
    <cfRule type="containsText" dxfId="6364" priority="6398" stopIfTrue="1" operator="containsText" text="2 - желтый">
      <formula>NOT(ISERROR(SEARCH("2 - желтый",O173)))</formula>
    </cfRule>
    <cfRule type="containsText" dxfId="6363" priority="6399" stopIfTrue="1" operator="containsText" text="1 - зеленый">
      <formula>NOT(ISERROR(SEARCH("1 - зеленый",O173)))</formula>
    </cfRule>
    <cfRule type="containsText" dxfId="6362" priority="6400" stopIfTrue="1" operator="containsText" text="0 - серый">
      <formula>NOT(ISERROR(SEARCH("0 - серый",O173)))</formula>
    </cfRule>
  </conditionalFormatting>
  <conditionalFormatting sqref="P174">
    <cfRule type="containsText" dxfId="6361" priority="6393" stopIfTrue="1" operator="containsText" text="3 - красный">
      <formula>NOT(ISERROR(SEARCH("3 - красный",P174)))</formula>
    </cfRule>
    <cfRule type="containsText" dxfId="6360" priority="6394" stopIfTrue="1" operator="containsText" text="2 - желтый">
      <formula>NOT(ISERROR(SEARCH("2 - желтый",P174)))</formula>
    </cfRule>
    <cfRule type="containsText" dxfId="6359" priority="6395" stopIfTrue="1" operator="containsText" text="1 - зеленый">
      <formula>NOT(ISERROR(SEARCH("1 - зеленый",P174)))</formula>
    </cfRule>
    <cfRule type="containsText" dxfId="6358" priority="6396" stopIfTrue="1" operator="containsText" text="0 - серый">
      <formula>NOT(ISERROR(SEARCH("0 - серый",P174)))</formula>
    </cfRule>
  </conditionalFormatting>
  <conditionalFormatting sqref="O174">
    <cfRule type="containsText" dxfId="6357" priority="6389" stopIfTrue="1" operator="containsText" text="3 - красный">
      <formula>NOT(ISERROR(SEARCH("3 - красный",O174)))</formula>
    </cfRule>
    <cfRule type="containsText" dxfId="6356" priority="6390" stopIfTrue="1" operator="containsText" text="2 - желтый">
      <formula>NOT(ISERROR(SEARCH("2 - желтый",O174)))</formula>
    </cfRule>
    <cfRule type="containsText" dxfId="6355" priority="6391" stopIfTrue="1" operator="containsText" text="1 - зеленый">
      <formula>NOT(ISERROR(SEARCH("1 - зеленый",O174)))</formula>
    </cfRule>
    <cfRule type="containsText" dxfId="6354" priority="6392" stopIfTrue="1" operator="containsText" text="0 - серый">
      <formula>NOT(ISERROR(SEARCH("0 - серый",O174)))</formula>
    </cfRule>
  </conditionalFormatting>
  <conditionalFormatting sqref="P175">
    <cfRule type="containsText" dxfId="6353" priority="6385" stopIfTrue="1" operator="containsText" text="3 - красный">
      <formula>NOT(ISERROR(SEARCH("3 - красный",P175)))</formula>
    </cfRule>
    <cfRule type="containsText" dxfId="6352" priority="6386" stopIfTrue="1" operator="containsText" text="2 - желтый">
      <formula>NOT(ISERROR(SEARCH("2 - желтый",P175)))</formula>
    </cfRule>
    <cfRule type="containsText" dxfId="6351" priority="6387" stopIfTrue="1" operator="containsText" text="1 - зеленый">
      <formula>NOT(ISERROR(SEARCH("1 - зеленый",P175)))</formula>
    </cfRule>
    <cfRule type="containsText" dxfId="6350" priority="6388" stopIfTrue="1" operator="containsText" text="0 - серый">
      <formula>NOT(ISERROR(SEARCH("0 - серый",P175)))</formula>
    </cfRule>
  </conditionalFormatting>
  <conditionalFormatting sqref="O175">
    <cfRule type="containsText" dxfId="6349" priority="6381" stopIfTrue="1" operator="containsText" text="3 - красный">
      <formula>NOT(ISERROR(SEARCH("3 - красный",O175)))</formula>
    </cfRule>
    <cfRule type="containsText" dxfId="6348" priority="6382" stopIfTrue="1" operator="containsText" text="2 - желтый">
      <formula>NOT(ISERROR(SEARCH("2 - желтый",O175)))</formula>
    </cfRule>
    <cfRule type="containsText" dxfId="6347" priority="6383" stopIfTrue="1" operator="containsText" text="1 - зеленый">
      <formula>NOT(ISERROR(SEARCH("1 - зеленый",O175)))</formula>
    </cfRule>
    <cfRule type="containsText" dxfId="6346" priority="6384" stopIfTrue="1" operator="containsText" text="0 - серый">
      <formula>NOT(ISERROR(SEARCH("0 - серый",O175)))</formula>
    </cfRule>
  </conditionalFormatting>
  <conditionalFormatting sqref="O155:P155">
    <cfRule type="containsText" dxfId="6345" priority="6169" stopIfTrue="1" operator="containsText" text="3 - красный">
      <formula>NOT(ISERROR(SEARCH("3 - красный",O155)))</formula>
    </cfRule>
    <cfRule type="containsText" dxfId="6344" priority="6170" stopIfTrue="1" operator="containsText" text="2 - желтый">
      <formula>NOT(ISERROR(SEARCH("2 - желтый",O155)))</formula>
    </cfRule>
    <cfRule type="containsText" dxfId="6343" priority="6171" stopIfTrue="1" operator="containsText" text="1 - зеленый">
      <formula>NOT(ISERROR(SEARCH("1 - зеленый",O155)))</formula>
    </cfRule>
    <cfRule type="containsText" dxfId="6342" priority="6172" stopIfTrue="1" operator="containsText" text="0 - серый">
      <formula>NOT(ISERROR(SEARCH("0 - серый",O155)))</formula>
    </cfRule>
  </conditionalFormatting>
  <conditionalFormatting sqref="O339:P339">
    <cfRule type="containsText" dxfId="6341" priority="6185" stopIfTrue="1" operator="containsText" text="3 - красный">
      <formula>NOT(ISERROR(SEARCH("3 - красный",O339)))</formula>
    </cfRule>
    <cfRule type="containsText" dxfId="6340" priority="6186" stopIfTrue="1" operator="containsText" text="2 - желтый">
      <formula>NOT(ISERROR(SEARCH("2 - желтый",O339)))</formula>
    </cfRule>
    <cfRule type="containsText" dxfId="6339" priority="6187" stopIfTrue="1" operator="containsText" text="1 - зеленый">
      <formula>NOT(ISERROR(SEARCH("1 - зеленый",O339)))</formula>
    </cfRule>
    <cfRule type="containsText" dxfId="6338" priority="6188" stopIfTrue="1" operator="containsText" text="0 - серый">
      <formula>NOT(ISERROR(SEARCH("0 - серый",O339)))</formula>
    </cfRule>
  </conditionalFormatting>
  <conditionalFormatting sqref="O340:P340">
    <cfRule type="containsText" dxfId="6337" priority="6181" stopIfTrue="1" operator="containsText" text="3 - красный">
      <formula>NOT(ISERROR(SEARCH("3 - красный",O340)))</formula>
    </cfRule>
    <cfRule type="containsText" dxfId="6336" priority="6182" stopIfTrue="1" operator="containsText" text="2 - желтый">
      <formula>NOT(ISERROR(SEARCH("2 - желтый",O340)))</formula>
    </cfRule>
    <cfRule type="containsText" dxfId="6335" priority="6183" stopIfTrue="1" operator="containsText" text="1 - зеленый">
      <formula>NOT(ISERROR(SEARCH("1 - зеленый",O340)))</formula>
    </cfRule>
    <cfRule type="containsText" dxfId="6334" priority="6184" stopIfTrue="1" operator="containsText" text="0 - серый">
      <formula>NOT(ISERROR(SEARCH("0 - серый",O340)))</formula>
    </cfRule>
  </conditionalFormatting>
  <conditionalFormatting sqref="O275">
    <cfRule type="containsText" dxfId="6333" priority="6373" stopIfTrue="1" operator="containsText" text="3 - красный">
      <formula>NOT(ISERROR(SEARCH("3 - красный",O275)))</formula>
    </cfRule>
    <cfRule type="containsText" dxfId="6332" priority="6374" stopIfTrue="1" operator="containsText" text="2 - желтый">
      <formula>NOT(ISERROR(SEARCH("2 - желтый",O275)))</formula>
    </cfRule>
    <cfRule type="containsText" dxfId="6331" priority="6375" stopIfTrue="1" operator="containsText" text="1 - зеленый">
      <formula>NOT(ISERROR(SEARCH("1 - зеленый",O275)))</formula>
    </cfRule>
    <cfRule type="containsText" dxfId="6330" priority="6376" stopIfTrue="1" operator="containsText" text="0 - серый">
      <formula>NOT(ISERROR(SEARCH("0 - серый",O275)))</formula>
    </cfRule>
  </conditionalFormatting>
  <conditionalFormatting sqref="O280">
    <cfRule type="containsText" dxfId="6329" priority="6361" stopIfTrue="1" operator="containsText" text="3 - красный">
      <formula>NOT(ISERROR(SEARCH("3 - красный",O280)))</formula>
    </cfRule>
    <cfRule type="containsText" dxfId="6328" priority="6362" stopIfTrue="1" operator="containsText" text="2 - желтый">
      <formula>NOT(ISERROR(SEARCH("2 - желтый",O280)))</formula>
    </cfRule>
    <cfRule type="containsText" dxfId="6327" priority="6363" stopIfTrue="1" operator="containsText" text="1 - зеленый">
      <formula>NOT(ISERROR(SEARCH("1 - зеленый",O280)))</formula>
    </cfRule>
    <cfRule type="containsText" dxfId="6326" priority="6364" stopIfTrue="1" operator="containsText" text="0 - серый">
      <formula>NOT(ISERROR(SEARCH("0 - серый",O280)))</formula>
    </cfRule>
  </conditionalFormatting>
  <conditionalFormatting sqref="O281">
    <cfRule type="containsText" dxfId="6325" priority="6357" stopIfTrue="1" operator="containsText" text="3 - красный">
      <formula>NOT(ISERROR(SEARCH("3 - красный",O281)))</formula>
    </cfRule>
    <cfRule type="containsText" dxfId="6324" priority="6358" stopIfTrue="1" operator="containsText" text="2 - желтый">
      <formula>NOT(ISERROR(SEARCH("2 - желтый",O281)))</formula>
    </cfRule>
    <cfRule type="containsText" dxfId="6323" priority="6359" stopIfTrue="1" operator="containsText" text="1 - зеленый">
      <formula>NOT(ISERROR(SEARCH("1 - зеленый",O281)))</formula>
    </cfRule>
    <cfRule type="containsText" dxfId="6322" priority="6360" stopIfTrue="1" operator="containsText" text="0 - серый">
      <formula>NOT(ISERROR(SEARCH("0 - серый",O281)))</formula>
    </cfRule>
  </conditionalFormatting>
  <conditionalFormatting sqref="P282">
    <cfRule type="containsText" dxfId="6321" priority="6353" stopIfTrue="1" operator="containsText" text="3 - красный">
      <formula>NOT(ISERROR(SEARCH("3 - красный",P282)))</formula>
    </cfRule>
    <cfRule type="containsText" dxfId="6320" priority="6354" stopIfTrue="1" operator="containsText" text="2 - желтый">
      <formula>NOT(ISERROR(SEARCH("2 - желтый",P282)))</formula>
    </cfRule>
    <cfRule type="containsText" dxfId="6319" priority="6355" stopIfTrue="1" operator="containsText" text="1 - зеленый">
      <formula>NOT(ISERROR(SEARCH("1 - зеленый",P282)))</formula>
    </cfRule>
    <cfRule type="containsText" dxfId="6318" priority="6356" stopIfTrue="1" operator="containsText" text="0 - серый">
      <formula>NOT(ISERROR(SEARCH("0 - серый",P282)))</formula>
    </cfRule>
  </conditionalFormatting>
  <conditionalFormatting sqref="O282">
    <cfRule type="containsText" dxfId="6317" priority="6349" stopIfTrue="1" operator="containsText" text="3 - красный">
      <formula>NOT(ISERROR(SEARCH("3 - красный",O282)))</formula>
    </cfRule>
    <cfRule type="containsText" dxfId="6316" priority="6350" stopIfTrue="1" operator="containsText" text="2 - желтый">
      <formula>NOT(ISERROR(SEARCH("2 - желтый",O282)))</formula>
    </cfRule>
    <cfRule type="containsText" dxfId="6315" priority="6351" stopIfTrue="1" operator="containsText" text="1 - зеленый">
      <formula>NOT(ISERROR(SEARCH("1 - зеленый",O282)))</formula>
    </cfRule>
    <cfRule type="containsText" dxfId="6314" priority="6352" stopIfTrue="1" operator="containsText" text="0 - серый">
      <formula>NOT(ISERROR(SEARCH("0 - серый",O282)))</formula>
    </cfRule>
  </conditionalFormatting>
  <conditionalFormatting sqref="O291">
    <cfRule type="containsText" dxfId="6313" priority="6341" stopIfTrue="1" operator="containsText" text="3 - красный">
      <formula>NOT(ISERROR(SEARCH("3 - красный",O291)))</formula>
    </cfRule>
    <cfRule type="containsText" dxfId="6312" priority="6342" stopIfTrue="1" operator="containsText" text="2 - желтый">
      <formula>NOT(ISERROR(SEARCH("2 - желтый",O291)))</formula>
    </cfRule>
    <cfRule type="containsText" dxfId="6311" priority="6343" stopIfTrue="1" operator="containsText" text="1 - зеленый">
      <formula>NOT(ISERROR(SEARCH("1 - зеленый",O291)))</formula>
    </cfRule>
    <cfRule type="containsText" dxfId="6310" priority="6344" stopIfTrue="1" operator="containsText" text="0 - серый">
      <formula>NOT(ISERROR(SEARCH("0 - серый",O291)))</formula>
    </cfRule>
  </conditionalFormatting>
  <conditionalFormatting sqref="O258">
    <cfRule type="containsText" dxfId="6309" priority="6121" stopIfTrue="1" operator="containsText" text="3 - красный">
      <formula>NOT(ISERROR(SEARCH("3 - красный",O258)))</formula>
    </cfRule>
    <cfRule type="containsText" dxfId="6308" priority="6122" stopIfTrue="1" operator="containsText" text="2 - желтый">
      <formula>NOT(ISERROR(SEARCH("2 - желтый",O258)))</formula>
    </cfRule>
    <cfRule type="containsText" dxfId="6307" priority="6123" stopIfTrue="1" operator="containsText" text="1 - зеленый">
      <formula>NOT(ISERROR(SEARCH("1 - зеленый",O258)))</formula>
    </cfRule>
    <cfRule type="containsText" dxfId="6306" priority="6124" stopIfTrue="1" operator="containsText" text="0 - серый">
      <formula>NOT(ISERROR(SEARCH("0 - серый",O258)))</formula>
    </cfRule>
  </conditionalFormatting>
  <conditionalFormatting sqref="P315">
    <cfRule type="containsText" dxfId="6305" priority="6333" stopIfTrue="1" operator="containsText" text="3 - красный">
      <formula>NOT(ISERROR(SEARCH("3 - красный",P315)))</formula>
    </cfRule>
    <cfRule type="containsText" dxfId="6304" priority="6334" stopIfTrue="1" operator="containsText" text="2 - желтый">
      <formula>NOT(ISERROR(SEARCH("2 - желтый",P315)))</formula>
    </cfRule>
    <cfRule type="containsText" dxfId="6303" priority="6335" stopIfTrue="1" operator="containsText" text="1 - зеленый">
      <formula>NOT(ISERROR(SEARCH("1 - зеленый",P315)))</formula>
    </cfRule>
    <cfRule type="containsText" dxfId="6302" priority="6336" stopIfTrue="1" operator="containsText" text="0 - серый">
      <formula>NOT(ISERROR(SEARCH("0 - серый",P315)))</formula>
    </cfRule>
  </conditionalFormatting>
  <conditionalFormatting sqref="O315">
    <cfRule type="containsText" dxfId="6301" priority="6329" stopIfTrue="1" operator="containsText" text="3 - красный">
      <formula>NOT(ISERROR(SEARCH("3 - красный",O315)))</formula>
    </cfRule>
    <cfRule type="containsText" dxfId="6300" priority="6330" stopIfTrue="1" operator="containsText" text="2 - желтый">
      <formula>NOT(ISERROR(SEARCH("2 - желтый",O315)))</formula>
    </cfRule>
    <cfRule type="containsText" dxfId="6299" priority="6331" stopIfTrue="1" operator="containsText" text="1 - зеленый">
      <formula>NOT(ISERROR(SEARCH("1 - зеленый",O315)))</formula>
    </cfRule>
    <cfRule type="containsText" dxfId="6298" priority="6332" stopIfTrue="1" operator="containsText" text="0 - серый">
      <formula>NOT(ISERROR(SEARCH("0 - серый",O315)))</formula>
    </cfRule>
  </conditionalFormatting>
  <conditionalFormatting sqref="O316">
    <cfRule type="containsText" dxfId="6297" priority="6325" stopIfTrue="1" operator="containsText" text="3 - красный">
      <formula>NOT(ISERROR(SEARCH("3 - красный",O316)))</formula>
    </cfRule>
    <cfRule type="containsText" dxfId="6296" priority="6326" stopIfTrue="1" operator="containsText" text="2 - желтый">
      <formula>NOT(ISERROR(SEARCH("2 - желтый",O316)))</formula>
    </cfRule>
    <cfRule type="containsText" dxfId="6295" priority="6327" stopIfTrue="1" operator="containsText" text="1 - зеленый">
      <formula>NOT(ISERROR(SEARCH("1 - зеленый",O316)))</formula>
    </cfRule>
    <cfRule type="containsText" dxfId="6294" priority="6328" stopIfTrue="1" operator="containsText" text="0 - серый">
      <formula>NOT(ISERROR(SEARCH("0 - серый",O316)))</formula>
    </cfRule>
  </conditionalFormatting>
  <conditionalFormatting sqref="O317">
    <cfRule type="containsText" dxfId="6293" priority="6321" stopIfTrue="1" operator="containsText" text="3 - красный">
      <formula>NOT(ISERROR(SEARCH("3 - красный",O317)))</formula>
    </cfRule>
    <cfRule type="containsText" dxfId="6292" priority="6322" stopIfTrue="1" operator="containsText" text="2 - желтый">
      <formula>NOT(ISERROR(SEARCH("2 - желтый",O317)))</formula>
    </cfRule>
    <cfRule type="containsText" dxfId="6291" priority="6323" stopIfTrue="1" operator="containsText" text="1 - зеленый">
      <formula>NOT(ISERROR(SEARCH("1 - зеленый",O317)))</formula>
    </cfRule>
    <cfRule type="containsText" dxfId="6290" priority="6324" stopIfTrue="1" operator="containsText" text="0 - серый">
      <formula>NOT(ISERROR(SEARCH("0 - серый",O317)))</formula>
    </cfRule>
  </conditionalFormatting>
  <conditionalFormatting sqref="P346">
    <cfRule type="containsText" dxfId="6289" priority="6317" stopIfTrue="1" operator="containsText" text="3 - красный">
      <formula>NOT(ISERROR(SEARCH("3 - красный",P346)))</formula>
    </cfRule>
    <cfRule type="containsText" dxfId="6288" priority="6318" stopIfTrue="1" operator="containsText" text="2 - желтый">
      <formula>NOT(ISERROR(SEARCH("2 - желтый",P346)))</formula>
    </cfRule>
    <cfRule type="containsText" dxfId="6287" priority="6319" stopIfTrue="1" operator="containsText" text="1 - зеленый">
      <formula>NOT(ISERROR(SEARCH("1 - зеленый",P346)))</formula>
    </cfRule>
    <cfRule type="containsText" dxfId="6286" priority="6320" stopIfTrue="1" operator="containsText" text="0 - серый">
      <formula>NOT(ISERROR(SEARCH("0 - серый",P346)))</formula>
    </cfRule>
  </conditionalFormatting>
  <conditionalFormatting sqref="O346">
    <cfRule type="containsText" dxfId="6285" priority="6313" stopIfTrue="1" operator="containsText" text="3 - красный">
      <formula>NOT(ISERROR(SEARCH("3 - красный",O346)))</formula>
    </cfRule>
    <cfRule type="containsText" dxfId="6284" priority="6314" stopIfTrue="1" operator="containsText" text="2 - желтый">
      <formula>NOT(ISERROR(SEARCH("2 - желтый",O346)))</formula>
    </cfRule>
    <cfRule type="containsText" dxfId="6283" priority="6315" stopIfTrue="1" operator="containsText" text="1 - зеленый">
      <formula>NOT(ISERROR(SEARCH("1 - зеленый",O346)))</formula>
    </cfRule>
    <cfRule type="containsText" dxfId="6282" priority="6316" stopIfTrue="1" operator="containsText" text="0 - серый">
      <formula>NOT(ISERROR(SEARCH("0 - серый",O346)))</formula>
    </cfRule>
  </conditionalFormatting>
  <conditionalFormatting sqref="P49">
    <cfRule type="containsText" dxfId="6281" priority="6309" stopIfTrue="1" operator="containsText" text="3 - красный">
      <formula>NOT(ISERROR(SEARCH("3 - красный",P49)))</formula>
    </cfRule>
    <cfRule type="containsText" dxfId="6280" priority="6310" stopIfTrue="1" operator="containsText" text="2 - желтый">
      <formula>NOT(ISERROR(SEARCH("2 - желтый",P49)))</formula>
    </cfRule>
    <cfRule type="containsText" dxfId="6279" priority="6311" stopIfTrue="1" operator="containsText" text="1 - зеленый">
      <formula>NOT(ISERROR(SEARCH("1 - зеленый",P49)))</formula>
    </cfRule>
    <cfRule type="containsText" dxfId="6278" priority="6312" stopIfTrue="1" operator="containsText" text="0 - серый">
      <formula>NOT(ISERROR(SEARCH("0 - серый",P49)))</formula>
    </cfRule>
  </conditionalFormatting>
  <conditionalFormatting sqref="O49">
    <cfRule type="containsText" dxfId="6277" priority="6305" stopIfTrue="1" operator="containsText" text="3 - красный">
      <formula>NOT(ISERROR(SEARCH("3 - красный",O49)))</formula>
    </cfRule>
    <cfRule type="containsText" dxfId="6276" priority="6306" stopIfTrue="1" operator="containsText" text="2 - желтый">
      <formula>NOT(ISERROR(SEARCH("2 - желтый",O49)))</formula>
    </cfRule>
    <cfRule type="containsText" dxfId="6275" priority="6307" stopIfTrue="1" operator="containsText" text="1 - зеленый">
      <formula>NOT(ISERROR(SEARCH("1 - зеленый",O49)))</formula>
    </cfRule>
    <cfRule type="containsText" dxfId="6274" priority="6308" stopIfTrue="1" operator="containsText" text="0 - серый">
      <formula>NOT(ISERROR(SEARCH("0 - серый",O49)))</formula>
    </cfRule>
  </conditionalFormatting>
  <conditionalFormatting sqref="O344">
    <cfRule type="containsText" dxfId="6273" priority="6217" stopIfTrue="1" operator="containsText" text="3 - красный">
      <formula>NOT(ISERROR(SEARCH("3 - красный",O344)))</formula>
    </cfRule>
    <cfRule type="containsText" dxfId="6272" priority="6218" stopIfTrue="1" operator="containsText" text="2 - желтый">
      <formula>NOT(ISERROR(SEARCH("2 - желтый",O344)))</formula>
    </cfRule>
    <cfRule type="containsText" dxfId="6271" priority="6219" stopIfTrue="1" operator="containsText" text="1 - зеленый">
      <formula>NOT(ISERROR(SEARCH("1 - зеленый",O344)))</formula>
    </cfRule>
    <cfRule type="containsText" dxfId="6270" priority="6220" stopIfTrue="1" operator="containsText" text="0 - серый">
      <formula>NOT(ISERROR(SEARCH("0 - серый",O344)))</formula>
    </cfRule>
  </conditionalFormatting>
  <conditionalFormatting sqref="O345:P345">
    <cfRule type="containsText" dxfId="6269" priority="6213" stopIfTrue="1" operator="containsText" text="3 - красный">
      <formula>NOT(ISERROR(SEARCH("3 - красный",O345)))</formula>
    </cfRule>
    <cfRule type="containsText" dxfId="6268" priority="6214" stopIfTrue="1" operator="containsText" text="2 - желтый">
      <formula>NOT(ISERROR(SEARCH("2 - желтый",O345)))</formula>
    </cfRule>
    <cfRule type="containsText" dxfId="6267" priority="6215" stopIfTrue="1" operator="containsText" text="1 - зеленый">
      <formula>NOT(ISERROR(SEARCH("1 - зеленый",O345)))</formula>
    </cfRule>
    <cfRule type="containsText" dxfId="6266" priority="6216" stopIfTrue="1" operator="containsText" text="0 - серый">
      <formula>NOT(ISERROR(SEARCH("0 - серый",O345)))</formula>
    </cfRule>
  </conditionalFormatting>
  <conditionalFormatting sqref="O61:P61">
    <cfRule type="containsText" dxfId="6265" priority="6301" stopIfTrue="1" operator="containsText" text="3 - красный">
      <formula>NOT(ISERROR(SEARCH("3 - красный",O61)))</formula>
    </cfRule>
    <cfRule type="containsText" dxfId="6264" priority="6302" stopIfTrue="1" operator="containsText" text="2 - желтый">
      <formula>NOT(ISERROR(SEARCH("2 - желтый",O61)))</formula>
    </cfRule>
    <cfRule type="containsText" dxfId="6263" priority="6303" stopIfTrue="1" operator="containsText" text="1 - зеленый">
      <formula>NOT(ISERROR(SEARCH("1 - зеленый",O61)))</formula>
    </cfRule>
    <cfRule type="containsText" dxfId="6262" priority="6304" stopIfTrue="1" operator="containsText" text="0 - серый">
      <formula>NOT(ISERROR(SEARCH("0 - серый",O61)))</formula>
    </cfRule>
  </conditionalFormatting>
  <conditionalFormatting sqref="O257">
    <cfRule type="containsText" dxfId="6261" priority="6097" stopIfTrue="1" operator="containsText" text="3 - красный">
      <formula>NOT(ISERROR(SEARCH("3 - красный",O257)))</formula>
    </cfRule>
    <cfRule type="containsText" dxfId="6260" priority="6098" stopIfTrue="1" operator="containsText" text="2 - желтый">
      <formula>NOT(ISERROR(SEARCH("2 - желтый",O257)))</formula>
    </cfRule>
    <cfRule type="containsText" dxfId="6259" priority="6099" stopIfTrue="1" operator="containsText" text="1 - зеленый">
      <formula>NOT(ISERROR(SEARCH("1 - зеленый",O257)))</formula>
    </cfRule>
    <cfRule type="containsText" dxfId="6258" priority="6100" stopIfTrue="1" operator="containsText" text="0 - серый">
      <formula>NOT(ISERROR(SEARCH("0 - серый",O257)))</formula>
    </cfRule>
  </conditionalFormatting>
  <conditionalFormatting sqref="P202">
    <cfRule type="containsText" dxfId="6257" priority="6153" stopIfTrue="1" operator="containsText" text="3 - красный">
      <formula>NOT(ISERROR(SEARCH("3 - красный",P202)))</formula>
    </cfRule>
    <cfRule type="containsText" dxfId="6256" priority="6154" stopIfTrue="1" operator="containsText" text="2 - желтый">
      <formula>NOT(ISERROR(SEARCH("2 - желтый",P202)))</formula>
    </cfRule>
    <cfRule type="containsText" dxfId="6255" priority="6155" stopIfTrue="1" operator="containsText" text="1 - зеленый">
      <formula>NOT(ISERROR(SEARCH("1 - зеленый",P202)))</formula>
    </cfRule>
    <cfRule type="containsText" dxfId="6254" priority="6156" stopIfTrue="1" operator="containsText" text="0 - серый">
      <formula>NOT(ISERROR(SEARCH("0 - серый",P202)))</formula>
    </cfRule>
  </conditionalFormatting>
  <conditionalFormatting sqref="O203">
    <cfRule type="containsText" dxfId="6253" priority="6149" stopIfTrue="1" operator="containsText" text="3 - красный">
      <formula>NOT(ISERROR(SEARCH("3 - красный",O203)))</formula>
    </cfRule>
    <cfRule type="containsText" dxfId="6252" priority="6150" stopIfTrue="1" operator="containsText" text="2 - желтый">
      <formula>NOT(ISERROR(SEARCH("2 - желтый",O203)))</formula>
    </cfRule>
    <cfRule type="containsText" dxfId="6251" priority="6151" stopIfTrue="1" operator="containsText" text="1 - зеленый">
      <formula>NOT(ISERROR(SEARCH("1 - зеленый",O203)))</formula>
    </cfRule>
    <cfRule type="containsText" dxfId="6250" priority="6152" stopIfTrue="1" operator="containsText" text="0 - серый">
      <formula>NOT(ISERROR(SEARCH("0 - серый",O203)))</formula>
    </cfRule>
  </conditionalFormatting>
  <conditionalFormatting sqref="P95">
    <cfRule type="containsText" dxfId="6249" priority="6297" stopIfTrue="1" operator="containsText" text="3 - красный">
      <formula>NOT(ISERROR(SEARCH("3 - красный",P95)))</formula>
    </cfRule>
    <cfRule type="containsText" dxfId="6248" priority="6298" stopIfTrue="1" operator="containsText" text="2 - желтый">
      <formula>NOT(ISERROR(SEARCH("2 - желтый",P95)))</formula>
    </cfRule>
    <cfRule type="containsText" dxfId="6247" priority="6299" stopIfTrue="1" operator="containsText" text="1 - зеленый">
      <formula>NOT(ISERROR(SEARCH("1 - зеленый",P95)))</formula>
    </cfRule>
    <cfRule type="containsText" dxfId="6246" priority="6300" stopIfTrue="1" operator="containsText" text="0 - серый">
      <formula>NOT(ISERROR(SEARCH("0 - серый",P95)))</formula>
    </cfRule>
  </conditionalFormatting>
  <conditionalFormatting sqref="P96">
    <cfRule type="containsText" dxfId="6245" priority="6293" stopIfTrue="1" operator="containsText" text="3 - красный">
      <formula>NOT(ISERROR(SEARCH("3 - красный",P96)))</formula>
    </cfRule>
    <cfRule type="containsText" dxfId="6244" priority="6294" stopIfTrue="1" operator="containsText" text="2 - желтый">
      <formula>NOT(ISERROR(SEARCH("2 - желтый",P96)))</formula>
    </cfRule>
    <cfRule type="containsText" dxfId="6243" priority="6295" stopIfTrue="1" operator="containsText" text="1 - зеленый">
      <formula>NOT(ISERROR(SEARCH("1 - зеленый",P96)))</formula>
    </cfRule>
    <cfRule type="containsText" dxfId="6242" priority="6296" stopIfTrue="1" operator="containsText" text="0 - серый">
      <formula>NOT(ISERROR(SEARCH("0 - серый",P96)))</formula>
    </cfRule>
  </conditionalFormatting>
  <conditionalFormatting sqref="P117">
    <cfRule type="containsText" dxfId="6241" priority="6289" stopIfTrue="1" operator="containsText" text="3 - красный">
      <formula>NOT(ISERROR(SEARCH("3 - красный",P117)))</formula>
    </cfRule>
    <cfRule type="containsText" dxfId="6240" priority="6290" stopIfTrue="1" operator="containsText" text="2 - желтый">
      <formula>NOT(ISERROR(SEARCH("2 - желтый",P117)))</formula>
    </cfRule>
    <cfRule type="containsText" dxfId="6239" priority="6291" stopIfTrue="1" operator="containsText" text="1 - зеленый">
      <formula>NOT(ISERROR(SEARCH("1 - зеленый",P117)))</formula>
    </cfRule>
    <cfRule type="containsText" dxfId="6238" priority="6292" stopIfTrue="1" operator="containsText" text="0 - серый">
      <formula>NOT(ISERROR(SEARCH("0 - серый",P117)))</formula>
    </cfRule>
  </conditionalFormatting>
  <conditionalFormatting sqref="P118">
    <cfRule type="containsText" dxfId="6237" priority="6285" stopIfTrue="1" operator="containsText" text="3 - красный">
      <formula>NOT(ISERROR(SEARCH("3 - красный",P118)))</formula>
    </cfRule>
    <cfRule type="containsText" dxfId="6236" priority="6286" stopIfTrue="1" operator="containsText" text="2 - желтый">
      <formula>NOT(ISERROR(SEARCH("2 - желтый",P118)))</formula>
    </cfRule>
    <cfRule type="containsText" dxfId="6235" priority="6287" stopIfTrue="1" operator="containsText" text="1 - зеленый">
      <formula>NOT(ISERROR(SEARCH("1 - зеленый",P118)))</formula>
    </cfRule>
    <cfRule type="containsText" dxfId="6234" priority="6288" stopIfTrue="1" operator="containsText" text="0 - серый">
      <formula>NOT(ISERROR(SEARCH("0 - серый",P118)))</formula>
    </cfRule>
  </conditionalFormatting>
  <conditionalFormatting sqref="P116">
    <cfRule type="containsText" dxfId="6233" priority="6281" stopIfTrue="1" operator="containsText" text="3 - красный">
      <formula>NOT(ISERROR(SEARCH("3 - красный",P116)))</formula>
    </cfRule>
    <cfRule type="containsText" dxfId="6232" priority="6282" stopIfTrue="1" operator="containsText" text="2 - желтый">
      <formula>NOT(ISERROR(SEARCH("2 - желтый",P116)))</formula>
    </cfRule>
    <cfRule type="containsText" dxfId="6231" priority="6283" stopIfTrue="1" operator="containsText" text="1 - зеленый">
      <formula>NOT(ISERROR(SEARCH("1 - зеленый",P116)))</formula>
    </cfRule>
    <cfRule type="containsText" dxfId="6230" priority="6284" stopIfTrue="1" operator="containsText" text="0 - серый">
      <formula>NOT(ISERROR(SEARCH("0 - серый",P116)))</formula>
    </cfRule>
  </conditionalFormatting>
  <conditionalFormatting sqref="O154:P154">
    <cfRule type="containsText" dxfId="6229" priority="6177" stopIfTrue="1" operator="containsText" text="3 - красный">
      <formula>NOT(ISERROR(SEARCH("3 - красный",O154)))</formula>
    </cfRule>
    <cfRule type="containsText" dxfId="6228" priority="6178" stopIfTrue="1" operator="containsText" text="2 - желтый">
      <formula>NOT(ISERROR(SEARCH("2 - желтый",O154)))</formula>
    </cfRule>
    <cfRule type="containsText" dxfId="6227" priority="6179" stopIfTrue="1" operator="containsText" text="1 - зеленый">
      <formula>NOT(ISERROR(SEARCH("1 - зеленый",O154)))</formula>
    </cfRule>
    <cfRule type="containsText" dxfId="6226" priority="6180" stopIfTrue="1" operator="containsText" text="0 - серый">
      <formula>NOT(ISERROR(SEARCH("0 - серый",O154)))</formula>
    </cfRule>
  </conditionalFormatting>
  <conditionalFormatting sqref="O33:P33">
    <cfRule type="containsText" dxfId="6225" priority="6277" stopIfTrue="1" operator="containsText" text="3 - красный">
      <formula>NOT(ISERROR(SEARCH("3 - красный",O33)))</formula>
    </cfRule>
    <cfRule type="containsText" dxfId="6224" priority="6278" stopIfTrue="1" operator="containsText" text="2 - желтый">
      <formula>NOT(ISERROR(SEARCH("2 - желтый",O33)))</formula>
    </cfRule>
    <cfRule type="containsText" dxfId="6223" priority="6279" stopIfTrue="1" operator="containsText" text="1 - зеленый">
      <formula>NOT(ISERROR(SEARCH("1 - зеленый",O33)))</formula>
    </cfRule>
    <cfRule type="containsText" dxfId="6222" priority="6280" stopIfTrue="1" operator="containsText" text="0 - серый">
      <formula>NOT(ISERROR(SEARCH("0 - серый",O33)))</formula>
    </cfRule>
  </conditionalFormatting>
  <conditionalFormatting sqref="O124">
    <cfRule type="containsText" dxfId="6221" priority="6273" stopIfTrue="1" operator="containsText" text="3 - красный">
      <formula>NOT(ISERROR(SEARCH("3 - красный",O124)))</formula>
    </cfRule>
    <cfRule type="containsText" dxfId="6220" priority="6274" stopIfTrue="1" operator="containsText" text="2 - желтый">
      <formula>NOT(ISERROR(SEARCH("2 - желтый",O124)))</formula>
    </cfRule>
    <cfRule type="containsText" dxfId="6219" priority="6275" stopIfTrue="1" operator="containsText" text="1 - зеленый">
      <formula>NOT(ISERROR(SEARCH("1 - зеленый",O124)))</formula>
    </cfRule>
    <cfRule type="containsText" dxfId="6218" priority="6276" stopIfTrue="1" operator="containsText" text="0 - серый">
      <formula>NOT(ISERROR(SEARCH("0 - серый",O124)))</formula>
    </cfRule>
  </conditionalFormatting>
  <conditionalFormatting sqref="O162:P162">
    <cfRule type="containsText" dxfId="6217" priority="6269" stopIfTrue="1" operator="containsText" text="3 - красный">
      <formula>NOT(ISERROR(SEARCH("3 - красный",O162)))</formula>
    </cfRule>
    <cfRule type="containsText" dxfId="6216" priority="6270" stopIfTrue="1" operator="containsText" text="2 - желтый">
      <formula>NOT(ISERROR(SEARCH("2 - желтый",O162)))</formula>
    </cfRule>
    <cfRule type="containsText" dxfId="6215" priority="6271" stopIfTrue="1" operator="containsText" text="1 - зеленый">
      <formula>NOT(ISERROR(SEARCH("1 - зеленый",O162)))</formula>
    </cfRule>
    <cfRule type="containsText" dxfId="6214" priority="6272" stopIfTrue="1" operator="containsText" text="0 - серый">
      <formula>NOT(ISERROR(SEARCH("0 - серый",O162)))</formula>
    </cfRule>
  </conditionalFormatting>
  <conditionalFormatting sqref="O163:P163">
    <cfRule type="containsText" dxfId="6213" priority="6265" stopIfTrue="1" operator="containsText" text="3 - красный">
      <formula>NOT(ISERROR(SEARCH("3 - красный",O163)))</formula>
    </cfRule>
    <cfRule type="containsText" dxfId="6212" priority="6266" stopIfTrue="1" operator="containsText" text="2 - желтый">
      <formula>NOT(ISERROR(SEARCH("2 - желтый",O163)))</formula>
    </cfRule>
    <cfRule type="containsText" dxfId="6211" priority="6267" stopIfTrue="1" operator="containsText" text="1 - зеленый">
      <formula>NOT(ISERROR(SEARCH("1 - зеленый",O163)))</formula>
    </cfRule>
    <cfRule type="containsText" dxfId="6210" priority="6268" stopIfTrue="1" operator="containsText" text="0 - серый">
      <formula>NOT(ISERROR(SEARCH("0 - серый",O163)))</formula>
    </cfRule>
  </conditionalFormatting>
  <conditionalFormatting sqref="O333:P333">
    <cfRule type="containsText" dxfId="6209" priority="6261" stopIfTrue="1" operator="containsText" text="3 - красный">
      <formula>NOT(ISERROR(SEARCH("3 - красный",O333)))</formula>
    </cfRule>
    <cfRule type="containsText" dxfId="6208" priority="6262" stopIfTrue="1" operator="containsText" text="2 - желтый">
      <formula>NOT(ISERROR(SEARCH("2 - желтый",O333)))</formula>
    </cfRule>
    <cfRule type="containsText" dxfId="6207" priority="6263" stopIfTrue="1" operator="containsText" text="1 - зеленый">
      <formula>NOT(ISERROR(SEARCH("1 - зеленый",O333)))</formula>
    </cfRule>
    <cfRule type="containsText" dxfId="6206" priority="6264" stopIfTrue="1" operator="containsText" text="0 - серый">
      <formula>NOT(ISERROR(SEARCH("0 - серый",O333)))</formula>
    </cfRule>
  </conditionalFormatting>
  <conditionalFormatting sqref="O334:P334">
    <cfRule type="containsText" dxfId="6205" priority="6257" stopIfTrue="1" operator="containsText" text="3 - красный">
      <formula>NOT(ISERROR(SEARCH("3 - красный",O334)))</formula>
    </cfRule>
    <cfRule type="containsText" dxfId="6204" priority="6258" stopIfTrue="1" operator="containsText" text="2 - желтый">
      <formula>NOT(ISERROR(SEARCH("2 - желтый",O334)))</formula>
    </cfRule>
    <cfRule type="containsText" dxfId="6203" priority="6259" stopIfTrue="1" operator="containsText" text="1 - зеленый">
      <formula>NOT(ISERROR(SEARCH("1 - зеленый",O334)))</formula>
    </cfRule>
    <cfRule type="containsText" dxfId="6202" priority="6260" stopIfTrue="1" operator="containsText" text="0 - серый">
      <formula>NOT(ISERROR(SEARCH("0 - серый",O334)))</formula>
    </cfRule>
  </conditionalFormatting>
  <conditionalFormatting sqref="O335:P335">
    <cfRule type="containsText" dxfId="6201" priority="6253" stopIfTrue="1" operator="containsText" text="3 - красный">
      <formula>NOT(ISERROR(SEARCH("3 - красный",O335)))</formula>
    </cfRule>
    <cfRule type="containsText" dxfId="6200" priority="6254" stopIfTrue="1" operator="containsText" text="2 - желтый">
      <formula>NOT(ISERROR(SEARCH("2 - желтый",O335)))</formula>
    </cfRule>
    <cfRule type="containsText" dxfId="6199" priority="6255" stopIfTrue="1" operator="containsText" text="1 - зеленый">
      <formula>NOT(ISERROR(SEARCH("1 - зеленый",O335)))</formula>
    </cfRule>
    <cfRule type="containsText" dxfId="6198" priority="6256" stopIfTrue="1" operator="containsText" text="0 - серый">
      <formula>NOT(ISERROR(SEARCH("0 - серый",O335)))</formula>
    </cfRule>
  </conditionalFormatting>
  <conditionalFormatting sqref="O336:P336">
    <cfRule type="containsText" dxfId="6197" priority="6249" stopIfTrue="1" operator="containsText" text="3 - красный">
      <formula>NOT(ISERROR(SEARCH("3 - красный",O336)))</formula>
    </cfRule>
    <cfRule type="containsText" dxfId="6196" priority="6250" stopIfTrue="1" operator="containsText" text="2 - желтый">
      <formula>NOT(ISERROR(SEARCH("2 - желтый",O336)))</formula>
    </cfRule>
    <cfRule type="containsText" dxfId="6195" priority="6251" stopIfTrue="1" operator="containsText" text="1 - зеленый">
      <formula>NOT(ISERROR(SEARCH("1 - зеленый",O336)))</formula>
    </cfRule>
    <cfRule type="containsText" dxfId="6194" priority="6252" stopIfTrue="1" operator="containsText" text="0 - серый">
      <formula>NOT(ISERROR(SEARCH("0 - серый",O336)))</formula>
    </cfRule>
  </conditionalFormatting>
  <conditionalFormatting sqref="O337:P337">
    <cfRule type="containsText" dxfId="6193" priority="6245" stopIfTrue="1" operator="containsText" text="3 - красный">
      <formula>NOT(ISERROR(SEARCH("3 - красный",O337)))</formula>
    </cfRule>
    <cfRule type="containsText" dxfId="6192" priority="6246" stopIfTrue="1" operator="containsText" text="2 - желтый">
      <formula>NOT(ISERROR(SEARCH("2 - желтый",O337)))</formula>
    </cfRule>
    <cfRule type="containsText" dxfId="6191" priority="6247" stopIfTrue="1" operator="containsText" text="1 - зеленый">
      <formula>NOT(ISERROR(SEARCH("1 - зеленый",O337)))</formula>
    </cfRule>
    <cfRule type="containsText" dxfId="6190" priority="6248" stopIfTrue="1" operator="containsText" text="0 - серый">
      <formula>NOT(ISERROR(SEARCH("0 - серый",O337)))</formula>
    </cfRule>
  </conditionalFormatting>
  <conditionalFormatting sqref="O152:P152">
    <cfRule type="containsText" dxfId="6189" priority="6233" stopIfTrue="1" operator="containsText" text="3 - красный">
      <formula>NOT(ISERROR(SEARCH("3 - красный",O152)))</formula>
    </cfRule>
    <cfRule type="containsText" dxfId="6188" priority="6234" stopIfTrue="1" operator="containsText" text="2 - желтый">
      <formula>NOT(ISERROR(SEARCH("2 - желтый",O152)))</formula>
    </cfRule>
    <cfRule type="containsText" dxfId="6187" priority="6235" stopIfTrue="1" operator="containsText" text="1 - зеленый">
      <formula>NOT(ISERROR(SEARCH("1 - зеленый",O152)))</formula>
    </cfRule>
    <cfRule type="containsText" dxfId="6186" priority="6236" stopIfTrue="1" operator="containsText" text="0 - серый">
      <formula>NOT(ISERROR(SEARCH("0 - серый",O152)))</formula>
    </cfRule>
  </conditionalFormatting>
  <conditionalFormatting sqref="O153:P153">
    <cfRule type="containsText" dxfId="6185" priority="6229" stopIfTrue="1" operator="containsText" text="3 - красный">
      <formula>NOT(ISERROR(SEARCH("3 - красный",O153)))</formula>
    </cfRule>
    <cfRule type="containsText" dxfId="6184" priority="6230" stopIfTrue="1" operator="containsText" text="2 - желтый">
      <formula>NOT(ISERROR(SEARCH("2 - желтый",O153)))</formula>
    </cfRule>
    <cfRule type="containsText" dxfId="6183" priority="6231" stopIfTrue="1" operator="containsText" text="1 - зеленый">
      <formula>NOT(ISERROR(SEARCH("1 - зеленый",O153)))</formula>
    </cfRule>
    <cfRule type="containsText" dxfId="6182" priority="6232" stopIfTrue="1" operator="containsText" text="0 - серый">
      <formula>NOT(ISERROR(SEARCH("0 - серый",O153)))</formula>
    </cfRule>
  </conditionalFormatting>
  <conditionalFormatting sqref="O342:P342">
    <cfRule type="containsText" dxfId="6181" priority="6225" stopIfTrue="1" operator="containsText" text="3 - красный">
      <formula>NOT(ISERROR(SEARCH("3 - красный",O342)))</formula>
    </cfRule>
    <cfRule type="containsText" dxfId="6180" priority="6226" stopIfTrue="1" operator="containsText" text="2 - желтый">
      <formula>NOT(ISERROR(SEARCH("2 - желтый",O342)))</formula>
    </cfRule>
    <cfRule type="containsText" dxfId="6179" priority="6227" stopIfTrue="1" operator="containsText" text="1 - зеленый">
      <formula>NOT(ISERROR(SEARCH("1 - зеленый",O342)))</formula>
    </cfRule>
    <cfRule type="containsText" dxfId="6178" priority="6228" stopIfTrue="1" operator="containsText" text="0 - серый">
      <formula>NOT(ISERROR(SEARCH("0 - серый",O342)))</formula>
    </cfRule>
  </conditionalFormatting>
  <conditionalFormatting sqref="O343:P343">
    <cfRule type="containsText" dxfId="6177" priority="6221" stopIfTrue="1" operator="containsText" text="3 - красный">
      <formula>NOT(ISERROR(SEARCH("3 - красный",O343)))</formula>
    </cfRule>
    <cfRule type="containsText" dxfId="6176" priority="6222" stopIfTrue="1" operator="containsText" text="2 - желтый">
      <formula>NOT(ISERROR(SEARCH("2 - желтый",O343)))</formula>
    </cfRule>
    <cfRule type="containsText" dxfId="6175" priority="6223" stopIfTrue="1" operator="containsText" text="1 - зеленый">
      <formula>NOT(ISERROR(SEARCH("1 - зеленый",O343)))</formula>
    </cfRule>
    <cfRule type="containsText" dxfId="6174" priority="6224" stopIfTrue="1" operator="containsText" text="0 - серый">
      <formula>NOT(ISERROR(SEARCH("0 - серый",O343)))</formula>
    </cfRule>
  </conditionalFormatting>
  <conditionalFormatting sqref="O261">
    <cfRule type="containsText" dxfId="6173" priority="6093" stopIfTrue="1" operator="containsText" text="3 - красный">
      <formula>NOT(ISERROR(SEARCH("3 - красный",O261)))</formula>
    </cfRule>
    <cfRule type="containsText" dxfId="6172" priority="6094" stopIfTrue="1" operator="containsText" text="2 - желтый">
      <formula>NOT(ISERROR(SEARCH("2 - желтый",O261)))</formula>
    </cfRule>
    <cfRule type="containsText" dxfId="6171" priority="6095" stopIfTrue="1" operator="containsText" text="1 - зеленый">
      <formula>NOT(ISERROR(SEARCH("1 - зеленый",O261)))</formula>
    </cfRule>
    <cfRule type="containsText" dxfId="6170" priority="6096" stopIfTrue="1" operator="containsText" text="0 - серый">
      <formula>NOT(ISERROR(SEARCH("0 - серый",O261)))</formula>
    </cfRule>
  </conditionalFormatting>
  <conditionalFormatting sqref="O150">
    <cfRule type="containsText" dxfId="6169" priority="6205" stopIfTrue="1" operator="containsText" text="3 - красный">
      <formula>NOT(ISERROR(SEARCH("3 - красный",O150)))</formula>
    </cfRule>
    <cfRule type="containsText" dxfId="6168" priority="6206" stopIfTrue="1" operator="containsText" text="2 - желтый">
      <formula>NOT(ISERROR(SEARCH("2 - желтый",O150)))</formula>
    </cfRule>
    <cfRule type="containsText" dxfId="6167" priority="6207" stopIfTrue="1" operator="containsText" text="1 - зеленый">
      <formula>NOT(ISERROR(SEARCH("1 - зеленый",O150)))</formula>
    </cfRule>
    <cfRule type="containsText" dxfId="6166" priority="6208" stopIfTrue="1" operator="containsText" text="0 - серый">
      <formula>NOT(ISERROR(SEARCH("0 - серый",O150)))</formula>
    </cfRule>
  </conditionalFormatting>
  <conditionalFormatting sqref="P151">
    <cfRule type="containsText" dxfId="6165" priority="6201" stopIfTrue="1" operator="containsText" text="3 - красный">
      <formula>NOT(ISERROR(SEARCH("3 - красный",P151)))</formula>
    </cfRule>
    <cfRule type="containsText" dxfId="6164" priority="6202" stopIfTrue="1" operator="containsText" text="2 - желтый">
      <formula>NOT(ISERROR(SEARCH("2 - желтый",P151)))</formula>
    </cfRule>
    <cfRule type="containsText" dxfId="6163" priority="6203" stopIfTrue="1" operator="containsText" text="1 - зеленый">
      <formula>NOT(ISERROR(SEARCH("1 - зеленый",P151)))</formula>
    </cfRule>
    <cfRule type="containsText" dxfId="6162" priority="6204" stopIfTrue="1" operator="containsText" text="0 - серый">
      <formula>NOT(ISERROR(SEARCH("0 - серый",P151)))</formula>
    </cfRule>
  </conditionalFormatting>
  <conditionalFormatting sqref="O156:P156">
    <cfRule type="containsText" dxfId="6161" priority="6197" stopIfTrue="1" operator="containsText" text="3 - красный">
      <formula>NOT(ISERROR(SEARCH("3 - красный",O156)))</formula>
    </cfRule>
    <cfRule type="containsText" dxfId="6160" priority="6198" stopIfTrue="1" operator="containsText" text="2 - желтый">
      <formula>NOT(ISERROR(SEARCH("2 - желтый",O156)))</formula>
    </cfRule>
    <cfRule type="containsText" dxfId="6159" priority="6199" stopIfTrue="1" operator="containsText" text="1 - зеленый">
      <formula>NOT(ISERROR(SEARCH("1 - зеленый",O156)))</formula>
    </cfRule>
    <cfRule type="containsText" dxfId="6158" priority="6200" stopIfTrue="1" operator="containsText" text="0 - серый">
      <formula>NOT(ISERROR(SEARCH("0 - серый",O156)))</formula>
    </cfRule>
  </conditionalFormatting>
  <conditionalFormatting sqref="O157:P157">
    <cfRule type="containsText" dxfId="6157" priority="6193" stopIfTrue="1" operator="containsText" text="3 - красный">
      <formula>NOT(ISERROR(SEARCH("3 - красный",O157)))</formula>
    </cfRule>
    <cfRule type="containsText" dxfId="6156" priority="6194" stopIfTrue="1" operator="containsText" text="2 - желтый">
      <formula>NOT(ISERROR(SEARCH("2 - желтый",O157)))</formula>
    </cfRule>
    <cfRule type="containsText" dxfId="6155" priority="6195" stopIfTrue="1" operator="containsText" text="1 - зеленый">
      <formula>NOT(ISERROR(SEARCH("1 - зеленый",O157)))</formula>
    </cfRule>
    <cfRule type="containsText" dxfId="6154" priority="6196" stopIfTrue="1" operator="containsText" text="0 - серый">
      <formula>NOT(ISERROR(SEARCH("0 - серый",O157)))</formula>
    </cfRule>
  </conditionalFormatting>
  <conditionalFormatting sqref="O338:P338">
    <cfRule type="containsText" dxfId="6153" priority="6189" stopIfTrue="1" operator="containsText" text="3 - красный">
      <formula>NOT(ISERROR(SEARCH("3 - красный",O338)))</formula>
    </cfRule>
    <cfRule type="containsText" dxfId="6152" priority="6190" stopIfTrue="1" operator="containsText" text="2 - желтый">
      <formula>NOT(ISERROR(SEARCH("2 - желтый",O338)))</formula>
    </cfRule>
    <cfRule type="containsText" dxfId="6151" priority="6191" stopIfTrue="1" operator="containsText" text="1 - зеленый">
      <formula>NOT(ISERROR(SEARCH("1 - зеленый",O338)))</formula>
    </cfRule>
    <cfRule type="containsText" dxfId="6150" priority="6192" stopIfTrue="1" operator="containsText" text="0 - серый">
      <formula>NOT(ISERROR(SEARCH("0 - серый",O338)))</formula>
    </cfRule>
  </conditionalFormatting>
  <conditionalFormatting sqref="O158:P158">
    <cfRule type="containsText" dxfId="6149" priority="6173" stopIfTrue="1" operator="containsText" text="3 - красный">
      <formula>NOT(ISERROR(SEARCH("3 - красный",O158)))</formula>
    </cfRule>
    <cfRule type="containsText" dxfId="6148" priority="6174" stopIfTrue="1" operator="containsText" text="2 - желтый">
      <formula>NOT(ISERROR(SEARCH("2 - желтый",O158)))</formula>
    </cfRule>
    <cfRule type="containsText" dxfId="6147" priority="6175" stopIfTrue="1" operator="containsText" text="1 - зеленый">
      <formula>NOT(ISERROR(SEARCH("1 - зеленый",O158)))</formula>
    </cfRule>
    <cfRule type="containsText" dxfId="6146" priority="6176" stopIfTrue="1" operator="containsText" text="0 - серый">
      <formula>NOT(ISERROR(SEARCH("0 - серый",O158)))</formula>
    </cfRule>
  </conditionalFormatting>
  <conditionalFormatting sqref="O159:P159">
    <cfRule type="containsText" dxfId="6145" priority="6165" stopIfTrue="1" operator="containsText" text="3 - красный">
      <formula>NOT(ISERROR(SEARCH("3 - красный",O159)))</formula>
    </cfRule>
    <cfRule type="containsText" dxfId="6144" priority="6166" stopIfTrue="1" operator="containsText" text="2 - желтый">
      <formula>NOT(ISERROR(SEARCH("2 - желтый",O159)))</formula>
    </cfRule>
    <cfRule type="containsText" dxfId="6143" priority="6167" stopIfTrue="1" operator="containsText" text="1 - зеленый">
      <formula>NOT(ISERROR(SEARCH("1 - зеленый",O159)))</formula>
    </cfRule>
    <cfRule type="containsText" dxfId="6142" priority="6168" stopIfTrue="1" operator="containsText" text="0 - серый">
      <formula>NOT(ISERROR(SEARCH("0 - серый",O159)))</formula>
    </cfRule>
  </conditionalFormatting>
  <conditionalFormatting sqref="O341:P341">
    <cfRule type="containsText" dxfId="6141" priority="6161" stopIfTrue="1" operator="containsText" text="3 - красный">
      <formula>NOT(ISERROR(SEARCH("3 - красный",O341)))</formula>
    </cfRule>
    <cfRule type="containsText" dxfId="6140" priority="6162" stopIfTrue="1" operator="containsText" text="2 - желтый">
      <formula>NOT(ISERROR(SEARCH("2 - желтый",O341)))</formula>
    </cfRule>
    <cfRule type="containsText" dxfId="6139" priority="6163" stopIfTrue="1" operator="containsText" text="1 - зеленый">
      <formula>NOT(ISERROR(SEARCH("1 - зеленый",O341)))</formula>
    </cfRule>
    <cfRule type="containsText" dxfId="6138" priority="6164" stopIfTrue="1" operator="containsText" text="0 - серый">
      <formula>NOT(ISERROR(SEARCH("0 - серый",O341)))</formula>
    </cfRule>
  </conditionalFormatting>
  <conditionalFormatting sqref="O202">
    <cfRule type="containsText" dxfId="6137" priority="6157" stopIfTrue="1" operator="containsText" text="3 - красный">
      <formula>NOT(ISERROR(SEARCH("3 - красный",O202)))</formula>
    </cfRule>
    <cfRule type="containsText" dxfId="6136" priority="6158" stopIfTrue="1" operator="containsText" text="2 - желтый">
      <formula>NOT(ISERROR(SEARCH("2 - желтый",O202)))</formula>
    </cfRule>
    <cfRule type="containsText" dxfId="6135" priority="6159" stopIfTrue="1" operator="containsText" text="1 - зеленый">
      <formula>NOT(ISERROR(SEARCH("1 - зеленый",O202)))</formula>
    </cfRule>
    <cfRule type="containsText" dxfId="6134" priority="6160" stopIfTrue="1" operator="containsText" text="0 - серый">
      <formula>NOT(ISERROR(SEARCH("0 - серый",O202)))</formula>
    </cfRule>
  </conditionalFormatting>
  <conditionalFormatting sqref="P203">
    <cfRule type="containsText" dxfId="6133" priority="6145" stopIfTrue="1" operator="containsText" text="3 - красный">
      <formula>NOT(ISERROR(SEARCH("3 - красный",P203)))</formula>
    </cfRule>
    <cfRule type="containsText" dxfId="6132" priority="6146" stopIfTrue="1" operator="containsText" text="2 - желтый">
      <formula>NOT(ISERROR(SEARCH("2 - желтый",P203)))</formula>
    </cfRule>
    <cfRule type="containsText" dxfId="6131" priority="6147" stopIfTrue="1" operator="containsText" text="1 - зеленый">
      <formula>NOT(ISERROR(SEARCH("1 - зеленый",P203)))</formula>
    </cfRule>
    <cfRule type="containsText" dxfId="6130" priority="6148" stopIfTrue="1" operator="containsText" text="0 - серый">
      <formula>NOT(ISERROR(SEARCH("0 - серый",P203)))</formula>
    </cfRule>
  </conditionalFormatting>
  <conditionalFormatting sqref="O245">
    <cfRule type="containsText" dxfId="6129" priority="6141" stopIfTrue="1" operator="containsText" text="3 - красный">
      <formula>NOT(ISERROR(SEARCH("3 - красный",O245)))</formula>
    </cfRule>
    <cfRule type="containsText" dxfId="6128" priority="6142" stopIfTrue="1" operator="containsText" text="2 - желтый">
      <formula>NOT(ISERROR(SEARCH("2 - желтый",O245)))</formula>
    </cfRule>
    <cfRule type="containsText" dxfId="6127" priority="6143" stopIfTrue="1" operator="containsText" text="1 - зеленый">
      <formula>NOT(ISERROR(SEARCH("1 - зеленый",O245)))</formula>
    </cfRule>
    <cfRule type="containsText" dxfId="6126" priority="6144" stopIfTrue="1" operator="containsText" text="0 - серый">
      <formula>NOT(ISERROR(SEARCH("0 - серый",O245)))</formula>
    </cfRule>
  </conditionalFormatting>
  <conditionalFormatting sqref="P245">
    <cfRule type="containsText" dxfId="6125" priority="6137" stopIfTrue="1" operator="containsText" text="3 - красный">
      <formula>NOT(ISERROR(SEARCH("3 - красный",P245)))</formula>
    </cfRule>
    <cfRule type="containsText" dxfId="6124" priority="6138" stopIfTrue="1" operator="containsText" text="2 - желтый">
      <formula>NOT(ISERROR(SEARCH("2 - желтый",P245)))</formula>
    </cfRule>
    <cfRule type="containsText" dxfId="6123" priority="6139" stopIfTrue="1" operator="containsText" text="1 - зеленый">
      <formula>NOT(ISERROR(SEARCH("1 - зеленый",P245)))</formula>
    </cfRule>
    <cfRule type="containsText" dxfId="6122" priority="6140" stopIfTrue="1" operator="containsText" text="0 - серый">
      <formula>NOT(ISERROR(SEARCH("0 - серый",P245)))</formula>
    </cfRule>
  </conditionalFormatting>
  <conditionalFormatting sqref="O246:P246">
    <cfRule type="containsText" dxfId="6121" priority="6133" stopIfTrue="1" operator="containsText" text="3 - красный">
      <formula>NOT(ISERROR(SEARCH("3 - красный",O246)))</formula>
    </cfRule>
    <cfRule type="containsText" dxfId="6120" priority="6134" stopIfTrue="1" operator="containsText" text="2 - желтый">
      <formula>NOT(ISERROR(SEARCH("2 - желтый",O246)))</formula>
    </cfRule>
    <cfRule type="containsText" dxfId="6119" priority="6135" stopIfTrue="1" operator="containsText" text="1 - зеленый">
      <formula>NOT(ISERROR(SEARCH("1 - зеленый",O246)))</formula>
    </cfRule>
    <cfRule type="containsText" dxfId="6118" priority="6136" stopIfTrue="1" operator="containsText" text="0 - серый">
      <formula>NOT(ISERROR(SEARCH("0 - серый",O246)))</formula>
    </cfRule>
  </conditionalFormatting>
  <conditionalFormatting sqref="O204 O206">
    <cfRule type="containsText" dxfId="6117" priority="6129" stopIfTrue="1" operator="containsText" text="3 - красный">
      <formula>NOT(ISERROR(SEARCH("3 - красный",O204)))</formula>
    </cfRule>
    <cfRule type="containsText" dxfId="6116" priority="6130" stopIfTrue="1" operator="containsText" text="2 - желтый">
      <formula>NOT(ISERROR(SEARCH("2 - желтый",O204)))</formula>
    </cfRule>
    <cfRule type="containsText" dxfId="6115" priority="6131" stopIfTrue="1" operator="containsText" text="1 - зеленый">
      <formula>NOT(ISERROR(SEARCH("1 - зеленый",O204)))</formula>
    </cfRule>
    <cfRule type="containsText" dxfId="6114" priority="6132" stopIfTrue="1" operator="containsText" text="0 - серый">
      <formula>NOT(ISERROR(SEARCH("0 - серый",O204)))</formula>
    </cfRule>
  </conditionalFormatting>
  <conditionalFormatting sqref="O48">
    <cfRule type="containsText" dxfId="6113" priority="5493" stopIfTrue="1" operator="containsText" text="3 - красный">
      <formula>NOT(ISERROR(SEARCH("3 - красный",O48)))</formula>
    </cfRule>
    <cfRule type="containsText" dxfId="6112" priority="5494" stopIfTrue="1" operator="containsText" text="2 - желтый">
      <formula>NOT(ISERROR(SEARCH("2 - желтый",O48)))</formula>
    </cfRule>
    <cfRule type="containsText" dxfId="6111" priority="5495" stopIfTrue="1" operator="containsText" text="1 - зеленый">
      <formula>NOT(ISERROR(SEARCH("1 - зеленый",O48)))</formula>
    </cfRule>
    <cfRule type="containsText" dxfId="6110" priority="5496" stopIfTrue="1" operator="containsText" text="0 - серый">
      <formula>NOT(ISERROR(SEARCH("0 - серый",O48)))</formula>
    </cfRule>
  </conditionalFormatting>
  <conditionalFormatting sqref="O213:P213">
    <cfRule type="containsText" dxfId="6109" priority="5753" stopIfTrue="1" operator="containsText" text="3 - красный">
      <formula>NOT(ISERROR(SEARCH("3 - красный",O213)))</formula>
    </cfRule>
    <cfRule type="containsText" dxfId="6108" priority="5754" stopIfTrue="1" operator="containsText" text="2 - желтый">
      <formula>NOT(ISERROR(SEARCH("2 - желтый",O213)))</formula>
    </cfRule>
    <cfRule type="containsText" dxfId="6107" priority="5755" stopIfTrue="1" operator="containsText" text="1 - зеленый">
      <formula>NOT(ISERROR(SEARCH("1 - зеленый",O213)))</formula>
    </cfRule>
    <cfRule type="containsText" dxfId="6106" priority="5756" stopIfTrue="1" operator="containsText" text="0 - серый">
      <formula>NOT(ISERROR(SEARCH("0 - серый",O213)))</formula>
    </cfRule>
  </conditionalFormatting>
  <conditionalFormatting sqref="O50:P50">
    <cfRule type="containsText" dxfId="6105" priority="5825" stopIfTrue="1" operator="containsText" text="3 - красный">
      <formula>NOT(ISERROR(SEARCH("3 - красный",O50)))</formula>
    </cfRule>
    <cfRule type="containsText" dxfId="6104" priority="5826" stopIfTrue="1" operator="containsText" text="2 - желтый">
      <formula>NOT(ISERROR(SEARCH("2 - желтый",O50)))</formula>
    </cfRule>
    <cfRule type="containsText" dxfId="6103" priority="5827" stopIfTrue="1" operator="containsText" text="1 - зеленый">
      <formula>NOT(ISERROR(SEARCH("1 - зеленый",O50)))</formula>
    </cfRule>
    <cfRule type="containsText" dxfId="6102" priority="5828" stopIfTrue="1" operator="containsText" text="0 - серый">
      <formula>NOT(ISERROR(SEARCH("0 - серый",O50)))</formula>
    </cfRule>
  </conditionalFormatting>
  <conditionalFormatting sqref="P344">
    <cfRule type="containsText" dxfId="6101" priority="5829" stopIfTrue="1" operator="containsText" text="3 - красный">
      <formula>NOT(ISERROR(SEARCH("3 - красный",P344)))</formula>
    </cfRule>
    <cfRule type="containsText" dxfId="6100" priority="5830" stopIfTrue="1" operator="containsText" text="2 - желтый">
      <formula>NOT(ISERROR(SEARCH("2 - желтый",P344)))</formula>
    </cfRule>
    <cfRule type="containsText" dxfId="6099" priority="5831" stopIfTrue="1" operator="containsText" text="1 - зеленый">
      <formula>NOT(ISERROR(SEARCH("1 - зеленый",P344)))</formula>
    </cfRule>
    <cfRule type="containsText" dxfId="6098" priority="5832" stopIfTrue="1" operator="containsText" text="0 - серый">
      <formula>NOT(ISERROR(SEARCH("0 - серый",P344)))</formula>
    </cfRule>
  </conditionalFormatting>
  <conditionalFormatting sqref="O259">
    <cfRule type="containsText" dxfId="6097" priority="6117" stopIfTrue="1" operator="containsText" text="3 - красный">
      <formula>NOT(ISERROR(SEARCH("3 - красный",O259)))</formula>
    </cfRule>
    <cfRule type="containsText" dxfId="6096" priority="6118" stopIfTrue="1" operator="containsText" text="2 - желтый">
      <formula>NOT(ISERROR(SEARCH("2 - желтый",O259)))</formula>
    </cfRule>
    <cfRule type="containsText" dxfId="6095" priority="6119" stopIfTrue="1" operator="containsText" text="1 - зеленый">
      <formula>NOT(ISERROR(SEARCH("1 - зеленый",O259)))</formula>
    </cfRule>
    <cfRule type="containsText" dxfId="6094" priority="6120" stopIfTrue="1" operator="containsText" text="0 - серый">
      <formula>NOT(ISERROR(SEARCH("0 - серый",O259)))</formula>
    </cfRule>
  </conditionalFormatting>
  <conditionalFormatting sqref="O263">
    <cfRule type="containsText" dxfId="6093" priority="6113" stopIfTrue="1" operator="containsText" text="3 - красный">
      <formula>NOT(ISERROR(SEARCH("3 - красный",O263)))</formula>
    </cfRule>
    <cfRule type="containsText" dxfId="6092" priority="6114" stopIfTrue="1" operator="containsText" text="2 - желтый">
      <formula>NOT(ISERROR(SEARCH("2 - желтый",O263)))</formula>
    </cfRule>
    <cfRule type="containsText" dxfId="6091" priority="6115" stopIfTrue="1" operator="containsText" text="1 - зеленый">
      <formula>NOT(ISERROR(SEARCH("1 - зеленый",O263)))</formula>
    </cfRule>
    <cfRule type="containsText" dxfId="6090" priority="6116" stopIfTrue="1" operator="containsText" text="0 - серый">
      <formula>NOT(ISERROR(SEARCH("0 - серый",O263)))</formula>
    </cfRule>
  </conditionalFormatting>
  <conditionalFormatting sqref="O264">
    <cfRule type="containsText" dxfId="6089" priority="6109" stopIfTrue="1" operator="containsText" text="3 - красный">
      <formula>NOT(ISERROR(SEARCH("3 - красный",O264)))</formula>
    </cfRule>
    <cfRule type="containsText" dxfId="6088" priority="6110" stopIfTrue="1" operator="containsText" text="2 - желтый">
      <formula>NOT(ISERROR(SEARCH("2 - желтый",O264)))</formula>
    </cfRule>
    <cfRule type="containsText" dxfId="6087" priority="6111" stopIfTrue="1" operator="containsText" text="1 - зеленый">
      <formula>NOT(ISERROR(SEARCH("1 - зеленый",O264)))</formula>
    </cfRule>
    <cfRule type="containsText" dxfId="6086" priority="6112" stopIfTrue="1" operator="containsText" text="0 - серый">
      <formula>NOT(ISERROR(SEARCH("0 - серый",O264)))</formula>
    </cfRule>
  </conditionalFormatting>
  <conditionalFormatting sqref="O265">
    <cfRule type="containsText" dxfId="6085" priority="6105" stopIfTrue="1" operator="containsText" text="3 - красный">
      <formula>NOT(ISERROR(SEARCH("3 - красный",O265)))</formula>
    </cfRule>
    <cfRule type="containsText" dxfId="6084" priority="6106" stopIfTrue="1" operator="containsText" text="2 - желтый">
      <formula>NOT(ISERROR(SEARCH("2 - желтый",O265)))</formula>
    </cfRule>
    <cfRule type="containsText" dxfId="6083" priority="6107" stopIfTrue="1" operator="containsText" text="1 - зеленый">
      <formula>NOT(ISERROR(SEARCH("1 - зеленый",O265)))</formula>
    </cfRule>
    <cfRule type="containsText" dxfId="6082" priority="6108" stopIfTrue="1" operator="containsText" text="0 - серый">
      <formula>NOT(ISERROR(SEARCH("0 - серый",O265)))</formula>
    </cfRule>
  </conditionalFormatting>
  <conditionalFormatting sqref="O260">
    <cfRule type="containsText" dxfId="6081" priority="6101" stopIfTrue="1" operator="containsText" text="3 - красный">
      <formula>NOT(ISERROR(SEARCH("3 - красный",O260)))</formula>
    </cfRule>
    <cfRule type="containsText" dxfId="6080" priority="6102" stopIfTrue="1" operator="containsText" text="2 - желтый">
      <formula>NOT(ISERROR(SEARCH("2 - желтый",O260)))</formula>
    </cfRule>
    <cfRule type="containsText" dxfId="6079" priority="6103" stopIfTrue="1" operator="containsText" text="1 - зеленый">
      <formula>NOT(ISERROR(SEARCH("1 - зеленый",O260)))</formula>
    </cfRule>
    <cfRule type="containsText" dxfId="6078" priority="6104" stopIfTrue="1" operator="containsText" text="0 - серый">
      <formula>NOT(ISERROR(SEARCH("0 - серый",O260)))</formula>
    </cfRule>
  </conditionalFormatting>
  <conditionalFormatting sqref="O97:P97">
    <cfRule type="containsText" dxfId="6077" priority="5813" stopIfTrue="1" operator="containsText" text="3 - красный">
      <formula>NOT(ISERROR(SEARCH("3 - красный",O97)))</formula>
    </cfRule>
    <cfRule type="containsText" dxfId="6076" priority="5814" stopIfTrue="1" operator="containsText" text="2 - желтый">
      <formula>NOT(ISERROR(SEARCH("2 - желтый",O97)))</formula>
    </cfRule>
    <cfRule type="containsText" dxfId="6075" priority="5815" stopIfTrue="1" operator="containsText" text="1 - зеленый">
      <formula>NOT(ISERROR(SEARCH("1 - зеленый",O97)))</formula>
    </cfRule>
    <cfRule type="containsText" dxfId="6074" priority="5816" stopIfTrue="1" operator="containsText" text="0 - серый">
      <formula>NOT(ISERROR(SEARCH("0 - серый",O97)))</formula>
    </cfRule>
  </conditionalFormatting>
  <conditionalFormatting sqref="P208">
    <cfRule type="containsText" dxfId="6073" priority="6089" stopIfTrue="1" operator="containsText" text="3 - красный">
      <formula>NOT(ISERROR(SEARCH("3 - красный",P208)))</formula>
    </cfRule>
    <cfRule type="containsText" dxfId="6072" priority="6090" stopIfTrue="1" operator="containsText" text="2 - желтый">
      <formula>NOT(ISERROR(SEARCH("2 - желтый",P208)))</formula>
    </cfRule>
    <cfRule type="containsText" dxfId="6071" priority="6091" stopIfTrue="1" operator="containsText" text="1 - зеленый">
      <formula>NOT(ISERROR(SEARCH("1 - зеленый",P208)))</formula>
    </cfRule>
    <cfRule type="containsText" dxfId="6070" priority="6092" stopIfTrue="1" operator="containsText" text="0 - серый">
      <formula>NOT(ISERROR(SEARCH("0 - серый",P208)))</formula>
    </cfRule>
  </conditionalFormatting>
  <conditionalFormatting sqref="O209:P209">
    <cfRule type="containsText" dxfId="6069" priority="6085" stopIfTrue="1" operator="containsText" text="3 - красный">
      <formula>NOT(ISERROR(SEARCH("3 - красный",O209)))</formula>
    </cfRule>
    <cfRule type="containsText" dxfId="6068" priority="6086" stopIfTrue="1" operator="containsText" text="2 - желтый">
      <formula>NOT(ISERROR(SEARCH("2 - желтый",O209)))</formula>
    </cfRule>
    <cfRule type="containsText" dxfId="6067" priority="6087" stopIfTrue="1" operator="containsText" text="1 - зеленый">
      <formula>NOT(ISERROR(SEARCH("1 - зеленый",O209)))</formula>
    </cfRule>
    <cfRule type="containsText" dxfId="6066" priority="6088" stopIfTrue="1" operator="containsText" text="0 - серый">
      <formula>NOT(ISERROR(SEARCH("0 - серый",O209)))</formula>
    </cfRule>
  </conditionalFormatting>
  <conditionalFormatting sqref="O293">
    <cfRule type="containsText" dxfId="6065" priority="6081" stopIfTrue="1" operator="containsText" text="3 - красный">
      <formula>NOT(ISERROR(SEARCH("3 - красный",O293)))</formula>
    </cfRule>
    <cfRule type="containsText" dxfId="6064" priority="6082" stopIfTrue="1" operator="containsText" text="2 - желтый">
      <formula>NOT(ISERROR(SEARCH("2 - желтый",O293)))</formula>
    </cfRule>
    <cfRule type="containsText" dxfId="6063" priority="6083" stopIfTrue="1" operator="containsText" text="1 - зеленый">
      <formula>NOT(ISERROR(SEARCH("1 - зеленый",O293)))</formula>
    </cfRule>
    <cfRule type="containsText" dxfId="6062" priority="6084" stopIfTrue="1" operator="containsText" text="0 - серый">
      <formula>NOT(ISERROR(SEARCH("0 - серый",O293)))</formula>
    </cfRule>
  </conditionalFormatting>
  <conditionalFormatting sqref="O127:P127">
    <cfRule type="containsText" dxfId="6061" priority="5809" stopIfTrue="1" operator="containsText" text="3 - красный">
      <formula>NOT(ISERROR(SEARCH("3 - красный",O127)))</formula>
    </cfRule>
    <cfRule type="containsText" dxfId="6060" priority="5810" stopIfTrue="1" operator="containsText" text="2 - желтый">
      <formula>NOT(ISERROR(SEARCH("2 - желтый",O127)))</formula>
    </cfRule>
    <cfRule type="containsText" dxfId="6059" priority="5811" stopIfTrue="1" operator="containsText" text="1 - зеленый">
      <formula>NOT(ISERROR(SEARCH("1 - зеленый",O127)))</formula>
    </cfRule>
    <cfRule type="containsText" dxfId="6058" priority="5812" stopIfTrue="1" operator="containsText" text="0 - серый">
      <formula>NOT(ISERROR(SEARCH("0 - серый",O127)))</formula>
    </cfRule>
  </conditionalFormatting>
  <conditionalFormatting sqref="O205">
    <cfRule type="containsText" dxfId="6057" priority="6077" stopIfTrue="1" operator="containsText" text="3 - красный">
      <formula>NOT(ISERROR(SEARCH("3 - красный",O205)))</formula>
    </cfRule>
    <cfRule type="containsText" dxfId="6056" priority="6078" stopIfTrue="1" operator="containsText" text="2 - желтый">
      <formula>NOT(ISERROR(SEARCH("2 - желтый",O205)))</formula>
    </cfRule>
    <cfRule type="containsText" dxfId="6055" priority="6079" stopIfTrue="1" operator="containsText" text="1 - зеленый">
      <formula>NOT(ISERROR(SEARCH("1 - зеленый",O205)))</formula>
    </cfRule>
    <cfRule type="containsText" dxfId="6054" priority="6080" stopIfTrue="1" operator="containsText" text="0 - серый">
      <formula>NOT(ISERROR(SEARCH("0 - серый",O205)))</formula>
    </cfRule>
  </conditionalFormatting>
  <conditionalFormatting sqref="O41:P41">
    <cfRule type="containsText" dxfId="6053" priority="5621" stopIfTrue="1" operator="containsText" text="3 - красный">
      <formula>NOT(ISERROR(SEARCH("3 - красный",O41)))</formula>
    </cfRule>
    <cfRule type="containsText" dxfId="6052" priority="5622" stopIfTrue="1" operator="containsText" text="2 - желтый">
      <formula>NOT(ISERROR(SEARCH("2 - желтый",O41)))</formula>
    </cfRule>
    <cfRule type="containsText" dxfId="6051" priority="5623" stopIfTrue="1" operator="containsText" text="1 - зеленый">
      <formula>NOT(ISERROR(SEARCH("1 - зеленый",O41)))</formula>
    </cfRule>
    <cfRule type="containsText" dxfId="6050" priority="5624" stopIfTrue="1" operator="containsText" text="0 - серый">
      <formula>NOT(ISERROR(SEARCH("0 - серый",O41)))</formula>
    </cfRule>
  </conditionalFormatting>
  <conditionalFormatting sqref="O139:P139">
    <cfRule type="containsText" dxfId="6049" priority="5585" stopIfTrue="1" operator="containsText" text="3 - красный">
      <formula>NOT(ISERROR(SEARCH("3 - красный",O139)))</formula>
    </cfRule>
    <cfRule type="containsText" dxfId="6048" priority="5586" stopIfTrue="1" operator="containsText" text="2 - желтый">
      <formula>NOT(ISERROR(SEARCH("2 - желтый",O139)))</formula>
    </cfRule>
    <cfRule type="containsText" dxfId="6047" priority="5587" stopIfTrue="1" operator="containsText" text="1 - зеленый">
      <formula>NOT(ISERROR(SEARCH("1 - зеленый",O139)))</formula>
    </cfRule>
    <cfRule type="containsText" dxfId="6046" priority="5588" stopIfTrue="1" operator="containsText" text="0 - серый">
      <formula>NOT(ISERROR(SEARCH("0 - серый",O139)))</formula>
    </cfRule>
  </conditionalFormatting>
  <conditionalFormatting sqref="O26:P26">
    <cfRule type="containsText" dxfId="6045" priority="5517" stopIfTrue="1" operator="containsText" text="3 - красный">
      <formula>NOT(ISERROR(SEARCH("3 - красный",O26)))</formula>
    </cfRule>
    <cfRule type="containsText" dxfId="6044" priority="5518" stopIfTrue="1" operator="containsText" text="2 - желтый">
      <formula>NOT(ISERROR(SEARCH("2 - желтый",O26)))</formula>
    </cfRule>
    <cfRule type="containsText" dxfId="6043" priority="5519" stopIfTrue="1" operator="containsText" text="1 - зеленый">
      <formula>NOT(ISERROR(SEARCH("1 - зеленый",O26)))</formula>
    </cfRule>
    <cfRule type="containsText" dxfId="6042" priority="5520" stopIfTrue="1" operator="containsText" text="0 - серый">
      <formula>NOT(ISERROR(SEARCH("0 - серый",O26)))</formula>
    </cfRule>
  </conditionalFormatting>
  <conditionalFormatting sqref="P280">
    <cfRule type="containsText" dxfId="6041" priority="6073" stopIfTrue="1" operator="containsText" text="3 - красный">
      <formula>NOT(ISERROR(SEARCH("3 - красный",P280)))</formula>
    </cfRule>
    <cfRule type="containsText" dxfId="6040" priority="6074" stopIfTrue="1" operator="containsText" text="2 - желтый">
      <formula>NOT(ISERROR(SEARCH("2 - желтый",P280)))</formula>
    </cfRule>
    <cfRule type="containsText" dxfId="6039" priority="6075" stopIfTrue="1" operator="containsText" text="1 - зеленый">
      <formula>NOT(ISERROR(SEARCH("1 - зеленый",P280)))</formula>
    </cfRule>
    <cfRule type="containsText" dxfId="6038" priority="6076" stopIfTrue="1" operator="containsText" text="0 - серый">
      <formula>NOT(ISERROR(SEARCH("0 - серый",P280)))</formula>
    </cfRule>
  </conditionalFormatting>
  <conditionalFormatting sqref="P281">
    <cfRule type="containsText" dxfId="6037" priority="6069" stopIfTrue="1" operator="containsText" text="3 - красный">
      <formula>NOT(ISERROR(SEARCH("3 - красный",P281)))</formula>
    </cfRule>
    <cfRule type="containsText" dxfId="6036" priority="6070" stopIfTrue="1" operator="containsText" text="2 - желтый">
      <formula>NOT(ISERROR(SEARCH("2 - желтый",P281)))</formula>
    </cfRule>
    <cfRule type="containsText" dxfId="6035" priority="6071" stopIfTrue="1" operator="containsText" text="1 - зеленый">
      <formula>NOT(ISERROR(SEARCH("1 - зеленый",P281)))</formula>
    </cfRule>
    <cfRule type="containsText" dxfId="6034" priority="6072" stopIfTrue="1" operator="containsText" text="0 - серый">
      <formula>NOT(ISERROR(SEARCH("0 - серый",P281)))</formula>
    </cfRule>
  </conditionalFormatting>
  <conditionalFormatting sqref="O199">
    <cfRule type="containsText" dxfId="6033" priority="6065" stopIfTrue="1" operator="containsText" text="3 - красный">
      <formula>NOT(ISERROR(SEARCH("3 - красный",O199)))</formula>
    </cfRule>
    <cfRule type="containsText" dxfId="6032" priority="6066" stopIfTrue="1" operator="containsText" text="2 - желтый">
      <formula>NOT(ISERROR(SEARCH("2 - желтый",O199)))</formula>
    </cfRule>
    <cfRule type="containsText" dxfId="6031" priority="6067" stopIfTrue="1" operator="containsText" text="1 - зеленый">
      <formula>NOT(ISERROR(SEARCH("1 - зеленый",O199)))</formula>
    </cfRule>
    <cfRule type="containsText" dxfId="6030" priority="6068" stopIfTrue="1" operator="containsText" text="0 - серый">
      <formula>NOT(ISERROR(SEARCH("0 - серый",O199)))</formula>
    </cfRule>
  </conditionalFormatting>
  <conditionalFormatting sqref="O207">
    <cfRule type="containsText" dxfId="6029" priority="6061" stopIfTrue="1" operator="containsText" text="3 - красный">
      <formula>NOT(ISERROR(SEARCH("3 - красный",O207)))</formula>
    </cfRule>
    <cfRule type="containsText" dxfId="6028" priority="6062" stopIfTrue="1" operator="containsText" text="2 - желтый">
      <formula>NOT(ISERROR(SEARCH("2 - желтый",O207)))</formula>
    </cfRule>
    <cfRule type="containsText" dxfId="6027" priority="6063" stopIfTrue="1" operator="containsText" text="1 - зеленый">
      <formula>NOT(ISERROR(SEARCH("1 - зеленый",O207)))</formula>
    </cfRule>
    <cfRule type="containsText" dxfId="6026" priority="6064" stopIfTrue="1" operator="containsText" text="0 - серый">
      <formula>NOT(ISERROR(SEARCH("0 - серый",O207)))</formula>
    </cfRule>
  </conditionalFormatting>
  <conditionalFormatting sqref="O208">
    <cfRule type="containsText" dxfId="6025" priority="6057" stopIfTrue="1" operator="containsText" text="3 - красный">
      <formula>NOT(ISERROR(SEARCH("3 - красный",O208)))</formula>
    </cfRule>
    <cfRule type="containsText" dxfId="6024" priority="6058" stopIfTrue="1" operator="containsText" text="2 - желтый">
      <formula>NOT(ISERROR(SEARCH("2 - желтый",O208)))</formula>
    </cfRule>
    <cfRule type="containsText" dxfId="6023" priority="6059" stopIfTrue="1" operator="containsText" text="1 - зеленый">
      <formula>NOT(ISERROR(SEARCH("1 - зеленый",O208)))</formula>
    </cfRule>
    <cfRule type="containsText" dxfId="6022" priority="6060" stopIfTrue="1" operator="containsText" text="0 - серый">
      <formula>NOT(ISERROR(SEARCH("0 - серый",O208)))</formula>
    </cfRule>
  </conditionalFormatting>
  <conditionalFormatting sqref="P46">
    <cfRule type="containsText" dxfId="6021" priority="5961" stopIfTrue="1" operator="containsText" text="3 - красный">
      <formula>NOT(ISERROR(SEARCH("3 - красный",P46)))</formula>
    </cfRule>
    <cfRule type="containsText" dxfId="6020" priority="5962" stopIfTrue="1" operator="containsText" text="2 - желтый">
      <formula>NOT(ISERROR(SEARCH("2 - желтый",P46)))</formula>
    </cfRule>
    <cfRule type="containsText" dxfId="6019" priority="5963" stopIfTrue="1" operator="containsText" text="1 - зеленый">
      <formula>NOT(ISERROR(SEARCH("1 - зеленый",P46)))</formula>
    </cfRule>
    <cfRule type="containsText" dxfId="6018" priority="5964" stopIfTrue="1" operator="containsText" text="0 - серый">
      <formula>NOT(ISERROR(SEARCH("0 - серый",P46)))</formula>
    </cfRule>
  </conditionalFormatting>
  <conditionalFormatting sqref="O314">
    <cfRule type="containsText" dxfId="6017" priority="6053" stopIfTrue="1" operator="containsText" text="3 - красный">
      <formula>NOT(ISERROR(SEARCH("3 - красный",O314)))</formula>
    </cfRule>
    <cfRule type="containsText" dxfId="6016" priority="6054" stopIfTrue="1" operator="containsText" text="2 - желтый">
      <formula>NOT(ISERROR(SEARCH("2 - желтый",O314)))</formula>
    </cfRule>
    <cfRule type="containsText" dxfId="6015" priority="6055" stopIfTrue="1" operator="containsText" text="1 - зеленый">
      <formula>NOT(ISERROR(SEARCH("1 - зеленый",O314)))</formula>
    </cfRule>
    <cfRule type="containsText" dxfId="6014" priority="6056" stopIfTrue="1" operator="containsText" text="0 - серый">
      <formula>NOT(ISERROR(SEARCH("0 - серый",O314)))</formula>
    </cfRule>
  </conditionalFormatting>
  <conditionalFormatting sqref="O87">
    <cfRule type="containsText" dxfId="6013" priority="6049" stopIfTrue="1" operator="containsText" text="3 - красный">
      <formula>NOT(ISERROR(SEARCH("3 - красный",O87)))</formula>
    </cfRule>
    <cfRule type="containsText" dxfId="6012" priority="6050" stopIfTrue="1" operator="containsText" text="2 - желтый">
      <formula>NOT(ISERROR(SEARCH("2 - желтый",O87)))</formula>
    </cfRule>
    <cfRule type="containsText" dxfId="6011" priority="6051" stopIfTrue="1" operator="containsText" text="1 - зеленый">
      <formula>NOT(ISERROR(SEARCH("1 - зеленый",O87)))</formula>
    </cfRule>
    <cfRule type="containsText" dxfId="6010" priority="6052" stopIfTrue="1" operator="containsText" text="0 - серый">
      <formula>NOT(ISERROR(SEARCH("0 - серый",O87)))</formula>
    </cfRule>
  </conditionalFormatting>
  <conditionalFormatting sqref="O88">
    <cfRule type="containsText" dxfId="6009" priority="6045" stopIfTrue="1" operator="containsText" text="3 - красный">
      <formula>NOT(ISERROR(SEARCH("3 - красный",O88)))</formula>
    </cfRule>
    <cfRule type="containsText" dxfId="6008" priority="6046" stopIfTrue="1" operator="containsText" text="2 - желтый">
      <formula>NOT(ISERROR(SEARCH("2 - желтый",O88)))</formula>
    </cfRule>
    <cfRule type="containsText" dxfId="6007" priority="6047" stopIfTrue="1" operator="containsText" text="1 - зеленый">
      <formula>NOT(ISERROR(SEARCH("1 - зеленый",O88)))</formula>
    </cfRule>
    <cfRule type="containsText" dxfId="6006" priority="6048" stopIfTrue="1" operator="containsText" text="0 - серый">
      <formula>NOT(ISERROR(SEARCH("0 - серый",O88)))</formula>
    </cfRule>
  </conditionalFormatting>
  <conditionalFormatting sqref="O89">
    <cfRule type="containsText" dxfId="6005" priority="6041" stopIfTrue="1" operator="containsText" text="3 - красный">
      <formula>NOT(ISERROR(SEARCH("3 - красный",O89)))</formula>
    </cfRule>
    <cfRule type="containsText" dxfId="6004" priority="6042" stopIfTrue="1" operator="containsText" text="2 - желтый">
      <formula>NOT(ISERROR(SEARCH("2 - желтый",O89)))</formula>
    </cfRule>
    <cfRule type="containsText" dxfId="6003" priority="6043" stopIfTrue="1" operator="containsText" text="1 - зеленый">
      <formula>NOT(ISERROR(SEARCH("1 - зеленый",O89)))</formula>
    </cfRule>
    <cfRule type="containsText" dxfId="6002" priority="6044" stopIfTrue="1" operator="containsText" text="0 - серый">
      <formula>NOT(ISERROR(SEARCH("0 - серый",O89)))</formula>
    </cfRule>
  </conditionalFormatting>
  <conditionalFormatting sqref="O90">
    <cfRule type="containsText" dxfId="6001" priority="6037" stopIfTrue="1" operator="containsText" text="3 - красный">
      <formula>NOT(ISERROR(SEARCH("3 - красный",O90)))</formula>
    </cfRule>
    <cfRule type="containsText" dxfId="6000" priority="6038" stopIfTrue="1" operator="containsText" text="2 - желтый">
      <formula>NOT(ISERROR(SEARCH("2 - желтый",O90)))</formula>
    </cfRule>
    <cfRule type="containsText" dxfId="5999" priority="6039" stopIfTrue="1" operator="containsText" text="1 - зеленый">
      <formula>NOT(ISERROR(SEARCH("1 - зеленый",O90)))</formula>
    </cfRule>
    <cfRule type="containsText" dxfId="5998" priority="6040" stopIfTrue="1" operator="containsText" text="0 - серый">
      <formula>NOT(ISERROR(SEARCH("0 - серый",O90)))</formula>
    </cfRule>
  </conditionalFormatting>
  <conditionalFormatting sqref="O91">
    <cfRule type="containsText" dxfId="5997" priority="6033" stopIfTrue="1" operator="containsText" text="3 - красный">
      <formula>NOT(ISERROR(SEARCH("3 - красный",O91)))</formula>
    </cfRule>
    <cfRule type="containsText" dxfId="5996" priority="6034" stopIfTrue="1" operator="containsText" text="2 - желтый">
      <formula>NOT(ISERROR(SEARCH("2 - желтый",O91)))</formula>
    </cfRule>
    <cfRule type="containsText" dxfId="5995" priority="6035" stopIfTrue="1" operator="containsText" text="1 - зеленый">
      <formula>NOT(ISERROR(SEARCH("1 - зеленый",O91)))</formula>
    </cfRule>
    <cfRule type="containsText" dxfId="5994" priority="6036" stopIfTrue="1" operator="containsText" text="0 - серый">
      <formula>NOT(ISERROR(SEARCH("0 - серый",O91)))</formula>
    </cfRule>
  </conditionalFormatting>
  <conditionalFormatting sqref="O92">
    <cfRule type="containsText" dxfId="5993" priority="6029" stopIfTrue="1" operator="containsText" text="3 - красный">
      <formula>NOT(ISERROR(SEARCH("3 - красный",O92)))</formula>
    </cfRule>
    <cfRule type="containsText" dxfId="5992" priority="6030" stopIfTrue="1" operator="containsText" text="2 - желтый">
      <formula>NOT(ISERROR(SEARCH("2 - желтый",O92)))</formula>
    </cfRule>
    <cfRule type="containsText" dxfId="5991" priority="6031" stopIfTrue="1" operator="containsText" text="1 - зеленый">
      <formula>NOT(ISERROR(SEARCH("1 - зеленый",O92)))</formula>
    </cfRule>
    <cfRule type="containsText" dxfId="5990" priority="6032" stopIfTrue="1" operator="containsText" text="0 - серый">
      <formula>NOT(ISERROR(SEARCH("0 - серый",O92)))</formula>
    </cfRule>
  </conditionalFormatting>
  <conditionalFormatting sqref="O93">
    <cfRule type="containsText" dxfId="5989" priority="6025" stopIfTrue="1" operator="containsText" text="3 - красный">
      <formula>NOT(ISERROR(SEARCH("3 - красный",O93)))</formula>
    </cfRule>
    <cfRule type="containsText" dxfId="5988" priority="6026" stopIfTrue="1" operator="containsText" text="2 - желтый">
      <formula>NOT(ISERROR(SEARCH("2 - желтый",O93)))</formula>
    </cfRule>
    <cfRule type="containsText" dxfId="5987" priority="6027" stopIfTrue="1" operator="containsText" text="1 - зеленый">
      <formula>NOT(ISERROR(SEARCH("1 - зеленый",O93)))</formula>
    </cfRule>
    <cfRule type="containsText" dxfId="5986" priority="6028" stopIfTrue="1" operator="containsText" text="0 - серый">
      <formula>NOT(ISERROR(SEARCH("0 - серый",O93)))</formula>
    </cfRule>
  </conditionalFormatting>
  <conditionalFormatting sqref="O94">
    <cfRule type="containsText" dxfId="5985" priority="6021" stopIfTrue="1" operator="containsText" text="3 - красный">
      <formula>NOT(ISERROR(SEARCH("3 - красный",O94)))</formula>
    </cfRule>
    <cfRule type="containsText" dxfId="5984" priority="6022" stopIfTrue="1" operator="containsText" text="2 - желтый">
      <formula>NOT(ISERROR(SEARCH("2 - желтый",O94)))</formula>
    </cfRule>
    <cfRule type="containsText" dxfId="5983" priority="6023" stopIfTrue="1" operator="containsText" text="1 - зеленый">
      <formula>NOT(ISERROR(SEARCH("1 - зеленый",O94)))</formula>
    </cfRule>
    <cfRule type="containsText" dxfId="5982" priority="6024" stopIfTrue="1" operator="containsText" text="0 - серый">
      <formula>NOT(ISERROR(SEARCH("0 - серый",O94)))</formula>
    </cfRule>
  </conditionalFormatting>
  <conditionalFormatting sqref="O95">
    <cfRule type="containsText" dxfId="5981" priority="6017" stopIfTrue="1" operator="containsText" text="3 - красный">
      <formula>NOT(ISERROR(SEARCH("3 - красный",O95)))</formula>
    </cfRule>
    <cfRule type="containsText" dxfId="5980" priority="6018" stopIfTrue="1" operator="containsText" text="2 - желтый">
      <formula>NOT(ISERROR(SEARCH("2 - желтый",O95)))</formula>
    </cfRule>
    <cfRule type="containsText" dxfId="5979" priority="6019" stopIfTrue="1" operator="containsText" text="1 - зеленый">
      <formula>NOT(ISERROR(SEARCH("1 - зеленый",O95)))</formula>
    </cfRule>
    <cfRule type="containsText" dxfId="5978" priority="6020" stopIfTrue="1" operator="containsText" text="0 - серый">
      <formula>NOT(ISERROR(SEARCH("0 - серый",O95)))</formula>
    </cfRule>
  </conditionalFormatting>
  <conditionalFormatting sqref="O96">
    <cfRule type="containsText" dxfId="5977" priority="6013" stopIfTrue="1" operator="containsText" text="3 - красный">
      <formula>NOT(ISERROR(SEARCH("3 - красный",O96)))</formula>
    </cfRule>
    <cfRule type="containsText" dxfId="5976" priority="6014" stopIfTrue="1" operator="containsText" text="2 - желтый">
      <formula>NOT(ISERROR(SEARCH("2 - желтый",O96)))</formula>
    </cfRule>
    <cfRule type="containsText" dxfId="5975" priority="6015" stopIfTrue="1" operator="containsText" text="1 - зеленый">
      <formula>NOT(ISERROR(SEARCH("1 - зеленый",O96)))</formula>
    </cfRule>
    <cfRule type="containsText" dxfId="5974" priority="6016" stopIfTrue="1" operator="containsText" text="0 - серый">
      <formula>NOT(ISERROR(SEARCH("0 - серый",O96)))</formula>
    </cfRule>
  </conditionalFormatting>
  <conditionalFormatting sqref="O116">
    <cfRule type="containsText" dxfId="5973" priority="6009" stopIfTrue="1" operator="containsText" text="3 - красный">
      <formula>NOT(ISERROR(SEARCH("3 - красный",O116)))</formula>
    </cfRule>
    <cfRule type="containsText" dxfId="5972" priority="6010" stopIfTrue="1" operator="containsText" text="2 - желтый">
      <formula>NOT(ISERROR(SEARCH("2 - желтый",O116)))</formula>
    </cfRule>
    <cfRule type="containsText" dxfId="5971" priority="6011" stopIfTrue="1" operator="containsText" text="1 - зеленый">
      <formula>NOT(ISERROR(SEARCH("1 - зеленый",O116)))</formula>
    </cfRule>
    <cfRule type="containsText" dxfId="5970" priority="6012" stopIfTrue="1" operator="containsText" text="0 - серый">
      <formula>NOT(ISERROR(SEARCH("0 - серый",O116)))</formula>
    </cfRule>
  </conditionalFormatting>
  <conditionalFormatting sqref="O117">
    <cfRule type="containsText" dxfId="5969" priority="6005" stopIfTrue="1" operator="containsText" text="3 - красный">
      <formula>NOT(ISERROR(SEARCH("3 - красный",O117)))</formula>
    </cfRule>
    <cfRule type="containsText" dxfId="5968" priority="6006" stopIfTrue="1" operator="containsText" text="2 - желтый">
      <formula>NOT(ISERROR(SEARCH("2 - желтый",O117)))</formula>
    </cfRule>
    <cfRule type="containsText" dxfId="5967" priority="6007" stopIfTrue="1" operator="containsText" text="1 - зеленый">
      <formula>NOT(ISERROR(SEARCH("1 - зеленый",O117)))</formula>
    </cfRule>
    <cfRule type="containsText" dxfId="5966" priority="6008" stopIfTrue="1" operator="containsText" text="0 - серый">
      <formula>NOT(ISERROR(SEARCH("0 - серый",O117)))</formula>
    </cfRule>
  </conditionalFormatting>
  <conditionalFormatting sqref="O118">
    <cfRule type="containsText" dxfId="5965" priority="6001" stopIfTrue="1" operator="containsText" text="3 - красный">
      <formula>NOT(ISERROR(SEARCH("3 - красный",O118)))</formula>
    </cfRule>
    <cfRule type="containsText" dxfId="5964" priority="6002" stopIfTrue="1" operator="containsText" text="2 - желтый">
      <formula>NOT(ISERROR(SEARCH("2 - желтый",O118)))</formula>
    </cfRule>
    <cfRule type="containsText" dxfId="5963" priority="6003" stopIfTrue="1" operator="containsText" text="1 - зеленый">
      <formula>NOT(ISERROR(SEARCH("1 - зеленый",O118)))</formula>
    </cfRule>
    <cfRule type="containsText" dxfId="5962" priority="6004" stopIfTrue="1" operator="containsText" text="0 - серый">
      <formula>NOT(ISERROR(SEARCH("0 - серый",O118)))</formula>
    </cfRule>
  </conditionalFormatting>
  <conditionalFormatting sqref="O119">
    <cfRule type="containsText" dxfId="5961" priority="5997" stopIfTrue="1" operator="containsText" text="3 - красный">
      <formula>NOT(ISERROR(SEARCH("3 - красный",O119)))</formula>
    </cfRule>
    <cfRule type="containsText" dxfId="5960" priority="5998" stopIfTrue="1" operator="containsText" text="2 - желтый">
      <formula>NOT(ISERROR(SEARCH("2 - желтый",O119)))</formula>
    </cfRule>
    <cfRule type="containsText" dxfId="5959" priority="5999" stopIfTrue="1" operator="containsText" text="1 - зеленый">
      <formula>NOT(ISERROR(SEARCH("1 - зеленый",O119)))</formula>
    </cfRule>
    <cfRule type="containsText" dxfId="5958" priority="6000" stopIfTrue="1" operator="containsText" text="0 - серый">
      <formula>NOT(ISERROR(SEARCH("0 - серый",O119)))</formula>
    </cfRule>
  </conditionalFormatting>
  <conditionalFormatting sqref="O120">
    <cfRule type="containsText" dxfId="5957" priority="5993" stopIfTrue="1" operator="containsText" text="3 - красный">
      <formula>NOT(ISERROR(SEARCH("3 - красный",O120)))</formula>
    </cfRule>
    <cfRule type="containsText" dxfId="5956" priority="5994" stopIfTrue="1" operator="containsText" text="2 - желтый">
      <formula>NOT(ISERROR(SEARCH("2 - желтый",O120)))</formula>
    </cfRule>
    <cfRule type="containsText" dxfId="5955" priority="5995" stopIfTrue="1" operator="containsText" text="1 - зеленый">
      <formula>NOT(ISERROR(SEARCH("1 - зеленый",O120)))</formula>
    </cfRule>
    <cfRule type="containsText" dxfId="5954" priority="5996" stopIfTrue="1" operator="containsText" text="0 - серый">
      <formula>NOT(ISERROR(SEARCH("0 - серый",O120)))</formula>
    </cfRule>
  </conditionalFormatting>
  <conditionalFormatting sqref="O121">
    <cfRule type="containsText" dxfId="5953" priority="5989" stopIfTrue="1" operator="containsText" text="3 - красный">
      <formula>NOT(ISERROR(SEARCH("3 - красный",O121)))</formula>
    </cfRule>
    <cfRule type="containsText" dxfId="5952" priority="5990" stopIfTrue="1" operator="containsText" text="2 - желтый">
      <formula>NOT(ISERROR(SEARCH("2 - желтый",O121)))</formula>
    </cfRule>
    <cfRule type="containsText" dxfId="5951" priority="5991" stopIfTrue="1" operator="containsText" text="1 - зеленый">
      <formula>NOT(ISERROR(SEARCH("1 - зеленый",O121)))</formula>
    </cfRule>
    <cfRule type="containsText" dxfId="5950" priority="5992" stopIfTrue="1" operator="containsText" text="0 - серый">
      <formula>NOT(ISERROR(SEARCH("0 - серый",O121)))</formula>
    </cfRule>
  </conditionalFormatting>
  <conditionalFormatting sqref="O122">
    <cfRule type="containsText" dxfId="5949" priority="5985" stopIfTrue="1" operator="containsText" text="3 - красный">
      <formula>NOT(ISERROR(SEARCH("3 - красный",O122)))</formula>
    </cfRule>
    <cfRule type="containsText" dxfId="5948" priority="5986" stopIfTrue="1" operator="containsText" text="2 - желтый">
      <formula>NOT(ISERROR(SEARCH("2 - желтый",O122)))</formula>
    </cfRule>
    <cfRule type="containsText" dxfId="5947" priority="5987" stopIfTrue="1" operator="containsText" text="1 - зеленый">
      <formula>NOT(ISERROR(SEARCH("1 - зеленый",O122)))</formula>
    </cfRule>
    <cfRule type="containsText" dxfId="5946" priority="5988" stopIfTrue="1" operator="containsText" text="0 - серый">
      <formula>NOT(ISERROR(SEARCH("0 - серый",O122)))</formula>
    </cfRule>
  </conditionalFormatting>
  <conditionalFormatting sqref="O123">
    <cfRule type="containsText" dxfId="5945" priority="5981" stopIfTrue="1" operator="containsText" text="3 - красный">
      <formula>NOT(ISERROR(SEARCH("3 - красный",O123)))</formula>
    </cfRule>
    <cfRule type="containsText" dxfId="5944" priority="5982" stopIfTrue="1" operator="containsText" text="2 - желтый">
      <formula>NOT(ISERROR(SEARCH("2 - желтый",O123)))</formula>
    </cfRule>
    <cfRule type="containsText" dxfId="5943" priority="5983" stopIfTrue="1" operator="containsText" text="1 - зеленый">
      <formula>NOT(ISERROR(SEARCH("1 - зеленый",O123)))</formula>
    </cfRule>
    <cfRule type="containsText" dxfId="5942" priority="5984" stopIfTrue="1" operator="containsText" text="0 - серый">
      <formula>NOT(ISERROR(SEARCH("0 - серый",O123)))</formula>
    </cfRule>
  </conditionalFormatting>
  <conditionalFormatting sqref="O149">
    <cfRule type="containsText" dxfId="5941" priority="5977" stopIfTrue="1" operator="containsText" text="3 - красный">
      <formula>NOT(ISERROR(SEARCH("3 - красный",O149)))</formula>
    </cfRule>
    <cfRule type="containsText" dxfId="5940" priority="5978" stopIfTrue="1" operator="containsText" text="2 - желтый">
      <formula>NOT(ISERROR(SEARCH("2 - желтый",O149)))</formula>
    </cfRule>
    <cfRule type="containsText" dxfId="5939" priority="5979" stopIfTrue="1" operator="containsText" text="1 - зеленый">
      <formula>NOT(ISERROR(SEARCH("1 - зеленый",O149)))</formula>
    </cfRule>
    <cfRule type="containsText" dxfId="5938" priority="5980" stopIfTrue="1" operator="containsText" text="0 - серый">
      <formula>NOT(ISERROR(SEARCH("0 - серый",O149)))</formula>
    </cfRule>
  </conditionalFormatting>
  <conditionalFormatting sqref="O151">
    <cfRule type="containsText" dxfId="5937" priority="5973" stopIfTrue="1" operator="containsText" text="3 - красный">
      <formula>NOT(ISERROR(SEARCH("3 - красный",O151)))</formula>
    </cfRule>
    <cfRule type="containsText" dxfId="5936" priority="5974" stopIfTrue="1" operator="containsText" text="2 - желтый">
      <formula>NOT(ISERROR(SEARCH("2 - желтый",O151)))</formula>
    </cfRule>
    <cfRule type="containsText" dxfId="5935" priority="5975" stopIfTrue="1" operator="containsText" text="1 - зеленый">
      <formula>NOT(ISERROR(SEARCH("1 - зеленый",O151)))</formula>
    </cfRule>
    <cfRule type="containsText" dxfId="5934" priority="5976" stopIfTrue="1" operator="containsText" text="0 - серый">
      <formula>NOT(ISERROR(SEARCH("0 - серый",O151)))</formula>
    </cfRule>
  </conditionalFormatting>
  <conditionalFormatting sqref="O46">
    <cfRule type="containsText" dxfId="5933" priority="5969" stopIfTrue="1" operator="containsText" text="3 - красный">
      <formula>NOT(ISERROR(SEARCH("3 - красный",O46)))</formula>
    </cfRule>
    <cfRule type="containsText" dxfId="5932" priority="5970" stopIfTrue="1" operator="containsText" text="2 - желтый">
      <formula>NOT(ISERROR(SEARCH("2 - желтый",O46)))</formula>
    </cfRule>
    <cfRule type="containsText" dxfId="5931" priority="5971" stopIfTrue="1" operator="containsText" text="1 - зеленый">
      <formula>NOT(ISERROR(SEARCH("1 - зеленый",O46)))</formula>
    </cfRule>
    <cfRule type="containsText" dxfId="5930" priority="5972" stopIfTrue="1" operator="containsText" text="0 - серый">
      <formula>NOT(ISERROR(SEARCH("0 - серый",O46)))</formula>
    </cfRule>
  </conditionalFormatting>
  <conditionalFormatting sqref="O45">
    <cfRule type="containsText" dxfId="5929" priority="5965" stopIfTrue="1" operator="containsText" text="3 - красный">
      <formula>NOT(ISERROR(SEARCH("3 - красный",O45)))</formula>
    </cfRule>
    <cfRule type="containsText" dxfId="5928" priority="5966" stopIfTrue="1" operator="containsText" text="2 - желтый">
      <formula>NOT(ISERROR(SEARCH("2 - желтый",O45)))</formula>
    </cfRule>
    <cfRule type="containsText" dxfId="5927" priority="5967" stopIfTrue="1" operator="containsText" text="1 - зеленый">
      <formula>NOT(ISERROR(SEARCH("1 - зеленый",O45)))</formula>
    </cfRule>
    <cfRule type="containsText" dxfId="5926" priority="5968" stopIfTrue="1" operator="containsText" text="0 - серый">
      <formula>NOT(ISERROR(SEARCH("0 - серый",O45)))</formula>
    </cfRule>
  </conditionalFormatting>
  <conditionalFormatting sqref="P89">
    <cfRule type="containsText" dxfId="5925" priority="5957" stopIfTrue="1" operator="containsText" text="3 - красный">
      <formula>NOT(ISERROR(SEARCH("3 - красный",P89)))</formula>
    </cfRule>
    <cfRule type="containsText" dxfId="5924" priority="5958" stopIfTrue="1" operator="containsText" text="2 - желтый">
      <formula>NOT(ISERROR(SEARCH("2 - желтый",P89)))</formula>
    </cfRule>
    <cfRule type="containsText" dxfId="5923" priority="5959" stopIfTrue="1" operator="containsText" text="1 - зеленый">
      <formula>NOT(ISERROR(SEARCH("1 - зеленый",P89)))</formula>
    </cfRule>
    <cfRule type="containsText" dxfId="5922" priority="5960" stopIfTrue="1" operator="containsText" text="0 - серый">
      <formula>NOT(ISERROR(SEARCH("0 - серый",P89)))</formula>
    </cfRule>
  </conditionalFormatting>
  <conditionalFormatting sqref="P91">
    <cfRule type="containsText" dxfId="5921" priority="5953" stopIfTrue="1" operator="containsText" text="3 - красный">
      <formula>NOT(ISERROR(SEARCH("3 - красный",P91)))</formula>
    </cfRule>
    <cfRule type="containsText" dxfId="5920" priority="5954" stopIfTrue="1" operator="containsText" text="2 - желтый">
      <formula>NOT(ISERROR(SEARCH("2 - желтый",P91)))</formula>
    </cfRule>
    <cfRule type="containsText" dxfId="5919" priority="5955" stopIfTrue="1" operator="containsText" text="1 - зеленый">
      <formula>NOT(ISERROR(SEARCH("1 - зеленый",P91)))</formula>
    </cfRule>
    <cfRule type="containsText" dxfId="5918" priority="5956" stopIfTrue="1" operator="containsText" text="0 - серый">
      <formula>NOT(ISERROR(SEARCH("0 - серый",P91)))</formula>
    </cfRule>
  </conditionalFormatting>
  <conditionalFormatting sqref="P92">
    <cfRule type="containsText" dxfId="5917" priority="5949" stopIfTrue="1" operator="containsText" text="3 - красный">
      <formula>NOT(ISERROR(SEARCH("3 - красный",P92)))</formula>
    </cfRule>
    <cfRule type="containsText" dxfId="5916" priority="5950" stopIfTrue="1" operator="containsText" text="2 - желтый">
      <formula>NOT(ISERROR(SEARCH("2 - желтый",P92)))</formula>
    </cfRule>
    <cfRule type="containsText" dxfId="5915" priority="5951" stopIfTrue="1" operator="containsText" text="1 - зеленый">
      <formula>NOT(ISERROR(SEARCH("1 - зеленый",P92)))</formula>
    </cfRule>
    <cfRule type="containsText" dxfId="5914" priority="5952" stopIfTrue="1" operator="containsText" text="0 - серый">
      <formula>NOT(ISERROR(SEARCH("0 - серый",P92)))</formula>
    </cfRule>
  </conditionalFormatting>
  <conditionalFormatting sqref="P93">
    <cfRule type="containsText" dxfId="5913" priority="5945" stopIfTrue="1" operator="containsText" text="3 - красный">
      <formula>NOT(ISERROR(SEARCH("3 - красный",P93)))</formula>
    </cfRule>
    <cfRule type="containsText" dxfId="5912" priority="5946" stopIfTrue="1" operator="containsText" text="2 - желтый">
      <formula>NOT(ISERROR(SEARCH("2 - желтый",P93)))</formula>
    </cfRule>
    <cfRule type="containsText" dxfId="5911" priority="5947" stopIfTrue="1" operator="containsText" text="1 - зеленый">
      <formula>NOT(ISERROR(SEARCH("1 - зеленый",P93)))</formula>
    </cfRule>
    <cfRule type="containsText" dxfId="5910" priority="5948" stopIfTrue="1" operator="containsText" text="0 - серый">
      <formula>NOT(ISERROR(SEARCH("0 - серый",P93)))</formula>
    </cfRule>
  </conditionalFormatting>
  <conditionalFormatting sqref="P119">
    <cfRule type="containsText" dxfId="5909" priority="5941" stopIfTrue="1" operator="containsText" text="3 - красный">
      <formula>NOT(ISERROR(SEARCH("3 - красный",P119)))</formula>
    </cfRule>
    <cfRule type="containsText" dxfId="5908" priority="5942" stopIfTrue="1" operator="containsText" text="2 - желтый">
      <formula>NOT(ISERROR(SEARCH("2 - желтый",P119)))</formula>
    </cfRule>
    <cfRule type="containsText" dxfId="5907" priority="5943" stopIfTrue="1" operator="containsText" text="1 - зеленый">
      <formula>NOT(ISERROR(SEARCH("1 - зеленый",P119)))</formula>
    </cfRule>
    <cfRule type="containsText" dxfId="5906" priority="5944" stopIfTrue="1" operator="containsText" text="0 - серый">
      <formula>NOT(ISERROR(SEARCH("0 - серый",P119)))</formula>
    </cfRule>
  </conditionalFormatting>
  <conditionalFormatting sqref="P121">
    <cfRule type="containsText" dxfId="5905" priority="5937" stopIfTrue="1" operator="containsText" text="3 - красный">
      <formula>NOT(ISERROR(SEARCH("3 - красный",P121)))</formula>
    </cfRule>
    <cfRule type="containsText" dxfId="5904" priority="5938" stopIfTrue="1" operator="containsText" text="2 - желтый">
      <formula>NOT(ISERROR(SEARCH("2 - желтый",P121)))</formula>
    </cfRule>
    <cfRule type="containsText" dxfId="5903" priority="5939" stopIfTrue="1" operator="containsText" text="1 - зеленый">
      <formula>NOT(ISERROR(SEARCH("1 - зеленый",P121)))</formula>
    </cfRule>
    <cfRule type="containsText" dxfId="5902" priority="5940" stopIfTrue="1" operator="containsText" text="0 - серый">
      <formula>NOT(ISERROR(SEARCH("0 - серый",P121)))</formula>
    </cfRule>
  </conditionalFormatting>
  <conditionalFormatting sqref="P122">
    <cfRule type="containsText" dxfId="5901" priority="5933" stopIfTrue="1" operator="containsText" text="3 - красный">
      <formula>NOT(ISERROR(SEARCH("3 - красный",P122)))</formula>
    </cfRule>
    <cfRule type="containsText" dxfId="5900" priority="5934" stopIfTrue="1" operator="containsText" text="2 - желтый">
      <formula>NOT(ISERROR(SEARCH("2 - желтый",P122)))</formula>
    </cfRule>
    <cfRule type="containsText" dxfId="5899" priority="5935" stopIfTrue="1" operator="containsText" text="1 - зеленый">
      <formula>NOT(ISERROR(SEARCH("1 - зеленый",P122)))</formula>
    </cfRule>
    <cfRule type="containsText" dxfId="5898" priority="5936" stopIfTrue="1" operator="containsText" text="0 - серый">
      <formula>NOT(ISERROR(SEARCH("0 - серый",P122)))</formula>
    </cfRule>
  </conditionalFormatting>
  <conditionalFormatting sqref="P123">
    <cfRule type="containsText" dxfId="5897" priority="5929" stopIfTrue="1" operator="containsText" text="3 - красный">
      <formula>NOT(ISERROR(SEARCH("3 - красный",P123)))</formula>
    </cfRule>
    <cfRule type="containsText" dxfId="5896" priority="5930" stopIfTrue="1" operator="containsText" text="2 - желтый">
      <formula>NOT(ISERROR(SEARCH("2 - желтый",P123)))</formula>
    </cfRule>
    <cfRule type="containsText" dxfId="5895" priority="5931" stopIfTrue="1" operator="containsText" text="1 - зеленый">
      <formula>NOT(ISERROR(SEARCH("1 - зеленый",P123)))</formula>
    </cfRule>
    <cfRule type="containsText" dxfId="5894" priority="5932" stopIfTrue="1" operator="containsText" text="0 - серый">
      <formula>NOT(ISERROR(SEARCH("0 - серый",P123)))</formula>
    </cfRule>
  </conditionalFormatting>
  <conditionalFormatting sqref="P124">
    <cfRule type="containsText" dxfId="5893" priority="5925" stopIfTrue="1" operator="containsText" text="3 - красный">
      <formula>NOT(ISERROR(SEARCH("3 - красный",P124)))</formula>
    </cfRule>
    <cfRule type="containsText" dxfId="5892" priority="5926" stopIfTrue="1" operator="containsText" text="2 - желтый">
      <formula>NOT(ISERROR(SEARCH("2 - желтый",P124)))</formula>
    </cfRule>
    <cfRule type="containsText" dxfId="5891" priority="5927" stopIfTrue="1" operator="containsText" text="1 - зеленый">
      <formula>NOT(ISERROR(SEARCH("1 - зеленый",P124)))</formula>
    </cfRule>
    <cfRule type="containsText" dxfId="5890" priority="5928" stopIfTrue="1" operator="containsText" text="0 - серый">
      <formula>NOT(ISERROR(SEARCH("0 - серый",P124)))</formula>
    </cfRule>
  </conditionalFormatting>
  <conditionalFormatting sqref="P125">
    <cfRule type="containsText" dxfId="5889" priority="5921" stopIfTrue="1" operator="containsText" text="3 - красный">
      <formula>NOT(ISERROR(SEARCH("3 - красный",P125)))</formula>
    </cfRule>
    <cfRule type="containsText" dxfId="5888" priority="5922" stopIfTrue="1" operator="containsText" text="2 - желтый">
      <formula>NOT(ISERROR(SEARCH("2 - желтый",P125)))</formula>
    </cfRule>
    <cfRule type="containsText" dxfId="5887" priority="5923" stopIfTrue="1" operator="containsText" text="1 - зеленый">
      <formula>NOT(ISERROR(SEARCH("1 - зеленый",P125)))</formula>
    </cfRule>
    <cfRule type="containsText" dxfId="5886" priority="5924" stopIfTrue="1" operator="containsText" text="0 - серый">
      <formula>NOT(ISERROR(SEARCH("0 - серый",P125)))</formula>
    </cfRule>
  </conditionalFormatting>
  <conditionalFormatting sqref="P150">
    <cfRule type="containsText" dxfId="5885" priority="5917" stopIfTrue="1" operator="containsText" text="3 - красный">
      <formula>NOT(ISERROR(SEARCH("3 - красный",P150)))</formula>
    </cfRule>
    <cfRule type="containsText" dxfId="5884" priority="5918" stopIfTrue="1" operator="containsText" text="2 - желтый">
      <formula>NOT(ISERROR(SEARCH("2 - желтый",P150)))</formula>
    </cfRule>
    <cfRule type="containsText" dxfId="5883" priority="5919" stopIfTrue="1" operator="containsText" text="1 - зеленый">
      <formula>NOT(ISERROR(SEARCH("1 - зеленый",P150)))</formula>
    </cfRule>
    <cfRule type="containsText" dxfId="5882" priority="5920" stopIfTrue="1" operator="containsText" text="0 - серый">
      <formula>NOT(ISERROR(SEARCH("0 - серый",P150)))</formula>
    </cfRule>
  </conditionalFormatting>
  <conditionalFormatting sqref="P204 P206">
    <cfRule type="containsText" dxfId="5881" priority="5913" stopIfTrue="1" operator="containsText" text="3 - красный">
      <formula>NOT(ISERROR(SEARCH("3 - красный",P204)))</formula>
    </cfRule>
    <cfRule type="containsText" dxfId="5880" priority="5914" stopIfTrue="1" operator="containsText" text="2 - желтый">
      <formula>NOT(ISERROR(SEARCH("2 - желтый",P204)))</formula>
    </cfRule>
    <cfRule type="containsText" dxfId="5879" priority="5915" stopIfTrue="1" operator="containsText" text="1 - зеленый">
      <formula>NOT(ISERROR(SEARCH("1 - зеленый",P204)))</formula>
    </cfRule>
    <cfRule type="containsText" dxfId="5878" priority="5916" stopIfTrue="1" operator="containsText" text="0 - серый">
      <formula>NOT(ISERROR(SEARCH("0 - серый",P204)))</formula>
    </cfRule>
  </conditionalFormatting>
  <conditionalFormatting sqref="P205">
    <cfRule type="containsText" dxfId="5877" priority="5909" stopIfTrue="1" operator="containsText" text="3 - красный">
      <formula>NOT(ISERROR(SEARCH("3 - красный",P205)))</formula>
    </cfRule>
    <cfRule type="containsText" dxfId="5876" priority="5910" stopIfTrue="1" operator="containsText" text="2 - желтый">
      <formula>NOT(ISERROR(SEARCH("2 - желтый",P205)))</formula>
    </cfRule>
    <cfRule type="containsText" dxfId="5875" priority="5911" stopIfTrue="1" operator="containsText" text="1 - зеленый">
      <formula>NOT(ISERROR(SEARCH("1 - зеленый",P205)))</formula>
    </cfRule>
    <cfRule type="containsText" dxfId="5874" priority="5912" stopIfTrue="1" operator="containsText" text="0 - серый">
      <formula>NOT(ISERROR(SEARCH("0 - серый",P205)))</formula>
    </cfRule>
  </conditionalFormatting>
  <conditionalFormatting sqref="P293">
    <cfRule type="containsText" dxfId="5873" priority="5849" stopIfTrue="1" operator="containsText" text="3 - красный">
      <formula>NOT(ISERROR(SEARCH("3 - красный",P293)))</formula>
    </cfRule>
    <cfRule type="containsText" dxfId="5872" priority="5850" stopIfTrue="1" operator="containsText" text="2 - желтый">
      <formula>NOT(ISERROR(SEARCH("2 - желтый",P293)))</formula>
    </cfRule>
    <cfRule type="containsText" dxfId="5871" priority="5851" stopIfTrue="1" operator="containsText" text="1 - зеленый">
      <formula>NOT(ISERROR(SEARCH("1 - зеленый",P293)))</formula>
    </cfRule>
    <cfRule type="containsText" dxfId="5870" priority="5852" stopIfTrue="1" operator="containsText" text="0 - серый">
      <formula>NOT(ISERROR(SEARCH("0 - серый",P293)))</formula>
    </cfRule>
  </conditionalFormatting>
  <conditionalFormatting sqref="P291">
    <cfRule type="containsText" dxfId="5869" priority="5857" stopIfTrue="1" operator="containsText" text="3 - красный">
      <formula>NOT(ISERROR(SEARCH("3 - красный",P291)))</formula>
    </cfRule>
    <cfRule type="containsText" dxfId="5868" priority="5858" stopIfTrue="1" operator="containsText" text="2 - желтый">
      <formula>NOT(ISERROR(SEARCH("2 - желтый",P291)))</formula>
    </cfRule>
    <cfRule type="containsText" dxfId="5867" priority="5859" stopIfTrue="1" operator="containsText" text="1 - зеленый">
      <formula>NOT(ISERROR(SEARCH("1 - зеленый",P291)))</formula>
    </cfRule>
    <cfRule type="containsText" dxfId="5866" priority="5860" stopIfTrue="1" operator="containsText" text="0 - серый">
      <formula>NOT(ISERROR(SEARCH("0 - серый",P291)))</formula>
    </cfRule>
  </conditionalFormatting>
  <conditionalFormatting sqref="P257">
    <cfRule type="containsText" dxfId="5865" priority="5905" stopIfTrue="1" operator="containsText" text="3 - красный">
      <formula>NOT(ISERROR(SEARCH("3 - красный",P257)))</formula>
    </cfRule>
    <cfRule type="containsText" dxfId="5864" priority="5906" stopIfTrue="1" operator="containsText" text="2 - желтый">
      <formula>NOT(ISERROR(SEARCH("2 - желтый",P257)))</formula>
    </cfRule>
    <cfRule type="containsText" dxfId="5863" priority="5907" stopIfTrue="1" operator="containsText" text="1 - зеленый">
      <formula>NOT(ISERROR(SEARCH("1 - зеленый",P257)))</formula>
    </cfRule>
    <cfRule type="containsText" dxfId="5862" priority="5908" stopIfTrue="1" operator="containsText" text="0 - серый">
      <formula>NOT(ISERROR(SEARCH("0 - серый",P257)))</formula>
    </cfRule>
  </conditionalFormatting>
  <conditionalFormatting sqref="P258">
    <cfRule type="containsText" dxfId="5861" priority="5901" stopIfTrue="1" operator="containsText" text="3 - красный">
      <formula>NOT(ISERROR(SEARCH("3 - красный",P258)))</formula>
    </cfRule>
    <cfRule type="containsText" dxfId="5860" priority="5902" stopIfTrue="1" operator="containsText" text="2 - желтый">
      <formula>NOT(ISERROR(SEARCH("2 - желтый",P258)))</formula>
    </cfRule>
    <cfRule type="containsText" dxfId="5859" priority="5903" stopIfTrue="1" operator="containsText" text="1 - зеленый">
      <formula>NOT(ISERROR(SEARCH("1 - зеленый",P258)))</formula>
    </cfRule>
    <cfRule type="containsText" dxfId="5858" priority="5904" stopIfTrue="1" operator="containsText" text="0 - серый">
      <formula>NOT(ISERROR(SEARCH("0 - серый",P258)))</formula>
    </cfRule>
  </conditionalFormatting>
  <conditionalFormatting sqref="P259">
    <cfRule type="containsText" dxfId="5857" priority="5897" stopIfTrue="1" operator="containsText" text="3 - красный">
      <formula>NOT(ISERROR(SEARCH("3 - красный",P259)))</formula>
    </cfRule>
    <cfRule type="containsText" dxfId="5856" priority="5898" stopIfTrue="1" operator="containsText" text="2 - желтый">
      <formula>NOT(ISERROR(SEARCH("2 - желтый",P259)))</formula>
    </cfRule>
    <cfRule type="containsText" dxfId="5855" priority="5899" stopIfTrue="1" operator="containsText" text="1 - зеленый">
      <formula>NOT(ISERROR(SEARCH("1 - зеленый",P259)))</formula>
    </cfRule>
    <cfRule type="containsText" dxfId="5854" priority="5900" stopIfTrue="1" operator="containsText" text="0 - серый">
      <formula>NOT(ISERROR(SEARCH("0 - серый",P259)))</formula>
    </cfRule>
  </conditionalFormatting>
  <conditionalFormatting sqref="P260">
    <cfRule type="containsText" dxfId="5853" priority="5893" stopIfTrue="1" operator="containsText" text="3 - красный">
      <formula>NOT(ISERROR(SEARCH("3 - красный",P260)))</formula>
    </cfRule>
    <cfRule type="containsText" dxfId="5852" priority="5894" stopIfTrue="1" operator="containsText" text="2 - желтый">
      <formula>NOT(ISERROR(SEARCH("2 - желтый",P260)))</formula>
    </cfRule>
    <cfRule type="containsText" dxfId="5851" priority="5895" stopIfTrue="1" operator="containsText" text="1 - зеленый">
      <formula>NOT(ISERROR(SEARCH("1 - зеленый",P260)))</formula>
    </cfRule>
    <cfRule type="containsText" dxfId="5850" priority="5896" stopIfTrue="1" operator="containsText" text="0 - серый">
      <formula>NOT(ISERROR(SEARCH("0 - серый",P260)))</formula>
    </cfRule>
  </conditionalFormatting>
  <conditionalFormatting sqref="P261">
    <cfRule type="containsText" dxfId="5849" priority="5889" stopIfTrue="1" operator="containsText" text="3 - красный">
      <formula>NOT(ISERROR(SEARCH("3 - красный",P261)))</formula>
    </cfRule>
    <cfRule type="containsText" dxfId="5848" priority="5890" stopIfTrue="1" operator="containsText" text="2 - желтый">
      <formula>NOT(ISERROR(SEARCH("2 - желтый",P261)))</formula>
    </cfRule>
    <cfRule type="containsText" dxfId="5847" priority="5891" stopIfTrue="1" operator="containsText" text="1 - зеленый">
      <formula>NOT(ISERROR(SEARCH("1 - зеленый",P261)))</formula>
    </cfRule>
    <cfRule type="containsText" dxfId="5846" priority="5892" stopIfTrue="1" operator="containsText" text="0 - серый">
      <formula>NOT(ISERROR(SEARCH("0 - серый",P261)))</formula>
    </cfRule>
  </conditionalFormatting>
  <conditionalFormatting sqref="P262">
    <cfRule type="containsText" dxfId="5845" priority="5885" stopIfTrue="1" operator="containsText" text="3 - красный">
      <formula>NOT(ISERROR(SEARCH("3 - красный",P262)))</formula>
    </cfRule>
    <cfRule type="containsText" dxfId="5844" priority="5886" stopIfTrue="1" operator="containsText" text="2 - желтый">
      <formula>NOT(ISERROR(SEARCH("2 - желтый",P262)))</formula>
    </cfRule>
    <cfRule type="containsText" dxfId="5843" priority="5887" stopIfTrue="1" operator="containsText" text="1 - зеленый">
      <formula>NOT(ISERROR(SEARCH("1 - зеленый",P262)))</formula>
    </cfRule>
    <cfRule type="containsText" dxfId="5842" priority="5888" stopIfTrue="1" operator="containsText" text="0 - серый">
      <formula>NOT(ISERROR(SEARCH("0 - серый",P262)))</formula>
    </cfRule>
  </conditionalFormatting>
  <conditionalFormatting sqref="P263">
    <cfRule type="containsText" dxfId="5841" priority="5881" stopIfTrue="1" operator="containsText" text="3 - красный">
      <formula>NOT(ISERROR(SEARCH("3 - красный",P263)))</formula>
    </cfRule>
    <cfRule type="containsText" dxfId="5840" priority="5882" stopIfTrue="1" operator="containsText" text="2 - желтый">
      <formula>NOT(ISERROR(SEARCH("2 - желтый",P263)))</formula>
    </cfRule>
    <cfRule type="containsText" dxfId="5839" priority="5883" stopIfTrue="1" operator="containsText" text="1 - зеленый">
      <formula>NOT(ISERROR(SEARCH("1 - зеленый",P263)))</formula>
    </cfRule>
    <cfRule type="containsText" dxfId="5838" priority="5884" stopIfTrue="1" operator="containsText" text="0 - серый">
      <formula>NOT(ISERROR(SEARCH("0 - серый",P263)))</formula>
    </cfRule>
  </conditionalFormatting>
  <conditionalFormatting sqref="P264">
    <cfRule type="containsText" dxfId="5837" priority="5877" stopIfTrue="1" operator="containsText" text="3 - красный">
      <formula>NOT(ISERROR(SEARCH("3 - красный",P264)))</formula>
    </cfRule>
    <cfRule type="containsText" dxfId="5836" priority="5878" stopIfTrue="1" operator="containsText" text="2 - желтый">
      <formula>NOT(ISERROR(SEARCH("2 - желтый",P264)))</formula>
    </cfRule>
    <cfRule type="containsText" dxfId="5835" priority="5879" stopIfTrue="1" operator="containsText" text="1 - зеленый">
      <formula>NOT(ISERROR(SEARCH("1 - зеленый",P264)))</formula>
    </cfRule>
    <cfRule type="containsText" dxfId="5834" priority="5880" stopIfTrue="1" operator="containsText" text="0 - серый">
      <formula>NOT(ISERROR(SEARCH("0 - серый",P264)))</formula>
    </cfRule>
  </conditionalFormatting>
  <conditionalFormatting sqref="P265">
    <cfRule type="containsText" dxfId="5833" priority="5873" stopIfTrue="1" operator="containsText" text="3 - красный">
      <formula>NOT(ISERROR(SEARCH("3 - красный",P265)))</formula>
    </cfRule>
    <cfRule type="containsText" dxfId="5832" priority="5874" stopIfTrue="1" operator="containsText" text="2 - желтый">
      <formula>NOT(ISERROR(SEARCH("2 - желтый",P265)))</formula>
    </cfRule>
    <cfRule type="containsText" dxfId="5831" priority="5875" stopIfTrue="1" operator="containsText" text="1 - зеленый">
      <formula>NOT(ISERROR(SEARCH("1 - зеленый",P265)))</formula>
    </cfRule>
    <cfRule type="containsText" dxfId="5830" priority="5876" stopIfTrue="1" operator="containsText" text="0 - серый">
      <formula>NOT(ISERROR(SEARCH("0 - серый",P265)))</formula>
    </cfRule>
  </conditionalFormatting>
  <conditionalFormatting sqref="P288">
    <cfRule type="containsText" dxfId="5829" priority="5869" stopIfTrue="1" operator="containsText" text="3 - красный">
      <formula>NOT(ISERROR(SEARCH("3 - красный",P288)))</formula>
    </cfRule>
    <cfRule type="containsText" dxfId="5828" priority="5870" stopIfTrue="1" operator="containsText" text="2 - желтый">
      <formula>NOT(ISERROR(SEARCH("2 - желтый",P288)))</formula>
    </cfRule>
    <cfRule type="containsText" dxfId="5827" priority="5871" stopIfTrue="1" operator="containsText" text="1 - зеленый">
      <formula>NOT(ISERROR(SEARCH("1 - зеленый",P288)))</formula>
    </cfRule>
    <cfRule type="containsText" dxfId="5826" priority="5872" stopIfTrue="1" operator="containsText" text="0 - серый">
      <formula>NOT(ISERROR(SEARCH("0 - серый",P288)))</formula>
    </cfRule>
  </conditionalFormatting>
  <conditionalFormatting sqref="P289">
    <cfRule type="containsText" dxfId="5825" priority="5865" stopIfTrue="1" operator="containsText" text="3 - красный">
      <formula>NOT(ISERROR(SEARCH("3 - красный",P289)))</formula>
    </cfRule>
    <cfRule type="containsText" dxfId="5824" priority="5866" stopIfTrue="1" operator="containsText" text="2 - желтый">
      <formula>NOT(ISERROR(SEARCH("2 - желтый",P289)))</formula>
    </cfRule>
    <cfRule type="containsText" dxfId="5823" priority="5867" stopIfTrue="1" operator="containsText" text="1 - зеленый">
      <formula>NOT(ISERROR(SEARCH("1 - зеленый",P289)))</formula>
    </cfRule>
    <cfRule type="containsText" dxfId="5822" priority="5868" stopIfTrue="1" operator="containsText" text="0 - серый">
      <formula>NOT(ISERROR(SEARCH("0 - серый",P289)))</formula>
    </cfRule>
  </conditionalFormatting>
  <conditionalFormatting sqref="P290">
    <cfRule type="containsText" dxfId="5821" priority="5861" stopIfTrue="1" operator="containsText" text="3 - красный">
      <formula>NOT(ISERROR(SEARCH("3 - красный",P290)))</formula>
    </cfRule>
    <cfRule type="containsText" dxfId="5820" priority="5862" stopIfTrue="1" operator="containsText" text="2 - желтый">
      <formula>NOT(ISERROR(SEARCH("2 - желтый",P290)))</formula>
    </cfRule>
    <cfRule type="containsText" dxfId="5819" priority="5863" stopIfTrue="1" operator="containsText" text="1 - зеленый">
      <formula>NOT(ISERROR(SEARCH("1 - зеленый",P290)))</formula>
    </cfRule>
    <cfRule type="containsText" dxfId="5818" priority="5864" stopIfTrue="1" operator="containsText" text="0 - серый">
      <formula>NOT(ISERROR(SEARCH("0 - серый",P290)))</formula>
    </cfRule>
  </conditionalFormatting>
  <conditionalFormatting sqref="P292">
    <cfRule type="containsText" dxfId="5817" priority="5853" stopIfTrue="1" operator="containsText" text="3 - красный">
      <formula>NOT(ISERROR(SEARCH("3 - красный",P292)))</formula>
    </cfRule>
    <cfRule type="containsText" dxfId="5816" priority="5854" stopIfTrue="1" operator="containsText" text="2 - желтый">
      <formula>NOT(ISERROR(SEARCH("2 - желтый",P292)))</formula>
    </cfRule>
    <cfRule type="containsText" dxfId="5815" priority="5855" stopIfTrue="1" operator="containsText" text="1 - зеленый">
      <formula>NOT(ISERROR(SEARCH("1 - зеленый",P292)))</formula>
    </cfRule>
    <cfRule type="containsText" dxfId="5814" priority="5856" stopIfTrue="1" operator="containsText" text="0 - серый">
      <formula>NOT(ISERROR(SEARCH("0 - серый",P292)))</formula>
    </cfRule>
  </conditionalFormatting>
  <conditionalFormatting sqref="P294">
    <cfRule type="containsText" dxfId="5813" priority="5845" stopIfTrue="1" operator="containsText" text="3 - красный">
      <formula>NOT(ISERROR(SEARCH("3 - красный",P294)))</formula>
    </cfRule>
    <cfRule type="containsText" dxfId="5812" priority="5846" stopIfTrue="1" operator="containsText" text="2 - желтый">
      <formula>NOT(ISERROR(SEARCH("2 - желтый",P294)))</formula>
    </cfRule>
    <cfRule type="containsText" dxfId="5811" priority="5847" stopIfTrue="1" operator="containsText" text="1 - зеленый">
      <formula>NOT(ISERROR(SEARCH("1 - зеленый",P294)))</formula>
    </cfRule>
    <cfRule type="containsText" dxfId="5810" priority="5848" stopIfTrue="1" operator="containsText" text="0 - серый">
      <formula>NOT(ISERROR(SEARCH("0 - серый",P294)))</formula>
    </cfRule>
  </conditionalFormatting>
  <conditionalFormatting sqref="P314">
    <cfRule type="containsText" dxfId="5809" priority="5841" stopIfTrue="1" operator="containsText" text="3 - красный">
      <formula>NOT(ISERROR(SEARCH("3 - красный",P314)))</formula>
    </cfRule>
    <cfRule type="containsText" dxfId="5808" priority="5842" stopIfTrue="1" operator="containsText" text="2 - желтый">
      <formula>NOT(ISERROR(SEARCH("2 - желтый",P314)))</formula>
    </cfRule>
    <cfRule type="containsText" dxfId="5807" priority="5843" stopIfTrue="1" operator="containsText" text="1 - зеленый">
      <formula>NOT(ISERROR(SEARCH("1 - зеленый",P314)))</formula>
    </cfRule>
    <cfRule type="containsText" dxfId="5806" priority="5844" stopIfTrue="1" operator="containsText" text="0 - серый">
      <formula>NOT(ISERROR(SEARCH("0 - серый",P314)))</formula>
    </cfRule>
  </conditionalFormatting>
  <conditionalFormatting sqref="P316">
    <cfRule type="containsText" dxfId="5805" priority="5837" stopIfTrue="1" operator="containsText" text="3 - красный">
      <formula>NOT(ISERROR(SEARCH("3 - красный",P316)))</formula>
    </cfRule>
    <cfRule type="containsText" dxfId="5804" priority="5838" stopIfTrue="1" operator="containsText" text="2 - желтый">
      <formula>NOT(ISERROR(SEARCH("2 - желтый",P316)))</formula>
    </cfRule>
    <cfRule type="containsText" dxfId="5803" priority="5839" stopIfTrue="1" operator="containsText" text="1 - зеленый">
      <formula>NOT(ISERROR(SEARCH("1 - зеленый",P316)))</formula>
    </cfRule>
    <cfRule type="containsText" dxfId="5802" priority="5840" stopIfTrue="1" operator="containsText" text="0 - серый">
      <formula>NOT(ISERROR(SEARCH("0 - серый",P316)))</formula>
    </cfRule>
  </conditionalFormatting>
  <conditionalFormatting sqref="P317">
    <cfRule type="containsText" dxfId="5801" priority="5833" stopIfTrue="1" operator="containsText" text="3 - красный">
      <formula>NOT(ISERROR(SEARCH("3 - красный",P317)))</formula>
    </cfRule>
    <cfRule type="containsText" dxfId="5800" priority="5834" stopIfTrue="1" operator="containsText" text="2 - желтый">
      <formula>NOT(ISERROR(SEARCH("2 - желтый",P317)))</formula>
    </cfRule>
    <cfRule type="containsText" dxfId="5799" priority="5835" stopIfTrue="1" operator="containsText" text="1 - зеленый">
      <formula>NOT(ISERROR(SEARCH("1 - зеленый",P317)))</formula>
    </cfRule>
    <cfRule type="containsText" dxfId="5798" priority="5836" stopIfTrue="1" operator="containsText" text="0 - серый">
      <formula>NOT(ISERROR(SEARCH("0 - серый",P317)))</formula>
    </cfRule>
  </conditionalFormatting>
  <conditionalFormatting sqref="O36:P36">
    <cfRule type="containsText" dxfId="5797" priority="5661" stopIfTrue="1" operator="containsText" text="3 - красный">
      <formula>NOT(ISERROR(SEARCH("3 - красный",O36)))</formula>
    </cfRule>
    <cfRule type="containsText" dxfId="5796" priority="5662" stopIfTrue="1" operator="containsText" text="2 - желтый">
      <formula>NOT(ISERROR(SEARCH("2 - желтый",O36)))</formula>
    </cfRule>
    <cfRule type="containsText" dxfId="5795" priority="5663" stopIfTrue="1" operator="containsText" text="1 - зеленый">
      <formula>NOT(ISERROR(SEARCH("1 - зеленый",O36)))</formula>
    </cfRule>
    <cfRule type="containsText" dxfId="5794" priority="5664" stopIfTrue="1" operator="containsText" text="0 - серый">
      <formula>NOT(ISERROR(SEARCH("0 - серый",O36)))</formula>
    </cfRule>
  </conditionalFormatting>
  <conditionalFormatting sqref="O37:P37">
    <cfRule type="containsText" dxfId="5793" priority="5657" stopIfTrue="1" operator="containsText" text="3 - красный">
      <formula>NOT(ISERROR(SEARCH("3 - красный",O37)))</formula>
    </cfRule>
    <cfRule type="containsText" dxfId="5792" priority="5658" stopIfTrue="1" operator="containsText" text="2 - желтый">
      <formula>NOT(ISERROR(SEARCH("2 - желтый",O37)))</formula>
    </cfRule>
    <cfRule type="containsText" dxfId="5791" priority="5659" stopIfTrue="1" operator="containsText" text="1 - зеленый">
      <formula>NOT(ISERROR(SEARCH("1 - зеленый",O37)))</formula>
    </cfRule>
    <cfRule type="containsText" dxfId="5790" priority="5660" stopIfTrue="1" operator="containsText" text="0 - серый">
      <formula>NOT(ISERROR(SEARCH("0 - серый",O37)))</formula>
    </cfRule>
  </conditionalFormatting>
  <conditionalFormatting sqref="O38:P38">
    <cfRule type="containsText" dxfId="5789" priority="5653" stopIfTrue="1" operator="containsText" text="3 - красный">
      <formula>NOT(ISERROR(SEARCH("3 - красный",O38)))</formula>
    </cfRule>
    <cfRule type="containsText" dxfId="5788" priority="5654" stopIfTrue="1" operator="containsText" text="2 - желтый">
      <formula>NOT(ISERROR(SEARCH("2 - желтый",O38)))</formula>
    </cfRule>
    <cfRule type="containsText" dxfId="5787" priority="5655" stopIfTrue="1" operator="containsText" text="1 - зеленый">
      <formula>NOT(ISERROR(SEARCH("1 - зеленый",O38)))</formula>
    </cfRule>
    <cfRule type="containsText" dxfId="5786" priority="5656" stopIfTrue="1" operator="containsText" text="0 - серый">
      <formula>NOT(ISERROR(SEARCH("0 - серый",O38)))</formula>
    </cfRule>
  </conditionalFormatting>
  <conditionalFormatting sqref="O62:P62">
    <cfRule type="containsText" dxfId="5785" priority="5821" stopIfTrue="1" operator="containsText" text="3 - красный">
      <formula>NOT(ISERROR(SEARCH("3 - красный",O62)))</formula>
    </cfRule>
    <cfRule type="containsText" dxfId="5784" priority="5822" stopIfTrue="1" operator="containsText" text="2 - желтый">
      <formula>NOT(ISERROR(SEARCH("2 - желтый",O62)))</formula>
    </cfRule>
    <cfRule type="containsText" dxfId="5783" priority="5823" stopIfTrue="1" operator="containsText" text="1 - зеленый">
      <formula>NOT(ISERROR(SEARCH("1 - зеленый",O62)))</formula>
    </cfRule>
    <cfRule type="containsText" dxfId="5782" priority="5824" stopIfTrue="1" operator="containsText" text="0 - серый">
      <formula>NOT(ISERROR(SEARCH("0 - серый",O62)))</formula>
    </cfRule>
  </conditionalFormatting>
  <conditionalFormatting sqref="O20:P20">
    <cfRule type="containsText" dxfId="5781" priority="5669" stopIfTrue="1" operator="containsText" text="3 - красный">
      <formula>NOT(ISERROR(SEARCH("3 - красный",O20)))</formula>
    </cfRule>
    <cfRule type="containsText" dxfId="5780" priority="5670" stopIfTrue="1" operator="containsText" text="2 - желтый">
      <formula>NOT(ISERROR(SEARCH("2 - желтый",O20)))</formula>
    </cfRule>
    <cfRule type="containsText" dxfId="5779" priority="5671" stopIfTrue="1" operator="containsText" text="1 - зеленый">
      <formula>NOT(ISERROR(SEARCH("1 - зеленый",O20)))</formula>
    </cfRule>
    <cfRule type="containsText" dxfId="5778" priority="5672" stopIfTrue="1" operator="containsText" text="0 - серый">
      <formula>NOT(ISERROR(SEARCH("0 - серый",O20)))</formula>
    </cfRule>
  </conditionalFormatting>
  <conditionalFormatting sqref="O85:P85">
    <cfRule type="containsText" dxfId="5777" priority="5817" stopIfTrue="1" operator="containsText" text="3 - красный">
      <formula>NOT(ISERROR(SEARCH("3 - красный",O85)))</formula>
    </cfRule>
    <cfRule type="containsText" dxfId="5776" priority="5818" stopIfTrue="1" operator="containsText" text="2 - желтый">
      <formula>NOT(ISERROR(SEARCH("2 - желтый",O85)))</formula>
    </cfRule>
    <cfRule type="containsText" dxfId="5775" priority="5819" stopIfTrue="1" operator="containsText" text="1 - зеленый">
      <formula>NOT(ISERROR(SEARCH("1 - зеленый",O85)))</formula>
    </cfRule>
    <cfRule type="containsText" dxfId="5774" priority="5820" stopIfTrue="1" operator="containsText" text="0 - серый">
      <formula>NOT(ISERROR(SEARCH("0 - серый",O85)))</formula>
    </cfRule>
  </conditionalFormatting>
  <conditionalFormatting sqref="O141:P141">
    <cfRule type="containsText" dxfId="5773" priority="5805" stopIfTrue="1" operator="containsText" text="3 - красный">
      <formula>NOT(ISERROR(SEARCH("3 - красный",O141)))</formula>
    </cfRule>
    <cfRule type="containsText" dxfId="5772" priority="5806" stopIfTrue="1" operator="containsText" text="2 - желтый">
      <formula>NOT(ISERROR(SEARCH("2 - желтый",O141)))</formula>
    </cfRule>
    <cfRule type="containsText" dxfId="5771" priority="5807" stopIfTrue="1" operator="containsText" text="1 - зеленый">
      <formula>NOT(ISERROR(SEARCH("1 - зеленый",O141)))</formula>
    </cfRule>
    <cfRule type="containsText" dxfId="5770" priority="5808" stopIfTrue="1" operator="containsText" text="0 - серый">
      <formula>NOT(ISERROR(SEARCH("0 - серый",O141)))</formula>
    </cfRule>
  </conditionalFormatting>
  <conditionalFormatting sqref="O142:P142">
    <cfRule type="containsText" dxfId="5769" priority="5801" stopIfTrue="1" operator="containsText" text="3 - красный">
      <formula>NOT(ISERROR(SEARCH("3 - красный",O142)))</formula>
    </cfRule>
    <cfRule type="containsText" dxfId="5768" priority="5802" stopIfTrue="1" operator="containsText" text="2 - желтый">
      <formula>NOT(ISERROR(SEARCH("2 - желтый",O142)))</formula>
    </cfRule>
    <cfRule type="containsText" dxfId="5767" priority="5803" stopIfTrue="1" operator="containsText" text="1 - зеленый">
      <formula>NOT(ISERROR(SEARCH("1 - зеленый",O142)))</formula>
    </cfRule>
    <cfRule type="containsText" dxfId="5766" priority="5804" stopIfTrue="1" operator="containsText" text="0 - серый">
      <formula>NOT(ISERROR(SEARCH("0 - серый",O142)))</formula>
    </cfRule>
  </conditionalFormatting>
  <conditionalFormatting sqref="O143:P143">
    <cfRule type="containsText" dxfId="5765" priority="5797" stopIfTrue="1" operator="containsText" text="3 - красный">
      <formula>NOT(ISERROR(SEARCH("3 - красный",O143)))</formula>
    </cfRule>
    <cfRule type="containsText" dxfId="5764" priority="5798" stopIfTrue="1" operator="containsText" text="2 - желтый">
      <formula>NOT(ISERROR(SEARCH("2 - желтый",O143)))</formula>
    </cfRule>
    <cfRule type="containsText" dxfId="5763" priority="5799" stopIfTrue="1" operator="containsText" text="1 - зеленый">
      <formula>NOT(ISERROR(SEARCH("1 - зеленый",O143)))</formula>
    </cfRule>
    <cfRule type="containsText" dxfId="5762" priority="5800" stopIfTrue="1" operator="containsText" text="0 - серый">
      <formula>NOT(ISERROR(SEARCH("0 - серый",O143)))</formula>
    </cfRule>
  </conditionalFormatting>
  <conditionalFormatting sqref="O168:P168">
    <cfRule type="containsText" dxfId="5761" priority="5793" stopIfTrue="1" operator="containsText" text="3 - красный">
      <formula>NOT(ISERROR(SEARCH("3 - красный",O168)))</formula>
    </cfRule>
    <cfRule type="containsText" dxfId="5760" priority="5794" stopIfTrue="1" operator="containsText" text="2 - желтый">
      <formula>NOT(ISERROR(SEARCH("2 - желтый",O168)))</formula>
    </cfRule>
    <cfRule type="containsText" dxfId="5759" priority="5795" stopIfTrue="1" operator="containsText" text="1 - зеленый">
      <formula>NOT(ISERROR(SEARCH("1 - зеленый",O168)))</formula>
    </cfRule>
    <cfRule type="containsText" dxfId="5758" priority="5796" stopIfTrue="1" operator="containsText" text="0 - серый">
      <formula>NOT(ISERROR(SEARCH("0 - серый",O168)))</formula>
    </cfRule>
  </conditionalFormatting>
  <conditionalFormatting sqref="O169:P169">
    <cfRule type="containsText" dxfId="5757" priority="5789" stopIfTrue="1" operator="containsText" text="3 - красный">
      <formula>NOT(ISERROR(SEARCH("3 - красный",O169)))</formula>
    </cfRule>
    <cfRule type="containsText" dxfId="5756" priority="5790" stopIfTrue="1" operator="containsText" text="2 - желтый">
      <formula>NOT(ISERROR(SEARCH("2 - желтый",O169)))</formula>
    </cfRule>
    <cfRule type="containsText" dxfId="5755" priority="5791" stopIfTrue="1" operator="containsText" text="1 - зеленый">
      <formula>NOT(ISERROR(SEARCH("1 - зеленый",O169)))</formula>
    </cfRule>
    <cfRule type="containsText" dxfId="5754" priority="5792" stopIfTrue="1" operator="containsText" text="0 - серый">
      <formula>NOT(ISERROR(SEARCH("0 - серый",O169)))</formula>
    </cfRule>
  </conditionalFormatting>
  <conditionalFormatting sqref="O170:P170">
    <cfRule type="containsText" dxfId="5753" priority="5785" stopIfTrue="1" operator="containsText" text="3 - красный">
      <formula>NOT(ISERROR(SEARCH("3 - красный",O170)))</formula>
    </cfRule>
    <cfRule type="containsText" dxfId="5752" priority="5786" stopIfTrue="1" operator="containsText" text="2 - желтый">
      <formula>NOT(ISERROR(SEARCH("2 - желтый",O170)))</formula>
    </cfRule>
    <cfRule type="containsText" dxfId="5751" priority="5787" stopIfTrue="1" operator="containsText" text="1 - зеленый">
      <formula>NOT(ISERROR(SEARCH("1 - зеленый",O170)))</formula>
    </cfRule>
    <cfRule type="containsText" dxfId="5750" priority="5788" stopIfTrue="1" operator="containsText" text="0 - серый">
      <formula>NOT(ISERROR(SEARCH("0 - серый",O170)))</formula>
    </cfRule>
  </conditionalFormatting>
  <conditionalFormatting sqref="O171:P171">
    <cfRule type="containsText" dxfId="5749" priority="5781" stopIfTrue="1" operator="containsText" text="3 - красный">
      <formula>NOT(ISERROR(SEARCH("3 - красный",O171)))</formula>
    </cfRule>
    <cfRule type="containsText" dxfId="5748" priority="5782" stopIfTrue="1" operator="containsText" text="2 - желтый">
      <formula>NOT(ISERROR(SEARCH("2 - желтый",O171)))</formula>
    </cfRule>
    <cfRule type="containsText" dxfId="5747" priority="5783" stopIfTrue="1" operator="containsText" text="1 - зеленый">
      <formula>NOT(ISERROR(SEARCH("1 - зеленый",O171)))</formula>
    </cfRule>
    <cfRule type="containsText" dxfId="5746" priority="5784" stopIfTrue="1" operator="containsText" text="0 - серый">
      <formula>NOT(ISERROR(SEARCH("0 - серый",O171)))</formula>
    </cfRule>
  </conditionalFormatting>
  <conditionalFormatting sqref="O193:P193">
    <cfRule type="containsText" dxfId="5745" priority="5777" stopIfTrue="1" operator="containsText" text="3 - красный">
      <formula>NOT(ISERROR(SEARCH("3 - красный",O193)))</formula>
    </cfRule>
    <cfRule type="containsText" dxfId="5744" priority="5778" stopIfTrue="1" operator="containsText" text="2 - желтый">
      <formula>NOT(ISERROR(SEARCH("2 - желтый",O193)))</formula>
    </cfRule>
    <cfRule type="containsText" dxfId="5743" priority="5779" stopIfTrue="1" operator="containsText" text="1 - зеленый">
      <formula>NOT(ISERROR(SEARCH("1 - зеленый",O193)))</formula>
    </cfRule>
    <cfRule type="containsText" dxfId="5742" priority="5780" stopIfTrue="1" operator="containsText" text="0 - серый">
      <formula>NOT(ISERROR(SEARCH("0 - серый",O193)))</formula>
    </cfRule>
  </conditionalFormatting>
  <conditionalFormatting sqref="O194:P194">
    <cfRule type="containsText" dxfId="5741" priority="5773" stopIfTrue="1" operator="containsText" text="3 - красный">
      <formula>NOT(ISERROR(SEARCH("3 - красный",O194)))</formula>
    </cfRule>
    <cfRule type="containsText" dxfId="5740" priority="5774" stopIfTrue="1" operator="containsText" text="2 - желтый">
      <formula>NOT(ISERROR(SEARCH("2 - желтый",O194)))</formula>
    </cfRule>
    <cfRule type="containsText" dxfId="5739" priority="5775" stopIfTrue="1" operator="containsText" text="1 - зеленый">
      <formula>NOT(ISERROR(SEARCH("1 - зеленый",O194)))</formula>
    </cfRule>
    <cfRule type="containsText" dxfId="5738" priority="5776" stopIfTrue="1" operator="containsText" text="0 - серый">
      <formula>NOT(ISERROR(SEARCH("0 - серый",O194)))</formula>
    </cfRule>
  </conditionalFormatting>
  <conditionalFormatting sqref="O197:P197">
    <cfRule type="containsText" dxfId="5737" priority="5769" stopIfTrue="1" operator="containsText" text="3 - красный">
      <formula>NOT(ISERROR(SEARCH("3 - красный",O197)))</formula>
    </cfRule>
    <cfRule type="containsText" dxfId="5736" priority="5770" stopIfTrue="1" operator="containsText" text="2 - желтый">
      <formula>NOT(ISERROR(SEARCH("2 - желтый",O197)))</formula>
    </cfRule>
    <cfRule type="containsText" dxfId="5735" priority="5771" stopIfTrue="1" operator="containsText" text="1 - зеленый">
      <formula>NOT(ISERROR(SEARCH("1 - зеленый",O197)))</formula>
    </cfRule>
    <cfRule type="containsText" dxfId="5734" priority="5772" stopIfTrue="1" operator="containsText" text="0 - серый">
      <formula>NOT(ISERROR(SEARCH("0 - серый",O197)))</formula>
    </cfRule>
  </conditionalFormatting>
  <conditionalFormatting sqref="O210:P210">
    <cfRule type="containsText" dxfId="5733" priority="5765" stopIfTrue="1" operator="containsText" text="3 - красный">
      <formula>NOT(ISERROR(SEARCH("3 - красный",O210)))</formula>
    </cfRule>
    <cfRule type="containsText" dxfId="5732" priority="5766" stopIfTrue="1" operator="containsText" text="2 - желтый">
      <formula>NOT(ISERROR(SEARCH("2 - желтый",O210)))</formula>
    </cfRule>
    <cfRule type="containsText" dxfId="5731" priority="5767" stopIfTrue="1" operator="containsText" text="1 - зеленый">
      <formula>NOT(ISERROR(SEARCH("1 - зеленый",O210)))</formula>
    </cfRule>
    <cfRule type="containsText" dxfId="5730" priority="5768" stopIfTrue="1" operator="containsText" text="0 - серый">
      <formula>NOT(ISERROR(SEARCH("0 - серый",O210)))</formula>
    </cfRule>
  </conditionalFormatting>
  <conditionalFormatting sqref="O211:P211">
    <cfRule type="containsText" dxfId="5729" priority="5761" stopIfTrue="1" operator="containsText" text="3 - красный">
      <formula>NOT(ISERROR(SEARCH("3 - красный",O211)))</formula>
    </cfRule>
    <cfRule type="containsText" dxfId="5728" priority="5762" stopIfTrue="1" operator="containsText" text="2 - желтый">
      <formula>NOT(ISERROR(SEARCH("2 - желтый",O211)))</formula>
    </cfRule>
    <cfRule type="containsText" dxfId="5727" priority="5763" stopIfTrue="1" operator="containsText" text="1 - зеленый">
      <formula>NOT(ISERROR(SEARCH("1 - зеленый",O211)))</formula>
    </cfRule>
    <cfRule type="containsText" dxfId="5726" priority="5764" stopIfTrue="1" operator="containsText" text="0 - серый">
      <formula>NOT(ISERROR(SEARCH("0 - серый",O211)))</formula>
    </cfRule>
  </conditionalFormatting>
  <conditionalFormatting sqref="O212:P212">
    <cfRule type="containsText" dxfId="5725" priority="5757" stopIfTrue="1" operator="containsText" text="3 - красный">
      <formula>NOT(ISERROR(SEARCH("3 - красный",O212)))</formula>
    </cfRule>
    <cfRule type="containsText" dxfId="5724" priority="5758" stopIfTrue="1" operator="containsText" text="2 - желтый">
      <formula>NOT(ISERROR(SEARCH("2 - желтый",O212)))</formula>
    </cfRule>
    <cfRule type="containsText" dxfId="5723" priority="5759" stopIfTrue="1" operator="containsText" text="1 - зеленый">
      <formula>NOT(ISERROR(SEARCH("1 - зеленый",O212)))</formula>
    </cfRule>
    <cfRule type="containsText" dxfId="5722" priority="5760" stopIfTrue="1" operator="containsText" text="0 - серый">
      <formula>NOT(ISERROR(SEARCH("0 - серый",O212)))</formula>
    </cfRule>
  </conditionalFormatting>
  <conditionalFormatting sqref="O214:P214">
    <cfRule type="containsText" dxfId="5721" priority="5749" stopIfTrue="1" operator="containsText" text="3 - красный">
      <formula>NOT(ISERROR(SEARCH("3 - красный",O214)))</formula>
    </cfRule>
    <cfRule type="containsText" dxfId="5720" priority="5750" stopIfTrue="1" operator="containsText" text="2 - желтый">
      <formula>NOT(ISERROR(SEARCH("2 - желтый",O214)))</formula>
    </cfRule>
    <cfRule type="containsText" dxfId="5719" priority="5751" stopIfTrue="1" operator="containsText" text="1 - зеленый">
      <formula>NOT(ISERROR(SEARCH("1 - зеленый",O214)))</formula>
    </cfRule>
    <cfRule type="containsText" dxfId="5718" priority="5752" stopIfTrue="1" operator="containsText" text="0 - серый">
      <formula>NOT(ISERROR(SEARCH("0 - серый",O214)))</formula>
    </cfRule>
  </conditionalFormatting>
  <conditionalFormatting sqref="O215:P215">
    <cfRule type="containsText" dxfId="5717" priority="5745" stopIfTrue="1" operator="containsText" text="3 - красный">
      <formula>NOT(ISERROR(SEARCH("3 - красный",O215)))</formula>
    </cfRule>
    <cfRule type="containsText" dxfId="5716" priority="5746" stopIfTrue="1" operator="containsText" text="2 - желтый">
      <formula>NOT(ISERROR(SEARCH("2 - желтый",O215)))</formula>
    </cfRule>
    <cfRule type="containsText" dxfId="5715" priority="5747" stopIfTrue="1" operator="containsText" text="1 - зеленый">
      <formula>NOT(ISERROR(SEARCH("1 - зеленый",O215)))</formula>
    </cfRule>
    <cfRule type="containsText" dxfId="5714" priority="5748" stopIfTrue="1" operator="containsText" text="0 - серый">
      <formula>NOT(ISERROR(SEARCH("0 - серый",O215)))</formula>
    </cfRule>
  </conditionalFormatting>
  <conditionalFormatting sqref="O216:P216">
    <cfRule type="containsText" dxfId="5713" priority="5741" stopIfTrue="1" operator="containsText" text="3 - красный">
      <formula>NOT(ISERROR(SEARCH("3 - красный",O216)))</formula>
    </cfRule>
    <cfRule type="containsText" dxfId="5712" priority="5742" stopIfTrue="1" operator="containsText" text="2 - желтый">
      <formula>NOT(ISERROR(SEARCH("2 - желтый",O216)))</formula>
    </cfRule>
    <cfRule type="containsText" dxfId="5711" priority="5743" stopIfTrue="1" operator="containsText" text="1 - зеленый">
      <formula>NOT(ISERROR(SEARCH("1 - зеленый",O216)))</formula>
    </cfRule>
    <cfRule type="containsText" dxfId="5710" priority="5744" stopIfTrue="1" operator="containsText" text="0 - серый">
      <formula>NOT(ISERROR(SEARCH("0 - серый",O216)))</formula>
    </cfRule>
  </conditionalFormatting>
  <conditionalFormatting sqref="O218:P218">
    <cfRule type="containsText" dxfId="5709" priority="5737" stopIfTrue="1" operator="containsText" text="3 - красный">
      <formula>NOT(ISERROR(SEARCH("3 - красный",O218)))</formula>
    </cfRule>
    <cfRule type="containsText" dxfId="5708" priority="5738" stopIfTrue="1" operator="containsText" text="2 - желтый">
      <formula>NOT(ISERROR(SEARCH("2 - желтый",O218)))</formula>
    </cfRule>
    <cfRule type="containsText" dxfId="5707" priority="5739" stopIfTrue="1" operator="containsText" text="1 - зеленый">
      <formula>NOT(ISERROR(SEARCH("1 - зеленый",O218)))</formula>
    </cfRule>
    <cfRule type="containsText" dxfId="5706" priority="5740" stopIfTrue="1" operator="containsText" text="0 - серый">
      <formula>NOT(ISERROR(SEARCH("0 - серый",O218)))</formula>
    </cfRule>
  </conditionalFormatting>
  <conditionalFormatting sqref="O219:P219">
    <cfRule type="containsText" dxfId="5705" priority="5733" stopIfTrue="1" operator="containsText" text="3 - красный">
      <formula>NOT(ISERROR(SEARCH("3 - красный",O219)))</formula>
    </cfRule>
    <cfRule type="containsText" dxfId="5704" priority="5734" stopIfTrue="1" operator="containsText" text="2 - желтый">
      <formula>NOT(ISERROR(SEARCH("2 - желтый",O219)))</formula>
    </cfRule>
    <cfRule type="containsText" dxfId="5703" priority="5735" stopIfTrue="1" operator="containsText" text="1 - зеленый">
      <formula>NOT(ISERROR(SEARCH("1 - зеленый",O219)))</formula>
    </cfRule>
    <cfRule type="containsText" dxfId="5702" priority="5736" stopIfTrue="1" operator="containsText" text="0 - серый">
      <formula>NOT(ISERROR(SEARCH("0 - серый",O219)))</formula>
    </cfRule>
  </conditionalFormatting>
  <conditionalFormatting sqref="O220:P220">
    <cfRule type="containsText" dxfId="5701" priority="5729" stopIfTrue="1" operator="containsText" text="3 - красный">
      <formula>NOT(ISERROR(SEARCH("3 - красный",O220)))</formula>
    </cfRule>
    <cfRule type="containsText" dxfId="5700" priority="5730" stopIfTrue="1" operator="containsText" text="2 - желтый">
      <formula>NOT(ISERROR(SEARCH("2 - желтый",O220)))</formula>
    </cfRule>
    <cfRule type="containsText" dxfId="5699" priority="5731" stopIfTrue="1" operator="containsText" text="1 - зеленый">
      <formula>NOT(ISERROR(SEARCH("1 - зеленый",O220)))</formula>
    </cfRule>
    <cfRule type="containsText" dxfId="5698" priority="5732" stopIfTrue="1" operator="containsText" text="0 - серый">
      <formula>NOT(ISERROR(SEARCH("0 - серый",O220)))</formula>
    </cfRule>
  </conditionalFormatting>
  <conditionalFormatting sqref="O221:P221">
    <cfRule type="containsText" dxfId="5697" priority="5725" stopIfTrue="1" operator="containsText" text="3 - красный">
      <formula>NOT(ISERROR(SEARCH("3 - красный",O221)))</formula>
    </cfRule>
    <cfRule type="containsText" dxfId="5696" priority="5726" stopIfTrue="1" operator="containsText" text="2 - желтый">
      <formula>NOT(ISERROR(SEARCH("2 - желтый",O221)))</formula>
    </cfRule>
    <cfRule type="containsText" dxfId="5695" priority="5727" stopIfTrue="1" operator="containsText" text="1 - зеленый">
      <formula>NOT(ISERROR(SEARCH("1 - зеленый",O221)))</formula>
    </cfRule>
    <cfRule type="containsText" dxfId="5694" priority="5728" stopIfTrue="1" operator="containsText" text="0 - серый">
      <formula>NOT(ISERROR(SEARCH("0 - серый",O221)))</formula>
    </cfRule>
  </conditionalFormatting>
  <conditionalFormatting sqref="O222:P222">
    <cfRule type="containsText" dxfId="5693" priority="5721" stopIfTrue="1" operator="containsText" text="3 - красный">
      <formula>NOT(ISERROR(SEARCH("3 - красный",O222)))</formula>
    </cfRule>
    <cfRule type="containsText" dxfId="5692" priority="5722" stopIfTrue="1" operator="containsText" text="2 - желтый">
      <formula>NOT(ISERROR(SEARCH("2 - желтый",O222)))</formula>
    </cfRule>
    <cfRule type="containsText" dxfId="5691" priority="5723" stopIfTrue="1" operator="containsText" text="1 - зеленый">
      <formula>NOT(ISERROR(SEARCH("1 - зеленый",O222)))</formula>
    </cfRule>
    <cfRule type="containsText" dxfId="5690" priority="5724" stopIfTrue="1" operator="containsText" text="0 - серый">
      <formula>NOT(ISERROR(SEARCH("0 - серый",O222)))</formula>
    </cfRule>
  </conditionalFormatting>
  <conditionalFormatting sqref="O331:P331">
    <cfRule type="containsText" dxfId="5689" priority="5717" stopIfTrue="1" operator="containsText" text="3 - красный">
      <formula>NOT(ISERROR(SEARCH("3 - красный",O331)))</formula>
    </cfRule>
    <cfRule type="containsText" dxfId="5688" priority="5718" stopIfTrue="1" operator="containsText" text="2 - желтый">
      <formula>NOT(ISERROR(SEARCH("2 - желтый",O331)))</formula>
    </cfRule>
    <cfRule type="containsText" dxfId="5687" priority="5719" stopIfTrue="1" operator="containsText" text="1 - зеленый">
      <formula>NOT(ISERROR(SEARCH("1 - зеленый",O331)))</formula>
    </cfRule>
    <cfRule type="containsText" dxfId="5686" priority="5720" stopIfTrue="1" operator="containsText" text="0 - серый">
      <formula>NOT(ISERROR(SEARCH("0 - серый",O331)))</formula>
    </cfRule>
  </conditionalFormatting>
  <conditionalFormatting sqref="O332:P332">
    <cfRule type="containsText" dxfId="5685" priority="5713" stopIfTrue="1" operator="containsText" text="3 - красный">
      <formula>NOT(ISERROR(SEARCH("3 - красный",O332)))</formula>
    </cfRule>
    <cfRule type="containsText" dxfId="5684" priority="5714" stopIfTrue="1" operator="containsText" text="2 - желтый">
      <formula>NOT(ISERROR(SEARCH("2 - желтый",O332)))</formula>
    </cfRule>
    <cfRule type="containsText" dxfId="5683" priority="5715" stopIfTrue="1" operator="containsText" text="1 - зеленый">
      <formula>NOT(ISERROR(SEARCH("1 - зеленый",O332)))</formula>
    </cfRule>
    <cfRule type="containsText" dxfId="5682" priority="5716" stopIfTrue="1" operator="containsText" text="0 - серый">
      <formula>NOT(ISERROR(SEARCH("0 - серый",O332)))</formula>
    </cfRule>
  </conditionalFormatting>
  <conditionalFormatting sqref="O23:P23">
    <cfRule type="containsText" dxfId="5681" priority="5529" stopIfTrue="1" operator="containsText" text="3 - красный">
      <formula>NOT(ISERROR(SEARCH("3 - красный",O23)))</formula>
    </cfRule>
    <cfRule type="containsText" dxfId="5680" priority="5530" stopIfTrue="1" operator="containsText" text="2 - желтый">
      <formula>NOT(ISERROR(SEARCH("2 - желтый",O23)))</formula>
    </cfRule>
    <cfRule type="containsText" dxfId="5679" priority="5531" stopIfTrue="1" operator="containsText" text="1 - зеленый">
      <formula>NOT(ISERROR(SEARCH("1 - зеленый",O23)))</formula>
    </cfRule>
    <cfRule type="containsText" dxfId="5678" priority="5532" stopIfTrue="1" operator="containsText" text="0 - серый">
      <formula>NOT(ISERROR(SEARCH("0 - серый",O23)))</formula>
    </cfRule>
  </conditionalFormatting>
  <conditionalFormatting sqref="O24:P24">
    <cfRule type="containsText" dxfId="5677" priority="5525" stopIfTrue="1" operator="containsText" text="3 - красный">
      <formula>NOT(ISERROR(SEARCH("3 - красный",O24)))</formula>
    </cfRule>
    <cfRule type="containsText" dxfId="5676" priority="5526" stopIfTrue="1" operator="containsText" text="2 - желтый">
      <formula>NOT(ISERROR(SEARCH("2 - желтый",O24)))</formula>
    </cfRule>
    <cfRule type="containsText" dxfId="5675" priority="5527" stopIfTrue="1" operator="containsText" text="1 - зеленый">
      <formula>NOT(ISERROR(SEARCH("1 - зеленый",O24)))</formula>
    </cfRule>
    <cfRule type="containsText" dxfId="5674" priority="5528" stopIfTrue="1" operator="containsText" text="0 - серый">
      <formula>NOT(ISERROR(SEARCH("0 - серый",O24)))</formula>
    </cfRule>
  </conditionalFormatting>
  <conditionalFormatting sqref="O130:P130">
    <cfRule type="containsText" dxfId="5673" priority="5321" stopIfTrue="1" operator="containsText" text="3 - красный">
      <formula>NOT(ISERROR(SEARCH("3 - красный",O130)))</formula>
    </cfRule>
    <cfRule type="containsText" dxfId="5672" priority="5322" stopIfTrue="1" operator="containsText" text="2 - желтый">
      <formula>NOT(ISERROR(SEARCH("2 - желтый",O130)))</formula>
    </cfRule>
    <cfRule type="containsText" dxfId="5671" priority="5323" stopIfTrue="1" operator="containsText" text="1 - зеленый">
      <formula>NOT(ISERROR(SEARCH("1 - зеленый",O130)))</formula>
    </cfRule>
    <cfRule type="containsText" dxfId="5670" priority="5324" stopIfTrue="1" operator="containsText" text="0 - серый">
      <formula>NOT(ISERROR(SEARCH("0 - серый",O130)))</formula>
    </cfRule>
  </conditionalFormatting>
  <conditionalFormatting sqref="O131:P131">
    <cfRule type="containsText" dxfId="5669" priority="5317" stopIfTrue="1" operator="containsText" text="3 - красный">
      <formula>NOT(ISERROR(SEARCH("3 - красный",O131)))</formula>
    </cfRule>
    <cfRule type="containsText" dxfId="5668" priority="5318" stopIfTrue="1" operator="containsText" text="2 - желтый">
      <formula>NOT(ISERROR(SEARCH("2 - желтый",O131)))</formula>
    </cfRule>
    <cfRule type="containsText" dxfId="5667" priority="5319" stopIfTrue="1" operator="containsText" text="1 - зеленый">
      <formula>NOT(ISERROR(SEARCH("1 - зеленый",O131)))</formula>
    </cfRule>
    <cfRule type="containsText" dxfId="5666" priority="5320" stopIfTrue="1" operator="containsText" text="0 - серый">
      <formula>NOT(ISERROR(SEARCH("0 - серый",O131)))</formula>
    </cfRule>
  </conditionalFormatting>
  <conditionalFormatting sqref="O132:P132">
    <cfRule type="containsText" dxfId="5665" priority="5313" stopIfTrue="1" operator="containsText" text="3 - красный">
      <formula>NOT(ISERROR(SEARCH("3 - красный",O132)))</formula>
    </cfRule>
    <cfRule type="containsText" dxfId="5664" priority="5314" stopIfTrue="1" operator="containsText" text="2 - желтый">
      <formula>NOT(ISERROR(SEARCH("2 - желтый",O132)))</formula>
    </cfRule>
    <cfRule type="containsText" dxfId="5663" priority="5315" stopIfTrue="1" operator="containsText" text="1 - зеленый">
      <formula>NOT(ISERROR(SEARCH("1 - зеленый",O132)))</formula>
    </cfRule>
    <cfRule type="containsText" dxfId="5662" priority="5316" stopIfTrue="1" operator="containsText" text="0 - серый">
      <formula>NOT(ISERROR(SEARCH("0 - серый",O132)))</formula>
    </cfRule>
  </conditionalFormatting>
  <conditionalFormatting sqref="O134:P134">
    <cfRule type="containsText" dxfId="5661" priority="5309" stopIfTrue="1" operator="containsText" text="3 - красный">
      <formula>NOT(ISERROR(SEARCH("3 - красный",O134)))</formula>
    </cfRule>
    <cfRule type="containsText" dxfId="5660" priority="5310" stopIfTrue="1" operator="containsText" text="2 - желтый">
      <formula>NOT(ISERROR(SEARCH("2 - желтый",O134)))</formula>
    </cfRule>
    <cfRule type="containsText" dxfId="5659" priority="5311" stopIfTrue="1" operator="containsText" text="1 - зеленый">
      <formula>NOT(ISERROR(SEARCH("1 - зеленый",O134)))</formula>
    </cfRule>
    <cfRule type="containsText" dxfId="5658" priority="5312" stopIfTrue="1" operator="containsText" text="0 - серый">
      <formula>NOT(ISERROR(SEARCH("0 - серый",O134)))</formula>
    </cfRule>
  </conditionalFormatting>
  <conditionalFormatting sqref="O110">
    <cfRule type="containsText" dxfId="5657" priority="5357" stopIfTrue="1" operator="containsText" text="3 - красный">
      <formula>NOT(ISERROR(SEARCH("3 - красный",O110)))</formula>
    </cfRule>
    <cfRule type="containsText" dxfId="5656" priority="5358" stopIfTrue="1" operator="containsText" text="2 - желтый">
      <formula>NOT(ISERROR(SEARCH("2 - желтый",O110)))</formula>
    </cfRule>
    <cfRule type="containsText" dxfId="5655" priority="5359" stopIfTrue="1" operator="containsText" text="1 - зеленый">
      <formula>NOT(ISERROR(SEARCH("1 - зеленый",O110)))</formula>
    </cfRule>
    <cfRule type="containsText" dxfId="5654" priority="5360" stopIfTrue="1" operator="containsText" text="0 - серый">
      <formula>NOT(ISERROR(SEARCH("0 - серый",O110)))</formula>
    </cfRule>
  </conditionalFormatting>
  <conditionalFormatting sqref="P111">
    <cfRule type="containsText" dxfId="5653" priority="5353" stopIfTrue="1" operator="containsText" text="3 - красный">
      <formula>NOT(ISERROR(SEARCH("3 - красный",P111)))</formula>
    </cfRule>
    <cfRule type="containsText" dxfId="5652" priority="5354" stopIfTrue="1" operator="containsText" text="2 - желтый">
      <formula>NOT(ISERROR(SEARCH("2 - желтый",P111)))</formula>
    </cfRule>
    <cfRule type="containsText" dxfId="5651" priority="5355" stopIfTrue="1" operator="containsText" text="1 - зеленый">
      <formula>NOT(ISERROR(SEARCH("1 - зеленый",P111)))</formula>
    </cfRule>
    <cfRule type="containsText" dxfId="5650" priority="5356" stopIfTrue="1" operator="containsText" text="0 - серый">
      <formula>NOT(ISERROR(SEARCH("0 - серый",P111)))</formula>
    </cfRule>
  </conditionalFormatting>
  <conditionalFormatting sqref="O107">
    <cfRule type="containsText" dxfId="5649" priority="5365" stopIfTrue="1" operator="containsText" text="3 - красный">
      <formula>NOT(ISERROR(SEARCH("3 - красный",O107)))</formula>
    </cfRule>
    <cfRule type="containsText" dxfId="5648" priority="5366" stopIfTrue="1" operator="containsText" text="2 - желтый">
      <formula>NOT(ISERROR(SEARCH("2 - желтый",O107)))</formula>
    </cfRule>
    <cfRule type="containsText" dxfId="5647" priority="5367" stopIfTrue="1" operator="containsText" text="1 - зеленый">
      <formula>NOT(ISERROR(SEARCH("1 - зеленый",O107)))</formula>
    </cfRule>
    <cfRule type="containsText" dxfId="5646" priority="5368" stopIfTrue="1" operator="containsText" text="0 - серый">
      <formula>NOT(ISERROR(SEARCH("0 - серый",O107)))</formula>
    </cfRule>
  </conditionalFormatting>
  <conditionalFormatting sqref="P145">
    <cfRule type="containsText" dxfId="5645" priority="5709" stopIfTrue="1" operator="containsText" text="3 - красный">
      <formula>NOT(ISERROR(SEARCH("3 - красный",P145)))</formula>
    </cfRule>
    <cfRule type="containsText" dxfId="5644" priority="5710" stopIfTrue="1" operator="containsText" text="2 - желтый">
      <formula>NOT(ISERROR(SEARCH("2 - желтый",P145)))</formula>
    </cfRule>
    <cfRule type="containsText" dxfId="5643" priority="5711" stopIfTrue="1" operator="containsText" text="1 - зеленый">
      <formula>NOT(ISERROR(SEARCH("1 - зеленый",P145)))</formula>
    </cfRule>
    <cfRule type="containsText" dxfId="5642" priority="5712" stopIfTrue="1" operator="containsText" text="0 - серый">
      <formula>NOT(ISERROR(SEARCH("0 - серый",P145)))</formula>
    </cfRule>
  </conditionalFormatting>
  <conditionalFormatting sqref="O145">
    <cfRule type="containsText" dxfId="5641" priority="5705" stopIfTrue="1" operator="containsText" text="3 - красный">
      <formula>NOT(ISERROR(SEARCH("3 - красный",O145)))</formula>
    </cfRule>
    <cfRule type="containsText" dxfId="5640" priority="5706" stopIfTrue="1" operator="containsText" text="2 - желтый">
      <formula>NOT(ISERROR(SEARCH("2 - желтый",O145)))</formula>
    </cfRule>
    <cfRule type="containsText" dxfId="5639" priority="5707" stopIfTrue="1" operator="containsText" text="1 - зеленый">
      <formula>NOT(ISERROR(SEARCH("1 - зеленый",O145)))</formula>
    </cfRule>
    <cfRule type="containsText" dxfId="5638" priority="5708" stopIfTrue="1" operator="containsText" text="0 - серый">
      <formula>NOT(ISERROR(SEARCH("0 - серый",O145)))</formula>
    </cfRule>
  </conditionalFormatting>
  <conditionalFormatting sqref="P146">
    <cfRule type="containsText" dxfId="5637" priority="5701" stopIfTrue="1" operator="containsText" text="3 - красный">
      <formula>NOT(ISERROR(SEARCH("3 - красный",P146)))</formula>
    </cfRule>
    <cfRule type="containsText" dxfId="5636" priority="5702" stopIfTrue="1" operator="containsText" text="2 - желтый">
      <formula>NOT(ISERROR(SEARCH("2 - желтый",P146)))</formula>
    </cfRule>
    <cfRule type="containsText" dxfId="5635" priority="5703" stopIfTrue="1" operator="containsText" text="1 - зеленый">
      <formula>NOT(ISERROR(SEARCH("1 - зеленый",P146)))</formula>
    </cfRule>
    <cfRule type="containsText" dxfId="5634" priority="5704" stopIfTrue="1" operator="containsText" text="0 - серый">
      <formula>NOT(ISERROR(SEARCH("0 - серый",P146)))</formula>
    </cfRule>
  </conditionalFormatting>
  <conditionalFormatting sqref="O146">
    <cfRule type="containsText" dxfId="5633" priority="5697" stopIfTrue="1" operator="containsText" text="3 - красный">
      <formula>NOT(ISERROR(SEARCH("3 - красный",O146)))</formula>
    </cfRule>
    <cfRule type="containsText" dxfId="5632" priority="5698" stopIfTrue="1" operator="containsText" text="2 - желтый">
      <formula>NOT(ISERROR(SEARCH("2 - желтый",O146)))</formula>
    </cfRule>
    <cfRule type="containsText" dxfId="5631" priority="5699" stopIfTrue="1" operator="containsText" text="1 - зеленый">
      <formula>NOT(ISERROR(SEARCH("1 - зеленый",O146)))</formula>
    </cfRule>
    <cfRule type="containsText" dxfId="5630" priority="5700" stopIfTrue="1" operator="containsText" text="0 - серый">
      <formula>NOT(ISERROR(SEARCH("0 - серый",O146)))</formula>
    </cfRule>
  </conditionalFormatting>
  <conditionalFormatting sqref="P195">
    <cfRule type="containsText" dxfId="5629" priority="5693" stopIfTrue="1" operator="containsText" text="3 - красный">
      <formula>NOT(ISERROR(SEARCH("3 - красный",P195)))</formula>
    </cfRule>
    <cfRule type="containsText" dxfId="5628" priority="5694" stopIfTrue="1" operator="containsText" text="2 - желтый">
      <formula>NOT(ISERROR(SEARCH("2 - желтый",P195)))</formula>
    </cfRule>
    <cfRule type="containsText" dxfId="5627" priority="5695" stopIfTrue="1" operator="containsText" text="1 - зеленый">
      <formula>NOT(ISERROR(SEARCH("1 - зеленый",P195)))</formula>
    </cfRule>
    <cfRule type="containsText" dxfId="5626" priority="5696" stopIfTrue="1" operator="containsText" text="0 - серый">
      <formula>NOT(ISERROR(SEARCH("0 - серый",P195)))</formula>
    </cfRule>
  </conditionalFormatting>
  <conditionalFormatting sqref="O195">
    <cfRule type="containsText" dxfId="5625" priority="5689" stopIfTrue="1" operator="containsText" text="3 - красный">
      <formula>NOT(ISERROR(SEARCH("3 - красный",O195)))</formula>
    </cfRule>
    <cfRule type="containsText" dxfId="5624" priority="5690" stopIfTrue="1" operator="containsText" text="2 - желтый">
      <formula>NOT(ISERROR(SEARCH("2 - желтый",O195)))</formula>
    </cfRule>
    <cfRule type="containsText" dxfId="5623" priority="5691" stopIfTrue="1" operator="containsText" text="1 - зеленый">
      <formula>NOT(ISERROR(SEARCH("1 - зеленый",O195)))</formula>
    </cfRule>
    <cfRule type="containsText" dxfId="5622" priority="5692" stopIfTrue="1" operator="containsText" text="0 - серый">
      <formula>NOT(ISERROR(SEARCH("0 - серый",O195)))</formula>
    </cfRule>
  </conditionalFormatting>
  <conditionalFormatting sqref="P196">
    <cfRule type="containsText" dxfId="5621" priority="5685" stopIfTrue="1" operator="containsText" text="3 - красный">
      <formula>NOT(ISERROR(SEARCH("3 - красный",P196)))</formula>
    </cfRule>
    <cfRule type="containsText" dxfId="5620" priority="5686" stopIfTrue="1" operator="containsText" text="2 - желтый">
      <formula>NOT(ISERROR(SEARCH("2 - желтый",P196)))</formula>
    </cfRule>
    <cfRule type="containsText" dxfId="5619" priority="5687" stopIfTrue="1" operator="containsText" text="1 - зеленый">
      <formula>NOT(ISERROR(SEARCH("1 - зеленый",P196)))</formula>
    </cfRule>
    <cfRule type="containsText" dxfId="5618" priority="5688" stopIfTrue="1" operator="containsText" text="0 - серый">
      <formula>NOT(ISERROR(SEARCH("0 - серый",P196)))</formula>
    </cfRule>
  </conditionalFormatting>
  <conditionalFormatting sqref="O196">
    <cfRule type="containsText" dxfId="5617" priority="5681" stopIfTrue="1" operator="containsText" text="3 - красный">
      <formula>NOT(ISERROR(SEARCH("3 - красный",O196)))</formula>
    </cfRule>
    <cfRule type="containsText" dxfId="5616" priority="5682" stopIfTrue="1" operator="containsText" text="2 - желтый">
      <formula>NOT(ISERROR(SEARCH("2 - желтый",O196)))</formula>
    </cfRule>
    <cfRule type="containsText" dxfId="5615" priority="5683" stopIfTrue="1" operator="containsText" text="1 - зеленый">
      <formula>NOT(ISERROR(SEARCH("1 - зеленый",O196)))</formula>
    </cfRule>
    <cfRule type="containsText" dxfId="5614" priority="5684" stopIfTrue="1" operator="containsText" text="0 - серый">
      <formula>NOT(ISERROR(SEARCH("0 - серый",O196)))</formula>
    </cfRule>
  </conditionalFormatting>
  <conditionalFormatting sqref="O113:P113">
    <cfRule type="containsText" dxfId="5613" priority="5341" stopIfTrue="1" operator="containsText" text="3 - красный">
      <formula>NOT(ISERROR(SEARCH("3 - красный",O113)))</formula>
    </cfRule>
    <cfRule type="containsText" dxfId="5612" priority="5342" stopIfTrue="1" operator="containsText" text="2 - желтый">
      <formula>NOT(ISERROR(SEARCH("2 - желтый",O113)))</formula>
    </cfRule>
    <cfRule type="containsText" dxfId="5611" priority="5343" stopIfTrue="1" operator="containsText" text="1 - зеленый">
      <formula>NOT(ISERROR(SEARCH("1 - зеленый",O113)))</formula>
    </cfRule>
    <cfRule type="containsText" dxfId="5610" priority="5344" stopIfTrue="1" operator="containsText" text="0 - серый">
      <formula>NOT(ISERROR(SEARCH("0 - серый",O113)))</formula>
    </cfRule>
  </conditionalFormatting>
  <conditionalFormatting sqref="O114:P114">
    <cfRule type="containsText" dxfId="5609" priority="5337" stopIfTrue="1" operator="containsText" text="3 - красный">
      <formula>NOT(ISERROR(SEARCH("3 - красный",O114)))</formula>
    </cfRule>
    <cfRule type="containsText" dxfId="5608" priority="5338" stopIfTrue="1" operator="containsText" text="2 - желтый">
      <formula>NOT(ISERROR(SEARCH("2 - желтый",O114)))</formula>
    </cfRule>
    <cfRule type="containsText" dxfId="5607" priority="5339" stopIfTrue="1" operator="containsText" text="1 - зеленый">
      <formula>NOT(ISERROR(SEARCH("1 - зеленый",O114)))</formula>
    </cfRule>
    <cfRule type="containsText" dxfId="5606" priority="5340" stopIfTrue="1" operator="containsText" text="0 - серый">
      <formula>NOT(ISERROR(SEARCH("0 - серый",O114)))</formula>
    </cfRule>
  </conditionalFormatting>
  <conditionalFormatting sqref="O115:P115">
    <cfRule type="containsText" dxfId="5605" priority="5333" stopIfTrue="1" operator="containsText" text="3 - красный">
      <formula>NOT(ISERROR(SEARCH("3 - красный",O115)))</formula>
    </cfRule>
    <cfRule type="containsText" dxfId="5604" priority="5334" stopIfTrue="1" operator="containsText" text="2 - желтый">
      <formula>NOT(ISERROR(SEARCH("2 - желтый",O115)))</formula>
    </cfRule>
    <cfRule type="containsText" dxfId="5603" priority="5335" stopIfTrue="1" operator="containsText" text="1 - зеленый">
      <formula>NOT(ISERROR(SEARCH("1 - зеленый",O115)))</formula>
    </cfRule>
    <cfRule type="containsText" dxfId="5602" priority="5336" stopIfTrue="1" operator="containsText" text="0 - серый">
      <formula>NOT(ISERROR(SEARCH("0 - серый",O115)))</formula>
    </cfRule>
  </conditionalFormatting>
  <conditionalFormatting sqref="O128:P128">
    <cfRule type="containsText" dxfId="5601" priority="5329" stopIfTrue="1" operator="containsText" text="3 - красный">
      <formula>NOT(ISERROR(SEARCH("3 - красный",O128)))</formula>
    </cfRule>
    <cfRule type="containsText" dxfId="5600" priority="5330" stopIfTrue="1" operator="containsText" text="2 - желтый">
      <formula>NOT(ISERROR(SEARCH("2 - желтый",O128)))</formula>
    </cfRule>
    <cfRule type="containsText" dxfId="5599" priority="5331" stopIfTrue="1" operator="containsText" text="1 - зеленый">
      <formula>NOT(ISERROR(SEARCH("1 - зеленый",O128)))</formula>
    </cfRule>
    <cfRule type="containsText" dxfId="5598" priority="5332" stopIfTrue="1" operator="containsText" text="0 - серый">
      <formula>NOT(ISERROR(SEARCH("0 - серый",O128)))</formula>
    </cfRule>
  </conditionalFormatting>
  <conditionalFormatting sqref="O129:P129">
    <cfRule type="containsText" dxfId="5597" priority="5325" stopIfTrue="1" operator="containsText" text="3 - красный">
      <formula>NOT(ISERROR(SEARCH("3 - красный",O129)))</formula>
    </cfRule>
    <cfRule type="containsText" dxfId="5596" priority="5326" stopIfTrue="1" operator="containsText" text="2 - желтый">
      <formula>NOT(ISERROR(SEARCH("2 - желтый",O129)))</formula>
    </cfRule>
    <cfRule type="containsText" dxfId="5595" priority="5327" stopIfTrue="1" operator="containsText" text="1 - зеленый">
      <formula>NOT(ISERROR(SEARCH("1 - зеленый",O129)))</formula>
    </cfRule>
    <cfRule type="containsText" dxfId="5594" priority="5328" stopIfTrue="1" operator="containsText" text="0 - серый">
      <formula>NOT(ISERROR(SEARCH("0 - серый",O129)))</formula>
    </cfRule>
  </conditionalFormatting>
  <conditionalFormatting sqref="P321">
    <cfRule type="containsText" dxfId="5593" priority="5677" stopIfTrue="1" operator="containsText" text="3 - красный">
      <formula>NOT(ISERROR(SEARCH("3 - красный",P321)))</formula>
    </cfRule>
    <cfRule type="containsText" dxfId="5592" priority="5678" stopIfTrue="1" operator="containsText" text="2 - желтый">
      <formula>NOT(ISERROR(SEARCH("2 - желтый",P321)))</formula>
    </cfRule>
    <cfRule type="containsText" dxfId="5591" priority="5679" stopIfTrue="1" operator="containsText" text="1 - зеленый">
      <formula>NOT(ISERROR(SEARCH("1 - зеленый",P321)))</formula>
    </cfRule>
    <cfRule type="containsText" dxfId="5590" priority="5680" stopIfTrue="1" operator="containsText" text="0 - серый">
      <formula>NOT(ISERROR(SEARCH("0 - серый",P321)))</formula>
    </cfRule>
  </conditionalFormatting>
  <conditionalFormatting sqref="O321">
    <cfRule type="containsText" dxfId="5589" priority="5673" stopIfTrue="1" operator="containsText" text="3 - красный">
      <formula>NOT(ISERROR(SEARCH("3 - красный",O321)))</formula>
    </cfRule>
    <cfRule type="containsText" dxfId="5588" priority="5674" stopIfTrue="1" operator="containsText" text="2 - желтый">
      <formula>NOT(ISERROR(SEARCH("2 - желтый",O321)))</formula>
    </cfRule>
    <cfRule type="containsText" dxfId="5587" priority="5675" stopIfTrue="1" operator="containsText" text="1 - зеленый">
      <formula>NOT(ISERROR(SEARCH("1 - зеленый",O321)))</formula>
    </cfRule>
    <cfRule type="containsText" dxfId="5586" priority="5676" stopIfTrue="1" operator="containsText" text="0 - серый">
      <formula>NOT(ISERROR(SEARCH("0 - серый",O321)))</formula>
    </cfRule>
  </conditionalFormatting>
  <conditionalFormatting sqref="P135">
    <cfRule type="containsText" dxfId="5585" priority="5305" stopIfTrue="1" operator="containsText" text="3 - красный">
      <formula>NOT(ISERROR(SEARCH("3 - красный",P135)))</formula>
    </cfRule>
    <cfRule type="containsText" dxfId="5584" priority="5306" stopIfTrue="1" operator="containsText" text="2 - желтый">
      <formula>NOT(ISERROR(SEARCH("2 - желтый",P135)))</formula>
    </cfRule>
    <cfRule type="containsText" dxfId="5583" priority="5307" stopIfTrue="1" operator="containsText" text="1 - зеленый">
      <formula>NOT(ISERROR(SEARCH("1 - зеленый",P135)))</formula>
    </cfRule>
    <cfRule type="containsText" dxfId="5582" priority="5308" stopIfTrue="1" operator="containsText" text="0 - серый">
      <formula>NOT(ISERROR(SEARCH("0 - серый",P135)))</formula>
    </cfRule>
  </conditionalFormatting>
  <conditionalFormatting sqref="O135">
    <cfRule type="containsText" dxfId="5581" priority="5301" stopIfTrue="1" operator="containsText" text="3 - красный">
      <formula>NOT(ISERROR(SEARCH("3 - красный",O135)))</formula>
    </cfRule>
    <cfRule type="containsText" dxfId="5580" priority="5302" stopIfTrue="1" operator="containsText" text="2 - желтый">
      <formula>NOT(ISERROR(SEARCH("2 - желтый",O135)))</formula>
    </cfRule>
    <cfRule type="containsText" dxfId="5579" priority="5303" stopIfTrue="1" operator="containsText" text="1 - зеленый">
      <formula>NOT(ISERROR(SEARCH("1 - зеленый",O135)))</formula>
    </cfRule>
    <cfRule type="containsText" dxfId="5578" priority="5304" stopIfTrue="1" operator="containsText" text="0 - серый">
      <formula>NOT(ISERROR(SEARCH("0 - серый",O135)))</formula>
    </cfRule>
  </conditionalFormatting>
  <conditionalFormatting sqref="P136">
    <cfRule type="containsText" dxfId="5577" priority="5297" stopIfTrue="1" operator="containsText" text="3 - красный">
      <formula>NOT(ISERROR(SEARCH("3 - красный",P136)))</formula>
    </cfRule>
    <cfRule type="containsText" dxfId="5576" priority="5298" stopIfTrue="1" operator="containsText" text="2 - желтый">
      <formula>NOT(ISERROR(SEARCH("2 - желтый",P136)))</formula>
    </cfRule>
    <cfRule type="containsText" dxfId="5575" priority="5299" stopIfTrue="1" operator="containsText" text="1 - зеленый">
      <formula>NOT(ISERROR(SEARCH("1 - зеленый",P136)))</formula>
    </cfRule>
    <cfRule type="containsText" dxfId="5574" priority="5300" stopIfTrue="1" operator="containsText" text="0 - серый">
      <formula>NOT(ISERROR(SEARCH("0 - серый",P136)))</formula>
    </cfRule>
  </conditionalFormatting>
  <conditionalFormatting sqref="O136">
    <cfRule type="containsText" dxfId="5573" priority="5293" stopIfTrue="1" operator="containsText" text="3 - красный">
      <formula>NOT(ISERROR(SEARCH("3 - красный",O136)))</formula>
    </cfRule>
    <cfRule type="containsText" dxfId="5572" priority="5294" stopIfTrue="1" operator="containsText" text="2 - желтый">
      <formula>NOT(ISERROR(SEARCH("2 - желтый",O136)))</formula>
    </cfRule>
    <cfRule type="containsText" dxfId="5571" priority="5295" stopIfTrue="1" operator="containsText" text="1 - зеленый">
      <formula>NOT(ISERROR(SEARCH("1 - зеленый",O136)))</formula>
    </cfRule>
    <cfRule type="containsText" dxfId="5570" priority="5296" stopIfTrue="1" operator="containsText" text="0 - серый">
      <formula>NOT(ISERROR(SEARCH("0 - серый",O136)))</formula>
    </cfRule>
  </conditionalFormatting>
  <conditionalFormatting sqref="O137">
    <cfRule type="containsText" dxfId="5569" priority="5285" stopIfTrue="1" operator="containsText" text="3 - красный">
      <formula>NOT(ISERROR(SEARCH("3 - красный",O137)))</formula>
    </cfRule>
    <cfRule type="containsText" dxfId="5568" priority="5286" stopIfTrue="1" operator="containsText" text="2 - желтый">
      <formula>NOT(ISERROR(SEARCH("2 - желтый",O137)))</formula>
    </cfRule>
    <cfRule type="containsText" dxfId="5567" priority="5287" stopIfTrue="1" operator="containsText" text="1 - зеленый">
      <formula>NOT(ISERROR(SEARCH("1 - зеленый",O137)))</formula>
    </cfRule>
    <cfRule type="containsText" dxfId="5566" priority="5288" stopIfTrue="1" operator="containsText" text="0 - серый">
      <formula>NOT(ISERROR(SEARCH("0 - серый",O137)))</formula>
    </cfRule>
  </conditionalFormatting>
  <conditionalFormatting sqref="P144">
    <cfRule type="containsText" dxfId="5565" priority="5281" stopIfTrue="1" operator="containsText" text="3 - красный">
      <formula>NOT(ISERROR(SEARCH("3 - красный",P144)))</formula>
    </cfRule>
    <cfRule type="containsText" dxfId="5564" priority="5282" stopIfTrue="1" operator="containsText" text="2 - желтый">
      <formula>NOT(ISERROR(SEARCH("2 - желтый",P144)))</formula>
    </cfRule>
    <cfRule type="containsText" dxfId="5563" priority="5283" stopIfTrue="1" operator="containsText" text="1 - зеленый">
      <formula>NOT(ISERROR(SEARCH("1 - зеленый",P144)))</formula>
    </cfRule>
    <cfRule type="containsText" dxfId="5562" priority="5284" stopIfTrue="1" operator="containsText" text="0 - серый">
      <formula>NOT(ISERROR(SEARCH("0 - серый",P144)))</formula>
    </cfRule>
  </conditionalFormatting>
  <conditionalFormatting sqref="O34:P34">
    <cfRule type="containsText" dxfId="5561" priority="5665" stopIfTrue="1" operator="containsText" text="3 - красный">
      <formula>NOT(ISERROR(SEARCH("3 - красный",O34)))</formula>
    </cfRule>
    <cfRule type="containsText" dxfId="5560" priority="5666" stopIfTrue="1" operator="containsText" text="2 - желтый">
      <formula>NOT(ISERROR(SEARCH("2 - желтый",O34)))</formula>
    </cfRule>
    <cfRule type="containsText" dxfId="5559" priority="5667" stopIfTrue="1" operator="containsText" text="1 - зеленый">
      <formula>NOT(ISERROR(SEARCH("1 - зеленый",O34)))</formula>
    </cfRule>
    <cfRule type="containsText" dxfId="5558" priority="5668" stopIfTrue="1" operator="containsText" text="0 - серый">
      <formula>NOT(ISERROR(SEARCH("0 - серый",O34)))</formula>
    </cfRule>
  </conditionalFormatting>
  <conditionalFormatting sqref="O39:P39">
    <cfRule type="containsText" dxfId="5557" priority="5649" stopIfTrue="1" operator="containsText" text="3 - красный">
      <formula>NOT(ISERROR(SEARCH("3 - красный",O39)))</formula>
    </cfRule>
    <cfRule type="containsText" dxfId="5556" priority="5650" stopIfTrue="1" operator="containsText" text="2 - желтый">
      <formula>NOT(ISERROR(SEARCH("2 - желтый",O39)))</formula>
    </cfRule>
    <cfRule type="containsText" dxfId="5555" priority="5651" stopIfTrue="1" operator="containsText" text="1 - зеленый">
      <formula>NOT(ISERROR(SEARCH("1 - зеленый",O39)))</formula>
    </cfRule>
    <cfRule type="containsText" dxfId="5554" priority="5652" stopIfTrue="1" operator="containsText" text="0 - серый">
      <formula>NOT(ISERROR(SEARCH("0 - серый",O39)))</formula>
    </cfRule>
  </conditionalFormatting>
  <conditionalFormatting sqref="O44:P44">
    <cfRule type="containsText" dxfId="5553" priority="5645" stopIfTrue="1" operator="containsText" text="3 - красный">
      <formula>NOT(ISERROR(SEARCH("3 - красный",O44)))</formula>
    </cfRule>
    <cfRule type="containsText" dxfId="5552" priority="5646" stopIfTrue="1" operator="containsText" text="2 - желтый">
      <formula>NOT(ISERROR(SEARCH("2 - желтый",O44)))</formula>
    </cfRule>
    <cfRule type="containsText" dxfId="5551" priority="5647" stopIfTrue="1" operator="containsText" text="1 - зеленый">
      <formula>NOT(ISERROR(SEARCH("1 - зеленый",O44)))</formula>
    </cfRule>
    <cfRule type="containsText" dxfId="5550" priority="5648" stopIfTrue="1" operator="containsText" text="0 - серый">
      <formula>NOT(ISERROR(SEARCH("0 - серый",O44)))</formula>
    </cfRule>
  </conditionalFormatting>
  <conditionalFormatting sqref="O54:P54">
    <cfRule type="containsText" dxfId="5549" priority="5641" stopIfTrue="1" operator="containsText" text="3 - красный">
      <formula>NOT(ISERROR(SEARCH("3 - красный",O54)))</formula>
    </cfRule>
    <cfRule type="containsText" dxfId="5548" priority="5642" stopIfTrue="1" operator="containsText" text="2 - желтый">
      <formula>NOT(ISERROR(SEARCH("2 - желтый",O54)))</formula>
    </cfRule>
    <cfRule type="containsText" dxfId="5547" priority="5643" stopIfTrue="1" operator="containsText" text="1 - зеленый">
      <formula>NOT(ISERROR(SEARCH("1 - зеленый",O54)))</formula>
    </cfRule>
    <cfRule type="containsText" dxfId="5546" priority="5644" stopIfTrue="1" operator="containsText" text="0 - серый">
      <formula>NOT(ISERROR(SEARCH("0 - серый",O54)))</formula>
    </cfRule>
  </conditionalFormatting>
  <conditionalFormatting sqref="O55:P55">
    <cfRule type="containsText" dxfId="5545" priority="5637" stopIfTrue="1" operator="containsText" text="3 - красный">
      <formula>NOT(ISERROR(SEARCH("3 - красный",O55)))</formula>
    </cfRule>
    <cfRule type="containsText" dxfId="5544" priority="5638" stopIfTrue="1" operator="containsText" text="2 - желтый">
      <formula>NOT(ISERROR(SEARCH("2 - желтый",O55)))</formula>
    </cfRule>
    <cfRule type="containsText" dxfId="5543" priority="5639" stopIfTrue="1" operator="containsText" text="1 - зеленый">
      <formula>NOT(ISERROR(SEARCH("1 - зеленый",O55)))</formula>
    </cfRule>
    <cfRule type="containsText" dxfId="5542" priority="5640" stopIfTrue="1" operator="containsText" text="0 - серый">
      <formula>NOT(ISERROR(SEARCH("0 - серый",O55)))</formula>
    </cfRule>
  </conditionalFormatting>
  <conditionalFormatting sqref="O56:P56">
    <cfRule type="containsText" dxfId="5541" priority="5633" stopIfTrue="1" operator="containsText" text="3 - красный">
      <formula>NOT(ISERROR(SEARCH("3 - красный",O56)))</formula>
    </cfRule>
    <cfRule type="containsText" dxfId="5540" priority="5634" stopIfTrue="1" operator="containsText" text="2 - желтый">
      <formula>NOT(ISERROR(SEARCH("2 - желтый",O56)))</formula>
    </cfRule>
    <cfRule type="containsText" dxfId="5539" priority="5635" stopIfTrue="1" operator="containsText" text="1 - зеленый">
      <formula>NOT(ISERROR(SEARCH("1 - зеленый",O56)))</formula>
    </cfRule>
    <cfRule type="containsText" dxfId="5538" priority="5636" stopIfTrue="1" operator="containsText" text="0 - серый">
      <formula>NOT(ISERROR(SEARCH("0 - серый",O56)))</formula>
    </cfRule>
  </conditionalFormatting>
  <conditionalFormatting sqref="O57:P57">
    <cfRule type="containsText" dxfId="5537" priority="5629" stopIfTrue="1" operator="containsText" text="3 - красный">
      <formula>NOT(ISERROR(SEARCH("3 - красный",O57)))</formula>
    </cfRule>
    <cfRule type="containsText" dxfId="5536" priority="5630" stopIfTrue="1" operator="containsText" text="2 - желтый">
      <formula>NOT(ISERROR(SEARCH("2 - желтый",O57)))</formula>
    </cfRule>
    <cfRule type="containsText" dxfId="5535" priority="5631" stopIfTrue="1" operator="containsText" text="1 - зеленый">
      <formula>NOT(ISERROR(SEARCH("1 - зеленый",O57)))</formula>
    </cfRule>
    <cfRule type="containsText" dxfId="5534" priority="5632" stopIfTrue="1" operator="containsText" text="0 - серый">
      <formula>NOT(ISERROR(SEARCH("0 - серый",O57)))</formula>
    </cfRule>
  </conditionalFormatting>
  <conditionalFormatting sqref="P52">
    <cfRule type="containsText" dxfId="5533" priority="5197" stopIfTrue="1" operator="containsText" text="3 - красный">
      <formula>NOT(ISERROR(SEARCH("3 - красный",P52)))</formula>
    </cfRule>
    <cfRule type="containsText" dxfId="5532" priority="5198" stopIfTrue="1" operator="containsText" text="2 - желтый">
      <formula>NOT(ISERROR(SEARCH("2 - желтый",P52)))</formula>
    </cfRule>
    <cfRule type="containsText" dxfId="5531" priority="5199" stopIfTrue="1" operator="containsText" text="1 - зеленый">
      <formula>NOT(ISERROR(SEARCH("1 - зеленый",P52)))</formula>
    </cfRule>
    <cfRule type="containsText" dxfId="5530" priority="5200" stopIfTrue="1" operator="containsText" text="0 - серый">
      <formula>NOT(ISERROR(SEARCH("0 - серый",P52)))</formula>
    </cfRule>
  </conditionalFormatting>
  <conditionalFormatting sqref="O40:P40">
    <cfRule type="containsText" dxfId="5529" priority="5625" stopIfTrue="1" operator="containsText" text="3 - красный">
      <formula>NOT(ISERROR(SEARCH("3 - красный",O40)))</formula>
    </cfRule>
    <cfRule type="containsText" dxfId="5528" priority="5626" stopIfTrue="1" operator="containsText" text="2 - желтый">
      <formula>NOT(ISERROR(SEARCH("2 - желтый",O40)))</formula>
    </cfRule>
    <cfRule type="containsText" dxfId="5527" priority="5627" stopIfTrue="1" operator="containsText" text="1 - зеленый">
      <formula>NOT(ISERROR(SEARCH("1 - зеленый",O40)))</formula>
    </cfRule>
    <cfRule type="containsText" dxfId="5526" priority="5628" stopIfTrue="1" operator="containsText" text="0 - серый">
      <formula>NOT(ISERROR(SEARCH("0 - серый",O40)))</formula>
    </cfRule>
  </conditionalFormatting>
  <conditionalFormatting sqref="O42:P42">
    <cfRule type="containsText" dxfId="5525" priority="5617" stopIfTrue="1" operator="containsText" text="3 - красный">
      <formula>NOT(ISERROR(SEARCH("3 - красный",O42)))</formula>
    </cfRule>
    <cfRule type="containsText" dxfId="5524" priority="5618" stopIfTrue="1" operator="containsText" text="2 - желтый">
      <formula>NOT(ISERROR(SEARCH("2 - желтый",O42)))</formula>
    </cfRule>
    <cfRule type="containsText" dxfId="5523" priority="5619" stopIfTrue="1" operator="containsText" text="1 - зеленый">
      <formula>NOT(ISERROR(SEARCH("1 - зеленый",O42)))</formula>
    </cfRule>
    <cfRule type="containsText" dxfId="5522" priority="5620" stopIfTrue="1" operator="containsText" text="0 - серый">
      <formula>NOT(ISERROR(SEARCH("0 - серый",O42)))</formula>
    </cfRule>
  </conditionalFormatting>
  <conditionalFormatting sqref="O43:P43">
    <cfRule type="containsText" dxfId="5521" priority="5613" stopIfTrue="1" operator="containsText" text="3 - красный">
      <formula>NOT(ISERROR(SEARCH("3 - красный",O43)))</formula>
    </cfRule>
    <cfRule type="containsText" dxfId="5520" priority="5614" stopIfTrue="1" operator="containsText" text="2 - желтый">
      <formula>NOT(ISERROR(SEARCH("2 - желтый",O43)))</formula>
    </cfRule>
    <cfRule type="containsText" dxfId="5519" priority="5615" stopIfTrue="1" operator="containsText" text="1 - зеленый">
      <formula>NOT(ISERROR(SEARCH("1 - зеленый",O43)))</formula>
    </cfRule>
    <cfRule type="containsText" dxfId="5518" priority="5616" stopIfTrue="1" operator="containsText" text="0 - серый">
      <formula>NOT(ISERROR(SEARCH("0 - серый",O43)))</formula>
    </cfRule>
  </conditionalFormatting>
  <conditionalFormatting sqref="O58:P58">
    <cfRule type="containsText" dxfId="5517" priority="5609" stopIfTrue="1" operator="containsText" text="3 - красный">
      <formula>NOT(ISERROR(SEARCH("3 - красный",O58)))</formula>
    </cfRule>
    <cfRule type="containsText" dxfId="5516" priority="5610" stopIfTrue="1" operator="containsText" text="2 - желтый">
      <formula>NOT(ISERROR(SEARCH("2 - желтый",O58)))</formula>
    </cfRule>
    <cfRule type="containsText" dxfId="5515" priority="5611" stopIfTrue="1" operator="containsText" text="1 - зеленый">
      <formula>NOT(ISERROR(SEARCH("1 - зеленый",O58)))</formula>
    </cfRule>
    <cfRule type="containsText" dxfId="5514" priority="5612" stopIfTrue="1" operator="containsText" text="0 - серый">
      <formula>NOT(ISERROR(SEARCH("0 - серый",O58)))</formula>
    </cfRule>
  </conditionalFormatting>
  <conditionalFormatting sqref="O59:P59">
    <cfRule type="containsText" dxfId="5513" priority="5605" stopIfTrue="1" operator="containsText" text="3 - красный">
      <formula>NOT(ISERROR(SEARCH("3 - красный",O59)))</formula>
    </cfRule>
    <cfRule type="containsText" dxfId="5512" priority="5606" stopIfTrue="1" operator="containsText" text="2 - желтый">
      <formula>NOT(ISERROR(SEARCH("2 - желтый",O59)))</formula>
    </cfRule>
    <cfRule type="containsText" dxfId="5511" priority="5607" stopIfTrue="1" operator="containsText" text="1 - зеленый">
      <formula>NOT(ISERROR(SEARCH("1 - зеленый",O59)))</formula>
    </cfRule>
    <cfRule type="containsText" dxfId="5510" priority="5608" stopIfTrue="1" operator="containsText" text="0 - серый">
      <formula>NOT(ISERROR(SEARCH("0 - серый",O59)))</formula>
    </cfRule>
  </conditionalFormatting>
  <conditionalFormatting sqref="O60:P60">
    <cfRule type="containsText" dxfId="5509" priority="5601" stopIfTrue="1" operator="containsText" text="3 - красный">
      <formula>NOT(ISERROR(SEARCH("3 - красный",O60)))</formula>
    </cfRule>
    <cfRule type="containsText" dxfId="5508" priority="5602" stopIfTrue="1" operator="containsText" text="2 - желтый">
      <formula>NOT(ISERROR(SEARCH("2 - желтый",O60)))</formula>
    </cfRule>
    <cfRule type="containsText" dxfId="5507" priority="5603" stopIfTrue="1" operator="containsText" text="1 - зеленый">
      <formula>NOT(ISERROR(SEARCH("1 - зеленый",O60)))</formula>
    </cfRule>
    <cfRule type="containsText" dxfId="5506" priority="5604" stopIfTrue="1" operator="containsText" text="0 - серый">
      <formula>NOT(ISERROR(SEARCH("0 - серый",O60)))</formula>
    </cfRule>
  </conditionalFormatting>
  <conditionalFormatting sqref="O77:P77">
    <cfRule type="containsText" dxfId="5505" priority="5597" stopIfTrue="1" operator="containsText" text="3 - красный">
      <formula>NOT(ISERROR(SEARCH("3 - красный",O77)))</formula>
    </cfRule>
    <cfRule type="containsText" dxfId="5504" priority="5598" stopIfTrue="1" operator="containsText" text="2 - желтый">
      <formula>NOT(ISERROR(SEARCH("2 - желтый",O77)))</formula>
    </cfRule>
    <cfRule type="containsText" dxfId="5503" priority="5599" stopIfTrue="1" operator="containsText" text="1 - зеленый">
      <formula>NOT(ISERROR(SEARCH("1 - зеленый",O77)))</formula>
    </cfRule>
    <cfRule type="containsText" dxfId="5502" priority="5600" stopIfTrue="1" operator="containsText" text="0 - серый">
      <formula>NOT(ISERROR(SEARCH("0 - серый",O77)))</formula>
    </cfRule>
  </conditionalFormatting>
  <conditionalFormatting sqref="O78:P78">
    <cfRule type="containsText" dxfId="5501" priority="5593" stopIfTrue="1" operator="containsText" text="3 - красный">
      <formula>NOT(ISERROR(SEARCH("3 - красный",O78)))</formula>
    </cfRule>
    <cfRule type="containsText" dxfId="5500" priority="5594" stopIfTrue="1" operator="containsText" text="2 - желтый">
      <formula>NOT(ISERROR(SEARCH("2 - желтый",O78)))</formula>
    </cfRule>
    <cfRule type="containsText" dxfId="5499" priority="5595" stopIfTrue="1" operator="containsText" text="1 - зеленый">
      <formula>NOT(ISERROR(SEARCH("1 - зеленый",O78)))</formula>
    </cfRule>
    <cfRule type="containsText" dxfId="5498" priority="5596" stopIfTrue="1" operator="containsText" text="0 - серый">
      <formula>NOT(ISERROR(SEARCH("0 - серый",O78)))</formula>
    </cfRule>
  </conditionalFormatting>
  <conditionalFormatting sqref="O159:P159">
    <cfRule type="containsText" dxfId="5497" priority="4921" stopIfTrue="1" operator="containsText" text="3 - красный">
      <formula>NOT(ISERROR(SEARCH("3 - красный",O159)))</formula>
    </cfRule>
    <cfRule type="containsText" dxfId="5496" priority="4922" stopIfTrue="1" operator="containsText" text="2 - желтый">
      <formula>NOT(ISERROR(SEARCH("2 - желтый",O159)))</formula>
    </cfRule>
    <cfRule type="containsText" dxfId="5495" priority="4923" stopIfTrue="1" operator="containsText" text="1 - зеленый">
      <formula>NOT(ISERROR(SEARCH("1 - зеленый",O159)))</formula>
    </cfRule>
    <cfRule type="containsText" dxfId="5494" priority="4924" stopIfTrue="1" operator="containsText" text="0 - серый">
      <formula>NOT(ISERROR(SEARCH("0 - серый",O159)))</formula>
    </cfRule>
  </conditionalFormatting>
  <conditionalFormatting sqref="O138:P138">
    <cfRule type="containsText" dxfId="5493" priority="5589" stopIfTrue="1" operator="containsText" text="3 - красный">
      <formula>NOT(ISERROR(SEARCH("3 - красный",O138)))</formula>
    </cfRule>
    <cfRule type="containsText" dxfId="5492" priority="5590" stopIfTrue="1" operator="containsText" text="2 - желтый">
      <formula>NOT(ISERROR(SEARCH("2 - желтый",O138)))</formula>
    </cfRule>
    <cfRule type="containsText" dxfId="5491" priority="5591" stopIfTrue="1" operator="containsText" text="1 - зеленый">
      <formula>NOT(ISERROR(SEARCH("1 - зеленый",O138)))</formula>
    </cfRule>
    <cfRule type="containsText" dxfId="5490" priority="5592" stopIfTrue="1" operator="containsText" text="0 - серый">
      <formula>NOT(ISERROR(SEARCH("0 - серый",O138)))</formula>
    </cfRule>
  </conditionalFormatting>
  <conditionalFormatting sqref="O79:P79">
    <cfRule type="containsText" dxfId="5489" priority="5581" stopIfTrue="1" operator="containsText" text="3 - красный">
      <formula>NOT(ISERROR(SEARCH("3 - красный",O79)))</formula>
    </cfRule>
    <cfRule type="containsText" dxfId="5488" priority="5582" stopIfTrue="1" operator="containsText" text="2 - желтый">
      <formula>NOT(ISERROR(SEARCH("2 - желтый",O79)))</formula>
    </cfRule>
    <cfRule type="containsText" dxfId="5487" priority="5583" stopIfTrue="1" operator="containsText" text="1 - зеленый">
      <formula>NOT(ISERROR(SEARCH("1 - зеленый",O79)))</formula>
    </cfRule>
    <cfRule type="containsText" dxfId="5486" priority="5584" stopIfTrue="1" operator="containsText" text="0 - серый">
      <formula>NOT(ISERROR(SEARCH("0 - серый",O79)))</formula>
    </cfRule>
  </conditionalFormatting>
  <conditionalFormatting sqref="O80:P80">
    <cfRule type="containsText" dxfId="5485" priority="5577" stopIfTrue="1" operator="containsText" text="3 - красный">
      <formula>NOT(ISERROR(SEARCH("3 - красный",O80)))</formula>
    </cfRule>
    <cfRule type="containsText" dxfId="5484" priority="5578" stopIfTrue="1" operator="containsText" text="2 - желтый">
      <formula>NOT(ISERROR(SEARCH("2 - желтый",O80)))</formula>
    </cfRule>
    <cfRule type="containsText" dxfId="5483" priority="5579" stopIfTrue="1" operator="containsText" text="1 - зеленый">
      <formula>NOT(ISERROR(SEARCH("1 - зеленый",O80)))</formula>
    </cfRule>
    <cfRule type="containsText" dxfId="5482" priority="5580" stopIfTrue="1" operator="containsText" text="0 - серый">
      <formula>NOT(ISERROR(SEARCH("0 - серый",O80)))</formula>
    </cfRule>
  </conditionalFormatting>
  <conditionalFormatting sqref="O233:P233">
    <cfRule type="containsText" dxfId="5481" priority="5573" stopIfTrue="1" operator="containsText" text="3 - красный">
      <formula>NOT(ISERROR(SEARCH("3 - красный",O233)))</formula>
    </cfRule>
    <cfRule type="containsText" dxfId="5480" priority="5574" stopIfTrue="1" operator="containsText" text="2 - желтый">
      <formula>NOT(ISERROR(SEARCH("2 - желтый",O233)))</formula>
    </cfRule>
    <cfRule type="containsText" dxfId="5479" priority="5575" stopIfTrue="1" operator="containsText" text="1 - зеленый">
      <formula>NOT(ISERROR(SEARCH("1 - зеленый",O233)))</formula>
    </cfRule>
    <cfRule type="containsText" dxfId="5478" priority="5576" stopIfTrue="1" operator="containsText" text="0 - серый">
      <formula>NOT(ISERROR(SEARCH("0 - серый",O233)))</formula>
    </cfRule>
  </conditionalFormatting>
  <conditionalFormatting sqref="O322:P322">
    <cfRule type="containsText" dxfId="5477" priority="5569" stopIfTrue="1" operator="containsText" text="3 - красный">
      <formula>NOT(ISERROR(SEARCH("3 - красный",O322)))</formula>
    </cfRule>
    <cfRule type="containsText" dxfId="5476" priority="5570" stopIfTrue="1" operator="containsText" text="2 - желтый">
      <formula>NOT(ISERROR(SEARCH("2 - желтый",O322)))</formula>
    </cfRule>
    <cfRule type="containsText" dxfId="5475" priority="5571" stopIfTrue="1" operator="containsText" text="1 - зеленый">
      <formula>NOT(ISERROR(SEARCH("1 - зеленый",O322)))</formula>
    </cfRule>
    <cfRule type="containsText" dxfId="5474" priority="5572" stopIfTrue="1" operator="containsText" text="0 - серый">
      <formula>NOT(ISERROR(SEARCH("0 - серый",O322)))</formula>
    </cfRule>
  </conditionalFormatting>
  <conditionalFormatting sqref="O323:P323">
    <cfRule type="containsText" dxfId="5473" priority="5565" stopIfTrue="1" operator="containsText" text="3 - красный">
      <formula>NOT(ISERROR(SEARCH("3 - красный",O323)))</formula>
    </cfRule>
    <cfRule type="containsText" dxfId="5472" priority="5566" stopIfTrue="1" operator="containsText" text="2 - желтый">
      <formula>NOT(ISERROR(SEARCH("2 - желтый",O323)))</formula>
    </cfRule>
    <cfRule type="containsText" dxfId="5471" priority="5567" stopIfTrue="1" operator="containsText" text="1 - зеленый">
      <formula>NOT(ISERROR(SEARCH("1 - зеленый",O323)))</formula>
    </cfRule>
    <cfRule type="containsText" dxfId="5470" priority="5568" stopIfTrue="1" operator="containsText" text="0 - серый">
      <formula>NOT(ISERROR(SEARCH("0 - серый",O323)))</formula>
    </cfRule>
  </conditionalFormatting>
  <conditionalFormatting sqref="O324:P324">
    <cfRule type="containsText" dxfId="5469" priority="5561" stopIfTrue="1" operator="containsText" text="3 - красный">
      <formula>NOT(ISERROR(SEARCH("3 - красный",O324)))</formula>
    </cfRule>
    <cfRule type="containsText" dxfId="5468" priority="5562" stopIfTrue="1" operator="containsText" text="2 - желтый">
      <formula>NOT(ISERROR(SEARCH("2 - желтый",O324)))</formula>
    </cfRule>
    <cfRule type="containsText" dxfId="5467" priority="5563" stopIfTrue="1" operator="containsText" text="1 - зеленый">
      <formula>NOT(ISERROR(SEARCH("1 - зеленый",O324)))</formula>
    </cfRule>
    <cfRule type="containsText" dxfId="5466" priority="5564" stopIfTrue="1" operator="containsText" text="0 - серый">
      <formula>NOT(ISERROR(SEARCH("0 - серый",O324)))</formula>
    </cfRule>
  </conditionalFormatting>
  <conditionalFormatting sqref="O325:P325">
    <cfRule type="containsText" dxfId="5465" priority="5557" stopIfTrue="1" operator="containsText" text="3 - красный">
      <formula>NOT(ISERROR(SEARCH("3 - красный",O325)))</formula>
    </cfRule>
    <cfRule type="containsText" dxfId="5464" priority="5558" stopIfTrue="1" operator="containsText" text="2 - желтый">
      <formula>NOT(ISERROR(SEARCH("2 - желтый",O325)))</formula>
    </cfRule>
    <cfRule type="containsText" dxfId="5463" priority="5559" stopIfTrue="1" operator="containsText" text="1 - зеленый">
      <formula>NOT(ISERROR(SEARCH("1 - зеленый",O325)))</formula>
    </cfRule>
    <cfRule type="containsText" dxfId="5462" priority="5560" stopIfTrue="1" operator="containsText" text="0 - серый">
      <formula>NOT(ISERROR(SEARCH("0 - серый",O325)))</formula>
    </cfRule>
  </conditionalFormatting>
  <conditionalFormatting sqref="O327:P327">
    <cfRule type="containsText" dxfId="5461" priority="5553" stopIfTrue="1" operator="containsText" text="3 - красный">
      <formula>NOT(ISERROR(SEARCH("3 - красный",O327)))</formula>
    </cfRule>
    <cfRule type="containsText" dxfId="5460" priority="5554" stopIfTrue="1" operator="containsText" text="2 - желтый">
      <formula>NOT(ISERROR(SEARCH("2 - желтый",O327)))</formula>
    </cfRule>
    <cfRule type="containsText" dxfId="5459" priority="5555" stopIfTrue="1" operator="containsText" text="1 - зеленый">
      <formula>NOT(ISERROR(SEARCH("1 - зеленый",O327)))</formula>
    </cfRule>
    <cfRule type="containsText" dxfId="5458" priority="5556" stopIfTrue="1" operator="containsText" text="0 - серый">
      <formula>NOT(ISERROR(SEARCH("0 - серый",O327)))</formula>
    </cfRule>
  </conditionalFormatting>
  <conditionalFormatting sqref="O326:P326">
    <cfRule type="containsText" dxfId="5457" priority="5549" stopIfTrue="1" operator="containsText" text="3 - красный">
      <formula>NOT(ISERROR(SEARCH("3 - красный",O326)))</formula>
    </cfRule>
    <cfRule type="containsText" dxfId="5456" priority="5550" stopIfTrue="1" operator="containsText" text="2 - желтый">
      <formula>NOT(ISERROR(SEARCH("2 - желтый",O326)))</formula>
    </cfRule>
    <cfRule type="containsText" dxfId="5455" priority="5551" stopIfTrue="1" operator="containsText" text="1 - зеленый">
      <formula>NOT(ISERROR(SEARCH("1 - зеленый",O326)))</formula>
    </cfRule>
    <cfRule type="containsText" dxfId="5454" priority="5552" stopIfTrue="1" operator="containsText" text="0 - серый">
      <formula>NOT(ISERROR(SEARCH("0 - серый",O326)))</formula>
    </cfRule>
  </conditionalFormatting>
  <conditionalFormatting sqref="O28:P28">
    <cfRule type="containsText" dxfId="5453" priority="5545" stopIfTrue="1" operator="containsText" text="3 - красный">
      <formula>NOT(ISERROR(SEARCH("3 - красный",O28)))</formula>
    </cfRule>
    <cfRule type="containsText" dxfId="5452" priority="5546" stopIfTrue="1" operator="containsText" text="2 - желтый">
      <formula>NOT(ISERROR(SEARCH("2 - желтый",O28)))</formula>
    </cfRule>
    <cfRule type="containsText" dxfId="5451" priority="5547" stopIfTrue="1" operator="containsText" text="1 - зеленый">
      <formula>NOT(ISERROR(SEARCH("1 - зеленый",O28)))</formula>
    </cfRule>
    <cfRule type="containsText" dxfId="5450" priority="5548" stopIfTrue="1" operator="containsText" text="0 - серый">
      <formula>NOT(ISERROR(SEARCH("0 - серый",O28)))</formula>
    </cfRule>
  </conditionalFormatting>
  <conditionalFormatting sqref="O4:P4">
    <cfRule type="containsText" dxfId="5449" priority="5541" stopIfTrue="1" operator="containsText" text="3 - красный">
      <formula>NOT(ISERROR(SEARCH("3 - красный",O4)))</formula>
    </cfRule>
    <cfRule type="containsText" dxfId="5448" priority="5542" stopIfTrue="1" operator="containsText" text="2 - желтый">
      <formula>NOT(ISERROR(SEARCH("2 - желтый",O4)))</formula>
    </cfRule>
    <cfRule type="containsText" dxfId="5447" priority="5543" stopIfTrue="1" operator="containsText" text="1 - зеленый">
      <formula>NOT(ISERROR(SEARCH("1 - зеленый",O4)))</formula>
    </cfRule>
    <cfRule type="containsText" dxfId="5446" priority="5544" stopIfTrue="1" operator="containsText" text="0 - серый">
      <formula>NOT(ISERROR(SEARCH("0 - серый",O4)))</formula>
    </cfRule>
  </conditionalFormatting>
  <conditionalFormatting sqref="O21:P21">
    <cfRule type="containsText" dxfId="5445" priority="5537" stopIfTrue="1" operator="containsText" text="3 - красный">
      <formula>NOT(ISERROR(SEARCH("3 - красный",O21)))</formula>
    </cfRule>
    <cfRule type="containsText" dxfId="5444" priority="5538" stopIfTrue="1" operator="containsText" text="2 - желтый">
      <formula>NOT(ISERROR(SEARCH("2 - желтый",O21)))</formula>
    </cfRule>
    <cfRule type="containsText" dxfId="5443" priority="5539" stopIfTrue="1" operator="containsText" text="1 - зеленый">
      <formula>NOT(ISERROR(SEARCH("1 - зеленый",O21)))</formula>
    </cfRule>
    <cfRule type="containsText" dxfId="5442" priority="5540" stopIfTrue="1" operator="containsText" text="0 - серый">
      <formula>NOT(ISERROR(SEARCH("0 - серый",O21)))</formula>
    </cfRule>
  </conditionalFormatting>
  <conditionalFormatting sqref="O22:P22">
    <cfRule type="containsText" dxfId="5441" priority="5533" stopIfTrue="1" operator="containsText" text="3 - красный">
      <formula>NOT(ISERROR(SEARCH("3 - красный",O22)))</formula>
    </cfRule>
    <cfRule type="containsText" dxfId="5440" priority="5534" stopIfTrue="1" operator="containsText" text="2 - желтый">
      <formula>NOT(ISERROR(SEARCH("2 - желтый",O22)))</formula>
    </cfRule>
    <cfRule type="containsText" dxfId="5439" priority="5535" stopIfTrue="1" operator="containsText" text="1 - зеленый">
      <formula>NOT(ISERROR(SEARCH("1 - зеленый",O22)))</formula>
    </cfRule>
    <cfRule type="containsText" dxfId="5438" priority="5536" stopIfTrue="1" operator="containsText" text="0 - серый">
      <formula>NOT(ISERROR(SEARCH("0 - серый",O22)))</formula>
    </cfRule>
  </conditionalFormatting>
  <conditionalFormatting sqref="O25:P25">
    <cfRule type="containsText" dxfId="5437" priority="5521" stopIfTrue="1" operator="containsText" text="3 - красный">
      <formula>NOT(ISERROR(SEARCH("3 - красный",O25)))</formula>
    </cfRule>
    <cfRule type="containsText" dxfId="5436" priority="5522" stopIfTrue="1" operator="containsText" text="2 - желтый">
      <formula>NOT(ISERROR(SEARCH("2 - желтый",O25)))</formula>
    </cfRule>
    <cfRule type="containsText" dxfId="5435" priority="5523" stopIfTrue="1" operator="containsText" text="1 - зеленый">
      <formula>NOT(ISERROR(SEARCH("1 - зеленый",O25)))</formula>
    </cfRule>
    <cfRule type="containsText" dxfId="5434" priority="5524" stopIfTrue="1" operator="containsText" text="0 - серый">
      <formula>NOT(ISERROR(SEARCH("0 - серый",O25)))</formula>
    </cfRule>
  </conditionalFormatting>
  <conditionalFormatting sqref="O27">
    <cfRule type="containsText" dxfId="5433" priority="5513" stopIfTrue="1" operator="containsText" text="3 - красный">
      <formula>NOT(ISERROR(SEARCH("3 - красный",O27)))</formula>
    </cfRule>
    <cfRule type="containsText" dxfId="5432" priority="5514" stopIfTrue="1" operator="containsText" text="2 - желтый">
      <formula>NOT(ISERROR(SEARCH("2 - желтый",O27)))</formula>
    </cfRule>
    <cfRule type="containsText" dxfId="5431" priority="5515" stopIfTrue="1" operator="containsText" text="1 - зеленый">
      <formula>NOT(ISERROR(SEARCH("1 - зеленый",O27)))</formula>
    </cfRule>
    <cfRule type="containsText" dxfId="5430" priority="5516" stopIfTrue="1" operator="containsText" text="0 - серый">
      <formula>NOT(ISERROR(SEARCH("0 - серый",O27)))</formula>
    </cfRule>
  </conditionalFormatting>
  <conditionalFormatting sqref="O30:P30">
    <cfRule type="containsText" dxfId="5429" priority="5509" stopIfTrue="1" operator="containsText" text="3 - красный">
      <formula>NOT(ISERROR(SEARCH("3 - красный",O30)))</formula>
    </cfRule>
    <cfRule type="containsText" dxfId="5428" priority="5510" stopIfTrue="1" operator="containsText" text="2 - желтый">
      <formula>NOT(ISERROR(SEARCH("2 - желтый",O30)))</formula>
    </cfRule>
    <cfRule type="containsText" dxfId="5427" priority="5511" stopIfTrue="1" operator="containsText" text="1 - зеленый">
      <formula>NOT(ISERROR(SEARCH("1 - зеленый",O30)))</formula>
    </cfRule>
    <cfRule type="containsText" dxfId="5426" priority="5512" stopIfTrue="1" operator="containsText" text="0 - серый">
      <formula>NOT(ISERROR(SEARCH("0 - серый",O30)))</formula>
    </cfRule>
  </conditionalFormatting>
  <conditionalFormatting sqref="O31:P31">
    <cfRule type="containsText" dxfId="5425" priority="5505" stopIfTrue="1" operator="containsText" text="3 - красный">
      <formula>NOT(ISERROR(SEARCH("3 - красный",O31)))</formula>
    </cfRule>
    <cfRule type="containsText" dxfId="5424" priority="5506" stopIfTrue="1" operator="containsText" text="2 - желтый">
      <formula>NOT(ISERROR(SEARCH("2 - желтый",O31)))</formula>
    </cfRule>
    <cfRule type="containsText" dxfId="5423" priority="5507" stopIfTrue="1" operator="containsText" text="1 - зеленый">
      <formula>NOT(ISERROR(SEARCH("1 - зеленый",O31)))</formula>
    </cfRule>
    <cfRule type="containsText" dxfId="5422" priority="5508" stopIfTrue="1" operator="containsText" text="0 - серый">
      <formula>NOT(ISERROR(SEARCH("0 - серый",O31)))</formula>
    </cfRule>
  </conditionalFormatting>
  <conditionalFormatting sqref="O32:P32">
    <cfRule type="containsText" dxfId="5421" priority="5501" stopIfTrue="1" operator="containsText" text="3 - красный">
      <formula>NOT(ISERROR(SEARCH("3 - красный",O32)))</formula>
    </cfRule>
    <cfRule type="containsText" dxfId="5420" priority="5502" stopIfTrue="1" operator="containsText" text="2 - желтый">
      <formula>NOT(ISERROR(SEARCH("2 - желтый",O32)))</formula>
    </cfRule>
    <cfRule type="containsText" dxfId="5419" priority="5503" stopIfTrue="1" operator="containsText" text="1 - зеленый">
      <formula>NOT(ISERROR(SEARCH("1 - зеленый",O32)))</formula>
    </cfRule>
    <cfRule type="containsText" dxfId="5418" priority="5504" stopIfTrue="1" operator="containsText" text="0 - серый">
      <formula>NOT(ISERROR(SEARCH("0 - серый",O32)))</formula>
    </cfRule>
  </conditionalFormatting>
  <conditionalFormatting sqref="O47">
    <cfRule type="containsText" dxfId="5417" priority="5497" stopIfTrue="1" operator="containsText" text="3 - красный">
      <formula>NOT(ISERROR(SEARCH("3 - красный",O47)))</formula>
    </cfRule>
    <cfRule type="containsText" dxfId="5416" priority="5498" stopIfTrue="1" operator="containsText" text="2 - желтый">
      <formula>NOT(ISERROR(SEARCH("2 - желтый",O47)))</formula>
    </cfRule>
    <cfRule type="containsText" dxfId="5415" priority="5499" stopIfTrue="1" operator="containsText" text="1 - зеленый">
      <formula>NOT(ISERROR(SEARCH("1 - зеленый",O47)))</formula>
    </cfRule>
    <cfRule type="containsText" dxfId="5414" priority="5500" stopIfTrue="1" operator="containsText" text="0 - серый">
      <formula>NOT(ISERROR(SEARCH("0 - серый",O47)))</formula>
    </cfRule>
  </conditionalFormatting>
  <conditionalFormatting sqref="O51:P51">
    <cfRule type="containsText" dxfId="5413" priority="5489" stopIfTrue="1" operator="containsText" text="3 - красный">
      <formula>NOT(ISERROR(SEARCH("3 - красный",O51)))</formula>
    </cfRule>
    <cfRule type="containsText" dxfId="5412" priority="5490" stopIfTrue="1" operator="containsText" text="2 - желтый">
      <formula>NOT(ISERROR(SEARCH("2 - желтый",O51)))</formula>
    </cfRule>
    <cfRule type="containsText" dxfId="5411" priority="5491" stopIfTrue="1" operator="containsText" text="1 - зеленый">
      <formula>NOT(ISERROR(SEARCH("1 - зеленый",O51)))</formula>
    </cfRule>
    <cfRule type="containsText" dxfId="5410" priority="5492" stopIfTrue="1" operator="containsText" text="0 - серый">
      <formula>NOT(ISERROR(SEARCH("0 - серый",O51)))</formula>
    </cfRule>
  </conditionalFormatting>
  <conditionalFormatting sqref="O52">
    <cfRule type="containsText" dxfId="5409" priority="5485" stopIfTrue="1" operator="containsText" text="3 - красный">
      <formula>NOT(ISERROR(SEARCH("3 - красный",O52)))</formula>
    </cfRule>
    <cfRule type="containsText" dxfId="5408" priority="5486" stopIfTrue="1" operator="containsText" text="2 - желтый">
      <formula>NOT(ISERROR(SEARCH("2 - желтый",O52)))</formula>
    </cfRule>
    <cfRule type="containsText" dxfId="5407" priority="5487" stopIfTrue="1" operator="containsText" text="1 - зеленый">
      <formula>NOT(ISERROR(SEARCH("1 - зеленый",O52)))</formula>
    </cfRule>
    <cfRule type="containsText" dxfId="5406" priority="5488" stopIfTrue="1" operator="containsText" text="0 - серый">
      <formula>NOT(ISERROR(SEARCH("0 - серый",O52)))</formula>
    </cfRule>
  </conditionalFormatting>
  <conditionalFormatting sqref="O53">
    <cfRule type="containsText" dxfId="5405" priority="5481" stopIfTrue="1" operator="containsText" text="3 - красный">
      <formula>NOT(ISERROR(SEARCH("3 - красный",O53)))</formula>
    </cfRule>
    <cfRule type="containsText" dxfId="5404" priority="5482" stopIfTrue="1" operator="containsText" text="2 - желтый">
      <formula>NOT(ISERROR(SEARCH("2 - желтый",O53)))</formula>
    </cfRule>
    <cfRule type="containsText" dxfId="5403" priority="5483" stopIfTrue="1" operator="containsText" text="1 - зеленый">
      <formula>NOT(ISERROR(SEARCH("1 - зеленый",O53)))</formula>
    </cfRule>
    <cfRule type="containsText" dxfId="5402" priority="5484" stopIfTrue="1" operator="containsText" text="0 - серый">
      <formula>NOT(ISERROR(SEARCH("0 - серый",O53)))</formula>
    </cfRule>
  </conditionalFormatting>
  <conditionalFormatting sqref="O63:P63">
    <cfRule type="containsText" dxfId="5401" priority="5477" stopIfTrue="1" operator="containsText" text="3 - красный">
      <formula>NOT(ISERROR(SEARCH("3 - красный",O63)))</formula>
    </cfRule>
    <cfRule type="containsText" dxfId="5400" priority="5478" stopIfTrue="1" operator="containsText" text="2 - желтый">
      <formula>NOT(ISERROR(SEARCH("2 - желтый",O63)))</formula>
    </cfRule>
    <cfRule type="containsText" dxfId="5399" priority="5479" stopIfTrue="1" operator="containsText" text="1 - зеленый">
      <formula>NOT(ISERROR(SEARCH("1 - зеленый",O63)))</formula>
    </cfRule>
    <cfRule type="containsText" dxfId="5398" priority="5480" stopIfTrue="1" operator="containsText" text="0 - серый">
      <formula>NOT(ISERROR(SEARCH("0 - серый",O63)))</formula>
    </cfRule>
  </conditionalFormatting>
  <conditionalFormatting sqref="O64:P64">
    <cfRule type="containsText" dxfId="5397" priority="5473" stopIfTrue="1" operator="containsText" text="3 - красный">
      <formula>NOT(ISERROR(SEARCH("3 - красный",O64)))</formula>
    </cfRule>
    <cfRule type="containsText" dxfId="5396" priority="5474" stopIfTrue="1" operator="containsText" text="2 - желтый">
      <formula>NOT(ISERROR(SEARCH("2 - желтый",O64)))</formula>
    </cfRule>
    <cfRule type="containsText" dxfId="5395" priority="5475" stopIfTrue="1" operator="containsText" text="1 - зеленый">
      <formula>NOT(ISERROR(SEARCH("1 - зеленый",O64)))</formula>
    </cfRule>
    <cfRule type="containsText" dxfId="5394" priority="5476" stopIfTrue="1" operator="containsText" text="0 - серый">
      <formula>NOT(ISERROR(SEARCH("0 - серый",O64)))</formula>
    </cfRule>
  </conditionalFormatting>
  <conditionalFormatting sqref="O66:P66">
    <cfRule type="containsText" dxfId="5393" priority="5469" stopIfTrue="1" operator="containsText" text="3 - красный">
      <formula>NOT(ISERROR(SEARCH("3 - красный",O66)))</formula>
    </cfRule>
    <cfRule type="containsText" dxfId="5392" priority="5470" stopIfTrue="1" operator="containsText" text="2 - желтый">
      <formula>NOT(ISERROR(SEARCH("2 - желтый",O66)))</formula>
    </cfRule>
    <cfRule type="containsText" dxfId="5391" priority="5471" stopIfTrue="1" operator="containsText" text="1 - зеленый">
      <formula>NOT(ISERROR(SEARCH("1 - зеленый",O66)))</formula>
    </cfRule>
    <cfRule type="containsText" dxfId="5390" priority="5472" stopIfTrue="1" operator="containsText" text="0 - серый">
      <formula>NOT(ISERROR(SEARCH("0 - серый",O66)))</formula>
    </cfRule>
  </conditionalFormatting>
  <conditionalFormatting sqref="O67:P67">
    <cfRule type="containsText" dxfId="5389" priority="5465" stopIfTrue="1" operator="containsText" text="3 - красный">
      <formula>NOT(ISERROR(SEARCH("3 - красный",O67)))</formula>
    </cfRule>
    <cfRule type="containsText" dxfId="5388" priority="5466" stopIfTrue="1" operator="containsText" text="2 - желтый">
      <formula>NOT(ISERROR(SEARCH("2 - желтый",O67)))</formula>
    </cfRule>
    <cfRule type="containsText" dxfId="5387" priority="5467" stopIfTrue="1" operator="containsText" text="1 - зеленый">
      <formula>NOT(ISERROR(SEARCH("1 - зеленый",O67)))</formula>
    </cfRule>
    <cfRule type="containsText" dxfId="5386" priority="5468" stopIfTrue="1" operator="containsText" text="0 - серый">
      <formula>NOT(ISERROR(SEARCH("0 - серый",O67)))</formula>
    </cfRule>
  </conditionalFormatting>
  <conditionalFormatting sqref="O65:P65">
    <cfRule type="containsText" dxfId="5385" priority="5461" stopIfTrue="1" operator="containsText" text="3 - красный">
      <formula>NOT(ISERROR(SEARCH("3 - красный",O65)))</formula>
    </cfRule>
    <cfRule type="containsText" dxfId="5384" priority="5462" stopIfTrue="1" operator="containsText" text="2 - желтый">
      <formula>NOT(ISERROR(SEARCH("2 - желтый",O65)))</formula>
    </cfRule>
    <cfRule type="containsText" dxfId="5383" priority="5463" stopIfTrue="1" operator="containsText" text="1 - зеленый">
      <formula>NOT(ISERROR(SEARCH("1 - зеленый",O65)))</formula>
    </cfRule>
    <cfRule type="containsText" dxfId="5382" priority="5464" stopIfTrue="1" operator="containsText" text="0 - серый">
      <formula>NOT(ISERROR(SEARCH("0 - серый",O65)))</formula>
    </cfRule>
  </conditionalFormatting>
  <conditionalFormatting sqref="O68:P68">
    <cfRule type="containsText" dxfId="5381" priority="5457" stopIfTrue="1" operator="containsText" text="3 - красный">
      <formula>NOT(ISERROR(SEARCH("3 - красный",O68)))</formula>
    </cfRule>
    <cfRule type="containsText" dxfId="5380" priority="5458" stopIfTrue="1" operator="containsText" text="2 - желтый">
      <formula>NOT(ISERROR(SEARCH("2 - желтый",O68)))</formula>
    </cfRule>
    <cfRule type="containsText" dxfId="5379" priority="5459" stopIfTrue="1" operator="containsText" text="1 - зеленый">
      <formula>NOT(ISERROR(SEARCH("1 - зеленый",O68)))</formula>
    </cfRule>
    <cfRule type="containsText" dxfId="5378" priority="5460" stopIfTrue="1" operator="containsText" text="0 - серый">
      <formula>NOT(ISERROR(SEARCH("0 - серый",O68)))</formula>
    </cfRule>
  </conditionalFormatting>
  <conditionalFormatting sqref="O69:P69">
    <cfRule type="containsText" dxfId="5377" priority="5453" stopIfTrue="1" operator="containsText" text="3 - красный">
      <formula>NOT(ISERROR(SEARCH("3 - красный",O69)))</formula>
    </cfRule>
    <cfRule type="containsText" dxfId="5376" priority="5454" stopIfTrue="1" operator="containsText" text="2 - желтый">
      <formula>NOT(ISERROR(SEARCH("2 - желтый",O69)))</formula>
    </cfRule>
    <cfRule type="containsText" dxfId="5375" priority="5455" stopIfTrue="1" operator="containsText" text="1 - зеленый">
      <formula>NOT(ISERROR(SEARCH("1 - зеленый",O69)))</formula>
    </cfRule>
    <cfRule type="containsText" dxfId="5374" priority="5456" stopIfTrue="1" operator="containsText" text="0 - серый">
      <formula>NOT(ISERROR(SEARCH("0 - серый",O69)))</formula>
    </cfRule>
  </conditionalFormatting>
  <conditionalFormatting sqref="O70:P70">
    <cfRule type="containsText" dxfId="5373" priority="5449" stopIfTrue="1" operator="containsText" text="3 - красный">
      <formula>NOT(ISERROR(SEARCH("3 - красный",O70)))</formula>
    </cfRule>
    <cfRule type="containsText" dxfId="5372" priority="5450" stopIfTrue="1" operator="containsText" text="2 - желтый">
      <formula>NOT(ISERROR(SEARCH("2 - желтый",O70)))</formula>
    </cfRule>
    <cfRule type="containsText" dxfId="5371" priority="5451" stopIfTrue="1" operator="containsText" text="1 - зеленый">
      <formula>NOT(ISERROR(SEARCH("1 - зеленый",O70)))</formula>
    </cfRule>
    <cfRule type="containsText" dxfId="5370" priority="5452" stopIfTrue="1" operator="containsText" text="0 - серый">
      <formula>NOT(ISERROR(SEARCH("0 - серый",O70)))</formula>
    </cfRule>
  </conditionalFormatting>
  <conditionalFormatting sqref="O71:P71">
    <cfRule type="containsText" dxfId="5369" priority="5445" stopIfTrue="1" operator="containsText" text="3 - красный">
      <formula>NOT(ISERROR(SEARCH("3 - красный",O71)))</formula>
    </cfRule>
    <cfRule type="containsText" dxfId="5368" priority="5446" stopIfTrue="1" operator="containsText" text="2 - желтый">
      <formula>NOT(ISERROR(SEARCH("2 - желтый",O71)))</formula>
    </cfRule>
    <cfRule type="containsText" dxfId="5367" priority="5447" stopIfTrue="1" operator="containsText" text="1 - зеленый">
      <formula>NOT(ISERROR(SEARCH("1 - зеленый",O71)))</formula>
    </cfRule>
    <cfRule type="containsText" dxfId="5366" priority="5448" stopIfTrue="1" operator="containsText" text="0 - серый">
      <formula>NOT(ISERROR(SEARCH("0 - серый",O71)))</formula>
    </cfRule>
  </conditionalFormatting>
  <conditionalFormatting sqref="O72:P72">
    <cfRule type="containsText" dxfId="5365" priority="5441" stopIfTrue="1" operator="containsText" text="3 - красный">
      <formula>NOT(ISERROR(SEARCH("3 - красный",O72)))</formula>
    </cfRule>
    <cfRule type="containsText" dxfId="5364" priority="5442" stopIfTrue="1" operator="containsText" text="2 - желтый">
      <formula>NOT(ISERROR(SEARCH("2 - желтый",O72)))</formula>
    </cfRule>
    <cfRule type="containsText" dxfId="5363" priority="5443" stopIfTrue="1" operator="containsText" text="1 - зеленый">
      <formula>NOT(ISERROR(SEARCH("1 - зеленый",O72)))</formula>
    </cfRule>
    <cfRule type="containsText" dxfId="5362" priority="5444" stopIfTrue="1" operator="containsText" text="0 - серый">
      <formula>NOT(ISERROR(SEARCH("0 - серый",O72)))</formula>
    </cfRule>
  </conditionalFormatting>
  <conditionalFormatting sqref="O73:P73">
    <cfRule type="containsText" dxfId="5361" priority="5437" stopIfTrue="1" operator="containsText" text="3 - красный">
      <formula>NOT(ISERROR(SEARCH("3 - красный",O73)))</formula>
    </cfRule>
    <cfRule type="containsText" dxfId="5360" priority="5438" stopIfTrue="1" operator="containsText" text="2 - желтый">
      <formula>NOT(ISERROR(SEARCH("2 - желтый",O73)))</formula>
    </cfRule>
    <cfRule type="containsText" dxfId="5359" priority="5439" stopIfTrue="1" operator="containsText" text="1 - зеленый">
      <formula>NOT(ISERROR(SEARCH("1 - зеленый",O73)))</formula>
    </cfRule>
    <cfRule type="containsText" dxfId="5358" priority="5440" stopIfTrue="1" operator="containsText" text="0 - серый">
      <formula>NOT(ISERROR(SEARCH("0 - серый",O73)))</formula>
    </cfRule>
  </conditionalFormatting>
  <conditionalFormatting sqref="O74:P74">
    <cfRule type="containsText" dxfId="5357" priority="5433" stopIfTrue="1" operator="containsText" text="3 - красный">
      <formula>NOT(ISERROR(SEARCH("3 - красный",O74)))</formula>
    </cfRule>
    <cfRule type="containsText" dxfId="5356" priority="5434" stopIfTrue="1" operator="containsText" text="2 - желтый">
      <formula>NOT(ISERROR(SEARCH("2 - желтый",O74)))</formula>
    </cfRule>
    <cfRule type="containsText" dxfId="5355" priority="5435" stopIfTrue="1" operator="containsText" text="1 - зеленый">
      <formula>NOT(ISERROR(SEARCH("1 - зеленый",O74)))</formula>
    </cfRule>
    <cfRule type="containsText" dxfId="5354" priority="5436" stopIfTrue="1" operator="containsText" text="0 - серый">
      <formula>NOT(ISERROR(SEARCH("0 - серый",O74)))</formula>
    </cfRule>
  </conditionalFormatting>
  <conditionalFormatting sqref="O75:P75">
    <cfRule type="containsText" dxfId="5353" priority="5429" stopIfTrue="1" operator="containsText" text="3 - красный">
      <formula>NOT(ISERROR(SEARCH("3 - красный",O75)))</formula>
    </cfRule>
    <cfRule type="containsText" dxfId="5352" priority="5430" stopIfTrue="1" operator="containsText" text="2 - желтый">
      <formula>NOT(ISERROR(SEARCH("2 - желтый",O75)))</formula>
    </cfRule>
    <cfRule type="containsText" dxfId="5351" priority="5431" stopIfTrue="1" operator="containsText" text="1 - зеленый">
      <formula>NOT(ISERROR(SEARCH("1 - зеленый",O75)))</formula>
    </cfRule>
    <cfRule type="containsText" dxfId="5350" priority="5432" stopIfTrue="1" operator="containsText" text="0 - серый">
      <formula>NOT(ISERROR(SEARCH("0 - серый",O75)))</formula>
    </cfRule>
  </conditionalFormatting>
  <conditionalFormatting sqref="O76:P76">
    <cfRule type="containsText" dxfId="5349" priority="5425" stopIfTrue="1" operator="containsText" text="3 - красный">
      <formula>NOT(ISERROR(SEARCH("3 - красный",O76)))</formula>
    </cfRule>
    <cfRule type="containsText" dxfId="5348" priority="5426" stopIfTrue="1" operator="containsText" text="2 - желтый">
      <formula>NOT(ISERROR(SEARCH("2 - желтый",O76)))</formula>
    </cfRule>
    <cfRule type="containsText" dxfId="5347" priority="5427" stopIfTrue="1" operator="containsText" text="1 - зеленый">
      <formula>NOT(ISERROR(SEARCH("1 - зеленый",O76)))</formula>
    </cfRule>
    <cfRule type="containsText" dxfId="5346" priority="5428" stopIfTrue="1" operator="containsText" text="0 - серый">
      <formula>NOT(ISERROR(SEARCH("0 - серый",O76)))</formula>
    </cfRule>
  </conditionalFormatting>
  <conditionalFormatting sqref="O81:P81">
    <cfRule type="containsText" dxfId="5345" priority="5421" stopIfTrue="1" operator="containsText" text="3 - красный">
      <formula>NOT(ISERROR(SEARCH("3 - красный",O81)))</formula>
    </cfRule>
    <cfRule type="containsText" dxfId="5344" priority="5422" stopIfTrue="1" operator="containsText" text="2 - желтый">
      <formula>NOT(ISERROR(SEARCH("2 - желтый",O81)))</formula>
    </cfRule>
    <cfRule type="containsText" dxfId="5343" priority="5423" stopIfTrue="1" operator="containsText" text="1 - зеленый">
      <formula>NOT(ISERROR(SEARCH("1 - зеленый",O81)))</formula>
    </cfRule>
    <cfRule type="containsText" dxfId="5342" priority="5424" stopIfTrue="1" operator="containsText" text="0 - серый">
      <formula>NOT(ISERROR(SEARCH("0 - серый",O81)))</formula>
    </cfRule>
  </conditionalFormatting>
  <conditionalFormatting sqref="O82:P82">
    <cfRule type="containsText" dxfId="5341" priority="5417" stopIfTrue="1" operator="containsText" text="3 - красный">
      <formula>NOT(ISERROR(SEARCH("3 - красный",O82)))</formula>
    </cfRule>
    <cfRule type="containsText" dxfId="5340" priority="5418" stopIfTrue="1" operator="containsText" text="2 - желтый">
      <formula>NOT(ISERROR(SEARCH("2 - желтый",O82)))</formula>
    </cfRule>
    <cfRule type="containsText" dxfId="5339" priority="5419" stopIfTrue="1" operator="containsText" text="1 - зеленый">
      <formula>NOT(ISERROR(SEARCH("1 - зеленый",O82)))</formula>
    </cfRule>
    <cfRule type="containsText" dxfId="5338" priority="5420" stopIfTrue="1" operator="containsText" text="0 - серый">
      <formula>NOT(ISERROR(SEARCH("0 - серый",O82)))</formula>
    </cfRule>
  </conditionalFormatting>
  <conditionalFormatting sqref="O83:P83">
    <cfRule type="containsText" dxfId="5337" priority="5413" stopIfTrue="1" operator="containsText" text="3 - красный">
      <formula>NOT(ISERROR(SEARCH("3 - красный",O83)))</formula>
    </cfRule>
    <cfRule type="containsText" dxfId="5336" priority="5414" stopIfTrue="1" operator="containsText" text="2 - желтый">
      <formula>NOT(ISERROR(SEARCH("2 - желтый",O83)))</formula>
    </cfRule>
    <cfRule type="containsText" dxfId="5335" priority="5415" stopIfTrue="1" operator="containsText" text="1 - зеленый">
      <formula>NOT(ISERROR(SEARCH("1 - зеленый",O83)))</formula>
    </cfRule>
    <cfRule type="containsText" dxfId="5334" priority="5416" stopIfTrue="1" operator="containsText" text="0 - серый">
      <formula>NOT(ISERROR(SEARCH("0 - серый",O83)))</formula>
    </cfRule>
  </conditionalFormatting>
  <conditionalFormatting sqref="O84:P84">
    <cfRule type="containsText" dxfId="5333" priority="5409" stopIfTrue="1" operator="containsText" text="3 - красный">
      <formula>NOT(ISERROR(SEARCH("3 - красный",O84)))</formula>
    </cfRule>
    <cfRule type="containsText" dxfId="5332" priority="5410" stopIfTrue="1" operator="containsText" text="2 - желтый">
      <formula>NOT(ISERROR(SEARCH("2 - желтый",O84)))</formula>
    </cfRule>
    <cfRule type="containsText" dxfId="5331" priority="5411" stopIfTrue="1" operator="containsText" text="1 - зеленый">
      <formula>NOT(ISERROR(SEARCH("1 - зеленый",O84)))</formula>
    </cfRule>
    <cfRule type="containsText" dxfId="5330" priority="5412" stopIfTrue="1" operator="containsText" text="0 - серый">
      <formula>NOT(ISERROR(SEARCH("0 - серый",O84)))</formula>
    </cfRule>
  </conditionalFormatting>
  <conditionalFormatting sqref="O86:P86">
    <cfRule type="containsText" dxfId="5329" priority="5405" stopIfTrue="1" operator="containsText" text="3 - красный">
      <formula>NOT(ISERROR(SEARCH("3 - красный",O86)))</formula>
    </cfRule>
    <cfRule type="containsText" dxfId="5328" priority="5406" stopIfTrue="1" operator="containsText" text="2 - желтый">
      <formula>NOT(ISERROR(SEARCH("2 - желтый",O86)))</formula>
    </cfRule>
    <cfRule type="containsText" dxfId="5327" priority="5407" stopIfTrue="1" operator="containsText" text="1 - зеленый">
      <formula>NOT(ISERROR(SEARCH("1 - зеленый",O86)))</formula>
    </cfRule>
    <cfRule type="containsText" dxfId="5326" priority="5408" stopIfTrue="1" operator="containsText" text="0 - серый">
      <formula>NOT(ISERROR(SEARCH("0 - серый",O86)))</formula>
    </cfRule>
  </conditionalFormatting>
  <conditionalFormatting sqref="O99:P99">
    <cfRule type="containsText" dxfId="5325" priority="5401" stopIfTrue="1" operator="containsText" text="3 - красный">
      <formula>NOT(ISERROR(SEARCH("3 - красный",O99)))</formula>
    </cfRule>
    <cfRule type="containsText" dxfId="5324" priority="5402" stopIfTrue="1" operator="containsText" text="2 - желтый">
      <formula>NOT(ISERROR(SEARCH("2 - желтый",O99)))</formula>
    </cfRule>
    <cfRule type="containsText" dxfId="5323" priority="5403" stopIfTrue="1" operator="containsText" text="1 - зеленый">
      <formula>NOT(ISERROR(SEARCH("1 - зеленый",O99)))</formula>
    </cfRule>
    <cfRule type="containsText" dxfId="5322" priority="5404" stopIfTrue="1" operator="containsText" text="0 - серый">
      <formula>NOT(ISERROR(SEARCH("0 - серый",O99)))</formula>
    </cfRule>
  </conditionalFormatting>
  <conditionalFormatting sqref="O100:P100">
    <cfRule type="containsText" dxfId="5321" priority="5397" stopIfTrue="1" operator="containsText" text="3 - красный">
      <formula>NOT(ISERROR(SEARCH("3 - красный",O100)))</formula>
    </cfRule>
    <cfRule type="containsText" dxfId="5320" priority="5398" stopIfTrue="1" operator="containsText" text="2 - желтый">
      <formula>NOT(ISERROR(SEARCH("2 - желтый",O100)))</formula>
    </cfRule>
    <cfRule type="containsText" dxfId="5319" priority="5399" stopIfTrue="1" operator="containsText" text="1 - зеленый">
      <formula>NOT(ISERROR(SEARCH("1 - зеленый",O100)))</formula>
    </cfRule>
    <cfRule type="containsText" dxfId="5318" priority="5400" stopIfTrue="1" operator="containsText" text="0 - серый">
      <formula>NOT(ISERROR(SEARCH("0 - серый",O100)))</formula>
    </cfRule>
  </conditionalFormatting>
  <conditionalFormatting sqref="O101:P101">
    <cfRule type="containsText" dxfId="5317" priority="5393" stopIfTrue="1" operator="containsText" text="3 - красный">
      <formula>NOT(ISERROR(SEARCH("3 - красный",O101)))</formula>
    </cfRule>
    <cfRule type="containsText" dxfId="5316" priority="5394" stopIfTrue="1" operator="containsText" text="2 - желтый">
      <formula>NOT(ISERROR(SEARCH("2 - желтый",O101)))</formula>
    </cfRule>
    <cfRule type="containsText" dxfId="5315" priority="5395" stopIfTrue="1" operator="containsText" text="1 - зеленый">
      <formula>NOT(ISERROR(SEARCH("1 - зеленый",O101)))</formula>
    </cfRule>
    <cfRule type="containsText" dxfId="5314" priority="5396" stopIfTrue="1" operator="containsText" text="0 - серый">
      <formula>NOT(ISERROR(SEARCH("0 - серый",O101)))</formula>
    </cfRule>
  </conditionalFormatting>
  <conditionalFormatting sqref="O102:P102">
    <cfRule type="containsText" dxfId="5313" priority="5389" stopIfTrue="1" operator="containsText" text="3 - красный">
      <formula>NOT(ISERROR(SEARCH("3 - красный",O102)))</formula>
    </cfRule>
    <cfRule type="containsText" dxfId="5312" priority="5390" stopIfTrue="1" operator="containsText" text="2 - желтый">
      <formula>NOT(ISERROR(SEARCH("2 - желтый",O102)))</formula>
    </cfRule>
    <cfRule type="containsText" dxfId="5311" priority="5391" stopIfTrue="1" operator="containsText" text="1 - зеленый">
      <formula>NOT(ISERROR(SEARCH("1 - зеленый",O102)))</formula>
    </cfRule>
    <cfRule type="containsText" dxfId="5310" priority="5392" stopIfTrue="1" operator="containsText" text="0 - серый">
      <formula>NOT(ISERROR(SEARCH("0 - серый",O102)))</formula>
    </cfRule>
  </conditionalFormatting>
  <conditionalFormatting sqref="O103:P103">
    <cfRule type="containsText" dxfId="5309" priority="5385" stopIfTrue="1" operator="containsText" text="3 - красный">
      <formula>NOT(ISERROR(SEARCH("3 - красный",O103)))</formula>
    </cfRule>
    <cfRule type="containsText" dxfId="5308" priority="5386" stopIfTrue="1" operator="containsText" text="2 - желтый">
      <formula>NOT(ISERROR(SEARCH("2 - желтый",O103)))</formula>
    </cfRule>
    <cfRule type="containsText" dxfId="5307" priority="5387" stopIfTrue="1" operator="containsText" text="1 - зеленый">
      <formula>NOT(ISERROR(SEARCH("1 - зеленый",O103)))</formula>
    </cfRule>
    <cfRule type="containsText" dxfId="5306" priority="5388" stopIfTrue="1" operator="containsText" text="0 - серый">
      <formula>NOT(ISERROR(SEARCH("0 - серый",O103)))</formula>
    </cfRule>
  </conditionalFormatting>
  <conditionalFormatting sqref="O104:P104">
    <cfRule type="containsText" dxfId="5305" priority="5381" stopIfTrue="1" operator="containsText" text="3 - красный">
      <formula>NOT(ISERROR(SEARCH("3 - красный",O104)))</formula>
    </cfRule>
    <cfRule type="containsText" dxfId="5304" priority="5382" stopIfTrue="1" operator="containsText" text="2 - желтый">
      <formula>NOT(ISERROR(SEARCH("2 - желтый",O104)))</formula>
    </cfRule>
    <cfRule type="containsText" dxfId="5303" priority="5383" stopIfTrue="1" operator="containsText" text="1 - зеленый">
      <formula>NOT(ISERROR(SEARCH("1 - зеленый",O104)))</formula>
    </cfRule>
    <cfRule type="containsText" dxfId="5302" priority="5384" stopIfTrue="1" operator="containsText" text="0 - серый">
      <formula>NOT(ISERROR(SEARCH("0 - серый",O104)))</formula>
    </cfRule>
  </conditionalFormatting>
  <conditionalFormatting sqref="O105:P105">
    <cfRule type="containsText" dxfId="5301" priority="5377" stopIfTrue="1" operator="containsText" text="3 - красный">
      <formula>NOT(ISERROR(SEARCH("3 - красный",O105)))</formula>
    </cfRule>
    <cfRule type="containsText" dxfId="5300" priority="5378" stopIfTrue="1" operator="containsText" text="2 - желтый">
      <formula>NOT(ISERROR(SEARCH("2 - желтый",O105)))</formula>
    </cfRule>
    <cfRule type="containsText" dxfId="5299" priority="5379" stopIfTrue="1" operator="containsText" text="1 - зеленый">
      <formula>NOT(ISERROR(SEARCH("1 - зеленый",O105)))</formula>
    </cfRule>
    <cfRule type="containsText" dxfId="5298" priority="5380" stopIfTrue="1" operator="containsText" text="0 - серый">
      <formula>NOT(ISERROR(SEARCH("0 - серый",O105)))</formula>
    </cfRule>
  </conditionalFormatting>
  <conditionalFormatting sqref="O106:P106">
    <cfRule type="containsText" dxfId="5297" priority="5373" stopIfTrue="1" operator="containsText" text="3 - красный">
      <formula>NOT(ISERROR(SEARCH("3 - красный",O106)))</formula>
    </cfRule>
    <cfRule type="containsText" dxfId="5296" priority="5374" stopIfTrue="1" operator="containsText" text="2 - желтый">
      <formula>NOT(ISERROR(SEARCH("2 - желтый",O106)))</formula>
    </cfRule>
    <cfRule type="containsText" dxfId="5295" priority="5375" stopIfTrue="1" operator="containsText" text="1 - зеленый">
      <formula>NOT(ISERROR(SEARCH("1 - зеленый",O106)))</formula>
    </cfRule>
    <cfRule type="containsText" dxfId="5294" priority="5376" stopIfTrue="1" operator="containsText" text="0 - серый">
      <formula>NOT(ISERROR(SEARCH("0 - серый",O106)))</formula>
    </cfRule>
  </conditionalFormatting>
  <conditionalFormatting sqref="P107">
    <cfRule type="containsText" dxfId="5293" priority="5369" stopIfTrue="1" operator="containsText" text="3 - красный">
      <formula>NOT(ISERROR(SEARCH("3 - красный",P107)))</formula>
    </cfRule>
    <cfRule type="containsText" dxfId="5292" priority="5370" stopIfTrue="1" operator="containsText" text="2 - желтый">
      <formula>NOT(ISERROR(SEARCH("2 - желтый",P107)))</formula>
    </cfRule>
    <cfRule type="containsText" dxfId="5291" priority="5371" stopIfTrue="1" operator="containsText" text="1 - зеленый">
      <formula>NOT(ISERROR(SEARCH("1 - зеленый",P107)))</formula>
    </cfRule>
    <cfRule type="containsText" dxfId="5290" priority="5372" stopIfTrue="1" operator="containsText" text="0 - серый">
      <formula>NOT(ISERROR(SEARCH("0 - серый",P107)))</formula>
    </cfRule>
  </conditionalFormatting>
  <conditionalFormatting sqref="P110">
    <cfRule type="containsText" dxfId="5289" priority="5361" stopIfTrue="1" operator="containsText" text="3 - красный">
      <formula>NOT(ISERROR(SEARCH("3 - красный",P110)))</formula>
    </cfRule>
    <cfRule type="containsText" dxfId="5288" priority="5362" stopIfTrue="1" operator="containsText" text="2 - желтый">
      <formula>NOT(ISERROR(SEARCH("2 - желтый",P110)))</formula>
    </cfRule>
    <cfRule type="containsText" dxfId="5287" priority="5363" stopIfTrue="1" operator="containsText" text="1 - зеленый">
      <formula>NOT(ISERROR(SEARCH("1 - зеленый",P110)))</formula>
    </cfRule>
    <cfRule type="containsText" dxfId="5286" priority="5364" stopIfTrue="1" operator="containsText" text="0 - серый">
      <formula>NOT(ISERROR(SEARCH("0 - серый",P110)))</formula>
    </cfRule>
  </conditionalFormatting>
  <conditionalFormatting sqref="O111">
    <cfRule type="containsText" dxfId="5285" priority="5349" stopIfTrue="1" operator="containsText" text="3 - красный">
      <formula>NOT(ISERROR(SEARCH("3 - красный",O111)))</formula>
    </cfRule>
    <cfRule type="containsText" dxfId="5284" priority="5350" stopIfTrue="1" operator="containsText" text="2 - желтый">
      <formula>NOT(ISERROR(SEARCH("2 - желтый",O111)))</formula>
    </cfRule>
    <cfRule type="containsText" dxfId="5283" priority="5351" stopIfTrue="1" operator="containsText" text="1 - зеленый">
      <formula>NOT(ISERROR(SEARCH("1 - зеленый",O111)))</formula>
    </cfRule>
    <cfRule type="containsText" dxfId="5282" priority="5352" stopIfTrue="1" operator="containsText" text="0 - серый">
      <formula>NOT(ISERROR(SEARCH("0 - серый",O111)))</formula>
    </cfRule>
  </conditionalFormatting>
  <conditionalFormatting sqref="O112:P112">
    <cfRule type="containsText" dxfId="5281" priority="5345" stopIfTrue="1" operator="containsText" text="3 - красный">
      <formula>NOT(ISERROR(SEARCH("3 - красный",O112)))</formula>
    </cfRule>
    <cfRule type="containsText" dxfId="5280" priority="5346" stopIfTrue="1" operator="containsText" text="2 - желтый">
      <formula>NOT(ISERROR(SEARCH("2 - желтый",O112)))</formula>
    </cfRule>
    <cfRule type="containsText" dxfId="5279" priority="5347" stopIfTrue="1" operator="containsText" text="1 - зеленый">
      <formula>NOT(ISERROR(SEARCH("1 - зеленый",O112)))</formula>
    </cfRule>
    <cfRule type="containsText" dxfId="5278" priority="5348" stopIfTrue="1" operator="containsText" text="0 - серый">
      <formula>NOT(ISERROR(SEARCH("0 - серый",O112)))</formula>
    </cfRule>
  </conditionalFormatting>
  <conditionalFormatting sqref="P137">
    <cfRule type="containsText" dxfId="5277" priority="5289" stopIfTrue="1" operator="containsText" text="3 - красный">
      <formula>NOT(ISERROR(SEARCH("3 - красный",P137)))</formula>
    </cfRule>
    <cfRule type="containsText" dxfId="5276" priority="5290" stopIfTrue="1" operator="containsText" text="2 - желтый">
      <formula>NOT(ISERROR(SEARCH("2 - желтый",P137)))</formula>
    </cfRule>
    <cfRule type="containsText" dxfId="5275" priority="5291" stopIfTrue="1" operator="containsText" text="1 - зеленый">
      <formula>NOT(ISERROR(SEARCH("1 - зеленый",P137)))</formula>
    </cfRule>
    <cfRule type="containsText" dxfId="5274" priority="5292" stopIfTrue="1" operator="containsText" text="0 - серый">
      <formula>NOT(ISERROR(SEARCH("0 - серый",P137)))</formula>
    </cfRule>
  </conditionalFormatting>
  <conditionalFormatting sqref="O144">
    <cfRule type="containsText" dxfId="5273" priority="5277" stopIfTrue="1" operator="containsText" text="3 - красный">
      <formula>NOT(ISERROR(SEARCH("3 - красный",O144)))</formula>
    </cfRule>
    <cfRule type="containsText" dxfId="5272" priority="5278" stopIfTrue="1" operator="containsText" text="2 - желтый">
      <formula>NOT(ISERROR(SEARCH("2 - желтый",O144)))</formula>
    </cfRule>
    <cfRule type="containsText" dxfId="5271" priority="5279" stopIfTrue="1" operator="containsText" text="1 - зеленый">
      <formula>NOT(ISERROR(SEARCH("1 - зеленый",O144)))</formula>
    </cfRule>
    <cfRule type="containsText" dxfId="5270" priority="5280" stopIfTrue="1" operator="containsText" text="0 - серый">
      <formula>NOT(ISERROR(SEARCH("0 - серый",O144)))</formula>
    </cfRule>
  </conditionalFormatting>
  <conditionalFormatting sqref="O187:P187">
    <cfRule type="containsText" dxfId="5269" priority="5273" stopIfTrue="1" operator="containsText" text="3 - красный">
      <formula>NOT(ISERROR(SEARCH("3 - красный",O187)))</formula>
    </cfRule>
    <cfRule type="containsText" dxfId="5268" priority="5274" stopIfTrue="1" operator="containsText" text="2 - желтый">
      <formula>NOT(ISERROR(SEARCH("2 - желтый",O187)))</formula>
    </cfRule>
    <cfRule type="containsText" dxfId="5267" priority="5275" stopIfTrue="1" operator="containsText" text="1 - зеленый">
      <formula>NOT(ISERROR(SEARCH("1 - зеленый",O187)))</formula>
    </cfRule>
    <cfRule type="containsText" dxfId="5266" priority="5276" stopIfTrue="1" operator="containsText" text="0 - серый">
      <formula>NOT(ISERROR(SEARCH("0 - серый",O187)))</formula>
    </cfRule>
  </conditionalFormatting>
  <conditionalFormatting sqref="P188">
    <cfRule type="containsText" dxfId="5265" priority="5269" stopIfTrue="1" operator="containsText" text="3 - красный">
      <formula>NOT(ISERROR(SEARCH("3 - красный",P188)))</formula>
    </cfRule>
    <cfRule type="containsText" dxfId="5264" priority="5270" stopIfTrue="1" operator="containsText" text="2 - желтый">
      <formula>NOT(ISERROR(SEARCH("2 - желтый",P188)))</formula>
    </cfRule>
    <cfRule type="containsText" dxfId="5263" priority="5271" stopIfTrue="1" operator="containsText" text="1 - зеленый">
      <formula>NOT(ISERROR(SEARCH("1 - зеленый",P188)))</formula>
    </cfRule>
    <cfRule type="containsText" dxfId="5262" priority="5272" stopIfTrue="1" operator="containsText" text="0 - серый">
      <formula>NOT(ISERROR(SEARCH("0 - серый",P188)))</formula>
    </cfRule>
  </conditionalFormatting>
  <conditionalFormatting sqref="O188">
    <cfRule type="containsText" dxfId="5261" priority="5265" stopIfTrue="1" operator="containsText" text="3 - красный">
      <formula>NOT(ISERROR(SEARCH("3 - красный",O188)))</formula>
    </cfRule>
    <cfRule type="containsText" dxfId="5260" priority="5266" stopIfTrue="1" operator="containsText" text="2 - желтый">
      <formula>NOT(ISERROR(SEARCH("2 - желтый",O188)))</formula>
    </cfRule>
    <cfRule type="containsText" dxfId="5259" priority="5267" stopIfTrue="1" operator="containsText" text="1 - зеленый">
      <formula>NOT(ISERROR(SEARCH("1 - зеленый",O188)))</formula>
    </cfRule>
    <cfRule type="containsText" dxfId="5258" priority="5268" stopIfTrue="1" operator="containsText" text="0 - серый">
      <formula>NOT(ISERROR(SEARCH("0 - серый",O188)))</formula>
    </cfRule>
  </conditionalFormatting>
  <conditionalFormatting sqref="P189">
    <cfRule type="containsText" dxfId="5257" priority="5261" stopIfTrue="1" operator="containsText" text="3 - красный">
      <formula>NOT(ISERROR(SEARCH("3 - красный",P189)))</formula>
    </cfRule>
    <cfRule type="containsText" dxfId="5256" priority="5262" stopIfTrue="1" operator="containsText" text="2 - желтый">
      <formula>NOT(ISERROR(SEARCH("2 - желтый",P189)))</formula>
    </cfRule>
    <cfRule type="containsText" dxfId="5255" priority="5263" stopIfTrue="1" operator="containsText" text="1 - зеленый">
      <formula>NOT(ISERROR(SEARCH("1 - зеленый",P189)))</formula>
    </cfRule>
    <cfRule type="containsText" dxfId="5254" priority="5264" stopIfTrue="1" operator="containsText" text="0 - серый">
      <formula>NOT(ISERROR(SEARCH("0 - серый",P189)))</formula>
    </cfRule>
  </conditionalFormatting>
  <conditionalFormatting sqref="O189">
    <cfRule type="containsText" dxfId="5253" priority="5257" stopIfTrue="1" operator="containsText" text="3 - красный">
      <formula>NOT(ISERROR(SEARCH("3 - красный",O189)))</formula>
    </cfRule>
    <cfRule type="containsText" dxfId="5252" priority="5258" stopIfTrue="1" operator="containsText" text="2 - желтый">
      <formula>NOT(ISERROR(SEARCH("2 - желтый",O189)))</formula>
    </cfRule>
    <cfRule type="containsText" dxfId="5251" priority="5259" stopIfTrue="1" operator="containsText" text="1 - зеленый">
      <formula>NOT(ISERROR(SEARCH("1 - зеленый",O189)))</formula>
    </cfRule>
    <cfRule type="containsText" dxfId="5250" priority="5260" stopIfTrue="1" operator="containsText" text="0 - серый">
      <formula>NOT(ISERROR(SEARCH("0 - серый",O189)))</formula>
    </cfRule>
  </conditionalFormatting>
  <conditionalFormatting sqref="O190:P190">
    <cfRule type="containsText" dxfId="5249" priority="5253" stopIfTrue="1" operator="containsText" text="3 - красный">
      <formula>NOT(ISERROR(SEARCH("3 - красный",O190)))</formula>
    </cfRule>
    <cfRule type="containsText" dxfId="5248" priority="5254" stopIfTrue="1" operator="containsText" text="2 - желтый">
      <formula>NOT(ISERROR(SEARCH("2 - желтый",O190)))</formula>
    </cfRule>
    <cfRule type="containsText" dxfId="5247" priority="5255" stopIfTrue="1" operator="containsText" text="1 - зеленый">
      <formula>NOT(ISERROR(SEARCH("1 - зеленый",O190)))</formula>
    </cfRule>
    <cfRule type="containsText" dxfId="5246" priority="5256" stopIfTrue="1" operator="containsText" text="0 - серый">
      <formula>NOT(ISERROR(SEARCH("0 - серый",O190)))</formula>
    </cfRule>
  </conditionalFormatting>
  <conditionalFormatting sqref="O191:P191">
    <cfRule type="containsText" dxfId="5245" priority="5249" stopIfTrue="1" operator="containsText" text="3 - красный">
      <formula>NOT(ISERROR(SEARCH("3 - красный",O191)))</formula>
    </cfRule>
    <cfRule type="containsText" dxfId="5244" priority="5250" stopIfTrue="1" operator="containsText" text="2 - желтый">
      <formula>NOT(ISERROR(SEARCH("2 - желтый",O191)))</formula>
    </cfRule>
    <cfRule type="containsText" dxfId="5243" priority="5251" stopIfTrue="1" operator="containsText" text="1 - зеленый">
      <formula>NOT(ISERROR(SEARCH("1 - зеленый",O191)))</formula>
    </cfRule>
    <cfRule type="containsText" dxfId="5242" priority="5252" stopIfTrue="1" operator="containsText" text="0 - серый">
      <formula>NOT(ISERROR(SEARCH("0 - серый",O191)))</formula>
    </cfRule>
  </conditionalFormatting>
  <conditionalFormatting sqref="O192:P192">
    <cfRule type="containsText" dxfId="5241" priority="5245" stopIfTrue="1" operator="containsText" text="3 - красный">
      <formula>NOT(ISERROR(SEARCH("3 - красный",O192)))</formula>
    </cfRule>
    <cfRule type="containsText" dxfId="5240" priority="5246" stopIfTrue="1" operator="containsText" text="2 - желтый">
      <formula>NOT(ISERROR(SEARCH("2 - желтый",O192)))</formula>
    </cfRule>
    <cfRule type="containsText" dxfId="5239" priority="5247" stopIfTrue="1" operator="containsText" text="1 - зеленый">
      <formula>NOT(ISERROR(SEARCH("1 - зеленый",O192)))</formula>
    </cfRule>
    <cfRule type="containsText" dxfId="5238" priority="5248" stopIfTrue="1" operator="containsText" text="0 - серый">
      <formula>NOT(ISERROR(SEARCH("0 - серый",O192)))</formula>
    </cfRule>
  </conditionalFormatting>
  <conditionalFormatting sqref="O198:P198">
    <cfRule type="containsText" dxfId="5237" priority="5241" stopIfTrue="1" operator="containsText" text="3 - красный">
      <formula>NOT(ISERROR(SEARCH("3 - красный",O198)))</formula>
    </cfRule>
    <cfRule type="containsText" dxfId="5236" priority="5242" stopIfTrue="1" operator="containsText" text="2 - желтый">
      <formula>NOT(ISERROR(SEARCH("2 - желтый",O198)))</formula>
    </cfRule>
    <cfRule type="containsText" dxfId="5235" priority="5243" stopIfTrue="1" operator="containsText" text="1 - зеленый">
      <formula>NOT(ISERROR(SEARCH("1 - зеленый",O198)))</formula>
    </cfRule>
    <cfRule type="containsText" dxfId="5234" priority="5244" stopIfTrue="1" operator="containsText" text="0 - серый">
      <formula>NOT(ISERROR(SEARCH("0 - серый",O198)))</formula>
    </cfRule>
  </conditionalFormatting>
  <conditionalFormatting sqref="P234">
    <cfRule type="containsText" dxfId="5233" priority="5237" stopIfTrue="1" operator="containsText" text="3 - красный">
      <formula>NOT(ISERROR(SEARCH("3 - красный",P234)))</formula>
    </cfRule>
    <cfRule type="containsText" dxfId="5232" priority="5238" stopIfTrue="1" operator="containsText" text="2 - желтый">
      <formula>NOT(ISERROR(SEARCH("2 - желтый",P234)))</formula>
    </cfRule>
    <cfRule type="containsText" dxfId="5231" priority="5239" stopIfTrue="1" operator="containsText" text="1 - зеленый">
      <formula>NOT(ISERROR(SEARCH("1 - зеленый",P234)))</formula>
    </cfRule>
    <cfRule type="containsText" dxfId="5230" priority="5240" stopIfTrue="1" operator="containsText" text="0 - серый">
      <formula>NOT(ISERROR(SEARCH("0 - серый",P234)))</formula>
    </cfRule>
  </conditionalFormatting>
  <conditionalFormatting sqref="O234">
    <cfRule type="containsText" dxfId="5229" priority="5233" stopIfTrue="1" operator="containsText" text="3 - красный">
      <formula>NOT(ISERROR(SEARCH("3 - красный",O234)))</formula>
    </cfRule>
    <cfRule type="containsText" dxfId="5228" priority="5234" stopIfTrue="1" operator="containsText" text="2 - желтый">
      <formula>NOT(ISERROR(SEARCH("2 - желтый",O234)))</formula>
    </cfRule>
    <cfRule type="containsText" dxfId="5227" priority="5235" stopIfTrue="1" operator="containsText" text="1 - зеленый">
      <formula>NOT(ISERROR(SEARCH("1 - зеленый",O234)))</formula>
    </cfRule>
    <cfRule type="containsText" dxfId="5226" priority="5236" stopIfTrue="1" operator="containsText" text="0 - серый">
      <formula>NOT(ISERROR(SEARCH("0 - серый",O234)))</formula>
    </cfRule>
  </conditionalFormatting>
  <conditionalFormatting sqref="P328">
    <cfRule type="containsText" dxfId="5225" priority="5229" stopIfTrue="1" operator="containsText" text="3 - красный">
      <formula>NOT(ISERROR(SEARCH("3 - красный",P328)))</formula>
    </cfRule>
    <cfRule type="containsText" dxfId="5224" priority="5230" stopIfTrue="1" operator="containsText" text="2 - желтый">
      <formula>NOT(ISERROR(SEARCH("2 - желтый",P328)))</formula>
    </cfRule>
    <cfRule type="containsText" dxfId="5223" priority="5231" stopIfTrue="1" operator="containsText" text="1 - зеленый">
      <formula>NOT(ISERROR(SEARCH("1 - зеленый",P328)))</formula>
    </cfRule>
    <cfRule type="containsText" dxfId="5222" priority="5232" stopIfTrue="1" operator="containsText" text="0 - серый">
      <formula>NOT(ISERROR(SEARCH("0 - серый",P328)))</formula>
    </cfRule>
  </conditionalFormatting>
  <conditionalFormatting sqref="O328">
    <cfRule type="containsText" dxfId="5221" priority="5225" stopIfTrue="1" operator="containsText" text="3 - красный">
      <formula>NOT(ISERROR(SEARCH("3 - красный",O328)))</formula>
    </cfRule>
    <cfRule type="containsText" dxfId="5220" priority="5226" stopIfTrue="1" operator="containsText" text="2 - желтый">
      <formula>NOT(ISERROR(SEARCH("2 - желтый",O328)))</formula>
    </cfRule>
    <cfRule type="containsText" dxfId="5219" priority="5227" stopIfTrue="1" operator="containsText" text="1 - зеленый">
      <formula>NOT(ISERROR(SEARCH("1 - зеленый",O328)))</formula>
    </cfRule>
    <cfRule type="containsText" dxfId="5218" priority="5228" stopIfTrue="1" operator="containsText" text="0 - серый">
      <formula>NOT(ISERROR(SEARCH("0 - серый",O328)))</formula>
    </cfRule>
  </conditionalFormatting>
  <conditionalFormatting sqref="O329:P329">
    <cfRule type="containsText" dxfId="5217" priority="5221" stopIfTrue="1" operator="containsText" text="3 - красный">
      <formula>NOT(ISERROR(SEARCH("3 - красный",O329)))</formula>
    </cfRule>
    <cfRule type="containsText" dxfId="5216" priority="5222" stopIfTrue="1" operator="containsText" text="2 - желтый">
      <formula>NOT(ISERROR(SEARCH("2 - желтый",O329)))</formula>
    </cfRule>
    <cfRule type="containsText" dxfId="5215" priority="5223" stopIfTrue="1" operator="containsText" text="1 - зеленый">
      <formula>NOT(ISERROR(SEARCH("1 - зеленый",O329)))</formula>
    </cfRule>
    <cfRule type="containsText" dxfId="5214" priority="5224" stopIfTrue="1" operator="containsText" text="0 - серый">
      <formula>NOT(ISERROR(SEARCH("0 - серый",O329)))</formula>
    </cfRule>
  </conditionalFormatting>
  <conditionalFormatting sqref="P330">
    <cfRule type="containsText" dxfId="5213" priority="5217" stopIfTrue="1" operator="containsText" text="3 - красный">
      <formula>NOT(ISERROR(SEARCH("3 - красный",P330)))</formula>
    </cfRule>
    <cfRule type="containsText" dxfId="5212" priority="5218" stopIfTrue="1" operator="containsText" text="2 - желтый">
      <formula>NOT(ISERROR(SEARCH("2 - желтый",P330)))</formula>
    </cfRule>
    <cfRule type="containsText" dxfId="5211" priority="5219" stopIfTrue="1" operator="containsText" text="1 - зеленый">
      <formula>NOT(ISERROR(SEARCH("1 - зеленый",P330)))</formula>
    </cfRule>
    <cfRule type="containsText" dxfId="5210" priority="5220" stopIfTrue="1" operator="containsText" text="0 - серый">
      <formula>NOT(ISERROR(SEARCH("0 - серый",P330)))</formula>
    </cfRule>
  </conditionalFormatting>
  <conditionalFormatting sqref="O330">
    <cfRule type="containsText" dxfId="5209" priority="5213" stopIfTrue="1" operator="containsText" text="3 - красный">
      <formula>NOT(ISERROR(SEARCH("3 - красный",O330)))</formula>
    </cfRule>
    <cfRule type="containsText" dxfId="5208" priority="5214" stopIfTrue="1" operator="containsText" text="2 - желтый">
      <formula>NOT(ISERROR(SEARCH("2 - желтый",O330)))</formula>
    </cfRule>
    <cfRule type="containsText" dxfId="5207" priority="5215" stopIfTrue="1" operator="containsText" text="1 - зеленый">
      <formula>NOT(ISERROR(SEARCH("1 - зеленый",O330)))</formula>
    </cfRule>
    <cfRule type="containsText" dxfId="5206" priority="5216" stopIfTrue="1" operator="containsText" text="0 - серый">
      <formula>NOT(ISERROR(SEARCH("0 - серый",O330)))</formula>
    </cfRule>
  </conditionalFormatting>
  <conditionalFormatting sqref="O341:P341">
    <cfRule type="containsText" dxfId="5205" priority="4949" stopIfTrue="1" operator="containsText" text="3 - красный">
      <formula>NOT(ISERROR(SEARCH("3 - красный",O341)))</formula>
    </cfRule>
    <cfRule type="containsText" dxfId="5204" priority="4950" stopIfTrue="1" operator="containsText" text="2 - желтый">
      <formula>NOT(ISERROR(SEARCH("2 - желтый",O341)))</formula>
    </cfRule>
    <cfRule type="containsText" dxfId="5203" priority="4951" stopIfTrue="1" operator="containsText" text="1 - зеленый">
      <formula>NOT(ISERROR(SEARCH("1 - зеленый",O341)))</formula>
    </cfRule>
    <cfRule type="containsText" dxfId="5202" priority="4952" stopIfTrue="1" operator="containsText" text="0 - серый">
      <formula>NOT(ISERROR(SEARCH("0 - серый",O341)))</formula>
    </cfRule>
  </conditionalFormatting>
  <conditionalFormatting sqref="O342:P342">
    <cfRule type="containsText" dxfId="5201" priority="4945" stopIfTrue="1" operator="containsText" text="3 - красный">
      <formula>NOT(ISERROR(SEARCH("3 - красный",O342)))</formula>
    </cfRule>
    <cfRule type="containsText" dxfId="5200" priority="4946" stopIfTrue="1" operator="containsText" text="2 - желтый">
      <formula>NOT(ISERROR(SEARCH("2 - желтый",O342)))</formula>
    </cfRule>
    <cfRule type="containsText" dxfId="5199" priority="4947" stopIfTrue="1" operator="containsText" text="1 - зеленый">
      <formula>NOT(ISERROR(SEARCH("1 - зеленый",O342)))</formula>
    </cfRule>
    <cfRule type="containsText" dxfId="5198" priority="4948" stopIfTrue="1" operator="containsText" text="0 - серый">
      <formula>NOT(ISERROR(SEARCH("0 - серый",O342)))</formula>
    </cfRule>
  </conditionalFormatting>
  <conditionalFormatting sqref="O343:P343">
    <cfRule type="containsText" dxfId="5197" priority="4941" stopIfTrue="1" operator="containsText" text="3 - красный">
      <formula>NOT(ISERROR(SEARCH("3 - красный",O343)))</formula>
    </cfRule>
    <cfRule type="containsText" dxfId="5196" priority="4942" stopIfTrue="1" operator="containsText" text="2 - желтый">
      <formula>NOT(ISERROR(SEARCH("2 - желтый",O343)))</formula>
    </cfRule>
    <cfRule type="containsText" dxfId="5195" priority="4943" stopIfTrue="1" operator="containsText" text="1 - зеленый">
      <formula>NOT(ISERROR(SEARCH("1 - зеленый",O343)))</formula>
    </cfRule>
    <cfRule type="containsText" dxfId="5194" priority="4944" stopIfTrue="1" operator="containsText" text="0 - серый">
      <formula>NOT(ISERROR(SEARCH("0 - серый",O343)))</formula>
    </cfRule>
  </conditionalFormatting>
  <conditionalFormatting sqref="P27">
    <cfRule type="containsText" dxfId="5193" priority="5209" stopIfTrue="1" operator="containsText" text="3 - красный">
      <formula>NOT(ISERROR(SEARCH("3 - красный",P27)))</formula>
    </cfRule>
    <cfRule type="containsText" dxfId="5192" priority="5210" stopIfTrue="1" operator="containsText" text="2 - желтый">
      <formula>NOT(ISERROR(SEARCH("2 - желтый",P27)))</formula>
    </cfRule>
    <cfRule type="containsText" dxfId="5191" priority="5211" stopIfTrue="1" operator="containsText" text="1 - зеленый">
      <formula>NOT(ISERROR(SEARCH("1 - зеленый",P27)))</formula>
    </cfRule>
    <cfRule type="containsText" dxfId="5190" priority="5212" stopIfTrue="1" operator="containsText" text="0 - серый">
      <formula>NOT(ISERROR(SEARCH("0 - серый",P27)))</formula>
    </cfRule>
  </conditionalFormatting>
  <conditionalFormatting sqref="P47">
    <cfRule type="containsText" dxfId="5189" priority="5205" stopIfTrue="1" operator="containsText" text="3 - красный">
      <formula>NOT(ISERROR(SEARCH("3 - красный",P47)))</formula>
    </cfRule>
    <cfRule type="containsText" dxfId="5188" priority="5206" stopIfTrue="1" operator="containsText" text="2 - желтый">
      <formula>NOT(ISERROR(SEARCH("2 - желтый",P47)))</formula>
    </cfRule>
    <cfRule type="containsText" dxfId="5187" priority="5207" stopIfTrue="1" operator="containsText" text="1 - зеленый">
      <formula>NOT(ISERROR(SEARCH("1 - зеленый",P47)))</formula>
    </cfRule>
    <cfRule type="containsText" dxfId="5186" priority="5208" stopIfTrue="1" operator="containsText" text="0 - серый">
      <formula>NOT(ISERROR(SEARCH("0 - серый",P47)))</formula>
    </cfRule>
  </conditionalFormatting>
  <conditionalFormatting sqref="P48">
    <cfRule type="containsText" dxfId="5185" priority="5201" stopIfTrue="1" operator="containsText" text="3 - красный">
      <formula>NOT(ISERROR(SEARCH("3 - красный",P48)))</formula>
    </cfRule>
    <cfRule type="containsText" dxfId="5184" priority="5202" stopIfTrue="1" operator="containsText" text="2 - желтый">
      <formula>NOT(ISERROR(SEARCH("2 - желтый",P48)))</formula>
    </cfRule>
    <cfRule type="containsText" dxfId="5183" priority="5203" stopIfTrue="1" operator="containsText" text="1 - зеленый">
      <formula>NOT(ISERROR(SEARCH("1 - зеленый",P48)))</formula>
    </cfRule>
    <cfRule type="containsText" dxfId="5182" priority="5204" stopIfTrue="1" operator="containsText" text="0 - серый">
      <formula>NOT(ISERROR(SEARCH("0 - серый",P48)))</formula>
    </cfRule>
  </conditionalFormatting>
  <conditionalFormatting sqref="P53">
    <cfRule type="containsText" dxfId="5181" priority="5193" stopIfTrue="1" operator="containsText" text="3 - красный">
      <formula>NOT(ISERROR(SEARCH("3 - красный",P53)))</formula>
    </cfRule>
    <cfRule type="containsText" dxfId="5180" priority="5194" stopIfTrue="1" operator="containsText" text="2 - желтый">
      <formula>NOT(ISERROR(SEARCH("2 - желтый",P53)))</formula>
    </cfRule>
    <cfRule type="containsText" dxfId="5179" priority="5195" stopIfTrue="1" operator="containsText" text="1 - зеленый">
      <formula>NOT(ISERROR(SEARCH("1 - зеленый",P53)))</formula>
    </cfRule>
    <cfRule type="containsText" dxfId="5178" priority="5196" stopIfTrue="1" operator="containsText" text="0 - серый">
      <formula>NOT(ISERROR(SEARCH("0 - серый",P53)))</formula>
    </cfRule>
  </conditionalFormatting>
  <conditionalFormatting sqref="O425:P430">
    <cfRule type="containsText" dxfId="5177" priority="5189" stopIfTrue="1" operator="containsText" text="3 - красный">
      <formula>NOT(ISERROR(SEARCH("3 - красный",O425)))</formula>
    </cfRule>
    <cfRule type="containsText" dxfId="5176" priority="5190" stopIfTrue="1" operator="containsText" text="2 - желтый">
      <formula>NOT(ISERROR(SEARCH("2 - желтый",O425)))</formula>
    </cfRule>
    <cfRule type="containsText" dxfId="5175" priority="5191" stopIfTrue="1" operator="containsText" text="1 - зеленый">
      <formula>NOT(ISERROR(SEARCH("1 - зеленый",O425)))</formula>
    </cfRule>
    <cfRule type="containsText" dxfId="5174" priority="5192" stopIfTrue="1" operator="containsText" text="0 - серый">
      <formula>NOT(ISERROR(SEARCH("0 - серый",O425)))</formula>
    </cfRule>
  </conditionalFormatting>
  <conditionalFormatting sqref="P205">
    <cfRule type="containsText" dxfId="5173" priority="5185" stopIfTrue="1" operator="containsText" text="3 - красный">
      <formula>NOT(ISERROR(SEARCH("3 - красный",P205)))</formula>
    </cfRule>
    <cfRule type="containsText" dxfId="5172" priority="5186" stopIfTrue="1" operator="containsText" text="2 - желтый">
      <formula>NOT(ISERROR(SEARCH("2 - желтый",P205)))</formula>
    </cfRule>
    <cfRule type="containsText" dxfId="5171" priority="5187" stopIfTrue="1" operator="containsText" text="1 - зеленый">
      <formula>NOT(ISERROR(SEARCH("1 - зеленый",P205)))</formula>
    </cfRule>
    <cfRule type="containsText" dxfId="5170" priority="5188" stopIfTrue="1" operator="containsText" text="0 - серый">
      <formula>NOT(ISERROR(SEARCH("0 - серый",P205)))</formula>
    </cfRule>
  </conditionalFormatting>
  <conditionalFormatting sqref="P213">
    <cfRule type="containsText" dxfId="5169" priority="5181" stopIfTrue="1" operator="containsText" text="3 - красный">
      <formula>NOT(ISERROR(SEARCH("3 - красный",P213)))</formula>
    </cfRule>
    <cfRule type="containsText" dxfId="5168" priority="5182" stopIfTrue="1" operator="containsText" text="2 - желтый">
      <formula>NOT(ISERROR(SEARCH("2 - желтый",P213)))</formula>
    </cfRule>
    <cfRule type="containsText" dxfId="5167" priority="5183" stopIfTrue="1" operator="containsText" text="1 - зеленый">
      <formula>NOT(ISERROR(SEARCH("1 - зеленый",P213)))</formula>
    </cfRule>
    <cfRule type="containsText" dxfId="5166" priority="5184" stopIfTrue="1" operator="containsText" text="0 - серый">
      <formula>NOT(ISERROR(SEARCH("0 - серый",P213)))</formula>
    </cfRule>
  </conditionalFormatting>
  <conditionalFormatting sqref="O259">
    <cfRule type="containsText" dxfId="5165" priority="5177" stopIfTrue="1" operator="containsText" text="3 - красный">
      <formula>NOT(ISERROR(SEARCH("3 - красный",O259)))</formula>
    </cfRule>
    <cfRule type="containsText" dxfId="5164" priority="5178" stopIfTrue="1" operator="containsText" text="2 - желтый">
      <formula>NOT(ISERROR(SEARCH("2 - желтый",O259)))</formula>
    </cfRule>
    <cfRule type="containsText" dxfId="5163" priority="5179" stopIfTrue="1" operator="containsText" text="1 - зеленый">
      <formula>NOT(ISERROR(SEARCH("1 - зеленый",O259)))</formula>
    </cfRule>
    <cfRule type="containsText" dxfId="5162" priority="5180" stopIfTrue="1" operator="containsText" text="0 - серый">
      <formula>NOT(ISERROR(SEARCH("0 - серый",O259)))</formula>
    </cfRule>
  </conditionalFormatting>
  <conditionalFormatting sqref="O262">
    <cfRule type="containsText" dxfId="5161" priority="5173" stopIfTrue="1" operator="containsText" text="3 - красный">
      <formula>NOT(ISERROR(SEARCH("3 - красный",O262)))</formula>
    </cfRule>
    <cfRule type="containsText" dxfId="5160" priority="5174" stopIfTrue="1" operator="containsText" text="2 - желтый">
      <formula>NOT(ISERROR(SEARCH("2 - желтый",O262)))</formula>
    </cfRule>
    <cfRule type="containsText" dxfId="5159" priority="5175" stopIfTrue="1" operator="containsText" text="1 - зеленый">
      <formula>NOT(ISERROR(SEARCH("1 - зеленый",O262)))</formula>
    </cfRule>
    <cfRule type="containsText" dxfId="5158" priority="5176" stopIfTrue="1" operator="containsText" text="0 - серый">
      <formula>NOT(ISERROR(SEARCH("0 - серый",O262)))</formula>
    </cfRule>
  </conditionalFormatting>
  <conditionalFormatting sqref="O207">
    <cfRule type="containsText" dxfId="5157" priority="5169" stopIfTrue="1" operator="containsText" text="3 - красный">
      <formula>NOT(ISERROR(SEARCH("3 - красный",O207)))</formula>
    </cfRule>
    <cfRule type="containsText" dxfId="5156" priority="5170" stopIfTrue="1" operator="containsText" text="2 - желтый">
      <formula>NOT(ISERROR(SEARCH("2 - желтый",O207)))</formula>
    </cfRule>
    <cfRule type="containsText" dxfId="5155" priority="5171" stopIfTrue="1" operator="containsText" text="1 - зеленый">
      <formula>NOT(ISERROR(SEARCH("1 - зеленый",O207)))</formula>
    </cfRule>
    <cfRule type="containsText" dxfId="5154" priority="5172" stopIfTrue="1" operator="containsText" text="0 - серый">
      <formula>NOT(ISERROR(SEARCH("0 - серый",O207)))</formula>
    </cfRule>
  </conditionalFormatting>
  <conditionalFormatting sqref="O313:P313">
    <cfRule type="containsText" dxfId="5153" priority="5105" stopIfTrue="1" operator="containsText" text="3 - красный">
      <formula>NOT(ISERROR(SEARCH("3 - красный",O313)))</formula>
    </cfRule>
    <cfRule type="containsText" dxfId="5152" priority="5106" stopIfTrue="1" operator="containsText" text="2 - желтый">
      <formula>NOT(ISERROR(SEARCH("2 - желтый",O313)))</formula>
    </cfRule>
    <cfRule type="containsText" dxfId="5151" priority="5107" stopIfTrue="1" operator="containsText" text="1 - зеленый">
      <formula>NOT(ISERROR(SEARCH("1 - зеленый",O313)))</formula>
    </cfRule>
    <cfRule type="containsText" dxfId="5150" priority="5108" stopIfTrue="1" operator="containsText" text="0 - серый">
      <formula>NOT(ISERROR(SEARCH("0 - серый",O313)))</formula>
    </cfRule>
  </conditionalFormatting>
  <conditionalFormatting sqref="O314:P314">
    <cfRule type="containsText" dxfId="5149" priority="5101" stopIfTrue="1" operator="containsText" text="3 - красный">
      <formula>NOT(ISERROR(SEARCH("3 - красный",O314)))</formula>
    </cfRule>
    <cfRule type="containsText" dxfId="5148" priority="5102" stopIfTrue="1" operator="containsText" text="2 - желтый">
      <formula>NOT(ISERROR(SEARCH("2 - желтый",O314)))</formula>
    </cfRule>
    <cfRule type="containsText" dxfId="5147" priority="5103" stopIfTrue="1" operator="containsText" text="1 - зеленый">
      <formula>NOT(ISERROR(SEARCH("1 - зеленый",O314)))</formula>
    </cfRule>
    <cfRule type="containsText" dxfId="5146" priority="5104" stopIfTrue="1" operator="containsText" text="0 - серый">
      <formula>NOT(ISERROR(SEARCH("0 - серый",O314)))</formula>
    </cfRule>
  </conditionalFormatting>
  <conditionalFormatting sqref="P206:P207">
    <cfRule type="containsText" dxfId="5145" priority="5165" stopIfTrue="1" operator="containsText" text="3 - красный">
      <formula>NOT(ISERROR(SEARCH("3 - красный",P206)))</formula>
    </cfRule>
    <cfRule type="containsText" dxfId="5144" priority="5166" stopIfTrue="1" operator="containsText" text="2 - желтый">
      <formula>NOT(ISERROR(SEARCH("2 - желтый",P206)))</formula>
    </cfRule>
    <cfRule type="containsText" dxfId="5143" priority="5167" stopIfTrue="1" operator="containsText" text="1 - зеленый">
      <formula>NOT(ISERROR(SEARCH("1 - зеленый",P206)))</formula>
    </cfRule>
    <cfRule type="containsText" dxfId="5142" priority="5168" stopIfTrue="1" operator="containsText" text="0 - серый">
      <formula>NOT(ISERROR(SEARCH("0 - серый",P206)))</formula>
    </cfRule>
  </conditionalFormatting>
  <conditionalFormatting sqref="O206">
    <cfRule type="containsText" dxfId="5141" priority="5161" stopIfTrue="1" operator="containsText" text="3 - красный">
      <formula>NOT(ISERROR(SEARCH("3 - красный",O206)))</formula>
    </cfRule>
    <cfRule type="containsText" dxfId="5140" priority="5162" stopIfTrue="1" operator="containsText" text="2 - желтый">
      <formula>NOT(ISERROR(SEARCH("2 - желтый",O206)))</formula>
    </cfRule>
    <cfRule type="containsText" dxfId="5139" priority="5163" stopIfTrue="1" operator="containsText" text="1 - зеленый">
      <formula>NOT(ISERROR(SEARCH("1 - зеленый",O206)))</formula>
    </cfRule>
    <cfRule type="containsText" dxfId="5138" priority="5164" stopIfTrue="1" operator="containsText" text="0 - серый">
      <formula>NOT(ISERROR(SEARCH("0 - серый",O206)))</formula>
    </cfRule>
  </conditionalFormatting>
  <conditionalFormatting sqref="P51">
    <cfRule type="containsText" dxfId="5137" priority="5153" stopIfTrue="1" operator="containsText" text="3 - красный">
      <formula>NOT(ISERROR(SEARCH("3 - красный",P51)))</formula>
    </cfRule>
    <cfRule type="containsText" dxfId="5136" priority="5154" stopIfTrue="1" operator="containsText" text="2 - желтый">
      <formula>NOT(ISERROR(SEARCH("2 - желтый",P51)))</formula>
    </cfRule>
    <cfRule type="containsText" dxfId="5135" priority="5155" stopIfTrue="1" operator="containsText" text="1 - зеленый">
      <formula>NOT(ISERROR(SEARCH("1 - зеленый",P51)))</formula>
    </cfRule>
    <cfRule type="containsText" dxfId="5134" priority="5156" stopIfTrue="1" operator="containsText" text="0 - серый">
      <formula>NOT(ISERROR(SEARCH("0 - серый",P51)))</formula>
    </cfRule>
  </conditionalFormatting>
  <conditionalFormatting sqref="O289:P289">
    <cfRule type="containsText" dxfId="5133" priority="5149" stopIfTrue="1" operator="containsText" text="3 - красный">
      <formula>NOT(ISERROR(SEARCH("3 - красный",O289)))</formula>
    </cfRule>
    <cfRule type="containsText" dxfId="5132" priority="5150" stopIfTrue="1" operator="containsText" text="2 - желтый">
      <formula>NOT(ISERROR(SEARCH("2 - желтый",O289)))</formula>
    </cfRule>
    <cfRule type="containsText" dxfId="5131" priority="5151" stopIfTrue="1" operator="containsText" text="1 - зеленый">
      <formula>NOT(ISERROR(SEARCH("1 - зеленый",O289)))</formula>
    </cfRule>
    <cfRule type="containsText" dxfId="5130" priority="5152" stopIfTrue="1" operator="containsText" text="0 - серый">
      <formula>NOT(ISERROR(SEARCH("0 - серый",O289)))</formula>
    </cfRule>
  </conditionalFormatting>
  <conditionalFormatting sqref="O284">
    <cfRule type="containsText" dxfId="5129" priority="5041" stopIfTrue="1" operator="containsText" text="3 - красный">
      <formula>NOT(ISERROR(SEARCH("3 - красный",O284)))</formula>
    </cfRule>
    <cfRule type="containsText" dxfId="5128" priority="5042" stopIfTrue="1" operator="containsText" text="2 - желтый">
      <formula>NOT(ISERROR(SEARCH("2 - желтый",O284)))</formula>
    </cfRule>
    <cfRule type="containsText" dxfId="5127" priority="5043" stopIfTrue="1" operator="containsText" text="1 - зеленый">
      <formula>NOT(ISERROR(SEARCH("1 - зеленый",O284)))</formula>
    </cfRule>
    <cfRule type="containsText" dxfId="5126" priority="5044" stopIfTrue="1" operator="containsText" text="0 - серый">
      <formula>NOT(ISERROR(SEARCH("0 - серый",O284)))</formula>
    </cfRule>
  </conditionalFormatting>
  <conditionalFormatting sqref="P93">
    <cfRule type="containsText" dxfId="5125" priority="5085" stopIfTrue="1" operator="containsText" text="3 - красный">
      <formula>NOT(ISERROR(SEARCH("3 - красный",P93)))</formula>
    </cfRule>
    <cfRule type="containsText" dxfId="5124" priority="5086" stopIfTrue="1" operator="containsText" text="2 - желтый">
      <formula>NOT(ISERROR(SEARCH("2 - желтый",P93)))</formula>
    </cfRule>
    <cfRule type="containsText" dxfId="5123" priority="5087" stopIfTrue="1" operator="containsText" text="1 - зеленый">
      <formula>NOT(ISERROR(SEARCH("1 - зеленый",P93)))</formula>
    </cfRule>
    <cfRule type="containsText" dxfId="5122" priority="5088" stopIfTrue="1" operator="containsText" text="0 - серый">
      <formula>NOT(ISERROR(SEARCH("0 - серый",P93)))</formula>
    </cfRule>
  </conditionalFormatting>
  <conditionalFormatting sqref="O290:P290">
    <cfRule type="containsText" dxfId="5121" priority="5145" stopIfTrue="1" operator="containsText" text="3 - красный">
      <formula>NOT(ISERROR(SEARCH("3 - красный",O290)))</formula>
    </cfRule>
    <cfRule type="containsText" dxfId="5120" priority="5146" stopIfTrue="1" operator="containsText" text="2 - желтый">
      <formula>NOT(ISERROR(SEARCH("2 - желтый",O290)))</formula>
    </cfRule>
    <cfRule type="containsText" dxfId="5119" priority="5147" stopIfTrue="1" operator="containsText" text="1 - зеленый">
      <formula>NOT(ISERROR(SEARCH("1 - зеленый",O290)))</formula>
    </cfRule>
    <cfRule type="containsText" dxfId="5118" priority="5148" stopIfTrue="1" operator="containsText" text="0 - серый">
      <formula>NOT(ISERROR(SEARCH("0 - серый",O290)))</formula>
    </cfRule>
  </conditionalFormatting>
  <conditionalFormatting sqref="O291:P291">
    <cfRule type="containsText" dxfId="5117" priority="5141" stopIfTrue="1" operator="containsText" text="3 - красный">
      <formula>NOT(ISERROR(SEARCH("3 - красный",O291)))</formula>
    </cfRule>
    <cfRule type="containsText" dxfId="5116" priority="5142" stopIfTrue="1" operator="containsText" text="2 - желтый">
      <formula>NOT(ISERROR(SEARCH("2 - желтый",O291)))</formula>
    </cfRule>
    <cfRule type="containsText" dxfId="5115" priority="5143" stopIfTrue="1" operator="containsText" text="1 - зеленый">
      <formula>NOT(ISERROR(SEARCH("1 - зеленый",O291)))</formula>
    </cfRule>
    <cfRule type="containsText" dxfId="5114" priority="5144" stopIfTrue="1" operator="containsText" text="0 - серый">
      <formula>NOT(ISERROR(SEARCH("0 - серый",O291)))</formula>
    </cfRule>
  </conditionalFormatting>
  <conditionalFormatting sqref="P284">
    <cfRule type="containsText" dxfId="5113" priority="5045" stopIfTrue="1" operator="containsText" text="3 - красный">
      <formula>NOT(ISERROR(SEARCH("3 - красный",P284)))</formula>
    </cfRule>
    <cfRule type="containsText" dxfId="5112" priority="5046" stopIfTrue="1" operator="containsText" text="2 - желтый">
      <formula>NOT(ISERROR(SEARCH("2 - желтый",P284)))</formula>
    </cfRule>
    <cfRule type="containsText" dxfId="5111" priority="5047" stopIfTrue="1" operator="containsText" text="1 - зеленый">
      <formula>NOT(ISERROR(SEARCH("1 - зеленый",P284)))</formula>
    </cfRule>
    <cfRule type="containsText" dxfId="5110" priority="5048" stopIfTrue="1" operator="containsText" text="0 - серый">
      <formula>NOT(ISERROR(SEARCH("0 - серый",P284)))</formula>
    </cfRule>
  </conditionalFormatting>
  <conditionalFormatting sqref="O285:P285">
    <cfRule type="containsText" dxfId="5109" priority="5157" stopIfTrue="1" operator="containsText" text="3 - красный">
      <formula>NOT(ISERROR(SEARCH("3 - красный",O285)))</formula>
    </cfRule>
    <cfRule type="containsText" dxfId="5108" priority="5158" stopIfTrue="1" operator="containsText" text="2 - желтый">
      <formula>NOT(ISERROR(SEARCH("2 - желтый",O285)))</formula>
    </cfRule>
    <cfRule type="containsText" dxfId="5107" priority="5159" stopIfTrue="1" operator="containsText" text="1 - зеленый">
      <formula>NOT(ISERROR(SEARCH("1 - зеленый",O285)))</formula>
    </cfRule>
    <cfRule type="containsText" dxfId="5106" priority="5160" stopIfTrue="1" operator="containsText" text="0 - серый">
      <formula>NOT(ISERROR(SEARCH("0 - серый",O285)))</formula>
    </cfRule>
  </conditionalFormatting>
  <conditionalFormatting sqref="O292:P292">
    <cfRule type="containsText" dxfId="5105" priority="5137" stopIfTrue="1" operator="containsText" text="3 - красный">
      <formula>NOT(ISERROR(SEARCH("3 - красный",O292)))</formula>
    </cfRule>
    <cfRule type="containsText" dxfId="5104" priority="5138" stopIfTrue="1" operator="containsText" text="2 - желтый">
      <formula>NOT(ISERROR(SEARCH("2 - желтый",O292)))</formula>
    </cfRule>
    <cfRule type="containsText" dxfId="5103" priority="5139" stopIfTrue="1" operator="containsText" text="1 - зеленый">
      <formula>NOT(ISERROR(SEARCH("1 - зеленый",O292)))</formula>
    </cfRule>
    <cfRule type="containsText" dxfId="5102" priority="5140" stopIfTrue="1" operator="containsText" text="0 - серый">
      <formula>NOT(ISERROR(SEARCH("0 - серый",O292)))</formula>
    </cfRule>
  </conditionalFormatting>
  <conditionalFormatting sqref="O293:P293">
    <cfRule type="containsText" dxfId="5101" priority="5133" stopIfTrue="1" operator="containsText" text="3 - красный">
      <formula>NOT(ISERROR(SEARCH("3 - красный",O293)))</formula>
    </cfRule>
    <cfRule type="containsText" dxfId="5100" priority="5134" stopIfTrue="1" operator="containsText" text="2 - желтый">
      <formula>NOT(ISERROR(SEARCH("2 - желтый",O293)))</formula>
    </cfRule>
    <cfRule type="containsText" dxfId="5099" priority="5135" stopIfTrue="1" operator="containsText" text="1 - зеленый">
      <formula>NOT(ISERROR(SEARCH("1 - зеленый",O293)))</formula>
    </cfRule>
    <cfRule type="containsText" dxfId="5098" priority="5136" stopIfTrue="1" operator="containsText" text="0 - серый">
      <formula>NOT(ISERROR(SEARCH("0 - серый",O293)))</formula>
    </cfRule>
  </conditionalFormatting>
  <conditionalFormatting sqref="O294">
    <cfRule type="containsText" dxfId="5097" priority="5129" stopIfTrue="1" operator="containsText" text="3 - красный">
      <formula>NOT(ISERROR(SEARCH("3 - красный",O294)))</formula>
    </cfRule>
    <cfRule type="containsText" dxfId="5096" priority="5130" stopIfTrue="1" operator="containsText" text="2 - желтый">
      <formula>NOT(ISERROR(SEARCH("2 - желтый",O294)))</formula>
    </cfRule>
    <cfRule type="containsText" dxfId="5095" priority="5131" stopIfTrue="1" operator="containsText" text="1 - зеленый">
      <formula>NOT(ISERROR(SEARCH("1 - зеленый",O294)))</formula>
    </cfRule>
    <cfRule type="containsText" dxfId="5094" priority="5132" stopIfTrue="1" operator="containsText" text="0 - серый">
      <formula>NOT(ISERROR(SEARCH("0 - серый",O294)))</formula>
    </cfRule>
  </conditionalFormatting>
  <conditionalFormatting sqref="O303">
    <cfRule type="containsText" dxfId="5093" priority="5125" stopIfTrue="1" operator="containsText" text="3 - красный">
      <formula>NOT(ISERROR(SEARCH("3 - красный",O303)))</formula>
    </cfRule>
    <cfRule type="containsText" dxfId="5092" priority="5126" stopIfTrue="1" operator="containsText" text="2 - желтый">
      <formula>NOT(ISERROR(SEARCH("2 - желтый",O303)))</formula>
    </cfRule>
    <cfRule type="containsText" dxfId="5091" priority="5127" stopIfTrue="1" operator="containsText" text="1 - зеленый">
      <formula>NOT(ISERROR(SEARCH("1 - зеленый",O303)))</formula>
    </cfRule>
    <cfRule type="containsText" dxfId="5090" priority="5128" stopIfTrue="1" operator="containsText" text="0 - серый">
      <formula>NOT(ISERROR(SEARCH("0 - серый",O303)))</formula>
    </cfRule>
  </conditionalFormatting>
  <conditionalFormatting sqref="O312:P312">
    <cfRule type="containsText" dxfId="5089" priority="5109" stopIfTrue="1" operator="containsText" text="3 - красный">
      <formula>NOT(ISERROR(SEARCH("3 - красный",O312)))</formula>
    </cfRule>
    <cfRule type="containsText" dxfId="5088" priority="5110" stopIfTrue="1" operator="containsText" text="2 - желтый">
      <formula>NOT(ISERROR(SEARCH("2 - желтый",O312)))</formula>
    </cfRule>
    <cfRule type="containsText" dxfId="5087" priority="5111" stopIfTrue="1" operator="containsText" text="1 - зеленый">
      <formula>NOT(ISERROR(SEARCH("1 - зеленый",O312)))</formula>
    </cfRule>
    <cfRule type="containsText" dxfId="5086" priority="5112" stopIfTrue="1" operator="containsText" text="0 - серый">
      <formula>NOT(ISERROR(SEARCH("0 - серый",O312)))</formula>
    </cfRule>
  </conditionalFormatting>
  <conditionalFormatting sqref="O315:P315">
    <cfRule type="containsText" dxfId="5085" priority="5097" stopIfTrue="1" operator="containsText" text="3 - красный">
      <formula>NOT(ISERROR(SEARCH("3 - красный",O315)))</formula>
    </cfRule>
    <cfRule type="containsText" dxfId="5084" priority="5098" stopIfTrue="1" operator="containsText" text="2 - желтый">
      <formula>NOT(ISERROR(SEARCH("2 - желтый",O315)))</formula>
    </cfRule>
    <cfRule type="containsText" dxfId="5083" priority="5099" stopIfTrue="1" operator="containsText" text="1 - зеленый">
      <formula>NOT(ISERROR(SEARCH("1 - зеленый",O315)))</formula>
    </cfRule>
    <cfRule type="containsText" dxfId="5082" priority="5100" stopIfTrue="1" operator="containsText" text="0 - серый">
      <formula>NOT(ISERROR(SEARCH("0 - серый",O315)))</formula>
    </cfRule>
  </conditionalFormatting>
  <conditionalFormatting sqref="O304">
    <cfRule type="containsText" dxfId="5081" priority="5121" stopIfTrue="1" operator="containsText" text="3 - красный">
      <formula>NOT(ISERROR(SEARCH("3 - красный",O304)))</formula>
    </cfRule>
    <cfRule type="containsText" dxfId="5080" priority="5122" stopIfTrue="1" operator="containsText" text="2 - желтый">
      <formula>NOT(ISERROR(SEARCH("2 - желтый",O304)))</formula>
    </cfRule>
    <cfRule type="containsText" dxfId="5079" priority="5123" stopIfTrue="1" operator="containsText" text="1 - зеленый">
      <formula>NOT(ISERROR(SEARCH("1 - зеленый",O304)))</formula>
    </cfRule>
    <cfRule type="containsText" dxfId="5078" priority="5124" stopIfTrue="1" operator="containsText" text="0 - серый">
      <formula>NOT(ISERROR(SEARCH("0 - серый",O304)))</formula>
    </cfRule>
  </conditionalFormatting>
  <conditionalFormatting sqref="O307">
    <cfRule type="containsText" dxfId="5077" priority="5117" stopIfTrue="1" operator="containsText" text="3 - красный">
      <formula>NOT(ISERROR(SEARCH("3 - красный",O307)))</formula>
    </cfRule>
    <cfRule type="containsText" dxfId="5076" priority="5118" stopIfTrue="1" operator="containsText" text="2 - желтый">
      <formula>NOT(ISERROR(SEARCH("2 - желтый",O307)))</formula>
    </cfRule>
    <cfRule type="containsText" dxfId="5075" priority="5119" stopIfTrue="1" operator="containsText" text="1 - зеленый">
      <formula>NOT(ISERROR(SEARCH("1 - зеленый",O307)))</formula>
    </cfRule>
    <cfRule type="containsText" dxfId="5074" priority="5120" stopIfTrue="1" operator="containsText" text="0 - серый">
      <formula>NOT(ISERROR(SEARCH("0 - серый",O307)))</formula>
    </cfRule>
  </conditionalFormatting>
  <conditionalFormatting sqref="O308:P308">
    <cfRule type="containsText" dxfId="5073" priority="5113" stopIfTrue="1" operator="containsText" text="3 - красный">
      <formula>NOT(ISERROR(SEARCH("3 - красный",O308)))</formula>
    </cfRule>
    <cfRule type="containsText" dxfId="5072" priority="5114" stopIfTrue="1" operator="containsText" text="2 - желтый">
      <formula>NOT(ISERROR(SEARCH("2 - желтый",O308)))</formula>
    </cfRule>
    <cfRule type="containsText" dxfId="5071" priority="5115" stopIfTrue="1" operator="containsText" text="1 - зеленый">
      <formula>NOT(ISERROR(SEARCH("1 - зеленый",O308)))</formula>
    </cfRule>
    <cfRule type="containsText" dxfId="5070" priority="5116" stopIfTrue="1" operator="containsText" text="0 - серый">
      <formula>NOT(ISERROR(SEARCH("0 - серый",O308)))</formula>
    </cfRule>
  </conditionalFormatting>
  <conditionalFormatting sqref="O114:P114">
    <cfRule type="containsText" dxfId="5069" priority="5093" stopIfTrue="1" operator="containsText" text="3 - красный">
      <formula>NOT(ISERROR(SEARCH("3 - красный",O114)))</formula>
    </cfRule>
    <cfRule type="containsText" dxfId="5068" priority="5094" stopIfTrue="1" operator="containsText" text="2 - желтый">
      <formula>NOT(ISERROR(SEARCH("2 - желтый",O114)))</formula>
    </cfRule>
    <cfRule type="containsText" dxfId="5067" priority="5095" stopIfTrue="1" operator="containsText" text="1 - зеленый">
      <formula>NOT(ISERROR(SEARCH("1 - зеленый",O114)))</formula>
    </cfRule>
    <cfRule type="containsText" dxfId="5066" priority="5096" stopIfTrue="1" operator="containsText" text="0 - серый">
      <formula>NOT(ISERROR(SEARCH("0 - серый",O114)))</formula>
    </cfRule>
  </conditionalFormatting>
  <conditionalFormatting sqref="O115:P115">
    <cfRule type="containsText" dxfId="5065" priority="5089" stopIfTrue="1" operator="containsText" text="3 - красный">
      <formula>NOT(ISERROR(SEARCH("3 - красный",O115)))</formula>
    </cfRule>
    <cfRule type="containsText" dxfId="5064" priority="5090" stopIfTrue="1" operator="containsText" text="2 - желтый">
      <formula>NOT(ISERROR(SEARCH("2 - желтый",O115)))</formula>
    </cfRule>
    <cfRule type="containsText" dxfId="5063" priority="5091" stopIfTrue="1" operator="containsText" text="1 - зеленый">
      <formula>NOT(ISERROR(SEARCH("1 - зеленый",O115)))</formula>
    </cfRule>
    <cfRule type="containsText" dxfId="5062" priority="5092" stopIfTrue="1" operator="containsText" text="0 - серый">
      <formula>NOT(ISERROR(SEARCH("0 - серый",O115)))</formula>
    </cfRule>
  </conditionalFormatting>
  <conditionalFormatting sqref="O258">
    <cfRule type="containsText" dxfId="5061" priority="5057" stopIfTrue="1" operator="containsText" text="3 - красный">
      <formula>NOT(ISERROR(SEARCH("3 - красный",O258)))</formula>
    </cfRule>
    <cfRule type="containsText" dxfId="5060" priority="5058" stopIfTrue="1" operator="containsText" text="2 - желтый">
      <formula>NOT(ISERROR(SEARCH("2 - желтый",O258)))</formula>
    </cfRule>
    <cfRule type="containsText" dxfId="5059" priority="5059" stopIfTrue="1" operator="containsText" text="1 - зеленый">
      <formula>NOT(ISERROR(SEARCH("1 - зеленый",O258)))</formula>
    </cfRule>
    <cfRule type="containsText" dxfId="5058" priority="5060" stopIfTrue="1" operator="containsText" text="0 - серый">
      <formula>NOT(ISERROR(SEARCH("0 - серый",O258)))</formula>
    </cfRule>
  </conditionalFormatting>
  <conditionalFormatting sqref="P281">
    <cfRule type="containsText" dxfId="5057" priority="5053" stopIfTrue="1" operator="containsText" text="3 - красный">
      <formula>NOT(ISERROR(SEARCH("3 - красный",P281)))</formula>
    </cfRule>
    <cfRule type="containsText" dxfId="5056" priority="5054" stopIfTrue="1" operator="containsText" text="2 - желтый">
      <formula>NOT(ISERROR(SEARCH("2 - желтый",P281)))</formula>
    </cfRule>
    <cfRule type="containsText" dxfId="5055" priority="5055" stopIfTrue="1" operator="containsText" text="1 - зеленый">
      <formula>NOT(ISERROR(SEARCH("1 - зеленый",P281)))</formula>
    </cfRule>
    <cfRule type="containsText" dxfId="5054" priority="5056" stopIfTrue="1" operator="containsText" text="0 - серый">
      <formula>NOT(ISERROR(SEARCH("0 - серый",P281)))</formula>
    </cfRule>
  </conditionalFormatting>
  <conditionalFormatting sqref="P94">
    <cfRule type="containsText" dxfId="5053" priority="5081" stopIfTrue="1" operator="containsText" text="3 - красный">
      <formula>NOT(ISERROR(SEARCH("3 - красный",P94)))</formula>
    </cfRule>
    <cfRule type="containsText" dxfId="5052" priority="5082" stopIfTrue="1" operator="containsText" text="2 - желтый">
      <formula>NOT(ISERROR(SEARCH("2 - желтый",P94)))</formula>
    </cfRule>
    <cfRule type="containsText" dxfId="5051" priority="5083" stopIfTrue="1" operator="containsText" text="1 - зеленый">
      <formula>NOT(ISERROR(SEARCH("1 - зеленый",P94)))</formula>
    </cfRule>
    <cfRule type="containsText" dxfId="5050" priority="5084" stopIfTrue="1" operator="containsText" text="0 - серый">
      <formula>NOT(ISERROR(SEARCH("0 - серый",P94)))</formula>
    </cfRule>
  </conditionalFormatting>
  <conditionalFormatting sqref="O246:P246">
    <cfRule type="containsText" dxfId="5049" priority="4857" stopIfTrue="1" operator="containsText" text="3 - красный">
      <formula>NOT(ISERROR(SEARCH("3 - красный",O246)))</formula>
    </cfRule>
    <cfRule type="containsText" dxfId="5048" priority="4858" stopIfTrue="1" operator="containsText" text="2 - желтый">
      <formula>NOT(ISERROR(SEARCH("2 - желтый",O246)))</formula>
    </cfRule>
    <cfRule type="containsText" dxfId="5047" priority="4859" stopIfTrue="1" operator="containsText" text="1 - зеленый">
      <formula>NOT(ISERROR(SEARCH("1 - зеленый",O246)))</formula>
    </cfRule>
    <cfRule type="containsText" dxfId="5046" priority="4860" stopIfTrue="1" operator="containsText" text="0 - серый">
      <formula>NOT(ISERROR(SEARCH("0 - серый",O246)))</formula>
    </cfRule>
  </conditionalFormatting>
  <conditionalFormatting sqref="O154:P154">
    <cfRule type="containsText" dxfId="5045" priority="4933" stopIfTrue="1" operator="containsText" text="3 - красный">
      <formula>NOT(ISERROR(SEARCH("3 - красный",O154)))</formula>
    </cfRule>
    <cfRule type="containsText" dxfId="5044" priority="4934" stopIfTrue="1" operator="containsText" text="2 - желтый">
      <formula>NOT(ISERROR(SEARCH("2 - желтый",O154)))</formula>
    </cfRule>
    <cfRule type="containsText" dxfId="5043" priority="4935" stopIfTrue="1" operator="containsText" text="1 - зеленый">
      <formula>NOT(ISERROR(SEARCH("1 - зеленый",O154)))</formula>
    </cfRule>
    <cfRule type="containsText" dxfId="5042" priority="4936" stopIfTrue="1" operator="containsText" text="0 - серый">
      <formula>NOT(ISERROR(SEARCH("0 - серый",O154)))</formula>
    </cfRule>
  </conditionalFormatting>
  <conditionalFormatting sqref="P155">
    <cfRule type="containsText" dxfId="5041" priority="4929" stopIfTrue="1" operator="containsText" text="3 - красный">
      <formula>NOT(ISERROR(SEARCH("3 - красный",P155)))</formula>
    </cfRule>
    <cfRule type="containsText" dxfId="5040" priority="4930" stopIfTrue="1" operator="containsText" text="2 - желтый">
      <formula>NOT(ISERROR(SEARCH("2 - желтый",P155)))</formula>
    </cfRule>
    <cfRule type="containsText" dxfId="5039" priority="4931" stopIfTrue="1" operator="containsText" text="1 - зеленый">
      <formula>NOT(ISERROR(SEARCH("1 - зеленый",P155)))</formula>
    </cfRule>
    <cfRule type="containsText" dxfId="5038" priority="4932" stopIfTrue="1" operator="containsText" text="0 - серый">
      <formula>NOT(ISERROR(SEARCH("0 - серый",P155)))</formula>
    </cfRule>
  </conditionalFormatting>
  <conditionalFormatting sqref="P146">
    <cfRule type="containsText" dxfId="5037" priority="5077" stopIfTrue="1" operator="containsText" text="3 - красный">
      <formula>NOT(ISERROR(SEARCH("3 - красный",P146)))</formula>
    </cfRule>
    <cfRule type="containsText" dxfId="5036" priority="5078" stopIfTrue="1" operator="containsText" text="2 - желтый">
      <formula>NOT(ISERROR(SEARCH("2 - желтый",P146)))</formula>
    </cfRule>
    <cfRule type="containsText" dxfId="5035" priority="5079" stopIfTrue="1" operator="containsText" text="1 - зеленый">
      <formula>NOT(ISERROR(SEARCH("1 - зеленый",P146)))</formula>
    </cfRule>
    <cfRule type="containsText" dxfId="5034" priority="5080" stopIfTrue="1" operator="containsText" text="0 - серый">
      <formula>NOT(ISERROR(SEARCH("0 - серый",P146)))</formula>
    </cfRule>
  </conditionalFormatting>
  <conditionalFormatting sqref="O146">
    <cfRule type="containsText" dxfId="5033" priority="5073" stopIfTrue="1" operator="containsText" text="3 - красный">
      <formula>NOT(ISERROR(SEARCH("3 - красный",O146)))</formula>
    </cfRule>
    <cfRule type="containsText" dxfId="5032" priority="5074" stopIfTrue="1" operator="containsText" text="2 - желтый">
      <formula>NOT(ISERROR(SEARCH("2 - желтый",O146)))</formula>
    </cfRule>
    <cfRule type="containsText" dxfId="5031" priority="5075" stopIfTrue="1" operator="containsText" text="1 - зеленый">
      <formula>NOT(ISERROR(SEARCH("1 - зеленый",O146)))</formula>
    </cfRule>
    <cfRule type="containsText" dxfId="5030" priority="5076" stopIfTrue="1" operator="containsText" text="0 - серый">
      <formula>NOT(ISERROR(SEARCH("0 - серый",O146)))</formula>
    </cfRule>
  </conditionalFormatting>
  <conditionalFormatting sqref="O153:P153">
    <cfRule type="containsText" dxfId="5029" priority="5069" stopIfTrue="1" operator="containsText" text="3 - красный">
      <formula>NOT(ISERROR(SEARCH("3 - красный",O153)))</formula>
    </cfRule>
    <cfRule type="containsText" dxfId="5028" priority="5070" stopIfTrue="1" operator="containsText" text="2 - желтый">
      <formula>NOT(ISERROR(SEARCH("2 - желтый",O153)))</formula>
    </cfRule>
    <cfRule type="containsText" dxfId="5027" priority="5071" stopIfTrue="1" operator="containsText" text="1 - зеленый">
      <formula>NOT(ISERROR(SEARCH("1 - зеленый",O153)))</formula>
    </cfRule>
    <cfRule type="containsText" dxfId="5026" priority="5072" stopIfTrue="1" operator="containsText" text="0 - серый">
      <formula>NOT(ISERROR(SEARCH("0 - серый",O153)))</formula>
    </cfRule>
  </conditionalFormatting>
  <conditionalFormatting sqref="O190:P190">
    <cfRule type="containsText" dxfId="5025" priority="5065" stopIfTrue="1" operator="containsText" text="3 - красный">
      <formula>NOT(ISERROR(SEARCH("3 - красный",O190)))</formula>
    </cfRule>
    <cfRule type="containsText" dxfId="5024" priority="5066" stopIfTrue="1" operator="containsText" text="2 - желтый">
      <formula>NOT(ISERROR(SEARCH("2 - желтый",O190)))</formula>
    </cfRule>
    <cfRule type="containsText" dxfId="5023" priority="5067" stopIfTrue="1" operator="containsText" text="1 - зеленый">
      <formula>NOT(ISERROR(SEARCH("1 - зеленый",O190)))</formula>
    </cfRule>
    <cfRule type="containsText" dxfId="5022" priority="5068" stopIfTrue="1" operator="containsText" text="0 - серый">
      <formula>NOT(ISERROR(SEARCH("0 - серый",O190)))</formula>
    </cfRule>
  </conditionalFormatting>
  <conditionalFormatting sqref="O161:P161">
    <cfRule type="containsText" dxfId="5021" priority="4881" stopIfTrue="1" operator="containsText" text="3 - красный">
      <formula>NOT(ISERROR(SEARCH("3 - красный",O161)))</formula>
    </cfRule>
    <cfRule type="containsText" dxfId="5020" priority="4882" stopIfTrue="1" operator="containsText" text="2 - желтый">
      <formula>NOT(ISERROR(SEARCH("2 - желтый",O161)))</formula>
    </cfRule>
    <cfRule type="containsText" dxfId="5019" priority="4883" stopIfTrue="1" operator="containsText" text="1 - зеленый">
      <formula>NOT(ISERROR(SEARCH("1 - зеленый",O161)))</formula>
    </cfRule>
    <cfRule type="containsText" dxfId="5018" priority="4884" stopIfTrue="1" operator="containsText" text="0 - серый">
      <formula>NOT(ISERROR(SEARCH("0 - серый",O161)))</formula>
    </cfRule>
  </conditionalFormatting>
  <conditionalFormatting sqref="O345:P345">
    <cfRule type="containsText" dxfId="5017" priority="4897" stopIfTrue="1" operator="containsText" text="3 - красный">
      <formula>NOT(ISERROR(SEARCH("3 - красный",O345)))</formula>
    </cfRule>
    <cfRule type="containsText" dxfId="5016" priority="4898" stopIfTrue="1" operator="containsText" text="2 - желтый">
      <formula>NOT(ISERROR(SEARCH("2 - желтый",O345)))</formula>
    </cfRule>
    <cfRule type="containsText" dxfId="5015" priority="4899" stopIfTrue="1" operator="containsText" text="1 - зеленый">
      <formula>NOT(ISERROR(SEARCH("1 - зеленый",O345)))</formula>
    </cfRule>
    <cfRule type="containsText" dxfId="5014" priority="4900" stopIfTrue="1" operator="containsText" text="0 - серый">
      <formula>NOT(ISERROR(SEARCH("0 - серый",O345)))</formula>
    </cfRule>
  </conditionalFormatting>
  <conditionalFormatting sqref="O346:P346">
    <cfRule type="containsText" dxfId="5013" priority="4893" stopIfTrue="1" operator="containsText" text="3 - красный">
      <formula>NOT(ISERROR(SEARCH("3 - красный",O346)))</formula>
    </cfRule>
    <cfRule type="containsText" dxfId="5012" priority="4894" stopIfTrue="1" operator="containsText" text="2 - желтый">
      <formula>NOT(ISERROR(SEARCH("2 - желтый",O346)))</formula>
    </cfRule>
    <cfRule type="containsText" dxfId="5011" priority="4895" stopIfTrue="1" operator="containsText" text="1 - зеленый">
      <formula>NOT(ISERROR(SEARCH("1 - зеленый",O346)))</formula>
    </cfRule>
    <cfRule type="containsText" dxfId="5010" priority="4896" stopIfTrue="1" operator="containsText" text="0 - серый">
      <formula>NOT(ISERROR(SEARCH("0 - серый",O346)))</formula>
    </cfRule>
  </conditionalFormatting>
  <conditionalFormatting sqref="O257">
    <cfRule type="containsText" dxfId="5009" priority="5061" stopIfTrue="1" operator="containsText" text="3 - красный">
      <formula>NOT(ISERROR(SEARCH("3 - красный",O257)))</formula>
    </cfRule>
    <cfRule type="containsText" dxfId="5008" priority="5062" stopIfTrue="1" operator="containsText" text="2 - желтый">
      <formula>NOT(ISERROR(SEARCH("2 - желтый",O257)))</formula>
    </cfRule>
    <cfRule type="containsText" dxfId="5007" priority="5063" stopIfTrue="1" operator="containsText" text="1 - зеленый">
      <formula>NOT(ISERROR(SEARCH("1 - зеленый",O257)))</formula>
    </cfRule>
    <cfRule type="containsText" dxfId="5006" priority="5064" stopIfTrue="1" operator="containsText" text="0 - серый">
      <formula>NOT(ISERROR(SEARCH("0 - серый",O257)))</formula>
    </cfRule>
  </conditionalFormatting>
  <conditionalFormatting sqref="O272">
    <cfRule type="containsText" dxfId="5005" priority="4841" stopIfTrue="1" operator="containsText" text="3 - красный">
      <formula>NOT(ISERROR(SEARCH("3 - красный",O272)))</formula>
    </cfRule>
    <cfRule type="containsText" dxfId="5004" priority="4842" stopIfTrue="1" operator="containsText" text="2 - желтый">
      <formula>NOT(ISERROR(SEARCH("2 - желтый",O272)))</formula>
    </cfRule>
    <cfRule type="containsText" dxfId="5003" priority="4843" stopIfTrue="1" operator="containsText" text="1 - зеленый">
      <formula>NOT(ISERROR(SEARCH("1 - зеленый",O272)))</formula>
    </cfRule>
    <cfRule type="containsText" dxfId="5002" priority="4844" stopIfTrue="1" operator="containsText" text="0 - серый">
      <formula>NOT(ISERROR(SEARCH("0 - серый",O272)))</formula>
    </cfRule>
  </conditionalFormatting>
  <conditionalFormatting sqref="O281">
    <cfRule type="containsText" dxfId="5001" priority="5049" stopIfTrue="1" operator="containsText" text="3 - красный">
      <formula>NOT(ISERROR(SEARCH("3 - красный",O281)))</formula>
    </cfRule>
    <cfRule type="containsText" dxfId="5000" priority="5050" stopIfTrue="1" operator="containsText" text="2 - желтый">
      <formula>NOT(ISERROR(SEARCH("2 - желтый",O281)))</formula>
    </cfRule>
    <cfRule type="containsText" dxfId="4999" priority="5051" stopIfTrue="1" operator="containsText" text="1 - зеленый">
      <formula>NOT(ISERROR(SEARCH("1 - зеленый",O281)))</formula>
    </cfRule>
    <cfRule type="containsText" dxfId="4998" priority="5052" stopIfTrue="1" operator="containsText" text="0 - серый">
      <formula>NOT(ISERROR(SEARCH("0 - серый",O281)))</formula>
    </cfRule>
  </conditionalFormatting>
  <conditionalFormatting sqref="O287">
    <cfRule type="containsText" dxfId="4997" priority="5037" stopIfTrue="1" operator="containsText" text="3 - красный">
      <formula>NOT(ISERROR(SEARCH("3 - красный",O287)))</formula>
    </cfRule>
    <cfRule type="containsText" dxfId="4996" priority="5038" stopIfTrue="1" operator="containsText" text="2 - желтый">
      <formula>NOT(ISERROR(SEARCH("2 - желтый",O287)))</formula>
    </cfRule>
    <cfRule type="containsText" dxfId="4995" priority="5039" stopIfTrue="1" operator="containsText" text="1 - зеленый">
      <formula>NOT(ISERROR(SEARCH("1 - зеленый",O287)))</formula>
    </cfRule>
    <cfRule type="containsText" dxfId="4994" priority="5040" stopIfTrue="1" operator="containsText" text="0 - серый">
      <formula>NOT(ISERROR(SEARCH("0 - серый",O287)))</formula>
    </cfRule>
  </conditionalFormatting>
  <conditionalFormatting sqref="P288">
    <cfRule type="containsText" dxfId="4993" priority="5033" stopIfTrue="1" operator="containsText" text="3 - красный">
      <formula>NOT(ISERROR(SEARCH("3 - красный",P288)))</formula>
    </cfRule>
    <cfRule type="containsText" dxfId="4992" priority="5034" stopIfTrue="1" operator="containsText" text="2 - желтый">
      <formula>NOT(ISERROR(SEARCH("2 - желтый",P288)))</formula>
    </cfRule>
    <cfRule type="containsText" dxfId="4991" priority="5035" stopIfTrue="1" operator="containsText" text="1 - зеленый">
      <formula>NOT(ISERROR(SEARCH("1 - зеленый",P288)))</formula>
    </cfRule>
    <cfRule type="containsText" dxfId="4990" priority="5036" stopIfTrue="1" operator="containsText" text="0 - серый">
      <formula>NOT(ISERROR(SEARCH("0 - серый",P288)))</formula>
    </cfRule>
  </conditionalFormatting>
  <conditionalFormatting sqref="O288">
    <cfRule type="containsText" dxfId="4989" priority="5029" stopIfTrue="1" operator="containsText" text="3 - красный">
      <formula>NOT(ISERROR(SEARCH("3 - красный",O288)))</formula>
    </cfRule>
    <cfRule type="containsText" dxfId="4988" priority="5030" stopIfTrue="1" operator="containsText" text="2 - желтый">
      <formula>NOT(ISERROR(SEARCH("2 - желтый",O288)))</formula>
    </cfRule>
    <cfRule type="containsText" dxfId="4987" priority="5031" stopIfTrue="1" operator="containsText" text="1 - зеленый">
      <formula>NOT(ISERROR(SEARCH("1 - зеленый",O288)))</formula>
    </cfRule>
    <cfRule type="containsText" dxfId="4986" priority="5032" stopIfTrue="1" operator="containsText" text="0 - серый">
      <formula>NOT(ISERROR(SEARCH("0 - серый",O288)))</formula>
    </cfRule>
  </conditionalFormatting>
  <conditionalFormatting sqref="O306">
    <cfRule type="containsText" dxfId="4985" priority="5025" stopIfTrue="1" operator="containsText" text="3 - красный">
      <formula>NOT(ISERROR(SEARCH("3 - красный",O306)))</formula>
    </cfRule>
    <cfRule type="containsText" dxfId="4984" priority="5026" stopIfTrue="1" operator="containsText" text="2 - желтый">
      <formula>NOT(ISERROR(SEARCH("2 - желтый",O306)))</formula>
    </cfRule>
    <cfRule type="containsText" dxfId="4983" priority="5027" stopIfTrue="1" operator="containsText" text="1 - зеленый">
      <formula>NOT(ISERROR(SEARCH("1 - зеленый",O306)))</formula>
    </cfRule>
    <cfRule type="containsText" dxfId="4982" priority="5028" stopIfTrue="1" operator="containsText" text="0 - серый">
      <formula>NOT(ISERROR(SEARCH("0 - серый",O306)))</formula>
    </cfRule>
  </conditionalFormatting>
  <conditionalFormatting sqref="O264">
    <cfRule type="containsText" dxfId="4981" priority="4845" stopIfTrue="1" operator="containsText" text="3 - красный">
      <formula>NOT(ISERROR(SEARCH("3 - красный",O264)))</formula>
    </cfRule>
    <cfRule type="containsText" dxfId="4980" priority="4846" stopIfTrue="1" operator="containsText" text="2 - желтый">
      <formula>NOT(ISERROR(SEARCH("2 - желтый",O264)))</formula>
    </cfRule>
    <cfRule type="containsText" dxfId="4979" priority="4847" stopIfTrue="1" operator="containsText" text="1 - зеленый">
      <formula>NOT(ISERROR(SEARCH("1 - зеленый",O264)))</formula>
    </cfRule>
    <cfRule type="containsText" dxfId="4978" priority="4848" stopIfTrue="1" operator="containsText" text="0 - серый">
      <formula>NOT(ISERROR(SEARCH("0 - серый",O264)))</formula>
    </cfRule>
  </conditionalFormatting>
  <conditionalFormatting sqref="P321">
    <cfRule type="containsText" dxfId="4977" priority="5021" stopIfTrue="1" operator="containsText" text="3 - красный">
      <formula>NOT(ISERROR(SEARCH("3 - красный",P321)))</formula>
    </cfRule>
    <cfRule type="containsText" dxfId="4976" priority="5022" stopIfTrue="1" operator="containsText" text="2 - желтый">
      <formula>NOT(ISERROR(SEARCH("2 - желтый",P321)))</formula>
    </cfRule>
    <cfRule type="containsText" dxfId="4975" priority="5023" stopIfTrue="1" operator="containsText" text="1 - зеленый">
      <formula>NOT(ISERROR(SEARCH("1 - зеленый",P321)))</formula>
    </cfRule>
    <cfRule type="containsText" dxfId="4974" priority="5024" stopIfTrue="1" operator="containsText" text="0 - серый">
      <formula>NOT(ISERROR(SEARCH("0 - серый",P321)))</formula>
    </cfRule>
  </conditionalFormatting>
  <conditionalFormatting sqref="O321">
    <cfRule type="containsText" dxfId="4973" priority="5017" stopIfTrue="1" operator="containsText" text="3 - красный">
      <formula>NOT(ISERROR(SEARCH("3 - красный",O321)))</formula>
    </cfRule>
    <cfRule type="containsText" dxfId="4972" priority="5018" stopIfTrue="1" operator="containsText" text="2 - желтый">
      <formula>NOT(ISERROR(SEARCH("2 - желтый",O321)))</formula>
    </cfRule>
    <cfRule type="containsText" dxfId="4971" priority="5019" stopIfTrue="1" operator="containsText" text="1 - зеленый">
      <formula>NOT(ISERROR(SEARCH("1 - зеленый",O321)))</formula>
    </cfRule>
    <cfRule type="containsText" dxfId="4970" priority="5020" stopIfTrue="1" operator="containsText" text="0 - серый">
      <formula>NOT(ISERROR(SEARCH("0 - серый",O321)))</formula>
    </cfRule>
  </conditionalFormatting>
  <conditionalFormatting sqref="O322">
    <cfRule type="containsText" dxfId="4969" priority="5013" stopIfTrue="1" operator="containsText" text="3 - красный">
      <formula>NOT(ISERROR(SEARCH("3 - красный",O322)))</formula>
    </cfRule>
    <cfRule type="containsText" dxfId="4968" priority="5014" stopIfTrue="1" operator="containsText" text="2 - желтый">
      <formula>NOT(ISERROR(SEARCH("2 - желтый",O322)))</formula>
    </cfRule>
    <cfRule type="containsText" dxfId="4967" priority="5015" stopIfTrue="1" operator="containsText" text="1 - зеленый">
      <formula>NOT(ISERROR(SEARCH("1 - зеленый",O322)))</formula>
    </cfRule>
    <cfRule type="containsText" dxfId="4966" priority="5016" stopIfTrue="1" operator="containsText" text="0 - серый">
      <formula>NOT(ISERROR(SEARCH("0 - серый",O322)))</formula>
    </cfRule>
  </conditionalFormatting>
  <conditionalFormatting sqref="O323">
    <cfRule type="containsText" dxfId="4965" priority="5009" stopIfTrue="1" operator="containsText" text="3 - красный">
      <formula>NOT(ISERROR(SEARCH("3 - красный",O323)))</formula>
    </cfRule>
    <cfRule type="containsText" dxfId="4964" priority="5010" stopIfTrue="1" operator="containsText" text="2 - желтый">
      <formula>NOT(ISERROR(SEARCH("2 - желтый",O323)))</formula>
    </cfRule>
    <cfRule type="containsText" dxfId="4963" priority="5011" stopIfTrue="1" operator="containsText" text="1 - зеленый">
      <formula>NOT(ISERROR(SEARCH("1 - зеленый",O323)))</formula>
    </cfRule>
    <cfRule type="containsText" dxfId="4962" priority="5012" stopIfTrue="1" operator="containsText" text="0 - серый">
      <formula>NOT(ISERROR(SEARCH("0 - серый",O323)))</formula>
    </cfRule>
  </conditionalFormatting>
  <conditionalFormatting sqref="P55">
    <cfRule type="containsText" dxfId="4961" priority="5005" stopIfTrue="1" operator="containsText" text="3 - красный">
      <formula>NOT(ISERROR(SEARCH("3 - красный",P55)))</formula>
    </cfRule>
    <cfRule type="containsText" dxfId="4960" priority="5006" stopIfTrue="1" operator="containsText" text="2 - желтый">
      <formula>NOT(ISERROR(SEARCH("2 - желтый",P55)))</formula>
    </cfRule>
    <cfRule type="containsText" dxfId="4959" priority="5007" stopIfTrue="1" operator="containsText" text="1 - зеленый">
      <formula>NOT(ISERROR(SEARCH("1 - зеленый",P55)))</formula>
    </cfRule>
    <cfRule type="containsText" dxfId="4958" priority="5008" stopIfTrue="1" operator="containsText" text="0 - серый">
      <formula>NOT(ISERROR(SEARCH("0 - серый",P55)))</formula>
    </cfRule>
  </conditionalFormatting>
  <conditionalFormatting sqref="O55">
    <cfRule type="containsText" dxfId="4957" priority="5001" stopIfTrue="1" operator="containsText" text="3 - красный">
      <formula>NOT(ISERROR(SEARCH("3 - красный",O55)))</formula>
    </cfRule>
    <cfRule type="containsText" dxfId="4956" priority="5002" stopIfTrue="1" operator="containsText" text="2 - желтый">
      <formula>NOT(ISERROR(SEARCH("2 - желтый",O55)))</formula>
    </cfRule>
    <cfRule type="containsText" dxfId="4955" priority="5003" stopIfTrue="1" operator="containsText" text="1 - зеленый">
      <formula>NOT(ISERROR(SEARCH("1 - зеленый",O55)))</formula>
    </cfRule>
    <cfRule type="containsText" dxfId="4954" priority="5004" stopIfTrue="1" operator="containsText" text="0 - серый">
      <formula>NOT(ISERROR(SEARCH("0 - серый",O55)))</formula>
    </cfRule>
  </conditionalFormatting>
  <conditionalFormatting sqref="O67:P67">
    <cfRule type="containsText" dxfId="4953" priority="4997" stopIfTrue="1" operator="containsText" text="3 - красный">
      <formula>NOT(ISERROR(SEARCH("3 - красный",O67)))</formula>
    </cfRule>
    <cfRule type="containsText" dxfId="4952" priority="4998" stopIfTrue="1" operator="containsText" text="2 - желтый">
      <formula>NOT(ISERROR(SEARCH("2 - желтый",O67)))</formula>
    </cfRule>
    <cfRule type="containsText" dxfId="4951" priority="4999" stopIfTrue="1" operator="containsText" text="1 - зеленый">
      <formula>NOT(ISERROR(SEARCH("1 - зеленый",O67)))</formula>
    </cfRule>
    <cfRule type="containsText" dxfId="4950" priority="5000" stopIfTrue="1" operator="containsText" text="0 - серый">
      <formula>NOT(ISERROR(SEARCH("0 - серый",O67)))</formula>
    </cfRule>
  </conditionalFormatting>
  <conditionalFormatting sqref="O263">
    <cfRule type="containsText" dxfId="4949" priority="4825" stopIfTrue="1" operator="containsText" text="3 - красный">
      <formula>NOT(ISERROR(SEARCH("3 - красный",O263)))</formula>
    </cfRule>
    <cfRule type="containsText" dxfId="4948" priority="4826" stopIfTrue="1" operator="containsText" text="2 - желтый">
      <formula>NOT(ISERROR(SEARCH("2 - желтый",O263)))</formula>
    </cfRule>
    <cfRule type="containsText" dxfId="4947" priority="4827" stopIfTrue="1" operator="containsText" text="1 - зеленый">
      <formula>NOT(ISERROR(SEARCH("1 - зеленый",O263)))</formula>
    </cfRule>
    <cfRule type="containsText" dxfId="4946" priority="4828" stopIfTrue="1" operator="containsText" text="0 - серый">
      <formula>NOT(ISERROR(SEARCH("0 - серый",O263)))</formula>
    </cfRule>
  </conditionalFormatting>
  <conditionalFormatting sqref="P208">
    <cfRule type="containsText" dxfId="4945" priority="4869" stopIfTrue="1" operator="containsText" text="3 - красный">
      <formula>NOT(ISERROR(SEARCH("3 - красный",P208)))</formula>
    </cfRule>
    <cfRule type="containsText" dxfId="4944" priority="4870" stopIfTrue="1" operator="containsText" text="2 - желтый">
      <formula>NOT(ISERROR(SEARCH("2 - желтый",P208)))</formula>
    </cfRule>
    <cfRule type="containsText" dxfId="4943" priority="4871" stopIfTrue="1" operator="containsText" text="1 - зеленый">
      <formula>NOT(ISERROR(SEARCH("1 - зеленый",P208)))</formula>
    </cfRule>
    <cfRule type="containsText" dxfId="4942" priority="4872" stopIfTrue="1" operator="containsText" text="0 - серый">
      <formula>NOT(ISERROR(SEARCH("0 - серый",P208)))</formula>
    </cfRule>
  </conditionalFormatting>
  <conditionalFormatting sqref="O209">
    <cfRule type="containsText" dxfId="4941" priority="4865" stopIfTrue="1" operator="containsText" text="3 - красный">
      <formula>NOT(ISERROR(SEARCH("3 - красный",O209)))</formula>
    </cfRule>
    <cfRule type="containsText" dxfId="4940" priority="4866" stopIfTrue="1" operator="containsText" text="2 - желтый">
      <formula>NOT(ISERROR(SEARCH("2 - желтый",O209)))</formula>
    </cfRule>
    <cfRule type="containsText" dxfId="4939" priority="4867" stopIfTrue="1" operator="containsText" text="1 - зеленый">
      <formula>NOT(ISERROR(SEARCH("1 - зеленый",O209)))</formula>
    </cfRule>
    <cfRule type="containsText" dxfId="4938" priority="4868" stopIfTrue="1" operator="containsText" text="0 - серый">
      <formula>NOT(ISERROR(SEARCH("0 - серый",O209)))</formula>
    </cfRule>
  </conditionalFormatting>
  <conditionalFormatting sqref="P101">
    <cfRule type="containsText" dxfId="4937" priority="4993" stopIfTrue="1" operator="containsText" text="3 - красный">
      <formula>NOT(ISERROR(SEARCH("3 - красный",P101)))</formula>
    </cfRule>
    <cfRule type="containsText" dxfId="4936" priority="4994" stopIfTrue="1" operator="containsText" text="2 - желтый">
      <formula>NOT(ISERROR(SEARCH("2 - желтый",P101)))</formula>
    </cfRule>
    <cfRule type="containsText" dxfId="4935" priority="4995" stopIfTrue="1" operator="containsText" text="1 - зеленый">
      <formula>NOT(ISERROR(SEARCH("1 - зеленый",P101)))</formula>
    </cfRule>
    <cfRule type="containsText" dxfId="4934" priority="4996" stopIfTrue="1" operator="containsText" text="0 - серый">
      <formula>NOT(ISERROR(SEARCH("0 - серый",P101)))</formula>
    </cfRule>
  </conditionalFormatting>
  <conditionalFormatting sqref="P102">
    <cfRule type="containsText" dxfId="4933" priority="4989" stopIfTrue="1" operator="containsText" text="3 - красный">
      <formula>NOT(ISERROR(SEARCH("3 - красный",P102)))</formula>
    </cfRule>
    <cfRule type="containsText" dxfId="4932" priority="4990" stopIfTrue="1" operator="containsText" text="2 - желтый">
      <formula>NOT(ISERROR(SEARCH("2 - желтый",P102)))</formula>
    </cfRule>
    <cfRule type="containsText" dxfId="4931" priority="4991" stopIfTrue="1" operator="containsText" text="1 - зеленый">
      <formula>NOT(ISERROR(SEARCH("1 - зеленый",P102)))</formula>
    </cfRule>
    <cfRule type="containsText" dxfId="4930" priority="4992" stopIfTrue="1" operator="containsText" text="0 - серый">
      <formula>NOT(ISERROR(SEARCH("0 - серый",P102)))</formula>
    </cfRule>
  </conditionalFormatting>
  <conditionalFormatting sqref="P123">
    <cfRule type="containsText" dxfId="4929" priority="4985" stopIfTrue="1" operator="containsText" text="3 - красный">
      <formula>NOT(ISERROR(SEARCH("3 - красный",P123)))</formula>
    </cfRule>
    <cfRule type="containsText" dxfId="4928" priority="4986" stopIfTrue="1" operator="containsText" text="2 - желтый">
      <formula>NOT(ISERROR(SEARCH("2 - желтый",P123)))</formula>
    </cfRule>
    <cfRule type="containsText" dxfId="4927" priority="4987" stopIfTrue="1" operator="containsText" text="1 - зеленый">
      <formula>NOT(ISERROR(SEARCH("1 - зеленый",P123)))</formula>
    </cfRule>
    <cfRule type="containsText" dxfId="4926" priority="4988" stopIfTrue="1" operator="containsText" text="0 - серый">
      <formula>NOT(ISERROR(SEARCH("0 - серый",P123)))</formula>
    </cfRule>
  </conditionalFormatting>
  <conditionalFormatting sqref="P124">
    <cfRule type="containsText" dxfId="4925" priority="4981" stopIfTrue="1" operator="containsText" text="3 - красный">
      <formula>NOT(ISERROR(SEARCH("3 - красный",P124)))</formula>
    </cfRule>
    <cfRule type="containsText" dxfId="4924" priority="4982" stopIfTrue="1" operator="containsText" text="2 - желтый">
      <formula>NOT(ISERROR(SEARCH("2 - желтый",P124)))</formula>
    </cfRule>
    <cfRule type="containsText" dxfId="4923" priority="4983" stopIfTrue="1" operator="containsText" text="1 - зеленый">
      <formula>NOT(ISERROR(SEARCH("1 - зеленый",P124)))</formula>
    </cfRule>
    <cfRule type="containsText" dxfId="4922" priority="4984" stopIfTrue="1" operator="containsText" text="0 - серый">
      <formula>NOT(ISERROR(SEARCH("0 - серый",P124)))</formula>
    </cfRule>
  </conditionalFormatting>
  <conditionalFormatting sqref="P122">
    <cfRule type="containsText" dxfId="4921" priority="4977" stopIfTrue="1" operator="containsText" text="3 - красный">
      <formula>NOT(ISERROR(SEARCH("3 - красный",P122)))</formula>
    </cfRule>
    <cfRule type="containsText" dxfId="4920" priority="4978" stopIfTrue="1" operator="containsText" text="2 - желтый">
      <formula>NOT(ISERROR(SEARCH("2 - желтый",P122)))</formula>
    </cfRule>
    <cfRule type="containsText" dxfId="4919" priority="4979" stopIfTrue="1" operator="containsText" text="1 - зеленый">
      <formula>NOT(ISERROR(SEARCH("1 - зеленый",P122)))</formula>
    </cfRule>
    <cfRule type="containsText" dxfId="4918" priority="4980" stopIfTrue="1" operator="containsText" text="0 - серый">
      <formula>NOT(ISERROR(SEARCH("0 - серый",P122)))</formula>
    </cfRule>
  </conditionalFormatting>
  <conditionalFormatting sqref="O160:P160">
    <cfRule type="containsText" dxfId="4917" priority="4889" stopIfTrue="1" operator="containsText" text="3 - красный">
      <formula>NOT(ISERROR(SEARCH("3 - красный",O160)))</formula>
    </cfRule>
    <cfRule type="containsText" dxfId="4916" priority="4890" stopIfTrue="1" operator="containsText" text="2 - желтый">
      <formula>NOT(ISERROR(SEARCH("2 - желтый",O160)))</formula>
    </cfRule>
    <cfRule type="containsText" dxfId="4915" priority="4891" stopIfTrue="1" operator="containsText" text="1 - зеленый">
      <formula>NOT(ISERROR(SEARCH("1 - зеленый",O160)))</formula>
    </cfRule>
    <cfRule type="containsText" dxfId="4914" priority="4892" stopIfTrue="1" operator="containsText" text="0 - серый">
      <formula>NOT(ISERROR(SEARCH("0 - серый",O160)))</formula>
    </cfRule>
  </conditionalFormatting>
  <conditionalFormatting sqref="O39:P39">
    <cfRule type="containsText" dxfId="4913" priority="4973" stopIfTrue="1" operator="containsText" text="3 - красный">
      <formula>NOT(ISERROR(SEARCH("3 - красный",O39)))</formula>
    </cfRule>
    <cfRule type="containsText" dxfId="4912" priority="4974" stopIfTrue="1" operator="containsText" text="2 - желтый">
      <formula>NOT(ISERROR(SEARCH("2 - желтый",O39)))</formula>
    </cfRule>
    <cfRule type="containsText" dxfId="4911" priority="4975" stopIfTrue="1" operator="containsText" text="1 - зеленый">
      <formula>NOT(ISERROR(SEARCH("1 - зеленый",O39)))</formula>
    </cfRule>
    <cfRule type="containsText" dxfId="4910" priority="4976" stopIfTrue="1" operator="containsText" text="0 - серый">
      <formula>NOT(ISERROR(SEARCH("0 - серый",O39)))</formula>
    </cfRule>
  </conditionalFormatting>
  <conditionalFormatting sqref="O130">
    <cfRule type="containsText" dxfId="4909" priority="4969" stopIfTrue="1" operator="containsText" text="3 - красный">
      <formula>NOT(ISERROR(SEARCH("3 - красный",O130)))</formula>
    </cfRule>
    <cfRule type="containsText" dxfId="4908" priority="4970" stopIfTrue="1" operator="containsText" text="2 - желтый">
      <formula>NOT(ISERROR(SEARCH("2 - желтый",O130)))</formula>
    </cfRule>
    <cfRule type="containsText" dxfId="4907" priority="4971" stopIfTrue="1" operator="containsText" text="1 - зеленый">
      <formula>NOT(ISERROR(SEARCH("1 - зеленый",O130)))</formula>
    </cfRule>
    <cfRule type="containsText" dxfId="4906" priority="4972" stopIfTrue="1" operator="containsText" text="0 - серый">
      <formula>NOT(ISERROR(SEARCH("0 - серый",O130)))</formula>
    </cfRule>
  </conditionalFormatting>
  <conditionalFormatting sqref="O168:P168">
    <cfRule type="containsText" dxfId="4905" priority="4965" stopIfTrue="1" operator="containsText" text="3 - красный">
      <formula>NOT(ISERROR(SEARCH("3 - красный",O168)))</formula>
    </cfRule>
    <cfRule type="containsText" dxfId="4904" priority="4966" stopIfTrue="1" operator="containsText" text="2 - желтый">
      <formula>NOT(ISERROR(SEARCH("2 - желтый",O168)))</formula>
    </cfRule>
    <cfRule type="containsText" dxfId="4903" priority="4967" stopIfTrue="1" operator="containsText" text="1 - зеленый">
      <formula>NOT(ISERROR(SEARCH("1 - зеленый",O168)))</formula>
    </cfRule>
    <cfRule type="containsText" dxfId="4902" priority="4968" stopIfTrue="1" operator="containsText" text="0 - серый">
      <formula>NOT(ISERROR(SEARCH("0 - серый",O168)))</formula>
    </cfRule>
  </conditionalFormatting>
  <conditionalFormatting sqref="O169:P169">
    <cfRule type="containsText" dxfId="4901" priority="4961" stopIfTrue="1" operator="containsText" text="3 - красный">
      <formula>NOT(ISERROR(SEARCH("3 - красный",O169)))</formula>
    </cfRule>
    <cfRule type="containsText" dxfId="4900" priority="4962" stopIfTrue="1" operator="containsText" text="2 - желтый">
      <formula>NOT(ISERROR(SEARCH("2 - желтый",O169)))</formula>
    </cfRule>
    <cfRule type="containsText" dxfId="4899" priority="4963" stopIfTrue="1" operator="containsText" text="1 - зеленый">
      <formula>NOT(ISERROR(SEARCH("1 - зеленый",O169)))</formula>
    </cfRule>
    <cfRule type="containsText" dxfId="4898" priority="4964" stopIfTrue="1" operator="containsText" text="0 - серый">
      <formula>NOT(ISERROR(SEARCH("0 - серый",O169)))</formula>
    </cfRule>
  </conditionalFormatting>
  <conditionalFormatting sqref="O339:P339">
    <cfRule type="containsText" dxfId="4897" priority="4957" stopIfTrue="1" operator="containsText" text="3 - красный">
      <formula>NOT(ISERROR(SEARCH("3 - красный",O339)))</formula>
    </cfRule>
    <cfRule type="containsText" dxfId="4896" priority="4958" stopIfTrue="1" operator="containsText" text="2 - желтый">
      <formula>NOT(ISERROR(SEARCH("2 - желтый",O339)))</formula>
    </cfRule>
    <cfRule type="containsText" dxfId="4895" priority="4959" stopIfTrue="1" operator="containsText" text="1 - зеленый">
      <formula>NOT(ISERROR(SEARCH("1 - зеленый",O339)))</formula>
    </cfRule>
    <cfRule type="containsText" dxfId="4894" priority="4960" stopIfTrue="1" operator="containsText" text="0 - серый">
      <formula>NOT(ISERROR(SEARCH("0 - серый",O339)))</formula>
    </cfRule>
  </conditionalFormatting>
  <conditionalFormatting sqref="O340:P340">
    <cfRule type="containsText" dxfId="4893" priority="4953" stopIfTrue="1" operator="containsText" text="3 - красный">
      <formula>NOT(ISERROR(SEARCH("3 - красный",O340)))</formula>
    </cfRule>
    <cfRule type="containsText" dxfId="4892" priority="4954" stopIfTrue="1" operator="containsText" text="2 - желтый">
      <formula>NOT(ISERROR(SEARCH("2 - желтый",O340)))</formula>
    </cfRule>
    <cfRule type="containsText" dxfId="4891" priority="4955" stopIfTrue="1" operator="containsText" text="1 - зеленый">
      <formula>NOT(ISERROR(SEARCH("1 - зеленый",O340)))</formula>
    </cfRule>
    <cfRule type="containsText" dxfId="4890" priority="4956" stopIfTrue="1" operator="containsText" text="0 - серый">
      <formula>NOT(ISERROR(SEARCH("0 - серый",O340)))</formula>
    </cfRule>
  </conditionalFormatting>
  <conditionalFormatting sqref="O363:P363">
    <cfRule type="containsText" dxfId="4889" priority="4937" stopIfTrue="1" operator="containsText" text="3 - красный">
      <formula>NOT(ISERROR(SEARCH("3 - красный",O363)))</formula>
    </cfRule>
    <cfRule type="containsText" dxfId="4888" priority="4938" stopIfTrue="1" operator="containsText" text="2 - желтый">
      <formula>NOT(ISERROR(SEARCH("2 - желтый",O363)))</formula>
    </cfRule>
    <cfRule type="containsText" dxfId="4887" priority="4939" stopIfTrue="1" operator="containsText" text="1 - зеленый">
      <formula>NOT(ISERROR(SEARCH("1 - зеленый",O363)))</formula>
    </cfRule>
    <cfRule type="containsText" dxfId="4886" priority="4940" stopIfTrue="1" operator="containsText" text="0 - серый">
      <formula>NOT(ISERROR(SEARCH("0 - серый",O363)))</formula>
    </cfRule>
  </conditionalFormatting>
  <conditionalFormatting sqref="O158:P158">
    <cfRule type="containsText" dxfId="4885" priority="4925" stopIfTrue="1" operator="containsText" text="3 - красный">
      <formula>NOT(ISERROR(SEARCH("3 - красный",O158)))</formula>
    </cfRule>
    <cfRule type="containsText" dxfId="4884" priority="4926" stopIfTrue="1" operator="containsText" text="2 - желтый">
      <formula>NOT(ISERROR(SEARCH("2 - желтый",O158)))</formula>
    </cfRule>
    <cfRule type="containsText" dxfId="4883" priority="4927" stopIfTrue="1" operator="containsText" text="1 - зеленый">
      <formula>NOT(ISERROR(SEARCH("1 - зеленый",O158)))</formula>
    </cfRule>
    <cfRule type="containsText" dxfId="4882" priority="4928" stopIfTrue="1" operator="containsText" text="0 - серый">
      <formula>NOT(ISERROR(SEARCH("0 - серый",O158)))</formula>
    </cfRule>
  </conditionalFormatting>
  <conditionalFormatting sqref="O156">
    <cfRule type="containsText" dxfId="4881" priority="4917" stopIfTrue="1" operator="containsText" text="3 - красный">
      <formula>NOT(ISERROR(SEARCH("3 - красный",O156)))</formula>
    </cfRule>
    <cfRule type="containsText" dxfId="4880" priority="4918" stopIfTrue="1" operator="containsText" text="2 - желтый">
      <formula>NOT(ISERROR(SEARCH("2 - желтый",O156)))</formula>
    </cfRule>
    <cfRule type="containsText" dxfId="4879" priority="4919" stopIfTrue="1" operator="containsText" text="1 - зеленый">
      <formula>NOT(ISERROR(SEARCH("1 - зеленый",O156)))</formula>
    </cfRule>
    <cfRule type="containsText" dxfId="4878" priority="4920" stopIfTrue="1" operator="containsText" text="0 - серый">
      <formula>NOT(ISERROR(SEARCH("0 - серый",O156)))</formula>
    </cfRule>
  </conditionalFormatting>
  <conditionalFormatting sqref="P157">
    <cfRule type="containsText" dxfId="4877" priority="4913" stopIfTrue="1" operator="containsText" text="3 - красный">
      <formula>NOT(ISERROR(SEARCH("3 - красный",P157)))</formula>
    </cfRule>
    <cfRule type="containsText" dxfId="4876" priority="4914" stopIfTrue="1" operator="containsText" text="2 - желтый">
      <formula>NOT(ISERROR(SEARCH("2 - желтый",P157)))</formula>
    </cfRule>
    <cfRule type="containsText" dxfId="4875" priority="4915" stopIfTrue="1" operator="containsText" text="1 - зеленый">
      <formula>NOT(ISERROR(SEARCH("1 - зеленый",P157)))</formula>
    </cfRule>
    <cfRule type="containsText" dxfId="4874" priority="4916" stopIfTrue="1" operator="containsText" text="0 - серый">
      <formula>NOT(ISERROR(SEARCH("0 - серый",P157)))</formula>
    </cfRule>
  </conditionalFormatting>
  <conditionalFormatting sqref="O162:P162">
    <cfRule type="containsText" dxfId="4873" priority="4909" stopIfTrue="1" operator="containsText" text="3 - красный">
      <formula>NOT(ISERROR(SEARCH("3 - красный",O162)))</formula>
    </cfRule>
    <cfRule type="containsText" dxfId="4872" priority="4910" stopIfTrue="1" operator="containsText" text="2 - желтый">
      <formula>NOT(ISERROR(SEARCH("2 - желтый",O162)))</formula>
    </cfRule>
    <cfRule type="containsText" dxfId="4871" priority="4911" stopIfTrue="1" operator="containsText" text="1 - зеленый">
      <formula>NOT(ISERROR(SEARCH("1 - зеленый",O162)))</formula>
    </cfRule>
    <cfRule type="containsText" dxfId="4870" priority="4912" stopIfTrue="1" operator="containsText" text="0 - серый">
      <formula>NOT(ISERROR(SEARCH("0 - серый",O162)))</formula>
    </cfRule>
  </conditionalFormatting>
  <conditionalFormatting sqref="O163:P163">
    <cfRule type="containsText" dxfId="4869" priority="4905" stopIfTrue="1" operator="containsText" text="3 - красный">
      <formula>NOT(ISERROR(SEARCH("3 - красный",O163)))</formula>
    </cfRule>
    <cfRule type="containsText" dxfId="4868" priority="4906" stopIfTrue="1" operator="containsText" text="2 - желтый">
      <formula>NOT(ISERROR(SEARCH("2 - желтый",O163)))</formula>
    </cfRule>
    <cfRule type="containsText" dxfId="4867" priority="4907" stopIfTrue="1" operator="containsText" text="1 - зеленый">
      <formula>NOT(ISERROR(SEARCH("1 - зеленый",O163)))</formula>
    </cfRule>
    <cfRule type="containsText" dxfId="4866" priority="4908" stopIfTrue="1" operator="containsText" text="0 - серый">
      <formula>NOT(ISERROR(SEARCH("0 - серый",O163)))</formula>
    </cfRule>
  </conditionalFormatting>
  <conditionalFormatting sqref="O344:P344">
    <cfRule type="containsText" dxfId="4865" priority="4901" stopIfTrue="1" operator="containsText" text="3 - красный">
      <formula>NOT(ISERROR(SEARCH("3 - красный",O344)))</formula>
    </cfRule>
    <cfRule type="containsText" dxfId="4864" priority="4902" stopIfTrue="1" operator="containsText" text="2 - желтый">
      <formula>NOT(ISERROR(SEARCH("2 - желтый",O344)))</formula>
    </cfRule>
    <cfRule type="containsText" dxfId="4863" priority="4903" stopIfTrue="1" operator="containsText" text="1 - зеленый">
      <formula>NOT(ISERROR(SEARCH("1 - зеленый",O344)))</formula>
    </cfRule>
    <cfRule type="containsText" dxfId="4862" priority="4904" stopIfTrue="1" operator="containsText" text="0 - серый">
      <formula>NOT(ISERROR(SEARCH("0 - серый",O344)))</formula>
    </cfRule>
  </conditionalFormatting>
  <conditionalFormatting sqref="O164:P164">
    <cfRule type="containsText" dxfId="4861" priority="4885" stopIfTrue="1" operator="containsText" text="3 - красный">
      <formula>NOT(ISERROR(SEARCH("3 - красный",O164)))</formula>
    </cfRule>
    <cfRule type="containsText" dxfId="4860" priority="4886" stopIfTrue="1" operator="containsText" text="2 - желтый">
      <formula>NOT(ISERROR(SEARCH("2 - желтый",O164)))</formula>
    </cfRule>
    <cfRule type="containsText" dxfId="4859" priority="4887" stopIfTrue="1" operator="containsText" text="1 - зеленый">
      <formula>NOT(ISERROR(SEARCH("1 - зеленый",O164)))</formula>
    </cfRule>
    <cfRule type="containsText" dxfId="4858" priority="4888" stopIfTrue="1" operator="containsText" text="0 - серый">
      <formula>NOT(ISERROR(SEARCH("0 - серый",O164)))</formula>
    </cfRule>
  </conditionalFormatting>
  <conditionalFormatting sqref="O165:P165">
    <cfRule type="containsText" dxfId="4857" priority="4877" stopIfTrue="1" operator="containsText" text="3 - красный">
      <formula>NOT(ISERROR(SEARCH("3 - красный",O165)))</formula>
    </cfRule>
    <cfRule type="containsText" dxfId="4856" priority="4878" stopIfTrue="1" operator="containsText" text="2 - желтый">
      <formula>NOT(ISERROR(SEARCH("2 - желтый",O165)))</formula>
    </cfRule>
    <cfRule type="containsText" dxfId="4855" priority="4879" stopIfTrue="1" operator="containsText" text="1 - зеленый">
      <formula>NOT(ISERROR(SEARCH("1 - зеленый",O165)))</formula>
    </cfRule>
    <cfRule type="containsText" dxfId="4854" priority="4880" stopIfTrue="1" operator="containsText" text="0 - серый">
      <formula>NOT(ISERROR(SEARCH("0 - серый",O165)))</formula>
    </cfRule>
  </conditionalFormatting>
  <conditionalFormatting sqref="O208">
    <cfRule type="containsText" dxfId="4853" priority="4873" stopIfTrue="1" operator="containsText" text="3 - красный">
      <formula>NOT(ISERROR(SEARCH("3 - красный",O208)))</formula>
    </cfRule>
    <cfRule type="containsText" dxfId="4852" priority="4874" stopIfTrue="1" operator="containsText" text="2 - желтый">
      <formula>NOT(ISERROR(SEARCH("2 - желтый",O208)))</formula>
    </cfRule>
    <cfRule type="containsText" dxfId="4851" priority="4875" stopIfTrue="1" operator="containsText" text="1 - зеленый">
      <formula>NOT(ISERROR(SEARCH("1 - зеленый",O208)))</formula>
    </cfRule>
    <cfRule type="containsText" dxfId="4850" priority="4876" stopIfTrue="1" operator="containsText" text="0 - серый">
      <formula>NOT(ISERROR(SEARCH("0 - серый",O208)))</formula>
    </cfRule>
  </conditionalFormatting>
  <conditionalFormatting sqref="P209">
    <cfRule type="containsText" dxfId="4849" priority="4861" stopIfTrue="1" operator="containsText" text="3 - красный">
      <formula>NOT(ISERROR(SEARCH("3 - красный",P209)))</formula>
    </cfRule>
    <cfRule type="containsText" dxfId="4848" priority="4862" stopIfTrue="1" operator="containsText" text="2 - желтый">
      <formula>NOT(ISERROR(SEARCH("2 - желтый",P209)))</formula>
    </cfRule>
    <cfRule type="containsText" dxfId="4847" priority="4863" stopIfTrue="1" operator="containsText" text="1 - зеленый">
      <formula>NOT(ISERROR(SEARCH("1 - зеленый",P209)))</formula>
    </cfRule>
    <cfRule type="containsText" dxfId="4846" priority="4864" stopIfTrue="1" operator="containsText" text="0 - серый">
      <formula>NOT(ISERROR(SEARCH("0 - серый",P209)))</formula>
    </cfRule>
  </conditionalFormatting>
  <conditionalFormatting sqref="O305">
    <cfRule type="containsText" dxfId="4845" priority="4797" stopIfTrue="1" operator="containsText" text="3 - красный">
      <formula>NOT(ISERROR(SEARCH("3 - красный",O305)))</formula>
    </cfRule>
    <cfRule type="containsText" dxfId="4844" priority="4798" stopIfTrue="1" operator="containsText" text="2 - желтый">
      <formula>NOT(ISERROR(SEARCH("2 - желтый",O305)))</formula>
    </cfRule>
    <cfRule type="containsText" dxfId="4843" priority="4799" stopIfTrue="1" operator="containsText" text="1 - зеленый">
      <formula>NOT(ISERROR(SEARCH("1 - зеленый",O305)))</formula>
    </cfRule>
    <cfRule type="containsText" dxfId="4842" priority="4800" stopIfTrue="1" operator="containsText" text="0 - серый">
      <formula>NOT(ISERROR(SEARCH("0 - серый",O305)))</formula>
    </cfRule>
  </conditionalFormatting>
  <conditionalFormatting sqref="O210 O212">
    <cfRule type="containsText" dxfId="4841" priority="4853" stopIfTrue="1" operator="containsText" text="3 - красный">
      <formula>NOT(ISERROR(SEARCH("3 - красный",O210)))</formula>
    </cfRule>
    <cfRule type="containsText" dxfId="4840" priority="4854" stopIfTrue="1" operator="containsText" text="2 - желтый">
      <formula>NOT(ISERROR(SEARCH("2 - желтый",O210)))</formula>
    </cfRule>
    <cfRule type="containsText" dxfId="4839" priority="4855" stopIfTrue="1" operator="containsText" text="1 - зеленый">
      <formula>NOT(ISERROR(SEARCH("1 - зеленый",O210)))</formula>
    </cfRule>
    <cfRule type="containsText" dxfId="4838" priority="4856" stopIfTrue="1" operator="containsText" text="0 - серый">
      <formula>NOT(ISERROR(SEARCH("0 - серый",O210)))</formula>
    </cfRule>
  </conditionalFormatting>
  <conditionalFormatting sqref="O219:P219">
    <cfRule type="containsText" dxfId="4837" priority="4473" stopIfTrue="1" operator="containsText" text="3 - красный">
      <formula>NOT(ISERROR(SEARCH("3 - красный",O219)))</formula>
    </cfRule>
    <cfRule type="containsText" dxfId="4836" priority="4474" stopIfTrue="1" operator="containsText" text="2 - желтый">
      <formula>NOT(ISERROR(SEARCH("2 - желтый",O219)))</formula>
    </cfRule>
    <cfRule type="containsText" dxfId="4835" priority="4475" stopIfTrue="1" operator="containsText" text="1 - зеленый">
      <formula>NOT(ISERROR(SEARCH("1 - зеленый",O219)))</formula>
    </cfRule>
    <cfRule type="containsText" dxfId="4834" priority="4476" stopIfTrue="1" operator="containsText" text="0 - серый">
      <formula>NOT(ISERROR(SEARCH("0 - серый",O219)))</formula>
    </cfRule>
  </conditionalFormatting>
  <conditionalFormatting sqref="O56:P56">
    <cfRule type="containsText" dxfId="4833" priority="4533" stopIfTrue="1" operator="containsText" text="3 - красный">
      <formula>NOT(ISERROR(SEARCH("3 - красный",O56)))</formula>
    </cfRule>
    <cfRule type="containsText" dxfId="4832" priority="4534" stopIfTrue="1" operator="containsText" text="2 - желтый">
      <formula>NOT(ISERROR(SEARCH("2 - желтый",O56)))</formula>
    </cfRule>
    <cfRule type="containsText" dxfId="4831" priority="4535" stopIfTrue="1" operator="containsText" text="1 - зеленый">
      <formula>NOT(ISERROR(SEARCH("1 - зеленый",O56)))</formula>
    </cfRule>
    <cfRule type="containsText" dxfId="4830" priority="4536" stopIfTrue="1" operator="containsText" text="0 - серый">
      <formula>NOT(ISERROR(SEARCH("0 - серый",O56)))</formula>
    </cfRule>
  </conditionalFormatting>
  <conditionalFormatting sqref="O273">
    <cfRule type="containsText" dxfId="4829" priority="4849" stopIfTrue="1" operator="containsText" text="3 - красный">
      <formula>NOT(ISERROR(SEARCH("3 - красный",O273)))</formula>
    </cfRule>
    <cfRule type="containsText" dxfId="4828" priority="4850" stopIfTrue="1" operator="containsText" text="2 - желтый">
      <formula>NOT(ISERROR(SEARCH("2 - желтый",O273)))</formula>
    </cfRule>
    <cfRule type="containsText" dxfId="4827" priority="4851" stopIfTrue="1" operator="containsText" text="1 - зеленый">
      <formula>NOT(ISERROR(SEARCH("1 - зеленый",O273)))</formula>
    </cfRule>
    <cfRule type="containsText" dxfId="4826" priority="4852" stopIfTrue="1" operator="containsText" text="0 - серый">
      <formula>NOT(ISERROR(SEARCH("0 - серый",O273)))</formula>
    </cfRule>
  </conditionalFormatting>
  <conditionalFormatting sqref="O265">
    <cfRule type="containsText" dxfId="4825" priority="4837" stopIfTrue="1" operator="containsText" text="3 - красный">
      <formula>NOT(ISERROR(SEARCH("3 - красный",O265)))</formula>
    </cfRule>
    <cfRule type="containsText" dxfId="4824" priority="4838" stopIfTrue="1" operator="containsText" text="2 - желтый">
      <formula>NOT(ISERROR(SEARCH("2 - желтый",O265)))</formula>
    </cfRule>
    <cfRule type="containsText" dxfId="4823" priority="4839" stopIfTrue="1" operator="containsText" text="1 - зеленый">
      <formula>NOT(ISERROR(SEARCH("1 - зеленый",O265)))</formula>
    </cfRule>
    <cfRule type="containsText" dxfId="4822" priority="4840" stopIfTrue="1" operator="containsText" text="0 - серый">
      <formula>NOT(ISERROR(SEARCH("0 - серый",O265)))</formula>
    </cfRule>
  </conditionalFormatting>
  <conditionalFormatting sqref="O270">
    <cfRule type="containsText" dxfId="4821" priority="4833" stopIfTrue="1" operator="containsText" text="3 - красный">
      <formula>NOT(ISERROR(SEARCH("3 - красный",O270)))</formula>
    </cfRule>
    <cfRule type="containsText" dxfId="4820" priority="4834" stopIfTrue="1" operator="containsText" text="2 - желтый">
      <formula>NOT(ISERROR(SEARCH("2 - желтый",O270)))</formula>
    </cfRule>
    <cfRule type="containsText" dxfId="4819" priority="4835" stopIfTrue="1" operator="containsText" text="1 - зеленый">
      <formula>NOT(ISERROR(SEARCH("1 - зеленый",O270)))</formula>
    </cfRule>
    <cfRule type="containsText" dxfId="4818" priority="4836" stopIfTrue="1" operator="containsText" text="0 - серый">
      <formula>NOT(ISERROR(SEARCH("0 - серый",O270)))</formula>
    </cfRule>
  </conditionalFormatting>
  <conditionalFormatting sqref="O271">
    <cfRule type="containsText" dxfId="4817" priority="4829" stopIfTrue="1" operator="containsText" text="3 - красный">
      <formula>NOT(ISERROR(SEARCH("3 - красный",O271)))</formula>
    </cfRule>
    <cfRule type="containsText" dxfId="4816" priority="4830" stopIfTrue="1" operator="containsText" text="2 - желтый">
      <formula>NOT(ISERROR(SEARCH("2 - желтый",O271)))</formula>
    </cfRule>
    <cfRule type="containsText" dxfId="4815" priority="4831" stopIfTrue="1" operator="containsText" text="1 - зеленый">
      <formula>NOT(ISERROR(SEARCH("1 - зеленый",O271)))</formula>
    </cfRule>
    <cfRule type="containsText" dxfId="4814" priority="4832" stopIfTrue="1" operator="containsText" text="0 - серый">
      <formula>NOT(ISERROR(SEARCH("0 - серый",O271)))</formula>
    </cfRule>
  </conditionalFormatting>
  <conditionalFormatting sqref="O103:P103">
    <cfRule type="containsText" dxfId="4813" priority="4521" stopIfTrue="1" operator="containsText" text="3 - красный">
      <formula>NOT(ISERROR(SEARCH("3 - красный",O103)))</formula>
    </cfRule>
    <cfRule type="containsText" dxfId="4812" priority="4522" stopIfTrue="1" operator="containsText" text="2 - желтый">
      <formula>NOT(ISERROR(SEARCH("2 - желтый",O103)))</formula>
    </cfRule>
    <cfRule type="containsText" dxfId="4811" priority="4523" stopIfTrue="1" operator="containsText" text="1 - зеленый">
      <formula>NOT(ISERROR(SEARCH("1 - зеленый",O103)))</formula>
    </cfRule>
    <cfRule type="containsText" dxfId="4810" priority="4524" stopIfTrue="1" operator="containsText" text="0 - серый">
      <formula>NOT(ISERROR(SEARCH("0 - серый",O103)))</formula>
    </cfRule>
  </conditionalFormatting>
  <conditionalFormatting sqref="O261">
    <cfRule type="containsText" dxfId="4809" priority="4821" stopIfTrue="1" operator="containsText" text="3 - красный">
      <formula>NOT(ISERROR(SEARCH("3 - красный",O261)))</formula>
    </cfRule>
    <cfRule type="containsText" dxfId="4808" priority="4822" stopIfTrue="1" operator="containsText" text="2 - желтый">
      <formula>NOT(ISERROR(SEARCH("2 - желтый",O261)))</formula>
    </cfRule>
    <cfRule type="containsText" dxfId="4807" priority="4823" stopIfTrue="1" operator="containsText" text="1 - зеленый">
      <formula>NOT(ISERROR(SEARCH("1 - зеленый",O261)))</formula>
    </cfRule>
    <cfRule type="containsText" dxfId="4806" priority="4824" stopIfTrue="1" operator="containsText" text="0 - серый">
      <formula>NOT(ISERROR(SEARCH("0 - серый",O261)))</formula>
    </cfRule>
  </conditionalFormatting>
  <conditionalFormatting sqref="P274">
    <cfRule type="containsText" dxfId="4805" priority="4817" stopIfTrue="1" operator="containsText" text="3 - красный">
      <formula>NOT(ISERROR(SEARCH("3 - красный",P274)))</formula>
    </cfRule>
    <cfRule type="containsText" dxfId="4804" priority="4818" stopIfTrue="1" operator="containsText" text="2 - желтый">
      <formula>NOT(ISERROR(SEARCH("2 - желтый",P274)))</formula>
    </cfRule>
    <cfRule type="containsText" dxfId="4803" priority="4819" stopIfTrue="1" operator="containsText" text="1 - зеленый">
      <formula>NOT(ISERROR(SEARCH("1 - зеленый",P274)))</formula>
    </cfRule>
    <cfRule type="containsText" dxfId="4802" priority="4820" stopIfTrue="1" operator="containsText" text="0 - серый">
      <formula>NOT(ISERROR(SEARCH("0 - серый",P274)))</formula>
    </cfRule>
  </conditionalFormatting>
  <conditionalFormatting sqref="O274">
    <cfRule type="containsText" dxfId="4801" priority="4813" stopIfTrue="1" operator="containsText" text="3 - красный">
      <formula>NOT(ISERROR(SEARCH("3 - красный",O274)))</formula>
    </cfRule>
    <cfRule type="containsText" dxfId="4800" priority="4814" stopIfTrue="1" operator="containsText" text="2 - желтый">
      <formula>NOT(ISERROR(SEARCH("2 - желтый",O274)))</formula>
    </cfRule>
    <cfRule type="containsText" dxfId="4799" priority="4815" stopIfTrue="1" operator="containsText" text="1 - зеленый">
      <formula>NOT(ISERROR(SEARCH("1 - зеленый",O274)))</formula>
    </cfRule>
    <cfRule type="containsText" dxfId="4798" priority="4816" stopIfTrue="1" operator="containsText" text="0 - серый">
      <formula>NOT(ISERROR(SEARCH("0 - серый",O274)))</formula>
    </cfRule>
  </conditionalFormatting>
  <conditionalFormatting sqref="P214">
    <cfRule type="containsText" dxfId="4797" priority="4809" stopIfTrue="1" operator="containsText" text="3 - красный">
      <formula>NOT(ISERROR(SEARCH("3 - красный",P214)))</formula>
    </cfRule>
    <cfRule type="containsText" dxfId="4796" priority="4810" stopIfTrue="1" operator="containsText" text="2 - желтый">
      <formula>NOT(ISERROR(SEARCH("2 - желтый",P214)))</formula>
    </cfRule>
    <cfRule type="containsText" dxfId="4795" priority="4811" stopIfTrue="1" operator="containsText" text="1 - зеленый">
      <formula>NOT(ISERROR(SEARCH("1 - зеленый",P214)))</formula>
    </cfRule>
    <cfRule type="containsText" dxfId="4794" priority="4812" stopIfTrue="1" operator="containsText" text="0 - серый">
      <formula>NOT(ISERROR(SEARCH("0 - серый",P214)))</formula>
    </cfRule>
  </conditionalFormatting>
  <conditionalFormatting sqref="O215:P215">
    <cfRule type="containsText" dxfId="4793" priority="4805" stopIfTrue="1" operator="containsText" text="3 - красный">
      <formula>NOT(ISERROR(SEARCH("3 - красный",O215)))</formula>
    </cfRule>
    <cfRule type="containsText" dxfId="4792" priority="4806" stopIfTrue="1" operator="containsText" text="2 - желтый">
      <formula>NOT(ISERROR(SEARCH("2 - желтый",O215)))</formula>
    </cfRule>
    <cfRule type="containsText" dxfId="4791" priority="4807" stopIfTrue="1" operator="containsText" text="1 - зеленый">
      <formula>NOT(ISERROR(SEARCH("1 - зеленый",O215)))</formula>
    </cfRule>
    <cfRule type="containsText" dxfId="4790" priority="4808" stopIfTrue="1" operator="containsText" text="0 - серый">
      <formula>NOT(ISERROR(SEARCH("0 - серый",O215)))</formula>
    </cfRule>
  </conditionalFormatting>
  <conditionalFormatting sqref="P257">
    <cfRule type="containsText" dxfId="4789" priority="4625" stopIfTrue="1" operator="containsText" text="3 - красный">
      <formula>NOT(ISERROR(SEARCH("3 - красный",P257)))</formula>
    </cfRule>
    <cfRule type="containsText" dxfId="4788" priority="4626" stopIfTrue="1" operator="containsText" text="2 - желтый">
      <formula>NOT(ISERROR(SEARCH("2 - желтый",P257)))</formula>
    </cfRule>
    <cfRule type="containsText" dxfId="4787" priority="4627" stopIfTrue="1" operator="containsText" text="1 - зеленый">
      <formula>NOT(ISERROR(SEARCH("1 - зеленый",P257)))</formula>
    </cfRule>
    <cfRule type="containsText" dxfId="4786" priority="4628" stopIfTrue="1" operator="containsText" text="0 - серый">
      <formula>NOT(ISERROR(SEARCH("0 - серый",P257)))</formula>
    </cfRule>
  </conditionalFormatting>
  <conditionalFormatting sqref="O133:P133">
    <cfRule type="containsText" dxfId="4785" priority="4517" stopIfTrue="1" operator="containsText" text="3 - красный">
      <formula>NOT(ISERROR(SEARCH("3 - красный",O133)))</formula>
    </cfRule>
    <cfRule type="containsText" dxfId="4784" priority="4518" stopIfTrue="1" operator="containsText" text="2 - желтый">
      <formula>NOT(ISERROR(SEARCH("2 - желтый",O133)))</formula>
    </cfRule>
    <cfRule type="containsText" dxfId="4783" priority="4519" stopIfTrue="1" operator="containsText" text="1 - зеленый">
      <formula>NOT(ISERROR(SEARCH("1 - зеленый",O133)))</formula>
    </cfRule>
    <cfRule type="containsText" dxfId="4782" priority="4520" stopIfTrue="1" operator="containsText" text="0 - серый">
      <formula>NOT(ISERROR(SEARCH("0 - серый",O133)))</formula>
    </cfRule>
  </conditionalFormatting>
  <conditionalFormatting sqref="O302">
    <cfRule type="containsText" dxfId="4781" priority="4801" stopIfTrue="1" operator="containsText" text="3 - красный">
      <formula>NOT(ISERROR(SEARCH("3 - красный",O302)))</formula>
    </cfRule>
    <cfRule type="containsText" dxfId="4780" priority="4802" stopIfTrue="1" operator="containsText" text="2 - желтый">
      <formula>NOT(ISERROR(SEARCH("2 - желтый",O302)))</formula>
    </cfRule>
    <cfRule type="containsText" dxfId="4779" priority="4803" stopIfTrue="1" operator="containsText" text="1 - зеленый">
      <formula>NOT(ISERROR(SEARCH("1 - зеленый",O302)))</formula>
    </cfRule>
    <cfRule type="containsText" dxfId="4778" priority="4804" stopIfTrue="1" operator="containsText" text="0 - серый">
      <formula>NOT(ISERROR(SEARCH("0 - серый",O302)))</formula>
    </cfRule>
  </conditionalFormatting>
  <conditionalFormatting sqref="O211">
    <cfRule type="containsText" dxfId="4777" priority="4793" stopIfTrue="1" operator="containsText" text="3 - красный">
      <formula>NOT(ISERROR(SEARCH("3 - красный",O211)))</formula>
    </cfRule>
    <cfRule type="containsText" dxfId="4776" priority="4794" stopIfTrue="1" operator="containsText" text="2 - желтый">
      <formula>NOT(ISERROR(SEARCH("2 - желтый",O211)))</formula>
    </cfRule>
    <cfRule type="containsText" dxfId="4775" priority="4795" stopIfTrue="1" operator="containsText" text="1 - зеленый">
      <formula>NOT(ISERROR(SEARCH("1 - зеленый",O211)))</formula>
    </cfRule>
    <cfRule type="containsText" dxfId="4774" priority="4796" stopIfTrue="1" operator="containsText" text="0 - серый">
      <formula>NOT(ISERROR(SEARCH("0 - серый",O211)))</formula>
    </cfRule>
  </conditionalFormatting>
  <conditionalFormatting sqref="O47:P47">
    <cfRule type="containsText" dxfId="4773" priority="4349" stopIfTrue="1" operator="containsText" text="3 - красный">
      <formula>NOT(ISERROR(SEARCH("3 - красный",O47)))</formula>
    </cfRule>
    <cfRule type="containsText" dxfId="4772" priority="4350" stopIfTrue="1" operator="containsText" text="2 - желтый">
      <formula>NOT(ISERROR(SEARCH("2 - желтый",O47)))</formula>
    </cfRule>
    <cfRule type="containsText" dxfId="4771" priority="4351" stopIfTrue="1" operator="containsText" text="1 - зеленый">
      <formula>NOT(ISERROR(SEARCH("1 - зеленый",O47)))</formula>
    </cfRule>
    <cfRule type="containsText" dxfId="4770" priority="4352" stopIfTrue="1" operator="containsText" text="0 - серый">
      <formula>NOT(ISERROR(SEARCH("0 - серый",O47)))</formula>
    </cfRule>
  </conditionalFormatting>
  <conditionalFormatting sqref="O145:P145">
    <cfRule type="containsText" dxfId="4769" priority="4313" stopIfTrue="1" operator="containsText" text="3 - красный">
      <formula>NOT(ISERROR(SEARCH("3 - красный",O145)))</formula>
    </cfRule>
    <cfRule type="containsText" dxfId="4768" priority="4314" stopIfTrue="1" operator="containsText" text="2 - желтый">
      <formula>NOT(ISERROR(SEARCH("2 - желтый",O145)))</formula>
    </cfRule>
    <cfRule type="containsText" dxfId="4767" priority="4315" stopIfTrue="1" operator="containsText" text="1 - зеленый">
      <formula>NOT(ISERROR(SEARCH("1 - зеленый",O145)))</formula>
    </cfRule>
    <cfRule type="containsText" dxfId="4766" priority="4316" stopIfTrue="1" operator="containsText" text="0 - серый">
      <formula>NOT(ISERROR(SEARCH("0 - серый",O145)))</formula>
    </cfRule>
  </conditionalFormatting>
  <conditionalFormatting sqref="O32:P32">
    <cfRule type="containsText" dxfId="4765" priority="4249" stopIfTrue="1" operator="containsText" text="3 - красный">
      <formula>NOT(ISERROR(SEARCH("3 - красный",O32)))</formula>
    </cfRule>
    <cfRule type="containsText" dxfId="4764" priority="4250" stopIfTrue="1" operator="containsText" text="2 - желтый">
      <formula>NOT(ISERROR(SEARCH("2 - желтый",O32)))</formula>
    </cfRule>
    <cfRule type="containsText" dxfId="4763" priority="4251" stopIfTrue="1" operator="containsText" text="1 - зеленый">
      <formula>NOT(ISERROR(SEARCH("1 - зеленый",O32)))</formula>
    </cfRule>
    <cfRule type="containsText" dxfId="4762" priority="4252" stopIfTrue="1" operator="containsText" text="0 - серый">
      <formula>NOT(ISERROR(SEARCH("0 - серый",O32)))</formula>
    </cfRule>
  </conditionalFormatting>
  <conditionalFormatting sqref="P287">
    <cfRule type="containsText" dxfId="4761" priority="4789" stopIfTrue="1" operator="containsText" text="3 - красный">
      <formula>NOT(ISERROR(SEARCH("3 - красный",P287)))</formula>
    </cfRule>
    <cfRule type="containsText" dxfId="4760" priority="4790" stopIfTrue="1" operator="containsText" text="2 - желтый">
      <formula>NOT(ISERROR(SEARCH("2 - желтый",P287)))</formula>
    </cfRule>
    <cfRule type="containsText" dxfId="4759" priority="4791" stopIfTrue="1" operator="containsText" text="1 - зеленый">
      <formula>NOT(ISERROR(SEARCH("1 - зеленый",P287)))</formula>
    </cfRule>
    <cfRule type="containsText" dxfId="4758" priority="4792" stopIfTrue="1" operator="containsText" text="0 - серый">
      <formula>NOT(ISERROR(SEARCH("0 - серый",P287)))</formula>
    </cfRule>
  </conditionalFormatting>
  <conditionalFormatting sqref="O205">
    <cfRule type="containsText" dxfId="4757" priority="4785" stopIfTrue="1" operator="containsText" text="3 - красный">
      <formula>NOT(ISERROR(SEARCH("3 - красный",O205)))</formula>
    </cfRule>
    <cfRule type="containsText" dxfId="4756" priority="4786" stopIfTrue="1" operator="containsText" text="2 - желтый">
      <formula>NOT(ISERROR(SEARCH("2 - желтый",O205)))</formula>
    </cfRule>
    <cfRule type="containsText" dxfId="4755" priority="4787" stopIfTrue="1" operator="containsText" text="1 - зеленый">
      <formula>NOT(ISERROR(SEARCH("1 - зеленый",O205)))</formula>
    </cfRule>
    <cfRule type="containsText" dxfId="4754" priority="4788" stopIfTrue="1" operator="containsText" text="0 - серый">
      <formula>NOT(ISERROR(SEARCH("0 - серый",O205)))</formula>
    </cfRule>
  </conditionalFormatting>
  <conditionalFormatting sqref="O213">
    <cfRule type="containsText" dxfId="4753" priority="4781" stopIfTrue="1" operator="containsText" text="3 - красный">
      <formula>NOT(ISERROR(SEARCH("3 - красный",O213)))</formula>
    </cfRule>
    <cfRule type="containsText" dxfId="4752" priority="4782" stopIfTrue="1" operator="containsText" text="2 - желтый">
      <formula>NOT(ISERROR(SEARCH("2 - желтый",O213)))</formula>
    </cfRule>
    <cfRule type="containsText" dxfId="4751" priority="4783" stopIfTrue="1" operator="containsText" text="1 - зеленый">
      <formula>NOT(ISERROR(SEARCH("1 - зеленый",O213)))</formula>
    </cfRule>
    <cfRule type="containsText" dxfId="4750" priority="4784" stopIfTrue="1" operator="containsText" text="0 - серый">
      <formula>NOT(ISERROR(SEARCH("0 - серый",O213)))</formula>
    </cfRule>
  </conditionalFormatting>
  <conditionalFormatting sqref="O214">
    <cfRule type="containsText" dxfId="4749" priority="4777" stopIfTrue="1" operator="containsText" text="3 - красный">
      <formula>NOT(ISERROR(SEARCH("3 - красный",O214)))</formula>
    </cfRule>
    <cfRule type="containsText" dxfId="4748" priority="4778" stopIfTrue="1" operator="containsText" text="2 - желтый">
      <formula>NOT(ISERROR(SEARCH("2 - желтый",O214)))</formula>
    </cfRule>
    <cfRule type="containsText" dxfId="4747" priority="4779" stopIfTrue="1" operator="containsText" text="1 - зеленый">
      <formula>NOT(ISERROR(SEARCH("1 - зеленый",O214)))</formula>
    </cfRule>
    <cfRule type="containsText" dxfId="4746" priority="4780" stopIfTrue="1" operator="containsText" text="0 - серый">
      <formula>NOT(ISERROR(SEARCH("0 - серый",O214)))</formula>
    </cfRule>
  </conditionalFormatting>
  <conditionalFormatting sqref="P52">
    <cfRule type="containsText" dxfId="4745" priority="4681" stopIfTrue="1" operator="containsText" text="3 - красный">
      <formula>NOT(ISERROR(SEARCH("3 - красный",P52)))</formula>
    </cfRule>
    <cfRule type="containsText" dxfId="4744" priority="4682" stopIfTrue="1" operator="containsText" text="2 - желтый">
      <formula>NOT(ISERROR(SEARCH("2 - желтый",P52)))</formula>
    </cfRule>
    <cfRule type="containsText" dxfId="4743" priority="4683" stopIfTrue="1" operator="containsText" text="1 - зеленый">
      <formula>NOT(ISERROR(SEARCH("1 - зеленый",P52)))</formula>
    </cfRule>
    <cfRule type="containsText" dxfId="4742" priority="4684" stopIfTrue="1" operator="containsText" text="0 - серый">
      <formula>NOT(ISERROR(SEARCH("0 - серый",P52)))</formula>
    </cfRule>
  </conditionalFormatting>
  <conditionalFormatting sqref="O320">
    <cfRule type="containsText" dxfId="4741" priority="4773" stopIfTrue="1" operator="containsText" text="3 - красный">
      <formula>NOT(ISERROR(SEARCH("3 - красный",O320)))</formula>
    </cfRule>
    <cfRule type="containsText" dxfId="4740" priority="4774" stopIfTrue="1" operator="containsText" text="2 - желтый">
      <formula>NOT(ISERROR(SEARCH("2 - желтый",O320)))</formula>
    </cfRule>
    <cfRule type="containsText" dxfId="4739" priority="4775" stopIfTrue="1" operator="containsText" text="1 - зеленый">
      <formula>NOT(ISERROR(SEARCH("1 - зеленый",O320)))</formula>
    </cfRule>
    <cfRule type="containsText" dxfId="4738" priority="4776" stopIfTrue="1" operator="containsText" text="0 - серый">
      <formula>NOT(ISERROR(SEARCH("0 - серый",O320)))</formula>
    </cfRule>
  </conditionalFormatting>
  <conditionalFormatting sqref="O93">
    <cfRule type="containsText" dxfId="4737" priority="4769" stopIfTrue="1" operator="containsText" text="3 - красный">
      <formula>NOT(ISERROR(SEARCH("3 - красный",O93)))</formula>
    </cfRule>
    <cfRule type="containsText" dxfId="4736" priority="4770" stopIfTrue="1" operator="containsText" text="2 - желтый">
      <formula>NOT(ISERROR(SEARCH("2 - желтый",O93)))</formula>
    </cfRule>
    <cfRule type="containsText" dxfId="4735" priority="4771" stopIfTrue="1" operator="containsText" text="1 - зеленый">
      <formula>NOT(ISERROR(SEARCH("1 - зеленый",O93)))</formula>
    </cfRule>
    <cfRule type="containsText" dxfId="4734" priority="4772" stopIfTrue="1" operator="containsText" text="0 - серый">
      <formula>NOT(ISERROR(SEARCH("0 - серый",O93)))</formula>
    </cfRule>
  </conditionalFormatting>
  <conditionalFormatting sqref="O94">
    <cfRule type="containsText" dxfId="4733" priority="4765" stopIfTrue="1" operator="containsText" text="3 - красный">
      <formula>NOT(ISERROR(SEARCH("3 - красный",O94)))</formula>
    </cfRule>
    <cfRule type="containsText" dxfId="4732" priority="4766" stopIfTrue="1" operator="containsText" text="2 - желтый">
      <formula>NOT(ISERROR(SEARCH("2 - желтый",O94)))</formula>
    </cfRule>
    <cfRule type="containsText" dxfId="4731" priority="4767" stopIfTrue="1" operator="containsText" text="1 - зеленый">
      <formula>NOT(ISERROR(SEARCH("1 - зеленый",O94)))</formula>
    </cfRule>
    <cfRule type="containsText" dxfId="4730" priority="4768" stopIfTrue="1" operator="containsText" text="0 - серый">
      <formula>NOT(ISERROR(SEARCH("0 - серый",O94)))</formula>
    </cfRule>
  </conditionalFormatting>
  <conditionalFormatting sqref="O95">
    <cfRule type="containsText" dxfId="4729" priority="4761" stopIfTrue="1" operator="containsText" text="3 - красный">
      <formula>NOT(ISERROR(SEARCH("3 - красный",O95)))</formula>
    </cfRule>
    <cfRule type="containsText" dxfId="4728" priority="4762" stopIfTrue="1" operator="containsText" text="2 - желтый">
      <formula>NOT(ISERROR(SEARCH("2 - желтый",O95)))</formula>
    </cfRule>
    <cfRule type="containsText" dxfId="4727" priority="4763" stopIfTrue="1" operator="containsText" text="1 - зеленый">
      <formula>NOT(ISERROR(SEARCH("1 - зеленый",O95)))</formula>
    </cfRule>
    <cfRule type="containsText" dxfId="4726" priority="4764" stopIfTrue="1" operator="containsText" text="0 - серый">
      <formula>NOT(ISERROR(SEARCH("0 - серый",O95)))</formula>
    </cfRule>
  </conditionalFormatting>
  <conditionalFormatting sqref="O96">
    <cfRule type="containsText" dxfId="4725" priority="4757" stopIfTrue="1" operator="containsText" text="3 - красный">
      <formula>NOT(ISERROR(SEARCH("3 - красный",O96)))</formula>
    </cfRule>
    <cfRule type="containsText" dxfId="4724" priority="4758" stopIfTrue="1" operator="containsText" text="2 - желтый">
      <formula>NOT(ISERROR(SEARCH("2 - желтый",O96)))</formula>
    </cfRule>
    <cfRule type="containsText" dxfId="4723" priority="4759" stopIfTrue="1" operator="containsText" text="1 - зеленый">
      <formula>NOT(ISERROR(SEARCH("1 - зеленый",O96)))</formula>
    </cfRule>
    <cfRule type="containsText" dxfId="4722" priority="4760" stopIfTrue="1" operator="containsText" text="0 - серый">
      <formula>NOT(ISERROR(SEARCH("0 - серый",O96)))</formula>
    </cfRule>
  </conditionalFormatting>
  <conditionalFormatting sqref="O97">
    <cfRule type="containsText" dxfId="4721" priority="4753" stopIfTrue="1" operator="containsText" text="3 - красный">
      <formula>NOT(ISERROR(SEARCH("3 - красный",O97)))</formula>
    </cfRule>
    <cfRule type="containsText" dxfId="4720" priority="4754" stopIfTrue="1" operator="containsText" text="2 - желтый">
      <formula>NOT(ISERROR(SEARCH("2 - желтый",O97)))</formula>
    </cfRule>
    <cfRule type="containsText" dxfId="4719" priority="4755" stopIfTrue="1" operator="containsText" text="1 - зеленый">
      <formula>NOT(ISERROR(SEARCH("1 - зеленый",O97)))</formula>
    </cfRule>
    <cfRule type="containsText" dxfId="4718" priority="4756" stopIfTrue="1" operator="containsText" text="0 - серый">
      <formula>NOT(ISERROR(SEARCH("0 - серый",O97)))</formula>
    </cfRule>
  </conditionalFormatting>
  <conditionalFormatting sqref="O98">
    <cfRule type="containsText" dxfId="4717" priority="4749" stopIfTrue="1" operator="containsText" text="3 - красный">
      <formula>NOT(ISERROR(SEARCH("3 - красный",O98)))</formula>
    </cfRule>
    <cfRule type="containsText" dxfId="4716" priority="4750" stopIfTrue="1" operator="containsText" text="2 - желтый">
      <formula>NOT(ISERROR(SEARCH("2 - желтый",O98)))</formula>
    </cfRule>
    <cfRule type="containsText" dxfId="4715" priority="4751" stopIfTrue="1" operator="containsText" text="1 - зеленый">
      <formula>NOT(ISERROR(SEARCH("1 - зеленый",O98)))</formula>
    </cfRule>
    <cfRule type="containsText" dxfId="4714" priority="4752" stopIfTrue="1" operator="containsText" text="0 - серый">
      <formula>NOT(ISERROR(SEARCH("0 - серый",O98)))</formula>
    </cfRule>
  </conditionalFormatting>
  <conditionalFormatting sqref="O99">
    <cfRule type="containsText" dxfId="4713" priority="4745" stopIfTrue="1" operator="containsText" text="3 - красный">
      <formula>NOT(ISERROR(SEARCH("3 - красный",O99)))</formula>
    </cfRule>
    <cfRule type="containsText" dxfId="4712" priority="4746" stopIfTrue="1" operator="containsText" text="2 - желтый">
      <formula>NOT(ISERROR(SEARCH("2 - желтый",O99)))</formula>
    </cfRule>
    <cfRule type="containsText" dxfId="4711" priority="4747" stopIfTrue="1" operator="containsText" text="1 - зеленый">
      <formula>NOT(ISERROR(SEARCH("1 - зеленый",O99)))</formula>
    </cfRule>
    <cfRule type="containsText" dxfId="4710" priority="4748" stopIfTrue="1" operator="containsText" text="0 - серый">
      <formula>NOT(ISERROR(SEARCH("0 - серый",O99)))</formula>
    </cfRule>
  </conditionalFormatting>
  <conditionalFormatting sqref="O100">
    <cfRule type="containsText" dxfId="4709" priority="4741" stopIfTrue="1" operator="containsText" text="3 - красный">
      <formula>NOT(ISERROR(SEARCH("3 - красный",O100)))</formula>
    </cfRule>
    <cfRule type="containsText" dxfId="4708" priority="4742" stopIfTrue="1" operator="containsText" text="2 - желтый">
      <formula>NOT(ISERROR(SEARCH("2 - желтый",O100)))</formula>
    </cfRule>
    <cfRule type="containsText" dxfId="4707" priority="4743" stopIfTrue="1" operator="containsText" text="1 - зеленый">
      <formula>NOT(ISERROR(SEARCH("1 - зеленый",O100)))</formula>
    </cfRule>
    <cfRule type="containsText" dxfId="4706" priority="4744" stopIfTrue="1" operator="containsText" text="0 - серый">
      <formula>NOT(ISERROR(SEARCH("0 - серый",O100)))</formula>
    </cfRule>
  </conditionalFormatting>
  <conditionalFormatting sqref="O101">
    <cfRule type="containsText" dxfId="4705" priority="4737" stopIfTrue="1" operator="containsText" text="3 - красный">
      <formula>NOT(ISERROR(SEARCH("3 - красный",O101)))</formula>
    </cfRule>
    <cfRule type="containsText" dxfId="4704" priority="4738" stopIfTrue="1" operator="containsText" text="2 - желтый">
      <formula>NOT(ISERROR(SEARCH("2 - желтый",O101)))</formula>
    </cfRule>
    <cfRule type="containsText" dxfId="4703" priority="4739" stopIfTrue="1" operator="containsText" text="1 - зеленый">
      <formula>NOT(ISERROR(SEARCH("1 - зеленый",O101)))</formula>
    </cfRule>
    <cfRule type="containsText" dxfId="4702" priority="4740" stopIfTrue="1" operator="containsText" text="0 - серый">
      <formula>NOT(ISERROR(SEARCH("0 - серый",O101)))</formula>
    </cfRule>
  </conditionalFormatting>
  <conditionalFormatting sqref="O102">
    <cfRule type="containsText" dxfId="4701" priority="4733" stopIfTrue="1" operator="containsText" text="3 - красный">
      <formula>NOT(ISERROR(SEARCH("3 - красный",O102)))</formula>
    </cfRule>
    <cfRule type="containsText" dxfId="4700" priority="4734" stopIfTrue="1" operator="containsText" text="2 - желтый">
      <formula>NOT(ISERROR(SEARCH("2 - желтый",O102)))</formula>
    </cfRule>
    <cfRule type="containsText" dxfId="4699" priority="4735" stopIfTrue="1" operator="containsText" text="1 - зеленый">
      <formula>NOT(ISERROR(SEARCH("1 - зеленый",O102)))</formula>
    </cfRule>
    <cfRule type="containsText" dxfId="4698" priority="4736" stopIfTrue="1" operator="containsText" text="0 - серый">
      <formula>NOT(ISERROR(SEARCH("0 - серый",O102)))</formula>
    </cfRule>
  </conditionalFormatting>
  <conditionalFormatting sqref="O122">
    <cfRule type="containsText" dxfId="4697" priority="4729" stopIfTrue="1" operator="containsText" text="3 - красный">
      <formula>NOT(ISERROR(SEARCH("3 - красный",O122)))</formula>
    </cfRule>
    <cfRule type="containsText" dxfId="4696" priority="4730" stopIfTrue="1" operator="containsText" text="2 - желтый">
      <formula>NOT(ISERROR(SEARCH("2 - желтый",O122)))</formula>
    </cfRule>
    <cfRule type="containsText" dxfId="4695" priority="4731" stopIfTrue="1" operator="containsText" text="1 - зеленый">
      <formula>NOT(ISERROR(SEARCH("1 - зеленый",O122)))</formula>
    </cfRule>
    <cfRule type="containsText" dxfId="4694" priority="4732" stopIfTrue="1" operator="containsText" text="0 - серый">
      <formula>NOT(ISERROR(SEARCH("0 - серый",O122)))</formula>
    </cfRule>
  </conditionalFormatting>
  <conditionalFormatting sqref="O123">
    <cfRule type="containsText" dxfId="4693" priority="4725" stopIfTrue="1" operator="containsText" text="3 - красный">
      <formula>NOT(ISERROR(SEARCH("3 - красный",O123)))</formula>
    </cfRule>
    <cfRule type="containsText" dxfId="4692" priority="4726" stopIfTrue="1" operator="containsText" text="2 - желтый">
      <formula>NOT(ISERROR(SEARCH("2 - желтый",O123)))</formula>
    </cfRule>
    <cfRule type="containsText" dxfId="4691" priority="4727" stopIfTrue="1" operator="containsText" text="1 - зеленый">
      <formula>NOT(ISERROR(SEARCH("1 - зеленый",O123)))</formula>
    </cfRule>
    <cfRule type="containsText" dxfId="4690" priority="4728" stopIfTrue="1" operator="containsText" text="0 - серый">
      <formula>NOT(ISERROR(SEARCH("0 - серый",O123)))</formula>
    </cfRule>
  </conditionalFormatting>
  <conditionalFormatting sqref="O124">
    <cfRule type="containsText" dxfId="4689" priority="4721" stopIfTrue="1" operator="containsText" text="3 - красный">
      <formula>NOT(ISERROR(SEARCH("3 - красный",O124)))</formula>
    </cfRule>
    <cfRule type="containsText" dxfId="4688" priority="4722" stopIfTrue="1" operator="containsText" text="2 - желтый">
      <formula>NOT(ISERROR(SEARCH("2 - желтый",O124)))</formula>
    </cfRule>
    <cfRule type="containsText" dxfId="4687" priority="4723" stopIfTrue="1" operator="containsText" text="1 - зеленый">
      <formula>NOT(ISERROR(SEARCH("1 - зеленый",O124)))</formula>
    </cfRule>
    <cfRule type="containsText" dxfId="4686" priority="4724" stopIfTrue="1" operator="containsText" text="0 - серый">
      <formula>NOT(ISERROR(SEARCH("0 - серый",O124)))</formula>
    </cfRule>
  </conditionalFormatting>
  <conditionalFormatting sqref="O125">
    <cfRule type="containsText" dxfId="4685" priority="4717" stopIfTrue="1" operator="containsText" text="3 - красный">
      <formula>NOT(ISERROR(SEARCH("3 - красный",O125)))</formula>
    </cfRule>
    <cfRule type="containsText" dxfId="4684" priority="4718" stopIfTrue="1" operator="containsText" text="2 - желтый">
      <formula>NOT(ISERROR(SEARCH("2 - желтый",O125)))</formula>
    </cfRule>
    <cfRule type="containsText" dxfId="4683" priority="4719" stopIfTrue="1" operator="containsText" text="1 - зеленый">
      <formula>NOT(ISERROR(SEARCH("1 - зеленый",O125)))</formula>
    </cfRule>
    <cfRule type="containsText" dxfId="4682" priority="4720" stopIfTrue="1" operator="containsText" text="0 - серый">
      <formula>NOT(ISERROR(SEARCH("0 - серый",O125)))</formula>
    </cfRule>
  </conditionalFormatting>
  <conditionalFormatting sqref="O126">
    <cfRule type="containsText" dxfId="4681" priority="4713" stopIfTrue="1" operator="containsText" text="3 - красный">
      <formula>NOT(ISERROR(SEARCH("3 - красный",O126)))</formula>
    </cfRule>
    <cfRule type="containsText" dxfId="4680" priority="4714" stopIfTrue="1" operator="containsText" text="2 - желтый">
      <formula>NOT(ISERROR(SEARCH("2 - желтый",O126)))</formula>
    </cfRule>
    <cfRule type="containsText" dxfId="4679" priority="4715" stopIfTrue="1" operator="containsText" text="1 - зеленый">
      <formula>NOT(ISERROR(SEARCH("1 - зеленый",O126)))</formula>
    </cfRule>
    <cfRule type="containsText" dxfId="4678" priority="4716" stopIfTrue="1" operator="containsText" text="0 - серый">
      <formula>NOT(ISERROR(SEARCH("0 - серый",O126)))</formula>
    </cfRule>
  </conditionalFormatting>
  <conditionalFormatting sqref="O127">
    <cfRule type="containsText" dxfId="4677" priority="4709" stopIfTrue="1" operator="containsText" text="3 - красный">
      <formula>NOT(ISERROR(SEARCH("3 - красный",O127)))</formula>
    </cfRule>
    <cfRule type="containsText" dxfId="4676" priority="4710" stopIfTrue="1" operator="containsText" text="2 - желтый">
      <formula>NOT(ISERROR(SEARCH("2 - желтый",O127)))</formula>
    </cfRule>
    <cfRule type="containsText" dxfId="4675" priority="4711" stopIfTrue="1" operator="containsText" text="1 - зеленый">
      <formula>NOT(ISERROR(SEARCH("1 - зеленый",O127)))</formula>
    </cfRule>
    <cfRule type="containsText" dxfId="4674" priority="4712" stopIfTrue="1" operator="containsText" text="0 - серый">
      <formula>NOT(ISERROR(SEARCH("0 - серый",O127)))</formula>
    </cfRule>
  </conditionalFormatting>
  <conditionalFormatting sqref="O128">
    <cfRule type="containsText" dxfId="4673" priority="4705" stopIfTrue="1" operator="containsText" text="3 - красный">
      <formula>NOT(ISERROR(SEARCH("3 - красный",O128)))</formula>
    </cfRule>
    <cfRule type="containsText" dxfId="4672" priority="4706" stopIfTrue="1" operator="containsText" text="2 - желтый">
      <formula>NOT(ISERROR(SEARCH("2 - желтый",O128)))</formula>
    </cfRule>
    <cfRule type="containsText" dxfId="4671" priority="4707" stopIfTrue="1" operator="containsText" text="1 - зеленый">
      <formula>NOT(ISERROR(SEARCH("1 - зеленый",O128)))</formula>
    </cfRule>
    <cfRule type="containsText" dxfId="4670" priority="4708" stopIfTrue="1" operator="containsText" text="0 - серый">
      <formula>NOT(ISERROR(SEARCH("0 - серый",O128)))</formula>
    </cfRule>
  </conditionalFormatting>
  <conditionalFormatting sqref="O129">
    <cfRule type="containsText" dxfId="4669" priority="4701" stopIfTrue="1" operator="containsText" text="3 - красный">
      <formula>NOT(ISERROR(SEARCH("3 - красный",O129)))</formula>
    </cfRule>
    <cfRule type="containsText" dxfId="4668" priority="4702" stopIfTrue="1" operator="containsText" text="2 - желтый">
      <formula>NOT(ISERROR(SEARCH("2 - желтый",O129)))</formula>
    </cfRule>
    <cfRule type="containsText" dxfId="4667" priority="4703" stopIfTrue="1" operator="containsText" text="1 - зеленый">
      <formula>NOT(ISERROR(SEARCH("1 - зеленый",O129)))</formula>
    </cfRule>
    <cfRule type="containsText" dxfId="4666" priority="4704" stopIfTrue="1" operator="containsText" text="0 - серый">
      <formula>NOT(ISERROR(SEARCH("0 - серый",O129)))</formula>
    </cfRule>
  </conditionalFormatting>
  <conditionalFormatting sqref="O155">
    <cfRule type="containsText" dxfId="4665" priority="4697" stopIfTrue="1" operator="containsText" text="3 - красный">
      <formula>NOT(ISERROR(SEARCH("3 - красный",O155)))</formula>
    </cfRule>
    <cfRule type="containsText" dxfId="4664" priority="4698" stopIfTrue="1" operator="containsText" text="2 - желтый">
      <formula>NOT(ISERROR(SEARCH("2 - желтый",O155)))</formula>
    </cfRule>
    <cfRule type="containsText" dxfId="4663" priority="4699" stopIfTrue="1" operator="containsText" text="1 - зеленый">
      <formula>NOT(ISERROR(SEARCH("1 - зеленый",O155)))</formula>
    </cfRule>
    <cfRule type="containsText" dxfId="4662" priority="4700" stopIfTrue="1" operator="containsText" text="0 - серый">
      <formula>NOT(ISERROR(SEARCH("0 - серый",O155)))</formula>
    </cfRule>
  </conditionalFormatting>
  <conditionalFormatting sqref="O157">
    <cfRule type="containsText" dxfId="4661" priority="4693" stopIfTrue="1" operator="containsText" text="3 - красный">
      <formula>NOT(ISERROR(SEARCH("3 - красный",O157)))</formula>
    </cfRule>
    <cfRule type="containsText" dxfId="4660" priority="4694" stopIfTrue="1" operator="containsText" text="2 - желтый">
      <formula>NOT(ISERROR(SEARCH("2 - желтый",O157)))</formula>
    </cfRule>
    <cfRule type="containsText" dxfId="4659" priority="4695" stopIfTrue="1" operator="containsText" text="1 - зеленый">
      <formula>NOT(ISERROR(SEARCH("1 - зеленый",O157)))</formula>
    </cfRule>
    <cfRule type="containsText" dxfId="4658" priority="4696" stopIfTrue="1" operator="containsText" text="0 - серый">
      <formula>NOT(ISERROR(SEARCH("0 - серый",O157)))</formula>
    </cfRule>
  </conditionalFormatting>
  <conditionalFormatting sqref="O52">
    <cfRule type="containsText" dxfId="4657" priority="4689" stopIfTrue="1" operator="containsText" text="3 - красный">
      <formula>NOT(ISERROR(SEARCH("3 - красный",O52)))</formula>
    </cfRule>
    <cfRule type="containsText" dxfId="4656" priority="4690" stopIfTrue="1" operator="containsText" text="2 - желтый">
      <formula>NOT(ISERROR(SEARCH("2 - желтый",O52)))</formula>
    </cfRule>
    <cfRule type="containsText" dxfId="4655" priority="4691" stopIfTrue="1" operator="containsText" text="1 - зеленый">
      <formula>NOT(ISERROR(SEARCH("1 - зеленый",O52)))</formula>
    </cfRule>
    <cfRule type="containsText" dxfId="4654" priority="4692" stopIfTrue="1" operator="containsText" text="0 - серый">
      <formula>NOT(ISERROR(SEARCH("0 - серый",O52)))</formula>
    </cfRule>
  </conditionalFormatting>
  <conditionalFormatting sqref="O51">
    <cfRule type="containsText" dxfId="4653" priority="4685" stopIfTrue="1" operator="containsText" text="3 - красный">
      <formula>NOT(ISERROR(SEARCH("3 - красный",O51)))</formula>
    </cfRule>
    <cfRule type="containsText" dxfId="4652" priority="4686" stopIfTrue="1" operator="containsText" text="2 - желтый">
      <formula>NOT(ISERROR(SEARCH("2 - желтый",O51)))</formula>
    </cfRule>
    <cfRule type="containsText" dxfId="4651" priority="4687" stopIfTrue="1" operator="containsText" text="1 - зеленый">
      <formula>NOT(ISERROR(SEARCH("1 - зеленый",O51)))</formula>
    </cfRule>
    <cfRule type="containsText" dxfId="4650" priority="4688" stopIfTrue="1" operator="containsText" text="0 - серый">
      <formula>NOT(ISERROR(SEARCH("0 - серый",O51)))</formula>
    </cfRule>
  </conditionalFormatting>
  <conditionalFormatting sqref="P95">
    <cfRule type="containsText" dxfId="4649" priority="4677" stopIfTrue="1" operator="containsText" text="3 - красный">
      <formula>NOT(ISERROR(SEARCH("3 - красный",P95)))</formula>
    </cfRule>
    <cfRule type="containsText" dxfId="4648" priority="4678" stopIfTrue="1" operator="containsText" text="2 - желтый">
      <formula>NOT(ISERROR(SEARCH("2 - желтый",P95)))</formula>
    </cfRule>
    <cfRule type="containsText" dxfId="4647" priority="4679" stopIfTrue="1" operator="containsText" text="1 - зеленый">
      <formula>NOT(ISERROR(SEARCH("1 - зеленый",P95)))</formula>
    </cfRule>
    <cfRule type="containsText" dxfId="4646" priority="4680" stopIfTrue="1" operator="containsText" text="0 - серый">
      <formula>NOT(ISERROR(SEARCH("0 - серый",P95)))</formula>
    </cfRule>
  </conditionalFormatting>
  <conditionalFormatting sqref="P97">
    <cfRule type="containsText" dxfId="4645" priority="4673" stopIfTrue="1" operator="containsText" text="3 - красный">
      <formula>NOT(ISERROR(SEARCH("3 - красный",P97)))</formula>
    </cfRule>
    <cfRule type="containsText" dxfId="4644" priority="4674" stopIfTrue="1" operator="containsText" text="2 - желтый">
      <formula>NOT(ISERROR(SEARCH("2 - желтый",P97)))</formula>
    </cfRule>
    <cfRule type="containsText" dxfId="4643" priority="4675" stopIfTrue="1" operator="containsText" text="1 - зеленый">
      <formula>NOT(ISERROR(SEARCH("1 - зеленый",P97)))</formula>
    </cfRule>
    <cfRule type="containsText" dxfId="4642" priority="4676" stopIfTrue="1" operator="containsText" text="0 - серый">
      <formula>NOT(ISERROR(SEARCH("0 - серый",P97)))</formula>
    </cfRule>
  </conditionalFormatting>
  <conditionalFormatting sqref="P98">
    <cfRule type="containsText" dxfId="4641" priority="4669" stopIfTrue="1" operator="containsText" text="3 - красный">
      <formula>NOT(ISERROR(SEARCH("3 - красный",P98)))</formula>
    </cfRule>
    <cfRule type="containsText" dxfId="4640" priority="4670" stopIfTrue="1" operator="containsText" text="2 - желтый">
      <formula>NOT(ISERROR(SEARCH("2 - желтый",P98)))</formula>
    </cfRule>
    <cfRule type="containsText" dxfId="4639" priority="4671" stopIfTrue="1" operator="containsText" text="1 - зеленый">
      <formula>NOT(ISERROR(SEARCH("1 - зеленый",P98)))</formula>
    </cfRule>
    <cfRule type="containsText" dxfId="4638" priority="4672" stopIfTrue="1" operator="containsText" text="0 - серый">
      <formula>NOT(ISERROR(SEARCH("0 - серый",P98)))</formula>
    </cfRule>
  </conditionalFormatting>
  <conditionalFormatting sqref="P99">
    <cfRule type="containsText" dxfId="4637" priority="4665" stopIfTrue="1" operator="containsText" text="3 - красный">
      <formula>NOT(ISERROR(SEARCH("3 - красный",P99)))</formula>
    </cfRule>
    <cfRule type="containsText" dxfId="4636" priority="4666" stopIfTrue="1" operator="containsText" text="2 - желтый">
      <formula>NOT(ISERROR(SEARCH("2 - желтый",P99)))</formula>
    </cfRule>
    <cfRule type="containsText" dxfId="4635" priority="4667" stopIfTrue="1" operator="containsText" text="1 - зеленый">
      <formula>NOT(ISERROR(SEARCH("1 - зеленый",P99)))</formula>
    </cfRule>
    <cfRule type="containsText" dxfId="4634" priority="4668" stopIfTrue="1" operator="containsText" text="0 - серый">
      <formula>NOT(ISERROR(SEARCH("0 - серый",P99)))</formula>
    </cfRule>
  </conditionalFormatting>
  <conditionalFormatting sqref="P125">
    <cfRule type="containsText" dxfId="4633" priority="4661" stopIfTrue="1" operator="containsText" text="3 - красный">
      <formula>NOT(ISERROR(SEARCH("3 - красный",P125)))</formula>
    </cfRule>
    <cfRule type="containsText" dxfId="4632" priority="4662" stopIfTrue="1" operator="containsText" text="2 - желтый">
      <formula>NOT(ISERROR(SEARCH("2 - желтый",P125)))</formula>
    </cfRule>
    <cfRule type="containsText" dxfId="4631" priority="4663" stopIfTrue="1" operator="containsText" text="1 - зеленый">
      <formula>NOT(ISERROR(SEARCH("1 - зеленый",P125)))</formula>
    </cfRule>
    <cfRule type="containsText" dxfId="4630" priority="4664" stopIfTrue="1" operator="containsText" text="0 - серый">
      <formula>NOT(ISERROR(SEARCH("0 - серый",P125)))</formula>
    </cfRule>
  </conditionalFormatting>
  <conditionalFormatting sqref="P127">
    <cfRule type="containsText" dxfId="4629" priority="4657" stopIfTrue="1" operator="containsText" text="3 - красный">
      <formula>NOT(ISERROR(SEARCH("3 - красный",P127)))</formula>
    </cfRule>
    <cfRule type="containsText" dxfId="4628" priority="4658" stopIfTrue="1" operator="containsText" text="2 - желтый">
      <formula>NOT(ISERROR(SEARCH("2 - желтый",P127)))</formula>
    </cfRule>
    <cfRule type="containsText" dxfId="4627" priority="4659" stopIfTrue="1" operator="containsText" text="1 - зеленый">
      <formula>NOT(ISERROR(SEARCH("1 - зеленый",P127)))</formula>
    </cfRule>
    <cfRule type="containsText" dxfId="4626" priority="4660" stopIfTrue="1" operator="containsText" text="0 - серый">
      <formula>NOT(ISERROR(SEARCH("0 - серый",P127)))</formula>
    </cfRule>
  </conditionalFormatting>
  <conditionalFormatting sqref="P128">
    <cfRule type="containsText" dxfId="4625" priority="4653" stopIfTrue="1" operator="containsText" text="3 - красный">
      <formula>NOT(ISERROR(SEARCH("3 - красный",P128)))</formula>
    </cfRule>
    <cfRule type="containsText" dxfId="4624" priority="4654" stopIfTrue="1" operator="containsText" text="2 - желтый">
      <formula>NOT(ISERROR(SEARCH("2 - желтый",P128)))</formula>
    </cfRule>
    <cfRule type="containsText" dxfId="4623" priority="4655" stopIfTrue="1" operator="containsText" text="1 - зеленый">
      <formula>NOT(ISERROR(SEARCH("1 - зеленый",P128)))</formula>
    </cfRule>
    <cfRule type="containsText" dxfId="4622" priority="4656" stopIfTrue="1" operator="containsText" text="0 - серый">
      <formula>NOT(ISERROR(SEARCH("0 - серый",P128)))</formula>
    </cfRule>
  </conditionalFormatting>
  <conditionalFormatting sqref="P129">
    <cfRule type="containsText" dxfId="4621" priority="4649" stopIfTrue="1" operator="containsText" text="3 - красный">
      <formula>NOT(ISERROR(SEARCH("3 - красный",P129)))</formula>
    </cfRule>
    <cfRule type="containsText" dxfId="4620" priority="4650" stopIfTrue="1" operator="containsText" text="2 - желтый">
      <formula>NOT(ISERROR(SEARCH("2 - желтый",P129)))</formula>
    </cfRule>
    <cfRule type="containsText" dxfId="4619" priority="4651" stopIfTrue="1" operator="containsText" text="1 - зеленый">
      <formula>NOT(ISERROR(SEARCH("1 - зеленый",P129)))</formula>
    </cfRule>
    <cfRule type="containsText" dxfId="4618" priority="4652" stopIfTrue="1" operator="containsText" text="0 - серый">
      <formula>NOT(ISERROR(SEARCH("0 - серый",P129)))</formula>
    </cfRule>
  </conditionalFormatting>
  <conditionalFormatting sqref="P130">
    <cfRule type="containsText" dxfId="4617" priority="4645" stopIfTrue="1" operator="containsText" text="3 - красный">
      <formula>NOT(ISERROR(SEARCH("3 - красный",P130)))</formula>
    </cfRule>
    <cfRule type="containsText" dxfId="4616" priority="4646" stopIfTrue="1" operator="containsText" text="2 - желтый">
      <formula>NOT(ISERROR(SEARCH("2 - желтый",P130)))</formula>
    </cfRule>
    <cfRule type="containsText" dxfId="4615" priority="4647" stopIfTrue="1" operator="containsText" text="1 - зеленый">
      <formula>NOT(ISERROR(SEARCH("1 - зеленый",P130)))</formula>
    </cfRule>
    <cfRule type="containsText" dxfId="4614" priority="4648" stopIfTrue="1" operator="containsText" text="0 - серый">
      <formula>NOT(ISERROR(SEARCH("0 - серый",P130)))</formula>
    </cfRule>
  </conditionalFormatting>
  <conditionalFormatting sqref="P131">
    <cfRule type="containsText" dxfId="4613" priority="4641" stopIfTrue="1" operator="containsText" text="3 - красный">
      <formula>NOT(ISERROR(SEARCH("3 - красный",P131)))</formula>
    </cfRule>
    <cfRule type="containsText" dxfId="4612" priority="4642" stopIfTrue="1" operator="containsText" text="2 - желтый">
      <formula>NOT(ISERROR(SEARCH("2 - желтый",P131)))</formula>
    </cfRule>
    <cfRule type="containsText" dxfId="4611" priority="4643" stopIfTrue="1" operator="containsText" text="1 - зеленый">
      <formula>NOT(ISERROR(SEARCH("1 - зеленый",P131)))</formula>
    </cfRule>
    <cfRule type="containsText" dxfId="4610" priority="4644" stopIfTrue="1" operator="containsText" text="0 - серый">
      <formula>NOT(ISERROR(SEARCH("0 - серый",P131)))</formula>
    </cfRule>
  </conditionalFormatting>
  <conditionalFormatting sqref="P156">
    <cfRule type="containsText" dxfId="4609" priority="4637" stopIfTrue="1" operator="containsText" text="3 - красный">
      <formula>NOT(ISERROR(SEARCH("3 - красный",P156)))</formula>
    </cfRule>
    <cfRule type="containsText" dxfId="4608" priority="4638" stopIfTrue="1" operator="containsText" text="2 - желтый">
      <formula>NOT(ISERROR(SEARCH("2 - желтый",P156)))</formula>
    </cfRule>
    <cfRule type="containsText" dxfId="4607" priority="4639" stopIfTrue="1" operator="containsText" text="1 - зеленый">
      <formula>NOT(ISERROR(SEARCH("1 - зеленый",P156)))</formula>
    </cfRule>
    <cfRule type="containsText" dxfId="4606" priority="4640" stopIfTrue="1" operator="containsText" text="0 - серый">
      <formula>NOT(ISERROR(SEARCH("0 - серый",P156)))</formula>
    </cfRule>
  </conditionalFormatting>
  <conditionalFormatting sqref="P210 P212">
    <cfRule type="containsText" dxfId="4605" priority="4633" stopIfTrue="1" operator="containsText" text="3 - красный">
      <formula>NOT(ISERROR(SEARCH("3 - красный",P210)))</formula>
    </cfRule>
    <cfRule type="containsText" dxfId="4604" priority="4634" stopIfTrue="1" operator="containsText" text="2 - желтый">
      <formula>NOT(ISERROR(SEARCH("2 - желтый",P210)))</formula>
    </cfRule>
    <cfRule type="containsText" dxfId="4603" priority="4635" stopIfTrue="1" operator="containsText" text="1 - зеленый">
      <formula>NOT(ISERROR(SEARCH("1 - зеленый",P210)))</formula>
    </cfRule>
    <cfRule type="containsText" dxfId="4602" priority="4636" stopIfTrue="1" operator="containsText" text="0 - серый">
      <formula>NOT(ISERROR(SEARCH("0 - серый",P210)))</formula>
    </cfRule>
  </conditionalFormatting>
  <conditionalFormatting sqref="P211">
    <cfRule type="containsText" dxfId="4601" priority="4629" stopIfTrue="1" operator="containsText" text="3 - красный">
      <formula>NOT(ISERROR(SEARCH("3 - красный",P211)))</formula>
    </cfRule>
    <cfRule type="containsText" dxfId="4600" priority="4630" stopIfTrue="1" operator="containsText" text="2 - желтый">
      <formula>NOT(ISERROR(SEARCH("2 - желтый",P211)))</formula>
    </cfRule>
    <cfRule type="containsText" dxfId="4599" priority="4631" stopIfTrue="1" operator="containsText" text="1 - зеленый">
      <formula>NOT(ISERROR(SEARCH("1 - зеленый",P211)))</formula>
    </cfRule>
    <cfRule type="containsText" dxfId="4598" priority="4632" stopIfTrue="1" operator="containsText" text="0 - серый">
      <formula>NOT(ISERROR(SEARCH("0 - серый",P211)))</formula>
    </cfRule>
  </conditionalFormatting>
  <conditionalFormatting sqref="P258">
    <cfRule type="containsText" dxfId="4597" priority="4621" stopIfTrue="1" operator="containsText" text="3 - красный">
      <formula>NOT(ISERROR(SEARCH("3 - красный",P258)))</formula>
    </cfRule>
    <cfRule type="containsText" dxfId="4596" priority="4622" stopIfTrue="1" operator="containsText" text="2 - желтый">
      <formula>NOT(ISERROR(SEARCH("2 - желтый",P258)))</formula>
    </cfRule>
    <cfRule type="containsText" dxfId="4595" priority="4623" stopIfTrue="1" operator="containsText" text="1 - зеленый">
      <formula>NOT(ISERROR(SEARCH("1 - зеленый",P258)))</formula>
    </cfRule>
    <cfRule type="containsText" dxfId="4594" priority="4624" stopIfTrue="1" operator="containsText" text="0 - серый">
      <formula>NOT(ISERROR(SEARCH("0 - серый",P258)))</formula>
    </cfRule>
  </conditionalFormatting>
  <conditionalFormatting sqref="P259">
    <cfRule type="containsText" dxfId="4593" priority="4617" stopIfTrue="1" operator="containsText" text="3 - красный">
      <formula>NOT(ISERROR(SEARCH("3 - красный",P259)))</formula>
    </cfRule>
    <cfRule type="containsText" dxfId="4592" priority="4618" stopIfTrue="1" operator="containsText" text="2 - желтый">
      <formula>NOT(ISERROR(SEARCH("2 - желтый",P259)))</formula>
    </cfRule>
    <cfRule type="containsText" dxfId="4591" priority="4619" stopIfTrue="1" operator="containsText" text="1 - зеленый">
      <formula>NOT(ISERROR(SEARCH("1 - зеленый",P259)))</formula>
    </cfRule>
    <cfRule type="containsText" dxfId="4590" priority="4620" stopIfTrue="1" operator="containsText" text="0 - серый">
      <formula>NOT(ISERROR(SEARCH("0 - серый",P259)))</formula>
    </cfRule>
  </conditionalFormatting>
  <conditionalFormatting sqref="P260">
    <cfRule type="containsText" dxfId="4589" priority="4613" stopIfTrue="1" operator="containsText" text="3 - красный">
      <formula>NOT(ISERROR(SEARCH("3 - красный",P260)))</formula>
    </cfRule>
    <cfRule type="containsText" dxfId="4588" priority="4614" stopIfTrue="1" operator="containsText" text="2 - желтый">
      <formula>NOT(ISERROR(SEARCH("2 - желтый",P260)))</formula>
    </cfRule>
    <cfRule type="containsText" dxfId="4587" priority="4615" stopIfTrue="1" operator="containsText" text="1 - зеленый">
      <formula>NOT(ISERROR(SEARCH("1 - зеленый",P260)))</formula>
    </cfRule>
    <cfRule type="containsText" dxfId="4586" priority="4616" stopIfTrue="1" operator="containsText" text="0 - серый">
      <formula>NOT(ISERROR(SEARCH("0 - серый",P260)))</formula>
    </cfRule>
  </conditionalFormatting>
  <conditionalFormatting sqref="P261">
    <cfRule type="containsText" dxfId="4585" priority="4609" stopIfTrue="1" operator="containsText" text="3 - красный">
      <formula>NOT(ISERROR(SEARCH("3 - красный",P261)))</formula>
    </cfRule>
    <cfRule type="containsText" dxfId="4584" priority="4610" stopIfTrue="1" operator="containsText" text="2 - желтый">
      <formula>NOT(ISERROR(SEARCH("2 - желтый",P261)))</formula>
    </cfRule>
    <cfRule type="containsText" dxfId="4583" priority="4611" stopIfTrue="1" operator="containsText" text="1 - зеленый">
      <formula>NOT(ISERROR(SEARCH("1 - зеленый",P261)))</formula>
    </cfRule>
    <cfRule type="containsText" dxfId="4582" priority="4612" stopIfTrue="1" operator="containsText" text="0 - серый">
      <formula>NOT(ISERROR(SEARCH("0 - серый",P261)))</formula>
    </cfRule>
  </conditionalFormatting>
  <conditionalFormatting sqref="P262">
    <cfRule type="containsText" dxfId="4581" priority="4605" stopIfTrue="1" operator="containsText" text="3 - красный">
      <formula>NOT(ISERROR(SEARCH("3 - красный",P262)))</formula>
    </cfRule>
    <cfRule type="containsText" dxfId="4580" priority="4606" stopIfTrue="1" operator="containsText" text="2 - желтый">
      <formula>NOT(ISERROR(SEARCH("2 - желтый",P262)))</formula>
    </cfRule>
    <cfRule type="containsText" dxfId="4579" priority="4607" stopIfTrue="1" operator="containsText" text="1 - зеленый">
      <formula>NOT(ISERROR(SEARCH("1 - зеленый",P262)))</formula>
    </cfRule>
    <cfRule type="containsText" dxfId="4578" priority="4608" stopIfTrue="1" operator="containsText" text="0 - серый">
      <formula>NOT(ISERROR(SEARCH("0 - серый",P262)))</formula>
    </cfRule>
  </conditionalFormatting>
  <conditionalFormatting sqref="P263">
    <cfRule type="containsText" dxfId="4577" priority="4601" stopIfTrue="1" operator="containsText" text="3 - красный">
      <formula>NOT(ISERROR(SEARCH("3 - красный",P263)))</formula>
    </cfRule>
    <cfRule type="containsText" dxfId="4576" priority="4602" stopIfTrue="1" operator="containsText" text="2 - желтый">
      <formula>NOT(ISERROR(SEARCH("2 - желтый",P263)))</formula>
    </cfRule>
    <cfRule type="containsText" dxfId="4575" priority="4603" stopIfTrue="1" operator="containsText" text="1 - зеленый">
      <formula>NOT(ISERROR(SEARCH("1 - зеленый",P263)))</formula>
    </cfRule>
    <cfRule type="containsText" dxfId="4574" priority="4604" stopIfTrue="1" operator="containsText" text="0 - серый">
      <formula>NOT(ISERROR(SEARCH("0 - серый",P263)))</formula>
    </cfRule>
  </conditionalFormatting>
  <conditionalFormatting sqref="P264">
    <cfRule type="containsText" dxfId="4573" priority="4597" stopIfTrue="1" operator="containsText" text="3 - красный">
      <formula>NOT(ISERROR(SEARCH("3 - красный",P264)))</formula>
    </cfRule>
    <cfRule type="containsText" dxfId="4572" priority="4598" stopIfTrue="1" operator="containsText" text="2 - желтый">
      <formula>NOT(ISERROR(SEARCH("2 - желтый",P264)))</formula>
    </cfRule>
    <cfRule type="containsText" dxfId="4571" priority="4599" stopIfTrue="1" operator="containsText" text="1 - зеленый">
      <formula>NOT(ISERROR(SEARCH("1 - зеленый",P264)))</formula>
    </cfRule>
    <cfRule type="containsText" dxfId="4570" priority="4600" stopIfTrue="1" operator="containsText" text="0 - серый">
      <formula>NOT(ISERROR(SEARCH("0 - серый",P264)))</formula>
    </cfRule>
  </conditionalFormatting>
  <conditionalFormatting sqref="P265">
    <cfRule type="containsText" dxfId="4569" priority="4593" stopIfTrue="1" operator="containsText" text="3 - красный">
      <formula>NOT(ISERROR(SEARCH("3 - красный",P265)))</formula>
    </cfRule>
    <cfRule type="containsText" dxfId="4568" priority="4594" stopIfTrue="1" operator="containsText" text="2 - желтый">
      <formula>NOT(ISERROR(SEARCH("2 - желтый",P265)))</formula>
    </cfRule>
    <cfRule type="containsText" dxfId="4567" priority="4595" stopIfTrue="1" operator="containsText" text="1 - зеленый">
      <formula>NOT(ISERROR(SEARCH("1 - зеленый",P265)))</formula>
    </cfRule>
    <cfRule type="containsText" dxfId="4566" priority="4596" stopIfTrue="1" operator="containsText" text="0 - серый">
      <formula>NOT(ISERROR(SEARCH("0 - серый",P265)))</formula>
    </cfRule>
  </conditionalFormatting>
  <conditionalFormatting sqref="P270">
    <cfRule type="containsText" dxfId="4565" priority="4589" stopIfTrue="1" operator="containsText" text="3 - красный">
      <formula>NOT(ISERROR(SEARCH("3 - красный",P270)))</formula>
    </cfRule>
    <cfRule type="containsText" dxfId="4564" priority="4590" stopIfTrue="1" operator="containsText" text="2 - желтый">
      <formula>NOT(ISERROR(SEARCH("2 - желтый",P270)))</formula>
    </cfRule>
    <cfRule type="containsText" dxfId="4563" priority="4591" stopIfTrue="1" operator="containsText" text="1 - зеленый">
      <formula>NOT(ISERROR(SEARCH("1 - зеленый",P270)))</formula>
    </cfRule>
    <cfRule type="containsText" dxfId="4562" priority="4592" stopIfTrue="1" operator="containsText" text="0 - серый">
      <formula>NOT(ISERROR(SEARCH("0 - серый",P270)))</formula>
    </cfRule>
  </conditionalFormatting>
  <conditionalFormatting sqref="P271">
    <cfRule type="containsText" dxfId="4561" priority="4585" stopIfTrue="1" operator="containsText" text="3 - красный">
      <formula>NOT(ISERROR(SEARCH("3 - красный",P271)))</formula>
    </cfRule>
    <cfRule type="containsText" dxfId="4560" priority="4586" stopIfTrue="1" operator="containsText" text="2 - желтый">
      <formula>NOT(ISERROR(SEARCH("2 - желтый",P271)))</formula>
    </cfRule>
    <cfRule type="containsText" dxfId="4559" priority="4587" stopIfTrue="1" operator="containsText" text="1 - зеленый">
      <formula>NOT(ISERROR(SEARCH("1 - зеленый",P271)))</formula>
    </cfRule>
    <cfRule type="containsText" dxfId="4558" priority="4588" stopIfTrue="1" operator="containsText" text="0 - серый">
      <formula>NOT(ISERROR(SEARCH("0 - серый",P271)))</formula>
    </cfRule>
  </conditionalFormatting>
  <conditionalFormatting sqref="P272">
    <cfRule type="containsText" dxfId="4557" priority="4581" stopIfTrue="1" operator="containsText" text="3 - красный">
      <formula>NOT(ISERROR(SEARCH("3 - красный",P272)))</formula>
    </cfRule>
    <cfRule type="containsText" dxfId="4556" priority="4582" stopIfTrue="1" operator="containsText" text="2 - желтый">
      <formula>NOT(ISERROR(SEARCH("2 - желтый",P272)))</formula>
    </cfRule>
    <cfRule type="containsText" dxfId="4555" priority="4583" stopIfTrue="1" operator="containsText" text="1 - зеленый">
      <formula>NOT(ISERROR(SEARCH("1 - зеленый",P272)))</formula>
    </cfRule>
    <cfRule type="containsText" dxfId="4554" priority="4584" stopIfTrue="1" operator="containsText" text="0 - серый">
      <formula>NOT(ISERROR(SEARCH("0 - серый",P272)))</formula>
    </cfRule>
  </conditionalFormatting>
  <conditionalFormatting sqref="P273">
    <cfRule type="containsText" dxfId="4553" priority="4577" stopIfTrue="1" operator="containsText" text="3 - красный">
      <formula>NOT(ISERROR(SEARCH("3 - красный",P273)))</formula>
    </cfRule>
    <cfRule type="containsText" dxfId="4552" priority="4578" stopIfTrue="1" operator="containsText" text="2 - желтый">
      <formula>NOT(ISERROR(SEARCH("2 - желтый",P273)))</formula>
    </cfRule>
    <cfRule type="containsText" dxfId="4551" priority="4579" stopIfTrue="1" operator="containsText" text="1 - зеленый">
      <formula>NOT(ISERROR(SEARCH("1 - зеленый",P273)))</formula>
    </cfRule>
    <cfRule type="containsText" dxfId="4550" priority="4580" stopIfTrue="1" operator="containsText" text="0 - серый">
      <formula>NOT(ISERROR(SEARCH("0 - серый",P273)))</formula>
    </cfRule>
  </conditionalFormatting>
  <conditionalFormatting sqref="P294">
    <cfRule type="containsText" dxfId="4549" priority="4573" stopIfTrue="1" operator="containsText" text="3 - красный">
      <formula>NOT(ISERROR(SEARCH("3 - красный",P294)))</formula>
    </cfRule>
    <cfRule type="containsText" dxfId="4548" priority="4574" stopIfTrue="1" operator="containsText" text="2 - желтый">
      <formula>NOT(ISERROR(SEARCH("2 - желтый",P294)))</formula>
    </cfRule>
    <cfRule type="containsText" dxfId="4547" priority="4575" stopIfTrue="1" operator="containsText" text="1 - зеленый">
      <formula>NOT(ISERROR(SEARCH("1 - зеленый",P294)))</formula>
    </cfRule>
    <cfRule type="containsText" dxfId="4546" priority="4576" stopIfTrue="1" operator="containsText" text="0 - серый">
      <formula>NOT(ISERROR(SEARCH("0 - серый",P294)))</formula>
    </cfRule>
  </conditionalFormatting>
  <conditionalFormatting sqref="P302">
    <cfRule type="containsText" dxfId="4545" priority="4569" stopIfTrue="1" operator="containsText" text="3 - красный">
      <formula>NOT(ISERROR(SEARCH("3 - красный",P302)))</formula>
    </cfRule>
    <cfRule type="containsText" dxfId="4544" priority="4570" stopIfTrue="1" operator="containsText" text="2 - желтый">
      <formula>NOT(ISERROR(SEARCH("2 - желтый",P302)))</formula>
    </cfRule>
    <cfRule type="containsText" dxfId="4543" priority="4571" stopIfTrue="1" operator="containsText" text="1 - зеленый">
      <formula>NOT(ISERROR(SEARCH("1 - зеленый",P302)))</formula>
    </cfRule>
    <cfRule type="containsText" dxfId="4542" priority="4572" stopIfTrue="1" operator="containsText" text="0 - серый">
      <formula>NOT(ISERROR(SEARCH("0 - серый",P302)))</formula>
    </cfRule>
  </conditionalFormatting>
  <conditionalFormatting sqref="P303">
    <cfRule type="containsText" dxfId="4541" priority="4565" stopIfTrue="1" operator="containsText" text="3 - красный">
      <formula>NOT(ISERROR(SEARCH("3 - красный",P303)))</formula>
    </cfRule>
    <cfRule type="containsText" dxfId="4540" priority="4566" stopIfTrue="1" operator="containsText" text="2 - желтый">
      <formula>NOT(ISERROR(SEARCH("2 - желтый",P303)))</formula>
    </cfRule>
    <cfRule type="containsText" dxfId="4539" priority="4567" stopIfTrue="1" operator="containsText" text="1 - зеленый">
      <formula>NOT(ISERROR(SEARCH("1 - зеленый",P303)))</formula>
    </cfRule>
    <cfRule type="containsText" dxfId="4538" priority="4568" stopIfTrue="1" operator="containsText" text="0 - серый">
      <formula>NOT(ISERROR(SEARCH("0 - серый",P303)))</formula>
    </cfRule>
  </conditionalFormatting>
  <conditionalFormatting sqref="P304">
    <cfRule type="containsText" dxfId="4537" priority="4561" stopIfTrue="1" operator="containsText" text="3 - красный">
      <formula>NOT(ISERROR(SEARCH("3 - красный",P304)))</formula>
    </cfRule>
    <cfRule type="containsText" dxfId="4536" priority="4562" stopIfTrue="1" operator="containsText" text="2 - желтый">
      <formula>NOT(ISERROR(SEARCH("2 - желтый",P304)))</formula>
    </cfRule>
    <cfRule type="containsText" dxfId="4535" priority="4563" stopIfTrue="1" operator="containsText" text="1 - зеленый">
      <formula>NOT(ISERROR(SEARCH("1 - зеленый",P304)))</formula>
    </cfRule>
    <cfRule type="containsText" dxfId="4534" priority="4564" stopIfTrue="1" operator="containsText" text="0 - серый">
      <formula>NOT(ISERROR(SEARCH("0 - серый",P304)))</formula>
    </cfRule>
  </conditionalFormatting>
  <conditionalFormatting sqref="P305">
    <cfRule type="containsText" dxfId="4533" priority="4557" stopIfTrue="1" operator="containsText" text="3 - красный">
      <formula>NOT(ISERROR(SEARCH("3 - красный",P305)))</formula>
    </cfRule>
    <cfRule type="containsText" dxfId="4532" priority="4558" stopIfTrue="1" operator="containsText" text="2 - желтый">
      <formula>NOT(ISERROR(SEARCH("2 - желтый",P305)))</formula>
    </cfRule>
    <cfRule type="containsText" dxfId="4531" priority="4559" stopIfTrue="1" operator="containsText" text="1 - зеленый">
      <formula>NOT(ISERROR(SEARCH("1 - зеленый",P305)))</formula>
    </cfRule>
    <cfRule type="containsText" dxfId="4530" priority="4560" stopIfTrue="1" operator="containsText" text="0 - серый">
      <formula>NOT(ISERROR(SEARCH("0 - серый",P305)))</formula>
    </cfRule>
  </conditionalFormatting>
  <conditionalFormatting sqref="P306">
    <cfRule type="containsText" dxfId="4529" priority="4553" stopIfTrue="1" operator="containsText" text="3 - красный">
      <formula>NOT(ISERROR(SEARCH("3 - красный",P306)))</formula>
    </cfRule>
    <cfRule type="containsText" dxfId="4528" priority="4554" stopIfTrue="1" operator="containsText" text="2 - желтый">
      <formula>NOT(ISERROR(SEARCH("2 - желтый",P306)))</formula>
    </cfRule>
    <cfRule type="containsText" dxfId="4527" priority="4555" stopIfTrue="1" operator="containsText" text="1 - зеленый">
      <formula>NOT(ISERROR(SEARCH("1 - зеленый",P306)))</formula>
    </cfRule>
    <cfRule type="containsText" dxfId="4526" priority="4556" stopIfTrue="1" operator="containsText" text="0 - серый">
      <formula>NOT(ISERROR(SEARCH("0 - серый",P306)))</formula>
    </cfRule>
  </conditionalFormatting>
  <conditionalFormatting sqref="P307">
    <cfRule type="containsText" dxfId="4525" priority="4549" stopIfTrue="1" operator="containsText" text="3 - красный">
      <formula>NOT(ISERROR(SEARCH("3 - красный",P307)))</formula>
    </cfRule>
    <cfRule type="containsText" dxfId="4524" priority="4550" stopIfTrue="1" operator="containsText" text="2 - желтый">
      <formula>NOT(ISERROR(SEARCH("2 - желтый",P307)))</formula>
    </cfRule>
    <cfRule type="containsText" dxfId="4523" priority="4551" stopIfTrue="1" operator="containsText" text="1 - зеленый">
      <formula>NOT(ISERROR(SEARCH("1 - зеленый",P307)))</formula>
    </cfRule>
    <cfRule type="containsText" dxfId="4522" priority="4552" stopIfTrue="1" operator="containsText" text="0 - серый">
      <formula>NOT(ISERROR(SEARCH("0 - серый",P307)))</formula>
    </cfRule>
  </conditionalFormatting>
  <conditionalFormatting sqref="P320">
    <cfRule type="containsText" dxfId="4521" priority="4545" stopIfTrue="1" operator="containsText" text="3 - красный">
      <formula>NOT(ISERROR(SEARCH("3 - красный",P320)))</formula>
    </cfRule>
    <cfRule type="containsText" dxfId="4520" priority="4546" stopIfTrue="1" operator="containsText" text="2 - желтый">
      <formula>NOT(ISERROR(SEARCH("2 - желтый",P320)))</formula>
    </cfRule>
    <cfRule type="containsText" dxfId="4519" priority="4547" stopIfTrue="1" operator="containsText" text="1 - зеленый">
      <formula>NOT(ISERROR(SEARCH("1 - зеленый",P320)))</formula>
    </cfRule>
    <cfRule type="containsText" dxfId="4518" priority="4548" stopIfTrue="1" operator="containsText" text="0 - серый">
      <formula>NOT(ISERROR(SEARCH("0 - серый",P320)))</formula>
    </cfRule>
  </conditionalFormatting>
  <conditionalFormatting sqref="P322">
    <cfRule type="containsText" dxfId="4517" priority="4541" stopIfTrue="1" operator="containsText" text="3 - красный">
      <formula>NOT(ISERROR(SEARCH("3 - красный",P322)))</formula>
    </cfRule>
    <cfRule type="containsText" dxfId="4516" priority="4542" stopIfTrue="1" operator="containsText" text="2 - желтый">
      <formula>NOT(ISERROR(SEARCH("2 - желтый",P322)))</formula>
    </cfRule>
    <cfRule type="containsText" dxfId="4515" priority="4543" stopIfTrue="1" operator="containsText" text="1 - зеленый">
      <formula>NOT(ISERROR(SEARCH("1 - зеленый",P322)))</formula>
    </cfRule>
    <cfRule type="containsText" dxfId="4514" priority="4544" stopIfTrue="1" operator="containsText" text="0 - серый">
      <formula>NOT(ISERROR(SEARCH("0 - серый",P322)))</formula>
    </cfRule>
  </conditionalFormatting>
  <conditionalFormatting sqref="P323">
    <cfRule type="containsText" dxfId="4513" priority="4537" stopIfTrue="1" operator="containsText" text="3 - красный">
      <formula>NOT(ISERROR(SEARCH("3 - красный",P323)))</formula>
    </cfRule>
    <cfRule type="containsText" dxfId="4512" priority="4538" stopIfTrue="1" operator="containsText" text="2 - желтый">
      <formula>NOT(ISERROR(SEARCH("2 - желтый",P323)))</formula>
    </cfRule>
    <cfRule type="containsText" dxfId="4511" priority="4539" stopIfTrue="1" operator="containsText" text="1 - зеленый">
      <formula>NOT(ISERROR(SEARCH("1 - зеленый",P323)))</formula>
    </cfRule>
    <cfRule type="containsText" dxfId="4510" priority="4540" stopIfTrue="1" operator="containsText" text="0 - серый">
      <formula>NOT(ISERROR(SEARCH("0 - серый",P323)))</formula>
    </cfRule>
  </conditionalFormatting>
  <conditionalFormatting sqref="O42:P42">
    <cfRule type="containsText" dxfId="4509" priority="4389" stopIfTrue="1" operator="containsText" text="3 - красный">
      <formula>NOT(ISERROR(SEARCH("3 - красный",O42)))</formula>
    </cfRule>
    <cfRule type="containsText" dxfId="4508" priority="4390" stopIfTrue="1" operator="containsText" text="2 - желтый">
      <formula>NOT(ISERROR(SEARCH("2 - желтый",O42)))</formula>
    </cfRule>
    <cfRule type="containsText" dxfId="4507" priority="4391" stopIfTrue="1" operator="containsText" text="1 - зеленый">
      <formula>NOT(ISERROR(SEARCH("1 - зеленый",O42)))</formula>
    </cfRule>
    <cfRule type="containsText" dxfId="4506" priority="4392" stopIfTrue="1" operator="containsText" text="0 - серый">
      <formula>NOT(ISERROR(SEARCH("0 - серый",O42)))</formula>
    </cfRule>
  </conditionalFormatting>
  <conditionalFormatting sqref="O43:P43">
    <cfRule type="containsText" dxfId="4505" priority="4385" stopIfTrue="1" operator="containsText" text="3 - красный">
      <formula>NOT(ISERROR(SEARCH("3 - красный",O43)))</formula>
    </cfRule>
    <cfRule type="containsText" dxfId="4504" priority="4386" stopIfTrue="1" operator="containsText" text="2 - желтый">
      <formula>NOT(ISERROR(SEARCH("2 - желтый",O43)))</formula>
    </cfRule>
    <cfRule type="containsText" dxfId="4503" priority="4387" stopIfTrue="1" operator="containsText" text="1 - зеленый">
      <formula>NOT(ISERROR(SEARCH("1 - зеленый",O43)))</formula>
    </cfRule>
    <cfRule type="containsText" dxfId="4502" priority="4388" stopIfTrue="1" operator="containsText" text="0 - серый">
      <formula>NOT(ISERROR(SEARCH("0 - серый",O43)))</formula>
    </cfRule>
  </conditionalFormatting>
  <conditionalFormatting sqref="O44:P44">
    <cfRule type="containsText" dxfId="4501" priority="4381" stopIfTrue="1" operator="containsText" text="3 - красный">
      <formula>NOT(ISERROR(SEARCH("3 - красный",O44)))</formula>
    </cfRule>
    <cfRule type="containsText" dxfId="4500" priority="4382" stopIfTrue="1" operator="containsText" text="2 - желтый">
      <formula>NOT(ISERROR(SEARCH("2 - желтый",O44)))</formula>
    </cfRule>
    <cfRule type="containsText" dxfId="4499" priority="4383" stopIfTrue="1" operator="containsText" text="1 - зеленый">
      <formula>NOT(ISERROR(SEARCH("1 - зеленый",O44)))</formula>
    </cfRule>
    <cfRule type="containsText" dxfId="4498" priority="4384" stopIfTrue="1" operator="containsText" text="0 - серый">
      <formula>NOT(ISERROR(SEARCH("0 - серый",O44)))</formula>
    </cfRule>
  </conditionalFormatting>
  <conditionalFormatting sqref="O68:P68">
    <cfRule type="containsText" dxfId="4497" priority="4529" stopIfTrue="1" operator="containsText" text="3 - красный">
      <formula>NOT(ISERROR(SEARCH("3 - красный",O68)))</formula>
    </cfRule>
    <cfRule type="containsText" dxfId="4496" priority="4530" stopIfTrue="1" operator="containsText" text="2 - желтый">
      <formula>NOT(ISERROR(SEARCH("2 - желтый",O68)))</formula>
    </cfRule>
    <cfRule type="containsText" dxfId="4495" priority="4531" stopIfTrue="1" operator="containsText" text="1 - зеленый">
      <formula>NOT(ISERROR(SEARCH("1 - зеленый",O68)))</formula>
    </cfRule>
    <cfRule type="containsText" dxfId="4494" priority="4532" stopIfTrue="1" operator="containsText" text="0 - серый">
      <formula>NOT(ISERROR(SEARCH("0 - серый",O68)))</formula>
    </cfRule>
  </conditionalFormatting>
  <conditionalFormatting sqref="O26:P26">
    <cfRule type="containsText" dxfId="4493" priority="4397" stopIfTrue="1" operator="containsText" text="3 - красный">
      <formula>NOT(ISERROR(SEARCH("3 - красный",O26)))</formula>
    </cfRule>
    <cfRule type="containsText" dxfId="4492" priority="4398" stopIfTrue="1" operator="containsText" text="2 - желтый">
      <formula>NOT(ISERROR(SEARCH("2 - желтый",O26)))</formula>
    </cfRule>
    <cfRule type="containsText" dxfId="4491" priority="4399" stopIfTrue="1" operator="containsText" text="1 - зеленый">
      <formula>NOT(ISERROR(SEARCH("1 - зеленый",O26)))</formula>
    </cfRule>
    <cfRule type="containsText" dxfId="4490" priority="4400" stopIfTrue="1" operator="containsText" text="0 - серый">
      <formula>NOT(ISERROR(SEARCH("0 - серый",O26)))</formula>
    </cfRule>
  </conditionalFormatting>
  <conditionalFormatting sqref="O91:P91">
    <cfRule type="containsText" dxfId="4489" priority="4525" stopIfTrue="1" operator="containsText" text="3 - красный">
      <formula>NOT(ISERROR(SEARCH("3 - красный",O91)))</formula>
    </cfRule>
    <cfRule type="containsText" dxfId="4488" priority="4526" stopIfTrue="1" operator="containsText" text="2 - желтый">
      <formula>NOT(ISERROR(SEARCH("2 - желтый",O91)))</formula>
    </cfRule>
    <cfRule type="containsText" dxfId="4487" priority="4527" stopIfTrue="1" operator="containsText" text="1 - зеленый">
      <formula>NOT(ISERROR(SEARCH("1 - зеленый",O91)))</formula>
    </cfRule>
    <cfRule type="containsText" dxfId="4486" priority="4528" stopIfTrue="1" operator="containsText" text="0 - серый">
      <formula>NOT(ISERROR(SEARCH("0 - серый",O91)))</formula>
    </cfRule>
  </conditionalFormatting>
  <conditionalFormatting sqref="O147:P147">
    <cfRule type="containsText" dxfId="4485" priority="4513" stopIfTrue="1" operator="containsText" text="3 - красный">
      <formula>NOT(ISERROR(SEARCH("3 - красный",O147)))</formula>
    </cfRule>
    <cfRule type="containsText" dxfId="4484" priority="4514" stopIfTrue="1" operator="containsText" text="2 - желтый">
      <formula>NOT(ISERROR(SEARCH("2 - желтый",O147)))</formula>
    </cfRule>
    <cfRule type="containsText" dxfId="4483" priority="4515" stopIfTrue="1" operator="containsText" text="1 - зеленый">
      <formula>NOT(ISERROR(SEARCH("1 - зеленый",O147)))</formula>
    </cfRule>
    <cfRule type="containsText" dxfId="4482" priority="4516" stopIfTrue="1" operator="containsText" text="0 - серый">
      <formula>NOT(ISERROR(SEARCH("0 - серый",O147)))</formula>
    </cfRule>
  </conditionalFormatting>
  <conditionalFormatting sqref="O148:P148">
    <cfRule type="containsText" dxfId="4481" priority="4509" stopIfTrue="1" operator="containsText" text="3 - красный">
      <formula>NOT(ISERROR(SEARCH("3 - красный",O148)))</formula>
    </cfRule>
    <cfRule type="containsText" dxfId="4480" priority="4510" stopIfTrue="1" operator="containsText" text="2 - желтый">
      <formula>NOT(ISERROR(SEARCH("2 - желтый",O148)))</formula>
    </cfRule>
    <cfRule type="containsText" dxfId="4479" priority="4511" stopIfTrue="1" operator="containsText" text="1 - зеленый">
      <formula>NOT(ISERROR(SEARCH("1 - зеленый",O148)))</formula>
    </cfRule>
    <cfRule type="containsText" dxfId="4478" priority="4512" stopIfTrue="1" operator="containsText" text="0 - серый">
      <formula>NOT(ISERROR(SEARCH("0 - серый",O148)))</formula>
    </cfRule>
  </conditionalFormatting>
  <conditionalFormatting sqref="O149:P149">
    <cfRule type="containsText" dxfId="4477" priority="4505" stopIfTrue="1" operator="containsText" text="3 - красный">
      <formula>NOT(ISERROR(SEARCH("3 - красный",O149)))</formula>
    </cfRule>
    <cfRule type="containsText" dxfId="4476" priority="4506" stopIfTrue="1" operator="containsText" text="2 - желтый">
      <formula>NOT(ISERROR(SEARCH("2 - желтый",O149)))</formula>
    </cfRule>
    <cfRule type="containsText" dxfId="4475" priority="4507" stopIfTrue="1" operator="containsText" text="1 - зеленый">
      <formula>NOT(ISERROR(SEARCH("1 - зеленый",O149)))</formula>
    </cfRule>
    <cfRule type="containsText" dxfId="4474" priority="4508" stopIfTrue="1" operator="containsText" text="0 - серый">
      <formula>NOT(ISERROR(SEARCH("0 - серый",O149)))</formula>
    </cfRule>
  </conditionalFormatting>
  <conditionalFormatting sqref="O174:P174">
    <cfRule type="containsText" dxfId="4473" priority="4501" stopIfTrue="1" operator="containsText" text="3 - красный">
      <formula>NOT(ISERROR(SEARCH("3 - красный",O174)))</formula>
    </cfRule>
    <cfRule type="containsText" dxfId="4472" priority="4502" stopIfTrue="1" operator="containsText" text="2 - желтый">
      <formula>NOT(ISERROR(SEARCH("2 - желтый",O174)))</formula>
    </cfRule>
    <cfRule type="containsText" dxfId="4471" priority="4503" stopIfTrue="1" operator="containsText" text="1 - зеленый">
      <formula>NOT(ISERROR(SEARCH("1 - зеленый",O174)))</formula>
    </cfRule>
    <cfRule type="containsText" dxfId="4470" priority="4504" stopIfTrue="1" operator="containsText" text="0 - серый">
      <formula>NOT(ISERROR(SEARCH("0 - серый",O174)))</formula>
    </cfRule>
  </conditionalFormatting>
  <conditionalFormatting sqref="O175:P175">
    <cfRule type="containsText" dxfId="4469" priority="4497" stopIfTrue="1" operator="containsText" text="3 - красный">
      <formula>NOT(ISERROR(SEARCH("3 - красный",O175)))</formula>
    </cfRule>
    <cfRule type="containsText" dxfId="4468" priority="4498" stopIfTrue="1" operator="containsText" text="2 - желтый">
      <formula>NOT(ISERROR(SEARCH("2 - желтый",O175)))</formula>
    </cfRule>
    <cfRule type="containsText" dxfId="4467" priority="4499" stopIfTrue="1" operator="containsText" text="1 - зеленый">
      <formula>NOT(ISERROR(SEARCH("1 - зеленый",O175)))</formula>
    </cfRule>
    <cfRule type="containsText" dxfId="4466" priority="4500" stopIfTrue="1" operator="containsText" text="0 - серый">
      <formula>NOT(ISERROR(SEARCH("0 - серый",O175)))</formula>
    </cfRule>
  </conditionalFormatting>
  <conditionalFormatting sqref="O199:P199">
    <cfRule type="containsText" dxfId="4465" priority="4493" stopIfTrue="1" operator="containsText" text="3 - красный">
      <formula>NOT(ISERROR(SEARCH("3 - красный",O199)))</formula>
    </cfRule>
    <cfRule type="containsText" dxfId="4464" priority="4494" stopIfTrue="1" operator="containsText" text="2 - желтый">
      <formula>NOT(ISERROR(SEARCH("2 - желтый",O199)))</formula>
    </cfRule>
    <cfRule type="containsText" dxfId="4463" priority="4495" stopIfTrue="1" operator="containsText" text="1 - зеленый">
      <formula>NOT(ISERROR(SEARCH("1 - зеленый",O199)))</formula>
    </cfRule>
    <cfRule type="containsText" dxfId="4462" priority="4496" stopIfTrue="1" operator="containsText" text="0 - серый">
      <formula>NOT(ISERROR(SEARCH("0 - серый",O199)))</formula>
    </cfRule>
  </conditionalFormatting>
  <conditionalFormatting sqref="O200:P200">
    <cfRule type="containsText" dxfId="4461" priority="4489" stopIfTrue="1" operator="containsText" text="3 - красный">
      <formula>NOT(ISERROR(SEARCH("3 - красный",O200)))</formula>
    </cfRule>
    <cfRule type="containsText" dxfId="4460" priority="4490" stopIfTrue="1" operator="containsText" text="2 - желтый">
      <formula>NOT(ISERROR(SEARCH("2 - желтый",O200)))</formula>
    </cfRule>
    <cfRule type="containsText" dxfId="4459" priority="4491" stopIfTrue="1" operator="containsText" text="1 - зеленый">
      <formula>NOT(ISERROR(SEARCH("1 - зеленый",O200)))</formula>
    </cfRule>
    <cfRule type="containsText" dxfId="4458" priority="4492" stopIfTrue="1" operator="containsText" text="0 - серый">
      <formula>NOT(ISERROR(SEARCH("0 - серый",O200)))</formula>
    </cfRule>
  </conditionalFormatting>
  <conditionalFormatting sqref="O203:P203">
    <cfRule type="containsText" dxfId="4457" priority="4485" stopIfTrue="1" operator="containsText" text="3 - красный">
      <formula>NOT(ISERROR(SEARCH("3 - красный",O203)))</formula>
    </cfRule>
    <cfRule type="containsText" dxfId="4456" priority="4486" stopIfTrue="1" operator="containsText" text="2 - желтый">
      <formula>NOT(ISERROR(SEARCH("2 - желтый",O203)))</formula>
    </cfRule>
    <cfRule type="containsText" dxfId="4455" priority="4487" stopIfTrue="1" operator="containsText" text="1 - зеленый">
      <formula>NOT(ISERROR(SEARCH("1 - зеленый",O203)))</formula>
    </cfRule>
    <cfRule type="containsText" dxfId="4454" priority="4488" stopIfTrue="1" operator="containsText" text="0 - серый">
      <formula>NOT(ISERROR(SEARCH("0 - серый",O203)))</formula>
    </cfRule>
  </conditionalFormatting>
  <conditionalFormatting sqref="O216:P216">
    <cfRule type="containsText" dxfId="4453" priority="4481" stopIfTrue="1" operator="containsText" text="3 - красный">
      <formula>NOT(ISERROR(SEARCH("3 - красный",O216)))</formula>
    </cfRule>
    <cfRule type="containsText" dxfId="4452" priority="4482" stopIfTrue="1" operator="containsText" text="2 - желтый">
      <formula>NOT(ISERROR(SEARCH("2 - желтый",O216)))</formula>
    </cfRule>
    <cfRule type="containsText" dxfId="4451" priority="4483" stopIfTrue="1" operator="containsText" text="1 - зеленый">
      <formula>NOT(ISERROR(SEARCH("1 - зеленый",O216)))</formula>
    </cfRule>
    <cfRule type="containsText" dxfId="4450" priority="4484" stopIfTrue="1" operator="containsText" text="0 - серый">
      <formula>NOT(ISERROR(SEARCH("0 - серый",O216)))</formula>
    </cfRule>
  </conditionalFormatting>
  <conditionalFormatting sqref="O218:P218">
    <cfRule type="containsText" dxfId="4449" priority="4477" stopIfTrue="1" operator="containsText" text="3 - красный">
      <formula>NOT(ISERROR(SEARCH("3 - красный",O218)))</formula>
    </cfRule>
    <cfRule type="containsText" dxfId="4448" priority="4478" stopIfTrue="1" operator="containsText" text="2 - желтый">
      <formula>NOT(ISERROR(SEARCH("2 - желтый",O218)))</formula>
    </cfRule>
    <cfRule type="containsText" dxfId="4447" priority="4479" stopIfTrue="1" operator="containsText" text="1 - зеленый">
      <formula>NOT(ISERROR(SEARCH("1 - зеленый",O218)))</formula>
    </cfRule>
    <cfRule type="containsText" dxfId="4446" priority="4480" stopIfTrue="1" operator="containsText" text="0 - серый">
      <formula>NOT(ISERROR(SEARCH("0 - серый",O218)))</formula>
    </cfRule>
  </conditionalFormatting>
  <conditionalFormatting sqref="O220:P220">
    <cfRule type="containsText" dxfId="4445" priority="4469" stopIfTrue="1" operator="containsText" text="3 - красный">
      <formula>NOT(ISERROR(SEARCH("3 - красный",O220)))</formula>
    </cfRule>
    <cfRule type="containsText" dxfId="4444" priority="4470" stopIfTrue="1" operator="containsText" text="2 - желтый">
      <formula>NOT(ISERROR(SEARCH("2 - желтый",O220)))</formula>
    </cfRule>
    <cfRule type="containsText" dxfId="4443" priority="4471" stopIfTrue="1" operator="containsText" text="1 - зеленый">
      <formula>NOT(ISERROR(SEARCH("1 - зеленый",O220)))</formula>
    </cfRule>
    <cfRule type="containsText" dxfId="4442" priority="4472" stopIfTrue="1" operator="containsText" text="0 - серый">
      <formula>NOT(ISERROR(SEARCH("0 - серый",O220)))</formula>
    </cfRule>
  </conditionalFormatting>
  <conditionalFormatting sqref="O221:P221">
    <cfRule type="containsText" dxfId="4441" priority="4465" stopIfTrue="1" operator="containsText" text="3 - красный">
      <formula>NOT(ISERROR(SEARCH("3 - красный",O221)))</formula>
    </cfRule>
    <cfRule type="containsText" dxfId="4440" priority="4466" stopIfTrue="1" operator="containsText" text="2 - желтый">
      <formula>NOT(ISERROR(SEARCH("2 - желтый",O221)))</formula>
    </cfRule>
    <cfRule type="containsText" dxfId="4439" priority="4467" stopIfTrue="1" operator="containsText" text="1 - зеленый">
      <formula>NOT(ISERROR(SEARCH("1 - зеленый",O221)))</formula>
    </cfRule>
    <cfRule type="containsText" dxfId="4438" priority="4468" stopIfTrue="1" operator="containsText" text="0 - серый">
      <formula>NOT(ISERROR(SEARCH("0 - серый",O221)))</formula>
    </cfRule>
  </conditionalFormatting>
  <conditionalFormatting sqref="O222:P222">
    <cfRule type="containsText" dxfId="4437" priority="4461" stopIfTrue="1" operator="containsText" text="3 - красный">
      <formula>NOT(ISERROR(SEARCH("3 - красный",O222)))</formula>
    </cfRule>
    <cfRule type="containsText" dxfId="4436" priority="4462" stopIfTrue="1" operator="containsText" text="2 - желтый">
      <formula>NOT(ISERROR(SEARCH("2 - желтый",O222)))</formula>
    </cfRule>
    <cfRule type="containsText" dxfId="4435" priority="4463" stopIfTrue="1" operator="containsText" text="1 - зеленый">
      <formula>NOT(ISERROR(SEARCH("1 - зеленый",O222)))</formula>
    </cfRule>
    <cfRule type="containsText" dxfId="4434" priority="4464" stopIfTrue="1" operator="containsText" text="0 - серый">
      <formula>NOT(ISERROR(SEARCH("0 - серый",O222)))</formula>
    </cfRule>
  </conditionalFormatting>
  <conditionalFormatting sqref="O233:P233">
    <cfRule type="containsText" dxfId="4433" priority="4457" stopIfTrue="1" operator="containsText" text="3 - красный">
      <formula>NOT(ISERROR(SEARCH("3 - красный",O233)))</formula>
    </cfRule>
    <cfRule type="containsText" dxfId="4432" priority="4458" stopIfTrue="1" operator="containsText" text="2 - желтый">
      <formula>NOT(ISERROR(SEARCH("2 - желтый",O233)))</formula>
    </cfRule>
    <cfRule type="containsText" dxfId="4431" priority="4459" stopIfTrue="1" operator="containsText" text="1 - зеленый">
      <formula>NOT(ISERROR(SEARCH("1 - зеленый",O233)))</formula>
    </cfRule>
    <cfRule type="containsText" dxfId="4430" priority="4460" stopIfTrue="1" operator="containsText" text="0 - серый">
      <formula>NOT(ISERROR(SEARCH("0 - серый",O233)))</formula>
    </cfRule>
  </conditionalFormatting>
  <conditionalFormatting sqref="O337:P337">
    <cfRule type="containsText" dxfId="4429" priority="4453" stopIfTrue="1" operator="containsText" text="3 - красный">
      <formula>NOT(ISERROR(SEARCH("3 - красный",O337)))</formula>
    </cfRule>
    <cfRule type="containsText" dxfId="4428" priority="4454" stopIfTrue="1" operator="containsText" text="2 - желтый">
      <formula>NOT(ISERROR(SEARCH("2 - желтый",O337)))</formula>
    </cfRule>
    <cfRule type="containsText" dxfId="4427" priority="4455" stopIfTrue="1" operator="containsText" text="1 - зеленый">
      <formula>NOT(ISERROR(SEARCH("1 - зеленый",O337)))</formula>
    </cfRule>
    <cfRule type="containsText" dxfId="4426" priority="4456" stopIfTrue="1" operator="containsText" text="0 - серый">
      <formula>NOT(ISERROR(SEARCH("0 - серый",O337)))</formula>
    </cfRule>
  </conditionalFormatting>
  <conditionalFormatting sqref="O338:P338">
    <cfRule type="containsText" dxfId="4425" priority="4449" stopIfTrue="1" operator="containsText" text="3 - красный">
      <formula>NOT(ISERROR(SEARCH("3 - красный",O338)))</formula>
    </cfRule>
    <cfRule type="containsText" dxfId="4424" priority="4450" stopIfTrue="1" operator="containsText" text="2 - желтый">
      <formula>NOT(ISERROR(SEARCH("2 - желтый",O338)))</formula>
    </cfRule>
    <cfRule type="containsText" dxfId="4423" priority="4451" stopIfTrue="1" operator="containsText" text="1 - зеленый">
      <formula>NOT(ISERROR(SEARCH("1 - зеленый",O338)))</formula>
    </cfRule>
    <cfRule type="containsText" dxfId="4422" priority="4452" stopIfTrue="1" operator="containsText" text="0 - серый">
      <formula>NOT(ISERROR(SEARCH("0 - серый",O338)))</formula>
    </cfRule>
  </conditionalFormatting>
  <conditionalFormatting sqref="O136:P136">
    <cfRule type="containsText" dxfId="4421" priority="4053" stopIfTrue="1" operator="containsText" text="3 - красный">
      <formula>NOT(ISERROR(SEARCH("3 - красный",O136)))</formula>
    </cfRule>
    <cfRule type="containsText" dxfId="4420" priority="4054" stopIfTrue="1" operator="containsText" text="2 - желтый">
      <formula>NOT(ISERROR(SEARCH("2 - желтый",O136)))</formula>
    </cfRule>
    <cfRule type="containsText" dxfId="4419" priority="4055" stopIfTrue="1" operator="containsText" text="1 - зеленый">
      <formula>NOT(ISERROR(SEARCH("1 - зеленый",O136)))</formula>
    </cfRule>
    <cfRule type="containsText" dxfId="4418" priority="4056" stopIfTrue="1" operator="containsText" text="0 - серый">
      <formula>NOT(ISERROR(SEARCH("0 - серый",O136)))</formula>
    </cfRule>
  </conditionalFormatting>
  <conditionalFormatting sqref="O137:P137">
    <cfRule type="containsText" dxfId="4417" priority="4049" stopIfTrue="1" operator="containsText" text="3 - красный">
      <formula>NOT(ISERROR(SEARCH("3 - красный",O137)))</formula>
    </cfRule>
    <cfRule type="containsText" dxfId="4416" priority="4050" stopIfTrue="1" operator="containsText" text="2 - желтый">
      <formula>NOT(ISERROR(SEARCH("2 - желтый",O137)))</formula>
    </cfRule>
    <cfRule type="containsText" dxfId="4415" priority="4051" stopIfTrue="1" operator="containsText" text="1 - зеленый">
      <formula>NOT(ISERROR(SEARCH("1 - зеленый",O137)))</formula>
    </cfRule>
    <cfRule type="containsText" dxfId="4414" priority="4052" stopIfTrue="1" operator="containsText" text="0 - серый">
      <formula>NOT(ISERROR(SEARCH("0 - серый",O137)))</formula>
    </cfRule>
  </conditionalFormatting>
  <conditionalFormatting sqref="O138:P138">
    <cfRule type="containsText" dxfId="4413" priority="4045" stopIfTrue="1" operator="containsText" text="3 - красный">
      <formula>NOT(ISERROR(SEARCH("3 - красный",O138)))</formula>
    </cfRule>
    <cfRule type="containsText" dxfId="4412" priority="4046" stopIfTrue="1" operator="containsText" text="2 - желтый">
      <formula>NOT(ISERROR(SEARCH("2 - желтый",O138)))</formula>
    </cfRule>
    <cfRule type="containsText" dxfId="4411" priority="4047" stopIfTrue="1" operator="containsText" text="1 - зеленый">
      <formula>NOT(ISERROR(SEARCH("1 - зеленый",O138)))</formula>
    </cfRule>
    <cfRule type="containsText" dxfId="4410" priority="4048" stopIfTrue="1" operator="containsText" text="0 - серый">
      <formula>NOT(ISERROR(SEARCH("0 - серый",O138)))</formula>
    </cfRule>
  </conditionalFormatting>
  <conditionalFormatting sqref="O140:P140">
    <cfRule type="containsText" dxfId="4409" priority="4041" stopIfTrue="1" operator="containsText" text="3 - красный">
      <formula>NOT(ISERROR(SEARCH("3 - красный",O140)))</formula>
    </cfRule>
    <cfRule type="containsText" dxfId="4408" priority="4042" stopIfTrue="1" operator="containsText" text="2 - желтый">
      <formula>NOT(ISERROR(SEARCH("2 - желтый",O140)))</formula>
    </cfRule>
    <cfRule type="containsText" dxfId="4407" priority="4043" stopIfTrue="1" operator="containsText" text="1 - зеленый">
      <formula>NOT(ISERROR(SEARCH("1 - зеленый",O140)))</formula>
    </cfRule>
    <cfRule type="containsText" dxfId="4406" priority="4044" stopIfTrue="1" operator="containsText" text="0 - серый">
      <formula>NOT(ISERROR(SEARCH("0 - серый",O140)))</formula>
    </cfRule>
  </conditionalFormatting>
  <conditionalFormatting sqref="O116">
    <cfRule type="containsText" dxfId="4405" priority="4089" stopIfTrue="1" operator="containsText" text="3 - красный">
      <formula>NOT(ISERROR(SEARCH("3 - красный",O116)))</formula>
    </cfRule>
    <cfRule type="containsText" dxfId="4404" priority="4090" stopIfTrue="1" operator="containsText" text="2 - желтый">
      <formula>NOT(ISERROR(SEARCH("2 - желтый",O116)))</formula>
    </cfRule>
    <cfRule type="containsText" dxfId="4403" priority="4091" stopIfTrue="1" operator="containsText" text="1 - зеленый">
      <formula>NOT(ISERROR(SEARCH("1 - зеленый",O116)))</formula>
    </cfRule>
    <cfRule type="containsText" dxfId="4402" priority="4092" stopIfTrue="1" operator="containsText" text="0 - серый">
      <formula>NOT(ISERROR(SEARCH("0 - серый",O116)))</formula>
    </cfRule>
  </conditionalFormatting>
  <conditionalFormatting sqref="P117">
    <cfRule type="containsText" dxfId="4401" priority="4085" stopIfTrue="1" operator="containsText" text="3 - красный">
      <formula>NOT(ISERROR(SEARCH("3 - красный",P117)))</formula>
    </cfRule>
    <cfRule type="containsText" dxfId="4400" priority="4086" stopIfTrue="1" operator="containsText" text="2 - желтый">
      <formula>NOT(ISERROR(SEARCH("2 - желтый",P117)))</formula>
    </cfRule>
    <cfRule type="containsText" dxfId="4399" priority="4087" stopIfTrue="1" operator="containsText" text="1 - зеленый">
      <formula>NOT(ISERROR(SEARCH("1 - зеленый",P117)))</formula>
    </cfRule>
    <cfRule type="containsText" dxfId="4398" priority="4088" stopIfTrue="1" operator="containsText" text="0 - серый">
      <formula>NOT(ISERROR(SEARCH("0 - серый",P117)))</formula>
    </cfRule>
  </conditionalFormatting>
  <conditionalFormatting sqref="O113">
    <cfRule type="containsText" dxfId="4397" priority="4097" stopIfTrue="1" operator="containsText" text="3 - красный">
      <formula>NOT(ISERROR(SEARCH("3 - красный",O113)))</formula>
    </cfRule>
    <cfRule type="containsText" dxfId="4396" priority="4098" stopIfTrue="1" operator="containsText" text="2 - желтый">
      <formula>NOT(ISERROR(SEARCH("2 - желтый",O113)))</formula>
    </cfRule>
    <cfRule type="containsText" dxfId="4395" priority="4099" stopIfTrue="1" operator="containsText" text="1 - зеленый">
      <formula>NOT(ISERROR(SEARCH("1 - зеленый",O113)))</formula>
    </cfRule>
    <cfRule type="containsText" dxfId="4394" priority="4100" stopIfTrue="1" operator="containsText" text="0 - серый">
      <formula>NOT(ISERROR(SEARCH("0 - серый",O113)))</formula>
    </cfRule>
  </conditionalFormatting>
  <conditionalFormatting sqref="P151">
    <cfRule type="containsText" dxfId="4393" priority="4445" stopIfTrue="1" operator="containsText" text="3 - красный">
      <formula>NOT(ISERROR(SEARCH("3 - красный",P151)))</formula>
    </cfRule>
    <cfRule type="containsText" dxfId="4392" priority="4446" stopIfTrue="1" operator="containsText" text="2 - желтый">
      <formula>NOT(ISERROR(SEARCH("2 - желтый",P151)))</formula>
    </cfRule>
    <cfRule type="containsText" dxfId="4391" priority="4447" stopIfTrue="1" operator="containsText" text="1 - зеленый">
      <formula>NOT(ISERROR(SEARCH("1 - зеленый",P151)))</formula>
    </cfRule>
    <cfRule type="containsText" dxfId="4390" priority="4448" stopIfTrue="1" operator="containsText" text="0 - серый">
      <formula>NOT(ISERROR(SEARCH("0 - серый",P151)))</formula>
    </cfRule>
  </conditionalFormatting>
  <conditionalFormatting sqref="O151">
    <cfRule type="containsText" dxfId="4389" priority="4441" stopIfTrue="1" operator="containsText" text="3 - красный">
      <formula>NOT(ISERROR(SEARCH("3 - красный",O151)))</formula>
    </cfRule>
    <cfRule type="containsText" dxfId="4388" priority="4442" stopIfTrue="1" operator="containsText" text="2 - желтый">
      <formula>NOT(ISERROR(SEARCH("2 - желтый",O151)))</formula>
    </cfRule>
    <cfRule type="containsText" dxfId="4387" priority="4443" stopIfTrue="1" operator="containsText" text="1 - зеленый">
      <formula>NOT(ISERROR(SEARCH("1 - зеленый",O151)))</formula>
    </cfRule>
    <cfRule type="containsText" dxfId="4386" priority="4444" stopIfTrue="1" operator="containsText" text="0 - серый">
      <formula>NOT(ISERROR(SEARCH("0 - серый",O151)))</formula>
    </cfRule>
  </conditionalFormatting>
  <conditionalFormatting sqref="P152">
    <cfRule type="containsText" dxfId="4385" priority="4437" stopIfTrue="1" operator="containsText" text="3 - красный">
      <formula>NOT(ISERROR(SEARCH("3 - красный",P152)))</formula>
    </cfRule>
    <cfRule type="containsText" dxfId="4384" priority="4438" stopIfTrue="1" operator="containsText" text="2 - желтый">
      <formula>NOT(ISERROR(SEARCH("2 - желтый",P152)))</formula>
    </cfRule>
    <cfRule type="containsText" dxfId="4383" priority="4439" stopIfTrue="1" operator="containsText" text="1 - зеленый">
      <formula>NOT(ISERROR(SEARCH("1 - зеленый",P152)))</formula>
    </cfRule>
    <cfRule type="containsText" dxfId="4382" priority="4440" stopIfTrue="1" operator="containsText" text="0 - серый">
      <formula>NOT(ISERROR(SEARCH("0 - серый",P152)))</formula>
    </cfRule>
  </conditionalFormatting>
  <conditionalFormatting sqref="O152">
    <cfRule type="containsText" dxfId="4381" priority="4433" stopIfTrue="1" operator="containsText" text="3 - красный">
      <formula>NOT(ISERROR(SEARCH("3 - красный",O152)))</formula>
    </cfRule>
    <cfRule type="containsText" dxfId="4380" priority="4434" stopIfTrue="1" operator="containsText" text="2 - желтый">
      <formula>NOT(ISERROR(SEARCH("2 - желтый",O152)))</formula>
    </cfRule>
    <cfRule type="containsText" dxfId="4379" priority="4435" stopIfTrue="1" operator="containsText" text="1 - зеленый">
      <formula>NOT(ISERROR(SEARCH("1 - зеленый",O152)))</formula>
    </cfRule>
    <cfRule type="containsText" dxfId="4378" priority="4436" stopIfTrue="1" operator="containsText" text="0 - серый">
      <formula>NOT(ISERROR(SEARCH("0 - серый",O152)))</formula>
    </cfRule>
  </conditionalFormatting>
  <conditionalFormatting sqref="P201">
    <cfRule type="containsText" dxfId="4377" priority="4429" stopIfTrue="1" operator="containsText" text="3 - красный">
      <formula>NOT(ISERROR(SEARCH("3 - красный",P201)))</formula>
    </cfRule>
    <cfRule type="containsText" dxfId="4376" priority="4430" stopIfTrue="1" operator="containsText" text="2 - желтый">
      <formula>NOT(ISERROR(SEARCH("2 - желтый",P201)))</formula>
    </cfRule>
    <cfRule type="containsText" dxfId="4375" priority="4431" stopIfTrue="1" operator="containsText" text="1 - зеленый">
      <formula>NOT(ISERROR(SEARCH("1 - зеленый",P201)))</formula>
    </cfRule>
    <cfRule type="containsText" dxfId="4374" priority="4432" stopIfTrue="1" operator="containsText" text="0 - серый">
      <formula>NOT(ISERROR(SEARCH("0 - серый",P201)))</formula>
    </cfRule>
  </conditionalFormatting>
  <conditionalFormatting sqref="O201">
    <cfRule type="containsText" dxfId="4373" priority="4425" stopIfTrue="1" operator="containsText" text="3 - красный">
      <formula>NOT(ISERROR(SEARCH("3 - красный",O201)))</formula>
    </cfRule>
    <cfRule type="containsText" dxfId="4372" priority="4426" stopIfTrue="1" operator="containsText" text="2 - желтый">
      <formula>NOT(ISERROR(SEARCH("2 - желтый",O201)))</formula>
    </cfRule>
    <cfRule type="containsText" dxfId="4371" priority="4427" stopIfTrue="1" operator="containsText" text="1 - зеленый">
      <formula>NOT(ISERROR(SEARCH("1 - зеленый",O201)))</formula>
    </cfRule>
    <cfRule type="containsText" dxfId="4370" priority="4428" stopIfTrue="1" operator="containsText" text="0 - серый">
      <formula>NOT(ISERROR(SEARCH("0 - серый",O201)))</formula>
    </cfRule>
  </conditionalFormatting>
  <conditionalFormatting sqref="P202">
    <cfRule type="containsText" dxfId="4369" priority="4421" stopIfTrue="1" operator="containsText" text="3 - красный">
      <formula>NOT(ISERROR(SEARCH("3 - красный",P202)))</formula>
    </cfRule>
    <cfRule type="containsText" dxfId="4368" priority="4422" stopIfTrue="1" operator="containsText" text="2 - желтый">
      <formula>NOT(ISERROR(SEARCH("2 - желтый",P202)))</formula>
    </cfRule>
    <cfRule type="containsText" dxfId="4367" priority="4423" stopIfTrue="1" operator="containsText" text="1 - зеленый">
      <formula>NOT(ISERROR(SEARCH("1 - зеленый",P202)))</formula>
    </cfRule>
    <cfRule type="containsText" dxfId="4366" priority="4424" stopIfTrue="1" operator="containsText" text="0 - серый">
      <formula>NOT(ISERROR(SEARCH("0 - серый",P202)))</formula>
    </cfRule>
  </conditionalFormatting>
  <conditionalFormatting sqref="O202">
    <cfRule type="containsText" dxfId="4365" priority="4417" stopIfTrue="1" operator="containsText" text="3 - красный">
      <formula>NOT(ISERROR(SEARCH("3 - красный",O202)))</formula>
    </cfRule>
    <cfRule type="containsText" dxfId="4364" priority="4418" stopIfTrue="1" operator="containsText" text="2 - желтый">
      <formula>NOT(ISERROR(SEARCH("2 - желтый",O202)))</formula>
    </cfRule>
    <cfRule type="containsText" dxfId="4363" priority="4419" stopIfTrue="1" operator="containsText" text="1 - зеленый">
      <formula>NOT(ISERROR(SEARCH("1 - зеленый",O202)))</formula>
    </cfRule>
    <cfRule type="containsText" dxfId="4362" priority="4420" stopIfTrue="1" operator="containsText" text="0 - серый">
      <formula>NOT(ISERROR(SEARCH("0 - серый",O202)))</formula>
    </cfRule>
  </conditionalFormatting>
  <conditionalFormatting sqref="P234">
    <cfRule type="containsText" dxfId="4361" priority="4413" stopIfTrue="1" operator="containsText" text="3 - красный">
      <formula>NOT(ISERROR(SEARCH("3 - красный",P234)))</formula>
    </cfRule>
    <cfRule type="containsText" dxfId="4360" priority="4414" stopIfTrue="1" operator="containsText" text="2 - желтый">
      <formula>NOT(ISERROR(SEARCH("2 - желтый",P234)))</formula>
    </cfRule>
    <cfRule type="containsText" dxfId="4359" priority="4415" stopIfTrue="1" operator="containsText" text="1 - зеленый">
      <formula>NOT(ISERROR(SEARCH("1 - зеленый",P234)))</formula>
    </cfRule>
    <cfRule type="containsText" dxfId="4358" priority="4416" stopIfTrue="1" operator="containsText" text="0 - серый">
      <formula>NOT(ISERROR(SEARCH("0 - серый",P234)))</formula>
    </cfRule>
  </conditionalFormatting>
  <conditionalFormatting sqref="O234">
    <cfRule type="containsText" dxfId="4357" priority="4409" stopIfTrue="1" operator="containsText" text="3 - красный">
      <formula>NOT(ISERROR(SEARCH("3 - красный",O234)))</formula>
    </cfRule>
    <cfRule type="containsText" dxfId="4356" priority="4410" stopIfTrue="1" operator="containsText" text="2 - желтый">
      <formula>NOT(ISERROR(SEARCH("2 - желтый",O234)))</formula>
    </cfRule>
    <cfRule type="containsText" dxfId="4355" priority="4411" stopIfTrue="1" operator="containsText" text="1 - зеленый">
      <formula>NOT(ISERROR(SEARCH("1 - зеленый",O234)))</formula>
    </cfRule>
    <cfRule type="containsText" dxfId="4354" priority="4412" stopIfTrue="1" operator="containsText" text="0 - серый">
      <formula>NOT(ISERROR(SEARCH("0 - серый",O234)))</formula>
    </cfRule>
  </conditionalFormatting>
  <conditionalFormatting sqref="O119:P119">
    <cfRule type="containsText" dxfId="4353" priority="4073" stopIfTrue="1" operator="containsText" text="3 - красный">
      <formula>NOT(ISERROR(SEARCH("3 - красный",O119)))</formula>
    </cfRule>
    <cfRule type="containsText" dxfId="4352" priority="4074" stopIfTrue="1" operator="containsText" text="2 - желтый">
      <formula>NOT(ISERROR(SEARCH("2 - желтый",O119)))</formula>
    </cfRule>
    <cfRule type="containsText" dxfId="4351" priority="4075" stopIfTrue="1" operator="containsText" text="1 - зеленый">
      <formula>NOT(ISERROR(SEARCH("1 - зеленый",O119)))</formula>
    </cfRule>
    <cfRule type="containsText" dxfId="4350" priority="4076" stopIfTrue="1" operator="containsText" text="0 - серый">
      <formula>NOT(ISERROR(SEARCH("0 - серый",O119)))</formula>
    </cfRule>
  </conditionalFormatting>
  <conditionalFormatting sqref="O120:P120">
    <cfRule type="containsText" dxfId="4349" priority="4069" stopIfTrue="1" operator="containsText" text="3 - красный">
      <formula>NOT(ISERROR(SEARCH("3 - красный",O120)))</formula>
    </cfRule>
    <cfRule type="containsText" dxfId="4348" priority="4070" stopIfTrue="1" operator="containsText" text="2 - желтый">
      <formula>NOT(ISERROR(SEARCH("2 - желтый",O120)))</formula>
    </cfRule>
    <cfRule type="containsText" dxfId="4347" priority="4071" stopIfTrue="1" operator="containsText" text="1 - зеленый">
      <formula>NOT(ISERROR(SEARCH("1 - зеленый",O120)))</formula>
    </cfRule>
    <cfRule type="containsText" dxfId="4346" priority="4072" stopIfTrue="1" operator="containsText" text="0 - серый">
      <formula>NOT(ISERROR(SEARCH("0 - серый",O120)))</formula>
    </cfRule>
  </conditionalFormatting>
  <conditionalFormatting sqref="O121:P121">
    <cfRule type="containsText" dxfId="4345" priority="4065" stopIfTrue="1" operator="containsText" text="3 - красный">
      <formula>NOT(ISERROR(SEARCH("3 - красный",O121)))</formula>
    </cfRule>
    <cfRule type="containsText" dxfId="4344" priority="4066" stopIfTrue="1" operator="containsText" text="2 - желтый">
      <formula>NOT(ISERROR(SEARCH("2 - желтый",O121)))</formula>
    </cfRule>
    <cfRule type="containsText" dxfId="4343" priority="4067" stopIfTrue="1" operator="containsText" text="1 - зеленый">
      <formula>NOT(ISERROR(SEARCH("1 - зеленый",O121)))</formula>
    </cfRule>
    <cfRule type="containsText" dxfId="4342" priority="4068" stopIfTrue="1" operator="containsText" text="0 - серый">
      <formula>NOT(ISERROR(SEARCH("0 - серый",O121)))</formula>
    </cfRule>
  </conditionalFormatting>
  <conditionalFormatting sqref="O134:P134">
    <cfRule type="containsText" dxfId="4341" priority="4061" stopIfTrue="1" operator="containsText" text="3 - красный">
      <formula>NOT(ISERROR(SEARCH("3 - красный",O134)))</formula>
    </cfRule>
    <cfRule type="containsText" dxfId="4340" priority="4062" stopIfTrue="1" operator="containsText" text="2 - желтый">
      <formula>NOT(ISERROR(SEARCH("2 - желтый",O134)))</formula>
    </cfRule>
    <cfRule type="containsText" dxfId="4339" priority="4063" stopIfTrue="1" operator="containsText" text="1 - зеленый">
      <formula>NOT(ISERROR(SEARCH("1 - зеленый",O134)))</formula>
    </cfRule>
    <cfRule type="containsText" dxfId="4338" priority="4064" stopIfTrue="1" operator="containsText" text="0 - серый">
      <formula>NOT(ISERROR(SEARCH("0 - серый",O134)))</formula>
    </cfRule>
  </conditionalFormatting>
  <conditionalFormatting sqref="O135:P135">
    <cfRule type="containsText" dxfId="4337" priority="4057" stopIfTrue="1" operator="containsText" text="3 - красный">
      <formula>NOT(ISERROR(SEARCH("3 - красный",O135)))</formula>
    </cfRule>
    <cfRule type="containsText" dxfId="4336" priority="4058" stopIfTrue="1" operator="containsText" text="2 - желтый">
      <formula>NOT(ISERROR(SEARCH("2 - желтый",O135)))</formula>
    </cfRule>
    <cfRule type="containsText" dxfId="4335" priority="4059" stopIfTrue="1" operator="containsText" text="1 - зеленый">
      <formula>NOT(ISERROR(SEARCH("1 - зеленый",O135)))</formula>
    </cfRule>
    <cfRule type="containsText" dxfId="4334" priority="4060" stopIfTrue="1" operator="containsText" text="0 - серый">
      <formula>NOT(ISERROR(SEARCH("0 - серый",O135)))</formula>
    </cfRule>
  </conditionalFormatting>
  <conditionalFormatting sqref="P327">
    <cfRule type="containsText" dxfId="4333" priority="4405" stopIfTrue="1" operator="containsText" text="3 - красный">
      <formula>NOT(ISERROR(SEARCH("3 - красный",P327)))</formula>
    </cfRule>
    <cfRule type="containsText" dxfId="4332" priority="4406" stopIfTrue="1" operator="containsText" text="2 - желтый">
      <formula>NOT(ISERROR(SEARCH("2 - желтый",P327)))</formula>
    </cfRule>
    <cfRule type="containsText" dxfId="4331" priority="4407" stopIfTrue="1" operator="containsText" text="1 - зеленый">
      <formula>NOT(ISERROR(SEARCH("1 - зеленый",P327)))</formula>
    </cfRule>
    <cfRule type="containsText" dxfId="4330" priority="4408" stopIfTrue="1" operator="containsText" text="0 - серый">
      <formula>NOT(ISERROR(SEARCH("0 - серый",P327)))</formula>
    </cfRule>
  </conditionalFormatting>
  <conditionalFormatting sqref="O327">
    <cfRule type="containsText" dxfId="4329" priority="4401" stopIfTrue="1" operator="containsText" text="3 - красный">
      <formula>NOT(ISERROR(SEARCH("3 - красный",O327)))</formula>
    </cfRule>
    <cfRule type="containsText" dxfId="4328" priority="4402" stopIfTrue="1" operator="containsText" text="2 - желтый">
      <formula>NOT(ISERROR(SEARCH("2 - желтый",O327)))</formula>
    </cfRule>
    <cfRule type="containsText" dxfId="4327" priority="4403" stopIfTrue="1" operator="containsText" text="1 - зеленый">
      <formula>NOT(ISERROR(SEARCH("1 - зеленый",O327)))</formula>
    </cfRule>
    <cfRule type="containsText" dxfId="4326" priority="4404" stopIfTrue="1" operator="containsText" text="0 - серый">
      <formula>NOT(ISERROR(SEARCH("0 - серый",O327)))</formula>
    </cfRule>
  </conditionalFormatting>
  <conditionalFormatting sqref="P141">
    <cfRule type="containsText" dxfId="4325" priority="4037" stopIfTrue="1" operator="containsText" text="3 - красный">
      <formula>NOT(ISERROR(SEARCH("3 - красный",P141)))</formula>
    </cfRule>
    <cfRule type="containsText" dxfId="4324" priority="4038" stopIfTrue="1" operator="containsText" text="2 - желтый">
      <formula>NOT(ISERROR(SEARCH("2 - желтый",P141)))</formula>
    </cfRule>
    <cfRule type="containsText" dxfId="4323" priority="4039" stopIfTrue="1" operator="containsText" text="1 - зеленый">
      <formula>NOT(ISERROR(SEARCH("1 - зеленый",P141)))</formula>
    </cfRule>
    <cfRule type="containsText" dxfId="4322" priority="4040" stopIfTrue="1" operator="containsText" text="0 - серый">
      <formula>NOT(ISERROR(SEARCH("0 - серый",P141)))</formula>
    </cfRule>
  </conditionalFormatting>
  <conditionalFormatting sqref="O141">
    <cfRule type="containsText" dxfId="4321" priority="4033" stopIfTrue="1" operator="containsText" text="3 - красный">
      <formula>NOT(ISERROR(SEARCH("3 - красный",O141)))</formula>
    </cfRule>
    <cfRule type="containsText" dxfId="4320" priority="4034" stopIfTrue="1" operator="containsText" text="2 - желтый">
      <formula>NOT(ISERROR(SEARCH("2 - желтый",O141)))</formula>
    </cfRule>
    <cfRule type="containsText" dxfId="4319" priority="4035" stopIfTrue="1" operator="containsText" text="1 - зеленый">
      <formula>NOT(ISERROR(SEARCH("1 - зеленый",O141)))</formula>
    </cfRule>
    <cfRule type="containsText" dxfId="4318" priority="4036" stopIfTrue="1" operator="containsText" text="0 - серый">
      <formula>NOT(ISERROR(SEARCH("0 - серый",O141)))</formula>
    </cfRule>
  </conditionalFormatting>
  <conditionalFormatting sqref="P142">
    <cfRule type="containsText" dxfId="4317" priority="4029" stopIfTrue="1" operator="containsText" text="3 - красный">
      <formula>NOT(ISERROR(SEARCH("3 - красный",P142)))</formula>
    </cfRule>
    <cfRule type="containsText" dxfId="4316" priority="4030" stopIfTrue="1" operator="containsText" text="2 - желтый">
      <formula>NOT(ISERROR(SEARCH("2 - желтый",P142)))</formula>
    </cfRule>
    <cfRule type="containsText" dxfId="4315" priority="4031" stopIfTrue="1" operator="containsText" text="1 - зеленый">
      <formula>NOT(ISERROR(SEARCH("1 - зеленый",P142)))</formula>
    </cfRule>
    <cfRule type="containsText" dxfId="4314" priority="4032" stopIfTrue="1" operator="containsText" text="0 - серый">
      <formula>NOT(ISERROR(SEARCH("0 - серый",P142)))</formula>
    </cfRule>
  </conditionalFormatting>
  <conditionalFormatting sqref="O142">
    <cfRule type="containsText" dxfId="4313" priority="4025" stopIfTrue="1" operator="containsText" text="3 - красный">
      <formula>NOT(ISERROR(SEARCH("3 - красный",O142)))</formula>
    </cfRule>
    <cfRule type="containsText" dxfId="4312" priority="4026" stopIfTrue="1" operator="containsText" text="2 - желтый">
      <formula>NOT(ISERROR(SEARCH("2 - желтый",O142)))</formula>
    </cfRule>
    <cfRule type="containsText" dxfId="4311" priority="4027" stopIfTrue="1" operator="containsText" text="1 - зеленый">
      <formula>NOT(ISERROR(SEARCH("1 - зеленый",O142)))</formula>
    </cfRule>
    <cfRule type="containsText" dxfId="4310" priority="4028" stopIfTrue="1" operator="containsText" text="0 - серый">
      <formula>NOT(ISERROR(SEARCH("0 - серый",O142)))</formula>
    </cfRule>
  </conditionalFormatting>
  <conditionalFormatting sqref="O143">
    <cfRule type="containsText" dxfId="4309" priority="4017" stopIfTrue="1" operator="containsText" text="3 - красный">
      <formula>NOT(ISERROR(SEARCH("3 - красный",O143)))</formula>
    </cfRule>
    <cfRule type="containsText" dxfId="4308" priority="4018" stopIfTrue="1" operator="containsText" text="2 - желтый">
      <formula>NOT(ISERROR(SEARCH("2 - желтый",O143)))</formula>
    </cfRule>
    <cfRule type="containsText" dxfId="4307" priority="4019" stopIfTrue="1" operator="containsText" text="1 - зеленый">
      <formula>NOT(ISERROR(SEARCH("1 - зеленый",O143)))</formula>
    </cfRule>
    <cfRule type="containsText" dxfId="4306" priority="4020" stopIfTrue="1" operator="containsText" text="0 - серый">
      <formula>NOT(ISERROR(SEARCH("0 - серый",O143)))</formula>
    </cfRule>
  </conditionalFormatting>
  <conditionalFormatting sqref="P150">
    <cfRule type="containsText" dxfId="4305" priority="4013" stopIfTrue="1" operator="containsText" text="3 - красный">
      <formula>NOT(ISERROR(SEARCH("3 - красный",P150)))</formula>
    </cfRule>
    <cfRule type="containsText" dxfId="4304" priority="4014" stopIfTrue="1" operator="containsText" text="2 - желтый">
      <formula>NOT(ISERROR(SEARCH("2 - желтый",P150)))</formula>
    </cfRule>
    <cfRule type="containsText" dxfId="4303" priority="4015" stopIfTrue="1" operator="containsText" text="1 - зеленый">
      <formula>NOT(ISERROR(SEARCH("1 - зеленый",P150)))</formula>
    </cfRule>
    <cfRule type="containsText" dxfId="4302" priority="4016" stopIfTrue="1" operator="containsText" text="0 - серый">
      <formula>NOT(ISERROR(SEARCH("0 - серый",P150)))</formula>
    </cfRule>
  </conditionalFormatting>
  <conditionalFormatting sqref="O40:P40">
    <cfRule type="containsText" dxfId="4301" priority="4393" stopIfTrue="1" operator="containsText" text="3 - красный">
      <formula>NOT(ISERROR(SEARCH("3 - красный",O40)))</formula>
    </cfRule>
    <cfRule type="containsText" dxfId="4300" priority="4394" stopIfTrue="1" operator="containsText" text="2 - желтый">
      <formula>NOT(ISERROR(SEARCH("2 - желтый",O40)))</formula>
    </cfRule>
    <cfRule type="containsText" dxfId="4299" priority="4395" stopIfTrue="1" operator="containsText" text="1 - зеленый">
      <formula>NOT(ISERROR(SEARCH("1 - зеленый",O40)))</formula>
    </cfRule>
    <cfRule type="containsText" dxfId="4298" priority="4396" stopIfTrue="1" operator="containsText" text="0 - серый">
      <formula>NOT(ISERROR(SEARCH("0 - серый",O40)))</formula>
    </cfRule>
  </conditionalFormatting>
  <conditionalFormatting sqref="O45:P45">
    <cfRule type="containsText" dxfId="4297" priority="4377" stopIfTrue="1" operator="containsText" text="3 - красный">
      <formula>NOT(ISERROR(SEARCH("3 - красный",O45)))</formula>
    </cfRule>
    <cfRule type="containsText" dxfId="4296" priority="4378" stopIfTrue="1" operator="containsText" text="2 - желтый">
      <formula>NOT(ISERROR(SEARCH("2 - желтый",O45)))</formula>
    </cfRule>
    <cfRule type="containsText" dxfId="4295" priority="4379" stopIfTrue="1" operator="containsText" text="1 - зеленый">
      <formula>NOT(ISERROR(SEARCH("1 - зеленый",O45)))</formula>
    </cfRule>
    <cfRule type="containsText" dxfId="4294" priority="4380" stopIfTrue="1" operator="containsText" text="0 - серый">
      <formula>NOT(ISERROR(SEARCH("0 - серый",O45)))</formula>
    </cfRule>
  </conditionalFormatting>
  <conditionalFormatting sqref="O50:P50">
    <cfRule type="containsText" dxfId="4293" priority="4373" stopIfTrue="1" operator="containsText" text="3 - красный">
      <formula>NOT(ISERROR(SEARCH("3 - красный",O50)))</formula>
    </cfRule>
    <cfRule type="containsText" dxfId="4292" priority="4374" stopIfTrue="1" operator="containsText" text="2 - желтый">
      <formula>NOT(ISERROR(SEARCH("2 - желтый",O50)))</formula>
    </cfRule>
    <cfRule type="containsText" dxfId="4291" priority="4375" stopIfTrue="1" operator="containsText" text="1 - зеленый">
      <formula>NOT(ISERROR(SEARCH("1 - зеленый",O50)))</formula>
    </cfRule>
    <cfRule type="containsText" dxfId="4290" priority="4376" stopIfTrue="1" operator="containsText" text="0 - серый">
      <formula>NOT(ISERROR(SEARCH("0 - серый",O50)))</formula>
    </cfRule>
  </conditionalFormatting>
  <conditionalFormatting sqref="O60:P60">
    <cfRule type="containsText" dxfId="4289" priority="4369" stopIfTrue="1" operator="containsText" text="3 - красный">
      <formula>NOT(ISERROR(SEARCH("3 - красный",O60)))</formula>
    </cfRule>
    <cfRule type="containsText" dxfId="4288" priority="4370" stopIfTrue="1" operator="containsText" text="2 - желтый">
      <formula>NOT(ISERROR(SEARCH("2 - желтый",O60)))</formula>
    </cfRule>
    <cfRule type="containsText" dxfId="4287" priority="4371" stopIfTrue="1" operator="containsText" text="1 - зеленый">
      <formula>NOT(ISERROR(SEARCH("1 - зеленый",O60)))</formula>
    </cfRule>
    <cfRule type="containsText" dxfId="4286" priority="4372" stopIfTrue="1" operator="containsText" text="0 - серый">
      <formula>NOT(ISERROR(SEARCH("0 - серый",O60)))</formula>
    </cfRule>
  </conditionalFormatting>
  <conditionalFormatting sqref="O61:P61">
    <cfRule type="containsText" dxfId="4285" priority="4365" stopIfTrue="1" operator="containsText" text="3 - красный">
      <formula>NOT(ISERROR(SEARCH("3 - красный",O61)))</formula>
    </cfRule>
    <cfRule type="containsText" dxfId="4284" priority="4366" stopIfTrue="1" operator="containsText" text="2 - желтый">
      <formula>NOT(ISERROR(SEARCH("2 - желтый",O61)))</formula>
    </cfRule>
    <cfRule type="containsText" dxfId="4283" priority="4367" stopIfTrue="1" operator="containsText" text="1 - зеленый">
      <formula>NOT(ISERROR(SEARCH("1 - зеленый",O61)))</formula>
    </cfRule>
    <cfRule type="containsText" dxfId="4282" priority="4368" stopIfTrue="1" operator="containsText" text="0 - серый">
      <formula>NOT(ISERROR(SEARCH("0 - серый",O61)))</formula>
    </cfRule>
  </conditionalFormatting>
  <conditionalFormatting sqref="O62:P62">
    <cfRule type="containsText" dxfId="4281" priority="4361" stopIfTrue="1" operator="containsText" text="3 - красный">
      <formula>NOT(ISERROR(SEARCH("3 - красный",O62)))</formula>
    </cfRule>
    <cfRule type="containsText" dxfId="4280" priority="4362" stopIfTrue="1" operator="containsText" text="2 - желтый">
      <formula>NOT(ISERROR(SEARCH("2 - желтый",O62)))</formula>
    </cfRule>
    <cfRule type="containsText" dxfId="4279" priority="4363" stopIfTrue="1" operator="containsText" text="1 - зеленый">
      <formula>NOT(ISERROR(SEARCH("1 - зеленый",O62)))</formula>
    </cfRule>
    <cfRule type="containsText" dxfId="4278" priority="4364" stopIfTrue="1" operator="containsText" text="0 - серый">
      <formula>NOT(ISERROR(SEARCH("0 - серый",O62)))</formula>
    </cfRule>
  </conditionalFormatting>
  <conditionalFormatting sqref="O63:P63">
    <cfRule type="containsText" dxfId="4277" priority="4357" stopIfTrue="1" operator="containsText" text="3 - красный">
      <formula>NOT(ISERROR(SEARCH("3 - красный",O63)))</formula>
    </cfRule>
    <cfRule type="containsText" dxfId="4276" priority="4358" stopIfTrue="1" operator="containsText" text="2 - желтый">
      <formula>NOT(ISERROR(SEARCH("2 - желтый",O63)))</formula>
    </cfRule>
    <cfRule type="containsText" dxfId="4275" priority="4359" stopIfTrue="1" operator="containsText" text="1 - зеленый">
      <formula>NOT(ISERROR(SEARCH("1 - зеленый",O63)))</formula>
    </cfRule>
    <cfRule type="containsText" dxfId="4274" priority="4360" stopIfTrue="1" operator="containsText" text="0 - серый">
      <formula>NOT(ISERROR(SEARCH("0 - серый",O63)))</formula>
    </cfRule>
  </conditionalFormatting>
  <conditionalFormatting sqref="P58">
    <cfRule type="containsText" dxfId="4273" priority="3913" stopIfTrue="1" operator="containsText" text="3 - красный">
      <formula>NOT(ISERROR(SEARCH("3 - красный",P58)))</formula>
    </cfRule>
    <cfRule type="containsText" dxfId="4272" priority="3914" stopIfTrue="1" operator="containsText" text="2 - желтый">
      <formula>NOT(ISERROR(SEARCH("2 - желтый",P58)))</formula>
    </cfRule>
    <cfRule type="containsText" dxfId="4271" priority="3915" stopIfTrue="1" operator="containsText" text="1 - зеленый">
      <formula>NOT(ISERROR(SEARCH("1 - зеленый",P58)))</formula>
    </cfRule>
    <cfRule type="containsText" dxfId="4270" priority="3916" stopIfTrue="1" operator="containsText" text="0 - серый">
      <formula>NOT(ISERROR(SEARCH("0 - серый",P58)))</formula>
    </cfRule>
  </conditionalFormatting>
  <conditionalFormatting sqref="O46:P46">
    <cfRule type="containsText" dxfId="4269" priority="4353" stopIfTrue="1" operator="containsText" text="3 - красный">
      <formula>NOT(ISERROR(SEARCH("3 - красный",O46)))</formula>
    </cfRule>
    <cfRule type="containsText" dxfId="4268" priority="4354" stopIfTrue="1" operator="containsText" text="2 - желтый">
      <formula>NOT(ISERROR(SEARCH("2 - желтый",O46)))</formula>
    </cfRule>
    <cfRule type="containsText" dxfId="4267" priority="4355" stopIfTrue="1" operator="containsText" text="1 - зеленый">
      <formula>NOT(ISERROR(SEARCH("1 - зеленый",O46)))</formula>
    </cfRule>
    <cfRule type="containsText" dxfId="4266" priority="4356" stopIfTrue="1" operator="containsText" text="0 - серый">
      <formula>NOT(ISERROR(SEARCH("0 - серый",O46)))</formula>
    </cfRule>
  </conditionalFormatting>
  <conditionalFormatting sqref="O48:P48">
    <cfRule type="containsText" dxfId="4265" priority="4345" stopIfTrue="1" operator="containsText" text="3 - красный">
      <formula>NOT(ISERROR(SEARCH("3 - красный",O48)))</formula>
    </cfRule>
    <cfRule type="containsText" dxfId="4264" priority="4346" stopIfTrue="1" operator="containsText" text="2 - желтый">
      <formula>NOT(ISERROR(SEARCH("2 - желтый",O48)))</formula>
    </cfRule>
    <cfRule type="containsText" dxfId="4263" priority="4347" stopIfTrue="1" operator="containsText" text="1 - зеленый">
      <formula>NOT(ISERROR(SEARCH("1 - зеленый",O48)))</formula>
    </cfRule>
    <cfRule type="containsText" dxfId="4262" priority="4348" stopIfTrue="1" operator="containsText" text="0 - серый">
      <formula>NOT(ISERROR(SEARCH("0 - серый",O48)))</formula>
    </cfRule>
  </conditionalFormatting>
  <conditionalFormatting sqref="O49:P49">
    <cfRule type="containsText" dxfId="4261" priority="4341" stopIfTrue="1" operator="containsText" text="3 - красный">
      <formula>NOT(ISERROR(SEARCH("3 - красный",O49)))</formula>
    </cfRule>
    <cfRule type="containsText" dxfId="4260" priority="4342" stopIfTrue="1" operator="containsText" text="2 - желтый">
      <formula>NOT(ISERROR(SEARCH("2 - желтый",O49)))</formula>
    </cfRule>
    <cfRule type="containsText" dxfId="4259" priority="4343" stopIfTrue="1" operator="containsText" text="1 - зеленый">
      <formula>NOT(ISERROR(SEARCH("1 - зеленый",O49)))</formula>
    </cfRule>
    <cfRule type="containsText" dxfId="4258" priority="4344" stopIfTrue="1" operator="containsText" text="0 - серый">
      <formula>NOT(ISERROR(SEARCH("0 - серый",O49)))</formula>
    </cfRule>
  </conditionalFormatting>
  <conditionalFormatting sqref="O64:P64">
    <cfRule type="containsText" dxfId="4257" priority="4337" stopIfTrue="1" operator="containsText" text="3 - красный">
      <formula>NOT(ISERROR(SEARCH("3 - красный",O64)))</formula>
    </cfRule>
    <cfRule type="containsText" dxfId="4256" priority="4338" stopIfTrue="1" operator="containsText" text="2 - желтый">
      <formula>NOT(ISERROR(SEARCH("2 - желтый",O64)))</formula>
    </cfRule>
    <cfRule type="containsText" dxfId="4255" priority="4339" stopIfTrue="1" operator="containsText" text="1 - зеленый">
      <formula>NOT(ISERROR(SEARCH("1 - зеленый",O64)))</formula>
    </cfRule>
    <cfRule type="containsText" dxfId="4254" priority="4340" stopIfTrue="1" operator="containsText" text="0 - серый">
      <formula>NOT(ISERROR(SEARCH("0 - серый",O64)))</formula>
    </cfRule>
  </conditionalFormatting>
  <conditionalFormatting sqref="O65:P65">
    <cfRule type="containsText" dxfId="4253" priority="4333" stopIfTrue="1" operator="containsText" text="3 - красный">
      <formula>NOT(ISERROR(SEARCH("3 - красный",O65)))</formula>
    </cfRule>
    <cfRule type="containsText" dxfId="4252" priority="4334" stopIfTrue="1" operator="containsText" text="2 - желтый">
      <formula>NOT(ISERROR(SEARCH("2 - желтый",O65)))</formula>
    </cfRule>
    <cfRule type="containsText" dxfId="4251" priority="4335" stopIfTrue="1" operator="containsText" text="1 - зеленый">
      <formula>NOT(ISERROR(SEARCH("1 - зеленый",O65)))</formula>
    </cfRule>
    <cfRule type="containsText" dxfId="4250" priority="4336" stopIfTrue="1" operator="containsText" text="0 - серый">
      <formula>NOT(ISERROR(SEARCH("0 - серый",O65)))</formula>
    </cfRule>
  </conditionalFormatting>
  <conditionalFormatting sqref="O66:P66">
    <cfRule type="containsText" dxfId="4249" priority="4329" stopIfTrue="1" operator="containsText" text="3 - красный">
      <formula>NOT(ISERROR(SEARCH("3 - красный",O66)))</formula>
    </cfRule>
    <cfRule type="containsText" dxfId="4248" priority="4330" stopIfTrue="1" operator="containsText" text="2 - желтый">
      <formula>NOT(ISERROR(SEARCH("2 - желтый",O66)))</formula>
    </cfRule>
    <cfRule type="containsText" dxfId="4247" priority="4331" stopIfTrue="1" operator="containsText" text="1 - зеленый">
      <formula>NOT(ISERROR(SEARCH("1 - зеленый",O66)))</formula>
    </cfRule>
    <cfRule type="containsText" dxfId="4246" priority="4332" stopIfTrue="1" operator="containsText" text="0 - серый">
      <formula>NOT(ISERROR(SEARCH("0 - серый",O66)))</formula>
    </cfRule>
  </conditionalFormatting>
  <conditionalFormatting sqref="O83:P83">
    <cfRule type="containsText" dxfId="4245" priority="4325" stopIfTrue="1" operator="containsText" text="3 - красный">
      <formula>NOT(ISERROR(SEARCH("3 - красный",O83)))</formula>
    </cfRule>
    <cfRule type="containsText" dxfId="4244" priority="4326" stopIfTrue="1" operator="containsText" text="2 - желтый">
      <formula>NOT(ISERROR(SEARCH("2 - желтый",O83)))</formula>
    </cfRule>
    <cfRule type="containsText" dxfId="4243" priority="4327" stopIfTrue="1" operator="containsText" text="1 - зеленый">
      <formula>NOT(ISERROR(SEARCH("1 - зеленый",O83)))</formula>
    </cfRule>
    <cfRule type="containsText" dxfId="4242" priority="4328" stopIfTrue="1" operator="containsText" text="0 - серый">
      <formula>NOT(ISERROR(SEARCH("0 - серый",O83)))</formula>
    </cfRule>
  </conditionalFormatting>
  <conditionalFormatting sqref="O84:P84">
    <cfRule type="containsText" dxfId="4241" priority="4321" stopIfTrue="1" operator="containsText" text="3 - красный">
      <formula>NOT(ISERROR(SEARCH("3 - красный",O84)))</formula>
    </cfRule>
    <cfRule type="containsText" dxfId="4240" priority="4322" stopIfTrue="1" operator="containsText" text="2 - желтый">
      <formula>NOT(ISERROR(SEARCH("2 - желтый",O84)))</formula>
    </cfRule>
    <cfRule type="containsText" dxfId="4239" priority="4323" stopIfTrue="1" operator="containsText" text="1 - зеленый">
      <formula>NOT(ISERROR(SEARCH("1 - зеленый",O84)))</formula>
    </cfRule>
    <cfRule type="containsText" dxfId="4238" priority="4324" stopIfTrue="1" operator="containsText" text="0 - серый">
      <formula>NOT(ISERROR(SEARCH("0 - серый",O84)))</formula>
    </cfRule>
  </conditionalFormatting>
  <conditionalFormatting sqref="O144:P144">
    <cfRule type="containsText" dxfId="4237" priority="4317" stopIfTrue="1" operator="containsText" text="3 - красный">
      <formula>NOT(ISERROR(SEARCH("3 - красный",O144)))</formula>
    </cfRule>
    <cfRule type="containsText" dxfId="4236" priority="4318" stopIfTrue="1" operator="containsText" text="2 - желтый">
      <formula>NOT(ISERROR(SEARCH("2 - желтый",O144)))</formula>
    </cfRule>
    <cfRule type="containsText" dxfId="4235" priority="4319" stopIfTrue="1" operator="containsText" text="1 - зеленый">
      <formula>NOT(ISERROR(SEARCH("1 - зеленый",O144)))</formula>
    </cfRule>
    <cfRule type="containsText" dxfId="4234" priority="4320" stopIfTrue="1" operator="containsText" text="0 - серый">
      <formula>NOT(ISERROR(SEARCH("0 - серый",O144)))</formula>
    </cfRule>
  </conditionalFormatting>
  <conditionalFormatting sqref="O85:P85">
    <cfRule type="containsText" dxfId="4233" priority="4309" stopIfTrue="1" operator="containsText" text="3 - красный">
      <formula>NOT(ISERROR(SEARCH("3 - красный",O85)))</formula>
    </cfRule>
    <cfRule type="containsText" dxfId="4232" priority="4310" stopIfTrue="1" operator="containsText" text="2 - желтый">
      <formula>NOT(ISERROR(SEARCH("2 - желтый",O85)))</formula>
    </cfRule>
    <cfRule type="containsText" dxfId="4231" priority="4311" stopIfTrue="1" operator="containsText" text="1 - зеленый">
      <formula>NOT(ISERROR(SEARCH("1 - зеленый",O85)))</formula>
    </cfRule>
    <cfRule type="containsText" dxfId="4230" priority="4312" stopIfTrue="1" operator="containsText" text="0 - серый">
      <formula>NOT(ISERROR(SEARCH("0 - серый",O85)))</formula>
    </cfRule>
  </conditionalFormatting>
  <conditionalFormatting sqref="O86:P86">
    <cfRule type="containsText" dxfId="4229" priority="4305" stopIfTrue="1" operator="containsText" text="3 - красный">
      <formula>NOT(ISERROR(SEARCH("3 - красный",O86)))</formula>
    </cfRule>
    <cfRule type="containsText" dxfId="4228" priority="4306" stopIfTrue="1" operator="containsText" text="2 - желтый">
      <formula>NOT(ISERROR(SEARCH("2 - желтый",O86)))</formula>
    </cfRule>
    <cfRule type="containsText" dxfId="4227" priority="4307" stopIfTrue="1" operator="containsText" text="1 - зеленый">
      <formula>NOT(ISERROR(SEARCH("1 - зеленый",O86)))</formula>
    </cfRule>
    <cfRule type="containsText" dxfId="4226" priority="4308" stopIfTrue="1" operator="containsText" text="0 - серый">
      <formula>NOT(ISERROR(SEARCH("0 - серый",O86)))</formula>
    </cfRule>
  </conditionalFormatting>
  <conditionalFormatting sqref="O245:P245">
    <cfRule type="containsText" dxfId="4225" priority="4301" stopIfTrue="1" operator="containsText" text="3 - красный">
      <formula>NOT(ISERROR(SEARCH("3 - красный",O245)))</formula>
    </cfRule>
    <cfRule type="containsText" dxfId="4224" priority="4302" stopIfTrue="1" operator="containsText" text="2 - желтый">
      <formula>NOT(ISERROR(SEARCH("2 - желтый",O245)))</formula>
    </cfRule>
    <cfRule type="containsText" dxfId="4223" priority="4303" stopIfTrue="1" operator="containsText" text="1 - зеленый">
      <formula>NOT(ISERROR(SEARCH("1 - зеленый",O245)))</formula>
    </cfRule>
    <cfRule type="containsText" dxfId="4222" priority="4304" stopIfTrue="1" operator="containsText" text="0 - серый">
      <formula>NOT(ISERROR(SEARCH("0 - серый",O245)))</formula>
    </cfRule>
  </conditionalFormatting>
  <conditionalFormatting sqref="O328:P328">
    <cfRule type="containsText" dxfId="4221" priority="4297" stopIfTrue="1" operator="containsText" text="3 - красный">
      <formula>NOT(ISERROR(SEARCH("3 - красный",O328)))</formula>
    </cfRule>
    <cfRule type="containsText" dxfId="4220" priority="4298" stopIfTrue="1" operator="containsText" text="2 - желтый">
      <formula>NOT(ISERROR(SEARCH("2 - желтый",O328)))</formula>
    </cfRule>
    <cfRule type="containsText" dxfId="4219" priority="4299" stopIfTrue="1" operator="containsText" text="1 - зеленый">
      <formula>NOT(ISERROR(SEARCH("1 - зеленый",O328)))</formula>
    </cfRule>
    <cfRule type="containsText" dxfId="4218" priority="4300" stopIfTrue="1" operator="containsText" text="0 - серый">
      <formula>NOT(ISERROR(SEARCH("0 - серый",O328)))</formula>
    </cfRule>
  </conditionalFormatting>
  <conditionalFormatting sqref="O329:P329">
    <cfRule type="containsText" dxfId="4217" priority="4293" stopIfTrue="1" operator="containsText" text="3 - красный">
      <formula>NOT(ISERROR(SEARCH("3 - красный",O329)))</formula>
    </cfRule>
    <cfRule type="containsText" dxfId="4216" priority="4294" stopIfTrue="1" operator="containsText" text="2 - желтый">
      <formula>NOT(ISERROR(SEARCH("2 - желтый",O329)))</formula>
    </cfRule>
    <cfRule type="containsText" dxfId="4215" priority="4295" stopIfTrue="1" operator="containsText" text="1 - зеленый">
      <formula>NOT(ISERROR(SEARCH("1 - зеленый",O329)))</formula>
    </cfRule>
    <cfRule type="containsText" dxfId="4214" priority="4296" stopIfTrue="1" operator="containsText" text="0 - серый">
      <formula>NOT(ISERROR(SEARCH("0 - серый",O329)))</formula>
    </cfRule>
  </conditionalFormatting>
  <conditionalFormatting sqref="O330:P330">
    <cfRule type="containsText" dxfId="4213" priority="4289" stopIfTrue="1" operator="containsText" text="3 - красный">
      <formula>NOT(ISERROR(SEARCH("3 - красный",O330)))</formula>
    </cfRule>
    <cfRule type="containsText" dxfId="4212" priority="4290" stopIfTrue="1" operator="containsText" text="2 - желтый">
      <formula>NOT(ISERROR(SEARCH("2 - желтый",O330)))</formula>
    </cfRule>
    <cfRule type="containsText" dxfId="4211" priority="4291" stopIfTrue="1" operator="containsText" text="1 - зеленый">
      <formula>NOT(ISERROR(SEARCH("1 - зеленый",O330)))</formula>
    </cfRule>
    <cfRule type="containsText" dxfId="4210" priority="4292" stopIfTrue="1" operator="containsText" text="0 - серый">
      <formula>NOT(ISERROR(SEARCH("0 - серый",O330)))</formula>
    </cfRule>
  </conditionalFormatting>
  <conditionalFormatting sqref="O331:P331">
    <cfRule type="containsText" dxfId="4209" priority="4285" stopIfTrue="1" operator="containsText" text="3 - красный">
      <formula>NOT(ISERROR(SEARCH("3 - красный",O331)))</formula>
    </cfRule>
    <cfRule type="containsText" dxfId="4208" priority="4286" stopIfTrue="1" operator="containsText" text="2 - желтый">
      <formula>NOT(ISERROR(SEARCH("2 - желтый",O331)))</formula>
    </cfRule>
    <cfRule type="containsText" dxfId="4207" priority="4287" stopIfTrue="1" operator="containsText" text="1 - зеленый">
      <formula>NOT(ISERROR(SEARCH("1 - зеленый",O331)))</formula>
    </cfRule>
    <cfRule type="containsText" dxfId="4206" priority="4288" stopIfTrue="1" operator="containsText" text="0 - серый">
      <formula>NOT(ISERROR(SEARCH("0 - серый",O331)))</formula>
    </cfRule>
  </conditionalFormatting>
  <conditionalFormatting sqref="O333:P333">
    <cfRule type="containsText" dxfId="4205" priority="4281" stopIfTrue="1" operator="containsText" text="3 - красный">
      <formula>NOT(ISERROR(SEARCH("3 - красный",O333)))</formula>
    </cfRule>
    <cfRule type="containsText" dxfId="4204" priority="4282" stopIfTrue="1" operator="containsText" text="2 - желтый">
      <formula>NOT(ISERROR(SEARCH("2 - желтый",O333)))</formula>
    </cfRule>
    <cfRule type="containsText" dxfId="4203" priority="4283" stopIfTrue="1" operator="containsText" text="1 - зеленый">
      <formula>NOT(ISERROR(SEARCH("1 - зеленый",O333)))</formula>
    </cfRule>
    <cfRule type="containsText" dxfId="4202" priority="4284" stopIfTrue="1" operator="containsText" text="0 - серый">
      <formula>NOT(ISERROR(SEARCH("0 - серый",O333)))</formula>
    </cfRule>
  </conditionalFormatting>
  <conditionalFormatting sqref="O332:P332">
    <cfRule type="containsText" dxfId="4201" priority="4277" stopIfTrue="1" operator="containsText" text="3 - красный">
      <formula>NOT(ISERROR(SEARCH("3 - красный",O332)))</formula>
    </cfRule>
    <cfRule type="containsText" dxfId="4200" priority="4278" stopIfTrue="1" operator="containsText" text="2 - желтый">
      <formula>NOT(ISERROR(SEARCH("2 - желтый",O332)))</formula>
    </cfRule>
    <cfRule type="containsText" dxfId="4199" priority="4279" stopIfTrue="1" operator="containsText" text="1 - зеленый">
      <formula>NOT(ISERROR(SEARCH("1 - зеленый",O332)))</formula>
    </cfRule>
    <cfRule type="containsText" dxfId="4198" priority="4280" stopIfTrue="1" operator="containsText" text="0 - серый">
      <formula>NOT(ISERROR(SEARCH("0 - серый",O332)))</formula>
    </cfRule>
  </conditionalFormatting>
  <conditionalFormatting sqref="O34:P34">
    <cfRule type="containsText" dxfId="4197" priority="4273" stopIfTrue="1" operator="containsText" text="3 - красный">
      <formula>NOT(ISERROR(SEARCH("3 - красный",O34)))</formula>
    </cfRule>
    <cfRule type="containsText" dxfId="4196" priority="4274" stopIfTrue="1" operator="containsText" text="2 - желтый">
      <formula>NOT(ISERROR(SEARCH("2 - желтый",O34)))</formula>
    </cfRule>
    <cfRule type="containsText" dxfId="4195" priority="4275" stopIfTrue="1" operator="containsText" text="1 - зеленый">
      <formula>NOT(ISERROR(SEARCH("1 - зеленый",O34)))</formula>
    </cfRule>
    <cfRule type="containsText" dxfId="4194" priority="4276" stopIfTrue="1" operator="containsText" text="0 - серый">
      <formula>NOT(ISERROR(SEARCH("0 - серый",O34)))</formula>
    </cfRule>
  </conditionalFormatting>
  <conditionalFormatting sqref="O27:P27">
    <cfRule type="containsText" dxfId="4193" priority="4269" stopIfTrue="1" operator="containsText" text="3 - красный">
      <formula>NOT(ISERROR(SEARCH("3 - красный",O27)))</formula>
    </cfRule>
    <cfRule type="containsText" dxfId="4192" priority="4270" stopIfTrue="1" operator="containsText" text="2 - желтый">
      <formula>NOT(ISERROR(SEARCH("2 - желтый",O27)))</formula>
    </cfRule>
    <cfRule type="containsText" dxfId="4191" priority="4271" stopIfTrue="1" operator="containsText" text="1 - зеленый">
      <formula>NOT(ISERROR(SEARCH("1 - зеленый",O27)))</formula>
    </cfRule>
    <cfRule type="containsText" dxfId="4190" priority="4272" stopIfTrue="1" operator="containsText" text="0 - серый">
      <formula>NOT(ISERROR(SEARCH("0 - серый",O27)))</formula>
    </cfRule>
  </conditionalFormatting>
  <conditionalFormatting sqref="O28:P28">
    <cfRule type="containsText" dxfId="4189" priority="4265" stopIfTrue="1" operator="containsText" text="3 - красный">
      <formula>NOT(ISERROR(SEARCH("3 - красный",O28)))</formula>
    </cfRule>
    <cfRule type="containsText" dxfId="4188" priority="4266" stopIfTrue="1" operator="containsText" text="2 - желтый">
      <formula>NOT(ISERROR(SEARCH("2 - желтый",O28)))</formula>
    </cfRule>
    <cfRule type="containsText" dxfId="4187" priority="4267" stopIfTrue="1" operator="containsText" text="1 - зеленый">
      <formula>NOT(ISERROR(SEARCH("1 - зеленый",O28)))</formula>
    </cfRule>
    <cfRule type="containsText" dxfId="4186" priority="4268" stopIfTrue="1" operator="containsText" text="0 - серый">
      <formula>NOT(ISERROR(SEARCH("0 - серый",O28)))</formula>
    </cfRule>
  </conditionalFormatting>
  <conditionalFormatting sqref="O29:P29">
    <cfRule type="containsText" dxfId="4185" priority="4261" stopIfTrue="1" operator="containsText" text="3 - красный">
      <formula>NOT(ISERROR(SEARCH("3 - красный",O29)))</formula>
    </cfRule>
    <cfRule type="containsText" dxfId="4184" priority="4262" stopIfTrue="1" operator="containsText" text="2 - желтый">
      <formula>NOT(ISERROR(SEARCH("2 - желтый",O29)))</formula>
    </cfRule>
    <cfRule type="containsText" dxfId="4183" priority="4263" stopIfTrue="1" operator="containsText" text="1 - зеленый">
      <formula>NOT(ISERROR(SEARCH("1 - зеленый",O29)))</formula>
    </cfRule>
    <cfRule type="containsText" dxfId="4182" priority="4264" stopIfTrue="1" operator="containsText" text="0 - серый">
      <formula>NOT(ISERROR(SEARCH("0 - серый",O29)))</formula>
    </cfRule>
  </conditionalFormatting>
  <conditionalFormatting sqref="O30:P30">
    <cfRule type="containsText" dxfId="4181" priority="4257" stopIfTrue="1" operator="containsText" text="3 - красный">
      <formula>NOT(ISERROR(SEARCH("3 - красный",O30)))</formula>
    </cfRule>
    <cfRule type="containsText" dxfId="4180" priority="4258" stopIfTrue="1" operator="containsText" text="2 - желтый">
      <formula>NOT(ISERROR(SEARCH("2 - желтый",O30)))</formula>
    </cfRule>
    <cfRule type="containsText" dxfId="4179" priority="4259" stopIfTrue="1" operator="containsText" text="1 - зеленый">
      <formula>NOT(ISERROR(SEARCH("1 - зеленый",O30)))</formula>
    </cfRule>
    <cfRule type="containsText" dxfId="4178" priority="4260" stopIfTrue="1" operator="containsText" text="0 - серый">
      <formula>NOT(ISERROR(SEARCH("0 - серый",O30)))</formula>
    </cfRule>
  </conditionalFormatting>
  <conditionalFormatting sqref="O31:P31">
    <cfRule type="containsText" dxfId="4177" priority="4253" stopIfTrue="1" operator="containsText" text="3 - красный">
      <formula>NOT(ISERROR(SEARCH("3 - красный",O31)))</formula>
    </cfRule>
    <cfRule type="containsText" dxfId="4176" priority="4254" stopIfTrue="1" operator="containsText" text="2 - желтый">
      <formula>NOT(ISERROR(SEARCH("2 - желтый",O31)))</formula>
    </cfRule>
    <cfRule type="containsText" dxfId="4175" priority="4255" stopIfTrue="1" operator="containsText" text="1 - зеленый">
      <formula>NOT(ISERROR(SEARCH("1 - зеленый",O31)))</formula>
    </cfRule>
    <cfRule type="containsText" dxfId="4174" priority="4256" stopIfTrue="1" operator="containsText" text="0 - серый">
      <formula>NOT(ISERROR(SEARCH("0 - серый",O31)))</formula>
    </cfRule>
  </conditionalFormatting>
  <conditionalFormatting sqref="O33">
    <cfRule type="containsText" dxfId="4173" priority="4245" stopIfTrue="1" operator="containsText" text="3 - красный">
      <formula>NOT(ISERROR(SEARCH("3 - красный",O33)))</formula>
    </cfRule>
    <cfRule type="containsText" dxfId="4172" priority="4246" stopIfTrue="1" operator="containsText" text="2 - желтый">
      <formula>NOT(ISERROR(SEARCH("2 - желтый",O33)))</formula>
    </cfRule>
    <cfRule type="containsText" dxfId="4171" priority="4247" stopIfTrue="1" operator="containsText" text="1 - зеленый">
      <formula>NOT(ISERROR(SEARCH("1 - зеленый",O33)))</formula>
    </cfRule>
    <cfRule type="containsText" dxfId="4170" priority="4248" stopIfTrue="1" operator="containsText" text="0 - серый">
      <formula>NOT(ISERROR(SEARCH("0 - серый",O33)))</formula>
    </cfRule>
  </conditionalFormatting>
  <conditionalFormatting sqref="O36:P36">
    <cfRule type="containsText" dxfId="4169" priority="4241" stopIfTrue="1" operator="containsText" text="3 - красный">
      <formula>NOT(ISERROR(SEARCH("3 - красный",O36)))</formula>
    </cfRule>
    <cfRule type="containsText" dxfId="4168" priority="4242" stopIfTrue="1" operator="containsText" text="2 - желтый">
      <formula>NOT(ISERROR(SEARCH("2 - желтый",O36)))</formula>
    </cfRule>
    <cfRule type="containsText" dxfId="4167" priority="4243" stopIfTrue="1" operator="containsText" text="1 - зеленый">
      <formula>NOT(ISERROR(SEARCH("1 - зеленый",O36)))</formula>
    </cfRule>
    <cfRule type="containsText" dxfId="4166" priority="4244" stopIfTrue="1" operator="containsText" text="0 - серый">
      <formula>NOT(ISERROR(SEARCH("0 - серый",O36)))</formula>
    </cfRule>
  </conditionalFormatting>
  <conditionalFormatting sqref="O37:P37">
    <cfRule type="containsText" dxfId="4165" priority="4237" stopIfTrue="1" operator="containsText" text="3 - красный">
      <formula>NOT(ISERROR(SEARCH("3 - красный",O37)))</formula>
    </cfRule>
    <cfRule type="containsText" dxfId="4164" priority="4238" stopIfTrue="1" operator="containsText" text="2 - желтый">
      <formula>NOT(ISERROR(SEARCH("2 - желтый",O37)))</formula>
    </cfRule>
    <cfRule type="containsText" dxfId="4163" priority="4239" stopIfTrue="1" operator="containsText" text="1 - зеленый">
      <formula>NOT(ISERROR(SEARCH("1 - зеленый",O37)))</formula>
    </cfRule>
    <cfRule type="containsText" dxfId="4162" priority="4240" stopIfTrue="1" operator="containsText" text="0 - серый">
      <formula>NOT(ISERROR(SEARCH("0 - серый",O37)))</formula>
    </cfRule>
  </conditionalFormatting>
  <conditionalFormatting sqref="O38:P38">
    <cfRule type="containsText" dxfId="4161" priority="4233" stopIfTrue="1" operator="containsText" text="3 - красный">
      <formula>NOT(ISERROR(SEARCH("3 - красный",O38)))</formula>
    </cfRule>
    <cfRule type="containsText" dxfId="4160" priority="4234" stopIfTrue="1" operator="containsText" text="2 - желтый">
      <formula>NOT(ISERROR(SEARCH("2 - желтый",O38)))</formula>
    </cfRule>
    <cfRule type="containsText" dxfId="4159" priority="4235" stopIfTrue="1" operator="containsText" text="1 - зеленый">
      <formula>NOT(ISERROR(SEARCH("1 - зеленый",O38)))</formula>
    </cfRule>
    <cfRule type="containsText" dxfId="4158" priority="4236" stopIfTrue="1" operator="containsText" text="0 - серый">
      <formula>NOT(ISERROR(SEARCH("0 - серый",O38)))</formula>
    </cfRule>
  </conditionalFormatting>
  <conditionalFormatting sqref="O53">
    <cfRule type="containsText" dxfId="4157" priority="4229" stopIfTrue="1" operator="containsText" text="3 - красный">
      <formula>NOT(ISERROR(SEARCH("3 - красный",O53)))</formula>
    </cfRule>
    <cfRule type="containsText" dxfId="4156" priority="4230" stopIfTrue="1" operator="containsText" text="2 - желтый">
      <formula>NOT(ISERROR(SEARCH("2 - желтый",O53)))</formula>
    </cfRule>
    <cfRule type="containsText" dxfId="4155" priority="4231" stopIfTrue="1" operator="containsText" text="1 - зеленый">
      <formula>NOT(ISERROR(SEARCH("1 - зеленый",O53)))</formula>
    </cfRule>
    <cfRule type="containsText" dxfId="4154" priority="4232" stopIfTrue="1" operator="containsText" text="0 - серый">
      <formula>NOT(ISERROR(SEARCH("0 - серый",O53)))</formula>
    </cfRule>
  </conditionalFormatting>
  <conditionalFormatting sqref="O54">
    <cfRule type="containsText" dxfId="4153" priority="4225" stopIfTrue="1" operator="containsText" text="3 - красный">
      <formula>NOT(ISERROR(SEARCH("3 - красный",O54)))</formula>
    </cfRule>
    <cfRule type="containsText" dxfId="4152" priority="4226" stopIfTrue="1" operator="containsText" text="2 - желтый">
      <formula>NOT(ISERROR(SEARCH("2 - желтый",O54)))</formula>
    </cfRule>
    <cfRule type="containsText" dxfId="4151" priority="4227" stopIfTrue="1" operator="containsText" text="1 - зеленый">
      <formula>NOT(ISERROR(SEARCH("1 - зеленый",O54)))</formula>
    </cfRule>
    <cfRule type="containsText" dxfId="4150" priority="4228" stopIfTrue="1" operator="containsText" text="0 - серый">
      <formula>NOT(ISERROR(SEARCH("0 - серый",O54)))</formula>
    </cfRule>
  </conditionalFormatting>
  <conditionalFormatting sqref="O57:P57">
    <cfRule type="containsText" dxfId="4149" priority="4221" stopIfTrue="1" operator="containsText" text="3 - красный">
      <formula>NOT(ISERROR(SEARCH("3 - красный",O57)))</formula>
    </cfRule>
    <cfRule type="containsText" dxfId="4148" priority="4222" stopIfTrue="1" operator="containsText" text="2 - желтый">
      <formula>NOT(ISERROR(SEARCH("2 - желтый",O57)))</formula>
    </cfRule>
    <cfRule type="containsText" dxfId="4147" priority="4223" stopIfTrue="1" operator="containsText" text="1 - зеленый">
      <formula>NOT(ISERROR(SEARCH("1 - зеленый",O57)))</formula>
    </cfRule>
    <cfRule type="containsText" dxfId="4146" priority="4224" stopIfTrue="1" operator="containsText" text="0 - серый">
      <formula>NOT(ISERROR(SEARCH("0 - серый",O57)))</formula>
    </cfRule>
  </conditionalFormatting>
  <conditionalFormatting sqref="O58">
    <cfRule type="containsText" dxfId="4145" priority="4217" stopIfTrue="1" operator="containsText" text="3 - красный">
      <formula>NOT(ISERROR(SEARCH("3 - красный",O58)))</formula>
    </cfRule>
    <cfRule type="containsText" dxfId="4144" priority="4218" stopIfTrue="1" operator="containsText" text="2 - желтый">
      <formula>NOT(ISERROR(SEARCH("2 - желтый",O58)))</formula>
    </cfRule>
    <cfRule type="containsText" dxfId="4143" priority="4219" stopIfTrue="1" operator="containsText" text="1 - зеленый">
      <formula>NOT(ISERROR(SEARCH("1 - зеленый",O58)))</formula>
    </cfRule>
    <cfRule type="containsText" dxfId="4142" priority="4220" stopIfTrue="1" operator="containsText" text="0 - серый">
      <formula>NOT(ISERROR(SEARCH("0 - серый",O58)))</formula>
    </cfRule>
  </conditionalFormatting>
  <conditionalFormatting sqref="O59">
    <cfRule type="containsText" dxfId="4141" priority="4213" stopIfTrue="1" operator="containsText" text="3 - красный">
      <formula>NOT(ISERROR(SEARCH("3 - красный",O59)))</formula>
    </cfRule>
    <cfRule type="containsText" dxfId="4140" priority="4214" stopIfTrue="1" operator="containsText" text="2 - желтый">
      <formula>NOT(ISERROR(SEARCH("2 - желтый",O59)))</formula>
    </cfRule>
    <cfRule type="containsText" dxfId="4139" priority="4215" stopIfTrue="1" operator="containsText" text="1 - зеленый">
      <formula>NOT(ISERROR(SEARCH("1 - зеленый",O59)))</formula>
    </cfRule>
    <cfRule type="containsText" dxfId="4138" priority="4216" stopIfTrue="1" operator="containsText" text="0 - серый">
      <formula>NOT(ISERROR(SEARCH("0 - серый",O59)))</formula>
    </cfRule>
  </conditionalFormatting>
  <conditionalFormatting sqref="O69:P69">
    <cfRule type="containsText" dxfId="4137" priority="4209" stopIfTrue="1" operator="containsText" text="3 - красный">
      <formula>NOT(ISERROR(SEARCH("3 - красный",O69)))</formula>
    </cfRule>
    <cfRule type="containsText" dxfId="4136" priority="4210" stopIfTrue="1" operator="containsText" text="2 - желтый">
      <formula>NOT(ISERROR(SEARCH("2 - желтый",O69)))</formula>
    </cfRule>
    <cfRule type="containsText" dxfId="4135" priority="4211" stopIfTrue="1" operator="containsText" text="1 - зеленый">
      <formula>NOT(ISERROR(SEARCH("1 - зеленый",O69)))</formula>
    </cfRule>
    <cfRule type="containsText" dxfId="4134" priority="4212" stopIfTrue="1" operator="containsText" text="0 - серый">
      <formula>NOT(ISERROR(SEARCH("0 - серый",O69)))</formula>
    </cfRule>
  </conditionalFormatting>
  <conditionalFormatting sqref="O70:P70">
    <cfRule type="containsText" dxfId="4133" priority="4205" stopIfTrue="1" operator="containsText" text="3 - красный">
      <formula>NOT(ISERROR(SEARCH("3 - красный",O70)))</formula>
    </cfRule>
    <cfRule type="containsText" dxfId="4132" priority="4206" stopIfTrue="1" operator="containsText" text="2 - желтый">
      <formula>NOT(ISERROR(SEARCH("2 - желтый",O70)))</formula>
    </cfRule>
    <cfRule type="containsText" dxfId="4131" priority="4207" stopIfTrue="1" operator="containsText" text="1 - зеленый">
      <formula>NOT(ISERROR(SEARCH("1 - зеленый",O70)))</formula>
    </cfRule>
    <cfRule type="containsText" dxfId="4130" priority="4208" stopIfTrue="1" operator="containsText" text="0 - серый">
      <formula>NOT(ISERROR(SEARCH("0 - серый",O70)))</formula>
    </cfRule>
  </conditionalFormatting>
  <conditionalFormatting sqref="O72:P72">
    <cfRule type="containsText" dxfId="4129" priority="4201" stopIfTrue="1" operator="containsText" text="3 - красный">
      <formula>NOT(ISERROR(SEARCH("3 - красный",O72)))</formula>
    </cfRule>
    <cfRule type="containsText" dxfId="4128" priority="4202" stopIfTrue="1" operator="containsText" text="2 - желтый">
      <formula>NOT(ISERROR(SEARCH("2 - желтый",O72)))</formula>
    </cfRule>
    <cfRule type="containsText" dxfId="4127" priority="4203" stopIfTrue="1" operator="containsText" text="1 - зеленый">
      <formula>NOT(ISERROR(SEARCH("1 - зеленый",O72)))</formula>
    </cfRule>
    <cfRule type="containsText" dxfId="4126" priority="4204" stopIfTrue="1" operator="containsText" text="0 - серый">
      <formula>NOT(ISERROR(SEARCH("0 - серый",O72)))</formula>
    </cfRule>
  </conditionalFormatting>
  <conditionalFormatting sqref="O73:P73">
    <cfRule type="containsText" dxfId="4125" priority="4197" stopIfTrue="1" operator="containsText" text="3 - красный">
      <formula>NOT(ISERROR(SEARCH("3 - красный",O73)))</formula>
    </cfRule>
    <cfRule type="containsText" dxfId="4124" priority="4198" stopIfTrue="1" operator="containsText" text="2 - желтый">
      <formula>NOT(ISERROR(SEARCH("2 - желтый",O73)))</formula>
    </cfRule>
    <cfRule type="containsText" dxfId="4123" priority="4199" stopIfTrue="1" operator="containsText" text="1 - зеленый">
      <formula>NOT(ISERROR(SEARCH("1 - зеленый",O73)))</formula>
    </cfRule>
    <cfRule type="containsText" dxfId="4122" priority="4200" stopIfTrue="1" operator="containsText" text="0 - серый">
      <formula>NOT(ISERROR(SEARCH("0 - серый",O73)))</formula>
    </cfRule>
  </conditionalFormatting>
  <conditionalFormatting sqref="O71:P71">
    <cfRule type="containsText" dxfId="4121" priority="4193" stopIfTrue="1" operator="containsText" text="3 - красный">
      <formula>NOT(ISERROR(SEARCH("3 - красный",O71)))</formula>
    </cfRule>
    <cfRule type="containsText" dxfId="4120" priority="4194" stopIfTrue="1" operator="containsText" text="2 - желтый">
      <formula>NOT(ISERROR(SEARCH("2 - желтый",O71)))</formula>
    </cfRule>
    <cfRule type="containsText" dxfId="4119" priority="4195" stopIfTrue="1" operator="containsText" text="1 - зеленый">
      <formula>NOT(ISERROR(SEARCH("1 - зеленый",O71)))</formula>
    </cfRule>
    <cfRule type="containsText" dxfId="4118" priority="4196" stopIfTrue="1" operator="containsText" text="0 - серый">
      <formula>NOT(ISERROR(SEARCH("0 - серый",O71)))</formula>
    </cfRule>
  </conditionalFormatting>
  <conditionalFormatting sqref="O74:P74">
    <cfRule type="containsText" dxfId="4117" priority="4189" stopIfTrue="1" operator="containsText" text="3 - красный">
      <formula>NOT(ISERROR(SEARCH("3 - красный",O74)))</formula>
    </cfRule>
    <cfRule type="containsText" dxfId="4116" priority="4190" stopIfTrue="1" operator="containsText" text="2 - желтый">
      <formula>NOT(ISERROR(SEARCH("2 - желтый",O74)))</formula>
    </cfRule>
    <cfRule type="containsText" dxfId="4115" priority="4191" stopIfTrue="1" operator="containsText" text="1 - зеленый">
      <formula>NOT(ISERROR(SEARCH("1 - зеленый",O74)))</formula>
    </cfRule>
    <cfRule type="containsText" dxfId="4114" priority="4192" stopIfTrue="1" operator="containsText" text="0 - серый">
      <formula>NOT(ISERROR(SEARCH("0 - серый",O74)))</formula>
    </cfRule>
  </conditionalFormatting>
  <conditionalFormatting sqref="O75:P75">
    <cfRule type="containsText" dxfId="4113" priority="4185" stopIfTrue="1" operator="containsText" text="3 - красный">
      <formula>NOT(ISERROR(SEARCH("3 - красный",O75)))</formula>
    </cfRule>
    <cfRule type="containsText" dxfId="4112" priority="4186" stopIfTrue="1" operator="containsText" text="2 - желтый">
      <formula>NOT(ISERROR(SEARCH("2 - желтый",O75)))</formula>
    </cfRule>
    <cfRule type="containsText" dxfId="4111" priority="4187" stopIfTrue="1" operator="containsText" text="1 - зеленый">
      <formula>NOT(ISERROR(SEARCH("1 - зеленый",O75)))</formula>
    </cfRule>
    <cfRule type="containsText" dxfId="4110" priority="4188" stopIfTrue="1" operator="containsText" text="0 - серый">
      <formula>NOT(ISERROR(SEARCH("0 - серый",O75)))</formula>
    </cfRule>
  </conditionalFormatting>
  <conditionalFormatting sqref="O76:P76">
    <cfRule type="containsText" dxfId="4109" priority="4181" stopIfTrue="1" operator="containsText" text="3 - красный">
      <formula>NOT(ISERROR(SEARCH("3 - красный",O76)))</formula>
    </cfRule>
    <cfRule type="containsText" dxfId="4108" priority="4182" stopIfTrue="1" operator="containsText" text="2 - желтый">
      <formula>NOT(ISERROR(SEARCH("2 - желтый",O76)))</formula>
    </cfRule>
    <cfRule type="containsText" dxfId="4107" priority="4183" stopIfTrue="1" operator="containsText" text="1 - зеленый">
      <formula>NOT(ISERROR(SEARCH("1 - зеленый",O76)))</formula>
    </cfRule>
    <cfRule type="containsText" dxfId="4106" priority="4184" stopIfTrue="1" operator="containsText" text="0 - серый">
      <formula>NOT(ISERROR(SEARCH("0 - серый",O76)))</formula>
    </cfRule>
  </conditionalFormatting>
  <conditionalFormatting sqref="O77:P77">
    <cfRule type="containsText" dxfId="4105" priority="4177" stopIfTrue="1" operator="containsText" text="3 - красный">
      <formula>NOT(ISERROR(SEARCH("3 - красный",O77)))</formula>
    </cfRule>
    <cfRule type="containsText" dxfId="4104" priority="4178" stopIfTrue="1" operator="containsText" text="2 - желтый">
      <formula>NOT(ISERROR(SEARCH("2 - желтый",O77)))</formula>
    </cfRule>
    <cfRule type="containsText" dxfId="4103" priority="4179" stopIfTrue="1" operator="containsText" text="1 - зеленый">
      <formula>NOT(ISERROR(SEARCH("1 - зеленый",O77)))</formula>
    </cfRule>
    <cfRule type="containsText" dxfId="4102" priority="4180" stopIfTrue="1" operator="containsText" text="0 - серый">
      <formula>NOT(ISERROR(SEARCH("0 - серый",O77)))</formula>
    </cfRule>
  </conditionalFormatting>
  <conditionalFormatting sqref="O78:P78">
    <cfRule type="containsText" dxfId="4101" priority="4173" stopIfTrue="1" operator="containsText" text="3 - красный">
      <formula>NOT(ISERROR(SEARCH("3 - красный",O78)))</formula>
    </cfRule>
    <cfRule type="containsText" dxfId="4100" priority="4174" stopIfTrue="1" operator="containsText" text="2 - желтый">
      <formula>NOT(ISERROR(SEARCH("2 - желтый",O78)))</formula>
    </cfRule>
    <cfRule type="containsText" dxfId="4099" priority="4175" stopIfTrue="1" operator="containsText" text="1 - зеленый">
      <formula>NOT(ISERROR(SEARCH("1 - зеленый",O78)))</formula>
    </cfRule>
    <cfRule type="containsText" dxfId="4098" priority="4176" stopIfTrue="1" operator="containsText" text="0 - серый">
      <formula>NOT(ISERROR(SEARCH("0 - серый",O78)))</formula>
    </cfRule>
  </conditionalFormatting>
  <conditionalFormatting sqref="O79:P79">
    <cfRule type="containsText" dxfId="4097" priority="4169" stopIfTrue="1" operator="containsText" text="3 - красный">
      <formula>NOT(ISERROR(SEARCH("3 - красный",O79)))</formula>
    </cfRule>
    <cfRule type="containsText" dxfId="4096" priority="4170" stopIfTrue="1" operator="containsText" text="2 - желтый">
      <formula>NOT(ISERROR(SEARCH("2 - желтый",O79)))</formula>
    </cfRule>
    <cfRule type="containsText" dxfId="4095" priority="4171" stopIfTrue="1" operator="containsText" text="1 - зеленый">
      <formula>NOT(ISERROR(SEARCH("1 - зеленый",O79)))</formula>
    </cfRule>
    <cfRule type="containsText" dxfId="4094" priority="4172" stopIfTrue="1" operator="containsText" text="0 - серый">
      <formula>NOT(ISERROR(SEARCH("0 - серый",O79)))</formula>
    </cfRule>
  </conditionalFormatting>
  <conditionalFormatting sqref="O80:P80">
    <cfRule type="containsText" dxfId="4093" priority="4165" stopIfTrue="1" operator="containsText" text="3 - красный">
      <formula>NOT(ISERROR(SEARCH("3 - красный",O80)))</formula>
    </cfRule>
    <cfRule type="containsText" dxfId="4092" priority="4166" stopIfTrue="1" operator="containsText" text="2 - желтый">
      <formula>NOT(ISERROR(SEARCH("2 - желтый",O80)))</formula>
    </cfRule>
    <cfRule type="containsText" dxfId="4091" priority="4167" stopIfTrue="1" operator="containsText" text="1 - зеленый">
      <formula>NOT(ISERROR(SEARCH("1 - зеленый",O80)))</formula>
    </cfRule>
    <cfRule type="containsText" dxfId="4090" priority="4168" stopIfTrue="1" operator="containsText" text="0 - серый">
      <formula>NOT(ISERROR(SEARCH("0 - серый",O80)))</formula>
    </cfRule>
  </conditionalFormatting>
  <conditionalFormatting sqref="O81:P81">
    <cfRule type="containsText" dxfId="4089" priority="4161" stopIfTrue="1" operator="containsText" text="3 - красный">
      <formula>NOT(ISERROR(SEARCH("3 - красный",O81)))</formula>
    </cfRule>
    <cfRule type="containsText" dxfId="4088" priority="4162" stopIfTrue="1" operator="containsText" text="2 - желтый">
      <formula>NOT(ISERROR(SEARCH("2 - желтый",O81)))</formula>
    </cfRule>
    <cfRule type="containsText" dxfId="4087" priority="4163" stopIfTrue="1" operator="containsText" text="1 - зеленый">
      <formula>NOT(ISERROR(SEARCH("1 - зеленый",O81)))</formula>
    </cfRule>
    <cfRule type="containsText" dxfId="4086" priority="4164" stopIfTrue="1" operator="containsText" text="0 - серый">
      <formula>NOT(ISERROR(SEARCH("0 - серый",O81)))</formula>
    </cfRule>
  </conditionalFormatting>
  <conditionalFormatting sqref="O82:P82">
    <cfRule type="containsText" dxfId="4085" priority="4157" stopIfTrue="1" operator="containsText" text="3 - красный">
      <formula>NOT(ISERROR(SEARCH("3 - красный",O82)))</formula>
    </cfRule>
    <cfRule type="containsText" dxfId="4084" priority="4158" stopIfTrue="1" operator="containsText" text="2 - желтый">
      <formula>NOT(ISERROR(SEARCH("2 - желтый",O82)))</formula>
    </cfRule>
    <cfRule type="containsText" dxfId="4083" priority="4159" stopIfTrue="1" operator="containsText" text="1 - зеленый">
      <formula>NOT(ISERROR(SEARCH("1 - зеленый",O82)))</formula>
    </cfRule>
    <cfRule type="containsText" dxfId="4082" priority="4160" stopIfTrue="1" operator="containsText" text="0 - серый">
      <formula>NOT(ISERROR(SEARCH("0 - серый",O82)))</formula>
    </cfRule>
  </conditionalFormatting>
  <conditionalFormatting sqref="O87:P87">
    <cfRule type="containsText" dxfId="4081" priority="4153" stopIfTrue="1" operator="containsText" text="3 - красный">
      <formula>NOT(ISERROR(SEARCH("3 - красный",O87)))</formula>
    </cfRule>
    <cfRule type="containsText" dxfId="4080" priority="4154" stopIfTrue="1" operator="containsText" text="2 - желтый">
      <formula>NOT(ISERROR(SEARCH("2 - желтый",O87)))</formula>
    </cfRule>
    <cfRule type="containsText" dxfId="4079" priority="4155" stopIfTrue="1" operator="containsText" text="1 - зеленый">
      <formula>NOT(ISERROR(SEARCH("1 - зеленый",O87)))</formula>
    </cfRule>
    <cfRule type="containsText" dxfId="4078" priority="4156" stopIfTrue="1" operator="containsText" text="0 - серый">
      <formula>NOT(ISERROR(SEARCH("0 - серый",O87)))</formula>
    </cfRule>
  </conditionalFormatting>
  <conditionalFormatting sqref="O88:P88">
    <cfRule type="containsText" dxfId="4077" priority="4149" stopIfTrue="1" operator="containsText" text="3 - красный">
      <formula>NOT(ISERROR(SEARCH("3 - красный",O88)))</formula>
    </cfRule>
    <cfRule type="containsText" dxfId="4076" priority="4150" stopIfTrue="1" operator="containsText" text="2 - желтый">
      <formula>NOT(ISERROR(SEARCH("2 - желтый",O88)))</formula>
    </cfRule>
    <cfRule type="containsText" dxfId="4075" priority="4151" stopIfTrue="1" operator="containsText" text="1 - зеленый">
      <formula>NOT(ISERROR(SEARCH("1 - зеленый",O88)))</formula>
    </cfRule>
    <cfRule type="containsText" dxfId="4074" priority="4152" stopIfTrue="1" operator="containsText" text="0 - серый">
      <formula>NOT(ISERROR(SEARCH("0 - серый",O88)))</formula>
    </cfRule>
  </conditionalFormatting>
  <conditionalFormatting sqref="O89:P89">
    <cfRule type="containsText" dxfId="4073" priority="4145" stopIfTrue="1" operator="containsText" text="3 - красный">
      <formula>NOT(ISERROR(SEARCH("3 - красный",O89)))</formula>
    </cfRule>
    <cfRule type="containsText" dxfId="4072" priority="4146" stopIfTrue="1" operator="containsText" text="2 - желтый">
      <formula>NOT(ISERROR(SEARCH("2 - желтый",O89)))</formula>
    </cfRule>
    <cfRule type="containsText" dxfId="4071" priority="4147" stopIfTrue="1" operator="containsText" text="1 - зеленый">
      <formula>NOT(ISERROR(SEARCH("1 - зеленый",O89)))</formula>
    </cfRule>
    <cfRule type="containsText" dxfId="4070" priority="4148" stopIfTrue="1" operator="containsText" text="0 - серый">
      <formula>NOT(ISERROR(SEARCH("0 - серый",O89)))</formula>
    </cfRule>
  </conditionalFormatting>
  <conditionalFormatting sqref="O90:P90">
    <cfRule type="containsText" dxfId="4069" priority="4141" stopIfTrue="1" operator="containsText" text="3 - красный">
      <formula>NOT(ISERROR(SEARCH("3 - красный",O90)))</formula>
    </cfRule>
    <cfRule type="containsText" dxfId="4068" priority="4142" stopIfTrue="1" operator="containsText" text="2 - желтый">
      <formula>NOT(ISERROR(SEARCH("2 - желтый",O90)))</formula>
    </cfRule>
    <cfRule type="containsText" dxfId="4067" priority="4143" stopIfTrue="1" operator="containsText" text="1 - зеленый">
      <formula>NOT(ISERROR(SEARCH("1 - зеленый",O90)))</formula>
    </cfRule>
    <cfRule type="containsText" dxfId="4066" priority="4144" stopIfTrue="1" operator="containsText" text="0 - серый">
      <formula>NOT(ISERROR(SEARCH("0 - серый",O90)))</formula>
    </cfRule>
  </conditionalFormatting>
  <conditionalFormatting sqref="O92:P92">
    <cfRule type="containsText" dxfId="4065" priority="4137" stopIfTrue="1" operator="containsText" text="3 - красный">
      <formula>NOT(ISERROR(SEARCH("3 - красный",O92)))</formula>
    </cfRule>
    <cfRule type="containsText" dxfId="4064" priority="4138" stopIfTrue="1" operator="containsText" text="2 - желтый">
      <formula>NOT(ISERROR(SEARCH("2 - желтый",O92)))</formula>
    </cfRule>
    <cfRule type="containsText" dxfId="4063" priority="4139" stopIfTrue="1" operator="containsText" text="1 - зеленый">
      <formula>NOT(ISERROR(SEARCH("1 - зеленый",O92)))</formula>
    </cfRule>
    <cfRule type="containsText" dxfId="4062" priority="4140" stopIfTrue="1" operator="containsText" text="0 - серый">
      <formula>NOT(ISERROR(SEARCH("0 - серый",O92)))</formula>
    </cfRule>
  </conditionalFormatting>
  <conditionalFormatting sqref="O105:P105">
    <cfRule type="containsText" dxfId="4061" priority="4133" stopIfTrue="1" operator="containsText" text="3 - красный">
      <formula>NOT(ISERROR(SEARCH("3 - красный",O105)))</formula>
    </cfRule>
    <cfRule type="containsText" dxfId="4060" priority="4134" stopIfTrue="1" operator="containsText" text="2 - желтый">
      <formula>NOT(ISERROR(SEARCH("2 - желтый",O105)))</formula>
    </cfRule>
    <cfRule type="containsText" dxfId="4059" priority="4135" stopIfTrue="1" operator="containsText" text="1 - зеленый">
      <formula>NOT(ISERROR(SEARCH("1 - зеленый",O105)))</formula>
    </cfRule>
    <cfRule type="containsText" dxfId="4058" priority="4136" stopIfTrue="1" operator="containsText" text="0 - серый">
      <formula>NOT(ISERROR(SEARCH("0 - серый",O105)))</formula>
    </cfRule>
  </conditionalFormatting>
  <conditionalFormatting sqref="O106:P106">
    <cfRule type="containsText" dxfId="4057" priority="4129" stopIfTrue="1" operator="containsText" text="3 - красный">
      <formula>NOT(ISERROR(SEARCH("3 - красный",O106)))</formula>
    </cfRule>
    <cfRule type="containsText" dxfId="4056" priority="4130" stopIfTrue="1" operator="containsText" text="2 - желтый">
      <formula>NOT(ISERROR(SEARCH("2 - желтый",O106)))</formula>
    </cfRule>
    <cfRule type="containsText" dxfId="4055" priority="4131" stopIfTrue="1" operator="containsText" text="1 - зеленый">
      <formula>NOT(ISERROR(SEARCH("1 - зеленый",O106)))</formula>
    </cfRule>
    <cfRule type="containsText" dxfId="4054" priority="4132" stopIfTrue="1" operator="containsText" text="0 - серый">
      <formula>NOT(ISERROR(SEARCH("0 - серый",O106)))</formula>
    </cfRule>
  </conditionalFormatting>
  <conditionalFormatting sqref="O107:P107">
    <cfRule type="containsText" dxfId="4053" priority="4125" stopIfTrue="1" operator="containsText" text="3 - красный">
      <formula>NOT(ISERROR(SEARCH("3 - красный",O107)))</formula>
    </cfRule>
    <cfRule type="containsText" dxfId="4052" priority="4126" stopIfTrue="1" operator="containsText" text="2 - желтый">
      <formula>NOT(ISERROR(SEARCH("2 - желтый",O107)))</formula>
    </cfRule>
    <cfRule type="containsText" dxfId="4051" priority="4127" stopIfTrue="1" operator="containsText" text="1 - зеленый">
      <formula>NOT(ISERROR(SEARCH("1 - зеленый",O107)))</formula>
    </cfRule>
    <cfRule type="containsText" dxfId="4050" priority="4128" stopIfTrue="1" operator="containsText" text="0 - серый">
      <formula>NOT(ISERROR(SEARCH("0 - серый",O107)))</formula>
    </cfRule>
  </conditionalFormatting>
  <conditionalFormatting sqref="O108:P108">
    <cfRule type="containsText" dxfId="4049" priority="4121" stopIfTrue="1" operator="containsText" text="3 - красный">
      <formula>NOT(ISERROR(SEARCH("3 - красный",O108)))</formula>
    </cfRule>
    <cfRule type="containsText" dxfId="4048" priority="4122" stopIfTrue="1" operator="containsText" text="2 - желтый">
      <formula>NOT(ISERROR(SEARCH("2 - желтый",O108)))</formula>
    </cfRule>
    <cfRule type="containsText" dxfId="4047" priority="4123" stopIfTrue="1" operator="containsText" text="1 - зеленый">
      <formula>NOT(ISERROR(SEARCH("1 - зеленый",O108)))</formula>
    </cfRule>
    <cfRule type="containsText" dxfId="4046" priority="4124" stopIfTrue="1" operator="containsText" text="0 - серый">
      <formula>NOT(ISERROR(SEARCH("0 - серый",O108)))</formula>
    </cfRule>
  </conditionalFormatting>
  <conditionalFormatting sqref="O109:P109">
    <cfRule type="containsText" dxfId="4045" priority="4117" stopIfTrue="1" operator="containsText" text="3 - красный">
      <formula>NOT(ISERROR(SEARCH("3 - красный",O109)))</formula>
    </cfRule>
    <cfRule type="containsText" dxfId="4044" priority="4118" stopIfTrue="1" operator="containsText" text="2 - желтый">
      <formula>NOT(ISERROR(SEARCH("2 - желтый",O109)))</formula>
    </cfRule>
    <cfRule type="containsText" dxfId="4043" priority="4119" stopIfTrue="1" operator="containsText" text="1 - зеленый">
      <formula>NOT(ISERROR(SEARCH("1 - зеленый",O109)))</formula>
    </cfRule>
    <cfRule type="containsText" dxfId="4042" priority="4120" stopIfTrue="1" operator="containsText" text="0 - серый">
      <formula>NOT(ISERROR(SEARCH("0 - серый",O109)))</formula>
    </cfRule>
  </conditionalFormatting>
  <conditionalFormatting sqref="O110:P110">
    <cfRule type="containsText" dxfId="4041" priority="4113" stopIfTrue="1" operator="containsText" text="3 - красный">
      <formula>NOT(ISERROR(SEARCH("3 - красный",O110)))</formula>
    </cfRule>
    <cfRule type="containsText" dxfId="4040" priority="4114" stopIfTrue="1" operator="containsText" text="2 - желтый">
      <formula>NOT(ISERROR(SEARCH("2 - желтый",O110)))</formula>
    </cfRule>
    <cfRule type="containsText" dxfId="4039" priority="4115" stopIfTrue="1" operator="containsText" text="1 - зеленый">
      <formula>NOT(ISERROR(SEARCH("1 - зеленый",O110)))</formula>
    </cfRule>
    <cfRule type="containsText" dxfId="4038" priority="4116" stopIfTrue="1" operator="containsText" text="0 - серый">
      <formula>NOT(ISERROR(SEARCH("0 - серый",O110)))</formula>
    </cfRule>
  </conditionalFormatting>
  <conditionalFormatting sqref="O111:P111">
    <cfRule type="containsText" dxfId="4037" priority="4109" stopIfTrue="1" operator="containsText" text="3 - красный">
      <formula>NOT(ISERROR(SEARCH("3 - красный",O111)))</formula>
    </cfRule>
    <cfRule type="containsText" dxfId="4036" priority="4110" stopIfTrue="1" operator="containsText" text="2 - желтый">
      <formula>NOT(ISERROR(SEARCH("2 - желтый",O111)))</formula>
    </cfRule>
    <cfRule type="containsText" dxfId="4035" priority="4111" stopIfTrue="1" operator="containsText" text="1 - зеленый">
      <formula>NOT(ISERROR(SEARCH("1 - зеленый",O111)))</formula>
    </cfRule>
    <cfRule type="containsText" dxfId="4034" priority="4112" stopIfTrue="1" operator="containsText" text="0 - серый">
      <formula>NOT(ISERROR(SEARCH("0 - серый",O111)))</formula>
    </cfRule>
  </conditionalFormatting>
  <conditionalFormatting sqref="O112:P112">
    <cfRule type="containsText" dxfId="4033" priority="4105" stopIfTrue="1" operator="containsText" text="3 - красный">
      <formula>NOT(ISERROR(SEARCH("3 - красный",O112)))</formula>
    </cfRule>
    <cfRule type="containsText" dxfId="4032" priority="4106" stopIfTrue="1" operator="containsText" text="2 - желтый">
      <formula>NOT(ISERROR(SEARCH("2 - желтый",O112)))</formula>
    </cfRule>
    <cfRule type="containsText" dxfId="4031" priority="4107" stopIfTrue="1" operator="containsText" text="1 - зеленый">
      <formula>NOT(ISERROR(SEARCH("1 - зеленый",O112)))</formula>
    </cfRule>
    <cfRule type="containsText" dxfId="4030" priority="4108" stopIfTrue="1" operator="containsText" text="0 - серый">
      <formula>NOT(ISERROR(SEARCH("0 - серый",O112)))</formula>
    </cfRule>
  </conditionalFormatting>
  <conditionalFormatting sqref="P113">
    <cfRule type="containsText" dxfId="4029" priority="4101" stopIfTrue="1" operator="containsText" text="3 - красный">
      <formula>NOT(ISERROR(SEARCH("3 - красный",P113)))</formula>
    </cfRule>
    <cfRule type="containsText" dxfId="4028" priority="4102" stopIfTrue="1" operator="containsText" text="2 - желтый">
      <formula>NOT(ISERROR(SEARCH("2 - желтый",P113)))</formula>
    </cfRule>
    <cfRule type="containsText" dxfId="4027" priority="4103" stopIfTrue="1" operator="containsText" text="1 - зеленый">
      <formula>NOT(ISERROR(SEARCH("1 - зеленый",P113)))</formula>
    </cfRule>
    <cfRule type="containsText" dxfId="4026" priority="4104" stopIfTrue="1" operator="containsText" text="0 - серый">
      <formula>NOT(ISERROR(SEARCH("0 - серый",P113)))</formula>
    </cfRule>
  </conditionalFormatting>
  <conditionalFormatting sqref="P116">
    <cfRule type="containsText" dxfId="4025" priority="4093" stopIfTrue="1" operator="containsText" text="3 - красный">
      <formula>NOT(ISERROR(SEARCH("3 - красный",P116)))</formula>
    </cfRule>
    <cfRule type="containsText" dxfId="4024" priority="4094" stopIfTrue="1" operator="containsText" text="2 - желтый">
      <formula>NOT(ISERROR(SEARCH("2 - желтый",P116)))</formula>
    </cfRule>
    <cfRule type="containsText" dxfId="4023" priority="4095" stopIfTrue="1" operator="containsText" text="1 - зеленый">
      <formula>NOT(ISERROR(SEARCH("1 - зеленый",P116)))</formula>
    </cfRule>
    <cfRule type="containsText" dxfId="4022" priority="4096" stopIfTrue="1" operator="containsText" text="0 - серый">
      <formula>NOT(ISERROR(SEARCH("0 - серый",P116)))</formula>
    </cfRule>
  </conditionalFormatting>
  <conditionalFormatting sqref="O117">
    <cfRule type="containsText" dxfId="4021" priority="4081" stopIfTrue="1" operator="containsText" text="3 - красный">
      <formula>NOT(ISERROR(SEARCH("3 - красный",O117)))</formula>
    </cfRule>
    <cfRule type="containsText" dxfId="4020" priority="4082" stopIfTrue="1" operator="containsText" text="2 - желтый">
      <formula>NOT(ISERROR(SEARCH("2 - желтый",O117)))</formula>
    </cfRule>
    <cfRule type="containsText" dxfId="4019" priority="4083" stopIfTrue="1" operator="containsText" text="1 - зеленый">
      <formula>NOT(ISERROR(SEARCH("1 - зеленый",O117)))</formula>
    </cfRule>
    <cfRule type="containsText" dxfId="4018" priority="4084" stopIfTrue="1" operator="containsText" text="0 - серый">
      <formula>NOT(ISERROR(SEARCH("0 - серый",O117)))</formula>
    </cfRule>
  </conditionalFormatting>
  <conditionalFormatting sqref="O118:P118">
    <cfRule type="containsText" dxfId="4017" priority="4077" stopIfTrue="1" operator="containsText" text="3 - красный">
      <formula>NOT(ISERROR(SEARCH("3 - красный",O118)))</formula>
    </cfRule>
    <cfRule type="containsText" dxfId="4016" priority="4078" stopIfTrue="1" operator="containsText" text="2 - желтый">
      <formula>NOT(ISERROR(SEARCH("2 - желтый",O118)))</formula>
    </cfRule>
    <cfRule type="containsText" dxfId="4015" priority="4079" stopIfTrue="1" operator="containsText" text="1 - зеленый">
      <formula>NOT(ISERROR(SEARCH("1 - зеленый",O118)))</formula>
    </cfRule>
    <cfRule type="containsText" dxfId="4014" priority="4080" stopIfTrue="1" operator="containsText" text="0 - серый">
      <formula>NOT(ISERROR(SEARCH("0 - серый",O118)))</formula>
    </cfRule>
  </conditionalFormatting>
  <conditionalFormatting sqref="P143">
    <cfRule type="containsText" dxfId="4013" priority="4021" stopIfTrue="1" operator="containsText" text="3 - красный">
      <formula>NOT(ISERROR(SEARCH("3 - красный",P143)))</formula>
    </cfRule>
    <cfRule type="containsText" dxfId="4012" priority="4022" stopIfTrue="1" operator="containsText" text="2 - желтый">
      <formula>NOT(ISERROR(SEARCH("2 - желтый",P143)))</formula>
    </cfRule>
    <cfRule type="containsText" dxfId="4011" priority="4023" stopIfTrue="1" operator="containsText" text="1 - зеленый">
      <formula>NOT(ISERROR(SEARCH("1 - зеленый",P143)))</formula>
    </cfRule>
    <cfRule type="containsText" dxfId="4010" priority="4024" stopIfTrue="1" operator="containsText" text="0 - серый">
      <formula>NOT(ISERROR(SEARCH("0 - серый",P143)))</formula>
    </cfRule>
  </conditionalFormatting>
  <conditionalFormatting sqref="O150">
    <cfRule type="containsText" dxfId="4009" priority="4009" stopIfTrue="1" operator="containsText" text="3 - красный">
      <formula>NOT(ISERROR(SEARCH("3 - красный",O150)))</formula>
    </cfRule>
    <cfRule type="containsText" dxfId="4008" priority="4010" stopIfTrue="1" operator="containsText" text="2 - желтый">
      <formula>NOT(ISERROR(SEARCH("2 - желтый",O150)))</formula>
    </cfRule>
    <cfRule type="containsText" dxfId="4007" priority="4011" stopIfTrue="1" operator="containsText" text="1 - зеленый">
      <formula>NOT(ISERROR(SEARCH("1 - зеленый",O150)))</formula>
    </cfRule>
    <cfRule type="containsText" dxfId="4006" priority="4012" stopIfTrue="1" operator="containsText" text="0 - серый">
      <formula>NOT(ISERROR(SEARCH("0 - серый",O150)))</formula>
    </cfRule>
  </conditionalFormatting>
  <conditionalFormatting sqref="O187:P187">
    <cfRule type="containsText" dxfId="4005" priority="4005" stopIfTrue="1" operator="containsText" text="3 - красный">
      <formula>NOT(ISERROR(SEARCH("3 - красный",O187)))</formula>
    </cfRule>
    <cfRule type="containsText" dxfId="4004" priority="4006" stopIfTrue="1" operator="containsText" text="2 - желтый">
      <formula>NOT(ISERROR(SEARCH("2 - желтый",O187)))</formula>
    </cfRule>
    <cfRule type="containsText" dxfId="4003" priority="4007" stopIfTrue="1" operator="containsText" text="1 - зеленый">
      <formula>NOT(ISERROR(SEARCH("1 - зеленый",O187)))</formula>
    </cfRule>
    <cfRule type="containsText" dxfId="4002" priority="4008" stopIfTrue="1" operator="containsText" text="0 - серый">
      <formula>NOT(ISERROR(SEARCH("0 - серый",O187)))</formula>
    </cfRule>
  </conditionalFormatting>
  <conditionalFormatting sqref="O188:P188">
    <cfRule type="containsText" dxfId="4001" priority="4001" stopIfTrue="1" operator="containsText" text="3 - красный">
      <formula>NOT(ISERROR(SEARCH("3 - красный",O188)))</formula>
    </cfRule>
    <cfRule type="containsText" dxfId="4000" priority="4002" stopIfTrue="1" operator="containsText" text="2 - желтый">
      <formula>NOT(ISERROR(SEARCH("2 - желтый",O188)))</formula>
    </cfRule>
    <cfRule type="containsText" dxfId="3999" priority="4003" stopIfTrue="1" operator="containsText" text="1 - зеленый">
      <formula>NOT(ISERROR(SEARCH("1 - зеленый",O188)))</formula>
    </cfRule>
    <cfRule type="containsText" dxfId="3998" priority="4004" stopIfTrue="1" operator="containsText" text="0 - серый">
      <formula>NOT(ISERROR(SEARCH("0 - серый",O188)))</formula>
    </cfRule>
  </conditionalFormatting>
  <conditionalFormatting sqref="O189:P189">
    <cfRule type="containsText" dxfId="3997" priority="3997" stopIfTrue="1" operator="containsText" text="3 - красный">
      <formula>NOT(ISERROR(SEARCH("3 - красный",O189)))</formula>
    </cfRule>
    <cfRule type="containsText" dxfId="3996" priority="3998" stopIfTrue="1" operator="containsText" text="2 - желтый">
      <formula>NOT(ISERROR(SEARCH("2 - желтый",O189)))</formula>
    </cfRule>
    <cfRule type="containsText" dxfId="3995" priority="3999" stopIfTrue="1" operator="containsText" text="1 - зеленый">
      <formula>NOT(ISERROR(SEARCH("1 - зеленый",O189)))</formula>
    </cfRule>
    <cfRule type="containsText" dxfId="3994" priority="4000" stopIfTrue="1" operator="containsText" text="0 - серый">
      <formula>NOT(ISERROR(SEARCH("0 - серый",O189)))</formula>
    </cfRule>
  </conditionalFormatting>
  <conditionalFormatting sqref="O191:P191">
    <cfRule type="containsText" dxfId="3993" priority="3993" stopIfTrue="1" operator="containsText" text="3 - красный">
      <formula>NOT(ISERROR(SEARCH("3 - красный",O191)))</formula>
    </cfRule>
    <cfRule type="containsText" dxfId="3992" priority="3994" stopIfTrue="1" operator="containsText" text="2 - желтый">
      <formula>NOT(ISERROR(SEARCH("2 - желтый",O191)))</formula>
    </cfRule>
    <cfRule type="containsText" dxfId="3991" priority="3995" stopIfTrue="1" operator="containsText" text="1 - зеленый">
      <formula>NOT(ISERROR(SEARCH("1 - зеленый",O191)))</formula>
    </cfRule>
    <cfRule type="containsText" dxfId="3990" priority="3996" stopIfTrue="1" operator="containsText" text="0 - серый">
      <formula>NOT(ISERROR(SEARCH("0 - серый",O191)))</formula>
    </cfRule>
  </conditionalFormatting>
  <conditionalFormatting sqref="P192">
    <cfRule type="containsText" dxfId="3989" priority="3989" stopIfTrue="1" operator="containsText" text="3 - красный">
      <formula>NOT(ISERROR(SEARCH("3 - красный",P192)))</formula>
    </cfRule>
    <cfRule type="containsText" dxfId="3988" priority="3990" stopIfTrue="1" operator="containsText" text="2 - желтый">
      <formula>NOT(ISERROR(SEARCH("2 - желтый",P192)))</formula>
    </cfRule>
    <cfRule type="containsText" dxfId="3987" priority="3991" stopIfTrue="1" operator="containsText" text="1 - зеленый">
      <formula>NOT(ISERROR(SEARCH("1 - зеленый",P192)))</formula>
    </cfRule>
    <cfRule type="containsText" dxfId="3986" priority="3992" stopIfTrue="1" operator="containsText" text="0 - серый">
      <formula>NOT(ISERROR(SEARCH("0 - серый",P192)))</formula>
    </cfRule>
  </conditionalFormatting>
  <conditionalFormatting sqref="O192">
    <cfRule type="containsText" dxfId="3985" priority="3985" stopIfTrue="1" operator="containsText" text="3 - красный">
      <formula>NOT(ISERROR(SEARCH("3 - красный",O192)))</formula>
    </cfRule>
    <cfRule type="containsText" dxfId="3984" priority="3986" stopIfTrue="1" operator="containsText" text="2 - желтый">
      <formula>NOT(ISERROR(SEARCH("2 - желтый",O192)))</formula>
    </cfRule>
    <cfRule type="containsText" dxfId="3983" priority="3987" stopIfTrue="1" operator="containsText" text="1 - зеленый">
      <formula>NOT(ISERROR(SEARCH("1 - зеленый",O192)))</formula>
    </cfRule>
    <cfRule type="containsText" dxfId="3982" priority="3988" stopIfTrue="1" operator="containsText" text="0 - серый">
      <formula>NOT(ISERROR(SEARCH("0 - серый",O192)))</formula>
    </cfRule>
  </conditionalFormatting>
  <conditionalFormatting sqref="O193:P193">
    <cfRule type="containsText" dxfId="3981" priority="3981" stopIfTrue="1" operator="containsText" text="3 - красный">
      <formula>NOT(ISERROR(SEARCH("3 - красный",O193)))</formula>
    </cfRule>
    <cfRule type="containsText" dxfId="3980" priority="3982" stopIfTrue="1" operator="containsText" text="2 - желтый">
      <formula>NOT(ISERROR(SEARCH("2 - желтый",O193)))</formula>
    </cfRule>
    <cfRule type="containsText" dxfId="3979" priority="3983" stopIfTrue="1" operator="containsText" text="1 - зеленый">
      <formula>NOT(ISERROR(SEARCH("1 - зеленый",O193)))</formula>
    </cfRule>
    <cfRule type="containsText" dxfId="3978" priority="3984" stopIfTrue="1" operator="containsText" text="0 - серый">
      <formula>NOT(ISERROR(SEARCH("0 - серый",O193)))</formula>
    </cfRule>
  </conditionalFormatting>
  <conditionalFormatting sqref="P194">
    <cfRule type="containsText" dxfId="3977" priority="3977" stopIfTrue="1" operator="containsText" text="3 - красный">
      <formula>NOT(ISERROR(SEARCH("3 - красный",P194)))</formula>
    </cfRule>
    <cfRule type="containsText" dxfId="3976" priority="3978" stopIfTrue="1" operator="containsText" text="2 - желтый">
      <formula>NOT(ISERROR(SEARCH("2 - желтый",P194)))</formula>
    </cfRule>
    <cfRule type="containsText" dxfId="3975" priority="3979" stopIfTrue="1" operator="containsText" text="1 - зеленый">
      <formula>NOT(ISERROR(SEARCH("1 - зеленый",P194)))</formula>
    </cfRule>
    <cfRule type="containsText" dxfId="3974" priority="3980" stopIfTrue="1" operator="containsText" text="0 - серый">
      <formula>NOT(ISERROR(SEARCH("0 - серый",P194)))</formula>
    </cfRule>
  </conditionalFormatting>
  <conditionalFormatting sqref="O194">
    <cfRule type="containsText" dxfId="3973" priority="3973" stopIfTrue="1" operator="containsText" text="3 - красный">
      <formula>NOT(ISERROR(SEARCH("3 - красный",O194)))</formula>
    </cfRule>
    <cfRule type="containsText" dxfId="3972" priority="3974" stopIfTrue="1" operator="containsText" text="2 - желтый">
      <formula>NOT(ISERROR(SEARCH("2 - желтый",O194)))</formula>
    </cfRule>
    <cfRule type="containsText" dxfId="3971" priority="3975" stopIfTrue="1" operator="containsText" text="1 - зеленый">
      <formula>NOT(ISERROR(SEARCH("1 - зеленый",O194)))</formula>
    </cfRule>
    <cfRule type="containsText" dxfId="3970" priority="3976" stopIfTrue="1" operator="containsText" text="0 - серый">
      <formula>NOT(ISERROR(SEARCH("0 - серый",O194)))</formula>
    </cfRule>
  </conditionalFormatting>
  <conditionalFormatting sqref="P195">
    <cfRule type="containsText" dxfId="3969" priority="3969" stopIfTrue="1" operator="containsText" text="3 - красный">
      <formula>NOT(ISERROR(SEARCH("3 - красный",P195)))</formula>
    </cfRule>
    <cfRule type="containsText" dxfId="3968" priority="3970" stopIfTrue="1" operator="containsText" text="2 - желтый">
      <formula>NOT(ISERROR(SEARCH("2 - желтый",P195)))</formula>
    </cfRule>
    <cfRule type="containsText" dxfId="3967" priority="3971" stopIfTrue="1" operator="containsText" text="1 - зеленый">
      <formula>NOT(ISERROR(SEARCH("1 - зеленый",P195)))</formula>
    </cfRule>
    <cfRule type="containsText" dxfId="3966" priority="3972" stopIfTrue="1" operator="containsText" text="0 - серый">
      <formula>NOT(ISERROR(SEARCH("0 - серый",P195)))</formula>
    </cfRule>
  </conditionalFormatting>
  <conditionalFormatting sqref="O195">
    <cfRule type="containsText" dxfId="3965" priority="3965" stopIfTrue="1" operator="containsText" text="3 - красный">
      <formula>NOT(ISERROR(SEARCH("3 - красный",O195)))</formula>
    </cfRule>
    <cfRule type="containsText" dxfId="3964" priority="3966" stopIfTrue="1" operator="containsText" text="2 - желтый">
      <formula>NOT(ISERROR(SEARCH("2 - желтый",O195)))</formula>
    </cfRule>
    <cfRule type="containsText" dxfId="3963" priority="3967" stopIfTrue="1" operator="containsText" text="1 - зеленый">
      <formula>NOT(ISERROR(SEARCH("1 - зеленый",O195)))</formula>
    </cfRule>
    <cfRule type="containsText" dxfId="3962" priority="3968" stopIfTrue="1" operator="containsText" text="0 - серый">
      <formula>NOT(ISERROR(SEARCH("0 - серый",O195)))</formula>
    </cfRule>
  </conditionalFormatting>
  <conditionalFormatting sqref="O196:P196">
    <cfRule type="containsText" dxfId="3961" priority="3961" stopIfTrue="1" operator="containsText" text="3 - красный">
      <formula>NOT(ISERROR(SEARCH("3 - красный",O196)))</formula>
    </cfRule>
    <cfRule type="containsText" dxfId="3960" priority="3962" stopIfTrue="1" operator="containsText" text="2 - желтый">
      <formula>NOT(ISERROR(SEARCH("2 - желтый",O196)))</formula>
    </cfRule>
    <cfRule type="containsText" dxfId="3959" priority="3963" stopIfTrue="1" operator="containsText" text="1 - зеленый">
      <formula>NOT(ISERROR(SEARCH("1 - зеленый",O196)))</formula>
    </cfRule>
    <cfRule type="containsText" dxfId="3958" priority="3964" stopIfTrue="1" operator="containsText" text="0 - серый">
      <formula>NOT(ISERROR(SEARCH("0 - серый",O196)))</formula>
    </cfRule>
  </conditionalFormatting>
  <conditionalFormatting sqref="O197:P197">
    <cfRule type="containsText" dxfId="3957" priority="3957" stopIfTrue="1" operator="containsText" text="3 - красный">
      <formula>NOT(ISERROR(SEARCH("3 - красный",O197)))</formula>
    </cfRule>
    <cfRule type="containsText" dxfId="3956" priority="3958" stopIfTrue="1" operator="containsText" text="2 - желтый">
      <formula>NOT(ISERROR(SEARCH("2 - желтый",O197)))</formula>
    </cfRule>
    <cfRule type="containsText" dxfId="3955" priority="3959" stopIfTrue="1" operator="containsText" text="1 - зеленый">
      <formula>NOT(ISERROR(SEARCH("1 - зеленый",O197)))</formula>
    </cfRule>
    <cfRule type="containsText" dxfId="3954" priority="3960" stopIfTrue="1" operator="containsText" text="0 - серый">
      <formula>NOT(ISERROR(SEARCH("0 - серый",O197)))</formula>
    </cfRule>
  </conditionalFormatting>
  <conditionalFormatting sqref="O198:P198">
    <cfRule type="containsText" dxfId="3953" priority="3953" stopIfTrue="1" operator="containsText" text="3 - красный">
      <formula>NOT(ISERROR(SEARCH("3 - красный",O198)))</formula>
    </cfRule>
    <cfRule type="containsText" dxfId="3952" priority="3954" stopIfTrue="1" operator="containsText" text="2 - желтый">
      <formula>NOT(ISERROR(SEARCH("2 - желтый",O198)))</formula>
    </cfRule>
    <cfRule type="containsText" dxfId="3951" priority="3955" stopIfTrue="1" operator="containsText" text="1 - зеленый">
      <formula>NOT(ISERROR(SEARCH("1 - зеленый",O198)))</formula>
    </cfRule>
    <cfRule type="containsText" dxfId="3950" priority="3956" stopIfTrue="1" operator="containsText" text="0 - серый">
      <formula>NOT(ISERROR(SEARCH("0 - серый",O198)))</formula>
    </cfRule>
  </conditionalFormatting>
  <conditionalFormatting sqref="O204:P204">
    <cfRule type="containsText" dxfId="3949" priority="3949" stopIfTrue="1" operator="containsText" text="3 - красный">
      <formula>NOT(ISERROR(SEARCH("3 - красный",O204)))</formula>
    </cfRule>
    <cfRule type="containsText" dxfId="3948" priority="3950" stopIfTrue="1" operator="containsText" text="2 - желтый">
      <formula>NOT(ISERROR(SEARCH("2 - желтый",O204)))</formula>
    </cfRule>
    <cfRule type="containsText" dxfId="3947" priority="3951" stopIfTrue="1" operator="containsText" text="1 - зеленый">
      <formula>NOT(ISERROR(SEARCH("1 - зеленый",O204)))</formula>
    </cfRule>
    <cfRule type="containsText" dxfId="3946" priority="3952" stopIfTrue="1" operator="containsText" text="0 - серый">
      <formula>NOT(ISERROR(SEARCH("0 - серый",O204)))</formula>
    </cfRule>
  </conditionalFormatting>
  <conditionalFormatting sqref="P334">
    <cfRule type="containsText" dxfId="3945" priority="3945" stopIfTrue="1" operator="containsText" text="3 - красный">
      <formula>NOT(ISERROR(SEARCH("3 - красный",P334)))</formula>
    </cfRule>
    <cfRule type="containsText" dxfId="3944" priority="3946" stopIfTrue="1" operator="containsText" text="2 - желтый">
      <formula>NOT(ISERROR(SEARCH("2 - желтый",P334)))</formula>
    </cfRule>
    <cfRule type="containsText" dxfId="3943" priority="3947" stopIfTrue="1" operator="containsText" text="1 - зеленый">
      <formula>NOT(ISERROR(SEARCH("1 - зеленый",P334)))</formula>
    </cfRule>
    <cfRule type="containsText" dxfId="3942" priority="3948" stopIfTrue="1" operator="containsText" text="0 - серый">
      <formula>NOT(ISERROR(SEARCH("0 - серый",P334)))</formula>
    </cfRule>
  </conditionalFormatting>
  <conditionalFormatting sqref="O334">
    <cfRule type="containsText" dxfId="3941" priority="3941" stopIfTrue="1" operator="containsText" text="3 - красный">
      <formula>NOT(ISERROR(SEARCH("3 - красный",O334)))</formula>
    </cfRule>
    <cfRule type="containsText" dxfId="3940" priority="3942" stopIfTrue="1" operator="containsText" text="2 - желтый">
      <formula>NOT(ISERROR(SEARCH("2 - желтый",O334)))</formula>
    </cfRule>
    <cfRule type="containsText" dxfId="3939" priority="3943" stopIfTrue="1" operator="containsText" text="1 - зеленый">
      <formula>NOT(ISERROR(SEARCH("1 - зеленый",O334)))</formula>
    </cfRule>
    <cfRule type="containsText" dxfId="3938" priority="3944" stopIfTrue="1" operator="containsText" text="0 - серый">
      <formula>NOT(ISERROR(SEARCH("0 - серый",O334)))</formula>
    </cfRule>
  </conditionalFormatting>
  <conditionalFormatting sqref="O335:P335">
    <cfRule type="containsText" dxfId="3937" priority="3937" stopIfTrue="1" operator="containsText" text="3 - красный">
      <formula>NOT(ISERROR(SEARCH("3 - красный",O335)))</formula>
    </cfRule>
    <cfRule type="containsText" dxfId="3936" priority="3938" stopIfTrue="1" operator="containsText" text="2 - желтый">
      <formula>NOT(ISERROR(SEARCH("2 - желтый",O335)))</formula>
    </cfRule>
    <cfRule type="containsText" dxfId="3935" priority="3939" stopIfTrue="1" operator="containsText" text="1 - зеленый">
      <formula>NOT(ISERROR(SEARCH("1 - зеленый",O335)))</formula>
    </cfRule>
    <cfRule type="containsText" dxfId="3934" priority="3940" stopIfTrue="1" operator="containsText" text="0 - серый">
      <formula>NOT(ISERROR(SEARCH("0 - серый",O335)))</formula>
    </cfRule>
  </conditionalFormatting>
  <conditionalFormatting sqref="P336">
    <cfRule type="containsText" dxfId="3933" priority="3933" stopIfTrue="1" operator="containsText" text="3 - красный">
      <formula>NOT(ISERROR(SEARCH("3 - красный",P336)))</formula>
    </cfRule>
    <cfRule type="containsText" dxfId="3932" priority="3934" stopIfTrue="1" operator="containsText" text="2 - желтый">
      <formula>NOT(ISERROR(SEARCH("2 - желтый",P336)))</formula>
    </cfRule>
    <cfRule type="containsText" dxfId="3931" priority="3935" stopIfTrue="1" operator="containsText" text="1 - зеленый">
      <formula>NOT(ISERROR(SEARCH("1 - зеленый",P336)))</formula>
    </cfRule>
    <cfRule type="containsText" dxfId="3930" priority="3936" stopIfTrue="1" operator="containsText" text="0 - серый">
      <formula>NOT(ISERROR(SEARCH("0 - серый",P336)))</formula>
    </cfRule>
  </conditionalFormatting>
  <conditionalFormatting sqref="O336">
    <cfRule type="containsText" dxfId="3929" priority="3929" stopIfTrue="1" operator="containsText" text="3 - красный">
      <formula>NOT(ISERROR(SEARCH("3 - красный",O336)))</formula>
    </cfRule>
    <cfRule type="containsText" dxfId="3928" priority="3930" stopIfTrue="1" operator="containsText" text="2 - желтый">
      <formula>NOT(ISERROR(SEARCH("2 - желтый",O336)))</formula>
    </cfRule>
    <cfRule type="containsText" dxfId="3927" priority="3931" stopIfTrue="1" operator="containsText" text="1 - зеленый">
      <formula>NOT(ISERROR(SEARCH("1 - зеленый",O336)))</formula>
    </cfRule>
    <cfRule type="containsText" dxfId="3926" priority="3932" stopIfTrue="1" operator="containsText" text="0 - серый">
      <formula>NOT(ISERROR(SEARCH("0 - серый",O336)))</formula>
    </cfRule>
  </conditionalFormatting>
  <conditionalFormatting sqref="P33">
    <cfRule type="containsText" dxfId="3925" priority="3925" stopIfTrue="1" operator="containsText" text="3 - красный">
      <formula>NOT(ISERROR(SEARCH("3 - красный",P33)))</formula>
    </cfRule>
    <cfRule type="containsText" dxfId="3924" priority="3926" stopIfTrue="1" operator="containsText" text="2 - желтый">
      <formula>NOT(ISERROR(SEARCH("2 - желтый",P33)))</formula>
    </cfRule>
    <cfRule type="containsText" dxfId="3923" priority="3927" stopIfTrue="1" operator="containsText" text="1 - зеленый">
      <formula>NOT(ISERROR(SEARCH("1 - зеленый",P33)))</formula>
    </cfRule>
    <cfRule type="containsText" dxfId="3922" priority="3928" stopIfTrue="1" operator="containsText" text="0 - серый">
      <formula>NOT(ISERROR(SEARCH("0 - серый",P33)))</formula>
    </cfRule>
  </conditionalFormatting>
  <conditionalFormatting sqref="P53">
    <cfRule type="containsText" dxfId="3921" priority="3921" stopIfTrue="1" operator="containsText" text="3 - красный">
      <formula>NOT(ISERROR(SEARCH("3 - красный",P53)))</formula>
    </cfRule>
    <cfRule type="containsText" dxfId="3920" priority="3922" stopIfTrue="1" operator="containsText" text="2 - желтый">
      <formula>NOT(ISERROR(SEARCH("2 - желтый",P53)))</formula>
    </cfRule>
    <cfRule type="containsText" dxfId="3919" priority="3923" stopIfTrue="1" operator="containsText" text="1 - зеленый">
      <formula>NOT(ISERROR(SEARCH("1 - зеленый",P53)))</formula>
    </cfRule>
    <cfRule type="containsText" dxfId="3918" priority="3924" stopIfTrue="1" operator="containsText" text="0 - серый">
      <formula>NOT(ISERROR(SEARCH("0 - серый",P53)))</formula>
    </cfRule>
  </conditionalFormatting>
  <conditionalFormatting sqref="P54">
    <cfRule type="containsText" dxfId="3917" priority="3917" stopIfTrue="1" operator="containsText" text="3 - красный">
      <formula>NOT(ISERROR(SEARCH("3 - красный",P54)))</formula>
    </cfRule>
    <cfRule type="containsText" dxfId="3916" priority="3918" stopIfTrue="1" operator="containsText" text="2 - желтый">
      <formula>NOT(ISERROR(SEARCH("2 - желтый",P54)))</formula>
    </cfRule>
    <cfRule type="containsText" dxfId="3915" priority="3919" stopIfTrue="1" operator="containsText" text="1 - зеленый">
      <formula>NOT(ISERROR(SEARCH("1 - зеленый",P54)))</formula>
    </cfRule>
    <cfRule type="containsText" dxfId="3914" priority="3920" stopIfTrue="1" operator="containsText" text="0 - серый">
      <formula>NOT(ISERROR(SEARCH("0 - серый",P54)))</formula>
    </cfRule>
  </conditionalFormatting>
  <conditionalFormatting sqref="P59">
    <cfRule type="containsText" dxfId="3913" priority="3909" stopIfTrue="1" operator="containsText" text="3 - красный">
      <formula>NOT(ISERROR(SEARCH("3 - красный",P59)))</formula>
    </cfRule>
    <cfRule type="containsText" dxfId="3912" priority="3910" stopIfTrue="1" operator="containsText" text="2 - желтый">
      <formula>NOT(ISERROR(SEARCH("2 - желтый",P59)))</formula>
    </cfRule>
    <cfRule type="containsText" dxfId="3911" priority="3911" stopIfTrue="1" operator="containsText" text="1 - зеленый">
      <formula>NOT(ISERROR(SEARCH("1 - зеленый",P59)))</formula>
    </cfRule>
    <cfRule type="containsText" dxfId="3910" priority="3912" stopIfTrue="1" operator="containsText" text="0 - серый">
      <formula>NOT(ISERROR(SEARCH("0 - серый",P59)))</formula>
    </cfRule>
  </conditionalFormatting>
  <conditionalFormatting sqref="P205">
    <cfRule type="containsText" dxfId="3909" priority="3905" stopIfTrue="1" operator="containsText" text="3 - красный">
      <formula>NOT(ISERROR(SEARCH("3 - красный",P205)))</formula>
    </cfRule>
    <cfRule type="containsText" dxfId="3908" priority="3906" stopIfTrue="1" operator="containsText" text="2 - желтый">
      <formula>NOT(ISERROR(SEARCH("2 - желтый",P205)))</formula>
    </cfRule>
    <cfRule type="containsText" dxfId="3907" priority="3907" stopIfTrue="1" operator="containsText" text="1 - зеленый">
      <formula>NOT(ISERROR(SEARCH("1 - зеленый",P205)))</formula>
    </cfRule>
    <cfRule type="containsText" dxfId="3906" priority="3908" stopIfTrue="1" operator="containsText" text="0 - серый">
      <formula>NOT(ISERROR(SEARCH("0 - серый",P205)))</formula>
    </cfRule>
  </conditionalFormatting>
  <conditionalFormatting sqref="P213">
    <cfRule type="containsText" dxfId="3905" priority="3901" stopIfTrue="1" operator="containsText" text="3 - красный">
      <formula>NOT(ISERROR(SEARCH("3 - красный",P213)))</formula>
    </cfRule>
    <cfRule type="containsText" dxfId="3904" priority="3902" stopIfTrue="1" operator="containsText" text="2 - желтый">
      <formula>NOT(ISERROR(SEARCH("2 - желтый",P213)))</formula>
    </cfRule>
    <cfRule type="containsText" dxfId="3903" priority="3903" stopIfTrue="1" operator="containsText" text="1 - зеленый">
      <formula>NOT(ISERROR(SEARCH("1 - зеленый",P213)))</formula>
    </cfRule>
    <cfRule type="containsText" dxfId="3902" priority="3904" stopIfTrue="1" operator="containsText" text="0 - серый">
      <formula>NOT(ISERROR(SEARCH("0 - серый",P213)))</formula>
    </cfRule>
  </conditionalFormatting>
  <conditionalFormatting sqref="O259">
    <cfRule type="containsText" dxfId="3901" priority="3897" stopIfTrue="1" operator="containsText" text="3 - красный">
      <formula>NOT(ISERROR(SEARCH("3 - красный",O259)))</formula>
    </cfRule>
    <cfRule type="containsText" dxfId="3900" priority="3898" stopIfTrue="1" operator="containsText" text="2 - желтый">
      <formula>NOT(ISERROR(SEARCH("2 - желтый",O259)))</formula>
    </cfRule>
    <cfRule type="containsText" dxfId="3899" priority="3899" stopIfTrue="1" operator="containsText" text="1 - зеленый">
      <formula>NOT(ISERROR(SEARCH("1 - зеленый",O259)))</formula>
    </cfRule>
    <cfRule type="containsText" dxfId="3898" priority="3900" stopIfTrue="1" operator="containsText" text="0 - серый">
      <formula>NOT(ISERROR(SEARCH("0 - серый",O259)))</formula>
    </cfRule>
  </conditionalFormatting>
  <conditionalFormatting sqref="O262">
    <cfRule type="containsText" dxfId="3897" priority="3893" stopIfTrue="1" operator="containsText" text="3 - красный">
      <formula>NOT(ISERROR(SEARCH("3 - красный",O262)))</formula>
    </cfRule>
    <cfRule type="containsText" dxfId="3896" priority="3894" stopIfTrue="1" operator="containsText" text="2 - желтый">
      <formula>NOT(ISERROR(SEARCH("2 - желтый",O262)))</formula>
    </cfRule>
    <cfRule type="containsText" dxfId="3895" priority="3895" stopIfTrue="1" operator="containsText" text="1 - зеленый">
      <formula>NOT(ISERROR(SEARCH("1 - зеленый",O262)))</formula>
    </cfRule>
    <cfRule type="containsText" dxfId="3894" priority="3896" stopIfTrue="1" operator="containsText" text="0 - серый">
      <formula>NOT(ISERROR(SEARCH("0 - серый",O262)))</formula>
    </cfRule>
  </conditionalFormatting>
  <conditionalFormatting sqref="O207">
    <cfRule type="containsText" dxfId="3893" priority="3889" stopIfTrue="1" operator="containsText" text="3 - красный">
      <formula>NOT(ISERROR(SEARCH("3 - красный",O207)))</formula>
    </cfRule>
    <cfRule type="containsText" dxfId="3892" priority="3890" stopIfTrue="1" operator="containsText" text="2 - желтый">
      <formula>NOT(ISERROR(SEARCH("2 - желтый",O207)))</formula>
    </cfRule>
    <cfRule type="containsText" dxfId="3891" priority="3891" stopIfTrue="1" operator="containsText" text="1 - зеленый">
      <formula>NOT(ISERROR(SEARCH("1 - зеленый",O207)))</formula>
    </cfRule>
    <cfRule type="containsText" dxfId="3890" priority="3892" stopIfTrue="1" operator="containsText" text="0 - серый">
      <formula>NOT(ISERROR(SEARCH("0 - серый",O207)))</formula>
    </cfRule>
  </conditionalFormatting>
  <conditionalFormatting sqref="O313:P313">
    <cfRule type="containsText" dxfId="3889" priority="3825" stopIfTrue="1" operator="containsText" text="3 - красный">
      <formula>NOT(ISERROR(SEARCH("3 - красный",O313)))</formula>
    </cfRule>
    <cfRule type="containsText" dxfId="3888" priority="3826" stopIfTrue="1" operator="containsText" text="2 - желтый">
      <formula>NOT(ISERROR(SEARCH("2 - желтый",O313)))</formula>
    </cfRule>
    <cfRule type="containsText" dxfId="3887" priority="3827" stopIfTrue="1" operator="containsText" text="1 - зеленый">
      <formula>NOT(ISERROR(SEARCH("1 - зеленый",O313)))</formula>
    </cfRule>
    <cfRule type="containsText" dxfId="3886" priority="3828" stopIfTrue="1" operator="containsText" text="0 - серый">
      <formula>NOT(ISERROR(SEARCH("0 - серый",O313)))</formula>
    </cfRule>
  </conditionalFormatting>
  <conditionalFormatting sqref="O314:P314">
    <cfRule type="containsText" dxfId="3885" priority="3821" stopIfTrue="1" operator="containsText" text="3 - красный">
      <formula>NOT(ISERROR(SEARCH("3 - красный",O314)))</formula>
    </cfRule>
    <cfRule type="containsText" dxfId="3884" priority="3822" stopIfTrue="1" operator="containsText" text="2 - желтый">
      <formula>NOT(ISERROR(SEARCH("2 - желтый",O314)))</formula>
    </cfRule>
    <cfRule type="containsText" dxfId="3883" priority="3823" stopIfTrue="1" operator="containsText" text="1 - зеленый">
      <formula>NOT(ISERROR(SEARCH("1 - зеленый",O314)))</formula>
    </cfRule>
    <cfRule type="containsText" dxfId="3882" priority="3824" stopIfTrue="1" operator="containsText" text="0 - серый">
      <formula>NOT(ISERROR(SEARCH("0 - серый",O314)))</formula>
    </cfRule>
  </conditionalFormatting>
  <conditionalFormatting sqref="P206:P207">
    <cfRule type="containsText" dxfId="3881" priority="3885" stopIfTrue="1" operator="containsText" text="3 - красный">
      <formula>NOT(ISERROR(SEARCH("3 - красный",P206)))</formula>
    </cfRule>
    <cfRule type="containsText" dxfId="3880" priority="3886" stopIfTrue="1" operator="containsText" text="2 - желтый">
      <formula>NOT(ISERROR(SEARCH("2 - желтый",P206)))</formula>
    </cfRule>
    <cfRule type="containsText" dxfId="3879" priority="3887" stopIfTrue="1" operator="containsText" text="1 - зеленый">
      <formula>NOT(ISERROR(SEARCH("1 - зеленый",P206)))</formula>
    </cfRule>
    <cfRule type="containsText" dxfId="3878" priority="3888" stopIfTrue="1" operator="containsText" text="0 - серый">
      <formula>NOT(ISERROR(SEARCH("0 - серый",P206)))</formula>
    </cfRule>
  </conditionalFormatting>
  <conditionalFormatting sqref="O206">
    <cfRule type="containsText" dxfId="3877" priority="3881" stopIfTrue="1" operator="containsText" text="3 - красный">
      <formula>NOT(ISERROR(SEARCH("3 - красный",O206)))</formula>
    </cfRule>
    <cfRule type="containsText" dxfId="3876" priority="3882" stopIfTrue="1" operator="containsText" text="2 - желтый">
      <formula>NOT(ISERROR(SEARCH("2 - желтый",O206)))</formula>
    </cfRule>
    <cfRule type="containsText" dxfId="3875" priority="3883" stopIfTrue="1" operator="containsText" text="1 - зеленый">
      <formula>NOT(ISERROR(SEARCH("1 - зеленый",O206)))</formula>
    </cfRule>
    <cfRule type="containsText" dxfId="3874" priority="3884" stopIfTrue="1" operator="containsText" text="0 - серый">
      <formula>NOT(ISERROR(SEARCH("0 - серый",O206)))</formula>
    </cfRule>
  </conditionalFormatting>
  <conditionalFormatting sqref="P51">
    <cfRule type="containsText" dxfId="3873" priority="3873" stopIfTrue="1" operator="containsText" text="3 - красный">
      <formula>NOT(ISERROR(SEARCH("3 - красный",P51)))</formula>
    </cfRule>
    <cfRule type="containsText" dxfId="3872" priority="3874" stopIfTrue="1" operator="containsText" text="2 - желтый">
      <formula>NOT(ISERROR(SEARCH("2 - желтый",P51)))</formula>
    </cfRule>
    <cfRule type="containsText" dxfId="3871" priority="3875" stopIfTrue="1" operator="containsText" text="1 - зеленый">
      <formula>NOT(ISERROR(SEARCH("1 - зеленый",P51)))</formula>
    </cfRule>
    <cfRule type="containsText" dxfId="3870" priority="3876" stopIfTrue="1" operator="containsText" text="0 - серый">
      <formula>NOT(ISERROR(SEARCH("0 - серый",P51)))</formula>
    </cfRule>
  </conditionalFormatting>
  <conditionalFormatting sqref="O289:P289">
    <cfRule type="containsText" dxfId="3869" priority="3869" stopIfTrue="1" operator="containsText" text="3 - красный">
      <formula>NOT(ISERROR(SEARCH("3 - красный",O289)))</formula>
    </cfRule>
    <cfRule type="containsText" dxfId="3868" priority="3870" stopIfTrue="1" operator="containsText" text="2 - желтый">
      <formula>NOT(ISERROR(SEARCH("2 - желтый",O289)))</formula>
    </cfRule>
    <cfRule type="containsText" dxfId="3867" priority="3871" stopIfTrue="1" operator="containsText" text="1 - зеленый">
      <formula>NOT(ISERROR(SEARCH("1 - зеленый",O289)))</formula>
    </cfRule>
    <cfRule type="containsText" dxfId="3866" priority="3872" stopIfTrue="1" operator="containsText" text="0 - серый">
      <formula>NOT(ISERROR(SEARCH("0 - серый",O289)))</formula>
    </cfRule>
  </conditionalFormatting>
  <conditionalFormatting sqref="O284">
    <cfRule type="containsText" dxfId="3865" priority="3761" stopIfTrue="1" operator="containsText" text="3 - красный">
      <formula>NOT(ISERROR(SEARCH("3 - красный",O284)))</formula>
    </cfRule>
    <cfRule type="containsText" dxfId="3864" priority="3762" stopIfTrue="1" operator="containsText" text="2 - желтый">
      <formula>NOT(ISERROR(SEARCH("2 - желтый",O284)))</formula>
    </cfRule>
    <cfRule type="containsText" dxfId="3863" priority="3763" stopIfTrue="1" operator="containsText" text="1 - зеленый">
      <formula>NOT(ISERROR(SEARCH("1 - зеленый",O284)))</formula>
    </cfRule>
    <cfRule type="containsText" dxfId="3862" priority="3764" stopIfTrue="1" operator="containsText" text="0 - серый">
      <formula>NOT(ISERROR(SEARCH("0 - серый",O284)))</formula>
    </cfRule>
  </conditionalFormatting>
  <conditionalFormatting sqref="P93">
    <cfRule type="containsText" dxfId="3861" priority="3805" stopIfTrue="1" operator="containsText" text="3 - красный">
      <formula>NOT(ISERROR(SEARCH("3 - красный",P93)))</formula>
    </cfRule>
    <cfRule type="containsText" dxfId="3860" priority="3806" stopIfTrue="1" operator="containsText" text="2 - желтый">
      <formula>NOT(ISERROR(SEARCH("2 - желтый",P93)))</formula>
    </cfRule>
    <cfRule type="containsText" dxfId="3859" priority="3807" stopIfTrue="1" operator="containsText" text="1 - зеленый">
      <formula>NOT(ISERROR(SEARCH("1 - зеленый",P93)))</formula>
    </cfRule>
    <cfRule type="containsText" dxfId="3858" priority="3808" stopIfTrue="1" operator="containsText" text="0 - серый">
      <formula>NOT(ISERROR(SEARCH("0 - серый",P93)))</formula>
    </cfRule>
  </conditionalFormatting>
  <conditionalFormatting sqref="O290:P290">
    <cfRule type="containsText" dxfId="3857" priority="3865" stopIfTrue="1" operator="containsText" text="3 - красный">
      <formula>NOT(ISERROR(SEARCH("3 - красный",O290)))</formula>
    </cfRule>
    <cfRule type="containsText" dxfId="3856" priority="3866" stopIfTrue="1" operator="containsText" text="2 - желтый">
      <formula>NOT(ISERROR(SEARCH("2 - желтый",O290)))</formula>
    </cfRule>
    <cfRule type="containsText" dxfId="3855" priority="3867" stopIfTrue="1" operator="containsText" text="1 - зеленый">
      <formula>NOT(ISERROR(SEARCH("1 - зеленый",O290)))</formula>
    </cfRule>
    <cfRule type="containsText" dxfId="3854" priority="3868" stopIfTrue="1" operator="containsText" text="0 - серый">
      <formula>NOT(ISERROR(SEARCH("0 - серый",O290)))</formula>
    </cfRule>
  </conditionalFormatting>
  <conditionalFormatting sqref="O291:P291">
    <cfRule type="containsText" dxfId="3853" priority="3861" stopIfTrue="1" operator="containsText" text="3 - красный">
      <formula>NOT(ISERROR(SEARCH("3 - красный",O291)))</formula>
    </cfRule>
    <cfRule type="containsText" dxfId="3852" priority="3862" stopIfTrue="1" operator="containsText" text="2 - желтый">
      <formula>NOT(ISERROR(SEARCH("2 - желтый",O291)))</formula>
    </cfRule>
    <cfRule type="containsText" dxfId="3851" priority="3863" stopIfTrue="1" operator="containsText" text="1 - зеленый">
      <formula>NOT(ISERROR(SEARCH("1 - зеленый",O291)))</formula>
    </cfRule>
    <cfRule type="containsText" dxfId="3850" priority="3864" stopIfTrue="1" operator="containsText" text="0 - серый">
      <formula>NOT(ISERROR(SEARCH("0 - серый",O291)))</formula>
    </cfRule>
  </conditionalFormatting>
  <conditionalFormatting sqref="P284">
    <cfRule type="containsText" dxfId="3849" priority="3765" stopIfTrue="1" operator="containsText" text="3 - красный">
      <formula>NOT(ISERROR(SEARCH("3 - красный",P284)))</formula>
    </cfRule>
    <cfRule type="containsText" dxfId="3848" priority="3766" stopIfTrue="1" operator="containsText" text="2 - желтый">
      <formula>NOT(ISERROR(SEARCH("2 - желтый",P284)))</formula>
    </cfRule>
    <cfRule type="containsText" dxfId="3847" priority="3767" stopIfTrue="1" operator="containsText" text="1 - зеленый">
      <formula>NOT(ISERROR(SEARCH("1 - зеленый",P284)))</formula>
    </cfRule>
    <cfRule type="containsText" dxfId="3846" priority="3768" stopIfTrue="1" operator="containsText" text="0 - серый">
      <formula>NOT(ISERROR(SEARCH("0 - серый",P284)))</formula>
    </cfRule>
  </conditionalFormatting>
  <conditionalFormatting sqref="O285:P285">
    <cfRule type="containsText" dxfId="3845" priority="3877" stopIfTrue="1" operator="containsText" text="3 - красный">
      <formula>NOT(ISERROR(SEARCH("3 - красный",O285)))</formula>
    </cfRule>
    <cfRule type="containsText" dxfId="3844" priority="3878" stopIfTrue="1" operator="containsText" text="2 - желтый">
      <formula>NOT(ISERROR(SEARCH("2 - желтый",O285)))</formula>
    </cfRule>
    <cfRule type="containsText" dxfId="3843" priority="3879" stopIfTrue="1" operator="containsText" text="1 - зеленый">
      <formula>NOT(ISERROR(SEARCH("1 - зеленый",O285)))</formula>
    </cfRule>
    <cfRule type="containsText" dxfId="3842" priority="3880" stopIfTrue="1" operator="containsText" text="0 - серый">
      <formula>NOT(ISERROR(SEARCH("0 - серый",O285)))</formula>
    </cfRule>
  </conditionalFormatting>
  <conditionalFormatting sqref="O292:P292">
    <cfRule type="containsText" dxfId="3841" priority="3857" stopIfTrue="1" operator="containsText" text="3 - красный">
      <formula>NOT(ISERROR(SEARCH("3 - красный",O292)))</formula>
    </cfRule>
    <cfRule type="containsText" dxfId="3840" priority="3858" stopIfTrue="1" operator="containsText" text="2 - желтый">
      <formula>NOT(ISERROR(SEARCH("2 - желтый",O292)))</formula>
    </cfRule>
    <cfRule type="containsText" dxfId="3839" priority="3859" stopIfTrue="1" operator="containsText" text="1 - зеленый">
      <formula>NOT(ISERROR(SEARCH("1 - зеленый",O292)))</formula>
    </cfRule>
    <cfRule type="containsText" dxfId="3838" priority="3860" stopIfTrue="1" operator="containsText" text="0 - серый">
      <formula>NOT(ISERROR(SEARCH("0 - серый",O292)))</formula>
    </cfRule>
  </conditionalFormatting>
  <conditionalFormatting sqref="O293:P293">
    <cfRule type="containsText" dxfId="3837" priority="3853" stopIfTrue="1" operator="containsText" text="3 - красный">
      <formula>NOT(ISERROR(SEARCH("3 - красный",O293)))</formula>
    </cfRule>
    <cfRule type="containsText" dxfId="3836" priority="3854" stopIfTrue="1" operator="containsText" text="2 - желтый">
      <formula>NOT(ISERROR(SEARCH("2 - желтый",O293)))</formula>
    </cfRule>
    <cfRule type="containsText" dxfId="3835" priority="3855" stopIfTrue="1" operator="containsText" text="1 - зеленый">
      <formula>NOT(ISERROR(SEARCH("1 - зеленый",O293)))</formula>
    </cfRule>
    <cfRule type="containsText" dxfId="3834" priority="3856" stopIfTrue="1" operator="containsText" text="0 - серый">
      <formula>NOT(ISERROR(SEARCH("0 - серый",O293)))</formula>
    </cfRule>
  </conditionalFormatting>
  <conditionalFormatting sqref="O294">
    <cfRule type="containsText" dxfId="3833" priority="3849" stopIfTrue="1" operator="containsText" text="3 - красный">
      <formula>NOT(ISERROR(SEARCH("3 - красный",O294)))</formula>
    </cfRule>
    <cfRule type="containsText" dxfId="3832" priority="3850" stopIfTrue="1" operator="containsText" text="2 - желтый">
      <formula>NOT(ISERROR(SEARCH("2 - желтый",O294)))</formula>
    </cfRule>
    <cfRule type="containsText" dxfId="3831" priority="3851" stopIfTrue="1" operator="containsText" text="1 - зеленый">
      <formula>NOT(ISERROR(SEARCH("1 - зеленый",O294)))</formula>
    </cfRule>
    <cfRule type="containsText" dxfId="3830" priority="3852" stopIfTrue="1" operator="containsText" text="0 - серый">
      <formula>NOT(ISERROR(SEARCH("0 - серый",O294)))</formula>
    </cfRule>
  </conditionalFormatting>
  <conditionalFormatting sqref="O303">
    <cfRule type="containsText" dxfId="3829" priority="3845" stopIfTrue="1" operator="containsText" text="3 - красный">
      <formula>NOT(ISERROR(SEARCH("3 - красный",O303)))</formula>
    </cfRule>
    <cfRule type="containsText" dxfId="3828" priority="3846" stopIfTrue="1" operator="containsText" text="2 - желтый">
      <formula>NOT(ISERROR(SEARCH("2 - желтый",O303)))</formula>
    </cfRule>
    <cfRule type="containsText" dxfId="3827" priority="3847" stopIfTrue="1" operator="containsText" text="1 - зеленый">
      <formula>NOT(ISERROR(SEARCH("1 - зеленый",O303)))</formula>
    </cfRule>
    <cfRule type="containsText" dxfId="3826" priority="3848" stopIfTrue="1" operator="containsText" text="0 - серый">
      <formula>NOT(ISERROR(SEARCH("0 - серый",O303)))</formula>
    </cfRule>
  </conditionalFormatting>
  <conditionalFormatting sqref="O312:P312">
    <cfRule type="containsText" dxfId="3825" priority="3829" stopIfTrue="1" operator="containsText" text="3 - красный">
      <formula>NOT(ISERROR(SEARCH("3 - красный",O312)))</formula>
    </cfRule>
    <cfRule type="containsText" dxfId="3824" priority="3830" stopIfTrue="1" operator="containsText" text="2 - желтый">
      <formula>NOT(ISERROR(SEARCH("2 - желтый",O312)))</formula>
    </cfRule>
    <cfRule type="containsText" dxfId="3823" priority="3831" stopIfTrue="1" operator="containsText" text="1 - зеленый">
      <formula>NOT(ISERROR(SEARCH("1 - зеленый",O312)))</formula>
    </cfRule>
    <cfRule type="containsText" dxfId="3822" priority="3832" stopIfTrue="1" operator="containsText" text="0 - серый">
      <formula>NOT(ISERROR(SEARCH("0 - серый",O312)))</formula>
    </cfRule>
  </conditionalFormatting>
  <conditionalFormatting sqref="O315:P315">
    <cfRule type="containsText" dxfId="3821" priority="3817" stopIfTrue="1" operator="containsText" text="3 - красный">
      <formula>NOT(ISERROR(SEARCH("3 - красный",O315)))</formula>
    </cfRule>
    <cfRule type="containsText" dxfId="3820" priority="3818" stopIfTrue="1" operator="containsText" text="2 - желтый">
      <formula>NOT(ISERROR(SEARCH("2 - желтый",O315)))</formula>
    </cfRule>
    <cfRule type="containsText" dxfId="3819" priority="3819" stopIfTrue="1" operator="containsText" text="1 - зеленый">
      <formula>NOT(ISERROR(SEARCH("1 - зеленый",O315)))</formula>
    </cfRule>
    <cfRule type="containsText" dxfId="3818" priority="3820" stopIfTrue="1" operator="containsText" text="0 - серый">
      <formula>NOT(ISERROR(SEARCH("0 - серый",O315)))</formula>
    </cfRule>
  </conditionalFormatting>
  <conditionalFormatting sqref="O304">
    <cfRule type="containsText" dxfId="3817" priority="3841" stopIfTrue="1" operator="containsText" text="3 - красный">
      <formula>NOT(ISERROR(SEARCH("3 - красный",O304)))</formula>
    </cfRule>
    <cfRule type="containsText" dxfId="3816" priority="3842" stopIfTrue="1" operator="containsText" text="2 - желтый">
      <formula>NOT(ISERROR(SEARCH("2 - желтый",O304)))</formula>
    </cfRule>
    <cfRule type="containsText" dxfId="3815" priority="3843" stopIfTrue="1" operator="containsText" text="1 - зеленый">
      <formula>NOT(ISERROR(SEARCH("1 - зеленый",O304)))</formula>
    </cfRule>
    <cfRule type="containsText" dxfId="3814" priority="3844" stopIfTrue="1" operator="containsText" text="0 - серый">
      <formula>NOT(ISERROR(SEARCH("0 - серый",O304)))</formula>
    </cfRule>
  </conditionalFormatting>
  <conditionalFormatting sqref="O307">
    <cfRule type="containsText" dxfId="3813" priority="3837" stopIfTrue="1" operator="containsText" text="3 - красный">
      <formula>NOT(ISERROR(SEARCH("3 - красный",O307)))</formula>
    </cfRule>
    <cfRule type="containsText" dxfId="3812" priority="3838" stopIfTrue="1" operator="containsText" text="2 - желтый">
      <formula>NOT(ISERROR(SEARCH("2 - желтый",O307)))</formula>
    </cfRule>
    <cfRule type="containsText" dxfId="3811" priority="3839" stopIfTrue="1" operator="containsText" text="1 - зеленый">
      <formula>NOT(ISERROR(SEARCH("1 - зеленый",O307)))</formula>
    </cfRule>
    <cfRule type="containsText" dxfId="3810" priority="3840" stopIfTrue="1" operator="containsText" text="0 - серый">
      <formula>NOT(ISERROR(SEARCH("0 - серый",O307)))</formula>
    </cfRule>
  </conditionalFormatting>
  <conditionalFormatting sqref="O308:P308">
    <cfRule type="containsText" dxfId="3809" priority="3833" stopIfTrue="1" operator="containsText" text="3 - красный">
      <formula>NOT(ISERROR(SEARCH("3 - красный",O308)))</formula>
    </cfRule>
    <cfRule type="containsText" dxfId="3808" priority="3834" stopIfTrue="1" operator="containsText" text="2 - желтый">
      <formula>NOT(ISERROR(SEARCH("2 - желтый",O308)))</formula>
    </cfRule>
    <cfRule type="containsText" dxfId="3807" priority="3835" stopIfTrue="1" operator="containsText" text="1 - зеленый">
      <formula>NOT(ISERROR(SEARCH("1 - зеленый",O308)))</formula>
    </cfRule>
    <cfRule type="containsText" dxfId="3806" priority="3836" stopIfTrue="1" operator="containsText" text="0 - серый">
      <formula>NOT(ISERROR(SEARCH("0 - серый",O308)))</formula>
    </cfRule>
  </conditionalFormatting>
  <conditionalFormatting sqref="O114:P114">
    <cfRule type="containsText" dxfId="3805" priority="3813" stopIfTrue="1" operator="containsText" text="3 - красный">
      <formula>NOT(ISERROR(SEARCH("3 - красный",O114)))</formula>
    </cfRule>
    <cfRule type="containsText" dxfId="3804" priority="3814" stopIfTrue="1" operator="containsText" text="2 - желтый">
      <formula>NOT(ISERROR(SEARCH("2 - желтый",O114)))</formula>
    </cfRule>
    <cfRule type="containsText" dxfId="3803" priority="3815" stopIfTrue="1" operator="containsText" text="1 - зеленый">
      <formula>NOT(ISERROR(SEARCH("1 - зеленый",O114)))</formula>
    </cfRule>
    <cfRule type="containsText" dxfId="3802" priority="3816" stopIfTrue="1" operator="containsText" text="0 - серый">
      <formula>NOT(ISERROR(SEARCH("0 - серый",O114)))</formula>
    </cfRule>
  </conditionalFormatting>
  <conditionalFormatting sqref="O115:P115">
    <cfRule type="containsText" dxfId="3801" priority="3809" stopIfTrue="1" operator="containsText" text="3 - красный">
      <formula>NOT(ISERROR(SEARCH("3 - красный",O115)))</formula>
    </cfRule>
    <cfRule type="containsText" dxfId="3800" priority="3810" stopIfTrue="1" operator="containsText" text="2 - желтый">
      <formula>NOT(ISERROR(SEARCH("2 - желтый",O115)))</formula>
    </cfRule>
    <cfRule type="containsText" dxfId="3799" priority="3811" stopIfTrue="1" operator="containsText" text="1 - зеленый">
      <formula>NOT(ISERROR(SEARCH("1 - зеленый",O115)))</formula>
    </cfRule>
    <cfRule type="containsText" dxfId="3798" priority="3812" stopIfTrue="1" operator="containsText" text="0 - серый">
      <formula>NOT(ISERROR(SEARCH("0 - серый",O115)))</formula>
    </cfRule>
  </conditionalFormatting>
  <conditionalFormatting sqref="O258">
    <cfRule type="containsText" dxfId="3797" priority="3777" stopIfTrue="1" operator="containsText" text="3 - красный">
      <formula>NOT(ISERROR(SEARCH("3 - красный",O258)))</formula>
    </cfRule>
    <cfRule type="containsText" dxfId="3796" priority="3778" stopIfTrue="1" operator="containsText" text="2 - желтый">
      <formula>NOT(ISERROR(SEARCH("2 - желтый",O258)))</formula>
    </cfRule>
    <cfRule type="containsText" dxfId="3795" priority="3779" stopIfTrue="1" operator="containsText" text="1 - зеленый">
      <formula>NOT(ISERROR(SEARCH("1 - зеленый",O258)))</formula>
    </cfRule>
    <cfRule type="containsText" dxfId="3794" priority="3780" stopIfTrue="1" operator="containsText" text="0 - серый">
      <formula>NOT(ISERROR(SEARCH("0 - серый",O258)))</formula>
    </cfRule>
  </conditionalFormatting>
  <conditionalFormatting sqref="P281">
    <cfRule type="containsText" dxfId="3793" priority="3773" stopIfTrue="1" operator="containsText" text="3 - красный">
      <formula>NOT(ISERROR(SEARCH("3 - красный",P281)))</formula>
    </cfRule>
    <cfRule type="containsText" dxfId="3792" priority="3774" stopIfTrue="1" operator="containsText" text="2 - желтый">
      <formula>NOT(ISERROR(SEARCH("2 - желтый",P281)))</formula>
    </cfRule>
    <cfRule type="containsText" dxfId="3791" priority="3775" stopIfTrue="1" operator="containsText" text="1 - зеленый">
      <formula>NOT(ISERROR(SEARCH("1 - зеленый",P281)))</formula>
    </cfRule>
    <cfRule type="containsText" dxfId="3790" priority="3776" stopIfTrue="1" operator="containsText" text="0 - серый">
      <formula>NOT(ISERROR(SEARCH("0 - серый",P281)))</formula>
    </cfRule>
  </conditionalFormatting>
  <conditionalFormatting sqref="P94">
    <cfRule type="containsText" dxfId="3789" priority="3801" stopIfTrue="1" operator="containsText" text="3 - красный">
      <formula>NOT(ISERROR(SEARCH("3 - красный",P94)))</formula>
    </cfRule>
    <cfRule type="containsText" dxfId="3788" priority="3802" stopIfTrue="1" operator="containsText" text="2 - желтый">
      <formula>NOT(ISERROR(SEARCH("2 - желтый",P94)))</formula>
    </cfRule>
    <cfRule type="containsText" dxfId="3787" priority="3803" stopIfTrue="1" operator="containsText" text="1 - зеленый">
      <formula>NOT(ISERROR(SEARCH("1 - зеленый",P94)))</formula>
    </cfRule>
    <cfRule type="containsText" dxfId="3786" priority="3804" stopIfTrue="1" operator="containsText" text="0 - серый">
      <formula>NOT(ISERROR(SEARCH("0 - серый",P94)))</formula>
    </cfRule>
  </conditionalFormatting>
  <conditionalFormatting sqref="O246:P246">
    <cfRule type="containsText" dxfId="3785" priority="3577" stopIfTrue="1" operator="containsText" text="3 - красный">
      <formula>NOT(ISERROR(SEARCH("3 - красный",O246)))</formula>
    </cfRule>
    <cfRule type="containsText" dxfId="3784" priority="3578" stopIfTrue="1" operator="containsText" text="2 - желтый">
      <formula>NOT(ISERROR(SEARCH("2 - желтый",O246)))</formula>
    </cfRule>
    <cfRule type="containsText" dxfId="3783" priority="3579" stopIfTrue="1" operator="containsText" text="1 - зеленый">
      <formula>NOT(ISERROR(SEARCH("1 - зеленый",O246)))</formula>
    </cfRule>
    <cfRule type="containsText" dxfId="3782" priority="3580" stopIfTrue="1" operator="containsText" text="0 - серый">
      <formula>NOT(ISERROR(SEARCH("0 - серый",O246)))</formula>
    </cfRule>
  </conditionalFormatting>
  <conditionalFormatting sqref="O154:P154">
    <cfRule type="containsText" dxfId="3781" priority="3653" stopIfTrue="1" operator="containsText" text="3 - красный">
      <formula>NOT(ISERROR(SEARCH("3 - красный",O154)))</formula>
    </cfRule>
    <cfRule type="containsText" dxfId="3780" priority="3654" stopIfTrue="1" operator="containsText" text="2 - желтый">
      <formula>NOT(ISERROR(SEARCH("2 - желтый",O154)))</formula>
    </cfRule>
    <cfRule type="containsText" dxfId="3779" priority="3655" stopIfTrue="1" operator="containsText" text="1 - зеленый">
      <formula>NOT(ISERROR(SEARCH("1 - зеленый",O154)))</formula>
    </cfRule>
    <cfRule type="containsText" dxfId="3778" priority="3656" stopIfTrue="1" operator="containsText" text="0 - серый">
      <formula>NOT(ISERROR(SEARCH("0 - серый",O154)))</formula>
    </cfRule>
  </conditionalFormatting>
  <conditionalFormatting sqref="P155">
    <cfRule type="containsText" dxfId="3777" priority="3649" stopIfTrue="1" operator="containsText" text="3 - красный">
      <formula>NOT(ISERROR(SEARCH("3 - красный",P155)))</formula>
    </cfRule>
    <cfRule type="containsText" dxfId="3776" priority="3650" stopIfTrue="1" operator="containsText" text="2 - желтый">
      <formula>NOT(ISERROR(SEARCH("2 - желтый",P155)))</formula>
    </cfRule>
    <cfRule type="containsText" dxfId="3775" priority="3651" stopIfTrue="1" operator="containsText" text="1 - зеленый">
      <formula>NOT(ISERROR(SEARCH("1 - зеленый",P155)))</formula>
    </cfRule>
    <cfRule type="containsText" dxfId="3774" priority="3652" stopIfTrue="1" operator="containsText" text="0 - серый">
      <formula>NOT(ISERROR(SEARCH("0 - серый",P155)))</formula>
    </cfRule>
  </conditionalFormatting>
  <conditionalFormatting sqref="P146">
    <cfRule type="containsText" dxfId="3773" priority="3797" stopIfTrue="1" operator="containsText" text="3 - красный">
      <formula>NOT(ISERROR(SEARCH("3 - красный",P146)))</formula>
    </cfRule>
    <cfRule type="containsText" dxfId="3772" priority="3798" stopIfTrue="1" operator="containsText" text="2 - желтый">
      <formula>NOT(ISERROR(SEARCH("2 - желтый",P146)))</formula>
    </cfRule>
    <cfRule type="containsText" dxfId="3771" priority="3799" stopIfTrue="1" operator="containsText" text="1 - зеленый">
      <formula>NOT(ISERROR(SEARCH("1 - зеленый",P146)))</formula>
    </cfRule>
    <cfRule type="containsText" dxfId="3770" priority="3800" stopIfTrue="1" operator="containsText" text="0 - серый">
      <formula>NOT(ISERROR(SEARCH("0 - серый",P146)))</formula>
    </cfRule>
  </conditionalFormatting>
  <conditionalFormatting sqref="O146">
    <cfRule type="containsText" dxfId="3769" priority="3793" stopIfTrue="1" operator="containsText" text="3 - красный">
      <formula>NOT(ISERROR(SEARCH("3 - красный",O146)))</formula>
    </cfRule>
    <cfRule type="containsText" dxfId="3768" priority="3794" stopIfTrue="1" operator="containsText" text="2 - желтый">
      <formula>NOT(ISERROR(SEARCH("2 - желтый",O146)))</formula>
    </cfRule>
    <cfRule type="containsText" dxfId="3767" priority="3795" stopIfTrue="1" operator="containsText" text="1 - зеленый">
      <formula>NOT(ISERROR(SEARCH("1 - зеленый",O146)))</formula>
    </cfRule>
    <cfRule type="containsText" dxfId="3766" priority="3796" stopIfTrue="1" operator="containsText" text="0 - серый">
      <formula>NOT(ISERROR(SEARCH("0 - серый",O146)))</formula>
    </cfRule>
  </conditionalFormatting>
  <conditionalFormatting sqref="O153:P153">
    <cfRule type="containsText" dxfId="3765" priority="3789" stopIfTrue="1" operator="containsText" text="3 - красный">
      <formula>NOT(ISERROR(SEARCH("3 - красный",O153)))</formula>
    </cfRule>
    <cfRule type="containsText" dxfId="3764" priority="3790" stopIfTrue="1" operator="containsText" text="2 - желтый">
      <formula>NOT(ISERROR(SEARCH("2 - желтый",O153)))</formula>
    </cfRule>
    <cfRule type="containsText" dxfId="3763" priority="3791" stopIfTrue="1" operator="containsText" text="1 - зеленый">
      <formula>NOT(ISERROR(SEARCH("1 - зеленый",O153)))</formula>
    </cfRule>
    <cfRule type="containsText" dxfId="3762" priority="3792" stopIfTrue="1" operator="containsText" text="0 - серый">
      <formula>NOT(ISERROR(SEARCH("0 - серый",O153)))</formula>
    </cfRule>
  </conditionalFormatting>
  <conditionalFormatting sqref="O190:P190">
    <cfRule type="containsText" dxfId="3761" priority="3785" stopIfTrue="1" operator="containsText" text="3 - красный">
      <formula>NOT(ISERROR(SEARCH("3 - красный",O190)))</formula>
    </cfRule>
    <cfRule type="containsText" dxfId="3760" priority="3786" stopIfTrue="1" operator="containsText" text="2 - желтый">
      <formula>NOT(ISERROR(SEARCH("2 - желтый",O190)))</formula>
    </cfRule>
    <cfRule type="containsText" dxfId="3759" priority="3787" stopIfTrue="1" operator="containsText" text="1 - зеленый">
      <formula>NOT(ISERROR(SEARCH("1 - зеленый",O190)))</formula>
    </cfRule>
    <cfRule type="containsText" dxfId="3758" priority="3788" stopIfTrue="1" operator="containsText" text="0 - серый">
      <formula>NOT(ISERROR(SEARCH("0 - серый",O190)))</formula>
    </cfRule>
  </conditionalFormatting>
  <conditionalFormatting sqref="O161:P161">
    <cfRule type="containsText" dxfId="3757" priority="3601" stopIfTrue="1" operator="containsText" text="3 - красный">
      <formula>NOT(ISERROR(SEARCH("3 - красный",O161)))</formula>
    </cfRule>
    <cfRule type="containsText" dxfId="3756" priority="3602" stopIfTrue="1" operator="containsText" text="2 - желтый">
      <formula>NOT(ISERROR(SEARCH("2 - желтый",O161)))</formula>
    </cfRule>
    <cfRule type="containsText" dxfId="3755" priority="3603" stopIfTrue="1" operator="containsText" text="1 - зеленый">
      <formula>NOT(ISERROR(SEARCH("1 - зеленый",O161)))</formula>
    </cfRule>
    <cfRule type="containsText" dxfId="3754" priority="3604" stopIfTrue="1" operator="containsText" text="0 - серый">
      <formula>NOT(ISERROR(SEARCH("0 - серый",O161)))</formula>
    </cfRule>
  </conditionalFormatting>
  <conditionalFormatting sqref="O345:P345">
    <cfRule type="containsText" dxfId="3753" priority="3617" stopIfTrue="1" operator="containsText" text="3 - красный">
      <formula>NOT(ISERROR(SEARCH("3 - красный",O345)))</formula>
    </cfRule>
    <cfRule type="containsText" dxfId="3752" priority="3618" stopIfTrue="1" operator="containsText" text="2 - желтый">
      <formula>NOT(ISERROR(SEARCH("2 - желтый",O345)))</formula>
    </cfRule>
    <cfRule type="containsText" dxfId="3751" priority="3619" stopIfTrue="1" operator="containsText" text="1 - зеленый">
      <formula>NOT(ISERROR(SEARCH("1 - зеленый",O345)))</formula>
    </cfRule>
    <cfRule type="containsText" dxfId="3750" priority="3620" stopIfTrue="1" operator="containsText" text="0 - серый">
      <formula>NOT(ISERROR(SEARCH("0 - серый",O345)))</formula>
    </cfRule>
  </conditionalFormatting>
  <conditionalFormatting sqref="O346:P346">
    <cfRule type="containsText" dxfId="3749" priority="3613" stopIfTrue="1" operator="containsText" text="3 - красный">
      <formula>NOT(ISERROR(SEARCH("3 - красный",O346)))</formula>
    </cfRule>
    <cfRule type="containsText" dxfId="3748" priority="3614" stopIfTrue="1" operator="containsText" text="2 - желтый">
      <formula>NOT(ISERROR(SEARCH("2 - желтый",O346)))</formula>
    </cfRule>
    <cfRule type="containsText" dxfId="3747" priority="3615" stopIfTrue="1" operator="containsText" text="1 - зеленый">
      <formula>NOT(ISERROR(SEARCH("1 - зеленый",O346)))</formula>
    </cfRule>
    <cfRule type="containsText" dxfId="3746" priority="3616" stopIfTrue="1" operator="containsText" text="0 - серый">
      <formula>NOT(ISERROR(SEARCH("0 - серый",O346)))</formula>
    </cfRule>
  </conditionalFormatting>
  <conditionalFormatting sqref="O257">
    <cfRule type="containsText" dxfId="3745" priority="3781" stopIfTrue="1" operator="containsText" text="3 - красный">
      <formula>NOT(ISERROR(SEARCH("3 - красный",O257)))</formula>
    </cfRule>
    <cfRule type="containsText" dxfId="3744" priority="3782" stopIfTrue="1" operator="containsText" text="2 - желтый">
      <formula>NOT(ISERROR(SEARCH("2 - желтый",O257)))</formula>
    </cfRule>
    <cfRule type="containsText" dxfId="3743" priority="3783" stopIfTrue="1" operator="containsText" text="1 - зеленый">
      <formula>NOT(ISERROR(SEARCH("1 - зеленый",O257)))</formula>
    </cfRule>
    <cfRule type="containsText" dxfId="3742" priority="3784" stopIfTrue="1" operator="containsText" text="0 - серый">
      <formula>NOT(ISERROR(SEARCH("0 - серый",O257)))</formula>
    </cfRule>
  </conditionalFormatting>
  <conditionalFormatting sqref="O272">
    <cfRule type="containsText" dxfId="3741" priority="3561" stopIfTrue="1" operator="containsText" text="3 - красный">
      <formula>NOT(ISERROR(SEARCH("3 - красный",O272)))</formula>
    </cfRule>
    <cfRule type="containsText" dxfId="3740" priority="3562" stopIfTrue="1" operator="containsText" text="2 - желтый">
      <formula>NOT(ISERROR(SEARCH("2 - желтый",O272)))</formula>
    </cfRule>
    <cfRule type="containsText" dxfId="3739" priority="3563" stopIfTrue="1" operator="containsText" text="1 - зеленый">
      <formula>NOT(ISERROR(SEARCH("1 - зеленый",O272)))</formula>
    </cfRule>
    <cfRule type="containsText" dxfId="3738" priority="3564" stopIfTrue="1" operator="containsText" text="0 - серый">
      <formula>NOT(ISERROR(SEARCH("0 - серый",O272)))</formula>
    </cfRule>
  </conditionalFormatting>
  <conditionalFormatting sqref="O281">
    <cfRule type="containsText" dxfId="3737" priority="3769" stopIfTrue="1" operator="containsText" text="3 - красный">
      <formula>NOT(ISERROR(SEARCH("3 - красный",O281)))</formula>
    </cfRule>
    <cfRule type="containsText" dxfId="3736" priority="3770" stopIfTrue="1" operator="containsText" text="2 - желтый">
      <formula>NOT(ISERROR(SEARCH("2 - желтый",O281)))</formula>
    </cfRule>
    <cfRule type="containsText" dxfId="3735" priority="3771" stopIfTrue="1" operator="containsText" text="1 - зеленый">
      <formula>NOT(ISERROR(SEARCH("1 - зеленый",O281)))</formula>
    </cfRule>
    <cfRule type="containsText" dxfId="3734" priority="3772" stopIfTrue="1" operator="containsText" text="0 - серый">
      <formula>NOT(ISERROR(SEARCH("0 - серый",O281)))</formula>
    </cfRule>
  </conditionalFormatting>
  <conditionalFormatting sqref="O287">
    <cfRule type="containsText" dxfId="3733" priority="3757" stopIfTrue="1" operator="containsText" text="3 - красный">
      <formula>NOT(ISERROR(SEARCH("3 - красный",O287)))</formula>
    </cfRule>
    <cfRule type="containsText" dxfId="3732" priority="3758" stopIfTrue="1" operator="containsText" text="2 - желтый">
      <formula>NOT(ISERROR(SEARCH("2 - желтый",O287)))</formula>
    </cfRule>
    <cfRule type="containsText" dxfId="3731" priority="3759" stopIfTrue="1" operator="containsText" text="1 - зеленый">
      <formula>NOT(ISERROR(SEARCH("1 - зеленый",O287)))</formula>
    </cfRule>
    <cfRule type="containsText" dxfId="3730" priority="3760" stopIfTrue="1" operator="containsText" text="0 - серый">
      <formula>NOT(ISERROR(SEARCH("0 - серый",O287)))</formula>
    </cfRule>
  </conditionalFormatting>
  <conditionalFormatting sqref="P288">
    <cfRule type="containsText" dxfId="3729" priority="3753" stopIfTrue="1" operator="containsText" text="3 - красный">
      <formula>NOT(ISERROR(SEARCH("3 - красный",P288)))</formula>
    </cfRule>
    <cfRule type="containsText" dxfId="3728" priority="3754" stopIfTrue="1" operator="containsText" text="2 - желтый">
      <formula>NOT(ISERROR(SEARCH("2 - желтый",P288)))</formula>
    </cfRule>
    <cfRule type="containsText" dxfId="3727" priority="3755" stopIfTrue="1" operator="containsText" text="1 - зеленый">
      <formula>NOT(ISERROR(SEARCH("1 - зеленый",P288)))</formula>
    </cfRule>
    <cfRule type="containsText" dxfId="3726" priority="3756" stopIfTrue="1" operator="containsText" text="0 - серый">
      <formula>NOT(ISERROR(SEARCH("0 - серый",P288)))</formula>
    </cfRule>
  </conditionalFormatting>
  <conditionalFormatting sqref="O288">
    <cfRule type="containsText" dxfId="3725" priority="3749" stopIfTrue="1" operator="containsText" text="3 - красный">
      <formula>NOT(ISERROR(SEARCH("3 - красный",O288)))</formula>
    </cfRule>
    <cfRule type="containsText" dxfId="3724" priority="3750" stopIfTrue="1" operator="containsText" text="2 - желтый">
      <formula>NOT(ISERROR(SEARCH("2 - желтый",O288)))</formula>
    </cfRule>
    <cfRule type="containsText" dxfId="3723" priority="3751" stopIfTrue="1" operator="containsText" text="1 - зеленый">
      <formula>NOT(ISERROR(SEARCH("1 - зеленый",O288)))</formula>
    </cfRule>
    <cfRule type="containsText" dxfId="3722" priority="3752" stopIfTrue="1" operator="containsText" text="0 - серый">
      <formula>NOT(ISERROR(SEARCH("0 - серый",O288)))</formula>
    </cfRule>
  </conditionalFormatting>
  <conditionalFormatting sqref="O306">
    <cfRule type="containsText" dxfId="3721" priority="3745" stopIfTrue="1" operator="containsText" text="3 - красный">
      <formula>NOT(ISERROR(SEARCH("3 - красный",O306)))</formula>
    </cfRule>
    <cfRule type="containsText" dxfId="3720" priority="3746" stopIfTrue="1" operator="containsText" text="2 - желтый">
      <formula>NOT(ISERROR(SEARCH("2 - желтый",O306)))</formula>
    </cfRule>
    <cfRule type="containsText" dxfId="3719" priority="3747" stopIfTrue="1" operator="containsText" text="1 - зеленый">
      <formula>NOT(ISERROR(SEARCH("1 - зеленый",O306)))</formula>
    </cfRule>
    <cfRule type="containsText" dxfId="3718" priority="3748" stopIfTrue="1" operator="containsText" text="0 - серый">
      <formula>NOT(ISERROR(SEARCH("0 - серый",O306)))</formula>
    </cfRule>
  </conditionalFormatting>
  <conditionalFormatting sqref="O264">
    <cfRule type="containsText" dxfId="3717" priority="3565" stopIfTrue="1" operator="containsText" text="3 - красный">
      <formula>NOT(ISERROR(SEARCH("3 - красный",O264)))</formula>
    </cfRule>
    <cfRule type="containsText" dxfId="3716" priority="3566" stopIfTrue="1" operator="containsText" text="2 - желтый">
      <formula>NOT(ISERROR(SEARCH("2 - желтый",O264)))</formula>
    </cfRule>
    <cfRule type="containsText" dxfId="3715" priority="3567" stopIfTrue="1" operator="containsText" text="1 - зеленый">
      <formula>NOT(ISERROR(SEARCH("1 - зеленый",O264)))</formula>
    </cfRule>
    <cfRule type="containsText" dxfId="3714" priority="3568" stopIfTrue="1" operator="containsText" text="0 - серый">
      <formula>NOT(ISERROR(SEARCH("0 - серый",O264)))</formula>
    </cfRule>
  </conditionalFormatting>
  <conditionalFormatting sqref="P321">
    <cfRule type="containsText" dxfId="3713" priority="3741" stopIfTrue="1" operator="containsText" text="3 - красный">
      <formula>NOT(ISERROR(SEARCH("3 - красный",P321)))</formula>
    </cfRule>
    <cfRule type="containsText" dxfId="3712" priority="3742" stopIfTrue="1" operator="containsText" text="2 - желтый">
      <formula>NOT(ISERROR(SEARCH("2 - желтый",P321)))</formula>
    </cfRule>
    <cfRule type="containsText" dxfId="3711" priority="3743" stopIfTrue="1" operator="containsText" text="1 - зеленый">
      <formula>NOT(ISERROR(SEARCH("1 - зеленый",P321)))</formula>
    </cfRule>
    <cfRule type="containsText" dxfId="3710" priority="3744" stopIfTrue="1" operator="containsText" text="0 - серый">
      <formula>NOT(ISERROR(SEARCH("0 - серый",P321)))</formula>
    </cfRule>
  </conditionalFormatting>
  <conditionalFormatting sqref="O321">
    <cfRule type="containsText" dxfId="3709" priority="3737" stopIfTrue="1" operator="containsText" text="3 - красный">
      <formula>NOT(ISERROR(SEARCH("3 - красный",O321)))</formula>
    </cfRule>
    <cfRule type="containsText" dxfId="3708" priority="3738" stopIfTrue="1" operator="containsText" text="2 - желтый">
      <formula>NOT(ISERROR(SEARCH("2 - желтый",O321)))</formula>
    </cfRule>
    <cfRule type="containsText" dxfId="3707" priority="3739" stopIfTrue="1" operator="containsText" text="1 - зеленый">
      <formula>NOT(ISERROR(SEARCH("1 - зеленый",O321)))</formula>
    </cfRule>
    <cfRule type="containsText" dxfId="3706" priority="3740" stopIfTrue="1" operator="containsText" text="0 - серый">
      <formula>NOT(ISERROR(SEARCH("0 - серый",O321)))</formula>
    </cfRule>
  </conditionalFormatting>
  <conditionalFormatting sqref="O322">
    <cfRule type="containsText" dxfId="3705" priority="3733" stopIfTrue="1" operator="containsText" text="3 - красный">
      <formula>NOT(ISERROR(SEARCH("3 - красный",O322)))</formula>
    </cfRule>
    <cfRule type="containsText" dxfId="3704" priority="3734" stopIfTrue="1" operator="containsText" text="2 - желтый">
      <formula>NOT(ISERROR(SEARCH("2 - желтый",O322)))</formula>
    </cfRule>
    <cfRule type="containsText" dxfId="3703" priority="3735" stopIfTrue="1" operator="containsText" text="1 - зеленый">
      <formula>NOT(ISERROR(SEARCH("1 - зеленый",O322)))</formula>
    </cfRule>
    <cfRule type="containsText" dxfId="3702" priority="3736" stopIfTrue="1" operator="containsText" text="0 - серый">
      <formula>NOT(ISERROR(SEARCH("0 - серый",O322)))</formula>
    </cfRule>
  </conditionalFormatting>
  <conditionalFormatting sqref="O323">
    <cfRule type="containsText" dxfId="3701" priority="3729" stopIfTrue="1" operator="containsText" text="3 - красный">
      <formula>NOT(ISERROR(SEARCH("3 - красный",O323)))</formula>
    </cfRule>
    <cfRule type="containsText" dxfId="3700" priority="3730" stopIfTrue="1" operator="containsText" text="2 - желтый">
      <formula>NOT(ISERROR(SEARCH("2 - желтый",O323)))</formula>
    </cfRule>
    <cfRule type="containsText" dxfId="3699" priority="3731" stopIfTrue="1" operator="containsText" text="1 - зеленый">
      <formula>NOT(ISERROR(SEARCH("1 - зеленый",O323)))</formula>
    </cfRule>
    <cfRule type="containsText" dxfId="3698" priority="3732" stopIfTrue="1" operator="containsText" text="0 - серый">
      <formula>NOT(ISERROR(SEARCH("0 - серый",O323)))</formula>
    </cfRule>
  </conditionalFormatting>
  <conditionalFormatting sqref="P55">
    <cfRule type="containsText" dxfId="3697" priority="3725" stopIfTrue="1" operator="containsText" text="3 - красный">
      <formula>NOT(ISERROR(SEARCH("3 - красный",P55)))</formula>
    </cfRule>
    <cfRule type="containsText" dxfId="3696" priority="3726" stopIfTrue="1" operator="containsText" text="2 - желтый">
      <formula>NOT(ISERROR(SEARCH("2 - желтый",P55)))</formula>
    </cfRule>
    <cfRule type="containsText" dxfId="3695" priority="3727" stopIfTrue="1" operator="containsText" text="1 - зеленый">
      <formula>NOT(ISERROR(SEARCH("1 - зеленый",P55)))</formula>
    </cfRule>
    <cfRule type="containsText" dxfId="3694" priority="3728" stopIfTrue="1" operator="containsText" text="0 - серый">
      <formula>NOT(ISERROR(SEARCH("0 - серый",P55)))</formula>
    </cfRule>
  </conditionalFormatting>
  <conditionalFormatting sqref="O55">
    <cfRule type="containsText" dxfId="3693" priority="3721" stopIfTrue="1" operator="containsText" text="3 - красный">
      <formula>NOT(ISERROR(SEARCH("3 - красный",O55)))</formula>
    </cfRule>
    <cfRule type="containsText" dxfId="3692" priority="3722" stopIfTrue="1" operator="containsText" text="2 - желтый">
      <formula>NOT(ISERROR(SEARCH("2 - желтый",O55)))</formula>
    </cfRule>
    <cfRule type="containsText" dxfId="3691" priority="3723" stopIfTrue="1" operator="containsText" text="1 - зеленый">
      <formula>NOT(ISERROR(SEARCH("1 - зеленый",O55)))</formula>
    </cfRule>
    <cfRule type="containsText" dxfId="3690" priority="3724" stopIfTrue="1" operator="containsText" text="0 - серый">
      <formula>NOT(ISERROR(SEARCH("0 - серый",O55)))</formula>
    </cfRule>
  </conditionalFormatting>
  <conditionalFormatting sqref="O67:P67">
    <cfRule type="containsText" dxfId="3689" priority="3717" stopIfTrue="1" operator="containsText" text="3 - красный">
      <formula>NOT(ISERROR(SEARCH("3 - красный",O67)))</formula>
    </cfRule>
    <cfRule type="containsText" dxfId="3688" priority="3718" stopIfTrue="1" operator="containsText" text="2 - желтый">
      <formula>NOT(ISERROR(SEARCH("2 - желтый",O67)))</formula>
    </cfRule>
    <cfRule type="containsText" dxfId="3687" priority="3719" stopIfTrue="1" operator="containsText" text="1 - зеленый">
      <formula>NOT(ISERROR(SEARCH("1 - зеленый",O67)))</formula>
    </cfRule>
    <cfRule type="containsText" dxfId="3686" priority="3720" stopIfTrue="1" operator="containsText" text="0 - серый">
      <formula>NOT(ISERROR(SEARCH("0 - серый",O67)))</formula>
    </cfRule>
  </conditionalFormatting>
  <conditionalFormatting sqref="O263">
    <cfRule type="containsText" dxfId="3685" priority="3545" stopIfTrue="1" operator="containsText" text="3 - красный">
      <formula>NOT(ISERROR(SEARCH("3 - красный",O263)))</formula>
    </cfRule>
    <cfRule type="containsText" dxfId="3684" priority="3546" stopIfTrue="1" operator="containsText" text="2 - желтый">
      <formula>NOT(ISERROR(SEARCH("2 - желтый",O263)))</formula>
    </cfRule>
    <cfRule type="containsText" dxfId="3683" priority="3547" stopIfTrue="1" operator="containsText" text="1 - зеленый">
      <formula>NOT(ISERROR(SEARCH("1 - зеленый",O263)))</formula>
    </cfRule>
    <cfRule type="containsText" dxfId="3682" priority="3548" stopIfTrue="1" operator="containsText" text="0 - серый">
      <formula>NOT(ISERROR(SEARCH("0 - серый",O263)))</formula>
    </cfRule>
  </conditionalFormatting>
  <conditionalFormatting sqref="P208">
    <cfRule type="containsText" dxfId="3681" priority="3589" stopIfTrue="1" operator="containsText" text="3 - красный">
      <formula>NOT(ISERROR(SEARCH("3 - красный",P208)))</formula>
    </cfRule>
    <cfRule type="containsText" dxfId="3680" priority="3590" stopIfTrue="1" operator="containsText" text="2 - желтый">
      <formula>NOT(ISERROR(SEARCH("2 - желтый",P208)))</formula>
    </cfRule>
    <cfRule type="containsText" dxfId="3679" priority="3591" stopIfTrue="1" operator="containsText" text="1 - зеленый">
      <formula>NOT(ISERROR(SEARCH("1 - зеленый",P208)))</formula>
    </cfRule>
    <cfRule type="containsText" dxfId="3678" priority="3592" stopIfTrue="1" operator="containsText" text="0 - серый">
      <formula>NOT(ISERROR(SEARCH("0 - серый",P208)))</formula>
    </cfRule>
  </conditionalFormatting>
  <conditionalFormatting sqref="O209">
    <cfRule type="containsText" dxfId="3677" priority="3585" stopIfTrue="1" operator="containsText" text="3 - красный">
      <formula>NOT(ISERROR(SEARCH("3 - красный",O209)))</formula>
    </cfRule>
    <cfRule type="containsText" dxfId="3676" priority="3586" stopIfTrue="1" operator="containsText" text="2 - желтый">
      <formula>NOT(ISERROR(SEARCH("2 - желтый",O209)))</formula>
    </cfRule>
    <cfRule type="containsText" dxfId="3675" priority="3587" stopIfTrue="1" operator="containsText" text="1 - зеленый">
      <formula>NOT(ISERROR(SEARCH("1 - зеленый",O209)))</formula>
    </cfRule>
    <cfRule type="containsText" dxfId="3674" priority="3588" stopIfTrue="1" operator="containsText" text="0 - серый">
      <formula>NOT(ISERROR(SEARCH("0 - серый",O209)))</formula>
    </cfRule>
  </conditionalFormatting>
  <conditionalFormatting sqref="P101">
    <cfRule type="containsText" dxfId="3673" priority="3713" stopIfTrue="1" operator="containsText" text="3 - красный">
      <formula>NOT(ISERROR(SEARCH("3 - красный",P101)))</formula>
    </cfRule>
    <cfRule type="containsText" dxfId="3672" priority="3714" stopIfTrue="1" operator="containsText" text="2 - желтый">
      <formula>NOT(ISERROR(SEARCH("2 - желтый",P101)))</formula>
    </cfRule>
    <cfRule type="containsText" dxfId="3671" priority="3715" stopIfTrue="1" operator="containsText" text="1 - зеленый">
      <formula>NOT(ISERROR(SEARCH("1 - зеленый",P101)))</formula>
    </cfRule>
    <cfRule type="containsText" dxfId="3670" priority="3716" stopIfTrue="1" operator="containsText" text="0 - серый">
      <formula>NOT(ISERROR(SEARCH("0 - серый",P101)))</formula>
    </cfRule>
  </conditionalFormatting>
  <conditionalFormatting sqref="P102">
    <cfRule type="containsText" dxfId="3669" priority="3709" stopIfTrue="1" operator="containsText" text="3 - красный">
      <formula>NOT(ISERROR(SEARCH("3 - красный",P102)))</formula>
    </cfRule>
    <cfRule type="containsText" dxfId="3668" priority="3710" stopIfTrue="1" operator="containsText" text="2 - желтый">
      <formula>NOT(ISERROR(SEARCH("2 - желтый",P102)))</formula>
    </cfRule>
    <cfRule type="containsText" dxfId="3667" priority="3711" stopIfTrue="1" operator="containsText" text="1 - зеленый">
      <formula>NOT(ISERROR(SEARCH("1 - зеленый",P102)))</formula>
    </cfRule>
    <cfRule type="containsText" dxfId="3666" priority="3712" stopIfTrue="1" operator="containsText" text="0 - серый">
      <formula>NOT(ISERROR(SEARCH("0 - серый",P102)))</formula>
    </cfRule>
  </conditionalFormatting>
  <conditionalFormatting sqref="P123">
    <cfRule type="containsText" dxfId="3665" priority="3705" stopIfTrue="1" operator="containsText" text="3 - красный">
      <formula>NOT(ISERROR(SEARCH("3 - красный",P123)))</formula>
    </cfRule>
    <cfRule type="containsText" dxfId="3664" priority="3706" stopIfTrue="1" operator="containsText" text="2 - желтый">
      <formula>NOT(ISERROR(SEARCH("2 - желтый",P123)))</formula>
    </cfRule>
    <cfRule type="containsText" dxfId="3663" priority="3707" stopIfTrue="1" operator="containsText" text="1 - зеленый">
      <formula>NOT(ISERROR(SEARCH("1 - зеленый",P123)))</formula>
    </cfRule>
    <cfRule type="containsText" dxfId="3662" priority="3708" stopIfTrue="1" operator="containsText" text="0 - серый">
      <formula>NOT(ISERROR(SEARCH("0 - серый",P123)))</formula>
    </cfRule>
  </conditionalFormatting>
  <conditionalFormatting sqref="P124">
    <cfRule type="containsText" dxfId="3661" priority="3701" stopIfTrue="1" operator="containsText" text="3 - красный">
      <formula>NOT(ISERROR(SEARCH("3 - красный",P124)))</formula>
    </cfRule>
    <cfRule type="containsText" dxfId="3660" priority="3702" stopIfTrue="1" operator="containsText" text="2 - желтый">
      <formula>NOT(ISERROR(SEARCH("2 - желтый",P124)))</formula>
    </cfRule>
    <cfRule type="containsText" dxfId="3659" priority="3703" stopIfTrue="1" operator="containsText" text="1 - зеленый">
      <formula>NOT(ISERROR(SEARCH("1 - зеленый",P124)))</formula>
    </cfRule>
    <cfRule type="containsText" dxfId="3658" priority="3704" stopIfTrue="1" operator="containsText" text="0 - серый">
      <formula>NOT(ISERROR(SEARCH("0 - серый",P124)))</formula>
    </cfRule>
  </conditionalFormatting>
  <conditionalFormatting sqref="P122">
    <cfRule type="containsText" dxfId="3657" priority="3697" stopIfTrue="1" operator="containsText" text="3 - красный">
      <formula>NOT(ISERROR(SEARCH("3 - красный",P122)))</formula>
    </cfRule>
    <cfRule type="containsText" dxfId="3656" priority="3698" stopIfTrue="1" operator="containsText" text="2 - желтый">
      <formula>NOT(ISERROR(SEARCH("2 - желтый",P122)))</formula>
    </cfRule>
    <cfRule type="containsText" dxfId="3655" priority="3699" stopIfTrue="1" operator="containsText" text="1 - зеленый">
      <formula>NOT(ISERROR(SEARCH("1 - зеленый",P122)))</formula>
    </cfRule>
    <cfRule type="containsText" dxfId="3654" priority="3700" stopIfTrue="1" operator="containsText" text="0 - серый">
      <formula>NOT(ISERROR(SEARCH("0 - серый",P122)))</formula>
    </cfRule>
  </conditionalFormatting>
  <conditionalFormatting sqref="O160:P160">
    <cfRule type="containsText" dxfId="3653" priority="3609" stopIfTrue="1" operator="containsText" text="3 - красный">
      <formula>NOT(ISERROR(SEARCH("3 - красный",O160)))</formula>
    </cfRule>
    <cfRule type="containsText" dxfId="3652" priority="3610" stopIfTrue="1" operator="containsText" text="2 - желтый">
      <formula>NOT(ISERROR(SEARCH("2 - желтый",O160)))</formula>
    </cfRule>
    <cfRule type="containsText" dxfId="3651" priority="3611" stopIfTrue="1" operator="containsText" text="1 - зеленый">
      <formula>NOT(ISERROR(SEARCH("1 - зеленый",O160)))</formula>
    </cfRule>
    <cfRule type="containsText" dxfId="3650" priority="3612" stopIfTrue="1" operator="containsText" text="0 - серый">
      <formula>NOT(ISERROR(SEARCH("0 - серый",O160)))</formula>
    </cfRule>
  </conditionalFormatting>
  <conditionalFormatting sqref="O39:P39">
    <cfRule type="containsText" dxfId="3649" priority="3693" stopIfTrue="1" operator="containsText" text="3 - красный">
      <formula>NOT(ISERROR(SEARCH("3 - красный",O39)))</formula>
    </cfRule>
    <cfRule type="containsText" dxfId="3648" priority="3694" stopIfTrue="1" operator="containsText" text="2 - желтый">
      <formula>NOT(ISERROR(SEARCH("2 - желтый",O39)))</formula>
    </cfRule>
    <cfRule type="containsText" dxfId="3647" priority="3695" stopIfTrue="1" operator="containsText" text="1 - зеленый">
      <formula>NOT(ISERROR(SEARCH("1 - зеленый",O39)))</formula>
    </cfRule>
    <cfRule type="containsText" dxfId="3646" priority="3696" stopIfTrue="1" operator="containsText" text="0 - серый">
      <formula>NOT(ISERROR(SEARCH("0 - серый",O39)))</formula>
    </cfRule>
  </conditionalFormatting>
  <conditionalFormatting sqref="O130">
    <cfRule type="containsText" dxfId="3645" priority="3689" stopIfTrue="1" operator="containsText" text="3 - красный">
      <formula>NOT(ISERROR(SEARCH("3 - красный",O130)))</formula>
    </cfRule>
    <cfRule type="containsText" dxfId="3644" priority="3690" stopIfTrue="1" operator="containsText" text="2 - желтый">
      <formula>NOT(ISERROR(SEARCH("2 - желтый",O130)))</formula>
    </cfRule>
    <cfRule type="containsText" dxfId="3643" priority="3691" stopIfTrue="1" operator="containsText" text="1 - зеленый">
      <formula>NOT(ISERROR(SEARCH("1 - зеленый",O130)))</formula>
    </cfRule>
    <cfRule type="containsText" dxfId="3642" priority="3692" stopIfTrue="1" operator="containsText" text="0 - серый">
      <formula>NOT(ISERROR(SEARCH("0 - серый",O130)))</formula>
    </cfRule>
  </conditionalFormatting>
  <conditionalFormatting sqref="O168:P168">
    <cfRule type="containsText" dxfId="3641" priority="3685" stopIfTrue="1" operator="containsText" text="3 - красный">
      <formula>NOT(ISERROR(SEARCH("3 - красный",O168)))</formula>
    </cfRule>
    <cfRule type="containsText" dxfId="3640" priority="3686" stopIfTrue="1" operator="containsText" text="2 - желтый">
      <formula>NOT(ISERROR(SEARCH("2 - желтый",O168)))</formula>
    </cfRule>
    <cfRule type="containsText" dxfId="3639" priority="3687" stopIfTrue="1" operator="containsText" text="1 - зеленый">
      <formula>NOT(ISERROR(SEARCH("1 - зеленый",O168)))</formula>
    </cfRule>
    <cfRule type="containsText" dxfId="3638" priority="3688" stopIfTrue="1" operator="containsText" text="0 - серый">
      <formula>NOT(ISERROR(SEARCH("0 - серый",O168)))</formula>
    </cfRule>
  </conditionalFormatting>
  <conditionalFormatting sqref="O169:P169">
    <cfRule type="containsText" dxfId="3637" priority="3681" stopIfTrue="1" operator="containsText" text="3 - красный">
      <formula>NOT(ISERROR(SEARCH("3 - красный",O169)))</formula>
    </cfRule>
    <cfRule type="containsText" dxfId="3636" priority="3682" stopIfTrue="1" operator="containsText" text="2 - желтый">
      <formula>NOT(ISERROR(SEARCH("2 - желтый",O169)))</formula>
    </cfRule>
    <cfRule type="containsText" dxfId="3635" priority="3683" stopIfTrue="1" operator="containsText" text="1 - зеленый">
      <formula>NOT(ISERROR(SEARCH("1 - зеленый",O169)))</formula>
    </cfRule>
    <cfRule type="containsText" dxfId="3634" priority="3684" stopIfTrue="1" operator="containsText" text="0 - серый">
      <formula>NOT(ISERROR(SEARCH("0 - серый",O169)))</formula>
    </cfRule>
  </conditionalFormatting>
  <conditionalFormatting sqref="O339:P339">
    <cfRule type="containsText" dxfId="3633" priority="3677" stopIfTrue="1" operator="containsText" text="3 - красный">
      <formula>NOT(ISERROR(SEARCH("3 - красный",O339)))</formula>
    </cfRule>
    <cfRule type="containsText" dxfId="3632" priority="3678" stopIfTrue="1" operator="containsText" text="2 - желтый">
      <formula>NOT(ISERROR(SEARCH("2 - желтый",O339)))</formula>
    </cfRule>
    <cfRule type="containsText" dxfId="3631" priority="3679" stopIfTrue="1" operator="containsText" text="1 - зеленый">
      <formula>NOT(ISERROR(SEARCH("1 - зеленый",O339)))</formula>
    </cfRule>
    <cfRule type="containsText" dxfId="3630" priority="3680" stopIfTrue="1" operator="containsText" text="0 - серый">
      <formula>NOT(ISERROR(SEARCH("0 - серый",O339)))</formula>
    </cfRule>
  </conditionalFormatting>
  <conditionalFormatting sqref="O340:P340">
    <cfRule type="containsText" dxfId="3629" priority="3673" stopIfTrue="1" operator="containsText" text="3 - красный">
      <formula>NOT(ISERROR(SEARCH("3 - красный",O340)))</formula>
    </cfRule>
    <cfRule type="containsText" dxfId="3628" priority="3674" stopIfTrue="1" operator="containsText" text="2 - желтый">
      <formula>NOT(ISERROR(SEARCH("2 - желтый",O340)))</formula>
    </cfRule>
    <cfRule type="containsText" dxfId="3627" priority="3675" stopIfTrue="1" operator="containsText" text="1 - зеленый">
      <formula>NOT(ISERROR(SEARCH("1 - зеленый",O340)))</formula>
    </cfRule>
    <cfRule type="containsText" dxfId="3626" priority="3676" stopIfTrue="1" operator="containsText" text="0 - серый">
      <formula>NOT(ISERROR(SEARCH("0 - серый",O340)))</formula>
    </cfRule>
  </conditionalFormatting>
  <conditionalFormatting sqref="O341:P341">
    <cfRule type="containsText" dxfId="3625" priority="3669" stopIfTrue="1" operator="containsText" text="3 - красный">
      <formula>NOT(ISERROR(SEARCH("3 - красный",O341)))</formula>
    </cfRule>
    <cfRule type="containsText" dxfId="3624" priority="3670" stopIfTrue="1" operator="containsText" text="2 - желтый">
      <formula>NOT(ISERROR(SEARCH("2 - желтый",O341)))</formula>
    </cfRule>
    <cfRule type="containsText" dxfId="3623" priority="3671" stopIfTrue="1" operator="containsText" text="1 - зеленый">
      <formula>NOT(ISERROR(SEARCH("1 - зеленый",O341)))</formula>
    </cfRule>
    <cfRule type="containsText" dxfId="3622" priority="3672" stopIfTrue="1" operator="containsText" text="0 - серый">
      <formula>NOT(ISERROR(SEARCH("0 - серый",O341)))</formula>
    </cfRule>
  </conditionalFormatting>
  <conditionalFormatting sqref="O342:P342">
    <cfRule type="containsText" dxfId="3621" priority="3665" stopIfTrue="1" operator="containsText" text="3 - красный">
      <formula>NOT(ISERROR(SEARCH("3 - красный",O342)))</formula>
    </cfRule>
    <cfRule type="containsText" dxfId="3620" priority="3666" stopIfTrue="1" operator="containsText" text="2 - желтый">
      <formula>NOT(ISERROR(SEARCH("2 - желтый",O342)))</formula>
    </cfRule>
    <cfRule type="containsText" dxfId="3619" priority="3667" stopIfTrue="1" operator="containsText" text="1 - зеленый">
      <formula>NOT(ISERROR(SEARCH("1 - зеленый",O342)))</formula>
    </cfRule>
    <cfRule type="containsText" dxfId="3618" priority="3668" stopIfTrue="1" operator="containsText" text="0 - серый">
      <formula>NOT(ISERROR(SEARCH("0 - серый",O342)))</formula>
    </cfRule>
  </conditionalFormatting>
  <conditionalFormatting sqref="O343:P343">
    <cfRule type="containsText" dxfId="3617" priority="3661" stopIfTrue="1" operator="containsText" text="3 - красный">
      <formula>NOT(ISERROR(SEARCH("3 - красный",O343)))</formula>
    </cfRule>
    <cfRule type="containsText" dxfId="3616" priority="3662" stopIfTrue="1" operator="containsText" text="2 - желтый">
      <formula>NOT(ISERROR(SEARCH("2 - желтый",O343)))</formula>
    </cfRule>
    <cfRule type="containsText" dxfId="3615" priority="3663" stopIfTrue="1" operator="containsText" text="1 - зеленый">
      <formula>NOT(ISERROR(SEARCH("1 - зеленый",O343)))</formula>
    </cfRule>
    <cfRule type="containsText" dxfId="3614" priority="3664" stopIfTrue="1" operator="containsText" text="0 - серый">
      <formula>NOT(ISERROR(SEARCH("0 - серый",O343)))</formula>
    </cfRule>
  </conditionalFormatting>
  <conditionalFormatting sqref="O363:P363">
    <cfRule type="containsText" dxfId="3613" priority="3657" stopIfTrue="1" operator="containsText" text="3 - красный">
      <formula>NOT(ISERROR(SEARCH("3 - красный",O363)))</formula>
    </cfRule>
    <cfRule type="containsText" dxfId="3612" priority="3658" stopIfTrue="1" operator="containsText" text="2 - желтый">
      <formula>NOT(ISERROR(SEARCH("2 - желтый",O363)))</formula>
    </cfRule>
    <cfRule type="containsText" dxfId="3611" priority="3659" stopIfTrue="1" operator="containsText" text="1 - зеленый">
      <formula>NOT(ISERROR(SEARCH("1 - зеленый",O363)))</formula>
    </cfRule>
    <cfRule type="containsText" dxfId="3610" priority="3660" stopIfTrue="1" operator="containsText" text="0 - серый">
      <formula>NOT(ISERROR(SEARCH("0 - серый",O363)))</formula>
    </cfRule>
  </conditionalFormatting>
  <conditionalFormatting sqref="O219:P219">
    <cfRule type="containsText" dxfId="3609" priority="3194" stopIfTrue="1" operator="containsText" text="3 - красный">
      <formula>NOT(ISERROR(SEARCH("3 - красный",O219)))</formula>
    </cfRule>
    <cfRule type="containsText" dxfId="3608" priority="3195" stopIfTrue="1" operator="containsText" text="2 - желтый">
      <formula>NOT(ISERROR(SEARCH("2 - желтый",O219)))</formula>
    </cfRule>
    <cfRule type="containsText" dxfId="3607" priority="3196" stopIfTrue="1" operator="containsText" text="1 - зеленый">
      <formula>NOT(ISERROR(SEARCH("1 - зеленый",O219)))</formula>
    </cfRule>
    <cfRule type="containsText" dxfId="3606" priority="3197" stopIfTrue="1" operator="containsText" text="0 - серый">
      <formula>NOT(ISERROR(SEARCH("0 - серый",O219)))</formula>
    </cfRule>
  </conditionalFormatting>
  <conditionalFormatting sqref="O158:P158">
    <cfRule type="containsText" dxfId="3605" priority="3645" stopIfTrue="1" operator="containsText" text="3 - красный">
      <formula>NOT(ISERROR(SEARCH("3 - красный",O158)))</formula>
    </cfRule>
    <cfRule type="containsText" dxfId="3604" priority="3646" stopIfTrue="1" operator="containsText" text="2 - желтый">
      <formula>NOT(ISERROR(SEARCH("2 - желтый",O158)))</formula>
    </cfRule>
    <cfRule type="containsText" dxfId="3603" priority="3647" stopIfTrue="1" operator="containsText" text="1 - зеленый">
      <formula>NOT(ISERROR(SEARCH("1 - зеленый",O158)))</formula>
    </cfRule>
    <cfRule type="containsText" dxfId="3602" priority="3648" stopIfTrue="1" operator="containsText" text="0 - серый">
      <formula>NOT(ISERROR(SEARCH("0 - серый",O158)))</formula>
    </cfRule>
  </conditionalFormatting>
  <conditionalFormatting sqref="O159:P159">
    <cfRule type="containsText" dxfId="3601" priority="3641" stopIfTrue="1" operator="containsText" text="3 - красный">
      <formula>NOT(ISERROR(SEARCH("3 - красный",O159)))</formula>
    </cfRule>
    <cfRule type="containsText" dxfId="3600" priority="3642" stopIfTrue="1" operator="containsText" text="2 - желтый">
      <formula>NOT(ISERROR(SEARCH("2 - желтый",O159)))</formula>
    </cfRule>
    <cfRule type="containsText" dxfId="3599" priority="3643" stopIfTrue="1" operator="containsText" text="1 - зеленый">
      <formula>NOT(ISERROR(SEARCH("1 - зеленый",O159)))</formula>
    </cfRule>
    <cfRule type="containsText" dxfId="3598" priority="3644" stopIfTrue="1" operator="containsText" text="0 - серый">
      <formula>NOT(ISERROR(SEARCH("0 - серый",O159)))</formula>
    </cfRule>
  </conditionalFormatting>
  <conditionalFormatting sqref="O156">
    <cfRule type="containsText" dxfId="3597" priority="3637" stopIfTrue="1" operator="containsText" text="3 - красный">
      <formula>NOT(ISERROR(SEARCH("3 - красный",O156)))</formula>
    </cfRule>
    <cfRule type="containsText" dxfId="3596" priority="3638" stopIfTrue="1" operator="containsText" text="2 - желтый">
      <formula>NOT(ISERROR(SEARCH("2 - желтый",O156)))</formula>
    </cfRule>
    <cfRule type="containsText" dxfId="3595" priority="3639" stopIfTrue="1" operator="containsText" text="1 - зеленый">
      <formula>NOT(ISERROR(SEARCH("1 - зеленый",O156)))</formula>
    </cfRule>
    <cfRule type="containsText" dxfId="3594" priority="3640" stopIfTrue="1" operator="containsText" text="0 - серый">
      <formula>NOT(ISERROR(SEARCH("0 - серый",O156)))</formula>
    </cfRule>
  </conditionalFormatting>
  <conditionalFormatting sqref="P157">
    <cfRule type="containsText" dxfId="3593" priority="3633" stopIfTrue="1" operator="containsText" text="3 - красный">
      <formula>NOT(ISERROR(SEARCH("3 - красный",P157)))</formula>
    </cfRule>
    <cfRule type="containsText" dxfId="3592" priority="3634" stopIfTrue="1" operator="containsText" text="2 - желтый">
      <formula>NOT(ISERROR(SEARCH("2 - желтый",P157)))</formula>
    </cfRule>
    <cfRule type="containsText" dxfId="3591" priority="3635" stopIfTrue="1" operator="containsText" text="1 - зеленый">
      <formula>NOT(ISERROR(SEARCH("1 - зеленый",P157)))</formula>
    </cfRule>
    <cfRule type="containsText" dxfId="3590" priority="3636" stopIfTrue="1" operator="containsText" text="0 - серый">
      <formula>NOT(ISERROR(SEARCH("0 - серый",P157)))</formula>
    </cfRule>
  </conditionalFormatting>
  <conditionalFormatting sqref="O162:P162">
    <cfRule type="containsText" dxfId="3589" priority="3629" stopIfTrue="1" operator="containsText" text="3 - красный">
      <formula>NOT(ISERROR(SEARCH("3 - красный",O162)))</formula>
    </cfRule>
    <cfRule type="containsText" dxfId="3588" priority="3630" stopIfTrue="1" operator="containsText" text="2 - желтый">
      <formula>NOT(ISERROR(SEARCH("2 - желтый",O162)))</formula>
    </cfRule>
    <cfRule type="containsText" dxfId="3587" priority="3631" stopIfTrue="1" operator="containsText" text="1 - зеленый">
      <formula>NOT(ISERROR(SEARCH("1 - зеленый",O162)))</formula>
    </cfRule>
    <cfRule type="containsText" dxfId="3586" priority="3632" stopIfTrue="1" operator="containsText" text="0 - серый">
      <formula>NOT(ISERROR(SEARCH("0 - серый",O162)))</formula>
    </cfRule>
  </conditionalFormatting>
  <conditionalFormatting sqref="O163:P163">
    <cfRule type="containsText" dxfId="3585" priority="3625" stopIfTrue="1" operator="containsText" text="3 - красный">
      <formula>NOT(ISERROR(SEARCH("3 - красный",O163)))</formula>
    </cfRule>
    <cfRule type="containsText" dxfId="3584" priority="3626" stopIfTrue="1" operator="containsText" text="2 - желтый">
      <formula>NOT(ISERROR(SEARCH("2 - желтый",O163)))</formula>
    </cfRule>
    <cfRule type="containsText" dxfId="3583" priority="3627" stopIfTrue="1" operator="containsText" text="1 - зеленый">
      <formula>NOT(ISERROR(SEARCH("1 - зеленый",O163)))</formula>
    </cfRule>
    <cfRule type="containsText" dxfId="3582" priority="3628" stopIfTrue="1" operator="containsText" text="0 - серый">
      <formula>NOT(ISERROR(SEARCH("0 - серый",O163)))</formula>
    </cfRule>
  </conditionalFormatting>
  <conditionalFormatting sqref="O344:P344">
    <cfRule type="containsText" dxfId="3581" priority="3621" stopIfTrue="1" operator="containsText" text="3 - красный">
      <formula>NOT(ISERROR(SEARCH("3 - красный",O344)))</formula>
    </cfRule>
    <cfRule type="containsText" dxfId="3580" priority="3622" stopIfTrue="1" operator="containsText" text="2 - желтый">
      <formula>NOT(ISERROR(SEARCH("2 - желтый",O344)))</formula>
    </cfRule>
    <cfRule type="containsText" dxfId="3579" priority="3623" stopIfTrue="1" operator="containsText" text="1 - зеленый">
      <formula>NOT(ISERROR(SEARCH("1 - зеленый",O344)))</formula>
    </cfRule>
    <cfRule type="containsText" dxfId="3578" priority="3624" stopIfTrue="1" operator="containsText" text="0 - серый">
      <formula>NOT(ISERROR(SEARCH("0 - серый",O344)))</formula>
    </cfRule>
  </conditionalFormatting>
  <conditionalFormatting sqref="O164:P164">
    <cfRule type="containsText" dxfId="3577" priority="3605" stopIfTrue="1" operator="containsText" text="3 - красный">
      <formula>NOT(ISERROR(SEARCH("3 - красный",O164)))</formula>
    </cfRule>
    <cfRule type="containsText" dxfId="3576" priority="3606" stopIfTrue="1" operator="containsText" text="2 - желтый">
      <formula>NOT(ISERROR(SEARCH("2 - желтый",O164)))</formula>
    </cfRule>
    <cfRule type="containsText" dxfId="3575" priority="3607" stopIfTrue="1" operator="containsText" text="1 - зеленый">
      <formula>NOT(ISERROR(SEARCH("1 - зеленый",O164)))</formula>
    </cfRule>
    <cfRule type="containsText" dxfId="3574" priority="3608" stopIfTrue="1" operator="containsText" text="0 - серый">
      <formula>NOT(ISERROR(SEARCH("0 - серый",O164)))</formula>
    </cfRule>
  </conditionalFormatting>
  <conditionalFormatting sqref="O165:P165">
    <cfRule type="containsText" dxfId="3573" priority="3597" stopIfTrue="1" operator="containsText" text="3 - красный">
      <formula>NOT(ISERROR(SEARCH("3 - красный",O165)))</formula>
    </cfRule>
    <cfRule type="containsText" dxfId="3572" priority="3598" stopIfTrue="1" operator="containsText" text="2 - желтый">
      <formula>NOT(ISERROR(SEARCH("2 - желтый",O165)))</formula>
    </cfRule>
    <cfRule type="containsText" dxfId="3571" priority="3599" stopIfTrue="1" operator="containsText" text="1 - зеленый">
      <formula>NOT(ISERROR(SEARCH("1 - зеленый",O165)))</formula>
    </cfRule>
    <cfRule type="containsText" dxfId="3570" priority="3600" stopIfTrue="1" operator="containsText" text="0 - серый">
      <formula>NOT(ISERROR(SEARCH("0 - серый",O165)))</formula>
    </cfRule>
  </conditionalFormatting>
  <conditionalFormatting sqref="O208">
    <cfRule type="containsText" dxfId="3569" priority="3593" stopIfTrue="1" operator="containsText" text="3 - красный">
      <formula>NOT(ISERROR(SEARCH("3 - красный",O208)))</formula>
    </cfRule>
    <cfRule type="containsText" dxfId="3568" priority="3594" stopIfTrue="1" operator="containsText" text="2 - желтый">
      <formula>NOT(ISERROR(SEARCH("2 - желтый",O208)))</formula>
    </cfRule>
    <cfRule type="containsText" dxfId="3567" priority="3595" stopIfTrue="1" operator="containsText" text="1 - зеленый">
      <formula>NOT(ISERROR(SEARCH("1 - зеленый",O208)))</formula>
    </cfRule>
    <cfRule type="containsText" dxfId="3566" priority="3596" stopIfTrue="1" operator="containsText" text="0 - серый">
      <formula>NOT(ISERROR(SEARCH("0 - серый",O208)))</formula>
    </cfRule>
  </conditionalFormatting>
  <conditionalFormatting sqref="P209">
    <cfRule type="containsText" dxfId="3565" priority="3581" stopIfTrue="1" operator="containsText" text="3 - красный">
      <formula>NOT(ISERROR(SEARCH("3 - красный",P209)))</formula>
    </cfRule>
    <cfRule type="containsText" dxfId="3564" priority="3582" stopIfTrue="1" operator="containsText" text="2 - желтый">
      <formula>NOT(ISERROR(SEARCH("2 - желтый",P209)))</formula>
    </cfRule>
    <cfRule type="containsText" dxfId="3563" priority="3583" stopIfTrue="1" operator="containsText" text="1 - зеленый">
      <formula>NOT(ISERROR(SEARCH("1 - зеленый",P209)))</formula>
    </cfRule>
    <cfRule type="containsText" dxfId="3562" priority="3584" stopIfTrue="1" operator="containsText" text="0 - серый">
      <formula>NOT(ISERROR(SEARCH("0 - серый",P209)))</formula>
    </cfRule>
  </conditionalFormatting>
  <conditionalFormatting sqref="O305">
    <cfRule type="containsText" dxfId="3561" priority="3517" stopIfTrue="1" operator="containsText" text="3 - красный">
      <formula>NOT(ISERROR(SEARCH("3 - красный",O305)))</formula>
    </cfRule>
    <cfRule type="containsText" dxfId="3560" priority="3518" stopIfTrue="1" operator="containsText" text="2 - желтый">
      <formula>NOT(ISERROR(SEARCH("2 - желтый",O305)))</formula>
    </cfRule>
    <cfRule type="containsText" dxfId="3559" priority="3519" stopIfTrue="1" operator="containsText" text="1 - зеленый">
      <formula>NOT(ISERROR(SEARCH("1 - зеленый",O305)))</formula>
    </cfRule>
    <cfRule type="containsText" dxfId="3558" priority="3520" stopIfTrue="1" operator="containsText" text="0 - серый">
      <formula>NOT(ISERROR(SEARCH("0 - серый",O305)))</formula>
    </cfRule>
  </conditionalFormatting>
  <conditionalFormatting sqref="O210 O212">
    <cfRule type="containsText" dxfId="3557" priority="3573" stopIfTrue="1" operator="containsText" text="3 - красный">
      <formula>NOT(ISERROR(SEARCH("3 - красный",O210)))</formula>
    </cfRule>
    <cfRule type="containsText" dxfId="3556" priority="3574" stopIfTrue="1" operator="containsText" text="2 - желтый">
      <formula>NOT(ISERROR(SEARCH("2 - желтый",O210)))</formula>
    </cfRule>
    <cfRule type="containsText" dxfId="3555" priority="3575" stopIfTrue="1" operator="containsText" text="1 - зеленый">
      <formula>NOT(ISERROR(SEARCH("1 - зеленый",O210)))</formula>
    </cfRule>
    <cfRule type="containsText" dxfId="3554" priority="3576" stopIfTrue="1" operator="containsText" text="0 - серый">
      <formula>NOT(ISERROR(SEARCH("0 - серый",O210)))</formula>
    </cfRule>
  </conditionalFormatting>
  <conditionalFormatting sqref="O56:P56">
    <cfRule type="containsText" dxfId="3553" priority="3253" stopIfTrue="1" operator="containsText" text="3 - красный">
      <formula>NOT(ISERROR(SEARCH("3 - красный",O56)))</formula>
    </cfRule>
    <cfRule type="containsText" dxfId="3552" priority="3254" stopIfTrue="1" operator="containsText" text="2 - желтый">
      <formula>NOT(ISERROR(SEARCH("2 - желтый",O56)))</formula>
    </cfRule>
    <cfRule type="containsText" dxfId="3551" priority="3255" stopIfTrue="1" operator="containsText" text="1 - зеленый">
      <formula>NOT(ISERROR(SEARCH("1 - зеленый",O56)))</formula>
    </cfRule>
    <cfRule type="containsText" dxfId="3550" priority="3256" stopIfTrue="1" operator="containsText" text="0 - серый">
      <formula>NOT(ISERROR(SEARCH("0 - серый",O56)))</formula>
    </cfRule>
  </conditionalFormatting>
  <conditionalFormatting sqref="O273">
    <cfRule type="containsText" dxfId="3549" priority="3569" stopIfTrue="1" operator="containsText" text="3 - красный">
      <formula>NOT(ISERROR(SEARCH("3 - красный",O273)))</formula>
    </cfRule>
    <cfRule type="containsText" dxfId="3548" priority="3570" stopIfTrue="1" operator="containsText" text="2 - желтый">
      <formula>NOT(ISERROR(SEARCH("2 - желтый",O273)))</formula>
    </cfRule>
    <cfRule type="containsText" dxfId="3547" priority="3571" stopIfTrue="1" operator="containsText" text="1 - зеленый">
      <formula>NOT(ISERROR(SEARCH("1 - зеленый",O273)))</formula>
    </cfRule>
    <cfRule type="containsText" dxfId="3546" priority="3572" stopIfTrue="1" operator="containsText" text="0 - серый">
      <formula>NOT(ISERROR(SEARCH("0 - серый",O273)))</formula>
    </cfRule>
  </conditionalFormatting>
  <conditionalFormatting sqref="O265">
    <cfRule type="containsText" dxfId="3545" priority="3557" stopIfTrue="1" operator="containsText" text="3 - красный">
      <formula>NOT(ISERROR(SEARCH("3 - красный",O265)))</formula>
    </cfRule>
    <cfRule type="containsText" dxfId="3544" priority="3558" stopIfTrue="1" operator="containsText" text="2 - желтый">
      <formula>NOT(ISERROR(SEARCH("2 - желтый",O265)))</formula>
    </cfRule>
    <cfRule type="containsText" dxfId="3543" priority="3559" stopIfTrue="1" operator="containsText" text="1 - зеленый">
      <formula>NOT(ISERROR(SEARCH("1 - зеленый",O265)))</formula>
    </cfRule>
    <cfRule type="containsText" dxfId="3542" priority="3560" stopIfTrue="1" operator="containsText" text="0 - серый">
      <formula>NOT(ISERROR(SEARCH("0 - серый",O265)))</formula>
    </cfRule>
  </conditionalFormatting>
  <conditionalFormatting sqref="O270">
    <cfRule type="containsText" dxfId="3541" priority="3553" stopIfTrue="1" operator="containsText" text="3 - красный">
      <formula>NOT(ISERROR(SEARCH("3 - красный",O270)))</formula>
    </cfRule>
    <cfRule type="containsText" dxfId="3540" priority="3554" stopIfTrue="1" operator="containsText" text="2 - желтый">
      <formula>NOT(ISERROR(SEARCH("2 - желтый",O270)))</formula>
    </cfRule>
    <cfRule type="containsText" dxfId="3539" priority="3555" stopIfTrue="1" operator="containsText" text="1 - зеленый">
      <formula>NOT(ISERROR(SEARCH("1 - зеленый",O270)))</formula>
    </cfRule>
    <cfRule type="containsText" dxfId="3538" priority="3556" stopIfTrue="1" operator="containsText" text="0 - серый">
      <formula>NOT(ISERROR(SEARCH("0 - серый",O270)))</formula>
    </cfRule>
  </conditionalFormatting>
  <conditionalFormatting sqref="O271">
    <cfRule type="containsText" dxfId="3537" priority="3549" stopIfTrue="1" operator="containsText" text="3 - красный">
      <formula>NOT(ISERROR(SEARCH("3 - красный",O271)))</formula>
    </cfRule>
    <cfRule type="containsText" dxfId="3536" priority="3550" stopIfTrue="1" operator="containsText" text="2 - желтый">
      <formula>NOT(ISERROR(SEARCH("2 - желтый",O271)))</formula>
    </cfRule>
    <cfRule type="containsText" dxfId="3535" priority="3551" stopIfTrue="1" operator="containsText" text="1 - зеленый">
      <formula>NOT(ISERROR(SEARCH("1 - зеленый",O271)))</formula>
    </cfRule>
    <cfRule type="containsText" dxfId="3534" priority="3552" stopIfTrue="1" operator="containsText" text="0 - серый">
      <formula>NOT(ISERROR(SEARCH("0 - серый",O271)))</formula>
    </cfRule>
  </conditionalFormatting>
  <conditionalFormatting sqref="O103:P103">
    <cfRule type="containsText" dxfId="3533" priority="3241" stopIfTrue="1" operator="containsText" text="3 - красный">
      <formula>NOT(ISERROR(SEARCH("3 - красный",O103)))</formula>
    </cfRule>
    <cfRule type="containsText" dxfId="3532" priority="3242" stopIfTrue="1" operator="containsText" text="2 - желтый">
      <formula>NOT(ISERROR(SEARCH("2 - желтый",O103)))</formula>
    </cfRule>
    <cfRule type="containsText" dxfId="3531" priority="3243" stopIfTrue="1" operator="containsText" text="1 - зеленый">
      <formula>NOT(ISERROR(SEARCH("1 - зеленый",O103)))</formula>
    </cfRule>
    <cfRule type="containsText" dxfId="3530" priority="3244" stopIfTrue="1" operator="containsText" text="0 - серый">
      <formula>NOT(ISERROR(SEARCH("0 - серый",O103)))</formula>
    </cfRule>
  </conditionalFormatting>
  <conditionalFormatting sqref="O261">
    <cfRule type="containsText" dxfId="3529" priority="3541" stopIfTrue="1" operator="containsText" text="3 - красный">
      <formula>NOT(ISERROR(SEARCH("3 - красный",O261)))</formula>
    </cfRule>
    <cfRule type="containsText" dxfId="3528" priority="3542" stopIfTrue="1" operator="containsText" text="2 - желтый">
      <formula>NOT(ISERROR(SEARCH("2 - желтый",O261)))</formula>
    </cfRule>
    <cfRule type="containsText" dxfId="3527" priority="3543" stopIfTrue="1" operator="containsText" text="1 - зеленый">
      <formula>NOT(ISERROR(SEARCH("1 - зеленый",O261)))</formula>
    </cfRule>
    <cfRule type="containsText" dxfId="3526" priority="3544" stopIfTrue="1" operator="containsText" text="0 - серый">
      <formula>NOT(ISERROR(SEARCH("0 - серый",O261)))</formula>
    </cfRule>
  </conditionalFormatting>
  <conditionalFormatting sqref="P274">
    <cfRule type="containsText" dxfId="3525" priority="3537" stopIfTrue="1" operator="containsText" text="3 - красный">
      <formula>NOT(ISERROR(SEARCH("3 - красный",P274)))</formula>
    </cfRule>
    <cfRule type="containsText" dxfId="3524" priority="3538" stopIfTrue="1" operator="containsText" text="2 - желтый">
      <formula>NOT(ISERROR(SEARCH("2 - желтый",P274)))</formula>
    </cfRule>
    <cfRule type="containsText" dxfId="3523" priority="3539" stopIfTrue="1" operator="containsText" text="1 - зеленый">
      <formula>NOT(ISERROR(SEARCH("1 - зеленый",P274)))</formula>
    </cfRule>
    <cfRule type="containsText" dxfId="3522" priority="3540" stopIfTrue="1" operator="containsText" text="0 - серый">
      <formula>NOT(ISERROR(SEARCH("0 - серый",P274)))</formula>
    </cfRule>
  </conditionalFormatting>
  <conditionalFormatting sqref="O274">
    <cfRule type="containsText" dxfId="3521" priority="3533" stopIfTrue="1" operator="containsText" text="3 - красный">
      <formula>NOT(ISERROR(SEARCH("3 - красный",O274)))</formula>
    </cfRule>
    <cfRule type="containsText" dxfId="3520" priority="3534" stopIfTrue="1" operator="containsText" text="2 - желтый">
      <formula>NOT(ISERROR(SEARCH("2 - желтый",O274)))</formula>
    </cfRule>
    <cfRule type="containsText" dxfId="3519" priority="3535" stopIfTrue="1" operator="containsText" text="1 - зеленый">
      <formula>NOT(ISERROR(SEARCH("1 - зеленый",O274)))</formula>
    </cfRule>
    <cfRule type="containsText" dxfId="3518" priority="3536" stopIfTrue="1" operator="containsText" text="0 - серый">
      <formula>NOT(ISERROR(SEARCH("0 - серый",O274)))</formula>
    </cfRule>
  </conditionalFormatting>
  <conditionalFormatting sqref="P214">
    <cfRule type="containsText" dxfId="3517" priority="3529" stopIfTrue="1" operator="containsText" text="3 - красный">
      <formula>NOT(ISERROR(SEARCH("3 - красный",P214)))</formula>
    </cfRule>
    <cfRule type="containsText" dxfId="3516" priority="3530" stopIfTrue="1" operator="containsText" text="2 - желтый">
      <formula>NOT(ISERROR(SEARCH("2 - желтый",P214)))</formula>
    </cfRule>
    <cfRule type="containsText" dxfId="3515" priority="3531" stopIfTrue="1" operator="containsText" text="1 - зеленый">
      <formula>NOT(ISERROR(SEARCH("1 - зеленый",P214)))</formula>
    </cfRule>
    <cfRule type="containsText" dxfId="3514" priority="3532" stopIfTrue="1" operator="containsText" text="0 - серый">
      <formula>NOT(ISERROR(SEARCH("0 - серый",P214)))</formula>
    </cfRule>
  </conditionalFormatting>
  <conditionalFormatting sqref="O215:P215">
    <cfRule type="containsText" dxfId="3513" priority="3525" stopIfTrue="1" operator="containsText" text="3 - красный">
      <formula>NOT(ISERROR(SEARCH("3 - красный",O215)))</formula>
    </cfRule>
    <cfRule type="containsText" dxfId="3512" priority="3526" stopIfTrue="1" operator="containsText" text="2 - желтый">
      <formula>NOT(ISERROR(SEARCH("2 - желтый",O215)))</formula>
    </cfRule>
    <cfRule type="containsText" dxfId="3511" priority="3527" stopIfTrue="1" operator="containsText" text="1 - зеленый">
      <formula>NOT(ISERROR(SEARCH("1 - зеленый",O215)))</formula>
    </cfRule>
    <cfRule type="containsText" dxfId="3510" priority="3528" stopIfTrue="1" operator="containsText" text="0 - серый">
      <formula>NOT(ISERROR(SEARCH("0 - серый",O215)))</formula>
    </cfRule>
  </conditionalFormatting>
  <conditionalFormatting sqref="P257">
    <cfRule type="containsText" dxfId="3509" priority="3345" stopIfTrue="1" operator="containsText" text="3 - красный">
      <formula>NOT(ISERROR(SEARCH("3 - красный",P257)))</formula>
    </cfRule>
    <cfRule type="containsText" dxfId="3508" priority="3346" stopIfTrue="1" operator="containsText" text="2 - желтый">
      <formula>NOT(ISERROR(SEARCH("2 - желтый",P257)))</formula>
    </cfRule>
    <cfRule type="containsText" dxfId="3507" priority="3347" stopIfTrue="1" operator="containsText" text="1 - зеленый">
      <formula>NOT(ISERROR(SEARCH("1 - зеленый",P257)))</formula>
    </cfRule>
    <cfRule type="containsText" dxfId="3506" priority="3348" stopIfTrue="1" operator="containsText" text="0 - серый">
      <formula>NOT(ISERROR(SEARCH("0 - серый",P257)))</formula>
    </cfRule>
  </conditionalFormatting>
  <conditionalFormatting sqref="O133:P133">
    <cfRule type="containsText" dxfId="3505" priority="3237" stopIfTrue="1" operator="containsText" text="3 - красный">
      <formula>NOT(ISERROR(SEARCH("3 - красный",O133)))</formula>
    </cfRule>
    <cfRule type="containsText" dxfId="3504" priority="3238" stopIfTrue="1" operator="containsText" text="2 - желтый">
      <formula>NOT(ISERROR(SEARCH("2 - желтый",O133)))</formula>
    </cfRule>
    <cfRule type="containsText" dxfId="3503" priority="3239" stopIfTrue="1" operator="containsText" text="1 - зеленый">
      <formula>NOT(ISERROR(SEARCH("1 - зеленый",O133)))</formula>
    </cfRule>
    <cfRule type="containsText" dxfId="3502" priority="3240" stopIfTrue="1" operator="containsText" text="0 - серый">
      <formula>NOT(ISERROR(SEARCH("0 - серый",O133)))</formula>
    </cfRule>
  </conditionalFormatting>
  <conditionalFormatting sqref="O302">
    <cfRule type="containsText" dxfId="3501" priority="3521" stopIfTrue="1" operator="containsText" text="3 - красный">
      <formula>NOT(ISERROR(SEARCH("3 - красный",O302)))</formula>
    </cfRule>
    <cfRule type="containsText" dxfId="3500" priority="3522" stopIfTrue="1" operator="containsText" text="2 - желтый">
      <formula>NOT(ISERROR(SEARCH("2 - желтый",O302)))</formula>
    </cfRule>
    <cfRule type="containsText" dxfId="3499" priority="3523" stopIfTrue="1" operator="containsText" text="1 - зеленый">
      <formula>NOT(ISERROR(SEARCH("1 - зеленый",O302)))</formula>
    </cfRule>
    <cfRule type="containsText" dxfId="3498" priority="3524" stopIfTrue="1" operator="containsText" text="0 - серый">
      <formula>NOT(ISERROR(SEARCH("0 - серый",O302)))</formula>
    </cfRule>
  </conditionalFormatting>
  <conditionalFormatting sqref="O211">
    <cfRule type="containsText" dxfId="3497" priority="3513" stopIfTrue="1" operator="containsText" text="3 - красный">
      <formula>NOT(ISERROR(SEARCH("3 - красный",O211)))</formula>
    </cfRule>
    <cfRule type="containsText" dxfId="3496" priority="3514" stopIfTrue="1" operator="containsText" text="2 - желтый">
      <formula>NOT(ISERROR(SEARCH("2 - желтый",O211)))</formula>
    </cfRule>
    <cfRule type="containsText" dxfId="3495" priority="3515" stopIfTrue="1" operator="containsText" text="1 - зеленый">
      <formula>NOT(ISERROR(SEARCH("1 - зеленый",O211)))</formula>
    </cfRule>
    <cfRule type="containsText" dxfId="3494" priority="3516" stopIfTrue="1" operator="containsText" text="0 - серый">
      <formula>NOT(ISERROR(SEARCH("0 - серый",O211)))</formula>
    </cfRule>
  </conditionalFormatting>
  <conditionalFormatting sqref="O47:P47">
    <cfRule type="containsText" dxfId="3493" priority="3076" stopIfTrue="1" operator="containsText" text="3 - красный">
      <formula>NOT(ISERROR(SEARCH("3 - красный",O47)))</formula>
    </cfRule>
    <cfRule type="containsText" dxfId="3492" priority="3077" stopIfTrue="1" operator="containsText" text="2 - желтый">
      <formula>NOT(ISERROR(SEARCH("2 - желтый",O47)))</formula>
    </cfRule>
    <cfRule type="containsText" dxfId="3491" priority="3078" stopIfTrue="1" operator="containsText" text="1 - зеленый">
      <formula>NOT(ISERROR(SEARCH("1 - зеленый",O47)))</formula>
    </cfRule>
    <cfRule type="containsText" dxfId="3490" priority="3079" stopIfTrue="1" operator="containsText" text="0 - серый">
      <formula>NOT(ISERROR(SEARCH("0 - серый",O47)))</formula>
    </cfRule>
  </conditionalFormatting>
  <conditionalFormatting sqref="O145:P145">
    <cfRule type="containsText" dxfId="3489" priority="3041" stopIfTrue="1" operator="containsText" text="3 - красный">
      <formula>NOT(ISERROR(SEARCH("3 - красный",O145)))</formula>
    </cfRule>
    <cfRule type="containsText" dxfId="3488" priority="3042" stopIfTrue="1" operator="containsText" text="2 - желтый">
      <formula>NOT(ISERROR(SEARCH("2 - желтый",O145)))</formula>
    </cfRule>
    <cfRule type="containsText" dxfId="3487" priority="3043" stopIfTrue="1" operator="containsText" text="1 - зеленый">
      <formula>NOT(ISERROR(SEARCH("1 - зеленый",O145)))</formula>
    </cfRule>
    <cfRule type="containsText" dxfId="3486" priority="3044" stopIfTrue="1" operator="containsText" text="0 - серый">
      <formula>NOT(ISERROR(SEARCH("0 - серый",O145)))</formula>
    </cfRule>
  </conditionalFormatting>
  <conditionalFormatting sqref="P287">
    <cfRule type="containsText" dxfId="3485" priority="3509" stopIfTrue="1" operator="containsText" text="3 - красный">
      <formula>NOT(ISERROR(SEARCH("3 - красный",P287)))</formula>
    </cfRule>
    <cfRule type="containsText" dxfId="3484" priority="3510" stopIfTrue="1" operator="containsText" text="2 - желтый">
      <formula>NOT(ISERROR(SEARCH("2 - желтый",P287)))</formula>
    </cfRule>
    <cfRule type="containsText" dxfId="3483" priority="3511" stopIfTrue="1" operator="containsText" text="1 - зеленый">
      <formula>NOT(ISERROR(SEARCH("1 - зеленый",P287)))</formula>
    </cfRule>
    <cfRule type="containsText" dxfId="3482" priority="3512" stopIfTrue="1" operator="containsText" text="0 - серый">
      <formula>NOT(ISERROR(SEARCH("0 - серый",P287)))</formula>
    </cfRule>
  </conditionalFormatting>
  <conditionalFormatting sqref="O205">
    <cfRule type="containsText" dxfId="3481" priority="3505" stopIfTrue="1" operator="containsText" text="3 - красный">
      <formula>NOT(ISERROR(SEARCH("3 - красный",O205)))</formula>
    </cfRule>
    <cfRule type="containsText" dxfId="3480" priority="3506" stopIfTrue="1" operator="containsText" text="2 - желтый">
      <formula>NOT(ISERROR(SEARCH("2 - желтый",O205)))</formula>
    </cfRule>
    <cfRule type="containsText" dxfId="3479" priority="3507" stopIfTrue="1" operator="containsText" text="1 - зеленый">
      <formula>NOT(ISERROR(SEARCH("1 - зеленый",O205)))</formula>
    </cfRule>
    <cfRule type="containsText" dxfId="3478" priority="3508" stopIfTrue="1" operator="containsText" text="0 - серый">
      <formula>NOT(ISERROR(SEARCH("0 - серый",O205)))</formula>
    </cfRule>
  </conditionalFormatting>
  <conditionalFormatting sqref="O213">
    <cfRule type="containsText" dxfId="3477" priority="3501" stopIfTrue="1" operator="containsText" text="3 - красный">
      <formula>NOT(ISERROR(SEARCH("3 - красный",O213)))</formula>
    </cfRule>
    <cfRule type="containsText" dxfId="3476" priority="3502" stopIfTrue="1" operator="containsText" text="2 - желтый">
      <formula>NOT(ISERROR(SEARCH("2 - желтый",O213)))</formula>
    </cfRule>
    <cfRule type="containsText" dxfId="3475" priority="3503" stopIfTrue="1" operator="containsText" text="1 - зеленый">
      <formula>NOT(ISERROR(SEARCH("1 - зеленый",O213)))</formula>
    </cfRule>
    <cfRule type="containsText" dxfId="3474" priority="3504" stopIfTrue="1" operator="containsText" text="0 - серый">
      <formula>NOT(ISERROR(SEARCH("0 - серый",O213)))</formula>
    </cfRule>
  </conditionalFormatting>
  <conditionalFormatting sqref="O214">
    <cfRule type="containsText" dxfId="3473" priority="3497" stopIfTrue="1" operator="containsText" text="3 - красный">
      <formula>NOT(ISERROR(SEARCH("3 - красный",O214)))</formula>
    </cfRule>
    <cfRule type="containsText" dxfId="3472" priority="3498" stopIfTrue="1" operator="containsText" text="2 - желтый">
      <formula>NOT(ISERROR(SEARCH("2 - желтый",O214)))</formula>
    </cfRule>
    <cfRule type="containsText" dxfId="3471" priority="3499" stopIfTrue="1" operator="containsText" text="1 - зеленый">
      <formula>NOT(ISERROR(SEARCH("1 - зеленый",O214)))</formula>
    </cfRule>
    <cfRule type="containsText" dxfId="3470" priority="3500" stopIfTrue="1" operator="containsText" text="0 - серый">
      <formula>NOT(ISERROR(SEARCH("0 - серый",O214)))</formula>
    </cfRule>
  </conditionalFormatting>
  <conditionalFormatting sqref="P52">
    <cfRule type="containsText" dxfId="3469" priority="3401" stopIfTrue="1" operator="containsText" text="3 - красный">
      <formula>NOT(ISERROR(SEARCH("3 - красный",P52)))</formula>
    </cfRule>
    <cfRule type="containsText" dxfId="3468" priority="3402" stopIfTrue="1" operator="containsText" text="2 - желтый">
      <formula>NOT(ISERROR(SEARCH("2 - желтый",P52)))</formula>
    </cfRule>
    <cfRule type="containsText" dxfId="3467" priority="3403" stopIfTrue="1" operator="containsText" text="1 - зеленый">
      <formula>NOT(ISERROR(SEARCH("1 - зеленый",P52)))</formula>
    </cfRule>
    <cfRule type="containsText" dxfId="3466" priority="3404" stopIfTrue="1" operator="containsText" text="0 - серый">
      <formula>NOT(ISERROR(SEARCH("0 - серый",P52)))</formula>
    </cfRule>
  </conditionalFormatting>
  <conditionalFormatting sqref="O320">
    <cfRule type="containsText" dxfId="3465" priority="3493" stopIfTrue="1" operator="containsText" text="3 - красный">
      <formula>NOT(ISERROR(SEARCH("3 - красный",O320)))</formula>
    </cfRule>
    <cfRule type="containsText" dxfId="3464" priority="3494" stopIfTrue="1" operator="containsText" text="2 - желтый">
      <formula>NOT(ISERROR(SEARCH("2 - желтый",O320)))</formula>
    </cfRule>
    <cfRule type="containsText" dxfId="3463" priority="3495" stopIfTrue="1" operator="containsText" text="1 - зеленый">
      <formula>NOT(ISERROR(SEARCH("1 - зеленый",O320)))</formula>
    </cfRule>
    <cfRule type="containsText" dxfId="3462" priority="3496" stopIfTrue="1" operator="containsText" text="0 - серый">
      <formula>NOT(ISERROR(SEARCH("0 - серый",O320)))</formula>
    </cfRule>
  </conditionalFormatting>
  <conditionalFormatting sqref="O93">
    <cfRule type="containsText" dxfId="3461" priority="3489" stopIfTrue="1" operator="containsText" text="3 - красный">
      <formula>NOT(ISERROR(SEARCH("3 - красный",O93)))</formula>
    </cfRule>
    <cfRule type="containsText" dxfId="3460" priority="3490" stopIfTrue="1" operator="containsText" text="2 - желтый">
      <formula>NOT(ISERROR(SEARCH("2 - желтый",O93)))</formula>
    </cfRule>
    <cfRule type="containsText" dxfId="3459" priority="3491" stopIfTrue="1" operator="containsText" text="1 - зеленый">
      <formula>NOT(ISERROR(SEARCH("1 - зеленый",O93)))</formula>
    </cfRule>
    <cfRule type="containsText" dxfId="3458" priority="3492" stopIfTrue="1" operator="containsText" text="0 - серый">
      <formula>NOT(ISERROR(SEARCH("0 - серый",O93)))</formula>
    </cfRule>
  </conditionalFormatting>
  <conditionalFormatting sqref="O94">
    <cfRule type="containsText" dxfId="3457" priority="3485" stopIfTrue="1" operator="containsText" text="3 - красный">
      <formula>NOT(ISERROR(SEARCH("3 - красный",O94)))</formula>
    </cfRule>
    <cfRule type="containsText" dxfId="3456" priority="3486" stopIfTrue="1" operator="containsText" text="2 - желтый">
      <formula>NOT(ISERROR(SEARCH("2 - желтый",O94)))</formula>
    </cfRule>
    <cfRule type="containsText" dxfId="3455" priority="3487" stopIfTrue="1" operator="containsText" text="1 - зеленый">
      <formula>NOT(ISERROR(SEARCH("1 - зеленый",O94)))</formula>
    </cfRule>
    <cfRule type="containsText" dxfId="3454" priority="3488" stopIfTrue="1" operator="containsText" text="0 - серый">
      <formula>NOT(ISERROR(SEARCH("0 - серый",O94)))</formula>
    </cfRule>
  </conditionalFormatting>
  <conditionalFormatting sqref="O95">
    <cfRule type="containsText" dxfId="3453" priority="3481" stopIfTrue="1" operator="containsText" text="3 - красный">
      <formula>NOT(ISERROR(SEARCH("3 - красный",O95)))</formula>
    </cfRule>
    <cfRule type="containsText" dxfId="3452" priority="3482" stopIfTrue="1" operator="containsText" text="2 - желтый">
      <formula>NOT(ISERROR(SEARCH("2 - желтый",O95)))</formula>
    </cfRule>
    <cfRule type="containsText" dxfId="3451" priority="3483" stopIfTrue="1" operator="containsText" text="1 - зеленый">
      <formula>NOT(ISERROR(SEARCH("1 - зеленый",O95)))</formula>
    </cfRule>
    <cfRule type="containsText" dxfId="3450" priority="3484" stopIfTrue="1" operator="containsText" text="0 - серый">
      <formula>NOT(ISERROR(SEARCH("0 - серый",O95)))</formula>
    </cfRule>
  </conditionalFormatting>
  <conditionalFormatting sqref="O96">
    <cfRule type="containsText" dxfId="3449" priority="3477" stopIfTrue="1" operator="containsText" text="3 - красный">
      <formula>NOT(ISERROR(SEARCH("3 - красный",O96)))</formula>
    </cfRule>
    <cfRule type="containsText" dxfId="3448" priority="3478" stopIfTrue="1" operator="containsText" text="2 - желтый">
      <formula>NOT(ISERROR(SEARCH("2 - желтый",O96)))</formula>
    </cfRule>
    <cfRule type="containsText" dxfId="3447" priority="3479" stopIfTrue="1" operator="containsText" text="1 - зеленый">
      <formula>NOT(ISERROR(SEARCH("1 - зеленый",O96)))</formula>
    </cfRule>
    <cfRule type="containsText" dxfId="3446" priority="3480" stopIfTrue="1" operator="containsText" text="0 - серый">
      <formula>NOT(ISERROR(SEARCH("0 - серый",O96)))</formula>
    </cfRule>
  </conditionalFormatting>
  <conditionalFormatting sqref="O97">
    <cfRule type="containsText" dxfId="3445" priority="3473" stopIfTrue="1" operator="containsText" text="3 - красный">
      <formula>NOT(ISERROR(SEARCH("3 - красный",O97)))</formula>
    </cfRule>
    <cfRule type="containsText" dxfId="3444" priority="3474" stopIfTrue="1" operator="containsText" text="2 - желтый">
      <formula>NOT(ISERROR(SEARCH("2 - желтый",O97)))</formula>
    </cfRule>
    <cfRule type="containsText" dxfId="3443" priority="3475" stopIfTrue="1" operator="containsText" text="1 - зеленый">
      <formula>NOT(ISERROR(SEARCH("1 - зеленый",O97)))</formula>
    </cfRule>
    <cfRule type="containsText" dxfId="3442" priority="3476" stopIfTrue="1" operator="containsText" text="0 - серый">
      <formula>NOT(ISERROR(SEARCH("0 - серый",O97)))</formula>
    </cfRule>
  </conditionalFormatting>
  <conditionalFormatting sqref="O98">
    <cfRule type="containsText" dxfId="3441" priority="3469" stopIfTrue="1" operator="containsText" text="3 - красный">
      <formula>NOT(ISERROR(SEARCH("3 - красный",O98)))</formula>
    </cfRule>
    <cfRule type="containsText" dxfId="3440" priority="3470" stopIfTrue="1" operator="containsText" text="2 - желтый">
      <formula>NOT(ISERROR(SEARCH("2 - желтый",O98)))</formula>
    </cfRule>
    <cfRule type="containsText" dxfId="3439" priority="3471" stopIfTrue="1" operator="containsText" text="1 - зеленый">
      <formula>NOT(ISERROR(SEARCH("1 - зеленый",O98)))</formula>
    </cfRule>
    <cfRule type="containsText" dxfId="3438" priority="3472" stopIfTrue="1" operator="containsText" text="0 - серый">
      <formula>NOT(ISERROR(SEARCH("0 - серый",O98)))</formula>
    </cfRule>
  </conditionalFormatting>
  <conditionalFormatting sqref="O99">
    <cfRule type="containsText" dxfId="3437" priority="3465" stopIfTrue="1" operator="containsText" text="3 - красный">
      <formula>NOT(ISERROR(SEARCH("3 - красный",O99)))</formula>
    </cfRule>
    <cfRule type="containsText" dxfId="3436" priority="3466" stopIfTrue="1" operator="containsText" text="2 - желтый">
      <formula>NOT(ISERROR(SEARCH("2 - желтый",O99)))</formula>
    </cfRule>
    <cfRule type="containsText" dxfId="3435" priority="3467" stopIfTrue="1" operator="containsText" text="1 - зеленый">
      <formula>NOT(ISERROR(SEARCH("1 - зеленый",O99)))</formula>
    </cfRule>
    <cfRule type="containsText" dxfId="3434" priority="3468" stopIfTrue="1" operator="containsText" text="0 - серый">
      <formula>NOT(ISERROR(SEARCH("0 - серый",O99)))</formula>
    </cfRule>
  </conditionalFormatting>
  <conditionalFormatting sqref="O100">
    <cfRule type="containsText" dxfId="3433" priority="3461" stopIfTrue="1" operator="containsText" text="3 - красный">
      <formula>NOT(ISERROR(SEARCH("3 - красный",O100)))</formula>
    </cfRule>
    <cfRule type="containsText" dxfId="3432" priority="3462" stopIfTrue="1" operator="containsText" text="2 - желтый">
      <formula>NOT(ISERROR(SEARCH("2 - желтый",O100)))</formula>
    </cfRule>
    <cfRule type="containsText" dxfId="3431" priority="3463" stopIfTrue="1" operator="containsText" text="1 - зеленый">
      <formula>NOT(ISERROR(SEARCH("1 - зеленый",O100)))</formula>
    </cfRule>
    <cfRule type="containsText" dxfId="3430" priority="3464" stopIfTrue="1" operator="containsText" text="0 - серый">
      <formula>NOT(ISERROR(SEARCH("0 - серый",O100)))</formula>
    </cfRule>
  </conditionalFormatting>
  <conditionalFormatting sqref="O101">
    <cfRule type="containsText" dxfId="3429" priority="3457" stopIfTrue="1" operator="containsText" text="3 - красный">
      <formula>NOT(ISERROR(SEARCH("3 - красный",O101)))</formula>
    </cfRule>
    <cfRule type="containsText" dxfId="3428" priority="3458" stopIfTrue="1" operator="containsText" text="2 - желтый">
      <formula>NOT(ISERROR(SEARCH("2 - желтый",O101)))</formula>
    </cfRule>
    <cfRule type="containsText" dxfId="3427" priority="3459" stopIfTrue="1" operator="containsText" text="1 - зеленый">
      <formula>NOT(ISERROR(SEARCH("1 - зеленый",O101)))</formula>
    </cfRule>
    <cfRule type="containsText" dxfId="3426" priority="3460" stopIfTrue="1" operator="containsText" text="0 - серый">
      <formula>NOT(ISERROR(SEARCH("0 - серый",O101)))</formula>
    </cfRule>
  </conditionalFormatting>
  <conditionalFormatting sqref="O102">
    <cfRule type="containsText" dxfId="3425" priority="3453" stopIfTrue="1" operator="containsText" text="3 - красный">
      <formula>NOT(ISERROR(SEARCH("3 - красный",O102)))</formula>
    </cfRule>
    <cfRule type="containsText" dxfId="3424" priority="3454" stopIfTrue="1" operator="containsText" text="2 - желтый">
      <formula>NOT(ISERROR(SEARCH("2 - желтый",O102)))</formula>
    </cfRule>
    <cfRule type="containsText" dxfId="3423" priority="3455" stopIfTrue="1" operator="containsText" text="1 - зеленый">
      <formula>NOT(ISERROR(SEARCH("1 - зеленый",O102)))</formula>
    </cfRule>
    <cfRule type="containsText" dxfId="3422" priority="3456" stopIfTrue="1" operator="containsText" text="0 - серый">
      <formula>NOT(ISERROR(SEARCH("0 - серый",O102)))</formula>
    </cfRule>
  </conditionalFormatting>
  <conditionalFormatting sqref="O122">
    <cfRule type="containsText" dxfId="3421" priority="3449" stopIfTrue="1" operator="containsText" text="3 - красный">
      <formula>NOT(ISERROR(SEARCH("3 - красный",O122)))</formula>
    </cfRule>
    <cfRule type="containsText" dxfId="3420" priority="3450" stopIfTrue="1" operator="containsText" text="2 - желтый">
      <formula>NOT(ISERROR(SEARCH("2 - желтый",O122)))</formula>
    </cfRule>
    <cfRule type="containsText" dxfId="3419" priority="3451" stopIfTrue="1" operator="containsText" text="1 - зеленый">
      <formula>NOT(ISERROR(SEARCH("1 - зеленый",O122)))</formula>
    </cfRule>
    <cfRule type="containsText" dxfId="3418" priority="3452" stopIfTrue="1" operator="containsText" text="0 - серый">
      <formula>NOT(ISERROR(SEARCH("0 - серый",O122)))</formula>
    </cfRule>
  </conditionalFormatting>
  <conditionalFormatting sqref="O123">
    <cfRule type="containsText" dxfId="3417" priority="3445" stopIfTrue="1" operator="containsText" text="3 - красный">
      <formula>NOT(ISERROR(SEARCH("3 - красный",O123)))</formula>
    </cfRule>
    <cfRule type="containsText" dxfId="3416" priority="3446" stopIfTrue="1" operator="containsText" text="2 - желтый">
      <formula>NOT(ISERROR(SEARCH("2 - желтый",O123)))</formula>
    </cfRule>
    <cfRule type="containsText" dxfId="3415" priority="3447" stopIfTrue="1" operator="containsText" text="1 - зеленый">
      <formula>NOT(ISERROR(SEARCH("1 - зеленый",O123)))</formula>
    </cfRule>
    <cfRule type="containsText" dxfId="3414" priority="3448" stopIfTrue="1" operator="containsText" text="0 - серый">
      <formula>NOT(ISERROR(SEARCH("0 - серый",O123)))</formula>
    </cfRule>
  </conditionalFormatting>
  <conditionalFormatting sqref="O124">
    <cfRule type="containsText" dxfId="3413" priority="3441" stopIfTrue="1" operator="containsText" text="3 - красный">
      <formula>NOT(ISERROR(SEARCH("3 - красный",O124)))</formula>
    </cfRule>
    <cfRule type="containsText" dxfId="3412" priority="3442" stopIfTrue="1" operator="containsText" text="2 - желтый">
      <formula>NOT(ISERROR(SEARCH("2 - желтый",O124)))</formula>
    </cfRule>
    <cfRule type="containsText" dxfId="3411" priority="3443" stopIfTrue="1" operator="containsText" text="1 - зеленый">
      <formula>NOT(ISERROR(SEARCH("1 - зеленый",O124)))</formula>
    </cfRule>
    <cfRule type="containsText" dxfId="3410" priority="3444" stopIfTrue="1" operator="containsText" text="0 - серый">
      <formula>NOT(ISERROR(SEARCH("0 - серый",O124)))</formula>
    </cfRule>
  </conditionalFormatting>
  <conditionalFormatting sqref="O125">
    <cfRule type="containsText" dxfId="3409" priority="3437" stopIfTrue="1" operator="containsText" text="3 - красный">
      <formula>NOT(ISERROR(SEARCH("3 - красный",O125)))</formula>
    </cfRule>
    <cfRule type="containsText" dxfId="3408" priority="3438" stopIfTrue="1" operator="containsText" text="2 - желтый">
      <formula>NOT(ISERROR(SEARCH("2 - желтый",O125)))</formula>
    </cfRule>
    <cfRule type="containsText" dxfId="3407" priority="3439" stopIfTrue="1" operator="containsText" text="1 - зеленый">
      <formula>NOT(ISERROR(SEARCH("1 - зеленый",O125)))</formula>
    </cfRule>
    <cfRule type="containsText" dxfId="3406" priority="3440" stopIfTrue="1" operator="containsText" text="0 - серый">
      <formula>NOT(ISERROR(SEARCH("0 - серый",O125)))</formula>
    </cfRule>
  </conditionalFormatting>
  <conditionalFormatting sqref="O126">
    <cfRule type="containsText" dxfId="3405" priority="3433" stopIfTrue="1" operator="containsText" text="3 - красный">
      <formula>NOT(ISERROR(SEARCH("3 - красный",O126)))</formula>
    </cfRule>
    <cfRule type="containsText" dxfId="3404" priority="3434" stopIfTrue="1" operator="containsText" text="2 - желтый">
      <formula>NOT(ISERROR(SEARCH("2 - желтый",O126)))</formula>
    </cfRule>
    <cfRule type="containsText" dxfId="3403" priority="3435" stopIfTrue="1" operator="containsText" text="1 - зеленый">
      <formula>NOT(ISERROR(SEARCH("1 - зеленый",O126)))</formula>
    </cfRule>
    <cfRule type="containsText" dxfId="3402" priority="3436" stopIfTrue="1" operator="containsText" text="0 - серый">
      <formula>NOT(ISERROR(SEARCH("0 - серый",O126)))</formula>
    </cfRule>
  </conditionalFormatting>
  <conditionalFormatting sqref="O127">
    <cfRule type="containsText" dxfId="3401" priority="3429" stopIfTrue="1" operator="containsText" text="3 - красный">
      <formula>NOT(ISERROR(SEARCH("3 - красный",O127)))</formula>
    </cfRule>
    <cfRule type="containsText" dxfId="3400" priority="3430" stopIfTrue="1" operator="containsText" text="2 - желтый">
      <formula>NOT(ISERROR(SEARCH("2 - желтый",O127)))</formula>
    </cfRule>
    <cfRule type="containsText" dxfId="3399" priority="3431" stopIfTrue="1" operator="containsText" text="1 - зеленый">
      <formula>NOT(ISERROR(SEARCH("1 - зеленый",O127)))</formula>
    </cfRule>
    <cfRule type="containsText" dxfId="3398" priority="3432" stopIfTrue="1" operator="containsText" text="0 - серый">
      <formula>NOT(ISERROR(SEARCH("0 - серый",O127)))</formula>
    </cfRule>
  </conditionalFormatting>
  <conditionalFormatting sqref="O128">
    <cfRule type="containsText" dxfId="3397" priority="3425" stopIfTrue="1" operator="containsText" text="3 - красный">
      <formula>NOT(ISERROR(SEARCH("3 - красный",O128)))</formula>
    </cfRule>
    <cfRule type="containsText" dxfId="3396" priority="3426" stopIfTrue="1" operator="containsText" text="2 - желтый">
      <formula>NOT(ISERROR(SEARCH("2 - желтый",O128)))</formula>
    </cfRule>
    <cfRule type="containsText" dxfId="3395" priority="3427" stopIfTrue="1" operator="containsText" text="1 - зеленый">
      <formula>NOT(ISERROR(SEARCH("1 - зеленый",O128)))</formula>
    </cfRule>
    <cfRule type="containsText" dxfId="3394" priority="3428" stopIfTrue="1" operator="containsText" text="0 - серый">
      <formula>NOT(ISERROR(SEARCH("0 - серый",O128)))</formula>
    </cfRule>
  </conditionalFormatting>
  <conditionalFormatting sqref="O129">
    <cfRule type="containsText" dxfId="3393" priority="3421" stopIfTrue="1" operator="containsText" text="3 - красный">
      <formula>NOT(ISERROR(SEARCH("3 - красный",O129)))</formula>
    </cfRule>
    <cfRule type="containsText" dxfId="3392" priority="3422" stopIfTrue="1" operator="containsText" text="2 - желтый">
      <formula>NOT(ISERROR(SEARCH("2 - желтый",O129)))</formula>
    </cfRule>
    <cfRule type="containsText" dxfId="3391" priority="3423" stopIfTrue="1" operator="containsText" text="1 - зеленый">
      <formula>NOT(ISERROR(SEARCH("1 - зеленый",O129)))</formula>
    </cfRule>
    <cfRule type="containsText" dxfId="3390" priority="3424" stopIfTrue="1" operator="containsText" text="0 - серый">
      <formula>NOT(ISERROR(SEARCH("0 - серый",O129)))</formula>
    </cfRule>
  </conditionalFormatting>
  <conditionalFormatting sqref="O155">
    <cfRule type="containsText" dxfId="3389" priority="3417" stopIfTrue="1" operator="containsText" text="3 - красный">
      <formula>NOT(ISERROR(SEARCH("3 - красный",O155)))</formula>
    </cfRule>
    <cfRule type="containsText" dxfId="3388" priority="3418" stopIfTrue="1" operator="containsText" text="2 - желтый">
      <formula>NOT(ISERROR(SEARCH("2 - желтый",O155)))</formula>
    </cfRule>
    <cfRule type="containsText" dxfId="3387" priority="3419" stopIfTrue="1" operator="containsText" text="1 - зеленый">
      <formula>NOT(ISERROR(SEARCH("1 - зеленый",O155)))</formula>
    </cfRule>
    <cfRule type="containsText" dxfId="3386" priority="3420" stopIfTrue="1" operator="containsText" text="0 - серый">
      <formula>NOT(ISERROR(SEARCH("0 - серый",O155)))</formula>
    </cfRule>
  </conditionalFormatting>
  <conditionalFormatting sqref="O157">
    <cfRule type="containsText" dxfId="3385" priority="3413" stopIfTrue="1" operator="containsText" text="3 - красный">
      <formula>NOT(ISERROR(SEARCH("3 - красный",O157)))</formula>
    </cfRule>
    <cfRule type="containsText" dxfId="3384" priority="3414" stopIfTrue="1" operator="containsText" text="2 - желтый">
      <formula>NOT(ISERROR(SEARCH("2 - желтый",O157)))</formula>
    </cfRule>
    <cfRule type="containsText" dxfId="3383" priority="3415" stopIfTrue="1" operator="containsText" text="1 - зеленый">
      <formula>NOT(ISERROR(SEARCH("1 - зеленый",O157)))</formula>
    </cfRule>
    <cfRule type="containsText" dxfId="3382" priority="3416" stopIfTrue="1" operator="containsText" text="0 - серый">
      <formula>NOT(ISERROR(SEARCH("0 - серый",O157)))</formula>
    </cfRule>
  </conditionalFormatting>
  <conditionalFormatting sqref="O52">
    <cfRule type="containsText" dxfId="3381" priority="3409" stopIfTrue="1" operator="containsText" text="3 - красный">
      <formula>NOT(ISERROR(SEARCH("3 - красный",O52)))</formula>
    </cfRule>
    <cfRule type="containsText" dxfId="3380" priority="3410" stopIfTrue="1" operator="containsText" text="2 - желтый">
      <formula>NOT(ISERROR(SEARCH("2 - желтый",O52)))</formula>
    </cfRule>
    <cfRule type="containsText" dxfId="3379" priority="3411" stopIfTrue="1" operator="containsText" text="1 - зеленый">
      <formula>NOT(ISERROR(SEARCH("1 - зеленый",O52)))</formula>
    </cfRule>
    <cfRule type="containsText" dxfId="3378" priority="3412" stopIfTrue="1" operator="containsText" text="0 - серый">
      <formula>NOT(ISERROR(SEARCH("0 - серый",O52)))</formula>
    </cfRule>
  </conditionalFormatting>
  <conditionalFormatting sqref="O51">
    <cfRule type="containsText" dxfId="3377" priority="3405" stopIfTrue="1" operator="containsText" text="3 - красный">
      <formula>NOT(ISERROR(SEARCH("3 - красный",O51)))</formula>
    </cfRule>
    <cfRule type="containsText" dxfId="3376" priority="3406" stopIfTrue="1" operator="containsText" text="2 - желтый">
      <formula>NOT(ISERROR(SEARCH("2 - желтый",O51)))</formula>
    </cfRule>
    <cfRule type="containsText" dxfId="3375" priority="3407" stopIfTrue="1" operator="containsText" text="1 - зеленый">
      <formula>NOT(ISERROR(SEARCH("1 - зеленый",O51)))</formula>
    </cfRule>
    <cfRule type="containsText" dxfId="3374" priority="3408" stopIfTrue="1" operator="containsText" text="0 - серый">
      <formula>NOT(ISERROR(SEARCH("0 - серый",O51)))</formula>
    </cfRule>
  </conditionalFormatting>
  <conditionalFormatting sqref="P95">
    <cfRule type="containsText" dxfId="3373" priority="3397" stopIfTrue="1" operator="containsText" text="3 - красный">
      <formula>NOT(ISERROR(SEARCH("3 - красный",P95)))</formula>
    </cfRule>
    <cfRule type="containsText" dxfId="3372" priority="3398" stopIfTrue="1" operator="containsText" text="2 - желтый">
      <formula>NOT(ISERROR(SEARCH("2 - желтый",P95)))</formula>
    </cfRule>
    <cfRule type="containsText" dxfId="3371" priority="3399" stopIfTrue="1" operator="containsText" text="1 - зеленый">
      <formula>NOT(ISERROR(SEARCH("1 - зеленый",P95)))</formula>
    </cfRule>
    <cfRule type="containsText" dxfId="3370" priority="3400" stopIfTrue="1" operator="containsText" text="0 - серый">
      <formula>NOT(ISERROR(SEARCH("0 - серый",P95)))</formula>
    </cfRule>
  </conditionalFormatting>
  <conditionalFormatting sqref="P97">
    <cfRule type="containsText" dxfId="3369" priority="3393" stopIfTrue="1" operator="containsText" text="3 - красный">
      <formula>NOT(ISERROR(SEARCH("3 - красный",P97)))</formula>
    </cfRule>
    <cfRule type="containsText" dxfId="3368" priority="3394" stopIfTrue="1" operator="containsText" text="2 - желтый">
      <formula>NOT(ISERROR(SEARCH("2 - желтый",P97)))</formula>
    </cfRule>
    <cfRule type="containsText" dxfId="3367" priority="3395" stopIfTrue="1" operator="containsText" text="1 - зеленый">
      <formula>NOT(ISERROR(SEARCH("1 - зеленый",P97)))</formula>
    </cfRule>
    <cfRule type="containsText" dxfId="3366" priority="3396" stopIfTrue="1" operator="containsText" text="0 - серый">
      <formula>NOT(ISERROR(SEARCH("0 - серый",P97)))</formula>
    </cfRule>
  </conditionalFormatting>
  <conditionalFormatting sqref="P98">
    <cfRule type="containsText" dxfId="3365" priority="3389" stopIfTrue="1" operator="containsText" text="3 - красный">
      <formula>NOT(ISERROR(SEARCH("3 - красный",P98)))</formula>
    </cfRule>
    <cfRule type="containsText" dxfId="3364" priority="3390" stopIfTrue="1" operator="containsText" text="2 - желтый">
      <formula>NOT(ISERROR(SEARCH("2 - желтый",P98)))</formula>
    </cfRule>
    <cfRule type="containsText" dxfId="3363" priority="3391" stopIfTrue="1" operator="containsText" text="1 - зеленый">
      <formula>NOT(ISERROR(SEARCH("1 - зеленый",P98)))</formula>
    </cfRule>
    <cfRule type="containsText" dxfId="3362" priority="3392" stopIfTrue="1" operator="containsText" text="0 - серый">
      <formula>NOT(ISERROR(SEARCH("0 - серый",P98)))</formula>
    </cfRule>
  </conditionalFormatting>
  <conditionalFormatting sqref="P99">
    <cfRule type="containsText" dxfId="3361" priority="3385" stopIfTrue="1" operator="containsText" text="3 - красный">
      <formula>NOT(ISERROR(SEARCH("3 - красный",P99)))</formula>
    </cfRule>
    <cfRule type="containsText" dxfId="3360" priority="3386" stopIfTrue="1" operator="containsText" text="2 - желтый">
      <formula>NOT(ISERROR(SEARCH("2 - желтый",P99)))</formula>
    </cfRule>
    <cfRule type="containsText" dxfId="3359" priority="3387" stopIfTrue="1" operator="containsText" text="1 - зеленый">
      <formula>NOT(ISERROR(SEARCH("1 - зеленый",P99)))</formula>
    </cfRule>
    <cfRule type="containsText" dxfId="3358" priority="3388" stopIfTrue="1" operator="containsText" text="0 - серый">
      <formula>NOT(ISERROR(SEARCH("0 - серый",P99)))</formula>
    </cfRule>
  </conditionalFormatting>
  <conditionalFormatting sqref="P125">
    <cfRule type="containsText" dxfId="3357" priority="3381" stopIfTrue="1" operator="containsText" text="3 - красный">
      <formula>NOT(ISERROR(SEARCH("3 - красный",P125)))</formula>
    </cfRule>
    <cfRule type="containsText" dxfId="3356" priority="3382" stopIfTrue="1" operator="containsText" text="2 - желтый">
      <formula>NOT(ISERROR(SEARCH("2 - желтый",P125)))</formula>
    </cfRule>
    <cfRule type="containsText" dxfId="3355" priority="3383" stopIfTrue="1" operator="containsText" text="1 - зеленый">
      <formula>NOT(ISERROR(SEARCH("1 - зеленый",P125)))</formula>
    </cfRule>
    <cfRule type="containsText" dxfId="3354" priority="3384" stopIfTrue="1" operator="containsText" text="0 - серый">
      <formula>NOT(ISERROR(SEARCH("0 - серый",P125)))</formula>
    </cfRule>
  </conditionalFormatting>
  <conditionalFormatting sqref="P127">
    <cfRule type="containsText" dxfId="3353" priority="3377" stopIfTrue="1" operator="containsText" text="3 - красный">
      <formula>NOT(ISERROR(SEARCH("3 - красный",P127)))</formula>
    </cfRule>
    <cfRule type="containsText" dxfId="3352" priority="3378" stopIfTrue="1" operator="containsText" text="2 - желтый">
      <formula>NOT(ISERROR(SEARCH("2 - желтый",P127)))</formula>
    </cfRule>
    <cfRule type="containsText" dxfId="3351" priority="3379" stopIfTrue="1" operator="containsText" text="1 - зеленый">
      <formula>NOT(ISERROR(SEARCH("1 - зеленый",P127)))</formula>
    </cfRule>
    <cfRule type="containsText" dxfId="3350" priority="3380" stopIfTrue="1" operator="containsText" text="0 - серый">
      <formula>NOT(ISERROR(SEARCH("0 - серый",P127)))</formula>
    </cfRule>
  </conditionalFormatting>
  <conditionalFormatting sqref="P128">
    <cfRule type="containsText" dxfId="3349" priority="3373" stopIfTrue="1" operator="containsText" text="3 - красный">
      <formula>NOT(ISERROR(SEARCH("3 - красный",P128)))</formula>
    </cfRule>
    <cfRule type="containsText" dxfId="3348" priority="3374" stopIfTrue="1" operator="containsText" text="2 - желтый">
      <formula>NOT(ISERROR(SEARCH("2 - желтый",P128)))</formula>
    </cfRule>
    <cfRule type="containsText" dxfId="3347" priority="3375" stopIfTrue="1" operator="containsText" text="1 - зеленый">
      <formula>NOT(ISERROR(SEARCH("1 - зеленый",P128)))</formula>
    </cfRule>
    <cfRule type="containsText" dxfId="3346" priority="3376" stopIfTrue="1" operator="containsText" text="0 - серый">
      <formula>NOT(ISERROR(SEARCH("0 - серый",P128)))</formula>
    </cfRule>
  </conditionalFormatting>
  <conditionalFormatting sqref="P129">
    <cfRule type="containsText" dxfId="3345" priority="3369" stopIfTrue="1" operator="containsText" text="3 - красный">
      <formula>NOT(ISERROR(SEARCH("3 - красный",P129)))</formula>
    </cfRule>
    <cfRule type="containsText" dxfId="3344" priority="3370" stopIfTrue="1" operator="containsText" text="2 - желтый">
      <formula>NOT(ISERROR(SEARCH("2 - желтый",P129)))</formula>
    </cfRule>
    <cfRule type="containsText" dxfId="3343" priority="3371" stopIfTrue="1" operator="containsText" text="1 - зеленый">
      <formula>NOT(ISERROR(SEARCH("1 - зеленый",P129)))</formula>
    </cfRule>
    <cfRule type="containsText" dxfId="3342" priority="3372" stopIfTrue="1" operator="containsText" text="0 - серый">
      <formula>NOT(ISERROR(SEARCH("0 - серый",P129)))</formula>
    </cfRule>
  </conditionalFormatting>
  <conditionalFormatting sqref="P130">
    <cfRule type="containsText" dxfId="3341" priority="3365" stopIfTrue="1" operator="containsText" text="3 - красный">
      <formula>NOT(ISERROR(SEARCH("3 - красный",P130)))</formula>
    </cfRule>
    <cfRule type="containsText" dxfId="3340" priority="3366" stopIfTrue="1" operator="containsText" text="2 - желтый">
      <formula>NOT(ISERROR(SEARCH("2 - желтый",P130)))</formula>
    </cfRule>
    <cfRule type="containsText" dxfId="3339" priority="3367" stopIfTrue="1" operator="containsText" text="1 - зеленый">
      <formula>NOT(ISERROR(SEARCH("1 - зеленый",P130)))</formula>
    </cfRule>
    <cfRule type="containsText" dxfId="3338" priority="3368" stopIfTrue="1" operator="containsText" text="0 - серый">
      <formula>NOT(ISERROR(SEARCH("0 - серый",P130)))</formula>
    </cfRule>
  </conditionalFormatting>
  <conditionalFormatting sqref="P131">
    <cfRule type="containsText" dxfId="3337" priority="3361" stopIfTrue="1" operator="containsText" text="3 - красный">
      <formula>NOT(ISERROR(SEARCH("3 - красный",P131)))</formula>
    </cfRule>
    <cfRule type="containsText" dxfId="3336" priority="3362" stopIfTrue="1" operator="containsText" text="2 - желтый">
      <formula>NOT(ISERROR(SEARCH("2 - желтый",P131)))</formula>
    </cfRule>
    <cfRule type="containsText" dxfId="3335" priority="3363" stopIfTrue="1" operator="containsText" text="1 - зеленый">
      <formula>NOT(ISERROR(SEARCH("1 - зеленый",P131)))</formula>
    </cfRule>
    <cfRule type="containsText" dxfId="3334" priority="3364" stopIfTrue="1" operator="containsText" text="0 - серый">
      <formula>NOT(ISERROR(SEARCH("0 - серый",P131)))</formula>
    </cfRule>
  </conditionalFormatting>
  <conditionalFormatting sqref="P156">
    <cfRule type="containsText" dxfId="3333" priority="3357" stopIfTrue="1" operator="containsText" text="3 - красный">
      <formula>NOT(ISERROR(SEARCH("3 - красный",P156)))</formula>
    </cfRule>
    <cfRule type="containsText" dxfId="3332" priority="3358" stopIfTrue="1" operator="containsText" text="2 - желтый">
      <formula>NOT(ISERROR(SEARCH("2 - желтый",P156)))</formula>
    </cfRule>
    <cfRule type="containsText" dxfId="3331" priority="3359" stopIfTrue="1" operator="containsText" text="1 - зеленый">
      <formula>NOT(ISERROR(SEARCH("1 - зеленый",P156)))</formula>
    </cfRule>
    <cfRule type="containsText" dxfId="3330" priority="3360" stopIfTrue="1" operator="containsText" text="0 - серый">
      <formula>NOT(ISERROR(SEARCH("0 - серый",P156)))</formula>
    </cfRule>
  </conditionalFormatting>
  <conditionalFormatting sqref="P210 P212">
    <cfRule type="containsText" dxfId="3329" priority="3353" stopIfTrue="1" operator="containsText" text="3 - красный">
      <formula>NOT(ISERROR(SEARCH("3 - красный",P210)))</formula>
    </cfRule>
    <cfRule type="containsText" dxfId="3328" priority="3354" stopIfTrue="1" operator="containsText" text="2 - желтый">
      <formula>NOT(ISERROR(SEARCH("2 - желтый",P210)))</formula>
    </cfRule>
    <cfRule type="containsText" dxfId="3327" priority="3355" stopIfTrue="1" operator="containsText" text="1 - зеленый">
      <formula>NOT(ISERROR(SEARCH("1 - зеленый",P210)))</formula>
    </cfRule>
    <cfRule type="containsText" dxfId="3326" priority="3356" stopIfTrue="1" operator="containsText" text="0 - серый">
      <formula>NOT(ISERROR(SEARCH("0 - серый",P210)))</formula>
    </cfRule>
  </conditionalFormatting>
  <conditionalFormatting sqref="P211">
    <cfRule type="containsText" dxfId="3325" priority="3349" stopIfTrue="1" operator="containsText" text="3 - красный">
      <formula>NOT(ISERROR(SEARCH("3 - красный",P211)))</formula>
    </cfRule>
    <cfRule type="containsText" dxfId="3324" priority="3350" stopIfTrue="1" operator="containsText" text="2 - желтый">
      <formula>NOT(ISERROR(SEARCH("2 - желтый",P211)))</formula>
    </cfRule>
    <cfRule type="containsText" dxfId="3323" priority="3351" stopIfTrue="1" operator="containsText" text="1 - зеленый">
      <formula>NOT(ISERROR(SEARCH("1 - зеленый",P211)))</formula>
    </cfRule>
    <cfRule type="containsText" dxfId="3322" priority="3352" stopIfTrue="1" operator="containsText" text="0 - серый">
      <formula>NOT(ISERROR(SEARCH("0 - серый",P211)))</formula>
    </cfRule>
  </conditionalFormatting>
  <conditionalFormatting sqref="P258">
    <cfRule type="containsText" dxfId="3321" priority="3341" stopIfTrue="1" operator="containsText" text="3 - красный">
      <formula>NOT(ISERROR(SEARCH("3 - красный",P258)))</formula>
    </cfRule>
    <cfRule type="containsText" dxfId="3320" priority="3342" stopIfTrue="1" operator="containsText" text="2 - желтый">
      <formula>NOT(ISERROR(SEARCH("2 - желтый",P258)))</formula>
    </cfRule>
    <cfRule type="containsText" dxfId="3319" priority="3343" stopIfTrue="1" operator="containsText" text="1 - зеленый">
      <formula>NOT(ISERROR(SEARCH("1 - зеленый",P258)))</formula>
    </cfRule>
    <cfRule type="containsText" dxfId="3318" priority="3344" stopIfTrue="1" operator="containsText" text="0 - серый">
      <formula>NOT(ISERROR(SEARCH("0 - серый",P258)))</formula>
    </cfRule>
  </conditionalFormatting>
  <conditionalFormatting sqref="P259">
    <cfRule type="containsText" dxfId="3317" priority="3337" stopIfTrue="1" operator="containsText" text="3 - красный">
      <formula>NOT(ISERROR(SEARCH("3 - красный",P259)))</formula>
    </cfRule>
    <cfRule type="containsText" dxfId="3316" priority="3338" stopIfTrue="1" operator="containsText" text="2 - желтый">
      <formula>NOT(ISERROR(SEARCH("2 - желтый",P259)))</formula>
    </cfRule>
    <cfRule type="containsText" dxfId="3315" priority="3339" stopIfTrue="1" operator="containsText" text="1 - зеленый">
      <formula>NOT(ISERROR(SEARCH("1 - зеленый",P259)))</formula>
    </cfRule>
    <cfRule type="containsText" dxfId="3314" priority="3340" stopIfTrue="1" operator="containsText" text="0 - серый">
      <formula>NOT(ISERROR(SEARCH("0 - серый",P259)))</formula>
    </cfRule>
  </conditionalFormatting>
  <conditionalFormatting sqref="P260">
    <cfRule type="containsText" dxfId="3313" priority="3333" stopIfTrue="1" operator="containsText" text="3 - красный">
      <formula>NOT(ISERROR(SEARCH("3 - красный",P260)))</formula>
    </cfRule>
    <cfRule type="containsText" dxfId="3312" priority="3334" stopIfTrue="1" operator="containsText" text="2 - желтый">
      <formula>NOT(ISERROR(SEARCH("2 - желтый",P260)))</formula>
    </cfRule>
    <cfRule type="containsText" dxfId="3311" priority="3335" stopIfTrue="1" operator="containsText" text="1 - зеленый">
      <formula>NOT(ISERROR(SEARCH("1 - зеленый",P260)))</formula>
    </cfRule>
    <cfRule type="containsText" dxfId="3310" priority="3336" stopIfTrue="1" operator="containsText" text="0 - серый">
      <formula>NOT(ISERROR(SEARCH("0 - серый",P260)))</formula>
    </cfRule>
  </conditionalFormatting>
  <conditionalFormatting sqref="P261">
    <cfRule type="containsText" dxfId="3309" priority="3329" stopIfTrue="1" operator="containsText" text="3 - красный">
      <formula>NOT(ISERROR(SEARCH("3 - красный",P261)))</formula>
    </cfRule>
    <cfRule type="containsText" dxfId="3308" priority="3330" stopIfTrue="1" operator="containsText" text="2 - желтый">
      <formula>NOT(ISERROR(SEARCH("2 - желтый",P261)))</formula>
    </cfRule>
    <cfRule type="containsText" dxfId="3307" priority="3331" stopIfTrue="1" operator="containsText" text="1 - зеленый">
      <formula>NOT(ISERROR(SEARCH("1 - зеленый",P261)))</formula>
    </cfRule>
    <cfRule type="containsText" dxfId="3306" priority="3332" stopIfTrue="1" operator="containsText" text="0 - серый">
      <formula>NOT(ISERROR(SEARCH("0 - серый",P261)))</formula>
    </cfRule>
  </conditionalFormatting>
  <conditionalFormatting sqref="P262">
    <cfRule type="containsText" dxfId="3305" priority="3325" stopIfTrue="1" operator="containsText" text="3 - красный">
      <formula>NOT(ISERROR(SEARCH("3 - красный",P262)))</formula>
    </cfRule>
    <cfRule type="containsText" dxfId="3304" priority="3326" stopIfTrue="1" operator="containsText" text="2 - желтый">
      <formula>NOT(ISERROR(SEARCH("2 - желтый",P262)))</formula>
    </cfRule>
    <cfRule type="containsText" dxfId="3303" priority="3327" stopIfTrue="1" operator="containsText" text="1 - зеленый">
      <formula>NOT(ISERROR(SEARCH("1 - зеленый",P262)))</formula>
    </cfRule>
    <cfRule type="containsText" dxfId="3302" priority="3328" stopIfTrue="1" operator="containsText" text="0 - серый">
      <formula>NOT(ISERROR(SEARCH("0 - серый",P262)))</formula>
    </cfRule>
  </conditionalFormatting>
  <conditionalFormatting sqref="P263">
    <cfRule type="containsText" dxfId="3301" priority="3321" stopIfTrue="1" operator="containsText" text="3 - красный">
      <formula>NOT(ISERROR(SEARCH("3 - красный",P263)))</formula>
    </cfRule>
    <cfRule type="containsText" dxfId="3300" priority="3322" stopIfTrue="1" operator="containsText" text="2 - желтый">
      <formula>NOT(ISERROR(SEARCH("2 - желтый",P263)))</formula>
    </cfRule>
    <cfRule type="containsText" dxfId="3299" priority="3323" stopIfTrue="1" operator="containsText" text="1 - зеленый">
      <formula>NOT(ISERROR(SEARCH("1 - зеленый",P263)))</formula>
    </cfRule>
    <cfRule type="containsText" dxfId="3298" priority="3324" stopIfTrue="1" operator="containsText" text="0 - серый">
      <formula>NOT(ISERROR(SEARCH("0 - серый",P263)))</formula>
    </cfRule>
  </conditionalFormatting>
  <conditionalFormatting sqref="P264">
    <cfRule type="containsText" dxfId="3297" priority="3317" stopIfTrue="1" operator="containsText" text="3 - красный">
      <formula>NOT(ISERROR(SEARCH("3 - красный",P264)))</formula>
    </cfRule>
    <cfRule type="containsText" dxfId="3296" priority="3318" stopIfTrue="1" operator="containsText" text="2 - желтый">
      <formula>NOT(ISERROR(SEARCH("2 - желтый",P264)))</formula>
    </cfRule>
    <cfRule type="containsText" dxfId="3295" priority="3319" stopIfTrue="1" operator="containsText" text="1 - зеленый">
      <formula>NOT(ISERROR(SEARCH("1 - зеленый",P264)))</formula>
    </cfRule>
    <cfRule type="containsText" dxfId="3294" priority="3320" stopIfTrue="1" operator="containsText" text="0 - серый">
      <formula>NOT(ISERROR(SEARCH("0 - серый",P264)))</formula>
    </cfRule>
  </conditionalFormatting>
  <conditionalFormatting sqref="P265">
    <cfRule type="containsText" dxfId="3293" priority="3313" stopIfTrue="1" operator="containsText" text="3 - красный">
      <formula>NOT(ISERROR(SEARCH("3 - красный",P265)))</formula>
    </cfRule>
    <cfRule type="containsText" dxfId="3292" priority="3314" stopIfTrue="1" operator="containsText" text="2 - желтый">
      <formula>NOT(ISERROR(SEARCH("2 - желтый",P265)))</formula>
    </cfRule>
    <cfRule type="containsText" dxfId="3291" priority="3315" stopIfTrue="1" operator="containsText" text="1 - зеленый">
      <formula>NOT(ISERROR(SEARCH("1 - зеленый",P265)))</formula>
    </cfRule>
    <cfRule type="containsText" dxfId="3290" priority="3316" stopIfTrue="1" operator="containsText" text="0 - серый">
      <formula>NOT(ISERROR(SEARCH("0 - серый",P265)))</formula>
    </cfRule>
  </conditionalFormatting>
  <conditionalFormatting sqref="P270">
    <cfRule type="containsText" dxfId="3289" priority="3309" stopIfTrue="1" operator="containsText" text="3 - красный">
      <formula>NOT(ISERROR(SEARCH("3 - красный",P270)))</formula>
    </cfRule>
    <cfRule type="containsText" dxfId="3288" priority="3310" stopIfTrue="1" operator="containsText" text="2 - желтый">
      <formula>NOT(ISERROR(SEARCH("2 - желтый",P270)))</formula>
    </cfRule>
    <cfRule type="containsText" dxfId="3287" priority="3311" stopIfTrue="1" operator="containsText" text="1 - зеленый">
      <formula>NOT(ISERROR(SEARCH("1 - зеленый",P270)))</formula>
    </cfRule>
    <cfRule type="containsText" dxfId="3286" priority="3312" stopIfTrue="1" operator="containsText" text="0 - серый">
      <formula>NOT(ISERROR(SEARCH("0 - серый",P270)))</formula>
    </cfRule>
  </conditionalFormatting>
  <conditionalFormatting sqref="P271">
    <cfRule type="containsText" dxfId="3285" priority="3305" stopIfTrue="1" operator="containsText" text="3 - красный">
      <formula>NOT(ISERROR(SEARCH("3 - красный",P271)))</formula>
    </cfRule>
    <cfRule type="containsText" dxfId="3284" priority="3306" stopIfTrue="1" operator="containsText" text="2 - желтый">
      <formula>NOT(ISERROR(SEARCH("2 - желтый",P271)))</formula>
    </cfRule>
    <cfRule type="containsText" dxfId="3283" priority="3307" stopIfTrue="1" operator="containsText" text="1 - зеленый">
      <formula>NOT(ISERROR(SEARCH("1 - зеленый",P271)))</formula>
    </cfRule>
    <cfRule type="containsText" dxfId="3282" priority="3308" stopIfTrue="1" operator="containsText" text="0 - серый">
      <formula>NOT(ISERROR(SEARCH("0 - серый",P271)))</formula>
    </cfRule>
  </conditionalFormatting>
  <conditionalFormatting sqref="P272">
    <cfRule type="containsText" dxfId="3281" priority="3301" stopIfTrue="1" operator="containsText" text="3 - красный">
      <formula>NOT(ISERROR(SEARCH("3 - красный",P272)))</formula>
    </cfRule>
    <cfRule type="containsText" dxfId="3280" priority="3302" stopIfTrue="1" operator="containsText" text="2 - желтый">
      <formula>NOT(ISERROR(SEARCH("2 - желтый",P272)))</formula>
    </cfRule>
    <cfRule type="containsText" dxfId="3279" priority="3303" stopIfTrue="1" operator="containsText" text="1 - зеленый">
      <formula>NOT(ISERROR(SEARCH("1 - зеленый",P272)))</formula>
    </cfRule>
    <cfRule type="containsText" dxfId="3278" priority="3304" stopIfTrue="1" operator="containsText" text="0 - серый">
      <formula>NOT(ISERROR(SEARCH("0 - серый",P272)))</formula>
    </cfRule>
  </conditionalFormatting>
  <conditionalFormatting sqref="P273">
    <cfRule type="containsText" dxfId="3277" priority="3297" stopIfTrue="1" operator="containsText" text="3 - красный">
      <formula>NOT(ISERROR(SEARCH("3 - красный",P273)))</formula>
    </cfRule>
    <cfRule type="containsText" dxfId="3276" priority="3298" stopIfTrue="1" operator="containsText" text="2 - желтый">
      <formula>NOT(ISERROR(SEARCH("2 - желтый",P273)))</formula>
    </cfRule>
    <cfRule type="containsText" dxfId="3275" priority="3299" stopIfTrue="1" operator="containsText" text="1 - зеленый">
      <formula>NOT(ISERROR(SEARCH("1 - зеленый",P273)))</formula>
    </cfRule>
    <cfRule type="containsText" dxfId="3274" priority="3300" stopIfTrue="1" operator="containsText" text="0 - серый">
      <formula>NOT(ISERROR(SEARCH("0 - серый",P273)))</formula>
    </cfRule>
  </conditionalFormatting>
  <conditionalFormatting sqref="P294">
    <cfRule type="containsText" dxfId="3273" priority="3293" stopIfTrue="1" operator="containsText" text="3 - красный">
      <formula>NOT(ISERROR(SEARCH("3 - красный",P294)))</formula>
    </cfRule>
    <cfRule type="containsText" dxfId="3272" priority="3294" stopIfTrue="1" operator="containsText" text="2 - желтый">
      <formula>NOT(ISERROR(SEARCH("2 - желтый",P294)))</formula>
    </cfRule>
    <cfRule type="containsText" dxfId="3271" priority="3295" stopIfTrue="1" operator="containsText" text="1 - зеленый">
      <formula>NOT(ISERROR(SEARCH("1 - зеленый",P294)))</formula>
    </cfRule>
    <cfRule type="containsText" dxfId="3270" priority="3296" stopIfTrue="1" operator="containsText" text="0 - серый">
      <formula>NOT(ISERROR(SEARCH("0 - серый",P294)))</formula>
    </cfRule>
  </conditionalFormatting>
  <conditionalFormatting sqref="P302">
    <cfRule type="containsText" dxfId="3269" priority="3289" stopIfTrue="1" operator="containsText" text="3 - красный">
      <formula>NOT(ISERROR(SEARCH("3 - красный",P302)))</formula>
    </cfRule>
    <cfRule type="containsText" dxfId="3268" priority="3290" stopIfTrue="1" operator="containsText" text="2 - желтый">
      <formula>NOT(ISERROR(SEARCH("2 - желтый",P302)))</formula>
    </cfRule>
    <cfRule type="containsText" dxfId="3267" priority="3291" stopIfTrue="1" operator="containsText" text="1 - зеленый">
      <formula>NOT(ISERROR(SEARCH("1 - зеленый",P302)))</formula>
    </cfRule>
    <cfRule type="containsText" dxfId="3266" priority="3292" stopIfTrue="1" operator="containsText" text="0 - серый">
      <formula>NOT(ISERROR(SEARCH("0 - серый",P302)))</formula>
    </cfRule>
  </conditionalFormatting>
  <conditionalFormatting sqref="P303">
    <cfRule type="containsText" dxfId="3265" priority="3285" stopIfTrue="1" operator="containsText" text="3 - красный">
      <formula>NOT(ISERROR(SEARCH("3 - красный",P303)))</formula>
    </cfRule>
    <cfRule type="containsText" dxfId="3264" priority="3286" stopIfTrue="1" operator="containsText" text="2 - желтый">
      <formula>NOT(ISERROR(SEARCH("2 - желтый",P303)))</formula>
    </cfRule>
    <cfRule type="containsText" dxfId="3263" priority="3287" stopIfTrue="1" operator="containsText" text="1 - зеленый">
      <formula>NOT(ISERROR(SEARCH("1 - зеленый",P303)))</formula>
    </cfRule>
    <cfRule type="containsText" dxfId="3262" priority="3288" stopIfTrue="1" operator="containsText" text="0 - серый">
      <formula>NOT(ISERROR(SEARCH("0 - серый",P303)))</formula>
    </cfRule>
  </conditionalFormatting>
  <conditionalFormatting sqref="P304">
    <cfRule type="containsText" dxfId="3261" priority="3281" stopIfTrue="1" operator="containsText" text="3 - красный">
      <formula>NOT(ISERROR(SEARCH("3 - красный",P304)))</formula>
    </cfRule>
    <cfRule type="containsText" dxfId="3260" priority="3282" stopIfTrue="1" operator="containsText" text="2 - желтый">
      <formula>NOT(ISERROR(SEARCH("2 - желтый",P304)))</formula>
    </cfRule>
    <cfRule type="containsText" dxfId="3259" priority="3283" stopIfTrue="1" operator="containsText" text="1 - зеленый">
      <formula>NOT(ISERROR(SEARCH("1 - зеленый",P304)))</formula>
    </cfRule>
    <cfRule type="containsText" dxfId="3258" priority="3284" stopIfTrue="1" operator="containsText" text="0 - серый">
      <formula>NOT(ISERROR(SEARCH("0 - серый",P304)))</formula>
    </cfRule>
  </conditionalFormatting>
  <conditionalFormatting sqref="P305">
    <cfRule type="containsText" dxfId="3257" priority="3277" stopIfTrue="1" operator="containsText" text="3 - красный">
      <formula>NOT(ISERROR(SEARCH("3 - красный",P305)))</formula>
    </cfRule>
    <cfRule type="containsText" dxfId="3256" priority="3278" stopIfTrue="1" operator="containsText" text="2 - желтый">
      <formula>NOT(ISERROR(SEARCH("2 - желтый",P305)))</formula>
    </cfRule>
    <cfRule type="containsText" dxfId="3255" priority="3279" stopIfTrue="1" operator="containsText" text="1 - зеленый">
      <formula>NOT(ISERROR(SEARCH("1 - зеленый",P305)))</formula>
    </cfRule>
    <cfRule type="containsText" dxfId="3254" priority="3280" stopIfTrue="1" operator="containsText" text="0 - серый">
      <formula>NOT(ISERROR(SEARCH("0 - серый",P305)))</formula>
    </cfRule>
  </conditionalFormatting>
  <conditionalFormatting sqref="P306">
    <cfRule type="containsText" dxfId="3253" priority="3273" stopIfTrue="1" operator="containsText" text="3 - красный">
      <formula>NOT(ISERROR(SEARCH("3 - красный",P306)))</formula>
    </cfRule>
    <cfRule type="containsText" dxfId="3252" priority="3274" stopIfTrue="1" operator="containsText" text="2 - желтый">
      <formula>NOT(ISERROR(SEARCH("2 - желтый",P306)))</formula>
    </cfRule>
    <cfRule type="containsText" dxfId="3251" priority="3275" stopIfTrue="1" operator="containsText" text="1 - зеленый">
      <formula>NOT(ISERROR(SEARCH("1 - зеленый",P306)))</formula>
    </cfRule>
    <cfRule type="containsText" dxfId="3250" priority="3276" stopIfTrue="1" operator="containsText" text="0 - серый">
      <formula>NOT(ISERROR(SEARCH("0 - серый",P306)))</formula>
    </cfRule>
  </conditionalFormatting>
  <conditionalFormatting sqref="P307">
    <cfRule type="containsText" dxfId="3249" priority="3269" stopIfTrue="1" operator="containsText" text="3 - красный">
      <formula>NOT(ISERROR(SEARCH("3 - красный",P307)))</formula>
    </cfRule>
    <cfRule type="containsText" dxfId="3248" priority="3270" stopIfTrue="1" operator="containsText" text="2 - желтый">
      <formula>NOT(ISERROR(SEARCH("2 - желтый",P307)))</formula>
    </cfRule>
    <cfRule type="containsText" dxfId="3247" priority="3271" stopIfTrue="1" operator="containsText" text="1 - зеленый">
      <formula>NOT(ISERROR(SEARCH("1 - зеленый",P307)))</formula>
    </cfRule>
    <cfRule type="containsText" dxfId="3246" priority="3272" stopIfTrue="1" operator="containsText" text="0 - серый">
      <formula>NOT(ISERROR(SEARCH("0 - серый",P307)))</formula>
    </cfRule>
  </conditionalFormatting>
  <conditionalFormatting sqref="P320">
    <cfRule type="containsText" dxfId="3245" priority="3265" stopIfTrue="1" operator="containsText" text="3 - красный">
      <formula>NOT(ISERROR(SEARCH("3 - красный",P320)))</formula>
    </cfRule>
    <cfRule type="containsText" dxfId="3244" priority="3266" stopIfTrue="1" operator="containsText" text="2 - желтый">
      <formula>NOT(ISERROR(SEARCH("2 - желтый",P320)))</formula>
    </cfRule>
    <cfRule type="containsText" dxfId="3243" priority="3267" stopIfTrue="1" operator="containsText" text="1 - зеленый">
      <formula>NOT(ISERROR(SEARCH("1 - зеленый",P320)))</formula>
    </cfRule>
    <cfRule type="containsText" dxfId="3242" priority="3268" stopIfTrue="1" operator="containsText" text="0 - серый">
      <formula>NOT(ISERROR(SEARCH("0 - серый",P320)))</formula>
    </cfRule>
  </conditionalFormatting>
  <conditionalFormatting sqref="P322">
    <cfRule type="containsText" dxfId="3241" priority="3261" stopIfTrue="1" operator="containsText" text="3 - красный">
      <formula>NOT(ISERROR(SEARCH("3 - красный",P322)))</formula>
    </cfRule>
    <cfRule type="containsText" dxfId="3240" priority="3262" stopIfTrue="1" operator="containsText" text="2 - желтый">
      <formula>NOT(ISERROR(SEARCH("2 - желтый",P322)))</formula>
    </cfRule>
    <cfRule type="containsText" dxfId="3239" priority="3263" stopIfTrue="1" operator="containsText" text="1 - зеленый">
      <formula>NOT(ISERROR(SEARCH("1 - зеленый",P322)))</formula>
    </cfRule>
    <cfRule type="containsText" dxfId="3238" priority="3264" stopIfTrue="1" operator="containsText" text="0 - серый">
      <formula>NOT(ISERROR(SEARCH("0 - серый",P322)))</formula>
    </cfRule>
  </conditionalFormatting>
  <conditionalFormatting sqref="P323">
    <cfRule type="containsText" dxfId="3237" priority="3257" stopIfTrue="1" operator="containsText" text="3 - красный">
      <formula>NOT(ISERROR(SEARCH("3 - красный",P323)))</formula>
    </cfRule>
    <cfRule type="containsText" dxfId="3236" priority="3258" stopIfTrue="1" operator="containsText" text="2 - желтый">
      <formula>NOT(ISERROR(SEARCH("2 - желтый",P323)))</formula>
    </cfRule>
    <cfRule type="containsText" dxfId="3235" priority="3259" stopIfTrue="1" operator="containsText" text="1 - зеленый">
      <formula>NOT(ISERROR(SEARCH("1 - зеленый",P323)))</formula>
    </cfRule>
    <cfRule type="containsText" dxfId="3234" priority="3260" stopIfTrue="1" operator="containsText" text="0 - серый">
      <formula>NOT(ISERROR(SEARCH("0 - серый",P323)))</formula>
    </cfRule>
  </conditionalFormatting>
  <conditionalFormatting sqref="O42:P42">
    <cfRule type="containsText" dxfId="3233" priority="3115" stopIfTrue="1" operator="containsText" text="3 - красный">
      <formula>NOT(ISERROR(SEARCH("3 - красный",O42)))</formula>
    </cfRule>
    <cfRule type="containsText" dxfId="3232" priority="3116" stopIfTrue="1" operator="containsText" text="2 - желтый">
      <formula>NOT(ISERROR(SEARCH("2 - желтый",O42)))</formula>
    </cfRule>
    <cfRule type="containsText" dxfId="3231" priority="3117" stopIfTrue="1" operator="containsText" text="1 - зеленый">
      <formula>NOT(ISERROR(SEARCH("1 - зеленый",O42)))</formula>
    </cfRule>
    <cfRule type="containsText" dxfId="3230" priority="3118" stopIfTrue="1" operator="containsText" text="0 - серый">
      <formula>NOT(ISERROR(SEARCH("0 - серый",O42)))</formula>
    </cfRule>
  </conditionalFormatting>
  <conditionalFormatting sqref="O43:P43">
    <cfRule type="containsText" dxfId="3229" priority="3111" stopIfTrue="1" operator="containsText" text="3 - красный">
      <formula>NOT(ISERROR(SEARCH("3 - красный",O43)))</formula>
    </cfRule>
    <cfRule type="containsText" dxfId="3228" priority="3112" stopIfTrue="1" operator="containsText" text="2 - желтый">
      <formula>NOT(ISERROR(SEARCH("2 - желтый",O43)))</formula>
    </cfRule>
    <cfRule type="containsText" dxfId="3227" priority="3113" stopIfTrue="1" operator="containsText" text="1 - зеленый">
      <formula>NOT(ISERROR(SEARCH("1 - зеленый",O43)))</formula>
    </cfRule>
    <cfRule type="containsText" dxfId="3226" priority="3114" stopIfTrue="1" operator="containsText" text="0 - серый">
      <formula>NOT(ISERROR(SEARCH("0 - серый",O43)))</formula>
    </cfRule>
  </conditionalFormatting>
  <conditionalFormatting sqref="O44:P44">
    <cfRule type="containsText" dxfId="3225" priority="3107" stopIfTrue="1" operator="containsText" text="3 - красный">
      <formula>NOT(ISERROR(SEARCH("3 - красный",O44)))</formula>
    </cfRule>
    <cfRule type="containsText" dxfId="3224" priority="3108" stopIfTrue="1" operator="containsText" text="2 - желтый">
      <formula>NOT(ISERROR(SEARCH("2 - желтый",O44)))</formula>
    </cfRule>
    <cfRule type="containsText" dxfId="3223" priority="3109" stopIfTrue="1" operator="containsText" text="1 - зеленый">
      <formula>NOT(ISERROR(SEARCH("1 - зеленый",O44)))</formula>
    </cfRule>
    <cfRule type="containsText" dxfId="3222" priority="3110" stopIfTrue="1" operator="containsText" text="0 - серый">
      <formula>NOT(ISERROR(SEARCH("0 - серый",O44)))</formula>
    </cfRule>
  </conditionalFormatting>
  <conditionalFormatting sqref="O68:P68">
    <cfRule type="containsText" dxfId="3221" priority="3249" stopIfTrue="1" operator="containsText" text="3 - красный">
      <formula>NOT(ISERROR(SEARCH("3 - красный",O68)))</formula>
    </cfRule>
    <cfRule type="containsText" dxfId="3220" priority="3250" stopIfTrue="1" operator="containsText" text="2 - желтый">
      <formula>NOT(ISERROR(SEARCH("2 - желтый",O68)))</formula>
    </cfRule>
    <cfRule type="containsText" dxfId="3219" priority="3251" stopIfTrue="1" operator="containsText" text="1 - зеленый">
      <formula>NOT(ISERROR(SEARCH("1 - зеленый",O68)))</formula>
    </cfRule>
    <cfRule type="containsText" dxfId="3218" priority="3252" stopIfTrue="1" operator="containsText" text="0 - серый">
      <formula>NOT(ISERROR(SEARCH("0 - серый",O68)))</formula>
    </cfRule>
  </conditionalFormatting>
  <conditionalFormatting sqref="O91:P91">
    <cfRule type="containsText" dxfId="3217" priority="3245" stopIfTrue="1" operator="containsText" text="3 - красный">
      <formula>NOT(ISERROR(SEARCH("3 - красный",O91)))</formula>
    </cfRule>
    <cfRule type="containsText" dxfId="3216" priority="3246" stopIfTrue="1" operator="containsText" text="2 - желтый">
      <formula>NOT(ISERROR(SEARCH("2 - желтый",O91)))</formula>
    </cfRule>
    <cfRule type="containsText" dxfId="3215" priority="3247" stopIfTrue="1" operator="containsText" text="1 - зеленый">
      <formula>NOT(ISERROR(SEARCH("1 - зеленый",O91)))</formula>
    </cfRule>
    <cfRule type="containsText" dxfId="3214" priority="3248" stopIfTrue="1" operator="containsText" text="0 - серый">
      <formula>NOT(ISERROR(SEARCH("0 - серый",O91)))</formula>
    </cfRule>
  </conditionalFormatting>
  <conditionalFormatting sqref="O147:P147">
    <cfRule type="containsText" dxfId="3213" priority="3233" stopIfTrue="1" operator="containsText" text="3 - красный">
      <formula>NOT(ISERROR(SEARCH("3 - красный",O147)))</formula>
    </cfRule>
    <cfRule type="containsText" dxfId="3212" priority="3234" stopIfTrue="1" operator="containsText" text="2 - желтый">
      <formula>NOT(ISERROR(SEARCH("2 - желтый",O147)))</formula>
    </cfRule>
    <cfRule type="containsText" dxfId="3211" priority="3235" stopIfTrue="1" operator="containsText" text="1 - зеленый">
      <formula>NOT(ISERROR(SEARCH("1 - зеленый",O147)))</formula>
    </cfRule>
    <cfRule type="containsText" dxfId="3210" priority="3236" stopIfTrue="1" operator="containsText" text="0 - серый">
      <formula>NOT(ISERROR(SEARCH("0 - серый",O147)))</formula>
    </cfRule>
  </conditionalFormatting>
  <conditionalFormatting sqref="O148:P148">
    <cfRule type="containsText" dxfId="3209" priority="3229" stopIfTrue="1" operator="containsText" text="3 - красный">
      <formula>NOT(ISERROR(SEARCH("3 - красный",O148)))</formula>
    </cfRule>
    <cfRule type="containsText" dxfId="3208" priority="3230" stopIfTrue="1" operator="containsText" text="2 - желтый">
      <formula>NOT(ISERROR(SEARCH("2 - желтый",O148)))</formula>
    </cfRule>
    <cfRule type="containsText" dxfId="3207" priority="3231" stopIfTrue="1" operator="containsText" text="1 - зеленый">
      <formula>NOT(ISERROR(SEARCH("1 - зеленый",O148)))</formula>
    </cfRule>
    <cfRule type="containsText" dxfId="3206" priority="3232" stopIfTrue="1" operator="containsText" text="0 - серый">
      <formula>NOT(ISERROR(SEARCH("0 - серый",O148)))</formula>
    </cfRule>
  </conditionalFormatting>
  <conditionalFormatting sqref="O149:P149">
    <cfRule type="containsText" dxfId="3205" priority="3225" stopIfTrue="1" operator="containsText" text="3 - красный">
      <formula>NOT(ISERROR(SEARCH("3 - красный",O149)))</formula>
    </cfRule>
    <cfRule type="containsText" dxfId="3204" priority="3226" stopIfTrue="1" operator="containsText" text="2 - желтый">
      <formula>NOT(ISERROR(SEARCH("2 - желтый",O149)))</formula>
    </cfRule>
    <cfRule type="containsText" dxfId="3203" priority="3227" stopIfTrue="1" operator="containsText" text="1 - зеленый">
      <formula>NOT(ISERROR(SEARCH("1 - зеленый",O149)))</formula>
    </cfRule>
    <cfRule type="containsText" dxfId="3202" priority="3228" stopIfTrue="1" operator="containsText" text="0 - серый">
      <formula>NOT(ISERROR(SEARCH("0 - серый",O149)))</formula>
    </cfRule>
  </conditionalFormatting>
  <conditionalFormatting sqref="O174:P174">
    <cfRule type="containsText" dxfId="3201" priority="3221" stopIfTrue="1" operator="containsText" text="3 - красный">
      <formula>NOT(ISERROR(SEARCH("3 - красный",O174)))</formula>
    </cfRule>
    <cfRule type="containsText" dxfId="3200" priority="3222" stopIfTrue="1" operator="containsText" text="2 - желтый">
      <formula>NOT(ISERROR(SEARCH("2 - желтый",O174)))</formula>
    </cfRule>
    <cfRule type="containsText" dxfId="3199" priority="3223" stopIfTrue="1" operator="containsText" text="1 - зеленый">
      <formula>NOT(ISERROR(SEARCH("1 - зеленый",O174)))</formula>
    </cfRule>
    <cfRule type="containsText" dxfId="3198" priority="3224" stopIfTrue="1" operator="containsText" text="0 - серый">
      <formula>NOT(ISERROR(SEARCH("0 - серый",O174)))</formula>
    </cfRule>
  </conditionalFormatting>
  <conditionalFormatting sqref="O175:P175">
    <cfRule type="containsText" dxfId="3197" priority="3217" stopIfTrue="1" operator="containsText" text="3 - красный">
      <formula>NOT(ISERROR(SEARCH("3 - красный",O175)))</formula>
    </cfRule>
    <cfRule type="containsText" dxfId="3196" priority="3218" stopIfTrue="1" operator="containsText" text="2 - желтый">
      <formula>NOT(ISERROR(SEARCH("2 - желтый",O175)))</formula>
    </cfRule>
    <cfRule type="containsText" dxfId="3195" priority="3219" stopIfTrue="1" operator="containsText" text="1 - зеленый">
      <formula>NOT(ISERROR(SEARCH("1 - зеленый",O175)))</formula>
    </cfRule>
    <cfRule type="containsText" dxfId="3194" priority="3220" stopIfTrue="1" operator="containsText" text="0 - серый">
      <formula>NOT(ISERROR(SEARCH("0 - серый",O175)))</formula>
    </cfRule>
  </conditionalFormatting>
  <conditionalFormatting sqref="O199:P199">
    <cfRule type="containsText" dxfId="3193" priority="3213" stopIfTrue="1" operator="containsText" text="3 - красный">
      <formula>NOT(ISERROR(SEARCH("3 - красный",O199)))</formula>
    </cfRule>
    <cfRule type="containsText" dxfId="3192" priority="3214" stopIfTrue="1" operator="containsText" text="2 - желтый">
      <formula>NOT(ISERROR(SEARCH("2 - желтый",O199)))</formula>
    </cfRule>
    <cfRule type="containsText" dxfId="3191" priority="3215" stopIfTrue="1" operator="containsText" text="1 - зеленый">
      <formula>NOT(ISERROR(SEARCH("1 - зеленый",O199)))</formula>
    </cfRule>
    <cfRule type="containsText" dxfId="3190" priority="3216" stopIfTrue="1" operator="containsText" text="0 - серый">
      <formula>NOT(ISERROR(SEARCH("0 - серый",O199)))</formula>
    </cfRule>
  </conditionalFormatting>
  <conditionalFormatting sqref="O200:P200">
    <cfRule type="containsText" dxfId="3189" priority="3209" stopIfTrue="1" operator="containsText" text="3 - красный">
      <formula>NOT(ISERROR(SEARCH("3 - красный",O200)))</formula>
    </cfRule>
    <cfRule type="containsText" dxfId="3188" priority="3210" stopIfTrue="1" operator="containsText" text="2 - желтый">
      <formula>NOT(ISERROR(SEARCH("2 - желтый",O200)))</formula>
    </cfRule>
    <cfRule type="containsText" dxfId="3187" priority="3211" stopIfTrue="1" operator="containsText" text="1 - зеленый">
      <formula>NOT(ISERROR(SEARCH("1 - зеленый",O200)))</formula>
    </cfRule>
    <cfRule type="containsText" dxfId="3186" priority="3212" stopIfTrue="1" operator="containsText" text="0 - серый">
      <formula>NOT(ISERROR(SEARCH("0 - серый",O200)))</formula>
    </cfRule>
  </conditionalFormatting>
  <conditionalFormatting sqref="O203:P203">
    <cfRule type="containsText" dxfId="3185" priority="3205" stopIfTrue="1" operator="containsText" text="3 - красный">
      <formula>NOT(ISERROR(SEARCH("3 - красный",O203)))</formula>
    </cfRule>
    <cfRule type="containsText" dxfId="3184" priority="3206" stopIfTrue="1" operator="containsText" text="2 - желтый">
      <formula>NOT(ISERROR(SEARCH("2 - желтый",O203)))</formula>
    </cfRule>
    <cfRule type="containsText" dxfId="3183" priority="3207" stopIfTrue="1" operator="containsText" text="1 - зеленый">
      <formula>NOT(ISERROR(SEARCH("1 - зеленый",O203)))</formula>
    </cfRule>
    <cfRule type="containsText" dxfId="3182" priority="3208" stopIfTrue="1" operator="containsText" text="0 - серый">
      <formula>NOT(ISERROR(SEARCH("0 - серый",O203)))</formula>
    </cfRule>
  </conditionalFormatting>
  <conditionalFormatting sqref="O216:P216">
    <cfRule type="containsText" dxfId="3181" priority="3201" stopIfTrue="1" operator="containsText" text="3 - красный">
      <formula>NOT(ISERROR(SEARCH("3 - красный",O216)))</formula>
    </cfRule>
    <cfRule type="containsText" dxfId="3180" priority="3202" stopIfTrue="1" operator="containsText" text="2 - желтый">
      <formula>NOT(ISERROR(SEARCH("2 - желтый",O216)))</formula>
    </cfRule>
    <cfRule type="containsText" dxfId="3179" priority="3203" stopIfTrue="1" operator="containsText" text="1 - зеленый">
      <formula>NOT(ISERROR(SEARCH("1 - зеленый",O216)))</formula>
    </cfRule>
    <cfRule type="containsText" dxfId="3178" priority="3204" stopIfTrue="1" operator="containsText" text="0 - серый">
      <formula>NOT(ISERROR(SEARCH("0 - серый",O216)))</formula>
    </cfRule>
  </conditionalFormatting>
  <conditionalFormatting sqref="O218:P218">
    <cfRule type="containsText" dxfId="3177" priority="3198" stopIfTrue="1" operator="containsText" text="2 - желтый">
      <formula>NOT(ISERROR(SEARCH("2 - желтый",O218)))</formula>
    </cfRule>
    <cfRule type="containsText" dxfId="3176" priority="3199" stopIfTrue="1" operator="containsText" text="1 - зеленый">
      <formula>NOT(ISERROR(SEARCH("1 - зеленый",O218)))</formula>
    </cfRule>
    <cfRule type="containsText" dxfId="3175" priority="3200" stopIfTrue="1" operator="containsText" text="0 - серый">
      <formula>NOT(ISERROR(SEARCH("0 - серый",O218)))</formula>
    </cfRule>
    <cfRule type="containsText" dxfId="3174" priority="6529" stopIfTrue="1" operator="containsText" text="3 - красный">
      <formula>NOT(ISERROR(SEARCH("3 - красный",O218)))</formula>
    </cfRule>
  </conditionalFormatting>
  <conditionalFormatting sqref="O220:P220">
    <cfRule type="containsText" dxfId="3173" priority="3190" stopIfTrue="1" operator="containsText" text="3 - красный">
      <formula>NOT(ISERROR(SEARCH("3 - красный",O220)))</formula>
    </cfRule>
    <cfRule type="containsText" dxfId="3172" priority="3191" stopIfTrue="1" operator="containsText" text="2 - желтый">
      <formula>NOT(ISERROR(SEARCH("2 - желтый",O220)))</formula>
    </cfRule>
    <cfRule type="containsText" dxfId="3171" priority="3192" stopIfTrue="1" operator="containsText" text="1 - зеленый">
      <formula>NOT(ISERROR(SEARCH("1 - зеленый",O220)))</formula>
    </cfRule>
    <cfRule type="containsText" dxfId="3170" priority="3193" stopIfTrue="1" operator="containsText" text="0 - серый">
      <formula>NOT(ISERROR(SEARCH("0 - серый",O220)))</formula>
    </cfRule>
  </conditionalFormatting>
  <conditionalFormatting sqref="O221:P221">
    <cfRule type="containsText" dxfId="3169" priority="3186" stopIfTrue="1" operator="containsText" text="3 - красный">
      <formula>NOT(ISERROR(SEARCH("3 - красный",O221)))</formula>
    </cfRule>
    <cfRule type="containsText" dxfId="3168" priority="3187" stopIfTrue="1" operator="containsText" text="2 - желтый">
      <formula>NOT(ISERROR(SEARCH("2 - желтый",O221)))</formula>
    </cfRule>
    <cfRule type="containsText" dxfId="3167" priority="3188" stopIfTrue="1" operator="containsText" text="1 - зеленый">
      <formula>NOT(ISERROR(SEARCH("1 - зеленый",O221)))</formula>
    </cfRule>
    <cfRule type="containsText" dxfId="3166" priority="3189" stopIfTrue="1" operator="containsText" text="0 - серый">
      <formula>NOT(ISERROR(SEARCH("0 - серый",O221)))</formula>
    </cfRule>
  </conditionalFormatting>
  <conditionalFormatting sqref="O222:P222">
    <cfRule type="containsText" dxfId="3165" priority="3182" stopIfTrue="1" operator="containsText" text="3 - красный">
      <formula>NOT(ISERROR(SEARCH("3 - красный",O222)))</formula>
    </cfRule>
    <cfRule type="containsText" dxfId="3164" priority="3183" stopIfTrue="1" operator="containsText" text="2 - желтый">
      <formula>NOT(ISERROR(SEARCH("2 - желтый",O222)))</formula>
    </cfRule>
    <cfRule type="containsText" dxfId="3163" priority="3184" stopIfTrue="1" operator="containsText" text="1 - зеленый">
      <formula>NOT(ISERROR(SEARCH("1 - зеленый",O222)))</formula>
    </cfRule>
    <cfRule type="containsText" dxfId="3162" priority="3185" stopIfTrue="1" operator="containsText" text="0 - серый">
      <formula>NOT(ISERROR(SEARCH("0 - серый",O222)))</formula>
    </cfRule>
  </conditionalFormatting>
  <conditionalFormatting sqref="O233:P233">
    <cfRule type="containsText" dxfId="3161" priority="3178" stopIfTrue="1" operator="containsText" text="3 - красный">
      <formula>NOT(ISERROR(SEARCH("3 - красный",O233)))</formula>
    </cfRule>
    <cfRule type="containsText" dxfId="3160" priority="3179" stopIfTrue="1" operator="containsText" text="2 - желтый">
      <formula>NOT(ISERROR(SEARCH("2 - желтый",O233)))</formula>
    </cfRule>
    <cfRule type="containsText" dxfId="3159" priority="3180" stopIfTrue="1" operator="containsText" text="1 - зеленый">
      <formula>NOT(ISERROR(SEARCH("1 - зеленый",O233)))</formula>
    </cfRule>
    <cfRule type="containsText" dxfId="3158" priority="3181" stopIfTrue="1" operator="containsText" text="0 - серый">
      <formula>NOT(ISERROR(SEARCH("0 - серый",O233)))</formula>
    </cfRule>
  </conditionalFormatting>
  <conditionalFormatting sqref="O337:P337">
    <cfRule type="containsText" dxfId="3157" priority="3174" stopIfTrue="1" operator="containsText" text="3 - красный">
      <formula>NOT(ISERROR(SEARCH("3 - красный",O337)))</formula>
    </cfRule>
    <cfRule type="containsText" dxfId="3156" priority="3175" stopIfTrue="1" operator="containsText" text="2 - желтый">
      <formula>NOT(ISERROR(SEARCH("2 - желтый",O337)))</formula>
    </cfRule>
    <cfRule type="containsText" dxfId="3155" priority="3176" stopIfTrue="1" operator="containsText" text="1 - зеленый">
      <formula>NOT(ISERROR(SEARCH("1 - зеленый",O337)))</formula>
    </cfRule>
    <cfRule type="containsText" dxfId="3154" priority="3177" stopIfTrue="1" operator="containsText" text="0 - серый">
      <formula>NOT(ISERROR(SEARCH("0 - серый",O337)))</formula>
    </cfRule>
  </conditionalFormatting>
  <conditionalFormatting sqref="O338:P338">
    <cfRule type="containsText" dxfId="3153" priority="3170" stopIfTrue="1" operator="containsText" text="3 - красный">
      <formula>NOT(ISERROR(SEARCH("3 - красный",O338)))</formula>
    </cfRule>
    <cfRule type="containsText" dxfId="3152" priority="3171" stopIfTrue="1" operator="containsText" text="2 - желтый">
      <formula>NOT(ISERROR(SEARCH("2 - желтый",O338)))</formula>
    </cfRule>
    <cfRule type="containsText" dxfId="3151" priority="3172" stopIfTrue="1" operator="containsText" text="1 - зеленый">
      <formula>NOT(ISERROR(SEARCH("1 - зеленый",O338)))</formula>
    </cfRule>
    <cfRule type="containsText" dxfId="3150" priority="3173" stopIfTrue="1" operator="containsText" text="0 - серый">
      <formula>NOT(ISERROR(SEARCH("0 - серый",O338)))</formula>
    </cfRule>
  </conditionalFormatting>
  <conditionalFormatting sqref="O136:P136">
    <cfRule type="containsText" dxfId="3149" priority="2809" stopIfTrue="1" operator="containsText" text="3 - красный">
      <formula>NOT(ISERROR(SEARCH("3 - красный",O136)))</formula>
    </cfRule>
    <cfRule type="containsText" dxfId="3148" priority="2810" stopIfTrue="1" operator="containsText" text="2 - желтый">
      <formula>NOT(ISERROR(SEARCH("2 - желтый",O136)))</formula>
    </cfRule>
    <cfRule type="containsText" dxfId="3147" priority="2811" stopIfTrue="1" operator="containsText" text="1 - зеленый">
      <formula>NOT(ISERROR(SEARCH("1 - зеленый",O136)))</formula>
    </cfRule>
    <cfRule type="containsText" dxfId="3146" priority="2812" stopIfTrue="1" operator="containsText" text="0 - серый">
      <formula>NOT(ISERROR(SEARCH("0 - серый",O136)))</formula>
    </cfRule>
  </conditionalFormatting>
  <conditionalFormatting sqref="O137:P137">
    <cfRule type="containsText" dxfId="3145" priority="2805" stopIfTrue="1" operator="containsText" text="3 - красный">
      <formula>NOT(ISERROR(SEARCH("3 - красный",O137)))</formula>
    </cfRule>
    <cfRule type="containsText" dxfId="3144" priority="2806" stopIfTrue="1" operator="containsText" text="2 - желтый">
      <formula>NOT(ISERROR(SEARCH("2 - желтый",O137)))</formula>
    </cfRule>
    <cfRule type="containsText" dxfId="3143" priority="2807" stopIfTrue="1" operator="containsText" text="1 - зеленый">
      <formula>NOT(ISERROR(SEARCH("1 - зеленый",O137)))</formula>
    </cfRule>
    <cfRule type="containsText" dxfId="3142" priority="2808" stopIfTrue="1" operator="containsText" text="0 - серый">
      <formula>NOT(ISERROR(SEARCH("0 - серый",O137)))</formula>
    </cfRule>
  </conditionalFormatting>
  <conditionalFormatting sqref="O138:P138">
    <cfRule type="containsText" dxfId="3141" priority="2801" stopIfTrue="1" operator="containsText" text="3 - красный">
      <formula>NOT(ISERROR(SEARCH("3 - красный",O138)))</formula>
    </cfRule>
    <cfRule type="containsText" dxfId="3140" priority="2802" stopIfTrue="1" operator="containsText" text="2 - желтый">
      <formula>NOT(ISERROR(SEARCH("2 - желтый",O138)))</formula>
    </cfRule>
    <cfRule type="containsText" dxfId="3139" priority="2803" stopIfTrue="1" operator="containsText" text="1 - зеленый">
      <formula>NOT(ISERROR(SEARCH("1 - зеленый",O138)))</formula>
    </cfRule>
    <cfRule type="containsText" dxfId="3138" priority="2804" stopIfTrue="1" operator="containsText" text="0 - серый">
      <formula>NOT(ISERROR(SEARCH("0 - серый",O138)))</formula>
    </cfRule>
  </conditionalFormatting>
  <conditionalFormatting sqref="O140:P140">
    <cfRule type="containsText" dxfId="3137" priority="2797" stopIfTrue="1" operator="containsText" text="3 - красный">
      <formula>NOT(ISERROR(SEARCH("3 - красный",O140)))</formula>
    </cfRule>
    <cfRule type="containsText" dxfId="3136" priority="2798" stopIfTrue="1" operator="containsText" text="2 - желтый">
      <formula>NOT(ISERROR(SEARCH("2 - желтый",O140)))</formula>
    </cfRule>
    <cfRule type="containsText" dxfId="3135" priority="2799" stopIfTrue="1" operator="containsText" text="1 - зеленый">
      <formula>NOT(ISERROR(SEARCH("1 - зеленый",O140)))</formula>
    </cfRule>
    <cfRule type="containsText" dxfId="3134" priority="2800" stopIfTrue="1" operator="containsText" text="0 - серый">
      <formula>NOT(ISERROR(SEARCH("0 - серый",O140)))</formula>
    </cfRule>
  </conditionalFormatting>
  <conditionalFormatting sqref="O116">
    <cfRule type="containsText" dxfId="3133" priority="2845" stopIfTrue="1" operator="containsText" text="3 - красный">
      <formula>NOT(ISERROR(SEARCH("3 - красный",O116)))</formula>
    </cfRule>
    <cfRule type="containsText" dxfId="3132" priority="2846" stopIfTrue="1" operator="containsText" text="2 - желтый">
      <formula>NOT(ISERROR(SEARCH("2 - желтый",O116)))</formula>
    </cfRule>
    <cfRule type="containsText" dxfId="3131" priority="2847" stopIfTrue="1" operator="containsText" text="1 - зеленый">
      <formula>NOT(ISERROR(SEARCH("1 - зеленый",O116)))</formula>
    </cfRule>
    <cfRule type="containsText" dxfId="3130" priority="2848" stopIfTrue="1" operator="containsText" text="0 - серый">
      <formula>NOT(ISERROR(SEARCH("0 - серый",O116)))</formula>
    </cfRule>
  </conditionalFormatting>
  <conditionalFormatting sqref="P117">
    <cfRule type="containsText" dxfId="3129" priority="2841" stopIfTrue="1" operator="containsText" text="3 - красный">
      <formula>NOT(ISERROR(SEARCH("3 - красный",P117)))</formula>
    </cfRule>
    <cfRule type="containsText" dxfId="3128" priority="2842" stopIfTrue="1" operator="containsText" text="2 - желтый">
      <formula>NOT(ISERROR(SEARCH("2 - желтый",P117)))</formula>
    </cfRule>
    <cfRule type="containsText" dxfId="3127" priority="2843" stopIfTrue="1" operator="containsText" text="1 - зеленый">
      <formula>NOT(ISERROR(SEARCH("1 - зеленый",P117)))</formula>
    </cfRule>
    <cfRule type="containsText" dxfId="3126" priority="2844" stopIfTrue="1" operator="containsText" text="0 - серый">
      <formula>NOT(ISERROR(SEARCH("0 - серый",P117)))</formula>
    </cfRule>
  </conditionalFormatting>
  <conditionalFormatting sqref="O113">
    <cfRule type="containsText" dxfId="3125" priority="2853" stopIfTrue="1" operator="containsText" text="3 - красный">
      <formula>NOT(ISERROR(SEARCH("3 - красный",O113)))</formula>
    </cfRule>
    <cfRule type="containsText" dxfId="3124" priority="2854" stopIfTrue="1" operator="containsText" text="2 - желтый">
      <formula>NOT(ISERROR(SEARCH("2 - желтый",O113)))</formula>
    </cfRule>
    <cfRule type="containsText" dxfId="3123" priority="2855" stopIfTrue="1" operator="containsText" text="1 - зеленый">
      <formula>NOT(ISERROR(SEARCH("1 - зеленый",O113)))</formula>
    </cfRule>
    <cfRule type="containsText" dxfId="3122" priority="2856" stopIfTrue="1" operator="containsText" text="0 - серый">
      <formula>NOT(ISERROR(SEARCH("0 - серый",O113)))</formula>
    </cfRule>
  </conditionalFormatting>
  <conditionalFormatting sqref="P151">
    <cfRule type="containsText" dxfId="3121" priority="3166" stopIfTrue="1" operator="containsText" text="3 - красный">
      <formula>NOT(ISERROR(SEARCH("3 - красный",P151)))</formula>
    </cfRule>
    <cfRule type="containsText" dxfId="3120" priority="3167" stopIfTrue="1" operator="containsText" text="2 - желтый">
      <formula>NOT(ISERROR(SEARCH("2 - желтый",P151)))</formula>
    </cfRule>
    <cfRule type="containsText" dxfId="3119" priority="3168" stopIfTrue="1" operator="containsText" text="1 - зеленый">
      <formula>NOT(ISERROR(SEARCH("1 - зеленый",P151)))</formula>
    </cfRule>
    <cfRule type="containsText" dxfId="3118" priority="3169" stopIfTrue="1" operator="containsText" text="0 - серый">
      <formula>NOT(ISERROR(SEARCH("0 - серый",P151)))</formula>
    </cfRule>
  </conditionalFormatting>
  <conditionalFormatting sqref="O151">
    <cfRule type="containsText" dxfId="3117" priority="3162" stopIfTrue="1" operator="containsText" text="3 - красный">
      <formula>NOT(ISERROR(SEARCH("3 - красный",O151)))</formula>
    </cfRule>
    <cfRule type="containsText" dxfId="3116" priority="3163" stopIfTrue="1" operator="containsText" text="2 - желтый">
      <formula>NOT(ISERROR(SEARCH("2 - желтый",O151)))</formula>
    </cfRule>
    <cfRule type="containsText" dxfId="3115" priority="3164" stopIfTrue="1" operator="containsText" text="1 - зеленый">
      <formula>NOT(ISERROR(SEARCH("1 - зеленый",O151)))</formula>
    </cfRule>
    <cfRule type="containsText" dxfId="3114" priority="3165" stopIfTrue="1" operator="containsText" text="0 - серый">
      <formula>NOT(ISERROR(SEARCH("0 - серый",O151)))</formula>
    </cfRule>
  </conditionalFormatting>
  <conditionalFormatting sqref="P152">
    <cfRule type="containsText" dxfId="3113" priority="3158" stopIfTrue="1" operator="containsText" text="3 - красный">
      <formula>NOT(ISERROR(SEARCH("3 - красный",P152)))</formula>
    </cfRule>
    <cfRule type="containsText" dxfId="3112" priority="3159" stopIfTrue="1" operator="containsText" text="2 - желтый">
      <formula>NOT(ISERROR(SEARCH("2 - желтый",P152)))</formula>
    </cfRule>
    <cfRule type="containsText" dxfId="3111" priority="3160" stopIfTrue="1" operator="containsText" text="1 - зеленый">
      <formula>NOT(ISERROR(SEARCH("1 - зеленый",P152)))</formula>
    </cfRule>
    <cfRule type="containsText" dxfId="3110" priority="3161" stopIfTrue="1" operator="containsText" text="0 - серый">
      <formula>NOT(ISERROR(SEARCH("0 - серый",P152)))</formula>
    </cfRule>
  </conditionalFormatting>
  <conditionalFormatting sqref="O152">
    <cfRule type="containsText" dxfId="3109" priority="3154" stopIfTrue="1" operator="containsText" text="3 - красный">
      <formula>NOT(ISERROR(SEARCH("3 - красный",O152)))</formula>
    </cfRule>
    <cfRule type="containsText" dxfId="3108" priority="3155" stopIfTrue="1" operator="containsText" text="2 - желтый">
      <formula>NOT(ISERROR(SEARCH("2 - желтый",O152)))</formula>
    </cfRule>
    <cfRule type="containsText" dxfId="3107" priority="3156" stopIfTrue="1" operator="containsText" text="1 - зеленый">
      <formula>NOT(ISERROR(SEARCH("1 - зеленый",O152)))</formula>
    </cfRule>
    <cfRule type="containsText" dxfId="3106" priority="3157" stopIfTrue="1" operator="containsText" text="0 - серый">
      <formula>NOT(ISERROR(SEARCH("0 - серый",O152)))</formula>
    </cfRule>
  </conditionalFormatting>
  <conditionalFormatting sqref="P201">
    <cfRule type="containsText" dxfId="3105" priority="3150" stopIfTrue="1" operator="containsText" text="3 - красный">
      <formula>NOT(ISERROR(SEARCH("3 - красный",P201)))</formula>
    </cfRule>
    <cfRule type="containsText" dxfId="3104" priority="3151" stopIfTrue="1" operator="containsText" text="2 - желтый">
      <formula>NOT(ISERROR(SEARCH("2 - желтый",P201)))</formula>
    </cfRule>
    <cfRule type="containsText" dxfId="3103" priority="3152" stopIfTrue="1" operator="containsText" text="1 - зеленый">
      <formula>NOT(ISERROR(SEARCH("1 - зеленый",P201)))</formula>
    </cfRule>
    <cfRule type="containsText" dxfId="3102" priority="3153" stopIfTrue="1" operator="containsText" text="0 - серый">
      <formula>NOT(ISERROR(SEARCH("0 - серый",P201)))</formula>
    </cfRule>
  </conditionalFormatting>
  <conditionalFormatting sqref="O201">
    <cfRule type="containsText" dxfId="3101" priority="3146" stopIfTrue="1" operator="containsText" text="3 - красный">
      <formula>NOT(ISERROR(SEARCH("3 - красный",O201)))</formula>
    </cfRule>
    <cfRule type="containsText" dxfId="3100" priority="3147" stopIfTrue="1" operator="containsText" text="2 - желтый">
      <formula>NOT(ISERROR(SEARCH("2 - желтый",O201)))</formula>
    </cfRule>
    <cfRule type="containsText" dxfId="3099" priority="3148" stopIfTrue="1" operator="containsText" text="1 - зеленый">
      <formula>NOT(ISERROR(SEARCH("1 - зеленый",O201)))</formula>
    </cfRule>
    <cfRule type="containsText" dxfId="3098" priority="3149" stopIfTrue="1" operator="containsText" text="0 - серый">
      <formula>NOT(ISERROR(SEARCH("0 - серый",O201)))</formula>
    </cfRule>
  </conditionalFormatting>
  <conditionalFormatting sqref="P202">
    <cfRule type="containsText" dxfId="3097" priority="3142" stopIfTrue="1" operator="containsText" text="3 - красный">
      <formula>NOT(ISERROR(SEARCH("3 - красный",P202)))</formula>
    </cfRule>
    <cfRule type="containsText" dxfId="3096" priority="3143" stopIfTrue="1" operator="containsText" text="2 - желтый">
      <formula>NOT(ISERROR(SEARCH("2 - желтый",P202)))</formula>
    </cfRule>
    <cfRule type="containsText" dxfId="3095" priority="3144" stopIfTrue="1" operator="containsText" text="1 - зеленый">
      <formula>NOT(ISERROR(SEARCH("1 - зеленый",P202)))</formula>
    </cfRule>
    <cfRule type="containsText" dxfId="3094" priority="3145" stopIfTrue="1" operator="containsText" text="0 - серый">
      <formula>NOT(ISERROR(SEARCH("0 - серый",P202)))</formula>
    </cfRule>
  </conditionalFormatting>
  <conditionalFormatting sqref="O202">
    <cfRule type="containsText" dxfId="3093" priority="3138" stopIfTrue="1" operator="containsText" text="3 - красный">
      <formula>NOT(ISERROR(SEARCH("3 - красный",O202)))</formula>
    </cfRule>
    <cfRule type="containsText" dxfId="3092" priority="3139" stopIfTrue="1" operator="containsText" text="2 - желтый">
      <formula>NOT(ISERROR(SEARCH("2 - желтый",O202)))</formula>
    </cfRule>
    <cfRule type="containsText" dxfId="3091" priority="3140" stopIfTrue="1" operator="containsText" text="1 - зеленый">
      <formula>NOT(ISERROR(SEARCH("1 - зеленый",O202)))</formula>
    </cfRule>
    <cfRule type="containsText" dxfId="3090" priority="3141" stopIfTrue="1" operator="containsText" text="0 - серый">
      <formula>NOT(ISERROR(SEARCH("0 - серый",O202)))</formula>
    </cfRule>
  </conditionalFormatting>
  <conditionalFormatting sqref="P234">
    <cfRule type="containsText" dxfId="3089" priority="3134" stopIfTrue="1" operator="containsText" text="3 - красный">
      <formula>NOT(ISERROR(SEARCH("3 - красный",P234)))</formula>
    </cfRule>
    <cfRule type="containsText" dxfId="3088" priority="3135" stopIfTrue="1" operator="containsText" text="2 - желтый">
      <formula>NOT(ISERROR(SEARCH("2 - желтый",P234)))</formula>
    </cfRule>
    <cfRule type="containsText" dxfId="3087" priority="3136" stopIfTrue="1" operator="containsText" text="1 - зеленый">
      <formula>NOT(ISERROR(SEARCH("1 - зеленый",P234)))</formula>
    </cfRule>
    <cfRule type="containsText" dxfId="3086" priority="3137" stopIfTrue="1" operator="containsText" text="0 - серый">
      <formula>NOT(ISERROR(SEARCH("0 - серый",P234)))</formula>
    </cfRule>
  </conditionalFormatting>
  <conditionalFormatting sqref="O234">
    <cfRule type="containsText" dxfId="3085" priority="3130" stopIfTrue="1" operator="containsText" text="3 - красный">
      <formula>NOT(ISERROR(SEARCH("3 - красный",O234)))</formula>
    </cfRule>
    <cfRule type="containsText" dxfId="3084" priority="3131" stopIfTrue="1" operator="containsText" text="2 - желтый">
      <formula>NOT(ISERROR(SEARCH("2 - желтый",O234)))</formula>
    </cfRule>
    <cfRule type="containsText" dxfId="3083" priority="3132" stopIfTrue="1" operator="containsText" text="1 - зеленый">
      <formula>NOT(ISERROR(SEARCH("1 - зеленый",O234)))</formula>
    </cfRule>
    <cfRule type="containsText" dxfId="3082" priority="3133" stopIfTrue="1" operator="containsText" text="0 - серый">
      <formula>NOT(ISERROR(SEARCH("0 - серый",O234)))</formula>
    </cfRule>
  </conditionalFormatting>
  <conditionalFormatting sqref="O119:P119">
    <cfRule type="containsText" dxfId="3081" priority="2829" stopIfTrue="1" operator="containsText" text="3 - красный">
      <formula>NOT(ISERROR(SEARCH("3 - красный",O119)))</formula>
    </cfRule>
    <cfRule type="containsText" dxfId="3080" priority="2830" stopIfTrue="1" operator="containsText" text="2 - желтый">
      <formula>NOT(ISERROR(SEARCH("2 - желтый",O119)))</formula>
    </cfRule>
    <cfRule type="containsText" dxfId="3079" priority="2831" stopIfTrue="1" operator="containsText" text="1 - зеленый">
      <formula>NOT(ISERROR(SEARCH("1 - зеленый",O119)))</formula>
    </cfRule>
    <cfRule type="containsText" dxfId="3078" priority="2832" stopIfTrue="1" operator="containsText" text="0 - серый">
      <formula>NOT(ISERROR(SEARCH("0 - серый",O119)))</formula>
    </cfRule>
  </conditionalFormatting>
  <conditionalFormatting sqref="O120:P120">
    <cfRule type="containsText" dxfId="3077" priority="2825" stopIfTrue="1" operator="containsText" text="3 - красный">
      <formula>NOT(ISERROR(SEARCH("3 - красный",O120)))</formula>
    </cfRule>
    <cfRule type="containsText" dxfId="3076" priority="2826" stopIfTrue="1" operator="containsText" text="2 - желтый">
      <formula>NOT(ISERROR(SEARCH("2 - желтый",O120)))</formula>
    </cfRule>
    <cfRule type="containsText" dxfId="3075" priority="2827" stopIfTrue="1" operator="containsText" text="1 - зеленый">
      <formula>NOT(ISERROR(SEARCH("1 - зеленый",O120)))</formula>
    </cfRule>
    <cfRule type="containsText" dxfId="3074" priority="2828" stopIfTrue="1" operator="containsText" text="0 - серый">
      <formula>NOT(ISERROR(SEARCH("0 - серый",O120)))</formula>
    </cfRule>
  </conditionalFormatting>
  <conditionalFormatting sqref="O121:P121">
    <cfRule type="containsText" dxfId="3073" priority="2821" stopIfTrue="1" operator="containsText" text="3 - красный">
      <formula>NOT(ISERROR(SEARCH("3 - красный",O121)))</formula>
    </cfRule>
    <cfRule type="containsText" dxfId="3072" priority="2822" stopIfTrue="1" operator="containsText" text="2 - желтый">
      <formula>NOT(ISERROR(SEARCH("2 - желтый",O121)))</formula>
    </cfRule>
    <cfRule type="containsText" dxfId="3071" priority="2823" stopIfTrue="1" operator="containsText" text="1 - зеленый">
      <formula>NOT(ISERROR(SEARCH("1 - зеленый",O121)))</formula>
    </cfRule>
    <cfRule type="containsText" dxfId="3070" priority="2824" stopIfTrue="1" operator="containsText" text="0 - серый">
      <formula>NOT(ISERROR(SEARCH("0 - серый",O121)))</formula>
    </cfRule>
  </conditionalFormatting>
  <conditionalFormatting sqref="O134:P134">
    <cfRule type="containsText" dxfId="3069" priority="2817" stopIfTrue="1" operator="containsText" text="3 - красный">
      <formula>NOT(ISERROR(SEARCH("3 - красный",O134)))</formula>
    </cfRule>
    <cfRule type="containsText" dxfId="3068" priority="2818" stopIfTrue="1" operator="containsText" text="2 - желтый">
      <formula>NOT(ISERROR(SEARCH("2 - желтый",O134)))</formula>
    </cfRule>
    <cfRule type="containsText" dxfId="3067" priority="2819" stopIfTrue="1" operator="containsText" text="1 - зеленый">
      <formula>NOT(ISERROR(SEARCH("1 - зеленый",O134)))</formula>
    </cfRule>
    <cfRule type="containsText" dxfId="3066" priority="2820" stopIfTrue="1" operator="containsText" text="0 - серый">
      <formula>NOT(ISERROR(SEARCH("0 - серый",O134)))</formula>
    </cfRule>
  </conditionalFormatting>
  <conditionalFormatting sqref="O135:P135">
    <cfRule type="containsText" dxfId="3065" priority="2813" stopIfTrue="1" operator="containsText" text="3 - красный">
      <formula>NOT(ISERROR(SEARCH("3 - красный",O135)))</formula>
    </cfRule>
    <cfRule type="containsText" dxfId="3064" priority="2814" stopIfTrue="1" operator="containsText" text="2 - желтый">
      <formula>NOT(ISERROR(SEARCH("2 - желтый",O135)))</formula>
    </cfRule>
    <cfRule type="containsText" dxfId="3063" priority="2815" stopIfTrue="1" operator="containsText" text="1 - зеленый">
      <formula>NOT(ISERROR(SEARCH("1 - зеленый",O135)))</formula>
    </cfRule>
    <cfRule type="containsText" dxfId="3062" priority="2816" stopIfTrue="1" operator="containsText" text="0 - серый">
      <formula>NOT(ISERROR(SEARCH("0 - серый",O135)))</formula>
    </cfRule>
  </conditionalFormatting>
  <conditionalFormatting sqref="P327">
    <cfRule type="containsText" dxfId="3061" priority="3126" stopIfTrue="1" operator="containsText" text="3 - красный">
      <formula>NOT(ISERROR(SEARCH("3 - красный",P327)))</formula>
    </cfRule>
    <cfRule type="containsText" dxfId="3060" priority="3127" stopIfTrue="1" operator="containsText" text="2 - желтый">
      <formula>NOT(ISERROR(SEARCH("2 - желтый",P327)))</formula>
    </cfRule>
    <cfRule type="containsText" dxfId="3059" priority="3128" stopIfTrue="1" operator="containsText" text="1 - зеленый">
      <formula>NOT(ISERROR(SEARCH("1 - зеленый",P327)))</formula>
    </cfRule>
    <cfRule type="containsText" dxfId="3058" priority="3129" stopIfTrue="1" operator="containsText" text="0 - серый">
      <formula>NOT(ISERROR(SEARCH("0 - серый",P327)))</formula>
    </cfRule>
  </conditionalFormatting>
  <conditionalFormatting sqref="O327">
    <cfRule type="containsText" dxfId="3057" priority="3122" stopIfTrue="1" operator="containsText" text="3 - красный">
      <formula>NOT(ISERROR(SEARCH("3 - красный",O327)))</formula>
    </cfRule>
    <cfRule type="containsText" dxfId="3056" priority="3123" stopIfTrue="1" operator="containsText" text="2 - желтый">
      <formula>NOT(ISERROR(SEARCH("2 - желтый",O327)))</formula>
    </cfRule>
    <cfRule type="containsText" dxfId="3055" priority="3124" stopIfTrue="1" operator="containsText" text="1 - зеленый">
      <formula>NOT(ISERROR(SEARCH("1 - зеленый",O327)))</formula>
    </cfRule>
    <cfRule type="containsText" dxfId="3054" priority="3125" stopIfTrue="1" operator="containsText" text="0 - серый">
      <formula>NOT(ISERROR(SEARCH("0 - серый",O327)))</formula>
    </cfRule>
  </conditionalFormatting>
  <conditionalFormatting sqref="P141">
    <cfRule type="containsText" dxfId="3053" priority="2793" stopIfTrue="1" operator="containsText" text="3 - красный">
      <formula>NOT(ISERROR(SEARCH("3 - красный",P141)))</formula>
    </cfRule>
    <cfRule type="containsText" dxfId="3052" priority="2794" stopIfTrue="1" operator="containsText" text="2 - желтый">
      <formula>NOT(ISERROR(SEARCH("2 - желтый",P141)))</formula>
    </cfRule>
    <cfRule type="containsText" dxfId="3051" priority="2795" stopIfTrue="1" operator="containsText" text="1 - зеленый">
      <formula>NOT(ISERROR(SEARCH("1 - зеленый",P141)))</formula>
    </cfRule>
    <cfRule type="containsText" dxfId="3050" priority="2796" stopIfTrue="1" operator="containsText" text="0 - серый">
      <formula>NOT(ISERROR(SEARCH("0 - серый",P141)))</formula>
    </cfRule>
  </conditionalFormatting>
  <conditionalFormatting sqref="O141">
    <cfRule type="containsText" dxfId="3049" priority="2789" stopIfTrue="1" operator="containsText" text="3 - красный">
      <formula>NOT(ISERROR(SEARCH("3 - красный",O141)))</formula>
    </cfRule>
    <cfRule type="containsText" dxfId="3048" priority="2790" stopIfTrue="1" operator="containsText" text="2 - желтый">
      <formula>NOT(ISERROR(SEARCH("2 - желтый",O141)))</formula>
    </cfRule>
    <cfRule type="containsText" dxfId="3047" priority="2791" stopIfTrue="1" operator="containsText" text="1 - зеленый">
      <formula>NOT(ISERROR(SEARCH("1 - зеленый",O141)))</formula>
    </cfRule>
    <cfRule type="containsText" dxfId="3046" priority="2792" stopIfTrue="1" operator="containsText" text="0 - серый">
      <formula>NOT(ISERROR(SEARCH("0 - серый",O141)))</formula>
    </cfRule>
  </conditionalFormatting>
  <conditionalFormatting sqref="P142">
    <cfRule type="containsText" dxfId="3045" priority="2785" stopIfTrue="1" operator="containsText" text="3 - красный">
      <formula>NOT(ISERROR(SEARCH("3 - красный",P142)))</formula>
    </cfRule>
    <cfRule type="containsText" dxfId="3044" priority="2786" stopIfTrue="1" operator="containsText" text="2 - желтый">
      <formula>NOT(ISERROR(SEARCH("2 - желтый",P142)))</formula>
    </cfRule>
    <cfRule type="containsText" dxfId="3043" priority="2787" stopIfTrue="1" operator="containsText" text="1 - зеленый">
      <formula>NOT(ISERROR(SEARCH("1 - зеленый",P142)))</formula>
    </cfRule>
    <cfRule type="containsText" dxfId="3042" priority="2788" stopIfTrue="1" operator="containsText" text="0 - серый">
      <formula>NOT(ISERROR(SEARCH("0 - серый",P142)))</formula>
    </cfRule>
  </conditionalFormatting>
  <conditionalFormatting sqref="O142">
    <cfRule type="containsText" dxfId="3041" priority="2781" stopIfTrue="1" operator="containsText" text="3 - красный">
      <formula>NOT(ISERROR(SEARCH("3 - красный",O142)))</formula>
    </cfRule>
    <cfRule type="containsText" dxfId="3040" priority="2782" stopIfTrue="1" operator="containsText" text="2 - желтый">
      <formula>NOT(ISERROR(SEARCH("2 - желтый",O142)))</formula>
    </cfRule>
    <cfRule type="containsText" dxfId="3039" priority="2783" stopIfTrue="1" operator="containsText" text="1 - зеленый">
      <formula>NOT(ISERROR(SEARCH("1 - зеленый",O142)))</formula>
    </cfRule>
    <cfRule type="containsText" dxfId="3038" priority="2784" stopIfTrue="1" operator="containsText" text="0 - серый">
      <formula>NOT(ISERROR(SEARCH("0 - серый",O142)))</formula>
    </cfRule>
  </conditionalFormatting>
  <conditionalFormatting sqref="O143">
    <cfRule type="containsText" dxfId="3037" priority="2773" stopIfTrue="1" operator="containsText" text="3 - красный">
      <formula>NOT(ISERROR(SEARCH("3 - красный",O143)))</formula>
    </cfRule>
    <cfRule type="containsText" dxfId="3036" priority="2774" stopIfTrue="1" operator="containsText" text="2 - желтый">
      <formula>NOT(ISERROR(SEARCH("2 - желтый",O143)))</formula>
    </cfRule>
    <cfRule type="containsText" dxfId="3035" priority="2775" stopIfTrue="1" operator="containsText" text="1 - зеленый">
      <formula>NOT(ISERROR(SEARCH("1 - зеленый",O143)))</formula>
    </cfRule>
    <cfRule type="containsText" dxfId="3034" priority="2776" stopIfTrue="1" operator="containsText" text="0 - серый">
      <formula>NOT(ISERROR(SEARCH("0 - серый",O143)))</formula>
    </cfRule>
  </conditionalFormatting>
  <conditionalFormatting sqref="P150">
    <cfRule type="containsText" dxfId="3033" priority="2769" stopIfTrue="1" operator="containsText" text="3 - красный">
      <formula>NOT(ISERROR(SEARCH("3 - красный",P150)))</formula>
    </cfRule>
    <cfRule type="containsText" dxfId="3032" priority="2770" stopIfTrue="1" operator="containsText" text="2 - желтый">
      <formula>NOT(ISERROR(SEARCH("2 - желтый",P150)))</formula>
    </cfRule>
    <cfRule type="containsText" dxfId="3031" priority="2771" stopIfTrue="1" operator="containsText" text="1 - зеленый">
      <formula>NOT(ISERROR(SEARCH("1 - зеленый",P150)))</formula>
    </cfRule>
    <cfRule type="containsText" dxfId="3030" priority="2772" stopIfTrue="1" operator="containsText" text="0 - серый">
      <formula>NOT(ISERROR(SEARCH("0 - серый",P150)))</formula>
    </cfRule>
  </conditionalFormatting>
  <conditionalFormatting sqref="O40:P40">
    <cfRule type="containsText" dxfId="3029" priority="3119" stopIfTrue="1" operator="containsText" text="2 - желтый">
      <formula>NOT(ISERROR(SEARCH("2 - желтый",O40)))</formula>
    </cfRule>
    <cfRule type="containsText" dxfId="3028" priority="3120" stopIfTrue="1" operator="containsText" text="1 - зеленый">
      <formula>NOT(ISERROR(SEARCH("1 - зеленый",O40)))</formula>
    </cfRule>
    <cfRule type="containsText" dxfId="3027" priority="3121" stopIfTrue="1" operator="containsText" text="0 - серый">
      <formula>NOT(ISERROR(SEARCH("0 - серый",O40)))</formula>
    </cfRule>
    <cfRule type="containsText" dxfId="3026" priority="6530" stopIfTrue="1" operator="containsText" text="3 - красный">
      <formula>NOT(ISERROR(SEARCH("3 - красный",O40)))</formula>
    </cfRule>
  </conditionalFormatting>
  <conditionalFormatting sqref="O45:P45">
    <cfRule type="containsText" dxfId="3025" priority="3103" stopIfTrue="1" operator="containsText" text="3 - красный">
      <formula>NOT(ISERROR(SEARCH("3 - красный",O45)))</formula>
    </cfRule>
    <cfRule type="containsText" dxfId="3024" priority="3104" stopIfTrue="1" operator="containsText" text="2 - желтый">
      <formula>NOT(ISERROR(SEARCH("2 - желтый",O45)))</formula>
    </cfRule>
    <cfRule type="containsText" dxfId="3023" priority="3105" stopIfTrue="1" operator="containsText" text="1 - зеленый">
      <formula>NOT(ISERROR(SEARCH("1 - зеленый",O45)))</formula>
    </cfRule>
    <cfRule type="containsText" dxfId="3022" priority="3106" stopIfTrue="1" operator="containsText" text="0 - серый">
      <formula>NOT(ISERROR(SEARCH("0 - серый",O45)))</formula>
    </cfRule>
  </conditionalFormatting>
  <conditionalFormatting sqref="O50:P50">
    <cfRule type="containsText" dxfId="3021" priority="3099" stopIfTrue="1" operator="containsText" text="3 - красный">
      <formula>NOT(ISERROR(SEARCH("3 - красный",O50)))</formula>
    </cfRule>
    <cfRule type="containsText" dxfId="3020" priority="3100" stopIfTrue="1" operator="containsText" text="2 - желтый">
      <formula>NOT(ISERROR(SEARCH("2 - желтый",O50)))</formula>
    </cfRule>
    <cfRule type="containsText" dxfId="3019" priority="3101" stopIfTrue="1" operator="containsText" text="1 - зеленый">
      <formula>NOT(ISERROR(SEARCH("1 - зеленый",O50)))</formula>
    </cfRule>
    <cfRule type="containsText" dxfId="3018" priority="3102" stopIfTrue="1" operator="containsText" text="0 - серый">
      <formula>NOT(ISERROR(SEARCH("0 - серый",O50)))</formula>
    </cfRule>
  </conditionalFormatting>
  <conditionalFormatting sqref="O60:P60">
    <cfRule type="containsText" dxfId="3017" priority="3095" stopIfTrue="1" operator="containsText" text="3 - красный">
      <formula>NOT(ISERROR(SEARCH("3 - красный",O60)))</formula>
    </cfRule>
    <cfRule type="containsText" dxfId="3016" priority="3096" stopIfTrue="1" operator="containsText" text="2 - желтый">
      <formula>NOT(ISERROR(SEARCH("2 - желтый",O60)))</formula>
    </cfRule>
    <cfRule type="containsText" dxfId="3015" priority="3097" stopIfTrue="1" operator="containsText" text="1 - зеленый">
      <formula>NOT(ISERROR(SEARCH("1 - зеленый",O60)))</formula>
    </cfRule>
    <cfRule type="containsText" dxfId="3014" priority="3098" stopIfTrue="1" operator="containsText" text="0 - серый">
      <formula>NOT(ISERROR(SEARCH("0 - серый",O60)))</formula>
    </cfRule>
  </conditionalFormatting>
  <conditionalFormatting sqref="O61:P61">
    <cfRule type="containsText" dxfId="3013" priority="3091" stopIfTrue="1" operator="containsText" text="3 - красный">
      <formula>NOT(ISERROR(SEARCH("3 - красный",O61)))</formula>
    </cfRule>
    <cfRule type="containsText" dxfId="3012" priority="3092" stopIfTrue="1" operator="containsText" text="2 - желтый">
      <formula>NOT(ISERROR(SEARCH("2 - желтый",O61)))</formula>
    </cfRule>
    <cfRule type="containsText" dxfId="3011" priority="3093" stopIfTrue="1" operator="containsText" text="1 - зеленый">
      <formula>NOT(ISERROR(SEARCH("1 - зеленый",O61)))</formula>
    </cfRule>
    <cfRule type="containsText" dxfId="3010" priority="3094" stopIfTrue="1" operator="containsText" text="0 - серый">
      <formula>NOT(ISERROR(SEARCH("0 - серый",O61)))</formula>
    </cfRule>
  </conditionalFormatting>
  <conditionalFormatting sqref="O62:P62">
    <cfRule type="containsText" dxfId="3009" priority="3087" stopIfTrue="1" operator="containsText" text="3 - красный">
      <formula>NOT(ISERROR(SEARCH("3 - красный",O62)))</formula>
    </cfRule>
    <cfRule type="containsText" dxfId="3008" priority="3088" stopIfTrue="1" operator="containsText" text="2 - желтый">
      <formula>NOT(ISERROR(SEARCH("2 - желтый",O62)))</formula>
    </cfRule>
    <cfRule type="containsText" dxfId="3007" priority="3089" stopIfTrue="1" operator="containsText" text="1 - зеленый">
      <formula>NOT(ISERROR(SEARCH("1 - зеленый",O62)))</formula>
    </cfRule>
    <cfRule type="containsText" dxfId="3006" priority="3090" stopIfTrue="1" operator="containsText" text="0 - серый">
      <formula>NOT(ISERROR(SEARCH("0 - серый",O62)))</formula>
    </cfRule>
  </conditionalFormatting>
  <conditionalFormatting sqref="O63:P63">
    <cfRule type="containsText" dxfId="3005" priority="3083" stopIfTrue="1" operator="containsText" text="3 - красный">
      <formula>NOT(ISERROR(SEARCH("3 - красный",O63)))</formula>
    </cfRule>
    <cfRule type="containsText" dxfId="3004" priority="3084" stopIfTrue="1" operator="containsText" text="2 - желтый">
      <formula>NOT(ISERROR(SEARCH("2 - желтый",O63)))</formula>
    </cfRule>
    <cfRule type="containsText" dxfId="3003" priority="3085" stopIfTrue="1" operator="containsText" text="1 - зеленый">
      <formula>NOT(ISERROR(SEARCH("1 - зеленый",O63)))</formula>
    </cfRule>
    <cfRule type="containsText" dxfId="3002" priority="3086" stopIfTrue="1" operator="containsText" text="0 - серый">
      <formula>NOT(ISERROR(SEARCH("0 - серый",O63)))</formula>
    </cfRule>
  </conditionalFormatting>
  <conditionalFormatting sqref="P58">
    <cfRule type="containsText" dxfId="3001" priority="2673" stopIfTrue="1" operator="containsText" text="3 - красный">
      <formula>NOT(ISERROR(SEARCH("3 - красный",P58)))</formula>
    </cfRule>
    <cfRule type="containsText" dxfId="3000" priority="2674" stopIfTrue="1" operator="containsText" text="2 - желтый">
      <formula>NOT(ISERROR(SEARCH("2 - желтый",P58)))</formula>
    </cfRule>
    <cfRule type="containsText" dxfId="2999" priority="2675" stopIfTrue="1" operator="containsText" text="1 - зеленый">
      <formula>NOT(ISERROR(SEARCH("1 - зеленый",P58)))</formula>
    </cfRule>
    <cfRule type="containsText" dxfId="2998" priority="2676" stopIfTrue="1" operator="containsText" text="0 - серый">
      <formula>NOT(ISERROR(SEARCH("0 - серый",P58)))</formula>
    </cfRule>
  </conditionalFormatting>
  <conditionalFormatting sqref="O46:P46">
    <cfRule type="containsText" dxfId="2997" priority="3080" stopIfTrue="1" operator="containsText" text="2 - желтый">
      <formula>NOT(ISERROR(SEARCH("2 - желтый",O46)))</formula>
    </cfRule>
    <cfRule type="containsText" dxfId="2996" priority="3081" stopIfTrue="1" operator="containsText" text="1 - зеленый">
      <formula>NOT(ISERROR(SEARCH("1 - зеленый",O46)))</formula>
    </cfRule>
    <cfRule type="containsText" dxfId="2995" priority="3082" stopIfTrue="1" operator="containsText" text="0 - серый">
      <formula>NOT(ISERROR(SEARCH("0 - серый",O46)))</formula>
    </cfRule>
    <cfRule type="containsText" dxfId="2994" priority="6531" stopIfTrue="1" operator="containsText" text="3 - красный">
      <formula>NOT(ISERROR(SEARCH("3 - красный",O46)))</formula>
    </cfRule>
  </conditionalFormatting>
  <conditionalFormatting sqref="O48:P48">
    <cfRule type="containsText" dxfId="2993" priority="3072" stopIfTrue="1" operator="containsText" text="3 - красный">
      <formula>NOT(ISERROR(SEARCH("3 - красный",O48)))</formula>
    </cfRule>
    <cfRule type="containsText" dxfId="2992" priority="3073" stopIfTrue="1" operator="containsText" text="2 - желтый">
      <formula>NOT(ISERROR(SEARCH("2 - желтый",O48)))</formula>
    </cfRule>
    <cfRule type="containsText" dxfId="2991" priority="3074" stopIfTrue="1" operator="containsText" text="1 - зеленый">
      <formula>NOT(ISERROR(SEARCH("1 - зеленый",O48)))</formula>
    </cfRule>
    <cfRule type="containsText" dxfId="2990" priority="3075" stopIfTrue="1" operator="containsText" text="0 - серый">
      <formula>NOT(ISERROR(SEARCH("0 - серый",O48)))</formula>
    </cfRule>
  </conditionalFormatting>
  <conditionalFormatting sqref="O49:P49">
    <cfRule type="containsText" dxfId="2989" priority="3068" stopIfTrue="1" operator="containsText" text="3 - красный">
      <formula>NOT(ISERROR(SEARCH("3 - красный",O49)))</formula>
    </cfRule>
    <cfRule type="containsText" dxfId="2988" priority="3069" stopIfTrue="1" operator="containsText" text="2 - желтый">
      <formula>NOT(ISERROR(SEARCH("2 - желтый",O49)))</formula>
    </cfRule>
    <cfRule type="containsText" dxfId="2987" priority="3070" stopIfTrue="1" operator="containsText" text="1 - зеленый">
      <formula>NOT(ISERROR(SEARCH("1 - зеленый",O49)))</formula>
    </cfRule>
    <cfRule type="containsText" dxfId="2986" priority="3071" stopIfTrue="1" operator="containsText" text="0 - серый">
      <formula>NOT(ISERROR(SEARCH("0 - серый",O49)))</formula>
    </cfRule>
  </conditionalFormatting>
  <conditionalFormatting sqref="O64:P64">
    <cfRule type="containsText" dxfId="2985" priority="3064" stopIfTrue="1" operator="containsText" text="3 - красный">
      <formula>NOT(ISERROR(SEARCH("3 - красный",O64)))</formula>
    </cfRule>
    <cfRule type="containsText" dxfId="2984" priority="3065" stopIfTrue="1" operator="containsText" text="2 - желтый">
      <formula>NOT(ISERROR(SEARCH("2 - желтый",O64)))</formula>
    </cfRule>
    <cfRule type="containsText" dxfId="2983" priority="3066" stopIfTrue="1" operator="containsText" text="1 - зеленый">
      <formula>NOT(ISERROR(SEARCH("1 - зеленый",O64)))</formula>
    </cfRule>
    <cfRule type="containsText" dxfId="2982" priority="3067" stopIfTrue="1" operator="containsText" text="0 - серый">
      <formula>NOT(ISERROR(SEARCH("0 - серый",O64)))</formula>
    </cfRule>
  </conditionalFormatting>
  <conditionalFormatting sqref="O65:P65">
    <cfRule type="containsText" dxfId="2981" priority="3060" stopIfTrue="1" operator="containsText" text="3 - красный">
      <formula>NOT(ISERROR(SEARCH("3 - красный",O65)))</formula>
    </cfRule>
    <cfRule type="containsText" dxfId="2980" priority="3061" stopIfTrue="1" operator="containsText" text="2 - желтый">
      <formula>NOT(ISERROR(SEARCH("2 - желтый",O65)))</formula>
    </cfRule>
    <cfRule type="containsText" dxfId="2979" priority="3062" stopIfTrue="1" operator="containsText" text="1 - зеленый">
      <formula>NOT(ISERROR(SEARCH("1 - зеленый",O65)))</formula>
    </cfRule>
    <cfRule type="containsText" dxfId="2978" priority="3063" stopIfTrue="1" operator="containsText" text="0 - серый">
      <formula>NOT(ISERROR(SEARCH("0 - серый",O65)))</formula>
    </cfRule>
  </conditionalFormatting>
  <conditionalFormatting sqref="O66:P66">
    <cfRule type="containsText" dxfId="2977" priority="3056" stopIfTrue="1" operator="containsText" text="3 - красный">
      <formula>NOT(ISERROR(SEARCH("3 - красный",O66)))</formula>
    </cfRule>
    <cfRule type="containsText" dxfId="2976" priority="3057" stopIfTrue="1" operator="containsText" text="2 - желтый">
      <formula>NOT(ISERROR(SEARCH("2 - желтый",O66)))</formula>
    </cfRule>
    <cfRule type="containsText" dxfId="2975" priority="3058" stopIfTrue="1" operator="containsText" text="1 - зеленый">
      <formula>NOT(ISERROR(SEARCH("1 - зеленый",O66)))</formula>
    </cfRule>
    <cfRule type="containsText" dxfId="2974" priority="3059" stopIfTrue="1" operator="containsText" text="0 - серый">
      <formula>NOT(ISERROR(SEARCH("0 - серый",O66)))</formula>
    </cfRule>
  </conditionalFormatting>
  <conditionalFormatting sqref="O83:P83">
    <cfRule type="containsText" dxfId="2973" priority="3052" stopIfTrue="1" operator="containsText" text="3 - красный">
      <formula>NOT(ISERROR(SEARCH("3 - красный",O83)))</formula>
    </cfRule>
    <cfRule type="containsText" dxfId="2972" priority="3053" stopIfTrue="1" operator="containsText" text="2 - желтый">
      <formula>NOT(ISERROR(SEARCH("2 - желтый",O83)))</formula>
    </cfRule>
    <cfRule type="containsText" dxfId="2971" priority="3054" stopIfTrue="1" operator="containsText" text="1 - зеленый">
      <formula>NOT(ISERROR(SEARCH("1 - зеленый",O83)))</formula>
    </cfRule>
    <cfRule type="containsText" dxfId="2970" priority="3055" stopIfTrue="1" operator="containsText" text="0 - серый">
      <formula>NOT(ISERROR(SEARCH("0 - серый",O83)))</formula>
    </cfRule>
  </conditionalFormatting>
  <conditionalFormatting sqref="O84:P84">
    <cfRule type="containsText" dxfId="2969" priority="3048" stopIfTrue="1" operator="containsText" text="3 - красный">
      <formula>NOT(ISERROR(SEARCH("3 - красный",O84)))</formula>
    </cfRule>
    <cfRule type="containsText" dxfId="2968" priority="3049" stopIfTrue="1" operator="containsText" text="2 - желтый">
      <formula>NOT(ISERROR(SEARCH("2 - желтый",O84)))</formula>
    </cfRule>
    <cfRule type="containsText" dxfId="2967" priority="3050" stopIfTrue="1" operator="containsText" text="1 - зеленый">
      <formula>NOT(ISERROR(SEARCH("1 - зеленый",O84)))</formula>
    </cfRule>
    <cfRule type="containsText" dxfId="2966" priority="3051" stopIfTrue="1" operator="containsText" text="0 - серый">
      <formula>NOT(ISERROR(SEARCH("0 - серый",O84)))</formula>
    </cfRule>
  </conditionalFormatting>
  <conditionalFormatting sqref="O144:P144">
    <cfRule type="containsText" dxfId="2965" priority="3045" stopIfTrue="1" operator="containsText" text="2 - желтый">
      <formula>NOT(ISERROR(SEARCH("2 - желтый",O144)))</formula>
    </cfRule>
    <cfRule type="containsText" dxfId="2964" priority="3046" stopIfTrue="1" operator="containsText" text="1 - зеленый">
      <formula>NOT(ISERROR(SEARCH("1 - зеленый",O144)))</formula>
    </cfRule>
    <cfRule type="containsText" dxfId="2963" priority="3047" stopIfTrue="1" operator="containsText" text="0 - серый">
      <formula>NOT(ISERROR(SEARCH("0 - серый",O144)))</formula>
    </cfRule>
    <cfRule type="containsText" dxfId="2962" priority="6532" stopIfTrue="1" operator="containsText" text="3 - красный">
      <formula>NOT(ISERROR(SEARCH("3 - красный",O144)))</formula>
    </cfRule>
  </conditionalFormatting>
  <conditionalFormatting sqref="O85:P85">
    <cfRule type="containsText" dxfId="2961" priority="3037" stopIfTrue="1" operator="containsText" text="3 - красный">
      <formula>NOT(ISERROR(SEARCH("3 - красный",O85)))</formula>
    </cfRule>
    <cfRule type="containsText" dxfId="2960" priority="3038" stopIfTrue="1" operator="containsText" text="2 - желтый">
      <formula>NOT(ISERROR(SEARCH("2 - желтый",O85)))</formula>
    </cfRule>
    <cfRule type="containsText" dxfId="2959" priority="3039" stopIfTrue="1" operator="containsText" text="1 - зеленый">
      <formula>NOT(ISERROR(SEARCH("1 - зеленый",O85)))</formula>
    </cfRule>
    <cfRule type="containsText" dxfId="2958" priority="3040" stopIfTrue="1" operator="containsText" text="0 - серый">
      <formula>NOT(ISERROR(SEARCH("0 - серый",O85)))</formula>
    </cfRule>
  </conditionalFormatting>
  <conditionalFormatting sqref="O86:P86">
    <cfRule type="containsText" dxfId="2957" priority="3033" stopIfTrue="1" operator="containsText" text="3 - красный">
      <formula>NOT(ISERROR(SEARCH("3 - красный",O86)))</formula>
    </cfRule>
    <cfRule type="containsText" dxfId="2956" priority="3034" stopIfTrue="1" operator="containsText" text="2 - желтый">
      <formula>NOT(ISERROR(SEARCH("2 - желтый",O86)))</formula>
    </cfRule>
    <cfRule type="containsText" dxfId="2955" priority="3035" stopIfTrue="1" operator="containsText" text="1 - зеленый">
      <formula>NOT(ISERROR(SEARCH("1 - зеленый",O86)))</formula>
    </cfRule>
    <cfRule type="containsText" dxfId="2954" priority="3036" stopIfTrue="1" operator="containsText" text="0 - серый">
      <formula>NOT(ISERROR(SEARCH("0 - серый",O86)))</formula>
    </cfRule>
  </conditionalFormatting>
  <conditionalFormatting sqref="O245:P245">
    <cfRule type="containsText" dxfId="2953" priority="3029" stopIfTrue="1" operator="containsText" text="3 - красный">
      <formula>NOT(ISERROR(SEARCH("3 - красный",O245)))</formula>
    </cfRule>
    <cfRule type="containsText" dxfId="2952" priority="3030" stopIfTrue="1" operator="containsText" text="2 - желтый">
      <formula>NOT(ISERROR(SEARCH("2 - желтый",O245)))</formula>
    </cfRule>
    <cfRule type="containsText" dxfId="2951" priority="3031" stopIfTrue="1" operator="containsText" text="1 - зеленый">
      <formula>NOT(ISERROR(SEARCH("1 - зеленый",O245)))</formula>
    </cfRule>
    <cfRule type="containsText" dxfId="2950" priority="3032" stopIfTrue="1" operator="containsText" text="0 - серый">
      <formula>NOT(ISERROR(SEARCH("0 - серый",O245)))</formula>
    </cfRule>
  </conditionalFormatting>
  <conditionalFormatting sqref="O328:P328">
    <cfRule type="containsText" dxfId="2949" priority="3025" stopIfTrue="1" operator="containsText" text="3 - красный">
      <formula>NOT(ISERROR(SEARCH("3 - красный",O328)))</formula>
    </cfRule>
    <cfRule type="containsText" dxfId="2948" priority="3026" stopIfTrue="1" operator="containsText" text="2 - желтый">
      <formula>NOT(ISERROR(SEARCH("2 - желтый",O328)))</formula>
    </cfRule>
    <cfRule type="containsText" dxfId="2947" priority="3027" stopIfTrue="1" operator="containsText" text="1 - зеленый">
      <formula>NOT(ISERROR(SEARCH("1 - зеленый",O328)))</formula>
    </cfRule>
    <cfRule type="containsText" dxfId="2946" priority="3028" stopIfTrue="1" operator="containsText" text="0 - серый">
      <formula>NOT(ISERROR(SEARCH("0 - серый",O328)))</formula>
    </cfRule>
  </conditionalFormatting>
  <conditionalFormatting sqref="O329:P329">
    <cfRule type="containsText" dxfId="2945" priority="3021" stopIfTrue="1" operator="containsText" text="3 - красный">
      <formula>NOT(ISERROR(SEARCH("3 - красный",O329)))</formula>
    </cfRule>
    <cfRule type="containsText" dxfId="2944" priority="3022" stopIfTrue="1" operator="containsText" text="2 - желтый">
      <formula>NOT(ISERROR(SEARCH("2 - желтый",O329)))</formula>
    </cfRule>
    <cfRule type="containsText" dxfId="2943" priority="3023" stopIfTrue="1" operator="containsText" text="1 - зеленый">
      <formula>NOT(ISERROR(SEARCH("1 - зеленый",O329)))</formula>
    </cfRule>
    <cfRule type="containsText" dxfId="2942" priority="3024" stopIfTrue="1" operator="containsText" text="0 - серый">
      <formula>NOT(ISERROR(SEARCH("0 - серый",O329)))</formula>
    </cfRule>
  </conditionalFormatting>
  <conditionalFormatting sqref="O330:P330">
    <cfRule type="containsText" dxfId="2941" priority="3017" stopIfTrue="1" operator="containsText" text="3 - красный">
      <formula>NOT(ISERROR(SEARCH("3 - красный",O330)))</formula>
    </cfRule>
    <cfRule type="containsText" dxfId="2940" priority="3018" stopIfTrue="1" operator="containsText" text="2 - желтый">
      <formula>NOT(ISERROR(SEARCH("2 - желтый",O330)))</formula>
    </cfRule>
    <cfRule type="containsText" dxfId="2939" priority="3019" stopIfTrue="1" operator="containsText" text="1 - зеленый">
      <formula>NOT(ISERROR(SEARCH("1 - зеленый",O330)))</formula>
    </cfRule>
    <cfRule type="containsText" dxfId="2938" priority="3020" stopIfTrue="1" operator="containsText" text="0 - серый">
      <formula>NOT(ISERROR(SEARCH("0 - серый",O330)))</formula>
    </cfRule>
  </conditionalFormatting>
  <conditionalFormatting sqref="O331:P331">
    <cfRule type="containsText" dxfId="2937" priority="3013" stopIfTrue="1" operator="containsText" text="3 - красный">
      <formula>NOT(ISERROR(SEARCH("3 - красный",O331)))</formula>
    </cfRule>
    <cfRule type="containsText" dxfId="2936" priority="3014" stopIfTrue="1" operator="containsText" text="2 - желтый">
      <formula>NOT(ISERROR(SEARCH("2 - желтый",O331)))</formula>
    </cfRule>
    <cfRule type="containsText" dxfId="2935" priority="3015" stopIfTrue="1" operator="containsText" text="1 - зеленый">
      <formula>NOT(ISERROR(SEARCH("1 - зеленый",O331)))</formula>
    </cfRule>
    <cfRule type="containsText" dxfId="2934" priority="3016" stopIfTrue="1" operator="containsText" text="0 - серый">
      <formula>NOT(ISERROR(SEARCH("0 - серый",O331)))</formula>
    </cfRule>
  </conditionalFormatting>
  <conditionalFormatting sqref="O333:P333">
    <cfRule type="containsText" dxfId="2933" priority="3009" stopIfTrue="1" operator="containsText" text="3 - красный">
      <formula>NOT(ISERROR(SEARCH("3 - красный",O333)))</formula>
    </cfRule>
    <cfRule type="containsText" dxfId="2932" priority="3010" stopIfTrue="1" operator="containsText" text="2 - желтый">
      <formula>NOT(ISERROR(SEARCH("2 - желтый",O333)))</formula>
    </cfRule>
    <cfRule type="containsText" dxfId="2931" priority="3011" stopIfTrue="1" operator="containsText" text="1 - зеленый">
      <formula>NOT(ISERROR(SEARCH("1 - зеленый",O333)))</formula>
    </cfRule>
    <cfRule type="containsText" dxfId="2930" priority="3012" stopIfTrue="1" operator="containsText" text="0 - серый">
      <formula>NOT(ISERROR(SEARCH("0 - серый",O333)))</formula>
    </cfRule>
  </conditionalFormatting>
  <conditionalFormatting sqref="O332:P332">
    <cfRule type="containsText" dxfId="2929" priority="3005" stopIfTrue="1" operator="containsText" text="3 - красный">
      <formula>NOT(ISERROR(SEARCH("3 - красный",O332)))</formula>
    </cfRule>
    <cfRule type="containsText" dxfId="2928" priority="3006" stopIfTrue="1" operator="containsText" text="2 - желтый">
      <formula>NOT(ISERROR(SEARCH("2 - желтый",O332)))</formula>
    </cfRule>
    <cfRule type="containsText" dxfId="2927" priority="3007" stopIfTrue="1" operator="containsText" text="1 - зеленый">
      <formula>NOT(ISERROR(SEARCH("1 - зеленый",O332)))</formula>
    </cfRule>
    <cfRule type="containsText" dxfId="2926" priority="3008" stopIfTrue="1" operator="containsText" text="0 - серый">
      <formula>NOT(ISERROR(SEARCH("0 - серый",O332)))</formula>
    </cfRule>
  </conditionalFormatting>
  <conditionalFormatting sqref="O34:P34">
    <cfRule type="containsText" dxfId="2925" priority="3001" stopIfTrue="1" operator="containsText" text="3 - красный">
      <formula>NOT(ISERROR(SEARCH("3 - красный",O34)))</formula>
    </cfRule>
    <cfRule type="containsText" dxfId="2924" priority="3002" stopIfTrue="1" operator="containsText" text="2 - желтый">
      <formula>NOT(ISERROR(SEARCH("2 - желтый",O34)))</formula>
    </cfRule>
    <cfRule type="containsText" dxfId="2923" priority="3003" stopIfTrue="1" operator="containsText" text="1 - зеленый">
      <formula>NOT(ISERROR(SEARCH("1 - зеленый",O34)))</formula>
    </cfRule>
    <cfRule type="containsText" dxfId="2922" priority="3004" stopIfTrue="1" operator="containsText" text="0 - серый">
      <formula>NOT(ISERROR(SEARCH("0 - серый",O34)))</formula>
    </cfRule>
  </conditionalFormatting>
  <conditionalFormatting sqref="O36:P36">
    <cfRule type="containsText" dxfId="2921" priority="2997" stopIfTrue="1" operator="containsText" text="3 - красный">
      <formula>NOT(ISERROR(SEARCH("3 - красный",O36)))</formula>
    </cfRule>
    <cfRule type="containsText" dxfId="2920" priority="2998" stopIfTrue="1" operator="containsText" text="2 - желтый">
      <formula>NOT(ISERROR(SEARCH("2 - желтый",O36)))</formula>
    </cfRule>
    <cfRule type="containsText" dxfId="2919" priority="2999" stopIfTrue="1" operator="containsText" text="1 - зеленый">
      <formula>NOT(ISERROR(SEARCH("1 - зеленый",O36)))</formula>
    </cfRule>
    <cfRule type="containsText" dxfId="2918" priority="3000" stopIfTrue="1" operator="containsText" text="0 - серый">
      <formula>NOT(ISERROR(SEARCH("0 - серый",O36)))</formula>
    </cfRule>
  </conditionalFormatting>
  <conditionalFormatting sqref="O37:P37">
    <cfRule type="containsText" dxfId="2917" priority="2993" stopIfTrue="1" operator="containsText" text="3 - красный">
      <formula>NOT(ISERROR(SEARCH("3 - красный",O37)))</formula>
    </cfRule>
    <cfRule type="containsText" dxfId="2916" priority="2994" stopIfTrue="1" operator="containsText" text="2 - желтый">
      <formula>NOT(ISERROR(SEARCH("2 - желтый",O37)))</formula>
    </cfRule>
    <cfRule type="containsText" dxfId="2915" priority="2995" stopIfTrue="1" operator="containsText" text="1 - зеленый">
      <formula>NOT(ISERROR(SEARCH("1 - зеленый",O37)))</formula>
    </cfRule>
    <cfRule type="containsText" dxfId="2914" priority="2996" stopIfTrue="1" operator="containsText" text="0 - серый">
      <formula>NOT(ISERROR(SEARCH("0 - серый",O37)))</formula>
    </cfRule>
  </conditionalFormatting>
  <conditionalFormatting sqref="O38:P38">
    <cfRule type="containsText" dxfId="2913" priority="2989" stopIfTrue="1" operator="containsText" text="3 - красный">
      <formula>NOT(ISERROR(SEARCH("3 - красный",O38)))</formula>
    </cfRule>
    <cfRule type="containsText" dxfId="2912" priority="2990" stopIfTrue="1" operator="containsText" text="2 - желтый">
      <formula>NOT(ISERROR(SEARCH("2 - желтый",O38)))</formula>
    </cfRule>
    <cfRule type="containsText" dxfId="2911" priority="2991" stopIfTrue="1" operator="containsText" text="1 - зеленый">
      <formula>NOT(ISERROR(SEARCH("1 - зеленый",O38)))</formula>
    </cfRule>
    <cfRule type="containsText" dxfId="2910" priority="2992" stopIfTrue="1" operator="containsText" text="0 - серый">
      <formula>NOT(ISERROR(SEARCH("0 - серый",O38)))</formula>
    </cfRule>
  </conditionalFormatting>
  <conditionalFormatting sqref="O53">
    <cfRule type="containsText" dxfId="2909" priority="2985" stopIfTrue="1" operator="containsText" text="3 - красный">
      <formula>NOT(ISERROR(SEARCH("3 - красный",O53)))</formula>
    </cfRule>
    <cfRule type="containsText" dxfId="2908" priority="2986" stopIfTrue="1" operator="containsText" text="2 - желтый">
      <formula>NOT(ISERROR(SEARCH("2 - желтый",O53)))</formula>
    </cfRule>
    <cfRule type="containsText" dxfId="2907" priority="2987" stopIfTrue="1" operator="containsText" text="1 - зеленый">
      <formula>NOT(ISERROR(SEARCH("1 - зеленый",O53)))</formula>
    </cfRule>
    <cfRule type="containsText" dxfId="2906" priority="2988" stopIfTrue="1" operator="containsText" text="0 - серый">
      <formula>NOT(ISERROR(SEARCH("0 - серый",O53)))</formula>
    </cfRule>
  </conditionalFormatting>
  <conditionalFormatting sqref="O54">
    <cfRule type="containsText" dxfId="2905" priority="2981" stopIfTrue="1" operator="containsText" text="3 - красный">
      <formula>NOT(ISERROR(SEARCH("3 - красный",O54)))</formula>
    </cfRule>
    <cfRule type="containsText" dxfId="2904" priority="2982" stopIfTrue="1" operator="containsText" text="2 - желтый">
      <formula>NOT(ISERROR(SEARCH("2 - желтый",O54)))</formula>
    </cfRule>
    <cfRule type="containsText" dxfId="2903" priority="2983" stopIfTrue="1" operator="containsText" text="1 - зеленый">
      <formula>NOT(ISERROR(SEARCH("1 - зеленый",O54)))</formula>
    </cfRule>
    <cfRule type="containsText" dxfId="2902" priority="2984" stopIfTrue="1" operator="containsText" text="0 - серый">
      <formula>NOT(ISERROR(SEARCH("0 - серый",O54)))</formula>
    </cfRule>
  </conditionalFormatting>
  <conditionalFormatting sqref="O57:P57">
    <cfRule type="containsText" dxfId="2901" priority="2977" stopIfTrue="1" operator="containsText" text="3 - красный">
      <formula>NOT(ISERROR(SEARCH("3 - красный",O57)))</formula>
    </cfRule>
    <cfRule type="containsText" dxfId="2900" priority="2978" stopIfTrue="1" operator="containsText" text="2 - желтый">
      <formula>NOT(ISERROR(SEARCH("2 - желтый",O57)))</formula>
    </cfRule>
    <cfRule type="containsText" dxfId="2899" priority="2979" stopIfTrue="1" operator="containsText" text="1 - зеленый">
      <formula>NOT(ISERROR(SEARCH("1 - зеленый",O57)))</formula>
    </cfRule>
    <cfRule type="containsText" dxfId="2898" priority="2980" stopIfTrue="1" operator="containsText" text="0 - серый">
      <formula>NOT(ISERROR(SEARCH("0 - серый",O57)))</formula>
    </cfRule>
  </conditionalFormatting>
  <conditionalFormatting sqref="O58">
    <cfRule type="containsText" dxfId="2897" priority="2973" stopIfTrue="1" operator="containsText" text="3 - красный">
      <formula>NOT(ISERROR(SEARCH("3 - красный",O58)))</formula>
    </cfRule>
    <cfRule type="containsText" dxfId="2896" priority="2974" stopIfTrue="1" operator="containsText" text="2 - желтый">
      <formula>NOT(ISERROR(SEARCH("2 - желтый",O58)))</formula>
    </cfRule>
    <cfRule type="containsText" dxfId="2895" priority="2975" stopIfTrue="1" operator="containsText" text="1 - зеленый">
      <formula>NOT(ISERROR(SEARCH("1 - зеленый",O58)))</formula>
    </cfRule>
    <cfRule type="containsText" dxfId="2894" priority="2976" stopIfTrue="1" operator="containsText" text="0 - серый">
      <formula>NOT(ISERROR(SEARCH("0 - серый",O58)))</formula>
    </cfRule>
  </conditionalFormatting>
  <conditionalFormatting sqref="O59">
    <cfRule type="containsText" dxfId="2893" priority="2969" stopIfTrue="1" operator="containsText" text="3 - красный">
      <formula>NOT(ISERROR(SEARCH("3 - красный",O59)))</formula>
    </cfRule>
    <cfRule type="containsText" dxfId="2892" priority="2970" stopIfTrue="1" operator="containsText" text="2 - желтый">
      <formula>NOT(ISERROR(SEARCH("2 - желтый",O59)))</formula>
    </cfRule>
    <cfRule type="containsText" dxfId="2891" priority="2971" stopIfTrue="1" operator="containsText" text="1 - зеленый">
      <formula>NOT(ISERROR(SEARCH("1 - зеленый",O59)))</formula>
    </cfRule>
    <cfRule type="containsText" dxfId="2890" priority="2972" stopIfTrue="1" operator="containsText" text="0 - серый">
      <formula>NOT(ISERROR(SEARCH("0 - серый",O59)))</formula>
    </cfRule>
  </conditionalFormatting>
  <conditionalFormatting sqref="O69:P69">
    <cfRule type="containsText" dxfId="2889" priority="2965" stopIfTrue="1" operator="containsText" text="3 - красный">
      <formula>NOT(ISERROR(SEARCH("3 - красный",O69)))</formula>
    </cfRule>
    <cfRule type="containsText" dxfId="2888" priority="2966" stopIfTrue="1" operator="containsText" text="2 - желтый">
      <formula>NOT(ISERROR(SEARCH("2 - желтый",O69)))</formula>
    </cfRule>
    <cfRule type="containsText" dxfId="2887" priority="2967" stopIfTrue="1" operator="containsText" text="1 - зеленый">
      <formula>NOT(ISERROR(SEARCH("1 - зеленый",O69)))</formula>
    </cfRule>
    <cfRule type="containsText" dxfId="2886" priority="2968" stopIfTrue="1" operator="containsText" text="0 - серый">
      <formula>NOT(ISERROR(SEARCH("0 - серый",O69)))</formula>
    </cfRule>
  </conditionalFormatting>
  <conditionalFormatting sqref="O70:P70">
    <cfRule type="containsText" dxfId="2885" priority="2961" stopIfTrue="1" operator="containsText" text="3 - красный">
      <formula>NOT(ISERROR(SEARCH("3 - красный",O70)))</formula>
    </cfRule>
    <cfRule type="containsText" dxfId="2884" priority="2962" stopIfTrue="1" operator="containsText" text="2 - желтый">
      <formula>NOT(ISERROR(SEARCH("2 - желтый",O70)))</formula>
    </cfRule>
    <cfRule type="containsText" dxfId="2883" priority="2963" stopIfTrue="1" operator="containsText" text="1 - зеленый">
      <formula>NOT(ISERROR(SEARCH("1 - зеленый",O70)))</formula>
    </cfRule>
    <cfRule type="containsText" dxfId="2882" priority="2964" stopIfTrue="1" operator="containsText" text="0 - серый">
      <formula>NOT(ISERROR(SEARCH("0 - серый",O70)))</formula>
    </cfRule>
  </conditionalFormatting>
  <conditionalFormatting sqref="O72:P72">
    <cfRule type="containsText" dxfId="2881" priority="2957" stopIfTrue="1" operator="containsText" text="3 - красный">
      <formula>NOT(ISERROR(SEARCH("3 - красный",O72)))</formula>
    </cfRule>
    <cfRule type="containsText" dxfId="2880" priority="2958" stopIfTrue="1" operator="containsText" text="2 - желтый">
      <formula>NOT(ISERROR(SEARCH("2 - желтый",O72)))</formula>
    </cfRule>
    <cfRule type="containsText" dxfId="2879" priority="2959" stopIfTrue="1" operator="containsText" text="1 - зеленый">
      <formula>NOT(ISERROR(SEARCH("1 - зеленый",O72)))</formula>
    </cfRule>
    <cfRule type="containsText" dxfId="2878" priority="2960" stopIfTrue="1" operator="containsText" text="0 - серый">
      <formula>NOT(ISERROR(SEARCH("0 - серый",O72)))</formula>
    </cfRule>
  </conditionalFormatting>
  <conditionalFormatting sqref="O73:P73">
    <cfRule type="containsText" dxfId="2877" priority="2953" stopIfTrue="1" operator="containsText" text="3 - красный">
      <formula>NOT(ISERROR(SEARCH("3 - красный",O73)))</formula>
    </cfRule>
    <cfRule type="containsText" dxfId="2876" priority="2954" stopIfTrue="1" operator="containsText" text="2 - желтый">
      <formula>NOT(ISERROR(SEARCH("2 - желтый",O73)))</formula>
    </cfRule>
    <cfRule type="containsText" dxfId="2875" priority="2955" stopIfTrue="1" operator="containsText" text="1 - зеленый">
      <formula>NOT(ISERROR(SEARCH("1 - зеленый",O73)))</formula>
    </cfRule>
    <cfRule type="containsText" dxfId="2874" priority="2956" stopIfTrue="1" operator="containsText" text="0 - серый">
      <formula>NOT(ISERROR(SEARCH("0 - серый",O73)))</formula>
    </cfRule>
  </conditionalFormatting>
  <conditionalFormatting sqref="O71:P71">
    <cfRule type="containsText" dxfId="2873" priority="2949" stopIfTrue="1" operator="containsText" text="3 - красный">
      <formula>NOT(ISERROR(SEARCH("3 - красный",O71)))</formula>
    </cfRule>
    <cfRule type="containsText" dxfId="2872" priority="2950" stopIfTrue="1" operator="containsText" text="2 - желтый">
      <formula>NOT(ISERROR(SEARCH("2 - желтый",O71)))</formula>
    </cfRule>
    <cfRule type="containsText" dxfId="2871" priority="2951" stopIfTrue="1" operator="containsText" text="1 - зеленый">
      <formula>NOT(ISERROR(SEARCH("1 - зеленый",O71)))</formula>
    </cfRule>
    <cfRule type="containsText" dxfId="2870" priority="2952" stopIfTrue="1" operator="containsText" text="0 - серый">
      <formula>NOT(ISERROR(SEARCH("0 - серый",O71)))</formula>
    </cfRule>
  </conditionalFormatting>
  <conditionalFormatting sqref="O74:P74">
    <cfRule type="containsText" dxfId="2869" priority="2945" stopIfTrue="1" operator="containsText" text="3 - красный">
      <formula>NOT(ISERROR(SEARCH("3 - красный",O74)))</formula>
    </cfRule>
    <cfRule type="containsText" dxfId="2868" priority="2946" stopIfTrue="1" operator="containsText" text="2 - желтый">
      <formula>NOT(ISERROR(SEARCH("2 - желтый",O74)))</formula>
    </cfRule>
    <cfRule type="containsText" dxfId="2867" priority="2947" stopIfTrue="1" operator="containsText" text="1 - зеленый">
      <formula>NOT(ISERROR(SEARCH("1 - зеленый",O74)))</formula>
    </cfRule>
    <cfRule type="containsText" dxfId="2866" priority="2948" stopIfTrue="1" operator="containsText" text="0 - серый">
      <formula>NOT(ISERROR(SEARCH("0 - серый",O74)))</formula>
    </cfRule>
  </conditionalFormatting>
  <conditionalFormatting sqref="O75:P75">
    <cfRule type="containsText" dxfId="2865" priority="2941" stopIfTrue="1" operator="containsText" text="3 - красный">
      <formula>NOT(ISERROR(SEARCH("3 - красный",O75)))</formula>
    </cfRule>
    <cfRule type="containsText" dxfId="2864" priority="2942" stopIfTrue="1" operator="containsText" text="2 - желтый">
      <formula>NOT(ISERROR(SEARCH("2 - желтый",O75)))</formula>
    </cfRule>
    <cfRule type="containsText" dxfId="2863" priority="2943" stopIfTrue="1" operator="containsText" text="1 - зеленый">
      <formula>NOT(ISERROR(SEARCH("1 - зеленый",O75)))</formula>
    </cfRule>
    <cfRule type="containsText" dxfId="2862" priority="2944" stopIfTrue="1" operator="containsText" text="0 - серый">
      <formula>NOT(ISERROR(SEARCH("0 - серый",O75)))</formula>
    </cfRule>
  </conditionalFormatting>
  <conditionalFormatting sqref="O76:P76">
    <cfRule type="containsText" dxfId="2861" priority="2937" stopIfTrue="1" operator="containsText" text="3 - красный">
      <formula>NOT(ISERROR(SEARCH("3 - красный",O76)))</formula>
    </cfRule>
    <cfRule type="containsText" dxfId="2860" priority="2938" stopIfTrue="1" operator="containsText" text="2 - желтый">
      <formula>NOT(ISERROR(SEARCH("2 - желтый",O76)))</formula>
    </cfRule>
    <cfRule type="containsText" dxfId="2859" priority="2939" stopIfTrue="1" operator="containsText" text="1 - зеленый">
      <formula>NOT(ISERROR(SEARCH("1 - зеленый",O76)))</formula>
    </cfRule>
    <cfRule type="containsText" dxfId="2858" priority="2940" stopIfTrue="1" operator="containsText" text="0 - серый">
      <formula>NOT(ISERROR(SEARCH("0 - серый",O76)))</formula>
    </cfRule>
  </conditionalFormatting>
  <conditionalFormatting sqref="O77:P77">
    <cfRule type="containsText" dxfId="2857" priority="2933" stopIfTrue="1" operator="containsText" text="3 - красный">
      <formula>NOT(ISERROR(SEARCH("3 - красный",O77)))</formula>
    </cfRule>
    <cfRule type="containsText" dxfId="2856" priority="2934" stopIfTrue="1" operator="containsText" text="2 - желтый">
      <formula>NOT(ISERROR(SEARCH("2 - желтый",O77)))</formula>
    </cfRule>
    <cfRule type="containsText" dxfId="2855" priority="2935" stopIfTrue="1" operator="containsText" text="1 - зеленый">
      <formula>NOT(ISERROR(SEARCH("1 - зеленый",O77)))</formula>
    </cfRule>
    <cfRule type="containsText" dxfId="2854" priority="2936" stopIfTrue="1" operator="containsText" text="0 - серый">
      <formula>NOT(ISERROR(SEARCH("0 - серый",O77)))</formula>
    </cfRule>
  </conditionalFormatting>
  <conditionalFormatting sqref="O78:P78">
    <cfRule type="containsText" dxfId="2853" priority="2929" stopIfTrue="1" operator="containsText" text="3 - красный">
      <formula>NOT(ISERROR(SEARCH("3 - красный",O78)))</formula>
    </cfRule>
    <cfRule type="containsText" dxfId="2852" priority="2930" stopIfTrue="1" operator="containsText" text="2 - желтый">
      <formula>NOT(ISERROR(SEARCH("2 - желтый",O78)))</formula>
    </cfRule>
    <cfRule type="containsText" dxfId="2851" priority="2931" stopIfTrue="1" operator="containsText" text="1 - зеленый">
      <formula>NOT(ISERROR(SEARCH("1 - зеленый",O78)))</formula>
    </cfRule>
    <cfRule type="containsText" dxfId="2850" priority="2932" stopIfTrue="1" operator="containsText" text="0 - серый">
      <formula>NOT(ISERROR(SEARCH("0 - серый",O78)))</formula>
    </cfRule>
  </conditionalFormatting>
  <conditionalFormatting sqref="O79:P79">
    <cfRule type="containsText" dxfId="2849" priority="2925" stopIfTrue="1" operator="containsText" text="3 - красный">
      <formula>NOT(ISERROR(SEARCH("3 - красный",O79)))</formula>
    </cfRule>
    <cfRule type="containsText" dxfId="2848" priority="2926" stopIfTrue="1" operator="containsText" text="2 - желтый">
      <formula>NOT(ISERROR(SEARCH("2 - желтый",O79)))</formula>
    </cfRule>
    <cfRule type="containsText" dxfId="2847" priority="2927" stopIfTrue="1" operator="containsText" text="1 - зеленый">
      <formula>NOT(ISERROR(SEARCH("1 - зеленый",O79)))</formula>
    </cfRule>
    <cfRule type="containsText" dxfId="2846" priority="2928" stopIfTrue="1" operator="containsText" text="0 - серый">
      <formula>NOT(ISERROR(SEARCH("0 - серый",O79)))</formula>
    </cfRule>
  </conditionalFormatting>
  <conditionalFormatting sqref="O80:P80">
    <cfRule type="containsText" dxfId="2845" priority="2921" stopIfTrue="1" operator="containsText" text="3 - красный">
      <formula>NOT(ISERROR(SEARCH("3 - красный",O80)))</formula>
    </cfRule>
    <cfRule type="containsText" dxfId="2844" priority="2922" stopIfTrue="1" operator="containsText" text="2 - желтый">
      <formula>NOT(ISERROR(SEARCH("2 - желтый",O80)))</formula>
    </cfRule>
    <cfRule type="containsText" dxfId="2843" priority="2923" stopIfTrue="1" operator="containsText" text="1 - зеленый">
      <formula>NOT(ISERROR(SEARCH("1 - зеленый",O80)))</formula>
    </cfRule>
    <cfRule type="containsText" dxfId="2842" priority="2924" stopIfTrue="1" operator="containsText" text="0 - серый">
      <formula>NOT(ISERROR(SEARCH("0 - серый",O80)))</formula>
    </cfRule>
  </conditionalFormatting>
  <conditionalFormatting sqref="O81:P81">
    <cfRule type="containsText" dxfId="2841" priority="2917" stopIfTrue="1" operator="containsText" text="3 - красный">
      <formula>NOT(ISERROR(SEARCH("3 - красный",O81)))</formula>
    </cfRule>
    <cfRule type="containsText" dxfId="2840" priority="2918" stopIfTrue="1" operator="containsText" text="2 - желтый">
      <formula>NOT(ISERROR(SEARCH("2 - желтый",O81)))</formula>
    </cfRule>
    <cfRule type="containsText" dxfId="2839" priority="2919" stopIfTrue="1" operator="containsText" text="1 - зеленый">
      <formula>NOT(ISERROR(SEARCH("1 - зеленый",O81)))</formula>
    </cfRule>
    <cfRule type="containsText" dxfId="2838" priority="2920" stopIfTrue="1" operator="containsText" text="0 - серый">
      <formula>NOT(ISERROR(SEARCH("0 - серый",O81)))</formula>
    </cfRule>
  </conditionalFormatting>
  <conditionalFormatting sqref="O82:P82">
    <cfRule type="containsText" dxfId="2837" priority="2913" stopIfTrue="1" operator="containsText" text="3 - красный">
      <formula>NOT(ISERROR(SEARCH("3 - красный",O82)))</formula>
    </cfRule>
    <cfRule type="containsText" dxfId="2836" priority="2914" stopIfTrue="1" operator="containsText" text="2 - желтый">
      <formula>NOT(ISERROR(SEARCH("2 - желтый",O82)))</formula>
    </cfRule>
    <cfRule type="containsText" dxfId="2835" priority="2915" stopIfTrue="1" operator="containsText" text="1 - зеленый">
      <formula>NOT(ISERROR(SEARCH("1 - зеленый",O82)))</formula>
    </cfRule>
    <cfRule type="containsText" dxfId="2834" priority="2916" stopIfTrue="1" operator="containsText" text="0 - серый">
      <formula>NOT(ISERROR(SEARCH("0 - серый",O82)))</formula>
    </cfRule>
  </conditionalFormatting>
  <conditionalFormatting sqref="O87:P87">
    <cfRule type="containsText" dxfId="2833" priority="2909" stopIfTrue="1" operator="containsText" text="3 - красный">
      <formula>NOT(ISERROR(SEARCH("3 - красный",O87)))</formula>
    </cfRule>
    <cfRule type="containsText" dxfId="2832" priority="2910" stopIfTrue="1" operator="containsText" text="2 - желтый">
      <formula>NOT(ISERROR(SEARCH("2 - желтый",O87)))</formula>
    </cfRule>
    <cfRule type="containsText" dxfId="2831" priority="2911" stopIfTrue="1" operator="containsText" text="1 - зеленый">
      <formula>NOT(ISERROR(SEARCH("1 - зеленый",O87)))</formula>
    </cfRule>
    <cfRule type="containsText" dxfId="2830" priority="2912" stopIfTrue="1" operator="containsText" text="0 - серый">
      <formula>NOT(ISERROR(SEARCH("0 - серый",O87)))</formula>
    </cfRule>
  </conditionalFormatting>
  <conditionalFormatting sqref="O88:P88">
    <cfRule type="containsText" dxfId="2829" priority="2905" stopIfTrue="1" operator="containsText" text="3 - красный">
      <formula>NOT(ISERROR(SEARCH("3 - красный",O88)))</formula>
    </cfRule>
    <cfRule type="containsText" dxfId="2828" priority="2906" stopIfTrue="1" operator="containsText" text="2 - желтый">
      <formula>NOT(ISERROR(SEARCH("2 - желтый",O88)))</formula>
    </cfRule>
    <cfRule type="containsText" dxfId="2827" priority="2907" stopIfTrue="1" operator="containsText" text="1 - зеленый">
      <formula>NOT(ISERROR(SEARCH("1 - зеленый",O88)))</formula>
    </cfRule>
    <cfRule type="containsText" dxfId="2826" priority="2908" stopIfTrue="1" operator="containsText" text="0 - серый">
      <formula>NOT(ISERROR(SEARCH("0 - серый",O88)))</formula>
    </cfRule>
  </conditionalFormatting>
  <conditionalFormatting sqref="O89:P89">
    <cfRule type="containsText" dxfId="2825" priority="2901" stopIfTrue="1" operator="containsText" text="3 - красный">
      <formula>NOT(ISERROR(SEARCH("3 - красный",O89)))</formula>
    </cfRule>
    <cfRule type="containsText" dxfId="2824" priority="2902" stopIfTrue="1" operator="containsText" text="2 - желтый">
      <formula>NOT(ISERROR(SEARCH("2 - желтый",O89)))</formula>
    </cfRule>
    <cfRule type="containsText" dxfId="2823" priority="2903" stopIfTrue="1" operator="containsText" text="1 - зеленый">
      <formula>NOT(ISERROR(SEARCH("1 - зеленый",O89)))</formula>
    </cfRule>
    <cfRule type="containsText" dxfId="2822" priority="2904" stopIfTrue="1" operator="containsText" text="0 - серый">
      <formula>NOT(ISERROR(SEARCH("0 - серый",O89)))</formula>
    </cfRule>
  </conditionalFormatting>
  <conditionalFormatting sqref="O90:P90">
    <cfRule type="containsText" dxfId="2821" priority="2897" stopIfTrue="1" operator="containsText" text="3 - красный">
      <formula>NOT(ISERROR(SEARCH("3 - красный",O90)))</formula>
    </cfRule>
    <cfRule type="containsText" dxfId="2820" priority="2898" stopIfTrue="1" operator="containsText" text="2 - желтый">
      <formula>NOT(ISERROR(SEARCH("2 - желтый",O90)))</formula>
    </cfRule>
    <cfRule type="containsText" dxfId="2819" priority="2899" stopIfTrue="1" operator="containsText" text="1 - зеленый">
      <formula>NOT(ISERROR(SEARCH("1 - зеленый",O90)))</formula>
    </cfRule>
    <cfRule type="containsText" dxfId="2818" priority="2900" stopIfTrue="1" operator="containsText" text="0 - серый">
      <formula>NOT(ISERROR(SEARCH("0 - серый",O90)))</formula>
    </cfRule>
  </conditionalFormatting>
  <conditionalFormatting sqref="O92:P92">
    <cfRule type="containsText" dxfId="2817" priority="2893" stopIfTrue="1" operator="containsText" text="3 - красный">
      <formula>NOT(ISERROR(SEARCH("3 - красный",O92)))</formula>
    </cfRule>
    <cfRule type="containsText" dxfId="2816" priority="2894" stopIfTrue="1" operator="containsText" text="2 - желтый">
      <formula>NOT(ISERROR(SEARCH("2 - желтый",O92)))</formula>
    </cfRule>
    <cfRule type="containsText" dxfId="2815" priority="2895" stopIfTrue="1" operator="containsText" text="1 - зеленый">
      <formula>NOT(ISERROR(SEARCH("1 - зеленый",O92)))</formula>
    </cfRule>
    <cfRule type="containsText" dxfId="2814" priority="2896" stopIfTrue="1" operator="containsText" text="0 - серый">
      <formula>NOT(ISERROR(SEARCH("0 - серый",O92)))</formula>
    </cfRule>
  </conditionalFormatting>
  <conditionalFormatting sqref="O105:P105">
    <cfRule type="containsText" dxfId="2813" priority="2889" stopIfTrue="1" operator="containsText" text="3 - красный">
      <formula>NOT(ISERROR(SEARCH("3 - красный",O105)))</formula>
    </cfRule>
    <cfRule type="containsText" dxfId="2812" priority="2890" stopIfTrue="1" operator="containsText" text="2 - желтый">
      <formula>NOT(ISERROR(SEARCH("2 - желтый",O105)))</formula>
    </cfRule>
    <cfRule type="containsText" dxfId="2811" priority="2891" stopIfTrue="1" operator="containsText" text="1 - зеленый">
      <formula>NOT(ISERROR(SEARCH("1 - зеленый",O105)))</formula>
    </cfRule>
    <cfRule type="containsText" dxfId="2810" priority="2892" stopIfTrue="1" operator="containsText" text="0 - серый">
      <formula>NOT(ISERROR(SEARCH("0 - серый",O105)))</formula>
    </cfRule>
  </conditionalFormatting>
  <conditionalFormatting sqref="O106:P106">
    <cfRule type="containsText" dxfId="2809" priority="2885" stopIfTrue="1" operator="containsText" text="3 - красный">
      <formula>NOT(ISERROR(SEARCH("3 - красный",O106)))</formula>
    </cfRule>
    <cfRule type="containsText" dxfId="2808" priority="2886" stopIfTrue="1" operator="containsText" text="2 - желтый">
      <formula>NOT(ISERROR(SEARCH("2 - желтый",O106)))</formula>
    </cfRule>
    <cfRule type="containsText" dxfId="2807" priority="2887" stopIfTrue="1" operator="containsText" text="1 - зеленый">
      <formula>NOT(ISERROR(SEARCH("1 - зеленый",O106)))</formula>
    </cfRule>
    <cfRule type="containsText" dxfId="2806" priority="2888" stopIfTrue="1" operator="containsText" text="0 - серый">
      <formula>NOT(ISERROR(SEARCH("0 - серый",O106)))</formula>
    </cfRule>
  </conditionalFormatting>
  <conditionalFormatting sqref="O107:P107">
    <cfRule type="containsText" dxfId="2805" priority="2881" stopIfTrue="1" operator="containsText" text="3 - красный">
      <formula>NOT(ISERROR(SEARCH("3 - красный",O107)))</formula>
    </cfRule>
    <cfRule type="containsText" dxfId="2804" priority="2882" stopIfTrue="1" operator="containsText" text="2 - желтый">
      <formula>NOT(ISERROR(SEARCH("2 - желтый",O107)))</formula>
    </cfRule>
    <cfRule type="containsText" dxfId="2803" priority="2883" stopIfTrue="1" operator="containsText" text="1 - зеленый">
      <formula>NOT(ISERROR(SEARCH("1 - зеленый",O107)))</formula>
    </cfRule>
    <cfRule type="containsText" dxfId="2802" priority="2884" stopIfTrue="1" operator="containsText" text="0 - серый">
      <formula>NOT(ISERROR(SEARCH("0 - серый",O107)))</formula>
    </cfRule>
  </conditionalFormatting>
  <conditionalFormatting sqref="O108:P108">
    <cfRule type="containsText" dxfId="2801" priority="2877" stopIfTrue="1" operator="containsText" text="3 - красный">
      <formula>NOT(ISERROR(SEARCH("3 - красный",O108)))</formula>
    </cfRule>
    <cfRule type="containsText" dxfId="2800" priority="2878" stopIfTrue="1" operator="containsText" text="2 - желтый">
      <formula>NOT(ISERROR(SEARCH("2 - желтый",O108)))</formula>
    </cfRule>
    <cfRule type="containsText" dxfId="2799" priority="2879" stopIfTrue="1" operator="containsText" text="1 - зеленый">
      <formula>NOT(ISERROR(SEARCH("1 - зеленый",O108)))</formula>
    </cfRule>
    <cfRule type="containsText" dxfId="2798" priority="2880" stopIfTrue="1" operator="containsText" text="0 - серый">
      <formula>NOT(ISERROR(SEARCH("0 - серый",O108)))</formula>
    </cfRule>
  </conditionalFormatting>
  <conditionalFormatting sqref="O109:P109">
    <cfRule type="containsText" dxfId="2797" priority="2873" stopIfTrue="1" operator="containsText" text="3 - красный">
      <formula>NOT(ISERROR(SEARCH("3 - красный",O109)))</formula>
    </cfRule>
    <cfRule type="containsText" dxfId="2796" priority="2874" stopIfTrue="1" operator="containsText" text="2 - желтый">
      <formula>NOT(ISERROR(SEARCH("2 - желтый",O109)))</formula>
    </cfRule>
    <cfRule type="containsText" dxfId="2795" priority="2875" stopIfTrue="1" operator="containsText" text="1 - зеленый">
      <formula>NOT(ISERROR(SEARCH("1 - зеленый",O109)))</formula>
    </cfRule>
    <cfRule type="containsText" dxfId="2794" priority="2876" stopIfTrue="1" operator="containsText" text="0 - серый">
      <formula>NOT(ISERROR(SEARCH("0 - серый",O109)))</formula>
    </cfRule>
  </conditionalFormatting>
  <conditionalFormatting sqref="O110:P110">
    <cfRule type="containsText" dxfId="2793" priority="2869" stopIfTrue="1" operator="containsText" text="3 - красный">
      <formula>NOT(ISERROR(SEARCH("3 - красный",O110)))</formula>
    </cfRule>
    <cfRule type="containsText" dxfId="2792" priority="2870" stopIfTrue="1" operator="containsText" text="2 - желтый">
      <formula>NOT(ISERROR(SEARCH("2 - желтый",O110)))</formula>
    </cfRule>
    <cfRule type="containsText" dxfId="2791" priority="2871" stopIfTrue="1" operator="containsText" text="1 - зеленый">
      <formula>NOT(ISERROR(SEARCH("1 - зеленый",O110)))</formula>
    </cfRule>
    <cfRule type="containsText" dxfId="2790" priority="2872" stopIfTrue="1" operator="containsText" text="0 - серый">
      <formula>NOT(ISERROR(SEARCH("0 - серый",O110)))</formula>
    </cfRule>
  </conditionalFormatting>
  <conditionalFormatting sqref="O111:P111">
    <cfRule type="containsText" dxfId="2789" priority="2865" stopIfTrue="1" operator="containsText" text="3 - красный">
      <formula>NOT(ISERROR(SEARCH("3 - красный",O111)))</formula>
    </cfRule>
    <cfRule type="containsText" dxfId="2788" priority="2866" stopIfTrue="1" operator="containsText" text="2 - желтый">
      <formula>NOT(ISERROR(SEARCH("2 - желтый",O111)))</formula>
    </cfRule>
    <cfRule type="containsText" dxfId="2787" priority="2867" stopIfTrue="1" operator="containsText" text="1 - зеленый">
      <formula>NOT(ISERROR(SEARCH("1 - зеленый",O111)))</formula>
    </cfRule>
    <cfRule type="containsText" dxfId="2786" priority="2868" stopIfTrue="1" operator="containsText" text="0 - серый">
      <formula>NOT(ISERROR(SEARCH("0 - серый",O111)))</formula>
    </cfRule>
  </conditionalFormatting>
  <conditionalFormatting sqref="O112:P112">
    <cfRule type="containsText" dxfId="2785" priority="2861" stopIfTrue="1" operator="containsText" text="3 - красный">
      <formula>NOT(ISERROR(SEARCH("3 - красный",O112)))</formula>
    </cfRule>
    <cfRule type="containsText" dxfId="2784" priority="2862" stopIfTrue="1" operator="containsText" text="2 - желтый">
      <formula>NOT(ISERROR(SEARCH("2 - желтый",O112)))</formula>
    </cfRule>
    <cfRule type="containsText" dxfId="2783" priority="2863" stopIfTrue="1" operator="containsText" text="1 - зеленый">
      <formula>NOT(ISERROR(SEARCH("1 - зеленый",O112)))</formula>
    </cfRule>
    <cfRule type="containsText" dxfId="2782" priority="2864" stopIfTrue="1" operator="containsText" text="0 - серый">
      <formula>NOT(ISERROR(SEARCH("0 - серый",O112)))</formula>
    </cfRule>
  </conditionalFormatting>
  <conditionalFormatting sqref="P113">
    <cfRule type="containsText" dxfId="2781" priority="2857" stopIfTrue="1" operator="containsText" text="3 - красный">
      <formula>NOT(ISERROR(SEARCH("3 - красный",P113)))</formula>
    </cfRule>
    <cfRule type="containsText" dxfId="2780" priority="2858" stopIfTrue="1" operator="containsText" text="2 - желтый">
      <formula>NOT(ISERROR(SEARCH("2 - желтый",P113)))</formula>
    </cfRule>
    <cfRule type="containsText" dxfId="2779" priority="2859" stopIfTrue="1" operator="containsText" text="1 - зеленый">
      <formula>NOT(ISERROR(SEARCH("1 - зеленый",P113)))</formula>
    </cfRule>
    <cfRule type="containsText" dxfId="2778" priority="2860" stopIfTrue="1" operator="containsText" text="0 - серый">
      <formula>NOT(ISERROR(SEARCH("0 - серый",P113)))</formula>
    </cfRule>
  </conditionalFormatting>
  <conditionalFormatting sqref="P116">
    <cfRule type="containsText" dxfId="2777" priority="2849" stopIfTrue="1" operator="containsText" text="3 - красный">
      <formula>NOT(ISERROR(SEARCH("3 - красный",P116)))</formula>
    </cfRule>
    <cfRule type="containsText" dxfId="2776" priority="2850" stopIfTrue="1" operator="containsText" text="2 - желтый">
      <formula>NOT(ISERROR(SEARCH("2 - желтый",P116)))</formula>
    </cfRule>
    <cfRule type="containsText" dxfId="2775" priority="2851" stopIfTrue="1" operator="containsText" text="1 - зеленый">
      <formula>NOT(ISERROR(SEARCH("1 - зеленый",P116)))</formula>
    </cfRule>
    <cfRule type="containsText" dxfId="2774" priority="2852" stopIfTrue="1" operator="containsText" text="0 - серый">
      <formula>NOT(ISERROR(SEARCH("0 - серый",P116)))</formula>
    </cfRule>
  </conditionalFormatting>
  <conditionalFormatting sqref="O117">
    <cfRule type="containsText" dxfId="2773" priority="2837" stopIfTrue="1" operator="containsText" text="3 - красный">
      <formula>NOT(ISERROR(SEARCH("3 - красный",O117)))</formula>
    </cfRule>
    <cfRule type="containsText" dxfId="2772" priority="2838" stopIfTrue="1" operator="containsText" text="2 - желтый">
      <formula>NOT(ISERROR(SEARCH("2 - желтый",O117)))</formula>
    </cfRule>
    <cfRule type="containsText" dxfId="2771" priority="2839" stopIfTrue="1" operator="containsText" text="1 - зеленый">
      <formula>NOT(ISERROR(SEARCH("1 - зеленый",O117)))</formula>
    </cfRule>
    <cfRule type="containsText" dxfId="2770" priority="2840" stopIfTrue="1" operator="containsText" text="0 - серый">
      <formula>NOT(ISERROR(SEARCH("0 - серый",O117)))</formula>
    </cfRule>
  </conditionalFormatting>
  <conditionalFormatting sqref="O118:P118">
    <cfRule type="containsText" dxfId="2769" priority="2833" stopIfTrue="1" operator="containsText" text="3 - красный">
      <formula>NOT(ISERROR(SEARCH("3 - красный",O118)))</formula>
    </cfRule>
    <cfRule type="containsText" dxfId="2768" priority="2834" stopIfTrue="1" operator="containsText" text="2 - желтый">
      <formula>NOT(ISERROR(SEARCH("2 - желтый",O118)))</formula>
    </cfRule>
    <cfRule type="containsText" dxfId="2767" priority="2835" stopIfTrue="1" operator="containsText" text="1 - зеленый">
      <formula>NOT(ISERROR(SEARCH("1 - зеленый",O118)))</formula>
    </cfRule>
    <cfRule type="containsText" dxfId="2766" priority="2836" stopIfTrue="1" operator="containsText" text="0 - серый">
      <formula>NOT(ISERROR(SEARCH("0 - серый",O118)))</formula>
    </cfRule>
  </conditionalFormatting>
  <conditionalFormatting sqref="P143">
    <cfRule type="containsText" dxfId="2765" priority="2777" stopIfTrue="1" operator="containsText" text="3 - красный">
      <formula>NOT(ISERROR(SEARCH("3 - красный",P143)))</formula>
    </cfRule>
    <cfRule type="containsText" dxfId="2764" priority="2778" stopIfTrue="1" operator="containsText" text="2 - желтый">
      <formula>NOT(ISERROR(SEARCH("2 - желтый",P143)))</formula>
    </cfRule>
    <cfRule type="containsText" dxfId="2763" priority="2779" stopIfTrue="1" operator="containsText" text="1 - зеленый">
      <formula>NOT(ISERROR(SEARCH("1 - зеленый",P143)))</formula>
    </cfRule>
    <cfRule type="containsText" dxfId="2762" priority="2780" stopIfTrue="1" operator="containsText" text="0 - серый">
      <formula>NOT(ISERROR(SEARCH("0 - серый",P143)))</formula>
    </cfRule>
  </conditionalFormatting>
  <conditionalFormatting sqref="O150">
    <cfRule type="containsText" dxfId="2761" priority="2765" stopIfTrue="1" operator="containsText" text="3 - красный">
      <formula>NOT(ISERROR(SEARCH("3 - красный",O150)))</formula>
    </cfRule>
    <cfRule type="containsText" dxfId="2760" priority="2766" stopIfTrue="1" operator="containsText" text="2 - желтый">
      <formula>NOT(ISERROR(SEARCH("2 - желтый",O150)))</formula>
    </cfRule>
    <cfRule type="containsText" dxfId="2759" priority="2767" stopIfTrue="1" operator="containsText" text="1 - зеленый">
      <formula>NOT(ISERROR(SEARCH("1 - зеленый",O150)))</formula>
    </cfRule>
    <cfRule type="containsText" dxfId="2758" priority="2768" stopIfTrue="1" operator="containsText" text="0 - серый">
      <formula>NOT(ISERROR(SEARCH("0 - серый",O150)))</formula>
    </cfRule>
  </conditionalFormatting>
  <conditionalFormatting sqref="O187:P187">
    <cfRule type="containsText" dxfId="2757" priority="2761" stopIfTrue="1" operator="containsText" text="3 - красный">
      <formula>NOT(ISERROR(SEARCH("3 - красный",O187)))</formula>
    </cfRule>
    <cfRule type="containsText" dxfId="2756" priority="2762" stopIfTrue="1" operator="containsText" text="2 - желтый">
      <formula>NOT(ISERROR(SEARCH("2 - желтый",O187)))</formula>
    </cfRule>
    <cfRule type="containsText" dxfId="2755" priority="2763" stopIfTrue="1" operator="containsText" text="1 - зеленый">
      <formula>NOT(ISERROR(SEARCH("1 - зеленый",O187)))</formula>
    </cfRule>
    <cfRule type="containsText" dxfId="2754" priority="2764" stopIfTrue="1" operator="containsText" text="0 - серый">
      <formula>NOT(ISERROR(SEARCH("0 - серый",O187)))</formula>
    </cfRule>
  </conditionalFormatting>
  <conditionalFormatting sqref="O188:P188">
    <cfRule type="containsText" dxfId="2753" priority="2757" stopIfTrue="1" operator="containsText" text="3 - красный">
      <formula>NOT(ISERROR(SEARCH("3 - красный",O188)))</formula>
    </cfRule>
    <cfRule type="containsText" dxfId="2752" priority="2758" stopIfTrue="1" operator="containsText" text="2 - желтый">
      <formula>NOT(ISERROR(SEARCH("2 - желтый",O188)))</formula>
    </cfRule>
    <cfRule type="containsText" dxfId="2751" priority="2759" stopIfTrue="1" operator="containsText" text="1 - зеленый">
      <formula>NOT(ISERROR(SEARCH("1 - зеленый",O188)))</formula>
    </cfRule>
    <cfRule type="containsText" dxfId="2750" priority="2760" stopIfTrue="1" operator="containsText" text="0 - серый">
      <formula>NOT(ISERROR(SEARCH("0 - серый",O188)))</formula>
    </cfRule>
  </conditionalFormatting>
  <conditionalFormatting sqref="O189:P189">
    <cfRule type="containsText" dxfId="2749" priority="2753" stopIfTrue="1" operator="containsText" text="3 - красный">
      <formula>NOT(ISERROR(SEARCH("3 - красный",O189)))</formula>
    </cfRule>
    <cfRule type="containsText" dxfId="2748" priority="2754" stopIfTrue="1" operator="containsText" text="2 - желтый">
      <formula>NOT(ISERROR(SEARCH("2 - желтый",O189)))</formula>
    </cfRule>
    <cfRule type="containsText" dxfId="2747" priority="2755" stopIfTrue="1" operator="containsText" text="1 - зеленый">
      <formula>NOT(ISERROR(SEARCH("1 - зеленый",O189)))</formula>
    </cfRule>
    <cfRule type="containsText" dxfId="2746" priority="2756" stopIfTrue="1" operator="containsText" text="0 - серый">
      <formula>NOT(ISERROR(SEARCH("0 - серый",O189)))</formula>
    </cfRule>
  </conditionalFormatting>
  <conditionalFormatting sqref="O191:P191">
    <cfRule type="containsText" dxfId="2745" priority="2749" stopIfTrue="1" operator="containsText" text="3 - красный">
      <formula>NOT(ISERROR(SEARCH("3 - красный",O191)))</formula>
    </cfRule>
    <cfRule type="containsText" dxfId="2744" priority="2750" stopIfTrue="1" operator="containsText" text="2 - желтый">
      <formula>NOT(ISERROR(SEARCH("2 - желтый",O191)))</formula>
    </cfRule>
    <cfRule type="containsText" dxfId="2743" priority="2751" stopIfTrue="1" operator="containsText" text="1 - зеленый">
      <formula>NOT(ISERROR(SEARCH("1 - зеленый",O191)))</formula>
    </cfRule>
    <cfRule type="containsText" dxfId="2742" priority="2752" stopIfTrue="1" operator="containsText" text="0 - серый">
      <formula>NOT(ISERROR(SEARCH("0 - серый",O191)))</formula>
    </cfRule>
  </conditionalFormatting>
  <conditionalFormatting sqref="P192">
    <cfRule type="containsText" dxfId="2741" priority="2745" stopIfTrue="1" operator="containsText" text="3 - красный">
      <formula>NOT(ISERROR(SEARCH("3 - красный",P192)))</formula>
    </cfRule>
    <cfRule type="containsText" dxfId="2740" priority="2746" stopIfTrue="1" operator="containsText" text="2 - желтый">
      <formula>NOT(ISERROR(SEARCH("2 - желтый",P192)))</formula>
    </cfRule>
    <cfRule type="containsText" dxfId="2739" priority="2747" stopIfTrue="1" operator="containsText" text="1 - зеленый">
      <formula>NOT(ISERROR(SEARCH("1 - зеленый",P192)))</formula>
    </cfRule>
    <cfRule type="containsText" dxfId="2738" priority="2748" stopIfTrue="1" operator="containsText" text="0 - серый">
      <formula>NOT(ISERROR(SEARCH("0 - серый",P192)))</formula>
    </cfRule>
  </conditionalFormatting>
  <conditionalFormatting sqref="O192">
    <cfRule type="containsText" dxfId="2737" priority="2741" stopIfTrue="1" operator="containsText" text="3 - красный">
      <formula>NOT(ISERROR(SEARCH("3 - красный",O192)))</formula>
    </cfRule>
    <cfRule type="containsText" dxfId="2736" priority="2742" stopIfTrue="1" operator="containsText" text="2 - желтый">
      <formula>NOT(ISERROR(SEARCH("2 - желтый",O192)))</formula>
    </cfRule>
    <cfRule type="containsText" dxfId="2735" priority="2743" stopIfTrue="1" operator="containsText" text="1 - зеленый">
      <formula>NOT(ISERROR(SEARCH("1 - зеленый",O192)))</formula>
    </cfRule>
    <cfRule type="containsText" dxfId="2734" priority="2744" stopIfTrue="1" operator="containsText" text="0 - серый">
      <formula>NOT(ISERROR(SEARCH("0 - серый",O192)))</formula>
    </cfRule>
  </conditionalFormatting>
  <conditionalFormatting sqref="O193:P193">
    <cfRule type="containsText" dxfId="2733" priority="2737" stopIfTrue="1" operator="containsText" text="3 - красный">
      <formula>NOT(ISERROR(SEARCH("3 - красный",O193)))</formula>
    </cfRule>
    <cfRule type="containsText" dxfId="2732" priority="2738" stopIfTrue="1" operator="containsText" text="2 - желтый">
      <formula>NOT(ISERROR(SEARCH("2 - желтый",O193)))</formula>
    </cfRule>
    <cfRule type="containsText" dxfId="2731" priority="2739" stopIfTrue="1" operator="containsText" text="1 - зеленый">
      <formula>NOT(ISERROR(SEARCH("1 - зеленый",O193)))</formula>
    </cfRule>
    <cfRule type="containsText" dxfId="2730" priority="2740" stopIfTrue="1" operator="containsText" text="0 - серый">
      <formula>NOT(ISERROR(SEARCH("0 - серый",O193)))</formula>
    </cfRule>
  </conditionalFormatting>
  <conditionalFormatting sqref="P194">
    <cfRule type="containsText" dxfId="2729" priority="2733" stopIfTrue="1" operator="containsText" text="3 - красный">
      <formula>NOT(ISERROR(SEARCH("3 - красный",P194)))</formula>
    </cfRule>
    <cfRule type="containsText" dxfId="2728" priority="2734" stopIfTrue="1" operator="containsText" text="2 - желтый">
      <formula>NOT(ISERROR(SEARCH("2 - желтый",P194)))</formula>
    </cfRule>
    <cfRule type="containsText" dxfId="2727" priority="2735" stopIfTrue="1" operator="containsText" text="1 - зеленый">
      <formula>NOT(ISERROR(SEARCH("1 - зеленый",P194)))</formula>
    </cfRule>
    <cfRule type="containsText" dxfId="2726" priority="2736" stopIfTrue="1" operator="containsText" text="0 - серый">
      <formula>NOT(ISERROR(SEARCH("0 - серый",P194)))</formula>
    </cfRule>
  </conditionalFormatting>
  <conditionalFormatting sqref="O194">
    <cfRule type="containsText" dxfId="2725" priority="2729" stopIfTrue="1" operator="containsText" text="3 - красный">
      <formula>NOT(ISERROR(SEARCH("3 - красный",O194)))</formula>
    </cfRule>
    <cfRule type="containsText" dxfId="2724" priority="2730" stopIfTrue="1" operator="containsText" text="2 - желтый">
      <formula>NOT(ISERROR(SEARCH("2 - желтый",O194)))</formula>
    </cfRule>
    <cfRule type="containsText" dxfId="2723" priority="2731" stopIfTrue="1" operator="containsText" text="1 - зеленый">
      <formula>NOT(ISERROR(SEARCH("1 - зеленый",O194)))</formula>
    </cfRule>
    <cfRule type="containsText" dxfId="2722" priority="2732" stopIfTrue="1" operator="containsText" text="0 - серый">
      <formula>NOT(ISERROR(SEARCH("0 - серый",O194)))</formula>
    </cfRule>
  </conditionalFormatting>
  <conditionalFormatting sqref="P195">
    <cfRule type="containsText" dxfId="2721" priority="2725" stopIfTrue="1" operator="containsText" text="3 - красный">
      <formula>NOT(ISERROR(SEARCH("3 - красный",P195)))</formula>
    </cfRule>
    <cfRule type="containsText" dxfId="2720" priority="2726" stopIfTrue="1" operator="containsText" text="2 - желтый">
      <formula>NOT(ISERROR(SEARCH("2 - желтый",P195)))</formula>
    </cfRule>
    <cfRule type="containsText" dxfId="2719" priority="2727" stopIfTrue="1" operator="containsText" text="1 - зеленый">
      <formula>NOT(ISERROR(SEARCH("1 - зеленый",P195)))</formula>
    </cfRule>
    <cfRule type="containsText" dxfId="2718" priority="2728" stopIfTrue="1" operator="containsText" text="0 - серый">
      <formula>NOT(ISERROR(SEARCH("0 - серый",P195)))</formula>
    </cfRule>
  </conditionalFormatting>
  <conditionalFormatting sqref="O195">
    <cfRule type="containsText" dxfId="2717" priority="2721" stopIfTrue="1" operator="containsText" text="3 - красный">
      <formula>NOT(ISERROR(SEARCH("3 - красный",O195)))</formula>
    </cfRule>
    <cfRule type="containsText" dxfId="2716" priority="2722" stopIfTrue="1" operator="containsText" text="2 - желтый">
      <formula>NOT(ISERROR(SEARCH("2 - желтый",O195)))</formula>
    </cfRule>
    <cfRule type="containsText" dxfId="2715" priority="2723" stopIfTrue="1" operator="containsText" text="1 - зеленый">
      <formula>NOT(ISERROR(SEARCH("1 - зеленый",O195)))</formula>
    </cfRule>
    <cfRule type="containsText" dxfId="2714" priority="2724" stopIfTrue="1" operator="containsText" text="0 - серый">
      <formula>NOT(ISERROR(SEARCH("0 - серый",O195)))</formula>
    </cfRule>
  </conditionalFormatting>
  <conditionalFormatting sqref="O196:P196">
    <cfRule type="containsText" dxfId="2713" priority="2717" stopIfTrue="1" operator="containsText" text="3 - красный">
      <formula>NOT(ISERROR(SEARCH("3 - красный",O196)))</formula>
    </cfRule>
    <cfRule type="containsText" dxfId="2712" priority="2718" stopIfTrue="1" operator="containsText" text="2 - желтый">
      <formula>NOT(ISERROR(SEARCH("2 - желтый",O196)))</formula>
    </cfRule>
    <cfRule type="containsText" dxfId="2711" priority="2719" stopIfTrue="1" operator="containsText" text="1 - зеленый">
      <formula>NOT(ISERROR(SEARCH("1 - зеленый",O196)))</formula>
    </cfRule>
    <cfRule type="containsText" dxfId="2710" priority="2720" stopIfTrue="1" operator="containsText" text="0 - серый">
      <formula>NOT(ISERROR(SEARCH("0 - серый",O196)))</formula>
    </cfRule>
  </conditionalFormatting>
  <conditionalFormatting sqref="O197:P197">
    <cfRule type="containsText" dxfId="2709" priority="2713" stopIfTrue="1" operator="containsText" text="3 - красный">
      <formula>NOT(ISERROR(SEARCH("3 - красный",O197)))</formula>
    </cfRule>
    <cfRule type="containsText" dxfId="2708" priority="2714" stopIfTrue="1" operator="containsText" text="2 - желтый">
      <formula>NOT(ISERROR(SEARCH("2 - желтый",O197)))</formula>
    </cfRule>
    <cfRule type="containsText" dxfId="2707" priority="2715" stopIfTrue="1" operator="containsText" text="1 - зеленый">
      <formula>NOT(ISERROR(SEARCH("1 - зеленый",O197)))</formula>
    </cfRule>
    <cfRule type="containsText" dxfId="2706" priority="2716" stopIfTrue="1" operator="containsText" text="0 - серый">
      <formula>NOT(ISERROR(SEARCH("0 - серый",O197)))</formula>
    </cfRule>
  </conditionalFormatting>
  <conditionalFormatting sqref="O198:P198">
    <cfRule type="containsText" dxfId="2705" priority="2709" stopIfTrue="1" operator="containsText" text="3 - красный">
      <formula>NOT(ISERROR(SEARCH("3 - красный",O198)))</formula>
    </cfRule>
    <cfRule type="containsText" dxfId="2704" priority="2710" stopIfTrue="1" operator="containsText" text="2 - желтый">
      <formula>NOT(ISERROR(SEARCH("2 - желтый",O198)))</formula>
    </cfRule>
    <cfRule type="containsText" dxfId="2703" priority="2711" stopIfTrue="1" operator="containsText" text="1 - зеленый">
      <formula>NOT(ISERROR(SEARCH("1 - зеленый",O198)))</formula>
    </cfRule>
    <cfRule type="containsText" dxfId="2702" priority="2712" stopIfTrue="1" operator="containsText" text="0 - серый">
      <formula>NOT(ISERROR(SEARCH("0 - серый",O198)))</formula>
    </cfRule>
  </conditionalFormatting>
  <conditionalFormatting sqref="O204:P204">
    <cfRule type="containsText" dxfId="2701" priority="2705" stopIfTrue="1" operator="containsText" text="3 - красный">
      <formula>NOT(ISERROR(SEARCH("3 - красный",O204)))</formula>
    </cfRule>
    <cfRule type="containsText" dxfId="2700" priority="2706" stopIfTrue="1" operator="containsText" text="2 - желтый">
      <formula>NOT(ISERROR(SEARCH("2 - желтый",O204)))</formula>
    </cfRule>
    <cfRule type="containsText" dxfId="2699" priority="2707" stopIfTrue="1" operator="containsText" text="1 - зеленый">
      <formula>NOT(ISERROR(SEARCH("1 - зеленый",O204)))</formula>
    </cfRule>
    <cfRule type="containsText" dxfId="2698" priority="2708" stopIfTrue="1" operator="containsText" text="0 - серый">
      <formula>NOT(ISERROR(SEARCH("0 - серый",O204)))</formula>
    </cfRule>
  </conditionalFormatting>
  <conditionalFormatting sqref="P334">
    <cfRule type="containsText" dxfId="2697" priority="2701" stopIfTrue="1" operator="containsText" text="3 - красный">
      <formula>NOT(ISERROR(SEARCH("3 - красный",P334)))</formula>
    </cfRule>
    <cfRule type="containsText" dxfId="2696" priority="2702" stopIfTrue="1" operator="containsText" text="2 - желтый">
      <formula>NOT(ISERROR(SEARCH("2 - желтый",P334)))</formula>
    </cfRule>
    <cfRule type="containsText" dxfId="2695" priority="2703" stopIfTrue="1" operator="containsText" text="1 - зеленый">
      <formula>NOT(ISERROR(SEARCH("1 - зеленый",P334)))</formula>
    </cfRule>
    <cfRule type="containsText" dxfId="2694" priority="2704" stopIfTrue="1" operator="containsText" text="0 - серый">
      <formula>NOT(ISERROR(SEARCH("0 - серый",P334)))</formula>
    </cfRule>
  </conditionalFormatting>
  <conditionalFormatting sqref="O334">
    <cfRule type="containsText" dxfId="2693" priority="2697" stopIfTrue="1" operator="containsText" text="3 - красный">
      <formula>NOT(ISERROR(SEARCH("3 - красный",O334)))</formula>
    </cfRule>
    <cfRule type="containsText" dxfId="2692" priority="2698" stopIfTrue="1" operator="containsText" text="2 - желтый">
      <formula>NOT(ISERROR(SEARCH("2 - желтый",O334)))</formula>
    </cfRule>
    <cfRule type="containsText" dxfId="2691" priority="2699" stopIfTrue="1" operator="containsText" text="1 - зеленый">
      <formula>NOT(ISERROR(SEARCH("1 - зеленый",O334)))</formula>
    </cfRule>
    <cfRule type="containsText" dxfId="2690" priority="2700" stopIfTrue="1" operator="containsText" text="0 - серый">
      <formula>NOT(ISERROR(SEARCH("0 - серый",O334)))</formula>
    </cfRule>
  </conditionalFormatting>
  <conditionalFormatting sqref="O335:P335">
    <cfRule type="containsText" dxfId="2689" priority="2693" stopIfTrue="1" operator="containsText" text="3 - красный">
      <formula>NOT(ISERROR(SEARCH("3 - красный",O335)))</formula>
    </cfRule>
    <cfRule type="containsText" dxfId="2688" priority="2694" stopIfTrue="1" operator="containsText" text="2 - желтый">
      <formula>NOT(ISERROR(SEARCH("2 - желтый",O335)))</formula>
    </cfRule>
    <cfRule type="containsText" dxfId="2687" priority="2695" stopIfTrue="1" operator="containsText" text="1 - зеленый">
      <formula>NOT(ISERROR(SEARCH("1 - зеленый",O335)))</formula>
    </cfRule>
    <cfRule type="containsText" dxfId="2686" priority="2696" stopIfTrue="1" operator="containsText" text="0 - серый">
      <formula>NOT(ISERROR(SEARCH("0 - серый",O335)))</formula>
    </cfRule>
  </conditionalFormatting>
  <conditionalFormatting sqref="P336">
    <cfRule type="containsText" dxfId="2685" priority="2689" stopIfTrue="1" operator="containsText" text="3 - красный">
      <formula>NOT(ISERROR(SEARCH("3 - красный",P336)))</formula>
    </cfRule>
    <cfRule type="containsText" dxfId="2684" priority="2690" stopIfTrue="1" operator="containsText" text="2 - желтый">
      <formula>NOT(ISERROR(SEARCH("2 - желтый",P336)))</formula>
    </cfRule>
    <cfRule type="containsText" dxfId="2683" priority="2691" stopIfTrue="1" operator="containsText" text="1 - зеленый">
      <formula>NOT(ISERROR(SEARCH("1 - зеленый",P336)))</formula>
    </cfRule>
    <cfRule type="containsText" dxfId="2682" priority="2692" stopIfTrue="1" operator="containsText" text="0 - серый">
      <formula>NOT(ISERROR(SEARCH("0 - серый",P336)))</formula>
    </cfRule>
  </conditionalFormatting>
  <conditionalFormatting sqref="O336">
    <cfRule type="containsText" dxfId="2681" priority="2685" stopIfTrue="1" operator="containsText" text="3 - красный">
      <formula>NOT(ISERROR(SEARCH("3 - красный",O336)))</formula>
    </cfRule>
    <cfRule type="containsText" dxfId="2680" priority="2686" stopIfTrue="1" operator="containsText" text="2 - желтый">
      <formula>NOT(ISERROR(SEARCH("2 - желтый",O336)))</formula>
    </cfRule>
    <cfRule type="containsText" dxfId="2679" priority="2687" stopIfTrue="1" operator="containsText" text="1 - зеленый">
      <formula>NOT(ISERROR(SEARCH("1 - зеленый",O336)))</formula>
    </cfRule>
    <cfRule type="containsText" dxfId="2678" priority="2688" stopIfTrue="1" operator="containsText" text="0 - серый">
      <formula>NOT(ISERROR(SEARCH("0 - серый",O336)))</formula>
    </cfRule>
  </conditionalFormatting>
  <conditionalFormatting sqref="P53">
    <cfRule type="containsText" dxfId="2677" priority="2681" stopIfTrue="1" operator="containsText" text="3 - красный">
      <formula>NOT(ISERROR(SEARCH("3 - красный",P53)))</formula>
    </cfRule>
    <cfRule type="containsText" dxfId="2676" priority="2682" stopIfTrue="1" operator="containsText" text="2 - желтый">
      <formula>NOT(ISERROR(SEARCH("2 - желтый",P53)))</formula>
    </cfRule>
    <cfRule type="containsText" dxfId="2675" priority="2683" stopIfTrue="1" operator="containsText" text="1 - зеленый">
      <formula>NOT(ISERROR(SEARCH("1 - зеленый",P53)))</formula>
    </cfRule>
    <cfRule type="containsText" dxfId="2674" priority="2684" stopIfTrue="1" operator="containsText" text="0 - серый">
      <formula>NOT(ISERROR(SEARCH("0 - серый",P53)))</formula>
    </cfRule>
  </conditionalFormatting>
  <conditionalFormatting sqref="P54">
    <cfRule type="containsText" dxfId="2673" priority="2677" stopIfTrue="1" operator="containsText" text="3 - красный">
      <formula>NOT(ISERROR(SEARCH("3 - красный",P54)))</formula>
    </cfRule>
    <cfRule type="containsText" dxfId="2672" priority="2678" stopIfTrue="1" operator="containsText" text="2 - желтый">
      <formula>NOT(ISERROR(SEARCH("2 - желтый",P54)))</formula>
    </cfRule>
    <cfRule type="containsText" dxfId="2671" priority="2679" stopIfTrue="1" operator="containsText" text="1 - зеленый">
      <formula>NOT(ISERROR(SEARCH("1 - зеленый",P54)))</formula>
    </cfRule>
    <cfRule type="containsText" dxfId="2670" priority="2680" stopIfTrue="1" operator="containsText" text="0 - серый">
      <formula>NOT(ISERROR(SEARCH("0 - серый",P54)))</formula>
    </cfRule>
  </conditionalFormatting>
  <conditionalFormatting sqref="P59">
    <cfRule type="containsText" dxfId="2669" priority="2669" stopIfTrue="1" operator="containsText" text="3 - красный">
      <formula>NOT(ISERROR(SEARCH("3 - красный",P59)))</formula>
    </cfRule>
    <cfRule type="containsText" dxfId="2668" priority="2670" stopIfTrue="1" operator="containsText" text="2 - желтый">
      <formula>NOT(ISERROR(SEARCH("2 - желтый",P59)))</formula>
    </cfRule>
    <cfRule type="containsText" dxfId="2667" priority="2671" stopIfTrue="1" operator="containsText" text="1 - зеленый">
      <formula>NOT(ISERROR(SEARCH("1 - зеленый",P59)))</formula>
    </cfRule>
    <cfRule type="containsText" dxfId="2666" priority="2672" stopIfTrue="1" operator="containsText" text="0 - серый">
      <formula>NOT(ISERROR(SEARCH("0 - серый",P59)))</formula>
    </cfRule>
  </conditionalFormatting>
  <conditionalFormatting sqref="P211">
    <cfRule type="containsText" dxfId="2665" priority="2665" stopIfTrue="1" operator="containsText" text="3 - красный">
      <formula>NOT(ISERROR(SEARCH("3 - красный",P211)))</formula>
    </cfRule>
    <cfRule type="containsText" dxfId="2664" priority="2666" stopIfTrue="1" operator="containsText" text="2 - желтый">
      <formula>NOT(ISERROR(SEARCH("2 - желтый",P211)))</formula>
    </cfRule>
    <cfRule type="containsText" dxfId="2663" priority="2667" stopIfTrue="1" operator="containsText" text="1 - зеленый">
      <formula>NOT(ISERROR(SEARCH("1 - зеленый",P211)))</formula>
    </cfRule>
    <cfRule type="containsText" dxfId="2662" priority="2668" stopIfTrue="1" operator="containsText" text="0 - серый">
      <formula>NOT(ISERROR(SEARCH("0 - серый",P211)))</formula>
    </cfRule>
  </conditionalFormatting>
  <conditionalFormatting sqref="P219">
    <cfRule type="containsText" dxfId="2661" priority="2661" stopIfTrue="1" operator="containsText" text="3 - красный">
      <formula>NOT(ISERROR(SEARCH("3 - красный",P219)))</formula>
    </cfRule>
    <cfRule type="containsText" dxfId="2660" priority="2662" stopIfTrue="1" operator="containsText" text="2 - желтый">
      <formula>NOT(ISERROR(SEARCH("2 - желтый",P219)))</formula>
    </cfRule>
    <cfRule type="containsText" dxfId="2659" priority="2663" stopIfTrue="1" operator="containsText" text="1 - зеленый">
      <formula>NOT(ISERROR(SEARCH("1 - зеленый",P219)))</formula>
    </cfRule>
    <cfRule type="containsText" dxfId="2658" priority="2664" stopIfTrue="1" operator="containsText" text="0 - серый">
      <formula>NOT(ISERROR(SEARCH("0 - серый",P219)))</formula>
    </cfRule>
  </conditionalFormatting>
  <conditionalFormatting sqref="O265">
    <cfRule type="containsText" dxfId="2657" priority="2657" stopIfTrue="1" operator="containsText" text="3 - красный">
      <formula>NOT(ISERROR(SEARCH("3 - красный",O265)))</formula>
    </cfRule>
    <cfRule type="containsText" dxfId="2656" priority="2658" stopIfTrue="1" operator="containsText" text="2 - желтый">
      <formula>NOT(ISERROR(SEARCH("2 - желтый",O265)))</formula>
    </cfRule>
    <cfRule type="containsText" dxfId="2655" priority="2659" stopIfTrue="1" operator="containsText" text="1 - зеленый">
      <formula>NOT(ISERROR(SEARCH("1 - зеленый",O265)))</formula>
    </cfRule>
    <cfRule type="containsText" dxfId="2654" priority="2660" stopIfTrue="1" operator="containsText" text="0 - серый">
      <formula>NOT(ISERROR(SEARCH("0 - серый",O265)))</formula>
    </cfRule>
  </conditionalFormatting>
  <conditionalFormatting sqref="O213">
    <cfRule type="containsText" dxfId="2653" priority="2653" stopIfTrue="1" operator="containsText" text="3 - красный">
      <formula>NOT(ISERROR(SEARCH("3 - красный",O213)))</formula>
    </cfRule>
    <cfRule type="containsText" dxfId="2652" priority="2654" stopIfTrue="1" operator="containsText" text="2 - желтый">
      <formula>NOT(ISERROR(SEARCH("2 - желтый",O213)))</formula>
    </cfRule>
    <cfRule type="containsText" dxfId="2651" priority="2655" stopIfTrue="1" operator="containsText" text="1 - зеленый">
      <formula>NOT(ISERROR(SEARCH("1 - зеленый",O213)))</formula>
    </cfRule>
    <cfRule type="containsText" dxfId="2650" priority="2656" stopIfTrue="1" operator="containsText" text="0 - серый">
      <formula>NOT(ISERROR(SEARCH("0 - серый",O213)))</formula>
    </cfRule>
  </conditionalFormatting>
  <conditionalFormatting sqref="O319:P319">
    <cfRule type="containsText" dxfId="2649" priority="2601" stopIfTrue="1" operator="containsText" text="3 - красный">
      <formula>NOT(ISERROR(SEARCH("3 - красный",O319)))</formula>
    </cfRule>
    <cfRule type="containsText" dxfId="2648" priority="2602" stopIfTrue="1" operator="containsText" text="2 - желтый">
      <formula>NOT(ISERROR(SEARCH("2 - желтый",O319)))</formula>
    </cfRule>
    <cfRule type="containsText" dxfId="2647" priority="2603" stopIfTrue="1" operator="containsText" text="1 - зеленый">
      <formula>NOT(ISERROR(SEARCH("1 - зеленый",O319)))</formula>
    </cfRule>
    <cfRule type="containsText" dxfId="2646" priority="2604" stopIfTrue="1" operator="containsText" text="0 - серый">
      <formula>NOT(ISERROR(SEARCH("0 - серый",O319)))</formula>
    </cfRule>
  </conditionalFormatting>
  <conditionalFormatting sqref="O320:P320">
    <cfRule type="containsText" dxfId="2645" priority="2597" stopIfTrue="1" operator="containsText" text="3 - красный">
      <formula>NOT(ISERROR(SEARCH("3 - красный",O320)))</formula>
    </cfRule>
    <cfRule type="containsText" dxfId="2644" priority="2598" stopIfTrue="1" operator="containsText" text="2 - желтый">
      <formula>NOT(ISERROR(SEARCH("2 - желтый",O320)))</formula>
    </cfRule>
    <cfRule type="containsText" dxfId="2643" priority="2599" stopIfTrue="1" operator="containsText" text="1 - зеленый">
      <formula>NOT(ISERROR(SEARCH("1 - зеленый",O320)))</formula>
    </cfRule>
    <cfRule type="containsText" dxfId="2642" priority="2600" stopIfTrue="1" operator="containsText" text="0 - серый">
      <formula>NOT(ISERROR(SEARCH("0 - серый",O320)))</formula>
    </cfRule>
  </conditionalFormatting>
  <conditionalFormatting sqref="P212:P213">
    <cfRule type="containsText" dxfId="2641" priority="2649" stopIfTrue="1" operator="containsText" text="3 - красный">
      <formula>NOT(ISERROR(SEARCH("3 - красный",P212)))</formula>
    </cfRule>
    <cfRule type="containsText" dxfId="2640" priority="2650" stopIfTrue="1" operator="containsText" text="2 - желтый">
      <formula>NOT(ISERROR(SEARCH("2 - желтый",P212)))</formula>
    </cfRule>
    <cfRule type="containsText" dxfId="2639" priority="2651" stopIfTrue="1" operator="containsText" text="1 - зеленый">
      <formula>NOT(ISERROR(SEARCH("1 - зеленый",P212)))</formula>
    </cfRule>
    <cfRule type="containsText" dxfId="2638" priority="2652" stopIfTrue="1" operator="containsText" text="0 - серый">
      <formula>NOT(ISERROR(SEARCH("0 - серый",P212)))</formula>
    </cfRule>
  </conditionalFormatting>
  <conditionalFormatting sqref="O212">
    <cfRule type="containsText" dxfId="2637" priority="2645" stopIfTrue="1" operator="containsText" text="3 - красный">
      <formula>NOT(ISERROR(SEARCH("3 - красный",O212)))</formula>
    </cfRule>
    <cfRule type="containsText" dxfId="2636" priority="2646" stopIfTrue="1" operator="containsText" text="2 - желтый">
      <formula>NOT(ISERROR(SEARCH("2 - желтый",O212)))</formula>
    </cfRule>
    <cfRule type="containsText" dxfId="2635" priority="2647" stopIfTrue="1" operator="containsText" text="1 - зеленый">
      <formula>NOT(ISERROR(SEARCH("1 - зеленый",O212)))</formula>
    </cfRule>
    <cfRule type="containsText" dxfId="2634" priority="2648" stopIfTrue="1" operator="containsText" text="0 - серый">
      <formula>NOT(ISERROR(SEARCH("0 - серый",O212)))</formula>
    </cfRule>
  </conditionalFormatting>
  <conditionalFormatting sqref="P57">
    <cfRule type="containsText" dxfId="2633" priority="2637" stopIfTrue="1" operator="containsText" text="3 - красный">
      <formula>NOT(ISERROR(SEARCH("3 - красный",P57)))</formula>
    </cfRule>
    <cfRule type="containsText" dxfId="2632" priority="2638" stopIfTrue="1" operator="containsText" text="2 - желтый">
      <formula>NOT(ISERROR(SEARCH("2 - желтый",P57)))</formula>
    </cfRule>
    <cfRule type="containsText" dxfId="2631" priority="2639" stopIfTrue="1" operator="containsText" text="1 - зеленый">
      <formula>NOT(ISERROR(SEARCH("1 - зеленый",P57)))</formula>
    </cfRule>
    <cfRule type="containsText" dxfId="2630" priority="2640" stopIfTrue="1" operator="containsText" text="0 - серый">
      <formula>NOT(ISERROR(SEARCH("0 - серый",P57)))</formula>
    </cfRule>
  </conditionalFormatting>
  <conditionalFormatting sqref="O290">
    <cfRule type="containsText" dxfId="2629" priority="2513" stopIfTrue="1" operator="containsText" text="3 - красный">
      <formula>NOT(ISERROR(SEARCH("3 - красный",O290)))</formula>
    </cfRule>
    <cfRule type="containsText" dxfId="2628" priority="2514" stopIfTrue="1" operator="containsText" text="2 - желтый">
      <formula>NOT(ISERROR(SEARCH("2 - желтый",O290)))</formula>
    </cfRule>
    <cfRule type="containsText" dxfId="2627" priority="2515" stopIfTrue="1" operator="containsText" text="1 - зеленый">
      <formula>NOT(ISERROR(SEARCH("1 - зеленый",O290)))</formula>
    </cfRule>
    <cfRule type="containsText" dxfId="2626" priority="2516" stopIfTrue="1" operator="containsText" text="0 - серый">
      <formula>NOT(ISERROR(SEARCH("0 - серый",O290)))</formula>
    </cfRule>
  </conditionalFormatting>
  <conditionalFormatting sqref="P99">
    <cfRule type="containsText" dxfId="2625" priority="2581" stopIfTrue="1" operator="containsText" text="3 - красный">
      <formula>NOT(ISERROR(SEARCH("3 - красный",P99)))</formula>
    </cfRule>
    <cfRule type="containsText" dxfId="2624" priority="2582" stopIfTrue="1" operator="containsText" text="2 - желтый">
      <formula>NOT(ISERROR(SEARCH("2 - желтый",P99)))</formula>
    </cfRule>
    <cfRule type="containsText" dxfId="2623" priority="2583" stopIfTrue="1" operator="containsText" text="1 - зеленый">
      <formula>NOT(ISERROR(SEARCH("1 - зеленый",P99)))</formula>
    </cfRule>
    <cfRule type="containsText" dxfId="2622" priority="2584" stopIfTrue="1" operator="containsText" text="0 - серый">
      <formula>NOT(ISERROR(SEARCH("0 - серый",P99)))</formula>
    </cfRule>
  </conditionalFormatting>
  <conditionalFormatting sqref="P290">
    <cfRule type="containsText" dxfId="2621" priority="2517" stopIfTrue="1" operator="containsText" text="3 - красный">
      <formula>NOT(ISERROR(SEARCH("3 - красный",P290)))</formula>
    </cfRule>
    <cfRule type="containsText" dxfId="2620" priority="2518" stopIfTrue="1" operator="containsText" text="2 - желтый">
      <formula>NOT(ISERROR(SEARCH("2 - желтый",P290)))</formula>
    </cfRule>
    <cfRule type="containsText" dxfId="2619" priority="2519" stopIfTrue="1" operator="containsText" text="1 - зеленый">
      <formula>NOT(ISERROR(SEARCH("1 - зеленый",P290)))</formula>
    </cfRule>
    <cfRule type="containsText" dxfId="2618" priority="2520" stopIfTrue="1" operator="containsText" text="0 - серый">
      <formula>NOT(ISERROR(SEARCH("0 - серый",P290)))</formula>
    </cfRule>
  </conditionalFormatting>
  <conditionalFormatting sqref="O291:P291">
    <cfRule type="containsText" dxfId="2617" priority="2641" stopIfTrue="1" operator="containsText" text="3 - красный">
      <formula>NOT(ISERROR(SEARCH("3 - красный",O291)))</formula>
    </cfRule>
    <cfRule type="containsText" dxfId="2616" priority="2642" stopIfTrue="1" operator="containsText" text="2 - желтый">
      <formula>NOT(ISERROR(SEARCH("2 - желтый",O291)))</formula>
    </cfRule>
    <cfRule type="containsText" dxfId="2615" priority="2643" stopIfTrue="1" operator="containsText" text="1 - зеленый">
      <formula>NOT(ISERROR(SEARCH("1 - зеленый",O291)))</formula>
    </cfRule>
    <cfRule type="containsText" dxfId="2614" priority="2644" stopIfTrue="1" operator="containsText" text="0 - серый">
      <formula>NOT(ISERROR(SEARCH("0 - серый",O291)))</formula>
    </cfRule>
  </conditionalFormatting>
  <conditionalFormatting sqref="O306">
    <cfRule type="containsText" dxfId="2613" priority="2633" stopIfTrue="1" operator="containsText" text="3 - красный">
      <formula>NOT(ISERROR(SEARCH("3 - красный",O306)))</formula>
    </cfRule>
    <cfRule type="containsText" dxfId="2612" priority="2634" stopIfTrue="1" operator="containsText" text="2 - желтый">
      <formula>NOT(ISERROR(SEARCH("2 - желтый",O306)))</formula>
    </cfRule>
    <cfRule type="containsText" dxfId="2611" priority="2635" stopIfTrue="1" operator="containsText" text="1 - зеленый">
      <formula>NOT(ISERROR(SEARCH("1 - зеленый",O306)))</formula>
    </cfRule>
    <cfRule type="containsText" dxfId="2610" priority="2636" stopIfTrue="1" operator="containsText" text="0 - серый">
      <formula>NOT(ISERROR(SEARCH("0 - серый",O306)))</formula>
    </cfRule>
  </conditionalFormatting>
  <conditionalFormatting sqref="O302">
    <cfRule type="containsText" dxfId="2609" priority="2629" stopIfTrue="1" operator="containsText" text="3 - красный">
      <formula>NOT(ISERROR(SEARCH("3 - красный",O302)))</formula>
    </cfRule>
    <cfRule type="containsText" dxfId="2608" priority="2630" stopIfTrue="1" operator="containsText" text="2 - желтый">
      <formula>NOT(ISERROR(SEARCH("2 - желтый",O302)))</formula>
    </cfRule>
    <cfRule type="containsText" dxfId="2607" priority="2631" stopIfTrue="1" operator="containsText" text="1 - зеленый">
      <formula>NOT(ISERROR(SEARCH("1 - зеленый",O302)))</formula>
    </cfRule>
    <cfRule type="containsText" dxfId="2606" priority="2632" stopIfTrue="1" operator="containsText" text="0 - серый">
      <formula>NOT(ISERROR(SEARCH("0 - серый",O302)))</formula>
    </cfRule>
  </conditionalFormatting>
  <conditionalFormatting sqref="O318:P318">
    <cfRule type="containsText" dxfId="2605" priority="2605" stopIfTrue="1" operator="containsText" text="3 - красный">
      <formula>NOT(ISERROR(SEARCH("3 - красный",O318)))</formula>
    </cfRule>
    <cfRule type="containsText" dxfId="2604" priority="2606" stopIfTrue="1" operator="containsText" text="2 - желтый">
      <formula>NOT(ISERROR(SEARCH("2 - желтый",O318)))</formula>
    </cfRule>
    <cfRule type="containsText" dxfId="2603" priority="2607" stopIfTrue="1" operator="containsText" text="1 - зеленый">
      <formula>NOT(ISERROR(SEARCH("1 - зеленый",O318)))</formula>
    </cfRule>
    <cfRule type="containsText" dxfId="2602" priority="2608" stopIfTrue="1" operator="containsText" text="0 - серый">
      <formula>NOT(ISERROR(SEARCH("0 - серый",O318)))</formula>
    </cfRule>
  </conditionalFormatting>
  <conditionalFormatting sqref="O316:P316">
    <cfRule type="containsText" dxfId="2601" priority="2609" stopIfTrue="1" operator="containsText" text="3 - красный">
      <formula>NOT(ISERROR(SEARCH("3 - красный",O316)))</formula>
    </cfRule>
    <cfRule type="containsText" dxfId="2600" priority="2610" stopIfTrue="1" operator="containsText" text="2 - желтый">
      <formula>NOT(ISERROR(SEARCH("2 - желтый",O316)))</formula>
    </cfRule>
    <cfRule type="containsText" dxfId="2599" priority="2611" stopIfTrue="1" operator="containsText" text="1 - зеленый">
      <formula>NOT(ISERROR(SEARCH("1 - зеленый",O316)))</formula>
    </cfRule>
    <cfRule type="containsText" dxfId="2598" priority="2612" stopIfTrue="1" operator="containsText" text="0 - серый">
      <formula>NOT(ISERROR(SEARCH("0 - серый",O316)))</formula>
    </cfRule>
  </conditionalFormatting>
  <conditionalFormatting sqref="O304">
    <cfRule type="containsText" dxfId="2597" priority="2485" stopIfTrue="1" operator="containsText" text="3 - красный">
      <formula>NOT(ISERROR(SEARCH("3 - красный",O304)))</formula>
    </cfRule>
    <cfRule type="containsText" dxfId="2596" priority="2486" stopIfTrue="1" operator="containsText" text="2 - желтый">
      <formula>NOT(ISERROR(SEARCH("2 - желтый",O304)))</formula>
    </cfRule>
    <cfRule type="containsText" dxfId="2595" priority="2487" stopIfTrue="1" operator="containsText" text="1 - зеленый">
      <formula>NOT(ISERROR(SEARCH("1 - зеленый",O304)))</formula>
    </cfRule>
    <cfRule type="containsText" dxfId="2594" priority="2488" stopIfTrue="1" operator="containsText" text="0 - серый">
      <formula>NOT(ISERROR(SEARCH("0 - серый",O304)))</formula>
    </cfRule>
  </conditionalFormatting>
  <conditionalFormatting sqref="O321:P321">
    <cfRule type="containsText" dxfId="2593" priority="2593" stopIfTrue="1" operator="containsText" text="3 - красный">
      <formula>NOT(ISERROR(SEARCH("3 - красный",O321)))</formula>
    </cfRule>
    <cfRule type="containsText" dxfId="2592" priority="2594" stopIfTrue="1" operator="containsText" text="2 - желтый">
      <formula>NOT(ISERROR(SEARCH("2 - желтый",O321)))</formula>
    </cfRule>
    <cfRule type="containsText" dxfId="2591" priority="2595" stopIfTrue="1" operator="containsText" text="1 - зеленый">
      <formula>NOT(ISERROR(SEARCH("1 - зеленый",O321)))</formula>
    </cfRule>
    <cfRule type="containsText" dxfId="2590" priority="2596" stopIfTrue="1" operator="containsText" text="0 - серый">
      <formula>NOT(ISERROR(SEARCH("0 - серый",O321)))</formula>
    </cfRule>
  </conditionalFormatting>
  <conditionalFormatting sqref="O307">
    <cfRule type="containsText" dxfId="2589" priority="2625" stopIfTrue="1" operator="containsText" text="3 - красный">
      <formula>NOT(ISERROR(SEARCH("3 - красный",O307)))</formula>
    </cfRule>
    <cfRule type="containsText" dxfId="2588" priority="2626" stopIfTrue="1" operator="containsText" text="2 - желтый">
      <formula>NOT(ISERROR(SEARCH("2 - желтый",O307)))</formula>
    </cfRule>
    <cfRule type="containsText" dxfId="2587" priority="2627" stopIfTrue="1" operator="containsText" text="1 - зеленый">
      <formula>NOT(ISERROR(SEARCH("1 - зеленый",O307)))</formula>
    </cfRule>
    <cfRule type="containsText" dxfId="2586" priority="2628" stopIfTrue="1" operator="containsText" text="0 - серый">
      <formula>NOT(ISERROR(SEARCH("0 - серый",O307)))</formula>
    </cfRule>
  </conditionalFormatting>
  <conditionalFormatting sqref="O313">
    <cfRule type="containsText" dxfId="2585" priority="2621" stopIfTrue="1" operator="containsText" text="3 - красный">
      <formula>NOT(ISERROR(SEARCH("3 - красный",O313)))</formula>
    </cfRule>
    <cfRule type="containsText" dxfId="2584" priority="2622" stopIfTrue="1" operator="containsText" text="2 - желтый">
      <formula>NOT(ISERROR(SEARCH("2 - желтый",O313)))</formula>
    </cfRule>
    <cfRule type="containsText" dxfId="2583" priority="2623" stopIfTrue="1" operator="containsText" text="1 - зеленый">
      <formula>NOT(ISERROR(SEARCH("1 - зеленый",O313)))</formula>
    </cfRule>
    <cfRule type="containsText" dxfId="2582" priority="2624" stopIfTrue="1" operator="containsText" text="0 - серый">
      <formula>NOT(ISERROR(SEARCH("0 - серый",O313)))</formula>
    </cfRule>
  </conditionalFormatting>
  <conditionalFormatting sqref="O314:P314">
    <cfRule type="containsText" dxfId="2581" priority="2617" stopIfTrue="1" operator="containsText" text="3 - красный">
      <formula>NOT(ISERROR(SEARCH("3 - красный",O314)))</formula>
    </cfRule>
    <cfRule type="containsText" dxfId="2580" priority="2618" stopIfTrue="1" operator="containsText" text="2 - желтый">
      <formula>NOT(ISERROR(SEARCH("2 - желтый",O314)))</formula>
    </cfRule>
    <cfRule type="containsText" dxfId="2579" priority="2619" stopIfTrue="1" operator="containsText" text="1 - зеленый">
      <formula>NOT(ISERROR(SEARCH("1 - зеленый",O314)))</formula>
    </cfRule>
    <cfRule type="containsText" dxfId="2578" priority="2620" stopIfTrue="1" operator="containsText" text="0 - серый">
      <formula>NOT(ISERROR(SEARCH("0 - серый",O314)))</formula>
    </cfRule>
  </conditionalFormatting>
  <conditionalFormatting sqref="O315:P315">
    <cfRule type="containsText" dxfId="2577" priority="2613" stopIfTrue="1" operator="containsText" text="3 - красный">
      <formula>NOT(ISERROR(SEARCH("3 - красный",O315)))</formula>
    </cfRule>
    <cfRule type="containsText" dxfId="2576" priority="2614" stopIfTrue="1" operator="containsText" text="2 - желтый">
      <formula>NOT(ISERROR(SEARCH("2 - желтый",O315)))</formula>
    </cfRule>
    <cfRule type="containsText" dxfId="2575" priority="2615" stopIfTrue="1" operator="containsText" text="1 - зеленый">
      <formula>NOT(ISERROR(SEARCH("1 - зеленый",O315)))</formula>
    </cfRule>
    <cfRule type="containsText" dxfId="2574" priority="2616" stopIfTrue="1" operator="containsText" text="0 - серый">
      <formula>NOT(ISERROR(SEARCH("0 - серый",O315)))</formula>
    </cfRule>
  </conditionalFormatting>
  <conditionalFormatting sqref="O120:P120">
    <cfRule type="containsText" dxfId="2573" priority="2589" stopIfTrue="1" operator="containsText" text="3 - красный">
      <formula>NOT(ISERROR(SEARCH("3 - красный",O120)))</formula>
    </cfRule>
    <cfRule type="containsText" dxfId="2572" priority="2590" stopIfTrue="1" operator="containsText" text="2 - желтый">
      <formula>NOT(ISERROR(SEARCH("2 - желтый",O120)))</formula>
    </cfRule>
    <cfRule type="containsText" dxfId="2571" priority="2591" stopIfTrue="1" operator="containsText" text="1 - зеленый">
      <formula>NOT(ISERROR(SEARCH("1 - зеленый",O120)))</formula>
    </cfRule>
    <cfRule type="containsText" dxfId="2570" priority="2592" stopIfTrue="1" operator="containsText" text="0 - серый">
      <formula>NOT(ISERROR(SEARCH("0 - серый",O120)))</formula>
    </cfRule>
  </conditionalFormatting>
  <conditionalFormatting sqref="O121:P121">
    <cfRule type="containsText" dxfId="2569" priority="2585" stopIfTrue="1" operator="containsText" text="3 - красный">
      <formula>NOT(ISERROR(SEARCH("3 - красный",O121)))</formula>
    </cfRule>
    <cfRule type="containsText" dxfId="2568" priority="2586" stopIfTrue="1" operator="containsText" text="2 - желтый">
      <formula>NOT(ISERROR(SEARCH("2 - желтый",O121)))</formula>
    </cfRule>
    <cfRule type="containsText" dxfId="2567" priority="2587" stopIfTrue="1" operator="containsText" text="1 - зеленый">
      <formula>NOT(ISERROR(SEARCH("1 - зеленый",O121)))</formula>
    </cfRule>
    <cfRule type="containsText" dxfId="2566" priority="2588" stopIfTrue="1" operator="containsText" text="0 - серый">
      <formula>NOT(ISERROR(SEARCH("0 - серый",O121)))</formula>
    </cfRule>
  </conditionalFormatting>
  <conditionalFormatting sqref="O264">
    <cfRule type="containsText" dxfId="2565" priority="2529" stopIfTrue="1" operator="containsText" text="3 - красный">
      <formula>NOT(ISERROR(SEARCH("3 - красный",O264)))</formula>
    </cfRule>
    <cfRule type="containsText" dxfId="2564" priority="2530" stopIfTrue="1" operator="containsText" text="2 - желтый">
      <formula>NOT(ISERROR(SEARCH("2 - желтый",O264)))</formula>
    </cfRule>
    <cfRule type="containsText" dxfId="2563" priority="2531" stopIfTrue="1" operator="containsText" text="1 - зеленый">
      <formula>NOT(ISERROR(SEARCH("1 - зеленый",O264)))</formula>
    </cfRule>
    <cfRule type="containsText" dxfId="2562" priority="2532" stopIfTrue="1" operator="containsText" text="0 - серый">
      <formula>NOT(ISERROR(SEARCH("0 - серый",O264)))</formula>
    </cfRule>
  </conditionalFormatting>
  <conditionalFormatting sqref="P287">
    <cfRule type="containsText" dxfId="2561" priority="2525" stopIfTrue="1" operator="containsText" text="3 - красный">
      <formula>NOT(ISERROR(SEARCH("3 - красный",P287)))</formula>
    </cfRule>
    <cfRule type="containsText" dxfId="2560" priority="2526" stopIfTrue="1" operator="containsText" text="2 - желтый">
      <formula>NOT(ISERROR(SEARCH("2 - желтый",P287)))</formula>
    </cfRule>
    <cfRule type="containsText" dxfId="2559" priority="2527" stopIfTrue="1" operator="containsText" text="1 - зеленый">
      <formula>NOT(ISERROR(SEARCH("1 - зеленый",P287)))</formula>
    </cfRule>
    <cfRule type="containsText" dxfId="2558" priority="2528" stopIfTrue="1" operator="containsText" text="0 - серый">
      <formula>NOT(ISERROR(SEARCH("0 - серый",P287)))</formula>
    </cfRule>
  </conditionalFormatting>
  <conditionalFormatting sqref="P100">
    <cfRule type="containsText" dxfId="2557" priority="2577" stopIfTrue="1" operator="containsText" text="3 - красный">
      <formula>NOT(ISERROR(SEARCH("3 - красный",P100)))</formula>
    </cfRule>
    <cfRule type="containsText" dxfId="2556" priority="2578" stopIfTrue="1" operator="containsText" text="2 - желтый">
      <formula>NOT(ISERROR(SEARCH("2 - желтый",P100)))</formula>
    </cfRule>
    <cfRule type="containsText" dxfId="2555" priority="2579" stopIfTrue="1" operator="containsText" text="1 - зеленый">
      <formula>NOT(ISERROR(SEARCH("1 - зеленый",P100)))</formula>
    </cfRule>
    <cfRule type="containsText" dxfId="2554" priority="2580" stopIfTrue="1" operator="containsText" text="0 - серый">
      <formula>NOT(ISERROR(SEARCH("0 - серый",P100)))</formula>
    </cfRule>
  </conditionalFormatting>
  <conditionalFormatting sqref="O160:P160">
    <cfRule type="containsText" dxfId="2553" priority="2405" stopIfTrue="1" operator="containsText" text="3 - красный">
      <formula>NOT(ISERROR(SEARCH("3 - красный",O160)))</formula>
    </cfRule>
    <cfRule type="containsText" dxfId="2552" priority="2406" stopIfTrue="1" operator="containsText" text="2 - желтый">
      <formula>NOT(ISERROR(SEARCH("2 - желтый",O160)))</formula>
    </cfRule>
    <cfRule type="containsText" dxfId="2551" priority="2407" stopIfTrue="1" operator="containsText" text="1 - зеленый">
      <formula>NOT(ISERROR(SEARCH("1 - зеленый",O160)))</formula>
    </cfRule>
    <cfRule type="containsText" dxfId="2550" priority="2408" stopIfTrue="1" operator="containsText" text="0 - серый">
      <formula>NOT(ISERROR(SEARCH("0 - серый",O160)))</formula>
    </cfRule>
  </conditionalFormatting>
  <conditionalFormatting sqref="P161">
    <cfRule type="containsText" dxfId="2549" priority="2401" stopIfTrue="1" operator="containsText" text="3 - красный">
      <formula>NOT(ISERROR(SEARCH("3 - красный",P161)))</formula>
    </cfRule>
    <cfRule type="containsText" dxfId="2548" priority="2402" stopIfTrue="1" operator="containsText" text="2 - желтый">
      <formula>NOT(ISERROR(SEARCH("2 - желтый",P161)))</formula>
    </cfRule>
    <cfRule type="containsText" dxfId="2547" priority="2403" stopIfTrue="1" operator="containsText" text="1 - зеленый">
      <formula>NOT(ISERROR(SEARCH("1 - зеленый",P161)))</formula>
    </cfRule>
    <cfRule type="containsText" dxfId="2546" priority="2404" stopIfTrue="1" operator="containsText" text="0 - серый">
      <formula>NOT(ISERROR(SEARCH("0 - серый",P161)))</formula>
    </cfRule>
  </conditionalFormatting>
  <conditionalFormatting sqref="P152">
    <cfRule type="containsText" dxfId="2545" priority="2573" stopIfTrue="1" operator="containsText" text="3 - красный">
      <formula>NOT(ISERROR(SEARCH("3 - красный",P152)))</formula>
    </cfRule>
    <cfRule type="containsText" dxfId="2544" priority="2574" stopIfTrue="1" operator="containsText" text="2 - желтый">
      <formula>NOT(ISERROR(SEARCH("2 - желтый",P152)))</formula>
    </cfRule>
    <cfRule type="containsText" dxfId="2543" priority="2575" stopIfTrue="1" operator="containsText" text="1 - зеленый">
      <formula>NOT(ISERROR(SEARCH("1 - зеленый",P152)))</formula>
    </cfRule>
    <cfRule type="containsText" dxfId="2542" priority="2576" stopIfTrue="1" operator="containsText" text="0 - серый">
      <formula>NOT(ISERROR(SEARCH("0 - серый",P152)))</formula>
    </cfRule>
  </conditionalFormatting>
  <conditionalFormatting sqref="O152">
    <cfRule type="containsText" dxfId="2541" priority="2569" stopIfTrue="1" operator="containsText" text="3 - красный">
      <formula>NOT(ISERROR(SEARCH("3 - красный",O152)))</formula>
    </cfRule>
    <cfRule type="containsText" dxfId="2540" priority="2570" stopIfTrue="1" operator="containsText" text="2 - желтый">
      <formula>NOT(ISERROR(SEARCH("2 - желтый",O152)))</formula>
    </cfRule>
    <cfRule type="containsText" dxfId="2539" priority="2571" stopIfTrue="1" operator="containsText" text="1 - зеленый">
      <formula>NOT(ISERROR(SEARCH("1 - зеленый",O152)))</formula>
    </cfRule>
    <cfRule type="containsText" dxfId="2538" priority="2572" stopIfTrue="1" operator="containsText" text="0 - серый">
      <formula>NOT(ISERROR(SEARCH("0 - серый",O152)))</formula>
    </cfRule>
  </conditionalFormatting>
  <conditionalFormatting sqref="O260:O261">
    <cfRule type="containsText" dxfId="2537" priority="2537" stopIfTrue="1" operator="containsText" text="3 - красный">
      <formula>NOT(ISERROR(SEARCH("3 - красный",O260)))</formula>
    </cfRule>
    <cfRule type="containsText" dxfId="2536" priority="2538" stopIfTrue="1" operator="containsText" text="2 - желтый">
      <formula>NOT(ISERROR(SEARCH("2 - желтый",O260)))</formula>
    </cfRule>
    <cfRule type="containsText" dxfId="2535" priority="2539" stopIfTrue="1" operator="containsText" text="1 - зеленый">
      <formula>NOT(ISERROR(SEARCH("1 - зеленый",O260)))</formula>
    </cfRule>
    <cfRule type="containsText" dxfId="2534" priority="2540" stopIfTrue="1" operator="containsText" text="0 - серый">
      <formula>NOT(ISERROR(SEARCH("0 - серый",O260)))</formula>
    </cfRule>
  </conditionalFormatting>
  <conditionalFormatting sqref="O159:P159">
    <cfRule type="containsText" dxfId="2533" priority="2565" stopIfTrue="1" operator="containsText" text="3 - красный">
      <formula>NOT(ISERROR(SEARCH("3 - красный",O159)))</formula>
    </cfRule>
    <cfRule type="containsText" dxfId="2532" priority="2566" stopIfTrue="1" operator="containsText" text="2 - желтый">
      <formula>NOT(ISERROR(SEARCH("2 - желтый",O159)))</formula>
    </cfRule>
    <cfRule type="containsText" dxfId="2531" priority="2567" stopIfTrue="1" operator="containsText" text="1 - зеленый">
      <formula>NOT(ISERROR(SEARCH("1 - зеленый",O159)))</formula>
    </cfRule>
    <cfRule type="containsText" dxfId="2530" priority="2568" stopIfTrue="1" operator="containsText" text="0 - серый">
      <formula>NOT(ISERROR(SEARCH("0 - серый",O159)))</formula>
    </cfRule>
  </conditionalFormatting>
  <conditionalFormatting sqref="O274">
    <cfRule type="containsText" dxfId="2529" priority="2321" stopIfTrue="1" operator="containsText" text="3 - красный">
      <formula>NOT(ISERROR(SEARCH("3 - красный",O274)))</formula>
    </cfRule>
    <cfRule type="containsText" dxfId="2528" priority="2322" stopIfTrue="1" operator="containsText" text="2 - желтый">
      <formula>NOT(ISERROR(SEARCH("2 - желтый",O274)))</formula>
    </cfRule>
    <cfRule type="containsText" dxfId="2527" priority="2323" stopIfTrue="1" operator="containsText" text="1 - зеленый">
      <formula>NOT(ISERROR(SEARCH("1 - зеленый",O274)))</formula>
    </cfRule>
    <cfRule type="containsText" dxfId="2526" priority="2324" stopIfTrue="1" operator="containsText" text="0 - серый">
      <formula>NOT(ISERROR(SEARCH("0 - серый",O274)))</formula>
    </cfRule>
  </conditionalFormatting>
  <conditionalFormatting sqref="P187">
    <cfRule type="containsText" dxfId="2525" priority="2561" stopIfTrue="1" operator="containsText" text="3 - красный">
      <formula>NOT(ISERROR(SEARCH("3 - красный",P187)))</formula>
    </cfRule>
    <cfRule type="containsText" dxfId="2524" priority="2562" stopIfTrue="1" operator="containsText" text="2 - желтый">
      <formula>NOT(ISERROR(SEARCH("2 - желтый",P187)))</formula>
    </cfRule>
    <cfRule type="containsText" dxfId="2523" priority="2563" stopIfTrue="1" operator="containsText" text="1 - зеленый">
      <formula>NOT(ISERROR(SEARCH("1 - зеленый",P187)))</formula>
    </cfRule>
    <cfRule type="containsText" dxfId="2522" priority="2564" stopIfTrue="1" operator="containsText" text="0 - серый">
      <formula>NOT(ISERROR(SEARCH("0 - серый",P187)))</formula>
    </cfRule>
  </conditionalFormatting>
  <conditionalFormatting sqref="O187">
    <cfRule type="containsText" dxfId="2521" priority="2557" stopIfTrue="1" operator="containsText" text="3 - красный">
      <formula>NOT(ISERROR(SEARCH("3 - красный",O187)))</formula>
    </cfRule>
    <cfRule type="containsText" dxfId="2520" priority="2558" stopIfTrue="1" operator="containsText" text="2 - желтый">
      <formula>NOT(ISERROR(SEARCH("2 - желтый",O187)))</formula>
    </cfRule>
    <cfRule type="containsText" dxfId="2519" priority="2559" stopIfTrue="1" operator="containsText" text="1 - зеленый">
      <formula>NOT(ISERROR(SEARCH("1 - зеленый",O187)))</formula>
    </cfRule>
    <cfRule type="containsText" dxfId="2518" priority="2560" stopIfTrue="1" operator="containsText" text="0 - серый">
      <formula>NOT(ISERROR(SEARCH("0 - серый",O187)))</formula>
    </cfRule>
  </conditionalFormatting>
  <conditionalFormatting sqref="O196:P196">
    <cfRule type="containsText" dxfId="2517" priority="2553" stopIfTrue="1" operator="containsText" text="3 - красный">
      <formula>NOT(ISERROR(SEARCH("3 - красный",O196)))</formula>
    </cfRule>
    <cfRule type="containsText" dxfId="2516" priority="2554" stopIfTrue="1" operator="containsText" text="2 - желтый">
      <formula>NOT(ISERROR(SEARCH("2 - желтый",O196)))</formula>
    </cfRule>
    <cfRule type="containsText" dxfId="2515" priority="2555" stopIfTrue="1" operator="containsText" text="1 - зеленый">
      <formula>NOT(ISERROR(SEARCH("1 - зеленый",O196)))</formula>
    </cfRule>
    <cfRule type="containsText" dxfId="2514" priority="2556" stopIfTrue="1" operator="containsText" text="0 - серый">
      <formula>NOT(ISERROR(SEARCH("0 - серый",O196)))</formula>
    </cfRule>
  </conditionalFormatting>
  <conditionalFormatting sqref="O167:P167">
    <cfRule type="containsText" dxfId="2513" priority="2365" stopIfTrue="1" operator="containsText" text="3 - красный">
      <formula>NOT(ISERROR(SEARCH("3 - красный",O167)))</formula>
    </cfRule>
    <cfRule type="containsText" dxfId="2512" priority="2366" stopIfTrue="1" operator="containsText" text="2 - желтый">
      <formula>NOT(ISERROR(SEARCH("2 - желтый",O167)))</formula>
    </cfRule>
    <cfRule type="containsText" dxfId="2511" priority="2367" stopIfTrue="1" operator="containsText" text="1 - зеленый">
      <formula>NOT(ISERROR(SEARCH("1 - зеленый",O167)))</formula>
    </cfRule>
    <cfRule type="containsText" dxfId="2510" priority="2368" stopIfTrue="1" operator="containsText" text="0 - серый">
      <formula>NOT(ISERROR(SEARCH("0 - серый",O167)))</formula>
    </cfRule>
  </conditionalFormatting>
  <conditionalFormatting sqref="P259">
    <cfRule type="containsText" dxfId="2509" priority="2549" stopIfTrue="1" operator="containsText" text="3 - красный">
      <formula>NOT(ISERROR(SEARCH("3 - красный",P259)))</formula>
    </cfRule>
    <cfRule type="containsText" dxfId="2508" priority="2550" stopIfTrue="1" operator="containsText" text="2 - желтый">
      <formula>NOT(ISERROR(SEARCH("2 - желтый",P259)))</formula>
    </cfRule>
    <cfRule type="containsText" dxfId="2507" priority="2551" stopIfTrue="1" operator="containsText" text="1 - зеленый">
      <formula>NOT(ISERROR(SEARCH("1 - зеленый",P259)))</formula>
    </cfRule>
    <cfRule type="containsText" dxfId="2506" priority="2552" stopIfTrue="1" operator="containsText" text="0 - серый">
      <formula>NOT(ISERROR(SEARCH("0 - серый",P259)))</formula>
    </cfRule>
  </conditionalFormatting>
  <conditionalFormatting sqref="O259">
    <cfRule type="containsText" dxfId="2505" priority="2545" stopIfTrue="1" operator="containsText" text="3 - красный">
      <formula>NOT(ISERROR(SEARCH("3 - красный",O259)))</formula>
    </cfRule>
    <cfRule type="containsText" dxfId="2504" priority="2546" stopIfTrue="1" operator="containsText" text="2 - желтый">
      <formula>NOT(ISERROR(SEARCH("2 - желтый",O259)))</formula>
    </cfRule>
    <cfRule type="containsText" dxfId="2503" priority="2547" stopIfTrue="1" operator="containsText" text="1 - зеленый">
      <formula>NOT(ISERROR(SEARCH("1 - зеленый",O259)))</formula>
    </cfRule>
    <cfRule type="containsText" dxfId="2502" priority="2548" stopIfTrue="1" operator="containsText" text="0 - серый">
      <formula>NOT(ISERROR(SEARCH("0 - серый",O259)))</formula>
    </cfRule>
  </conditionalFormatting>
  <conditionalFormatting sqref="P260">
    <cfRule type="containsText" dxfId="2501" priority="2541" stopIfTrue="1" operator="containsText" text="3 - красный">
      <formula>NOT(ISERROR(SEARCH("3 - красный",P260)))</formula>
    </cfRule>
    <cfRule type="containsText" dxfId="2500" priority="2542" stopIfTrue="1" operator="containsText" text="2 - желтый">
      <formula>NOT(ISERROR(SEARCH("2 - желтый",P260)))</formula>
    </cfRule>
    <cfRule type="containsText" dxfId="2499" priority="2543" stopIfTrue="1" operator="containsText" text="1 - зеленый">
      <formula>NOT(ISERROR(SEARCH("1 - зеленый",P260)))</formula>
    </cfRule>
    <cfRule type="containsText" dxfId="2498" priority="2544" stopIfTrue="1" operator="containsText" text="0 - серый">
      <formula>NOT(ISERROR(SEARCH("0 - серый",P260)))</formula>
    </cfRule>
  </conditionalFormatting>
  <conditionalFormatting sqref="O263">
    <cfRule type="containsText" dxfId="2497" priority="2533" stopIfTrue="1" operator="containsText" text="3 - красный">
      <formula>NOT(ISERROR(SEARCH("3 - красный",O263)))</formula>
    </cfRule>
    <cfRule type="containsText" dxfId="2496" priority="2534" stopIfTrue="1" operator="containsText" text="2 - желтый">
      <formula>NOT(ISERROR(SEARCH("2 - желтый",O263)))</formula>
    </cfRule>
    <cfRule type="containsText" dxfId="2495" priority="2535" stopIfTrue="1" operator="containsText" text="1 - зеленый">
      <formula>NOT(ISERROR(SEARCH("1 - зеленый",O263)))</formula>
    </cfRule>
    <cfRule type="containsText" dxfId="2494" priority="2536" stopIfTrue="1" operator="containsText" text="0 - серый">
      <formula>NOT(ISERROR(SEARCH("0 - серый",O263)))</formula>
    </cfRule>
  </conditionalFormatting>
  <conditionalFormatting sqref="O278">
    <cfRule type="containsText" dxfId="2493" priority="2313" stopIfTrue="1" operator="containsText" text="3 - красный">
      <formula>NOT(ISERROR(SEARCH("3 - красный",O278)))</formula>
    </cfRule>
    <cfRule type="containsText" dxfId="2492" priority="2314" stopIfTrue="1" operator="containsText" text="2 - желтый">
      <formula>NOT(ISERROR(SEARCH("2 - желтый",O278)))</formula>
    </cfRule>
    <cfRule type="containsText" dxfId="2491" priority="2315" stopIfTrue="1" operator="containsText" text="1 - зеленый">
      <formula>NOT(ISERROR(SEARCH("1 - зеленый",O278)))</formula>
    </cfRule>
    <cfRule type="containsText" dxfId="2490" priority="2316" stopIfTrue="1" operator="containsText" text="0 - серый">
      <formula>NOT(ISERROR(SEARCH("0 - серый",O278)))</formula>
    </cfRule>
  </conditionalFormatting>
  <conditionalFormatting sqref="O287">
    <cfRule type="containsText" dxfId="2489" priority="2521" stopIfTrue="1" operator="containsText" text="3 - красный">
      <formula>NOT(ISERROR(SEARCH("3 - красный",O287)))</formula>
    </cfRule>
    <cfRule type="containsText" dxfId="2488" priority="2522" stopIfTrue="1" operator="containsText" text="2 - желтый">
      <formula>NOT(ISERROR(SEARCH("2 - желтый",O287)))</formula>
    </cfRule>
    <cfRule type="containsText" dxfId="2487" priority="2523" stopIfTrue="1" operator="containsText" text="1 - зеленый">
      <formula>NOT(ISERROR(SEARCH("1 - зеленый",O287)))</formula>
    </cfRule>
    <cfRule type="containsText" dxfId="2486" priority="2524" stopIfTrue="1" operator="containsText" text="0 - серый">
      <formula>NOT(ISERROR(SEARCH("0 - серый",O287)))</formula>
    </cfRule>
  </conditionalFormatting>
  <conditionalFormatting sqref="O292">
    <cfRule type="containsText" dxfId="2485" priority="2509" stopIfTrue="1" operator="containsText" text="3 - красный">
      <formula>NOT(ISERROR(SEARCH("3 - красный",O292)))</formula>
    </cfRule>
    <cfRule type="containsText" dxfId="2484" priority="2510" stopIfTrue="1" operator="containsText" text="2 - желтый">
      <formula>NOT(ISERROR(SEARCH("2 - желтый",O292)))</formula>
    </cfRule>
    <cfRule type="containsText" dxfId="2483" priority="2511" stopIfTrue="1" operator="containsText" text="1 - зеленый">
      <formula>NOT(ISERROR(SEARCH("1 - зеленый",O292)))</formula>
    </cfRule>
    <cfRule type="containsText" dxfId="2482" priority="2512" stopIfTrue="1" operator="containsText" text="0 - серый">
      <formula>NOT(ISERROR(SEARCH("0 - серый",O292)))</formula>
    </cfRule>
  </conditionalFormatting>
  <conditionalFormatting sqref="O293">
    <cfRule type="containsText" dxfId="2481" priority="2505" stopIfTrue="1" operator="containsText" text="3 - красный">
      <formula>NOT(ISERROR(SEARCH("3 - красный",O293)))</formula>
    </cfRule>
    <cfRule type="containsText" dxfId="2480" priority="2506" stopIfTrue="1" operator="containsText" text="2 - желтый">
      <formula>NOT(ISERROR(SEARCH("2 - желтый",O293)))</formula>
    </cfRule>
    <cfRule type="containsText" dxfId="2479" priority="2507" stopIfTrue="1" operator="containsText" text="1 - зеленый">
      <formula>NOT(ISERROR(SEARCH("1 - зеленый",O293)))</formula>
    </cfRule>
    <cfRule type="containsText" dxfId="2478" priority="2508" stopIfTrue="1" operator="containsText" text="0 - серый">
      <formula>NOT(ISERROR(SEARCH("0 - серый",O293)))</formula>
    </cfRule>
  </conditionalFormatting>
  <conditionalFormatting sqref="P294">
    <cfRule type="containsText" dxfId="2477" priority="2501" stopIfTrue="1" operator="containsText" text="3 - красный">
      <formula>NOT(ISERROR(SEARCH("3 - красный",P294)))</formula>
    </cfRule>
    <cfRule type="containsText" dxfId="2476" priority="2502" stopIfTrue="1" operator="containsText" text="2 - желтый">
      <formula>NOT(ISERROR(SEARCH("2 - желтый",P294)))</formula>
    </cfRule>
    <cfRule type="containsText" dxfId="2475" priority="2503" stopIfTrue="1" operator="containsText" text="1 - зеленый">
      <formula>NOT(ISERROR(SEARCH("1 - зеленый",P294)))</formula>
    </cfRule>
    <cfRule type="containsText" dxfId="2474" priority="2504" stopIfTrue="1" operator="containsText" text="0 - серый">
      <formula>NOT(ISERROR(SEARCH("0 - серый",P294)))</formula>
    </cfRule>
  </conditionalFormatting>
  <conditionalFormatting sqref="O294">
    <cfRule type="containsText" dxfId="2473" priority="2497" stopIfTrue="1" operator="containsText" text="3 - красный">
      <formula>NOT(ISERROR(SEARCH("3 - красный",O294)))</formula>
    </cfRule>
    <cfRule type="containsText" dxfId="2472" priority="2498" stopIfTrue="1" operator="containsText" text="2 - желтый">
      <formula>NOT(ISERROR(SEARCH("2 - желтый",O294)))</formula>
    </cfRule>
    <cfRule type="containsText" dxfId="2471" priority="2499" stopIfTrue="1" operator="containsText" text="1 - зеленый">
      <formula>NOT(ISERROR(SEARCH("1 - зеленый",O294)))</formula>
    </cfRule>
    <cfRule type="containsText" dxfId="2470" priority="2500" stopIfTrue="1" operator="containsText" text="0 - серый">
      <formula>NOT(ISERROR(SEARCH("0 - серый",O294)))</formula>
    </cfRule>
  </conditionalFormatting>
  <conditionalFormatting sqref="O312">
    <cfRule type="containsText" dxfId="2469" priority="2493" stopIfTrue="1" operator="containsText" text="3 - красный">
      <formula>NOT(ISERROR(SEARCH("3 - красный",O312)))</formula>
    </cfRule>
    <cfRule type="containsText" dxfId="2468" priority="2494" stopIfTrue="1" operator="containsText" text="2 - желтый">
      <formula>NOT(ISERROR(SEARCH("2 - желтый",O312)))</formula>
    </cfRule>
    <cfRule type="containsText" dxfId="2467" priority="2495" stopIfTrue="1" operator="containsText" text="1 - зеленый">
      <formula>NOT(ISERROR(SEARCH("1 - зеленый",O312)))</formula>
    </cfRule>
    <cfRule type="containsText" dxfId="2466" priority="2496" stopIfTrue="1" operator="containsText" text="0 - серый">
      <formula>NOT(ISERROR(SEARCH("0 - серый",O312)))</formula>
    </cfRule>
  </conditionalFormatting>
  <conditionalFormatting sqref="O303">
    <cfRule type="containsText" dxfId="2465" priority="2489" stopIfTrue="1" operator="containsText" text="3 - красный">
      <formula>NOT(ISERROR(SEARCH("3 - красный",O303)))</formula>
    </cfRule>
    <cfRule type="containsText" dxfId="2464" priority="2490" stopIfTrue="1" operator="containsText" text="2 - желтый">
      <formula>NOT(ISERROR(SEARCH("2 - желтый",O303)))</formula>
    </cfRule>
    <cfRule type="containsText" dxfId="2463" priority="2491" stopIfTrue="1" operator="containsText" text="1 - зеленый">
      <formula>NOT(ISERROR(SEARCH("1 - зеленый",O303)))</formula>
    </cfRule>
    <cfRule type="containsText" dxfId="2462" priority="2492" stopIfTrue="1" operator="containsText" text="0 - серый">
      <formula>NOT(ISERROR(SEARCH("0 - серый",O303)))</formula>
    </cfRule>
  </conditionalFormatting>
  <conditionalFormatting sqref="O270">
    <cfRule type="containsText" dxfId="2461" priority="2317" stopIfTrue="1" operator="containsText" text="3 - красный">
      <formula>NOT(ISERROR(SEARCH("3 - красный",O270)))</formula>
    </cfRule>
    <cfRule type="containsText" dxfId="2460" priority="2318" stopIfTrue="1" operator="containsText" text="2 - желтый">
      <formula>NOT(ISERROR(SEARCH("2 - желтый",O270)))</formula>
    </cfRule>
    <cfRule type="containsText" dxfId="2459" priority="2319" stopIfTrue="1" operator="containsText" text="1 - зеленый">
      <formula>NOT(ISERROR(SEARCH("1 - зеленый",O270)))</formula>
    </cfRule>
    <cfRule type="containsText" dxfId="2458" priority="2320" stopIfTrue="1" operator="containsText" text="0 - серый">
      <formula>NOT(ISERROR(SEARCH("0 - серый",O270)))</formula>
    </cfRule>
  </conditionalFormatting>
  <conditionalFormatting sqref="P327">
    <cfRule type="containsText" dxfId="2457" priority="2481" stopIfTrue="1" operator="containsText" text="3 - красный">
      <formula>NOT(ISERROR(SEARCH("3 - красный",P327)))</formula>
    </cfRule>
    <cfRule type="containsText" dxfId="2456" priority="2482" stopIfTrue="1" operator="containsText" text="2 - желтый">
      <formula>NOT(ISERROR(SEARCH("2 - желтый",P327)))</formula>
    </cfRule>
    <cfRule type="containsText" dxfId="2455" priority="2483" stopIfTrue="1" operator="containsText" text="1 - зеленый">
      <formula>NOT(ISERROR(SEARCH("1 - зеленый",P327)))</formula>
    </cfRule>
    <cfRule type="containsText" dxfId="2454" priority="2484" stopIfTrue="1" operator="containsText" text="0 - серый">
      <formula>NOT(ISERROR(SEARCH("0 - серый",P327)))</formula>
    </cfRule>
  </conditionalFormatting>
  <conditionalFormatting sqref="O327">
    <cfRule type="containsText" dxfId="2453" priority="2477" stopIfTrue="1" operator="containsText" text="3 - красный">
      <formula>NOT(ISERROR(SEARCH("3 - красный",O327)))</formula>
    </cfRule>
    <cfRule type="containsText" dxfId="2452" priority="2478" stopIfTrue="1" operator="containsText" text="2 - желтый">
      <formula>NOT(ISERROR(SEARCH("2 - желтый",O327)))</formula>
    </cfRule>
    <cfRule type="containsText" dxfId="2451" priority="2479" stopIfTrue="1" operator="containsText" text="1 - зеленый">
      <formula>NOT(ISERROR(SEARCH("1 - зеленый",O327)))</formula>
    </cfRule>
    <cfRule type="containsText" dxfId="2450" priority="2480" stopIfTrue="1" operator="containsText" text="0 - серый">
      <formula>NOT(ISERROR(SEARCH("0 - серый",O327)))</formula>
    </cfRule>
  </conditionalFormatting>
  <conditionalFormatting sqref="O328">
    <cfRule type="containsText" dxfId="2449" priority="2473" stopIfTrue="1" operator="containsText" text="3 - красный">
      <formula>NOT(ISERROR(SEARCH("3 - красный",O328)))</formula>
    </cfRule>
    <cfRule type="containsText" dxfId="2448" priority="2474" stopIfTrue="1" operator="containsText" text="2 - желтый">
      <formula>NOT(ISERROR(SEARCH("2 - желтый",O328)))</formula>
    </cfRule>
    <cfRule type="containsText" dxfId="2447" priority="2475" stopIfTrue="1" operator="containsText" text="1 - зеленый">
      <formula>NOT(ISERROR(SEARCH("1 - зеленый",O328)))</formula>
    </cfRule>
    <cfRule type="containsText" dxfId="2446" priority="2476" stopIfTrue="1" operator="containsText" text="0 - серый">
      <formula>NOT(ISERROR(SEARCH("0 - серый",O328)))</formula>
    </cfRule>
  </conditionalFormatting>
  <conditionalFormatting sqref="O329">
    <cfRule type="containsText" dxfId="2445" priority="2469" stopIfTrue="1" operator="containsText" text="3 - красный">
      <formula>NOT(ISERROR(SEARCH("3 - красный",O329)))</formula>
    </cfRule>
    <cfRule type="containsText" dxfId="2444" priority="2470" stopIfTrue="1" operator="containsText" text="2 - желтый">
      <formula>NOT(ISERROR(SEARCH("2 - желтый",O329)))</formula>
    </cfRule>
    <cfRule type="containsText" dxfId="2443" priority="2471" stopIfTrue="1" operator="containsText" text="1 - зеленый">
      <formula>NOT(ISERROR(SEARCH("1 - зеленый",O329)))</formula>
    </cfRule>
    <cfRule type="containsText" dxfId="2442" priority="2472" stopIfTrue="1" operator="containsText" text="0 - серый">
      <formula>NOT(ISERROR(SEARCH("0 - серый",O329)))</formula>
    </cfRule>
  </conditionalFormatting>
  <conditionalFormatting sqref="O363">
    <cfRule type="containsText" dxfId="2441" priority="2465" stopIfTrue="1" operator="containsText" text="3 - красный">
      <formula>NOT(ISERROR(SEARCH("3 - красный",O363)))</formula>
    </cfRule>
    <cfRule type="containsText" dxfId="2440" priority="2466" stopIfTrue="1" operator="containsText" text="2 - желтый">
      <formula>NOT(ISERROR(SEARCH("2 - желтый",O363)))</formula>
    </cfRule>
    <cfRule type="containsText" dxfId="2439" priority="2467" stopIfTrue="1" operator="containsText" text="1 - зеленый">
      <formula>NOT(ISERROR(SEARCH("1 - зеленый",O363)))</formula>
    </cfRule>
    <cfRule type="containsText" dxfId="2438" priority="2468" stopIfTrue="1" operator="containsText" text="0 - серый">
      <formula>NOT(ISERROR(SEARCH("0 - серый",O363)))</formula>
    </cfRule>
  </conditionalFormatting>
  <conditionalFormatting sqref="P61">
    <cfRule type="containsText" dxfId="2437" priority="2461" stopIfTrue="1" operator="containsText" text="3 - красный">
      <formula>NOT(ISERROR(SEARCH("3 - красный",P61)))</formula>
    </cfRule>
    <cfRule type="containsText" dxfId="2436" priority="2462" stopIfTrue="1" operator="containsText" text="2 - желтый">
      <formula>NOT(ISERROR(SEARCH("2 - желтый",P61)))</formula>
    </cfRule>
    <cfRule type="containsText" dxfId="2435" priority="2463" stopIfTrue="1" operator="containsText" text="1 - зеленый">
      <formula>NOT(ISERROR(SEARCH("1 - зеленый",P61)))</formula>
    </cfRule>
    <cfRule type="containsText" dxfId="2434" priority="2464" stopIfTrue="1" operator="containsText" text="0 - серый">
      <formula>NOT(ISERROR(SEARCH("0 - серый",P61)))</formula>
    </cfRule>
  </conditionalFormatting>
  <conditionalFormatting sqref="O61">
    <cfRule type="containsText" dxfId="2433" priority="2457" stopIfTrue="1" operator="containsText" text="3 - красный">
      <formula>NOT(ISERROR(SEARCH("3 - красный",O61)))</formula>
    </cfRule>
    <cfRule type="containsText" dxfId="2432" priority="2458" stopIfTrue="1" operator="containsText" text="2 - желтый">
      <formula>NOT(ISERROR(SEARCH("2 - желтый",O61)))</formula>
    </cfRule>
    <cfRule type="containsText" dxfId="2431" priority="2459" stopIfTrue="1" operator="containsText" text="1 - зеленый">
      <formula>NOT(ISERROR(SEARCH("1 - зеленый",O61)))</formula>
    </cfRule>
    <cfRule type="containsText" dxfId="2430" priority="2460" stopIfTrue="1" operator="containsText" text="0 - серый">
      <formula>NOT(ISERROR(SEARCH("0 - серый",O61)))</formula>
    </cfRule>
  </conditionalFormatting>
  <conditionalFormatting sqref="O73:P73">
    <cfRule type="containsText" dxfId="2429" priority="2453" stopIfTrue="1" operator="containsText" text="3 - красный">
      <formula>NOT(ISERROR(SEARCH("3 - красный",O73)))</formula>
    </cfRule>
    <cfRule type="containsText" dxfId="2428" priority="2454" stopIfTrue="1" operator="containsText" text="2 - желтый">
      <formula>NOT(ISERROR(SEARCH("2 - желтый",O73)))</formula>
    </cfRule>
    <cfRule type="containsText" dxfId="2427" priority="2455" stopIfTrue="1" operator="containsText" text="1 - зеленый">
      <formula>NOT(ISERROR(SEARCH("1 - зеленый",O73)))</formula>
    </cfRule>
    <cfRule type="containsText" dxfId="2426" priority="2456" stopIfTrue="1" operator="containsText" text="0 - серый">
      <formula>NOT(ISERROR(SEARCH("0 - серый",O73)))</formula>
    </cfRule>
  </conditionalFormatting>
  <conditionalFormatting sqref="P214">
    <cfRule type="containsText" dxfId="2425" priority="2353" stopIfTrue="1" operator="containsText" text="3 - красный">
      <formula>NOT(ISERROR(SEARCH("3 - красный",P214)))</formula>
    </cfRule>
    <cfRule type="containsText" dxfId="2424" priority="2354" stopIfTrue="1" operator="containsText" text="2 - желтый">
      <formula>NOT(ISERROR(SEARCH("2 - желтый",P214)))</formula>
    </cfRule>
    <cfRule type="containsText" dxfId="2423" priority="2355" stopIfTrue="1" operator="containsText" text="1 - зеленый">
      <formula>NOT(ISERROR(SEARCH("1 - зеленый",P214)))</formula>
    </cfRule>
    <cfRule type="containsText" dxfId="2422" priority="2356" stopIfTrue="1" operator="containsText" text="0 - серый">
      <formula>NOT(ISERROR(SEARCH("0 - серый",P214)))</formula>
    </cfRule>
  </conditionalFormatting>
  <conditionalFormatting sqref="O215">
    <cfRule type="containsText" dxfId="2421" priority="2349" stopIfTrue="1" operator="containsText" text="3 - красный">
      <formula>NOT(ISERROR(SEARCH("3 - красный",O215)))</formula>
    </cfRule>
    <cfRule type="containsText" dxfId="2420" priority="2350" stopIfTrue="1" operator="containsText" text="2 - желтый">
      <formula>NOT(ISERROR(SEARCH("2 - желтый",O215)))</formula>
    </cfRule>
    <cfRule type="containsText" dxfId="2419" priority="2351" stopIfTrue="1" operator="containsText" text="1 - зеленый">
      <formula>NOT(ISERROR(SEARCH("1 - зеленый",O215)))</formula>
    </cfRule>
    <cfRule type="containsText" dxfId="2418" priority="2352" stopIfTrue="1" operator="containsText" text="0 - серый">
      <formula>NOT(ISERROR(SEARCH("0 - серый",O215)))</formula>
    </cfRule>
  </conditionalFormatting>
  <conditionalFormatting sqref="P107">
    <cfRule type="containsText" dxfId="2417" priority="2449" stopIfTrue="1" operator="containsText" text="3 - красный">
      <formula>NOT(ISERROR(SEARCH("3 - красный",P107)))</formula>
    </cfRule>
    <cfRule type="containsText" dxfId="2416" priority="2450" stopIfTrue="1" operator="containsText" text="2 - желтый">
      <formula>NOT(ISERROR(SEARCH("2 - желтый",P107)))</formula>
    </cfRule>
    <cfRule type="containsText" dxfId="2415" priority="2451" stopIfTrue="1" operator="containsText" text="1 - зеленый">
      <formula>NOT(ISERROR(SEARCH("1 - зеленый",P107)))</formula>
    </cfRule>
    <cfRule type="containsText" dxfId="2414" priority="2452" stopIfTrue="1" operator="containsText" text="0 - серый">
      <formula>NOT(ISERROR(SEARCH("0 - серый",P107)))</formula>
    </cfRule>
  </conditionalFormatting>
  <conditionalFormatting sqref="P108">
    <cfRule type="containsText" dxfId="2413" priority="2445" stopIfTrue="1" operator="containsText" text="3 - красный">
      <formula>NOT(ISERROR(SEARCH("3 - красный",P108)))</formula>
    </cfRule>
    <cfRule type="containsText" dxfId="2412" priority="2446" stopIfTrue="1" operator="containsText" text="2 - желтый">
      <formula>NOT(ISERROR(SEARCH("2 - желтый",P108)))</formula>
    </cfRule>
    <cfRule type="containsText" dxfId="2411" priority="2447" stopIfTrue="1" operator="containsText" text="1 - зеленый">
      <formula>NOT(ISERROR(SEARCH("1 - зеленый",P108)))</formula>
    </cfRule>
    <cfRule type="containsText" dxfId="2410" priority="2448" stopIfTrue="1" operator="containsText" text="0 - серый">
      <formula>NOT(ISERROR(SEARCH("0 - серый",P108)))</formula>
    </cfRule>
  </conditionalFormatting>
  <conditionalFormatting sqref="P129">
    <cfRule type="containsText" dxfId="2409" priority="2441" stopIfTrue="1" operator="containsText" text="3 - красный">
      <formula>NOT(ISERROR(SEARCH("3 - красный",P129)))</formula>
    </cfRule>
    <cfRule type="containsText" dxfId="2408" priority="2442" stopIfTrue="1" operator="containsText" text="2 - желтый">
      <formula>NOT(ISERROR(SEARCH("2 - желтый",P129)))</formula>
    </cfRule>
    <cfRule type="containsText" dxfId="2407" priority="2443" stopIfTrue="1" operator="containsText" text="1 - зеленый">
      <formula>NOT(ISERROR(SEARCH("1 - зеленый",P129)))</formula>
    </cfRule>
    <cfRule type="containsText" dxfId="2406" priority="2444" stopIfTrue="1" operator="containsText" text="0 - серый">
      <formula>NOT(ISERROR(SEARCH("0 - серый",P129)))</formula>
    </cfRule>
  </conditionalFormatting>
  <conditionalFormatting sqref="P130">
    <cfRule type="containsText" dxfId="2405" priority="2437" stopIfTrue="1" operator="containsText" text="3 - красный">
      <formula>NOT(ISERROR(SEARCH("3 - красный",P130)))</formula>
    </cfRule>
    <cfRule type="containsText" dxfId="2404" priority="2438" stopIfTrue="1" operator="containsText" text="2 - желтый">
      <formula>NOT(ISERROR(SEARCH("2 - желтый",P130)))</formula>
    </cfRule>
    <cfRule type="containsText" dxfId="2403" priority="2439" stopIfTrue="1" operator="containsText" text="1 - зеленый">
      <formula>NOT(ISERROR(SEARCH("1 - зеленый",P130)))</formula>
    </cfRule>
    <cfRule type="containsText" dxfId="2402" priority="2440" stopIfTrue="1" operator="containsText" text="0 - серый">
      <formula>NOT(ISERROR(SEARCH("0 - серый",P130)))</formula>
    </cfRule>
  </conditionalFormatting>
  <conditionalFormatting sqref="P128">
    <cfRule type="containsText" dxfId="2401" priority="2433" stopIfTrue="1" operator="containsText" text="3 - красный">
      <formula>NOT(ISERROR(SEARCH("3 - красный",P128)))</formula>
    </cfRule>
    <cfRule type="containsText" dxfId="2400" priority="2434" stopIfTrue="1" operator="containsText" text="2 - желтый">
      <formula>NOT(ISERROR(SEARCH("2 - желтый",P128)))</formula>
    </cfRule>
    <cfRule type="containsText" dxfId="2399" priority="2435" stopIfTrue="1" operator="containsText" text="1 - зеленый">
      <formula>NOT(ISERROR(SEARCH("1 - зеленый",P128)))</formula>
    </cfRule>
    <cfRule type="containsText" dxfId="2398" priority="2436" stopIfTrue="1" operator="containsText" text="0 - серый">
      <formula>NOT(ISERROR(SEARCH("0 - серый",P128)))</formula>
    </cfRule>
  </conditionalFormatting>
  <conditionalFormatting sqref="O166:P166">
    <cfRule type="containsText" dxfId="2397" priority="2373" stopIfTrue="1" operator="containsText" text="3 - красный">
      <formula>NOT(ISERROR(SEARCH("3 - красный",O166)))</formula>
    </cfRule>
    <cfRule type="containsText" dxfId="2396" priority="2374" stopIfTrue="1" operator="containsText" text="2 - желтый">
      <formula>NOT(ISERROR(SEARCH("2 - желтый",O166)))</formula>
    </cfRule>
    <cfRule type="containsText" dxfId="2395" priority="2375" stopIfTrue="1" operator="containsText" text="1 - зеленый">
      <formula>NOT(ISERROR(SEARCH("1 - зеленый",O166)))</formula>
    </cfRule>
    <cfRule type="containsText" dxfId="2394" priority="2376" stopIfTrue="1" operator="containsText" text="0 - серый">
      <formula>NOT(ISERROR(SEARCH("0 - серый",O166)))</formula>
    </cfRule>
  </conditionalFormatting>
  <conditionalFormatting sqref="O45:P45">
    <cfRule type="containsText" dxfId="2393" priority="2429" stopIfTrue="1" operator="containsText" text="3 - красный">
      <formula>NOT(ISERROR(SEARCH("3 - красный",O45)))</formula>
    </cfRule>
    <cfRule type="containsText" dxfId="2392" priority="2430" stopIfTrue="1" operator="containsText" text="2 - желтый">
      <formula>NOT(ISERROR(SEARCH("2 - желтый",O45)))</formula>
    </cfRule>
    <cfRule type="containsText" dxfId="2391" priority="2431" stopIfTrue="1" operator="containsText" text="1 - зеленый">
      <formula>NOT(ISERROR(SEARCH("1 - зеленый",O45)))</formula>
    </cfRule>
    <cfRule type="containsText" dxfId="2390" priority="2432" stopIfTrue="1" operator="containsText" text="0 - серый">
      <formula>NOT(ISERROR(SEARCH("0 - серый",O45)))</formula>
    </cfRule>
  </conditionalFormatting>
  <conditionalFormatting sqref="O136">
    <cfRule type="containsText" dxfId="2389" priority="2425" stopIfTrue="1" operator="containsText" text="3 - красный">
      <formula>NOT(ISERROR(SEARCH("3 - красный",O136)))</formula>
    </cfRule>
    <cfRule type="containsText" dxfId="2388" priority="2426" stopIfTrue="1" operator="containsText" text="2 - желтый">
      <formula>NOT(ISERROR(SEARCH("2 - желтый",O136)))</formula>
    </cfRule>
    <cfRule type="containsText" dxfId="2387" priority="2427" stopIfTrue="1" operator="containsText" text="1 - зеленый">
      <formula>NOT(ISERROR(SEARCH("1 - зеленый",O136)))</formula>
    </cfRule>
    <cfRule type="containsText" dxfId="2386" priority="2428" stopIfTrue="1" operator="containsText" text="0 - серый">
      <formula>NOT(ISERROR(SEARCH("0 - серый",O136)))</formula>
    </cfRule>
  </conditionalFormatting>
  <conditionalFormatting sqref="O174:P174">
    <cfRule type="containsText" dxfId="2385" priority="2421" stopIfTrue="1" operator="containsText" text="3 - красный">
      <formula>NOT(ISERROR(SEARCH("3 - красный",O174)))</formula>
    </cfRule>
    <cfRule type="containsText" dxfId="2384" priority="2422" stopIfTrue="1" operator="containsText" text="2 - желтый">
      <formula>NOT(ISERROR(SEARCH("2 - желтый",O174)))</formula>
    </cfRule>
    <cfRule type="containsText" dxfId="2383" priority="2423" stopIfTrue="1" operator="containsText" text="1 - зеленый">
      <formula>NOT(ISERROR(SEARCH("1 - зеленый",O174)))</formula>
    </cfRule>
    <cfRule type="containsText" dxfId="2382" priority="2424" stopIfTrue="1" operator="containsText" text="0 - серый">
      <formula>NOT(ISERROR(SEARCH("0 - серый",O174)))</formula>
    </cfRule>
  </conditionalFormatting>
  <conditionalFormatting sqref="O175:P175">
    <cfRule type="containsText" dxfId="2381" priority="2417" stopIfTrue="1" operator="containsText" text="3 - красный">
      <formula>NOT(ISERROR(SEARCH("3 - красный",O175)))</formula>
    </cfRule>
    <cfRule type="containsText" dxfId="2380" priority="2418" stopIfTrue="1" operator="containsText" text="2 - желтый">
      <formula>NOT(ISERROR(SEARCH("2 - желтый",O175)))</formula>
    </cfRule>
    <cfRule type="containsText" dxfId="2379" priority="2419" stopIfTrue="1" operator="containsText" text="1 - зеленый">
      <formula>NOT(ISERROR(SEARCH("1 - зеленый",O175)))</formula>
    </cfRule>
    <cfRule type="containsText" dxfId="2378" priority="2420" stopIfTrue="1" operator="containsText" text="0 - серый">
      <formula>NOT(ISERROR(SEARCH("0 - серый",O175)))</formula>
    </cfRule>
  </conditionalFormatting>
  <conditionalFormatting sqref="O345:P345">
    <cfRule type="containsText" dxfId="2377" priority="2413" stopIfTrue="1" operator="containsText" text="3 - красный">
      <formula>NOT(ISERROR(SEARCH("3 - красный",O345)))</formula>
    </cfRule>
    <cfRule type="containsText" dxfId="2376" priority="2414" stopIfTrue="1" operator="containsText" text="2 - желтый">
      <formula>NOT(ISERROR(SEARCH("2 - желтый",O345)))</formula>
    </cfRule>
    <cfRule type="containsText" dxfId="2375" priority="2415" stopIfTrue="1" operator="containsText" text="1 - зеленый">
      <formula>NOT(ISERROR(SEARCH("1 - зеленый",O345)))</formula>
    </cfRule>
    <cfRule type="containsText" dxfId="2374" priority="2416" stopIfTrue="1" operator="containsText" text="0 - серый">
      <formula>NOT(ISERROR(SEARCH("0 - серый",O345)))</formula>
    </cfRule>
  </conditionalFormatting>
  <conditionalFormatting sqref="O346:P346">
    <cfRule type="containsText" dxfId="2373" priority="2409" stopIfTrue="1" operator="containsText" text="3 - красный">
      <formula>NOT(ISERROR(SEARCH("3 - красный",O346)))</formula>
    </cfRule>
    <cfRule type="containsText" dxfId="2372" priority="2410" stopIfTrue="1" operator="containsText" text="2 - желтый">
      <formula>NOT(ISERROR(SEARCH("2 - желтый",O346)))</formula>
    </cfRule>
    <cfRule type="containsText" dxfId="2371" priority="2411" stopIfTrue="1" operator="containsText" text="1 - зеленый">
      <formula>NOT(ISERROR(SEARCH("1 - зеленый",O346)))</formula>
    </cfRule>
    <cfRule type="containsText" dxfId="2370" priority="2412" stopIfTrue="1" operator="containsText" text="0 - серый">
      <formula>NOT(ISERROR(SEARCH("0 - серый",O346)))</formula>
    </cfRule>
  </conditionalFormatting>
  <conditionalFormatting sqref="O164:P164">
    <cfRule type="containsText" dxfId="2369" priority="2397" stopIfTrue="1" operator="containsText" text="3 - красный">
      <formula>NOT(ISERROR(SEARCH("3 - красный",O164)))</formula>
    </cfRule>
    <cfRule type="containsText" dxfId="2368" priority="2398" stopIfTrue="1" operator="containsText" text="2 - желтый">
      <formula>NOT(ISERROR(SEARCH("2 - желтый",O164)))</formula>
    </cfRule>
    <cfRule type="containsText" dxfId="2367" priority="2399" stopIfTrue="1" operator="containsText" text="1 - зеленый">
      <formula>NOT(ISERROR(SEARCH("1 - зеленый",O164)))</formula>
    </cfRule>
    <cfRule type="containsText" dxfId="2366" priority="2400" stopIfTrue="1" operator="containsText" text="0 - серый">
      <formula>NOT(ISERROR(SEARCH("0 - серый",O164)))</formula>
    </cfRule>
  </conditionalFormatting>
  <conditionalFormatting sqref="O165:P165">
    <cfRule type="containsText" dxfId="2365" priority="2393" stopIfTrue="1" operator="containsText" text="3 - красный">
      <formula>NOT(ISERROR(SEARCH("3 - красный",O165)))</formula>
    </cfRule>
    <cfRule type="containsText" dxfId="2364" priority="2394" stopIfTrue="1" operator="containsText" text="2 - желтый">
      <formula>NOT(ISERROR(SEARCH("2 - желтый",O165)))</formula>
    </cfRule>
    <cfRule type="containsText" dxfId="2363" priority="2395" stopIfTrue="1" operator="containsText" text="1 - зеленый">
      <formula>NOT(ISERROR(SEARCH("1 - зеленый",O165)))</formula>
    </cfRule>
    <cfRule type="containsText" dxfId="2362" priority="2396" stopIfTrue="1" operator="containsText" text="0 - серый">
      <formula>NOT(ISERROR(SEARCH("0 - серый",O165)))</formula>
    </cfRule>
  </conditionalFormatting>
  <conditionalFormatting sqref="O162">
    <cfRule type="containsText" dxfId="2361" priority="2389" stopIfTrue="1" operator="containsText" text="3 - красный">
      <formula>NOT(ISERROR(SEARCH("3 - красный",O162)))</formula>
    </cfRule>
    <cfRule type="containsText" dxfId="2360" priority="2390" stopIfTrue="1" operator="containsText" text="2 - желтый">
      <formula>NOT(ISERROR(SEARCH("2 - желтый",O162)))</formula>
    </cfRule>
    <cfRule type="containsText" dxfId="2359" priority="2391" stopIfTrue="1" operator="containsText" text="1 - зеленый">
      <formula>NOT(ISERROR(SEARCH("1 - зеленый",O162)))</formula>
    </cfRule>
    <cfRule type="containsText" dxfId="2358" priority="2392" stopIfTrue="1" operator="containsText" text="0 - серый">
      <formula>NOT(ISERROR(SEARCH("0 - серый",O162)))</formula>
    </cfRule>
  </conditionalFormatting>
  <conditionalFormatting sqref="P163">
    <cfRule type="containsText" dxfId="2357" priority="2385" stopIfTrue="1" operator="containsText" text="3 - красный">
      <formula>NOT(ISERROR(SEARCH("3 - красный",P163)))</formula>
    </cfRule>
    <cfRule type="containsText" dxfId="2356" priority="2386" stopIfTrue="1" operator="containsText" text="2 - желтый">
      <formula>NOT(ISERROR(SEARCH("2 - желтый",P163)))</formula>
    </cfRule>
    <cfRule type="containsText" dxfId="2355" priority="2387" stopIfTrue="1" operator="containsText" text="1 - зеленый">
      <formula>NOT(ISERROR(SEARCH("1 - зеленый",P163)))</formula>
    </cfRule>
    <cfRule type="containsText" dxfId="2354" priority="2388" stopIfTrue="1" operator="containsText" text="0 - серый">
      <formula>NOT(ISERROR(SEARCH("0 - серый",P163)))</formula>
    </cfRule>
  </conditionalFormatting>
  <conditionalFormatting sqref="O168:P168">
    <cfRule type="containsText" dxfId="2353" priority="2381" stopIfTrue="1" operator="containsText" text="3 - красный">
      <formula>NOT(ISERROR(SEARCH("3 - красный",O168)))</formula>
    </cfRule>
    <cfRule type="containsText" dxfId="2352" priority="2382" stopIfTrue="1" operator="containsText" text="2 - желтый">
      <formula>NOT(ISERROR(SEARCH("2 - желтый",O168)))</formula>
    </cfRule>
    <cfRule type="containsText" dxfId="2351" priority="2383" stopIfTrue="1" operator="containsText" text="1 - зеленый">
      <formula>NOT(ISERROR(SEARCH("1 - зеленый",O168)))</formula>
    </cfRule>
    <cfRule type="containsText" dxfId="2350" priority="2384" stopIfTrue="1" operator="containsText" text="0 - серый">
      <formula>NOT(ISERROR(SEARCH("0 - серый",O168)))</formula>
    </cfRule>
  </conditionalFormatting>
  <conditionalFormatting sqref="O169:P169">
    <cfRule type="containsText" dxfId="2349" priority="2377" stopIfTrue="1" operator="containsText" text="3 - красный">
      <formula>NOT(ISERROR(SEARCH("3 - красный",O169)))</formula>
    </cfRule>
    <cfRule type="containsText" dxfId="2348" priority="2378" stopIfTrue="1" operator="containsText" text="2 - желтый">
      <formula>NOT(ISERROR(SEARCH("2 - желтый",O169)))</formula>
    </cfRule>
    <cfRule type="containsText" dxfId="2347" priority="2379" stopIfTrue="1" operator="containsText" text="1 - зеленый">
      <formula>NOT(ISERROR(SEARCH("1 - зеленый",O169)))</formula>
    </cfRule>
    <cfRule type="containsText" dxfId="2346" priority="2380" stopIfTrue="1" operator="containsText" text="0 - серый">
      <formula>NOT(ISERROR(SEARCH("0 - серый",O169)))</formula>
    </cfRule>
  </conditionalFormatting>
  <conditionalFormatting sqref="O170:P170">
    <cfRule type="containsText" dxfId="2345" priority="2369" stopIfTrue="1" operator="containsText" text="3 - красный">
      <formula>NOT(ISERROR(SEARCH("3 - красный",O170)))</formula>
    </cfRule>
    <cfRule type="containsText" dxfId="2344" priority="2370" stopIfTrue="1" operator="containsText" text="2 - желтый">
      <formula>NOT(ISERROR(SEARCH("2 - желтый",O170)))</formula>
    </cfRule>
    <cfRule type="containsText" dxfId="2343" priority="2371" stopIfTrue="1" operator="containsText" text="1 - зеленый">
      <formula>NOT(ISERROR(SEARCH("1 - зеленый",O170)))</formula>
    </cfRule>
    <cfRule type="containsText" dxfId="2342" priority="2372" stopIfTrue="1" operator="containsText" text="0 - серый">
      <formula>NOT(ISERROR(SEARCH("0 - серый",O170)))</formula>
    </cfRule>
  </conditionalFormatting>
  <conditionalFormatting sqref="O171:P171">
    <cfRule type="containsText" dxfId="2341" priority="2361" stopIfTrue="1" operator="containsText" text="3 - красный">
      <formula>NOT(ISERROR(SEARCH("3 - красный",O171)))</formula>
    </cfRule>
    <cfRule type="containsText" dxfId="2340" priority="2362" stopIfTrue="1" operator="containsText" text="2 - желтый">
      <formula>NOT(ISERROR(SEARCH("2 - желтый",O171)))</formula>
    </cfRule>
    <cfRule type="containsText" dxfId="2339" priority="2363" stopIfTrue="1" operator="containsText" text="1 - зеленый">
      <formula>NOT(ISERROR(SEARCH("1 - зеленый",O171)))</formula>
    </cfRule>
    <cfRule type="containsText" dxfId="2338" priority="2364" stopIfTrue="1" operator="containsText" text="0 - серый">
      <formula>NOT(ISERROR(SEARCH("0 - серый",O171)))</formula>
    </cfRule>
  </conditionalFormatting>
  <conditionalFormatting sqref="O214">
    <cfRule type="containsText" dxfId="2337" priority="2357" stopIfTrue="1" operator="containsText" text="3 - красный">
      <formula>NOT(ISERROR(SEARCH("3 - красный",O214)))</formula>
    </cfRule>
    <cfRule type="containsText" dxfId="2336" priority="2358" stopIfTrue="1" operator="containsText" text="2 - желтый">
      <formula>NOT(ISERROR(SEARCH("2 - желтый",O214)))</formula>
    </cfRule>
    <cfRule type="containsText" dxfId="2335" priority="2359" stopIfTrue="1" operator="containsText" text="1 - зеленый">
      <formula>NOT(ISERROR(SEARCH("1 - зеленый",O214)))</formula>
    </cfRule>
    <cfRule type="containsText" dxfId="2334" priority="2360" stopIfTrue="1" operator="containsText" text="0 - серый">
      <formula>NOT(ISERROR(SEARCH("0 - серый",O214)))</formula>
    </cfRule>
  </conditionalFormatting>
  <conditionalFormatting sqref="P215">
    <cfRule type="containsText" dxfId="2333" priority="2345" stopIfTrue="1" operator="containsText" text="3 - красный">
      <formula>NOT(ISERROR(SEARCH("3 - красный",P215)))</formula>
    </cfRule>
    <cfRule type="containsText" dxfId="2332" priority="2346" stopIfTrue="1" operator="containsText" text="2 - желтый">
      <formula>NOT(ISERROR(SEARCH("2 - желтый",P215)))</formula>
    </cfRule>
    <cfRule type="containsText" dxfId="2331" priority="2347" stopIfTrue="1" operator="containsText" text="1 - зеленый">
      <formula>NOT(ISERROR(SEARCH("1 - зеленый",P215)))</formula>
    </cfRule>
    <cfRule type="containsText" dxfId="2330" priority="2348" stopIfTrue="1" operator="containsText" text="0 - серый">
      <formula>NOT(ISERROR(SEARCH("0 - серый",P215)))</formula>
    </cfRule>
  </conditionalFormatting>
  <conditionalFormatting sqref="O257">
    <cfRule type="containsText" dxfId="2329" priority="2341" stopIfTrue="1" operator="containsText" text="3 - красный">
      <formula>NOT(ISERROR(SEARCH("3 - красный",O257)))</formula>
    </cfRule>
    <cfRule type="containsText" dxfId="2328" priority="2342" stopIfTrue="1" operator="containsText" text="2 - желтый">
      <formula>NOT(ISERROR(SEARCH("2 - желтый",O257)))</formula>
    </cfRule>
    <cfRule type="containsText" dxfId="2327" priority="2343" stopIfTrue="1" operator="containsText" text="1 - зеленый">
      <formula>NOT(ISERROR(SEARCH("1 - зеленый",O257)))</formula>
    </cfRule>
    <cfRule type="containsText" dxfId="2326" priority="2344" stopIfTrue="1" operator="containsText" text="0 - серый">
      <formula>NOT(ISERROR(SEARCH("0 - серый",O257)))</formula>
    </cfRule>
  </conditionalFormatting>
  <conditionalFormatting sqref="P257">
    <cfRule type="containsText" dxfId="2325" priority="2337" stopIfTrue="1" operator="containsText" text="3 - красный">
      <formula>NOT(ISERROR(SEARCH("3 - красный",P257)))</formula>
    </cfRule>
    <cfRule type="containsText" dxfId="2324" priority="2338" stopIfTrue="1" operator="containsText" text="2 - желтый">
      <formula>NOT(ISERROR(SEARCH("2 - желтый",P257)))</formula>
    </cfRule>
    <cfRule type="containsText" dxfId="2323" priority="2339" stopIfTrue="1" operator="containsText" text="1 - зеленый">
      <formula>NOT(ISERROR(SEARCH("1 - зеленый",P257)))</formula>
    </cfRule>
    <cfRule type="containsText" dxfId="2322" priority="2340" stopIfTrue="1" operator="containsText" text="0 - серый">
      <formula>NOT(ISERROR(SEARCH("0 - серый",P257)))</formula>
    </cfRule>
  </conditionalFormatting>
  <conditionalFormatting sqref="O258:P258">
    <cfRule type="containsText" dxfId="2321" priority="2333" stopIfTrue="1" operator="containsText" text="3 - красный">
      <formula>NOT(ISERROR(SEARCH("3 - красный",O258)))</formula>
    </cfRule>
    <cfRule type="containsText" dxfId="2320" priority="2334" stopIfTrue="1" operator="containsText" text="2 - желтый">
      <formula>NOT(ISERROR(SEARCH("2 - желтый",O258)))</formula>
    </cfRule>
    <cfRule type="containsText" dxfId="2319" priority="2335" stopIfTrue="1" operator="containsText" text="1 - зеленый">
      <formula>NOT(ISERROR(SEARCH("1 - зеленый",O258)))</formula>
    </cfRule>
    <cfRule type="containsText" dxfId="2318" priority="2336" stopIfTrue="1" operator="containsText" text="0 - серый">
      <formula>NOT(ISERROR(SEARCH("0 - серый",O258)))</formula>
    </cfRule>
  </conditionalFormatting>
  <conditionalFormatting sqref="O216 O218">
    <cfRule type="containsText" dxfId="2317" priority="2329" stopIfTrue="1" operator="containsText" text="3 - красный">
      <formula>NOT(ISERROR(SEARCH("3 - красный",O216)))</formula>
    </cfRule>
    <cfRule type="containsText" dxfId="2316" priority="2330" stopIfTrue="1" operator="containsText" text="2 - желтый">
      <formula>NOT(ISERROR(SEARCH("2 - желтый",O216)))</formula>
    </cfRule>
    <cfRule type="containsText" dxfId="2315" priority="2331" stopIfTrue="1" operator="containsText" text="1 - зеленый">
      <formula>NOT(ISERROR(SEARCH("1 - зеленый",O216)))</formula>
    </cfRule>
    <cfRule type="containsText" dxfId="2314" priority="2332" stopIfTrue="1" operator="containsText" text="0 - серый">
      <formula>NOT(ISERROR(SEARCH("0 - серый",O216)))</formula>
    </cfRule>
  </conditionalFormatting>
  <conditionalFormatting sqref="O62:P62">
    <cfRule type="containsText" dxfId="2313" priority="1981" stopIfTrue="1" operator="containsText" text="3 - красный">
      <formula>NOT(ISERROR(SEARCH("3 - красный",O62)))</formula>
    </cfRule>
    <cfRule type="containsText" dxfId="2312" priority="1982" stopIfTrue="1" operator="containsText" text="2 - желтый">
      <formula>NOT(ISERROR(SEARCH("2 - желтый",O62)))</formula>
    </cfRule>
    <cfRule type="containsText" dxfId="2311" priority="1983" stopIfTrue="1" operator="containsText" text="1 - зеленый">
      <formula>NOT(ISERROR(SEARCH("1 - зеленый",O62)))</formula>
    </cfRule>
    <cfRule type="containsText" dxfId="2310" priority="1984" stopIfTrue="1" operator="containsText" text="0 - серый">
      <formula>NOT(ISERROR(SEARCH("0 - серый",O62)))</formula>
    </cfRule>
  </conditionalFormatting>
  <conditionalFormatting sqref="O273">
    <cfRule type="containsText" dxfId="2309" priority="2289" stopIfTrue="1" operator="containsText" text="3 - красный">
      <formula>NOT(ISERROR(SEARCH("3 - красный",O273)))</formula>
    </cfRule>
    <cfRule type="containsText" dxfId="2308" priority="2290" stopIfTrue="1" operator="containsText" text="2 - желтый">
      <formula>NOT(ISERROR(SEARCH("2 - желтый",O273)))</formula>
    </cfRule>
    <cfRule type="containsText" dxfId="2307" priority="2291" stopIfTrue="1" operator="containsText" text="1 - зеленый">
      <formula>NOT(ISERROR(SEARCH("1 - зеленый",O273)))</formula>
    </cfRule>
    <cfRule type="containsText" dxfId="2306" priority="2292" stopIfTrue="1" operator="containsText" text="0 - серый">
      <formula>NOT(ISERROR(SEARCH("0 - серый",O273)))</formula>
    </cfRule>
  </conditionalFormatting>
  <conditionalFormatting sqref="O279">
    <cfRule type="containsText" dxfId="2305" priority="2325" stopIfTrue="1" operator="containsText" text="3 - красный">
      <formula>NOT(ISERROR(SEARCH("3 - красный",O279)))</formula>
    </cfRule>
    <cfRule type="containsText" dxfId="2304" priority="2326" stopIfTrue="1" operator="containsText" text="2 - желтый">
      <formula>NOT(ISERROR(SEARCH("2 - желтый",O279)))</formula>
    </cfRule>
    <cfRule type="containsText" dxfId="2303" priority="2327" stopIfTrue="1" operator="containsText" text="1 - зеленый">
      <formula>NOT(ISERROR(SEARCH("1 - зеленый",O279)))</formula>
    </cfRule>
    <cfRule type="containsText" dxfId="2302" priority="2328" stopIfTrue="1" operator="containsText" text="0 - серый">
      <formula>NOT(ISERROR(SEARCH("0 - серый",O279)))</formula>
    </cfRule>
  </conditionalFormatting>
  <conditionalFormatting sqref="O271">
    <cfRule type="containsText" dxfId="2301" priority="2309" stopIfTrue="1" operator="containsText" text="3 - красный">
      <formula>NOT(ISERROR(SEARCH("3 - красный",O271)))</formula>
    </cfRule>
    <cfRule type="containsText" dxfId="2300" priority="2310" stopIfTrue="1" operator="containsText" text="2 - желтый">
      <formula>NOT(ISERROR(SEARCH("2 - желтый",O271)))</formula>
    </cfRule>
    <cfRule type="containsText" dxfId="2299" priority="2311" stopIfTrue="1" operator="containsText" text="1 - зеленый">
      <formula>NOT(ISERROR(SEARCH("1 - зеленый",O271)))</formula>
    </cfRule>
    <cfRule type="containsText" dxfId="2298" priority="2312" stopIfTrue="1" operator="containsText" text="0 - серый">
      <formula>NOT(ISERROR(SEARCH("0 - серый",O271)))</formula>
    </cfRule>
  </conditionalFormatting>
  <conditionalFormatting sqref="O275">
    <cfRule type="containsText" dxfId="2297" priority="2305" stopIfTrue="1" operator="containsText" text="3 - красный">
      <formula>NOT(ISERROR(SEARCH("3 - красный",O275)))</formula>
    </cfRule>
    <cfRule type="containsText" dxfId="2296" priority="2306" stopIfTrue="1" operator="containsText" text="2 - желтый">
      <formula>NOT(ISERROR(SEARCH("2 - желтый",O275)))</formula>
    </cfRule>
    <cfRule type="containsText" dxfId="2295" priority="2307" stopIfTrue="1" operator="containsText" text="1 - зеленый">
      <formula>NOT(ISERROR(SEARCH("1 - зеленый",O275)))</formula>
    </cfRule>
    <cfRule type="containsText" dxfId="2294" priority="2308" stopIfTrue="1" operator="containsText" text="0 - серый">
      <formula>NOT(ISERROR(SEARCH("0 - серый",O275)))</formula>
    </cfRule>
  </conditionalFormatting>
  <conditionalFormatting sqref="O276">
    <cfRule type="containsText" dxfId="2293" priority="2301" stopIfTrue="1" operator="containsText" text="3 - красный">
      <formula>NOT(ISERROR(SEARCH("3 - красный",O276)))</formula>
    </cfRule>
    <cfRule type="containsText" dxfId="2292" priority="2302" stopIfTrue="1" operator="containsText" text="2 - желтый">
      <formula>NOT(ISERROR(SEARCH("2 - желтый",O276)))</formula>
    </cfRule>
    <cfRule type="containsText" dxfId="2291" priority="2303" stopIfTrue="1" operator="containsText" text="1 - зеленый">
      <formula>NOT(ISERROR(SEARCH("1 - зеленый",O276)))</formula>
    </cfRule>
    <cfRule type="containsText" dxfId="2290" priority="2304" stopIfTrue="1" operator="containsText" text="0 - серый">
      <formula>NOT(ISERROR(SEARCH("0 - серый",O276)))</formula>
    </cfRule>
  </conditionalFormatting>
  <conditionalFormatting sqref="O277">
    <cfRule type="containsText" dxfId="2289" priority="2297" stopIfTrue="1" operator="containsText" text="3 - красный">
      <formula>NOT(ISERROR(SEARCH("3 - красный",O277)))</formula>
    </cfRule>
    <cfRule type="containsText" dxfId="2288" priority="2298" stopIfTrue="1" operator="containsText" text="2 - желтый">
      <formula>NOT(ISERROR(SEARCH("2 - желтый",O277)))</formula>
    </cfRule>
    <cfRule type="containsText" dxfId="2287" priority="2299" stopIfTrue="1" operator="containsText" text="1 - зеленый">
      <formula>NOT(ISERROR(SEARCH("1 - зеленый",O277)))</formula>
    </cfRule>
    <cfRule type="containsText" dxfId="2286" priority="2300" stopIfTrue="1" operator="containsText" text="0 - серый">
      <formula>NOT(ISERROR(SEARCH("0 - серый",O277)))</formula>
    </cfRule>
  </conditionalFormatting>
  <conditionalFormatting sqref="O272">
    <cfRule type="containsText" dxfId="2285" priority="2293" stopIfTrue="1" operator="containsText" text="3 - красный">
      <formula>NOT(ISERROR(SEARCH("3 - красный",O272)))</formula>
    </cfRule>
    <cfRule type="containsText" dxfId="2284" priority="2294" stopIfTrue="1" operator="containsText" text="2 - желтый">
      <formula>NOT(ISERROR(SEARCH("2 - желтый",O272)))</formula>
    </cfRule>
    <cfRule type="containsText" dxfId="2283" priority="2295" stopIfTrue="1" operator="containsText" text="1 - зеленый">
      <formula>NOT(ISERROR(SEARCH("1 - зеленый",O272)))</formula>
    </cfRule>
    <cfRule type="containsText" dxfId="2282" priority="2296" stopIfTrue="1" operator="containsText" text="0 - серый">
      <formula>NOT(ISERROR(SEARCH("0 - серый",O272)))</formula>
    </cfRule>
  </conditionalFormatting>
  <conditionalFormatting sqref="O109:P109">
    <cfRule type="containsText" dxfId="2281" priority="1969" stopIfTrue="1" operator="containsText" text="3 - красный">
      <formula>NOT(ISERROR(SEARCH("3 - красный",O109)))</formula>
    </cfRule>
    <cfRule type="containsText" dxfId="2280" priority="1970" stopIfTrue="1" operator="containsText" text="2 - желтый">
      <formula>NOT(ISERROR(SEARCH("2 - желтый",O109)))</formula>
    </cfRule>
    <cfRule type="containsText" dxfId="2279" priority="1971" stopIfTrue="1" operator="containsText" text="1 - зеленый">
      <formula>NOT(ISERROR(SEARCH("1 - зеленый",O109)))</formula>
    </cfRule>
    <cfRule type="containsText" dxfId="2278" priority="1972" stopIfTrue="1" operator="containsText" text="0 - серый">
      <formula>NOT(ISERROR(SEARCH("0 - серый",O109)))</formula>
    </cfRule>
  </conditionalFormatting>
  <conditionalFormatting sqref="P280">
    <cfRule type="containsText" dxfId="2277" priority="2285" stopIfTrue="1" operator="containsText" text="3 - красный">
      <formula>NOT(ISERROR(SEARCH("3 - красный",P280)))</formula>
    </cfRule>
    <cfRule type="containsText" dxfId="2276" priority="2286" stopIfTrue="1" operator="containsText" text="2 - желтый">
      <formula>NOT(ISERROR(SEARCH("2 - желтый",P280)))</formula>
    </cfRule>
    <cfRule type="containsText" dxfId="2275" priority="2287" stopIfTrue="1" operator="containsText" text="1 - зеленый">
      <formula>NOT(ISERROR(SEARCH("1 - зеленый",P280)))</formula>
    </cfRule>
    <cfRule type="containsText" dxfId="2274" priority="2288" stopIfTrue="1" operator="containsText" text="0 - серый">
      <formula>NOT(ISERROR(SEARCH("0 - серый",P280)))</formula>
    </cfRule>
  </conditionalFormatting>
  <conditionalFormatting sqref="O280">
    <cfRule type="containsText" dxfId="2273" priority="2281" stopIfTrue="1" operator="containsText" text="3 - красный">
      <formula>NOT(ISERROR(SEARCH("3 - красный",O280)))</formula>
    </cfRule>
    <cfRule type="containsText" dxfId="2272" priority="2282" stopIfTrue="1" operator="containsText" text="2 - желтый">
      <formula>NOT(ISERROR(SEARCH("2 - желтый",O280)))</formula>
    </cfRule>
    <cfRule type="containsText" dxfId="2271" priority="2283" stopIfTrue="1" operator="containsText" text="1 - зеленый">
      <formula>NOT(ISERROR(SEARCH("1 - зеленый",O280)))</formula>
    </cfRule>
    <cfRule type="containsText" dxfId="2270" priority="2284" stopIfTrue="1" operator="containsText" text="0 - серый">
      <formula>NOT(ISERROR(SEARCH("0 - серый",O280)))</formula>
    </cfRule>
  </conditionalFormatting>
  <conditionalFormatting sqref="P220">
    <cfRule type="containsText" dxfId="2269" priority="2277" stopIfTrue="1" operator="containsText" text="3 - красный">
      <formula>NOT(ISERROR(SEARCH("3 - красный",P220)))</formula>
    </cfRule>
    <cfRule type="containsText" dxfId="2268" priority="2278" stopIfTrue="1" operator="containsText" text="2 - желтый">
      <formula>NOT(ISERROR(SEARCH("2 - желтый",P220)))</formula>
    </cfRule>
    <cfRule type="containsText" dxfId="2267" priority="2279" stopIfTrue="1" operator="containsText" text="1 - зеленый">
      <formula>NOT(ISERROR(SEARCH("1 - зеленый",P220)))</formula>
    </cfRule>
    <cfRule type="containsText" dxfId="2266" priority="2280" stopIfTrue="1" operator="containsText" text="0 - серый">
      <formula>NOT(ISERROR(SEARCH("0 - серый",P220)))</formula>
    </cfRule>
  </conditionalFormatting>
  <conditionalFormatting sqref="O221:P221">
    <cfRule type="containsText" dxfId="2265" priority="2273" stopIfTrue="1" operator="containsText" text="3 - красный">
      <formula>NOT(ISERROR(SEARCH("3 - красный",O221)))</formula>
    </cfRule>
    <cfRule type="containsText" dxfId="2264" priority="2274" stopIfTrue="1" operator="containsText" text="2 - желтый">
      <formula>NOT(ISERROR(SEARCH("2 - желтый",O221)))</formula>
    </cfRule>
    <cfRule type="containsText" dxfId="2263" priority="2275" stopIfTrue="1" operator="containsText" text="1 - зеленый">
      <formula>NOT(ISERROR(SEARCH("1 - зеленый",O221)))</formula>
    </cfRule>
    <cfRule type="containsText" dxfId="2262" priority="2276" stopIfTrue="1" operator="containsText" text="0 - серый">
      <formula>NOT(ISERROR(SEARCH("0 - серый",O221)))</formula>
    </cfRule>
  </conditionalFormatting>
  <conditionalFormatting sqref="P263">
    <cfRule type="containsText" dxfId="2261" priority="2085" stopIfTrue="1" operator="containsText" text="3 - красный">
      <formula>NOT(ISERROR(SEARCH("3 - красный",P263)))</formula>
    </cfRule>
    <cfRule type="containsText" dxfId="2260" priority="2086" stopIfTrue="1" operator="containsText" text="2 - желтый">
      <formula>NOT(ISERROR(SEARCH("2 - желтый",P263)))</formula>
    </cfRule>
    <cfRule type="containsText" dxfId="2259" priority="2087" stopIfTrue="1" operator="containsText" text="1 - зеленый">
      <formula>NOT(ISERROR(SEARCH("1 - зеленый",P263)))</formula>
    </cfRule>
    <cfRule type="containsText" dxfId="2258" priority="2088" stopIfTrue="1" operator="containsText" text="0 - серый">
      <formula>NOT(ISERROR(SEARCH("0 - серый",P263)))</formula>
    </cfRule>
  </conditionalFormatting>
  <conditionalFormatting sqref="O305">
    <cfRule type="containsText" dxfId="2257" priority="2269" stopIfTrue="1" operator="containsText" text="3 - красный">
      <formula>NOT(ISERROR(SEARCH("3 - красный",O305)))</formula>
    </cfRule>
    <cfRule type="containsText" dxfId="2256" priority="2270" stopIfTrue="1" operator="containsText" text="2 - желтый">
      <formula>NOT(ISERROR(SEARCH("2 - желтый",O305)))</formula>
    </cfRule>
    <cfRule type="containsText" dxfId="2255" priority="2271" stopIfTrue="1" operator="containsText" text="1 - зеленый">
      <formula>NOT(ISERROR(SEARCH("1 - зеленый",O305)))</formula>
    </cfRule>
    <cfRule type="containsText" dxfId="2254" priority="2272" stopIfTrue="1" operator="containsText" text="0 - серый">
      <formula>NOT(ISERROR(SEARCH("0 - серый",O305)))</formula>
    </cfRule>
  </conditionalFormatting>
  <conditionalFormatting sqref="O139:P139">
    <cfRule type="containsText" dxfId="2253" priority="1965" stopIfTrue="1" operator="containsText" text="3 - красный">
      <formula>NOT(ISERROR(SEARCH("3 - красный",O139)))</formula>
    </cfRule>
    <cfRule type="containsText" dxfId="2252" priority="1966" stopIfTrue="1" operator="containsText" text="2 - желтый">
      <formula>NOT(ISERROR(SEARCH("2 - желтый",O139)))</formula>
    </cfRule>
    <cfRule type="containsText" dxfId="2251" priority="1967" stopIfTrue="1" operator="containsText" text="1 - зеленый">
      <formula>NOT(ISERROR(SEARCH("1 - зеленый",O139)))</formula>
    </cfRule>
    <cfRule type="containsText" dxfId="2250" priority="1968" stopIfTrue="1" operator="containsText" text="0 - серый">
      <formula>NOT(ISERROR(SEARCH("0 - серый",O139)))</formula>
    </cfRule>
  </conditionalFormatting>
  <conditionalFormatting sqref="O262">
    <cfRule type="containsText" dxfId="2249" priority="2265" stopIfTrue="1" operator="containsText" text="3 - красный">
      <formula>NOT(ISERROR(SEARCH("3 - красный",O262)))</formula>
    </cfRule>
    <cfRule type="containsText" dxfId="2248" priority="2266" stopIfTrue="1" operator="containsText" text="2 - желтый">
      <formula>NOT(ISERROR(SEARCH("2 - желтый",O262)))</formula>
    </cfRule>
    <cfRule type="containsText" dxfId="2247" priority="2267" stopIfTrue="1" operator="containsText" text="1 - зеленый">
      <formula>NOT(ISERROR(SEARCH("1 - зеленый",O262)))</formula>
    </cfRule>
    <cfRule type="containsText" dxfId="2246" priority="2268" stopIfTrue="1" operator="containsText" text="0 - серый">
      <formula>NOT(ISERROR(SEARCH("0 - серый",O262)))</formula>
    </cfRule>
  </conditionalFormatting>
  <conditionalFormatting sqref="O308">
    <cfRule type="containsText" dxfId="2245" priority="2261" stopIfTrue="1" operator="containsText" text="3 - красный">
      <formula>NOT(ISERROR(SEARCH("3 - красный",O308)))</formula>
    </cfRule>
    <cfRule type="containsText" dxfId="2244" priority="2262" stopIfTrue="1" operator="containsText" text="2 - желтый">
      <formula>NOT(ISERROR(SEARCH("2 - желтый",O308)))</formula>
    </cfRule>
    <cfRule type="containsText" dxfId="2243" priority="2263" stopIfTrue="1" operator="containsText" text="1 - зеленый">
      <formula>NOT(ISERROR(SEARCH("1 - зеленый",O308)))</formula>
    </cfRule>
    <cfRule type="containsText" dxfId="2242" priority="2264" stopIfTrue="1" operator="containsText" text="0 - серый">
      <formula>NOT(ISERROR(SEARCH("0 - серый",O308)))</formula>
    </cfRule>
  </conditionalFormatting>
  <conditionalFormatting sqref="O53:P53">
    <cfRule type="containsText" dxfId="2241" priority="1821" stopIfTrue="1" operator="containsText" text="3 - красный">
      <formula>NOT(ISERROR(SEARCH("3 - красный",O53)))</formula>
    </cfRule>
    <cfRule type="containsText" dxfId="2240" priority="1822" stopIfTrue="1" operator="containsText" text="2 - желтый">
      <formula>NOT(ISERROR(SEARCH("2 - желтый",O53)))</formula>
    </cfRule>
    <cfRule type="containsText" dxfId="2239" priority="1823" stopIfTrue="1" operator="containsText" text="1 - зеленый">
      <formula>NOT(ISERROR(SEARCH("1 - зеленый",O53)))</formula>
    </cfRule>
    <cfRule type="containsText" dxfId="2238" priority="1824" stopIfTrue="1" operator="containsText" text="0 - серый">
      <formula>NOT(ISERROR(SEARCH("0 - серый",O53)))</formula>
    </cfRule>
  </conditionalFormatting>
  <conditionalFormatting sqref="O151:P151">
    <cfRule type="containsText" dxfId="2237" priority="1785" stopIfTrue="1" operator="containsText" text="3 - красный">
      <formula>NOT(ISERROR(SEARCH("3 - красный",O151)))</formula>
    </cfRule>
    <cfRule type="containsText" dxfId="2236" priority="1786" stopIfTrue="1" operator="containsText" text="2 - желтый">
      <formula>NOT(ISERROR(SEARCH("2 - желтый",O151)))</formula>
    </cfRule>
    <cfRule type="containsText" dxfId="2235" priority="1787" stopIfTrue="1" operator="containsText" text="1 - зеленый">
      <formula>NOT(ISERROR(SEARCH("1 - зеленый",O151)))</formula>
    </cfRule>
    <cfRule type="containsText" dxfId="2234" priority="1788" stopIfTrue="1" operator="containsText" text="0 - серый">
      <formula>NOT(ISERROR(SEARCH("0 - серый",O151)))</formula>
    </cfRule>
  </conditionalFormatting>
  <conditionalFormatting sqref="O38:P38">
    <cfRule type="containsText" dxfId="2233" priority="1725" stopIfTrue="1" operator="containsText" text="3 - красный">
      <formula>NOT(ISERROR(SEARCH("3 - красный",O38)))</formula>
    </cfRule>
    <cfRule type="containsText" dxfId="2232" priority="1726" stopIfTrue="1" operator="containsText" text="2 - желтый">
      <formula>NOT(ISERROR(SEARCH("2 - желтый",O38)))</formula>
    </cfRule>
    <cfRule type="containsText" dxfId="2231" priority="1727" stopIfTrue="1" operator="containsText" text="1 - зеленый">
      <formula>NOT(ISERROR(SEARCH("1 - зеленый",O38)))</formula>
    </cfRule>
    <cfRule type="containsText" dxfId="2230" priority="1728" stopIfTrue="1" operator="containsText" text="0 - серый">
      <formula>NOT(ISERROR(SEARCH("0 - серый",O38)))</formula>
    </cfRule>
  </conditionalFormatting>
  <conditionalFormatting sqref="P292">
    <cfRule type="containsText" dxfId="2229" priority="2257" stopIfTrue="1" operator="containsText" text="3 - красный">
      <formula>NOT(ISERROR(SEARCH("3 - красный",P292)))</formula>
    </cfRule>
    <cfRule type="containsText" dxfId="2228" priority="2258" stopIfTrue="1" operator="containsText" text="2 - желтый">
      <formula>NOT(ISERROR(SEARCH("2 - желтый",P292)))</formula>
    </cfRule>
    <cfRule type="containsText" dxfId="2227" priority="2259" stopIfTrue="1" operator="containsText" text="1 - зеленый">
      <formula>NOT(ISERROR(SEARCH("1 - зеленый",P292)))</formula>
    </cfRule>
    <cfRule type="containsText" dxfId="2226" priority="2260" stopIfTrue="1" operator="containsText" text="0 - серый">
      <formula>NOT(ISERROR(SEARCH("0 - серый",P292)))</formula>
    </cfRule>
  </conditionalFormatting>
  <conditionalFormatting sqref="P293">
    <cfRule type="containsText" dxfId="2225" priority="2253" stopIfTrue="1" operator="containsText" text="3 - красный">
      <formula>NOT(ISERROR(SEARCH("3 - красный",P293)))</formula>
    </cfRule>
    <cfRule type="containsText" dxfId="2224" priority="2254" stopIfTrue="1" operator="containsText" text="2 - желтый">
      <formula>NOT(ISERROR(SEARCH("2 - желтый",P293)))</formula>
    </cfRule>
    <cfRule type="containsText" dxfId="2223" priority="2255" stopIfTrue="1" operator="containsText" text="1 - зеленый">
      <formula>NOT(ISERROR(SEARCH("1 - зеленый",P293)))</formula>
    </cfRule>
    <cfRule type="containsText" dxfId="2222" priority="2256" stopIfTrue="1" operator="containsText" text="0 - серый">
      <formula>NOT(ISERROR(SEARCH("0 - серый",P293)))</formula>
    </cfRule>
  </conditionalFormatting>
  <conditionalFormatting sqref="O211">
    <cfRule type="containsText" dxfId="2221" priority="2249" stopIfTrue="1" operator="containsText" text="3 - красный">
      <formula>NOT(ISERROR(SEARCH("3 - красный",O211)))</formula>
    </cfRule>
    <cfRule type="containsText" dxfId="2220" priority="2250" stopIfTrue="1" operator="containsText" text="2 - желтый">
      <formula>NOT(ISERROR(SEARCH("2 - желтый",O211)))</formula>
    </cfRule>
    <cfRule type="containsText" dxfId="2219" priority="2251" stopIfTrue="1" operator="containsText" text="1 - зеленый">
      <formula>NOT(ISERROR(SEARCH("1 - зеленый",O211)))</formula>
    </cfRule>
    <cfRule type="containsText" dxfId="2218" priority="2252" stopIfTrue="1" operator="containsText" text="0 - серый">
      <formula>NOT(ISERROR(SEARCH("0 - серый",O211)))</formula>
    </cfRule>
  </conditionalFormatting>
  <conditionalFormatting sqref="O219">
    <cfRule type="containsText" dxfId="2217" priority="2245" stopIfTrue="1" operator="containsText" text="3 - красный">
      <formula>NOT(ISERROR(SEARCH("3 - красный",O219)))</formula>
    </cfRule>
    <cfRule type="containsText" dxfId="2216" priority="2246" stopIfTrue="1" operator="containsText" text="2 - желтый">
      <formula>NOT(ISERROR(SEARCH("2 - желтый",O219)))</formula>
    </cfRule>
    <cfRule type="containsText" dxfId="2215" priority="2247" stopIfTrue="1" operator="containsText" text="1 - зеленый">
      <formula>NOT(ISERROR(SEARCH("1 - зеленый",O219)))</formula>
    </cfRule>
    <cfRule type="containsText" dxfId="2214" priority="2248" stopIfTrue="1" operator="containsText" text="0 - серый">
      <formula>NOT(ISERROR(SEARCH("0 - серый",O219)))</formula>
    </cfRule>
  </conditionalFormatting>
  <conditionalFormatting sqref="O220">
    <cfRule type="containsText" dxfId="2213" priority="2241" stopIfTrue="1" operator="containsText" text="3 - красный">
      <formula>NOT(ISERROR(SEARCH("3 - красный",O220)))</formula>
    </cfRule>
    <cfRule type="containsText" dxfId="2212" priority="2242" stopIfTrue="1" operator="containsText" text="2 - желтый">
      <formula>NOT(ISERROR(SEARCH("2 - желтый",O220)))</formula>
    </cfRule>
    <cfRule type="containsText" dxfId="2211" priority="2243" stopIfTrue="1" operator="containsText" text="1 - зеленый">
      <formula>NOT(ISERROR(SEARCH("1 - зеленый",O220)))</formula>
    </cfRule>
    <cfRule type="containsText" dxfId="2210" priority="2244" stopIfTrue="1" operator="containsText" text="0 - серый">
      <formula>NOT(ISERROR(SEARCH("0 - серый",O220)))</formula>
    </cfRule>
  </conditionalFormatting>
  <conditionalFormatting sqref="P58">
    <cfRule type="containsText" dxfId="2209" priority="2145" stopIfTrue="1" operator="containsText" text="3 - красный">
      <formula>NOT(ISERROR(SEARCH("3 - красный",P58)))</formula>
    </cfRule>
    <cfRule type="containsText" dxfId="2208" priority="2146" stopIfTrue="1" operator="containsText" text="2 - желтый">
      <formula>NOT(ISERROR(SEARCH("2 - желтый",P58)))</formula>
    </cfRule>
    <cfRule type="containsText" dxfId="2207" priority="2147" stopIfTrue="1" operator="containsText" text="1 - зеленый">
      <formula>NOT(ISERROR(SEARCH("1 - зеленый",P58)))</formula>
    </cfRule>
    <cfRule type="containsText" dxfId="2206" priority="2148" stopIfTrue="1" operator="containsText" text="0 - серый">
      <formula>NOT(ISERROR(SEARCH("0 - серый",P58)))</formula>
    </cfRule>
  </conditionalFormatting>
  <conditionalFormatting sqref="O326">
    <cfRule type="containsText" dxfId="2205" priority="2237" stopIfTrue="1" operator="containsText" text="3 - красный">
      <formula>NOT(ISERROR(SEARCH("3 - красный",O326)))</formula>
    </cfRule>
    <cfRule type="containsText" dxfId="2204" priority="2238" stopIfTrue="1" operator="containsText" text="2 - желтый">
      <formula>NOT(ISERROR(SEARCH("2 - желтый",O326)))</formula>
    </cfRule>
    <cfRule type="containsText" dxfId="2203" priority="2239" stopIfTrue="1" operator="containsText" text="1 - зеленый">
      <formula>NOT(ISERROR(SEARCH("1 - зеленый",O326)))</formula>
    </cfRule>
    <cfRule type="containsText" dxfId="2202" priority="2240" stopIfTrue="1" operator="containsText" text="0 - серый">
      <formula>NOT(ISERROR(SEARCH("0 - серый",O326)))</formula>
    </cfRule>
  </conditionalFormatting>
  <conditionalFormatting sqref="O99">
    <cfRule type="containsText" dxfId="2201" priority="2233" stopIfTrue="1" operator="containsText" text="3 - красный">
      <formula>NOT(ISERROR(SEARCH("3 - красный",O99)))</formula>
    </cfRule>
    <cfRule type="containsText" dxfId="2200" priority="2234" stopIfTrue="1" operator="containsText" text="2 - желтый">
      <formula>NOT(ISERROR(SEARCH("2 - желтый",O99)))</formula>
    </cfRule>
    <cfRule type="containsText" dxfId="2199" priority="2235" stopIfTrue="1" operator="containsText" text="1 - зеленый">
      <formula>NOT(ISERROR(SEARCH("1 - зеленый",O99)))</formula>
    </cfRule>
    <cfRule type="containsText" dxfId="2198" priority="2236" stopIfTrue="1" operator="containsText" text="0 - серый">
      <formula>NOT(ISERROR(SEARCH("0 - серый",O99)))</formula>
    </cfRule>
  </conditionalFormatting>
  <conditionalFormatting sqref="O100">
    <cfRule type="containsText" dxfId="2197" priority="2229" stopIfTrue="1" operator="containsText" text="3 - красный">
      <formula>NOT(ISERROR(SEARCH("3 - красный",O100)))</formula>
    </cfRule>
    <cfRule type="containsText" dxfId="2196" priority="2230" stopIfTrue="1" operator="containsText" text="2 - желтый">
      <formula>NOT(ISERROR(SEARCH("2 - желтый",O100)))</formula>
    </cfRule>
    <cfRule type="containsText" dxfId="2195" priority="2231" stopIfTrue="1" operator="containsText" text="1 - зеленый">
      <formula>NOT(ISERROR(SEARCH("1 - зеленый",O100)))</formula>
    </cfRule>
    <cfRule type="containsText" dxfId="2194" priority="2232" stopIfTrue="1" operator="containsText" text="0 - серый">
      <formula>NOT(ISERROR(SEARCH("0 - серый",O100)))</formula>
    </cfRule>
  </conditionalFormatting>
  <conditionalFormatting sqref="O101">
    <cfRule type="containsText" dxfId="2193" priority="2225" stopIfTrue="1" operator="containsText" text="3 - красный">
      <formula>NOT(ISERROR(SEARCH("3 - красный",O101)))</formula>
    </cfRule>
    <cfRule type="containsText" dxfId="2192" priority="2226" stopIfTrue="1" operator="containsText" text="2 - желтый">
      <formula>NOT(ISERROR(SEARCH("2 - желтый",O101)))</formula>
    </cfRule>
    <cfRule type="containsText" dxfId="2191" priority="2227" stopIfTrue="1" operator="containsText" text="1 - зеленый">
      <formula>NOT(ISERROR(SEARCH("1 - зеленый",O101)))</formula>
    </cfRule>
    <cfRule type="containsText" dxfId="2190" priority="2228" stopIfTrue="1" operator="containsText" text="0 - серый">
      <formula>NOT(ISERROR(SEARCH("0 - серый",O101)))</formula>
    </cfRule>
  </conditionalFormatting>
  <conditionalFormatting sqref="O102">
    <cfRule type="containsText" dxfId="2189" priority="2221" stopIfTrue="1" operator="containsText" text="3 - красный">
      <formula>NOT(ISERROR(SEARCH("3 - красный",O102)))</formula>
    </cfRule>
    <cfRule type="containsText" dxfId="2188" priority="2222" stopIfTrue="1" operator="containsText" text="2 - желтый">
      <formula>NOT(ISERROR(SEARCH("2 - желтый",O102)))</formula>
    </cfRule>
    <cfRule type="containsText" dxfId="2187" priority="2223" stopIfTrue="1" operator="containsText" text="1 - зеленый">
      <formula>NOT(ISERROR(SEARCH("1 - зеленый",O102)))</formula>
    </cfRule>
    <cfRule type="containsText" dxfId="2186" priority="2224" stopIfTrue="1" operator="containsText" text="0 - серый">
      <formula>NOT(ISERROR(SEARCH("0 - серый",O102)))</formula>
    </cfRule>
  </conditionalFormatting>
  <conditionalFormatting sqref="O103">
    <cfRule type="containsText" dxfId="2185" priority="2217" stopIfTrue="1" operator="containsText" text="3 - красный">
      <formula>NOT(ISERROR(SEARCH("3 - красный",O103)))</formula>
    </cfRule>
    <cfRule type="containsText" dxfId="2184" priority="2218" stopIfTrue="1" operator="containsText" text="2 - желтый">
      <formula>NOT(ISERROR(SEARCH("2 - желтый",O103)))</formula>
    </cfRule>
    <cfRule type="containsText" dxfId="2183" priority="2219" stopIfTrue="1" operator="containsText" text="1 - зеленый">
      <formula>NOT(ISERROR(SEARCH("1 - зеленый",O103)))</formula>
    </cfRule>
    <cfRule type="containsText" dxfId="2182" priority="2220" stopIfTrue="1" operator="containsText" text="0 - серый">
      <formula>NOT(ISERROR(SEARCH("0 - серый",O103)))</formula>
    </cfRule>
  </conditionalFormatting>
  <conditionalFormatting sqref="O104">
    <cfRule type="containsText" dxfId="2181" priority="2213" stopIfTrue="1" operator="containsText" text="3 - красный">
      <formula>NOT(ISERROR(SEARCH("3 - красный",O104)))</formula>
    </cfRule>
    <cfRule type="containsText" dxfId="2180" priority="2214" stopIfTrue="1" operator="containsText" text="2 - желтый">
      <formula>NOT(ISERROR(SEARCH("2 - желтый",O104)))</formula>
    </cfRule>
    <cfRule type="containsText" dxfId="2179" priority="2215" stopIfTrue="1" operator="containsText" text="1 - зеленый">
      <formula>NOT(ISERROR(SEARCH("1 - зеленый",O104)))</formula>
    </cfRule>
    <cfRule type="containsText" dxfId="2178" priority="2216" stopIfTrue="1" operator="containsText" text="0 - серый">
      <formula>NOT(ISERROR(SEARCH("0 - серый",O104)))</formula>
    </cfRule>
  </conditionalFormatting>
  <conditionalFormatting sqref="O105">
    <cfRule type="containsText" dxfId="2177" priority="2209" stopIfTrue="1" operator="containsText" text="3 - красный">
      <formula>NOT(ISERROR(SEARCH("3 - красный",O105)))</formula>
    </cfRule>
    <cfRule type="containsText" dxfId="2176" priority="2210" stopIfTrue="1" operator="containsText" text="2 - желтый">
      <formula>NOT(ISERROR(SEARCH("2 - желтый",O105)))</formula>
    </cfRule>
    <cfRule type="containsText" dxfId="2175" priority="2211" stopIfTrue="1" operator="containsText" text="1 - зеленый">
      <formula>NOT(ISERROR(SEARCH("1 - зеленый",O105)))</formula>
    </cfRule>
    <cfRule type="containsText" dxfId="2174" priority="2212" stopIfTrue="1" operator="containsText" text="0 - серый">
      <formula>NOT(ISERROR(SEARCH("0 - серый",O105)))</formula>
    </cfRule>
  </conditionalFormatting>
  <conditionalFormatting sqref="O106">
    <cfRule type="containsText" dxfId="2173" priority="2205" stopIfTrue="1" operator="containsText" text="3 - красный">
      <formula>NOT(ISERROR(SEARCH("3 - красный",O106)))</formula>
    </cfRule>
    <cfRule type="containsText" dxfId="2172" priority="2206" stopIfTrue="1" operator="containsText" text="2 - желтый">
      <formula>NOT(ISERROR(SEARCH("2 - желтый",O106)))</formula>
    </cfRule>
    <cfRule type="containsText" dxfId="2171" priority="2207" stopIfTrue="1" operator="containsText" text="1 - зеленый">
      <formula>NOT(ISERROR(SEARCH("1 - зеленый",O106)))</formula>
    </cfRule>
    <cfRule type="containsText" dxfId="2170" priority="2208" stopIfTrue="1" operator="containsText" text="0 - серый">
      <formula>NOT(ISERROR(SEARCH("0 - серый",O106)))</formula>
    </cfRule>
  </conditionalFormatting>
  <conditionalFormatting sqref="O107">
    <cfRule type="containsText" dxfId="2169" priority="2201" stopIfTrue="1" operator="containsText" text="3 - красный">
      <formula>NOT(ISERROR(SEARCH("3 - красный",O107)))</formula>
    </cfRule>
    <cfRule type="containsText" dxfId="2168" priority="2202" stopIfTrue="1" operator="containsText" text="2 - желтый">
      <formula>NOT(ISERROR(SEARCH("2 - желтый",O107)))</formula>
    </cfRule>
    <cfRule type="containsText" dxfId="2167" priority="2203" stopIfTrue="1" operator="containsText" text="1 - зеленый">
      <formula>NOT(ISERROR(SEARCH("1 - зеленый",O107)))</formula>
    </cfRule>
    <cfRule type="containsText" dxfId="2166" priority="2204" stopIfTrue="1" operator="containsText" text="0 - серый">
      <formula>NOT(ISERROR(SEARCH("0 - серый",O107)))</formula>
    </cfRule>
  </conditionalFormatting>
  <conditionalFormatting sqref="O108">
    <cfRule type="containsText" dxfId="2165" priority="2197" stopIfTrue="1" operator="containsText" text="3 - красный">
      <formula>NOT(ISERROR(SEARCH("3 - красный",O108)))</formula>
    </cfRule>
    <cfRule type="containsText" dxfId="2164" priority="2198" stopIfTrue="1" operator="containsText" text="2 - желтый">
      <formula>NOT(ISERROR(SEARCH("2 - желтый",O108)))</formula>
    </cfRule>
    <cfRule type="containsText" dxfId="2163" priority="2199" stopIfTrue="1" operator="containsText" text="1 - зеленый">
      <formula>NOT(ISERROR(SEARCH("1 - зеленый",O108)))</formula>
    </cfRule>
    <cfRule type="containsText" dxfId="2162" priority="2200" stopIfTrue="1" operator="containsText" text="0 - серый">
      <formula>NOT(ISERROR(SEARCH("0 - серый",O108)))</formula>
    </cfRule>
  </conditionalFormatting>
  <conditionalFormatting sqref="O128">
    <cfRule type="containsText" dxfId="2161" priority="2193" stopIfTrue="1" operator="containsText" text="3 - красный">
      <formula>NOT(ISERROR(SEARCH("3 - красный",O128)))</formula>
    </cfRule>
    <cfRule type="containsText" dxfId="2160" priority="2194" stopIfTrue="1" operator="containsText" text="2 - желтый">
      <formula>NOT(ISERROR(SEARCH("2 - желтый",O128)))</formula>
    </cfRule>
    <cfRule type="containsText" dxfId="2159" priority="2195" stopIfTrue="1" operator="containsText" text="1 - зеленый">
      <formula>NOT(ISERROR(SEARCH("1 - зеленый",O128)))</formula>
    </cfRule>
    <cfRule type="containsText" dxfId="2158" priority="2196" stopIfTrue="1" operator="containsText" text="0 - серый">
      <formula>NOT(ISERROR(SEARCH("0 - серый",O128)))</formula>
    </cfRule>
  </conditionalFormatting>
  <conditionalFormatting sqref="O129">
    <cfRule type="containsText" dxfId="2157" priority="2189" stopIfTrue="1" operator="containsText" text="3 - красный">
      <formula>NOT(ISERROR(SEARCH("3 - красный",O129)))</formula>
    </cfRule>
    <cfRule type="containsText" dxfId="2156" priority="2190" stopIfTrue="1" operator="containsText" text="2 - желтый">
      <formula>NOT(ISERROR(SEARCH("2 - желтый",O129)))</formula>
    </cfRule>
    <cfRule type="containsText" dxfId="2155" priority="2191" stopIfTrue="1" operator="containsText" text="1 - зеленый">
      <formula>NOT(ISERROR(SEARCH("1 - зеленый",O129)))</formula>
    </cfRule>
    <cfRule type="containsText" dxfId="2154" priority="2192" stopIfTrue="1" operator="containsText" text="0 - серый">
      <formula>NOT(ISERROR(SEARCH("0 - серый",O129)))</formula>
    </cfRule>
  </conditionalFormatting>
  <conditionalFormatting sqref="O130">
    <cfRule type="containsText" dxfId="2153" priority="2185" stopIfTrue="1" operator="containsText" text="3 - красный">
      <formula>NOT(ISERROR(SEARCH("3 - красный",O130)))</formula>
    </cfRule>
    <cfRule type="containsText" dxfId="2152" priority="2186" stopIfTrue="1" operator="containsText" text="2 - желтый">
      <formula>NOT(ISERROR(SEARCH("2 - желтый",O130)))</formula>
    </cfRule>
    <cfRule type="containsText" dxfId="2151" priority="2187" stopIfTrue="1" operator="containsText" text="1 - зеленый">
      <formula>NOT(ISERROR(SEARCH("1 - зеленый",O130)))</formula>
    </cfRule>
    <cfRule type="containsText" dxfId="2150" priority="2188" stopIfTrue="1" operator="containsText" text="0 - серый">
      <formula>NOT(ISERROR(SEARCH("0 - серый",O130)))</formula>
    </cfRule>
  </conditionalFormatting>
  <conditionalFormatting sqref="O131">
    <cfRule type="containsText" dxfId="2149" priority="2181" stopIfTrue="1" operator="containsText" text="3 - красный">
      <formula>NOT(ISERROR(SEARCH("3 - красный",O131)))</formula>
    </cfRule>
    <cfRule type="containsText" dxfId="2148" priority="2182" stopIfTrue="1" operator="containsText" text="2 - желтый">
      <formula>NOT(ISERROR(SEARCH("2 - желтый",O131)))</formula>
    </cfRule>
    <cfRule type="containsText" dxfId="2147" priority="2183" stopIfTrue="1" operator="containsText" text="1 - зеленый">
      <formula>NOT(ISERROR(SEARCH("1 - зеленый",O131)))</formula>
    </cfRule>
    <cfRule type="containsText" dxfId="2146" priority="2184" stopIfTrue="1" operator="containsText" text="0 - серый">
      <formula>NOT(ISERROR(SEARCH("0 - серый",O131)))</formula>
    </cfRule>
  </conditionalFormatting>
  <conditionalFormatting sqref="O132">
    <cfRule type="containsText" dxfId="2145" priority="2177" stopIfTrue="1" operator="containsText" text="3 - красный">
      <formula>NOT(ISERROR(SEARCH("3 - красный",O132)))</formula>
    </cfRule>
    <cfRule type="containsText" dxfId="2144" priority="2178" stopIfTrue="1" operator="containsText" text="2 - желтый">
      <formula>NOT(ISERROR(SEARCH("2 - желтый",O132)))</formula>
    </cfRule>
    <cfRule type="containsText" dxfId="2143" priority="2179" stopIfTrue="1" operator="containsText" text="1 - зеленый">
      <formula>NOT(ISERROR(SEARCH("1 - зеленый",O132)))</formula>
    </cfRule>
    <cfRule type="containsText" dxfId="2142" priority="2180" stopIfTrue="1" operator="containsText" text="0 - серый">
      <formula>NOT(ISERROR(SEARCH("0 - серый",O132)))</formula>
    </cfRule>
  </conditionalFormatting>
  <conditionalFormatting sqref="O133">
    <cfRule type="containsText" dxfId="2141" priority="2173" stopIfTrue="1" operator="containsText" text="3 - красный">
      <formula>NOT(ISERROR(SEARCH("3 - красный",O133)))</formula>
    </cfRule>
    <cfRule type="containsText" dxfId="2140" priority="2174" stopIfTrue="1" operator="containsText" text="2 - желтый">
      <formula>NOT(ISERROR(SEARCH("2 - желтый",O133)))</formula>
    </cfRule>
    <cfRule type="containsText" dxfId="2139" priority="2175" stopIfTrue="1" operator="containsText" text="1 - зеленый">
      <formula>NOT(ISERROR(SEARCH("1 - зеленый",O133)))</formula>
    </cfRule>
    <cfRule type="containsText" dxfId="2138" priority="2176" stopIfTrue="1" operator="containsText" text="0 - серый">
      <formula>NOT(ISERROR(SEARCH("0 - серый",O133)))</formula>
    </cfRule>
  </conditionalFormatting>
  <conditionalFormatting sqref="O134">
    <cfRule type="containsText" dxfId="2137" priority="2169" stopIfTrue="1" operator="containsText" text="3 - красный">
      <formula>NOT(ISERROR(SEARCH("3 - красный",O134)))</formula>
    </cfRule>
    <cfRule type="containsText" dxfId="2136" priority="2170" stopIfTrue="1" operator="containsText" text="2 - желтый">
      <formula>NOT(ISERROR(SEARCH("2 - желтый",O134)))</formula>
    </cfRule>
    <cfRule type="containsText" dxfId="2135" priority="2171" stopIfTrue="1" operator="containsText" text="1 - зеленый">
      <formula>NOT(ISERROR(SEARCH("1 - зеленый",O134)))</formula>
    </cfRule>
    <cfRule type="containsText" dxfId="2134" priority="2172" stopIfTrue="1" operator="containsText" text="0 - серый">
      <formula>NOT(ISERROR(SEARCH("0 - серый",O134)))</formula>
    </cfRule>
  </conditionalFormatting>
  <conditionalFormatting sqref="O135">
    <cfRule type="containsText" dxfId="2133" priority="2165" stopIfTrue="1" operator="containsText" text="3 - красный">
      <formula>NOT(ISERROR(SEARCH("3 - красный",O135)))</formula>
    </cfRule>
    <cfRule type="containsText" dxfId="2132" priority="2166" stopIfTrue="1" operator="containsText" text="2 - желтый">
      <formula>NOT(ISERROR(SEARCH("2 - желтый",O135)))</formula>
    </cfRule>
    <cfRule type="containsText" dxfId="2131" priority="2167" stopIfTrue="1" operator="containsText" text="1 - зеленый">
      <formula>NOT(ISERROR(SEARCH("1 - зеленый",O135)))</formula>
    </cfRule>
    <cfRule type="containsText" dxfId="2130" priority="2168" stopIfTrue="1" operator="containsText" text="0 - серый">
      <formula>NOT(ISERROR(SEARCH("0 - серый",O135)))</formula>
    </cfRule>
  </conditionalFormatting>
  <conditionalFormatting sqref="O161">
    <cfRule type="containsText" dxfId="2129" priority="2161" stopIfTrue="1" operator="containsText" text="3 - красный">
      <formula>NOT(ISERROR(SEARCH("3 - красный",O161)))</formula>
    </cfRule>
    <cfRule type="containsText" dxfId="2128" priority="2162" stopIfTrue="1" operator="containsText" text="2 - желтый">
      <formula>NOT(ISERROR(SEARCH("2 - желтый",O161)))</formula>
    </cfRule>
    <cfRule type="containsText" dxfId="2127" priority="2163" stopIfTrue="1" operator="containsText" text="1 - зеленый">
      <formula>NOT(ISERROR(SEARCH("1 - зеленый",O161)))</formula>
    </cfRule>
    <cfRule type="containsText" dxfId="2126" priority="2164" stopIfTrue="1" operator="containsText" text="0 - серый">
      <formula>NOT(ISERROR(SEARCH("0 - серый",O161)))</formula>
    </cfRule>
  </conditionalFormatting>
  <conditionalFormatting sqref="O163">
    <cfRule type="containsText" dxfId="2125" priority="2157" stopIfTrue="1" operator="containsText" text="3 - красный">
      <formula>NOT(ISERROR(SEARCH("3 - красный",O163)))</formula>
    </cfRule>
    <cfRule type="containsText" dxfId="2124" priority="2158" stopIfTrue="1" operator="containsText" text="2 - желтый">
      <formula>NOT(ISERROR(SEARCH("2 - желтый",O163)))</formula>
    </cfRule>
    <cfRule type="containsText" dxfId="2123" priority="2159" stopIfTrue="1" operator="containsText" text="1 - зеленый">
      <formula>NOT(ISERROR(SEARCH("1 - зеленый",O163)))</formula>
    </cfRule>
    <cfRule type="containsText" dxfId="2122" priority="2160" stopIfTrue="1" operator="containsText" text="0 - серый">
      <formula>NOT(ISERROR(SEARCH("0 - серый",O163)))</formula>
    </cfRule>
  </conditionalFormatting>
  <conditionalFormatting sqref="O58">
    <cfRule type="containsText" dxfId="2121" priority="2153" stopIfTrue="1" operator="containsText" text="3 - красный">
      <formula>NOT(ISERROR(SEARCH("3 - красный",O58)))</formula>
    </cfRule>
    <cfRule type="containsText" dxfId="2120" priority="2154" stopIfTrue="1" operator="containsText" text="2 - желтый">
      <formula>NOT(ISERROR(SEARCH("2 - желтый",O58)))</formula>
    </cfRule>
    <cfRule type="containsText" dxfId="2119" priority="2155" stopIfTrue="1" operator="containsText" text="1 - зеленый">
      <formula>NOT(ISERROR(SEARCH("1 - зеленый",O58)))</formula>
    </cfRule>
    <cfRule type="containsText" dxfId="2118" priority="2156" stopIfTrue="1" operator="containsText" text="0 - серый">
      <formula>NOT(ISERROR(SEARCH("0 - серый",O58)))</formula>
    </cfRule>
  </conditionalFormatting>
  <conditionalFormatting sqref="O57">
    <cfRule type="containsText" dxfId="2117" priority="2149" stopIfTrue="1" operator="containsText" text="3 - красный">
      <formula>NOT(ISERROR(SEARCH("3 - красный",O57)))</formula>
    </cfRule>
    <cfRule type="containsText" dxfId="2116" priority="2150" stopIfTrue="1" operator="containsText" text="2 - желтый">
      <formula>NOT(ISERROR(SEARCH("2 - желтый",O57)))</formula>
    </cfRule>
    <cfRule type="containsText" dxfId="2115" priority="2151" stopIfTrue="1" operator="containsText" text="1 - зеленый">
      <formula>NOT(ISERROR(SEARCH("1 - зеленый",O57)))</formula>
    </cfRule>
    <cfRule type="containsText" dxfId="2114" priority="2152" stopIfTrue="1" operator="containsText" text="0 - серый">
      <formula>NOT(ISERROR(SEARCH("0 - серый",O57)))</formula>
    </cfRule>
  </conditionalFormatting>
  <conditionalFormatting sqref="P101">
    <cfRule type="containsText" dxfId="2113" priority="2141" stopIfTrue="1" operator="containsText" text="3 - красный">
      <formula>NOT(ISERROR(SEARCH("3 - красный",P101)))</formula>
    </cfRule>
    <cfRule type="containsText" dxfId="2112" priority="2142" stopIfTrue="1" operator="containsText" text="2 - желтый">
      <formula>NOT(ISERROR(SEARCH("2 - желтый",P101)))</formula>
    </cfRule>
    <cfRule type="containsText" dxfId="2111" priority="2143" stopIfTrue="1" operator="containsText" text="1 - зеленый">
      <formula>NOT(ISERROR(SEARCH("1 - зеленый",P101)))</formula>
    </cfRule>
    <cfRule type="containsText" dxfId="2110" priority="2144" stopIfTrue="1" operator="containsText" text="0 - серый">
      <formula>NOT(ISERROR(SEARCH("0 - серый",P101)))</formula>
    </cfRule>
  </conditionalFormatting>
  <conditionalFormatting sqref="P103">
    <cfRule type="containsText" dxfId="2109" priority="2137" stopIfTrue="1" operator="containsText" text="3 - красный">
      <formula>NOT(ISERROR(SEARCH("3 - красный",P103)))</formula>
    </cfRule>
    <cfRule type="containsText" dxfId="2108" priority="2138" stopIfTrue="1" operator="containsText" text="2 - желтый">
      <formula>NOT(ISERROR(SEARCH("2 - желтый",P103)))</formula>
    </cfRule>
    <cfRule type="containsText" dxfId="2107" priority="2139" stopIfTrue="1" operator="containsText" text="1 - зеленый">
      <formula>NOT(ISERROR(SEARCH("1 - зеленый",P103)))</formula>
    </cfRule>
    <cfRule type="containsText" dxfId="2106" priority="2140" stopIfTrue="1" operator="containsText" text="0 - серый">
      <formula>NOT(ISERROR(SEARCH("0 - серый",P103)))</formula>
    </cfRule>
  </conditionalFormatting>
  <conditionalFormatting sqref="P104">
    <cfRule type="containsText" dxfId="2105" priority="2133" stopIfTrue="1" operator="containsText" text="3 - красный">
      <formula>NOT(ISERROR(SEARCH("3 - красный",P104)))</formula>
    </cfRule>
    <cfRule type="containsText" dxfId="2104" priority="2134" stopIfTrue="1" operator="containsText" text="2 - желтый">
      <formula>NOT(ISERROR(SEARCH("2 - желтый",P104)))</formula>
    </cfRule>
    <cfRule type="containsText" dxfId="2103" priority="2135" stopIfTrue="1" operator="containsText" text="1 - зеленый">
      <formula>NOT(ISERROR(SEARCH("1 - зеленый",P104)))</formula>
    </cfRule>
    <cfRule type="containsText" dxfId="2102" priority="2136" stopIfTrue="1" operator="containsText" text="0 - серый">
      <formula>NOT(ISERROR(SEARCH("0 - серый",P104)))</formula>
    </cfRule>
  </conditionalFormatting>
  <conditionalFormatting sqref="P105">
    <cfRule type="containsText" dxfId="2101" priority="2129" stopIfTrue="1" operator="containsText" text="3 - красный">
      <formula>NOT(ISERROR(SEARCH("3 - красный",P105)))</formula>
    </cfRule>
    <cfRule type="containsText" dxfId="2100" priority="2130" stopIfTrue="1" operator="containsText" text="2 - желтый">
      <formula>NOT(ISERROR(SEARCH("2 - желтый",P105)))</formula>
    </cfRule>
    <cfRule type="containsText" dxfId="2099" priority="2131" stopIfTrue="1" operator="containsText" text="1 - зеленый">
      <formula>NOT(ISERROR(SEARCH("1 - зеленый",P105)))</formula>
    </cfRule>
    <cfRule type="containsText" dxfId="2098" priority="2132" stopIfTrue="1" operator="containsText" text="0 - серый">
      <formula>NOT(ISERROR(SEARCH("0 - серый",P105)))</formula>
    </cfRule>
  </conditionalFormatting>
  <conditionalFormatting sqref="P131">
    <cfRule type="containsText" dxfId="2097" priority="2125" stopIfTrue="1" operator="containsText" text="3 - красный">
      <formula>NOT(ISERROR(SEARCH("3 - красный",P131)))</formula>
    </cfRule>
    <cfRule type="containsText" dxfId="2096" priority="2126" stopIfTrue="1" operator="containsText" text="2 - желтый">
      <formula>NOT(ISERROR(SEARCH("2 - желтый",P131)))</formula>
    </cfRule>
    <cfRule type="containsText" dxfId="2095" priority="2127" stopIfTrue="1" operator="containsText" text="1 - зеленый">
      <formula>NOT(ISERROR(SEARCH("1 - зеленый",P131)))</formula>
    </cfRule>
    <cfRule type="containsText" dxfId="2094" priority="2128" stopIfTrue="1" operator="containsText" text="0 - серый">
      <formula>NOT(ISERROR(SEARCH("0 - серый",P131)))</formula>
    </cfRule>
  </conditionalFormatting>
  <conditionalFormatting sqref="P133">
    <cfRule type="containsText" dxfId="2093" priority="2121" stopIfTrue="1" operator="containsText" text="3 - красный">
      <formula>NOT(ISERROR(SEARCH("3 - красный",P133)))</formula>
    </cfRule>
    <cfRule type="containsText" dxfId="2092" priority="2122" stopIfTrue="1" operator="containsText" text="2 - желтый">
      <formula>NOT(ISERROR(SEARCH("2 - желтый",P133)))</formula>
    </cfRule>
    <cfRule type="containsText" dxfId="2091" priority="2123" stopIfTrue="1" operator="containsText" text="1 - зеленый">
      <formula>NOT(ISERROR(SEARCH("1 - зеленый",P133)))</formula>
    </cfRule>
    <cfRule type="containsText" dxfId="2090" priority="2124" stopIfTrue="1" operator="containsText" text="0 - серый">
      <formula>NOT(ISERROR(SEARCH("0 - серый",P133)))</formula>
    </cfRule>
  </conditionalFormatting>
  <conditionalFormatting sqref="P134">
    <cfRule type="containsText" dxfId="2089" priority="2117" stopIfTrue="1" operator="containsText" text="3 - красный">
      <formula>NOT(ISERROR(SEARCH("3 - красный",P134)))</formula>
    </cfRule>
    <cfRule type="containsText" dxfId="2088" priority="2118" stopIfTrue="1" operator="containsText" text="2 - желтый">
      <formula>NOT(ISERROR(SEARCH("2 - желтый",P134)))</formula>
    </cfRule>
    <cfRule type="containsText" dxfId="2087" priority="2119" stopIfTrue="1" operator="containsText" text="1 - зеленый">
      <formula>NOT(ISERROR(SEARCH("1 - зеленый",P134)))</formula>
    </cfRule>
    <cfRule type="containsText" dxfId="2086" priority="2120" stopIfTrue="1" operator="containsText" text="0 - серый">
      <formula>NOT(ISERROR(SEARCH("0 - серый",P134)))</formula>
    </cfRule>
  </conditionalFormatting>
  <conditionalFormatting sqref="P135">
    <cfRule type="containsText" dxfId="2085" priority="2113" stopIfTrue="1" operator="containsText" text="3 - красный">
      <formula>NOT(ISERROR(SEARCH("3 - красный",P135)))</formula>
    </cfRule>
    <cfRule type="containsText" dxfId="2084" priority="2114" stopIfTrue="1" operator="containsText" text="2 - желтый">
      <formula>NOT(ISERROR(SEARCH("2 - желтый",P135)))</formula>
    </cfRule>
    <cfRule type="containsText" dxfId="2083" priority="2115" stopIfTrue="1" operator="containsText" text="1 - зеленый">
      <formula>NOT(ISERROR(SEARCH("1 - зеленый",P135)))</formula>
    </cfRule>
    <cfRule type="containsText" dxfId="2082" priority="2116" stopIfTrue="1" operator="containsText" text="0 - серый">
      <formula>NOT(ISERROR(SEARCH("0 - серый",P135)))</formula>
    </cfRule>
  </conditionalFormatting>
  <conditionalFormatting sqref="P136">
    <cfRule type="containsText" dxfId="2081" priority="2109" stopIfTrue="1" operator="containsText" text="3 - красный">
      <formula>NOT(ISERROR(SEARCH("3 - красный",P136)))</formula>
    </cfRule>
    <cfRule type="containsText" dxfId="2080" priority="2110" stopIfTrue="1" operator="containsText" text="2 - желтый">
      <formula>NOT(ISERROR(SEARCH("2 - желтый",P136)))</formula>
    </cfRule>
    <cfRule type="containsText" dxfId="2079" priority="2111" stopIfTrue="1" operator="containsText" text="1 - зеленый">
      <formula>NOT(ISERROR(SEARCH("1 - зеленый",P136)))</formula>
    </cfRule>
    <cfRule type="containsText" dxfId="2078" priority="2112" stopIfTrue="1" operator="containsText" text="0 - серый">
      <formula>NOT(ISERROR(SEARCH("0 - серый",P136)))</formula>
    </cfRule>
  </conditionalFormatting>
  <conditionalFormatting sqref="P137">
    <cfRule type="containsText" dxfId="2077" priority="2105" stopIfTrue="1" operator="containsText" text="3 - красный">
      <formula>NOT(ISERROR(SEARCH("3 - красный",P137)))</formula>
    </cfRule>
    <cfRule type="containsText" dxfId="2076" priority="2106" stopIfTrue="1" operator="containsText" text="2 - желтый">
      <formula>NOT(ISERROR(SEARCH("2 - желтый",P137)))</formula>
    </cfRule>
    <cfRule type="containsText" dxfId="2075" priority="2107" stopIfTrue="1" operator="containsText" text="1 - зеленый">
      <formula>NOT(ISERROR(SEARCH("1 - зеленый",P137)))</formula>
    </cfRule>
    <cfRule type="containsText" dxfId="2074" priority="2108" stopIfTrue="1" operator="containsText" text="0 - серый">
      <formula>NOT(ISERROR(SEARCH("0 - серый",P137)))</formula>
    </cfRule>
  </conditionalFormatting>
  <conditionalFormatting sqref="P162">
    <cfRule type="containsText" dxfId="2073" priority="2101" stopIfTrue="1" operator="containsText" text="3 - красный">
      <formula>NOT(ISERROR(SEARCH("3 - красный",P162)))</formula>
    </cfRule>
    <cfRule type="containsText" dxfId="2072" priority="2102" stopIfTrue="1" operator="containsText" text="2 - желтый">
      <formula>NOT(ISERROR(SEARCH("2 - желтый",P162)))</formula>
    </cfRule>
    <cfRule type="containsText" dxfId="2071" priority="2103" stopIfTrue="1" operator="containsText" text="1 - зеленый">
      <formula>NOT(ISERROR(SEARCH("1 - зеленый",P162)))</formula>
    </cfRule>
    <cfRule type="containsText" dxfId="2070" priority="2104" stopIfTrue="1" operator="containsText" text="0 - серый">
      <formula>NOT(ISERROR(SEARCH("0 - серый",P162)))</formula>
    </cfRule>
  </conditionalFormatting>
  <conditionalFormatting sqref="P216 P218">
    <cfRule type="containsText" dxfId="2069" priority="2097" stopIfTrue="1" operator="containsText" text="3 - красный">
      <formula>NOT(ISERROR(SEARCH("3 - красный",P216)))</formula>
    </cfRule>
    <cfRule type="containsText" dxfId="2068" priority="2098" stopIfTrue="1" operator="containsText" text="2 - желтый">
      <formula>NOT(ISERROR(SEARCH("2 - желтый",P216)))</formula>
    </cfRule>
    <cfRule type="containsText" dxfId="2067" priority="2099" stopIfTrue="1" operator="containsText" text="1 - зеленый">
      <formula>NOT(ISERROR(SEARCH("1 - зеленый",P216)))</formula>
    </cfRule>
    <cfRule type="containsText" dxfId="2066" priority="2100" stopIfTrue="1" operator="containsText" text="0 - серый">
      <formula>NOT(ISERROR(SEARCH("0 - серый",P216)))</formula>
    </cfRule>
  </conditionalFormatting>
  <conditionalFormatting sqref="P305">
    <cfRule type="containsText" dxfId="2065" priority="2021" stopIfTrue="1" operator="containsText" text="3 - красный">
      <formula>NOT(ISERROR(SEARCH("3 - красный",P305)))</formula>
    </cfRule>
    <cfRule type="containsText" dxfId="2064" priority="2022" stopIfTrue="1" operator="containsText" text="2 - желтый">
      <formula>NOT(ISERROR(SEARCH("2 - желтый",P305)))</formula>
    </cfRule>
    <cfRule type="containsText" dxfId="2063" priority="2023" stopIfTrue="1" operator="containsText" text="1 - зеленый">
      <formula>NOT(ISERROR(SEARCH("1 - зеленый",P305)))</formula>
    </cfRule>
    <cfRule type="containsText" dxfId="2062" priority="2024" stopIfTrue="1" operator="containsText" text="0 - серый">
      <formula>NOT(ISERROR(SEARCH("0 - серый",P305)))</formula>
    </cfRule>
  </conditionalFormatting>
  <conditionalFormatting sqref="P303">
    <cfRule type="containsText" dxfId="2061" priority="2029" stopIfTrue="1" operator="containsText" text="3 - красный">
      <formula>NOT(ISERROR(SEARCH("3 - красный",P303)))</formula>
    </cfRule>
    <cfRule type="containsText" dxfId="2060" priority="2030" stopIfTrue="1" operator="containsText" text="2 - желтый">
      <formula>NOT(ISERROR(SEARCH("2 - желтый",P303)))</formula>
    </cfRule>
    <cfRule type="containsText" dxfId="2059" priority="2031" stopIfTrue="1" operator="containsText" text="1 - зеленый">
      <formula>NOT(ISERROR(SEARCH("1 - зеленый",P303)))</formula>
    </cfRule>
    <cfRule type="containsText" dxfId="2058" priority="2032" stopIfTrue="1" operator="containsText" text="0 - серый">
      <formula>NOT(ISERROR(SEARCH("0 - серый",P303)))</formula>
    </cfRule>
  </conditionalFormatting>
  <conditionalFormatting sqref="P261">
    <cfRule type="containsText" dxfId="2057" priority="2093" stopIfTrue="1" operator="containsText" text="3 - красный">
      <formula>NOT(ISERROR(SEARCH("3 - красный",P261)))</formula>
    </cfRule>
    <cfRule type="containsText" dxfId="2056" priority="2094" stopIfTrue="1" operator="containsText" text="2 - желтый">
      <formula>NOT(ISERROR(SEARCH("2 - желтый",P261)))</formula>
    </cfRule>
    <cfRule type="containsText" dxfId="2055" priority="2095" stopIfTrue="1" operator="containsText" text="1 - зеленый">
      <formula>NOT(ISERROR(SEARCH("1 - зеленый",P261)))</formula>
    </cfRule>
    <cfRule type="containsText" dxfId="2054" priority="2096" stopIfTrue="1" operator="containsText" text="0 - серый">
      <formula>NOT(ISERROR(SEARCH("0 - серый",P261)))</formula>
    </cfRule>
  </conditionalFormatting>
  <conditionalFormatting sqref="P262">
    <cfRule type="containsText" dxfId="2053" priority="2089" stopIfTrue="1" operator="containsText" text="3 - красный">
      <formula>NOT(ISERROR(SEARCH("3 - красный",P262)))</formula>
    </cfRule>
    <cfRule type="containsText" dxfId="2052" priority="2090" stopIfTrue="1" operator="containsText" text="2 - желтый">
      <formula>NOT(ISERROR(SEARCH("2 - желтый",P262)))</formula>
    </cfRule>
    <cfRule type="containsText" dxfId="2051" priority="2091" stopIfTrue="1" operator="containsText" text="1 - зеленый">
      <formula>NOT(ISERROR(SEARCH("1 - зеленый",P262)))</formula>
    </cfRule>
    <cfRule type="containsText" dxfId="2050" priority="2092" stopIfTrue="1" operator="containsText" text="0 - серый">
      <formula>NOT(ISERROR(SEARCH("0 - серый",P262)))</formula>
    </cfRule>
  </conditionalFormatting>
  <conditionalFormatting sqref="P264">
    <cfRule type="containsText" dxfId="2049" priority="2081" stopIfTrue="1" operator="containsText" text="3 - красный">
      <formula>NOT(ISERROR(SEARCH("3 - красный",P264)))</formula>
    </cfRule>
    <cfRule type="containsText" dxfId="2048" priority="2082" stopIfTrue="1" operator="containsText" text="2 - желтый">
      <formula>NOT(ISERROR(SEARCH("2 - желтый",P264)))</formula>
    </cfRule>
    <cfRule type="containsText" dxfId="2047" priority="2083" stopIfTrue="1" operator="containsText" text="1 - зеленый">
      <formula>NOT(ISERROR(SEARCH("1 - зеленый",P264)))</formula>
    </cfRule>
    <cfRule type="containsText" dxfId="2046" priority="2084" stopIfTrue="1" operator="containsText" text="0 - серый">
      <formula>NOT(ISERROR(SEARCH("0 - серый",P264)))</formula>
    </cfRule>
  </conditionalFormatting>
  <conditionalFormatting sqref="P265">
    <cfRule type="containsText" dxfId="2045" priority="2077" stopIfTrue="1" operator="containsText" text="3 - красный">
      <formula>NOT(ISERROR(SEARCH("3 - красный",P265)))</formula>
    </cfRule>
    <cfRule type="containsText" dxfId="2044" priority="2078" stopIfTrue="1" operator="containsText" text="2 - желтый">
      <formula>NOT(ISERROR(SEARCH("2 - желтый",P265)))</formula>
    </cfRule>
    <cfRule type="containsText" dxfId="2043" priority="2079" stopIfTrue="1" operator="containsText" text="1 - зеленый">
      <formula>NOT(ISERROR(SEARCH("1 - зеленый",P265)))</formula>
    </cfRule>
    <cfRule type="containsText" dxfId="2042" priority="2080" stopIfTrue="1" operator="containsText" text="0 - серый">
      <formula>NOT(ISERROR(SEARCH("0 - серый",P265)))</formula>
    </cfRule>
  </conditionalFormatting>
  <conditionalFormatting sqref="P270">
    <cfRule type="containsText" dxfId="2041" priority="2073" stopIfTrue="1" operator="containsText" text="3 - красный">
      <formula>NOT(ISERROR(SEARCH("3 - красный",P270)))</formula>
    </cfRule>
    <cfRule type="containsText" dxfId="2040" priority="2074" stopIfTrue="1" operator="containsText" text="2 - желтый">
      <formula>NOT(ISERROR(SEARCH("2 - желтый",P270)))</formula>
    </cfRule>
    <cfRule type="containsText" dxfId="2039" priority="2075" stopIfTrue="1" operator="containsText" text="1 - зеленый">
      <formula>NOT(ISERROR(SEARCH("1 - зеленый",P270)))</formula>
    </cfRule>
    <cfRule type="containsText" dxfId="2038" priority="2076" stopIfTrue="1" operator="containsText" text="0 - серый">
      <formula>NOT(ISERROR(SEARCH("0 - серый",P270)))</formula>
    </cfRule>
  </conditionalFormatting>
  <conditionalFormatting sqref="P271">
    <cfRule type="containsText" dxfId="2037" priority="2069" stopIfTrue="1" operator="containsText" text="3 - красный">
      <formula>NOT(ISERROR(SEARCH("3 - красный",P271)))</formula>
    </cfRule>
    <cfRule type="containsText" dxfId="2036" priority="2070" stopIfTrue="1" operator="containsText" text="2 - желтый">
      <formula>NOT(ISERROR(SEARCH("2 - желтый",P271)))</formula>
    </cfRule>
    <cfRule type="containsText" dxfId="2035" priority="2071" stopIfTrue="1" operator="containsText" text="1 - зеленый">
      <formula>NOT(ISERROR(SEARCH("1 - зеленый",P271)))</formula>
    </cfRule>
    <cfRule type="containsText" dxfId="2034" priority="2072" stopIfTrue="1" operator="containsText" text="0 - серый">
      <formula>NOT(ISERROR(SEARCH("0 - серый",P271)))</formula>
    </cfRule>
  </conditionalFormatting>
  <conditionalFormatting sqref="P272">
    <cfRule type="containsText" dxfId="2033" priority="2065" stopIfTrue="1" operator="containsText" text="3 - красный">
      <formula>NOT(ISERROR(SEARCH("3 - красный",P272)))</formula>
    </cfRule>
    <cfRule type="containsText" dxfId="2032" priority="2066" stopIfTrue="1" operator="containsText" text="2 - желтый">
      <formula>NOT(ISERROR(SEARCH("2 - желтый",P272)))</formula>
    </cfRule>
    <cfRule type="containsText" dxfId="2031" priority="2067" stopIfTrue="1" operator="containsText" text="1 - зеленый">
      <formula>NOT(ISERROR(SEARCH("1 - зеленый",P272)))</formula>
    </cfRule>
    <cfRule type="containsText" dxfId="2030" priority="2068" stopIfTrue="1" operator="containsText" text="0 - серый">
      <formula>NOT(ISERROR(SEARCH("0 - серый",P272)))</formula>
    </cfRule>
  </conditionalFormatting>
  <conditionalFormatting sqref="P273">
    <cfRule type="containsText" dxfId="2029" priority="2061" stopIfTrue="1" operator="containsText" text="3 - красный">
      <formula>NOT(ISERROR(SEARCH("3 - красный",P273)))</formula>
    </cfRule>
    <cfRule type="containsText" dxfId="2028" priority="2062" stopIfTrue="1" operator="containsText" text="2 - желтый">
      <formula>NOT(ISERROR(SEARCH("2 - желтый",P273)))</formula>
    </cfRule>
    <cfRule type="containsText" dxfId="2027" priority="2063" stopIfTrue="1" operator="containsText" text="1 - зеленый">
      <formula>NOT(ISERROR(SEARCH("1 - зеленый",P273)))</formula>
    </cfRule>
    <cfRule type="containsText" dxfId="2026" priority="2064" stopIfTrue="1" operator="containsText" text="0 - серый">
      <formula>NOT(ISERROR(SEARCH("0 - серый",P273)))</formula>
    </cfRule>
  </conditionalFormatting>
  <conditionalFormatting sqref="P274">
    <cfRule type="containsText" dxfId="2025" priority="2057" stopIfTrue="1" operator="containsText" text="3 - красный">
      <formula>NOT(ISERROR(SEARCH("3 - красный",P274)))</formula>
    </cfRule>
    <cfRule type="containsText" dxfId="2024" priority="2058" stopIfTrue="1" operator="containsText" text="2 - желтый">
      <formula>NOT(ISERROR(SEARCH("2 - желтый",P274)))</formula>
    </cfRule>
    <cfRule type="containsText" dxfId="2023" priority="2059" stopIfTrue="1" operator="containsText" text="1 - зеленый">
      <formula>NOT(ISERROR(SEARCH("1 - зеленый",P274)))</formula>
    </cfRule>
    <cfRule type="containsText" dxfId="2022" priority="2060" stopIfTrue="1" operator="containsText" text="0 - серый">
      <formula>NOT(ISERROR(SEARCH("0 - серый",P274)))</formula>
    </cfRule>
  </conditionalFormatting>
  <conditionalFormatting sqref="P275">
    <cfRule type="containsText" dxfId="2021" priority="2053" stopIfTrue="1" operator="containsText" text="3 - красный">
      <formula>NOT(ISERROR(SEARCH("3 - красный",P275)))</formula>
    </cfRule>
    <cfRule type="containsText" dxfId="2020" priority="2054" stopIfTrue="1" operator="containsText" text="2 - желтый">
      <formula>NOT(ISERROR(SEARCH("2 - желтый",P275)))</formula>
    </cfRule>
    <cfRule type="containsText" dxfId="2019" priority="2055" stopIfTrue="1" operator="containsText" text="1 - зеленый">
      <formula>NOT(ISERROR(SEARCH("1 - зеленый",P275)))</formula>
    </cfRule>
    <cfRule type="containsText" dxfId="2018" priority="2056" stopIfTrue="1" operator="containsText" text="0 - серый">
      <formula>NOT(ISERROR(SEARCH("0 - серый",P275)))</formula>
    </cfRule>
  </conditionalFormatting>
  <conditionalFormatting sqref="P276">
    <cfRule type="containsText" dxfId="2017" priority="2049" stopIfTrue="1" operator="containsText" text="3 - красный">
      <formula>NOT(ISERROR(SEARCH("3 - красный",P276)))</formula>
    </cfRule>
    <cfRule type="containsText" dxfId="2016" priority="2050" stopIfTrue="1" operator="containsText" text="2 - желтый">
      <formula>NOT(ISERROR(SEARCH("2 - желтый",P276)))</formula>
    </cfRule>
    <cfRule type="containsText" dxfId="2015" priority="2051" stopIfTrue="1" operator="containsText" text="1 - зеленый">
      <formula>NOT(ISERROR(SEARCH("1 - зеленый",P276)))</formula>
    </cfRule>
    <cfRule type="containsText" dxfId="2014" priority="2052" stopIfTrue="1" operator="containsText" text="0 - серый">
      <formula>NOT(ISERROR(SEARCH("0 - серый",P276)))</formula>
    </cfRule>
  </conditionalFormatting>
  <conditionalFormatting sqref="P277">
    <cfRule type="containsText" dxfId="2013" priority="2045" stopIfTrue="1" operator="containsText" text="3 - красный">
      <formula>NOT(ISERROR(SEARCH("3 - красный",P277)))</formula>
    </cfRule>
    <cfRule type="containsText" dxfId="2012" priority="2046" stopIfTrue="1" operator="containsText" text="2 - желтый">
      <formula>NOT(ISERROR(SEARCH("2 - желтый",P277)))</formula>
    </cfRule>
    <cfRule type="containsText" dxfId="2011" priority="2047" stopIfTrue="1" operator="containsText" text="1 - зеленый">
      <formula>NOT(ISERROR(SEARCH("1 - зеленый",P277)))</formula>
    </cfRule>
    <cfRule type="containsText" dxfId="2010" priority="2048" stopIfTrue="1" operator="containsText" text="0 - серый">
      <formula>NOT(ISERROR(SEARCH("0 - серый",P277)))</formula>
    </cfRule>
  </conditionalFormatting>
  <conditionalFormatting sqref="P278">
    <cfRule type="containsText" dxfId="2009" priority="2041" stopIfTrue="1" operator="containsText" text="3 - красный">
      <formula>NOT(ISERROR(SEARCH("3 - красный",P278)))</formula>
    </cfRule>
    <cfRule type="containsText" dxfId="2008" priority="2042" stopIfTrue="1" operator="containsText" text="2 - желтый">
      <formula>NOT(ISERROR(SEARCH("2 - желтый",P278)))</formula>
    </cfRule>
    <cfRule type="containsText" dxfId="2007" priority="2043" stopIfTrue="1" operator="containsText" text="1 - зеленый">
      <formula>NOT(ISERROR(SEARCH("1 - зеленый",P278)))</formula>
    </cfRule>
    <cfRule type="containsText" dxfId="2006" priority="2044" stopIfTrue="1" operator="containsText" text="0 - серый">
      <formula>NOT(ISERROR(SEARCH("0 - серый",P278)))</formula>
    </cfRule>
  </conditionalFormatting>
  <conditionalFormatting sqref="P279">
    <cfRule type="containsText" dxfId="2005" priority="2037" stopIfTrue="1" operator="containsText" text="3 - красный">
      <formula>NOT(ISERROR(SEARCH("3 - красный",P279)))</formula>
    </cfRule>
    <cfRule type="containsText" dxfId="2004" priority="2038" stopIfTrue="1" operator="containsText" text="2 - желтый">
      <formula>NOT(ISERROR(SEARCH("2 - желтый",P279)))</formula>
    </cfRule>
    <cfRule type="containsText" dxfId="2003" priority="2039" stopIfTrue="1" operator="containsText" text="1 - зеленый">
      <formula>NOT(ISERROR(SEARCH("1 - зеленый",P279)))</formula>
    </cfRule>
    <cfRule type="containsText" dxfId="2002" priority="2040" stopIfTrue="1" operator="containsText" text="0 - серый">
      <formula>NOT(ISERROR(SEARCH("0 - серый",P279)))</formula>
    </cfRule>
  </conditionalFormatting>
  <conditionalFormatting sqref="P302">
    <cfRule type="containsText" dxfId="2001" priority="2033" stopIfTrue="1" operator="containsText" text="3 - красный">
      <formula>NOT(ISERROR(SEARCH("3 - красный",P302)))</formula>
    </cfRule>
    <cfRule type="containsText" dxfId="2000" priority="2034" stopIfTrue="1" operator="containsText" text="2 - желтый">
      <formula>NOT(ISERROR(SEARCH("2 - желтый",P302)))</formula>
    </cfRule>
    <cfRule type="containsText" dxfId="1999" priority="2035" stopIfTrue="1" operator="containsText" text="1 - зеленый">
      <formula>NOT(ISERROR(SEARCH("1 - зеленый",P302)))</formula>
    </cfRule>
    <cfRule type="containsText" dxfId="1998" priority="2036" stopIfTrue="1" operator="containsText" text="0 - серый">
      <formula>NOT(ISERROR(SEARCH("0 - серый",P302)))</formula>
    </cfRule>
  </conditionalFormatting>
  <conditionalFormatting sqref="P304">
    <cfRule type="containsText" dxfId="1997" priority="2025" stopIfTrue="1" operator="containsText" text="3 - красный">
      <formula>NOT(ISERROR(SEARCH("3 - красный",P304)))</formula>
    </cfRule>
    <cfRule type="containsText" dxfId="1996" priority="2026" stopIfTrue="1" operator="containsText" text="2 - желтый">
      <formula>NOT(ISERROR(SEARCH("2 - желтый",P304)))</formula>
    </cfRule>
    <cfRule type="containsText" dxfId="1995" priority="2027" stopIfTrue="1" operator="containsText" text="1 - зеленый">
      <formula>NOT(ISERROR(SEARCH("1 - зеленый",P304)))</formula>
    </cfRule>
    <cfRule type="containsText" dxfId="1994" priority="2028" stopIfTrue="1" operator="containsText" text="0 - серый">
      <formula>NOT(ISERROR(SEARCH("0 - серый",P304)))</formula>
    </cfRule>
  </conditionalFormatting>
  <conditionalFormatting sqref="P306">
    <cfRule type="containsText" dxfId="1993" priority="2017" stopIfTrue="1" operator="containsText" text="3 - красный">
      <formula>NOT(ISERROR(SEARCH("3 - красный",P306)))</formula>
    </cfRule>
    <cfRule type="containsText" dxfId="1992" priority="2018" stopIfTrue="1" operator="containsText" text="2 - желтый">
      <formula>NOT(ISERROR(SEARCH("2 - желтый",P306)))</formula>
    </cfRule>
    <cfRule type="containsText" dxfId="1991" priority="2019" stopIfTrue="1" operator="containsText" text="1 - зеленый">
      <formula>NOT(ISERROR(SEARCH("1 - зеленый",P306)))</formula>
    </cfRule>
    <cfRule type="containsText" dxfId="1990" priority="2020" stopIfTrue="1" operator="containsText" text="0 - серый">
      <formula>NOT(ISERROR(SEARCH("0 - серый",P306)))</formula>
    </cfRule>
  </conditionalFormatting>
  <conditionalFormatting sqref="P307">
    <cfRule type="containsText" dxfId="1989" priority="2013" stopIfTrue="1" operator="containsText" text="3 - красный">
      <formula>NOT(ISERROR(SEARCH("3 - красный",P307)))</formula>
    </cfRule>
    <cfRule type="containsText" dxfId="1988" priority="2014" stopIfTrue="1" operator="containsText" text="2 - желтый">
      <formula>NOT(ISERROR(SEARCH("2 - желтый",P307)))</formula>
    </cfRule>
    <cfRule type="containsText" dxfId="1987" priority="2015" stopIfTrue="1" operator="containsText" text="1 - зеленый">
      <formula>NOT(ISERROR(SEARCH("1 - зеленый",P307)))</formula>
    </cfRule>
    <cfRule type="containsText" dxfId="1986" priority="2016" stopIfTrue="1" operator="containsText" text="0 - серый">
      <formula>NOT(ISERROR(SEARCH("0 - серый",P307)))</formula>
    </cfRule>
  </conditionalFormatting>
  <conditionalFormatting sqref="P308">
    <cfRule type="containsText" dxfId="1985" priority="2009" stopIfTrue="1" operator="containsText" text="3 - красный">
      <formula>NOT(ISERROR(SEARCH("3 - красный",P308)))</formula>
    </cfRule>
    <cfRule type="containsText" dxfId="1984" priority="2010" stopIfTrue="1" operator="containsText" text="2 - желтый">
      <formula>NOT(ISERROR(SEARCH("2 - желтый",P308)))</formula>
    </cfRule>
    <cfRule type="containsText" dxfId="1983" priority="2011" stopIfTrue="1" operator="containsText" text="1 - зеленый">
      <formula>NOT(ISERROR(SEARCH("1 - зеленый",P308)))</formula>
    </cfRule>
    <cfRule type="containsText" dxfId="1982" priority="2012" stopIfTrue="1" operator="containsText" text="0 - серый">
      <formula>NOT(ISERROR(SEARCH("0 - серый",P308)))</formula>
    </cfRule>
  </conditionalFormatting>
  <conditionalFormatting sqref="P312">
    <cfRule type="containsText" dxfId="1981" priority="2005" stopIfTrue="1" operator="containsText" text="3 - красный">
      <formula>NOT(ISERROR(SEARCH("3 - красный",P312)))</formula>
    </cfRule>
    <cfRule type="containsText" dxfId="1980" priority="2006" stopIfTrue="1" operator="containsText" text="2 - желтый">
      <formula>NOT(ISERROR(SEARCH("2 - желтый",P312)))</formula>
    </cfRule>
    <cfRule type="containsText" dxfId="1979" priority="2007" stopIfTrue="1" operator="containsText" text="1 - зеленый">
      <formula>NOT(ISERROR(SEARCH("1 - зеленый",P312)))</formula>
    </cfRule>
    <cfRule type="containsText" dxfId="1978" priority="2008" stopIfTrue="1" operator="containsText" text="0 - серый">
      <formula>NOT(ISERROR(SEARCH("0 - серый",P312)))</formula>
    </cfRule>
  </conditionalFormatting>
  <conditionalFormatting sqref="P313">
    <cfRule type="containsText" dxfId="1977" priority="2001" stopIfTrue="1" operator="containsText" text="3 - красный">
      <formula>NOT(ISERROR(SEARCH("3 - красный",P313)))</formula>
    </cfRule>
    <cfRule type="containsText" dxfId="1976" priority="2002" stopIfTrue="1" operator="containsText" text="2 - желтый">
      <formula>NOT(ISERROR(SEARCH("2 - желтый",P313)))</formula>
    </cfRule>
    <cfRule type="containsText" dxfId="1975" priority="2003" stopIfTrue="1" operator="containsText" text="1 - зеленый">
      <formula>NOT(ISERROR(SEARCH("1 - зеленый",P313)))</formula>
    </cfRule>
    <cfRule type="containsText" dxfId="1974" priority="2004" stopIfTrue="1" operator="containsText" text="0 - серый">
      <formula>NOT(ISERROR(SEARCH("0 - серый",P313)))</formula>
    </cfRule>
  </conditionalFormatting>
  <conditionalFormatting sqref="P326">
    <cfRule type="containsText" dxfId="1973" priority="1997" stopIfTrue="1" operator="containsText" text="3 - красный">
      <formula>NOT(ISERROR(SEARCH("3 - красный",P326)))</formula>
    </cfRule>
    <cfRule type="containsText" dxfId="1972" priority="1998" stopIfTrue="1" operator="containsText" text="2 - желтый">
      <formula>NOT(ISERROR(SEARCH("2 - желтый",P326)))</formula>
    </cfRule>
    <cfRule type="containsText" dxfId="1971" priority="1999" stopIfTrue="1" operator="containsText" text="1 - зеленый">
      <formula>NOT(ISERROR(SEARCH("1 - зеленый",P326)))</formula>
    </cfRule>
    <cfRule type="containsText" dxfId="1970" priority="2000" stopIfTrue="1" operator="containsText" text="0 - серый">
      <formula>NOT(ISERROR(SEARCH("0 - серый",P326)))</formula>
    </cfRule>
  </conditionalFormatting>
  <conditionalFormatting sqref="P328">
    <cfRule type="containsText" dxfId="1969" priority="1993" stopIfTrue="1" operator="containsText" text="3 - красный">
      <formula>NOT(ISERROR(SEARCH("3 - красный",P328)))</formula>
    </cfRule>
    <cfRule type="containsText" dxfId="1968" priority="1994" stopIfTrue="1" operator="containsText" text="2 - желтый">
      <formula>NOT(ISERROR(SEARCH("2 - желтый",P328)))</formula>
    </cfRule>
    <cfRule type="containsText" dxfId="1967" priority="1995" stopIfTrue="1" operator="containsText" text="1 - зеленый">
      <formula>NOT(ISERROR(SEARCH("1 - зеленый",P328)))</formula>
    </cfRule>
    <cfRule type="containsText" dxfId="1966" priority="1996" stopIfTrue="1" operator="containsText" text="0 - серый">
      <formula>NOT(ISERROR(SEARCH("0 - серый",P328)))</formula>
    </cfRule>
  </conditionalFormatting>
  <conditionalFormatting sqref="P329">
    <cfRule type="containsText" dxfId="1965" priority="1989" stopIfTrue="1" operator="containsText" text="3 - красный">
      <formula>NOT(ISERROR(SEARCH("3 - красный",P329)))</formula>
    </cfRule>
    <cfRule type="containsText" dxfId="1964" priority="1990" stopIfTrue="1" operator="containsText" text="2 - желтый">
      <formula>NOT(ISERROR(SEARCH("2 - желтый",P329)))</formula>
    </cfRule>
    <cfRule type="containsText" dxfId="1963" priority="1991" stopIfTrue="1" operator="containsText" text="1 - зеленый">
      <formula>NOT(ISERROR(SEARCH("1 - зеленый",P329)))</formula>
    </cfRule>
    <cfRule type="containsText" dxfId="1962" priority="1992" stopIfTrue="1" operator="containsText" text="0 - серый">
      <formula>NOT(ISERROR(SEARCH("0 - серый",P329)))</formula>
    </cfRule>
  </conditionalFormatting>
  <conditionalFormatting sqref="P363">
    <cfRule type="containsText" dxfId="1961" priority="1985" stopIfTrue="1" operator="containsText" text="3 - красный">
      <formula>NOT(ISERROR(SEARCH("3 - красный",P363)))</formula>
    </cfRule>
    <cfRule type="containsText" dxfId="1960" priority="1986" stopIfTrue="1" operator="containsText" text="2 - желтый">
      <formula>NOT(ISERROR(SEARCH("2 - желтый",P363)))</formula>
    </cfRule>
    <cfRule type="containsText" dxfId="1959" priority="1987" stopIfTrue="1" operator="containsText" text="1 - зеленый">
      <formula>NOT(ISERROR(SEARCH("1 - зеленый",P363)))</formula>
    </cfRule>
    <cfRule type="containsText" dxfId="1958" priority="1988" stopIfTrue="1" operator="containsText" text="0 - серый">
      <formula>NOT(ISERROR(SEARCH("0 - серый",P363)))</formula>
    </cfRule>
  </conditionalFormatting>
  <conditionalFormatting sqref="O48:P48">
    <cfRule type="containsText" dxfId="1957" priority="1861" stopIfTrue="1" operator="containsText" text="3 - красный">
      <formula>NOT(ISERROR(SEARCH("3 - красный",O48)))</formula>
    </cfRule>
    <cfRule type="containsText" dxfId="1956" priority="1862" stopIfTrue="1" operator="containsText" text="2 - желтый">
      <formula>NOT(ISERROR(SEARCH("2 - желтый",O48)))</formula>
    </cfRule>
    <cfRule type="containsText" dxfId="1955" priority="1863" stopIfTrue="1" operator="containsText" text="1 - зеленый">
      <formula>NOT(ISERROR(SEARCH("1 - зеленый",O48)))</formula>
    </cfRule>
    <cfRule type="containsText" dxfId="1954" priority="1864" stopIfTrue="1" operator="containsText" text="0 - серый">
      <formula>NOT(ISERROR(SEARCH("0 - серый",O48)))</formula>
    </cfRule>
  </conditionalFormatting>
  <conditionalFormatting sqref="O49:P49">
    <cfRule type="containsText" dxfId="1953" priority="1857" stopIfTrue="1" operator="containsText" text="3 - красный">
      <formula>NOT(ISERROR(SEARCH("3 - красный",O49)))</formula>
    </cfRule>
    <cfRule type="containsText" dxfId="1952" priority="1858" stopIfTrue="1" operator="containsText" text="2 - желтый">
      <formula>NOT(ISERROR(SEARCH("2 - желтый",O49)))</formula>
    </cfRule>
    <cfRule type="containsText" dxfId="1951" priority="1859" stopIfTrue="1" operator="containsText" text="1 - зеленый">
      <formula>NOT(ISERROR(SEARCH("1 - зеленый",O49)))</formula>
    </cfRule>
    <cfRule type="containsText" dxfId="1950" priority="1860" stopIfTrue="1" operator="containsText" text="0 - серый">
      <formula>NOT(ISERROR(SEARCH("0 - серый",O49)))</formula>
    </cfRule>
  </conditionalFormatting>
  <conditionalFormatting sqref="O50:P50">
    <cfRule type="containsText" dxfId="1949" priority="1853" stopIfTrue="1" operator="containsText" text="3 - красный">
      <formula>NOT(ISERROR(SEARCH("3 - красный",O50)))</formula>
    </cfRule>
    <cfRule type="containsText" dxfId="1948" priority="1854" stopIfTrue="1" operator="containsText" text="2 - желтый">
      <formula>NOT(ISERROR(SEARCH("2 - желтый",O50)))</formula>
    </cfRule>
    <cfRule type="containsText" dxfId="1947" priority="1855" stopIfTrue="1" operator="containsText" text="1 - зеленый">
      <formula>NOT(ISERROR(SEARCH("1 - зеленый",O50)))</formula>
    </cfRule>
    <cfRule type="containsText" dxfId="1946" priority="1856" stopIfTrue="1" operator="containsText" text="0 - серый">
      <formula>NOT(ISERROR(SEARCH("0 - серый",O50)))</formula>
    </cfRule>
  </conditionalFormatting>
  <conditionalFormatting sqref="O74:P74">
    <cfRule type="containsText" dxfId="1945" priority="1977" stopIfTrue="1" operator="containsText" text="3 - красный">
      <formula>NOT(ISERROR(SEARCH("3 - красный",O74)))</formula>
    </cfRule>
    <cfRule type="containsText" dxfId="1944" priority="1978" stopIfTrue="1" operator="containsText" text="2 - желтый">
      <formula>NOT(ISERROR(SEARCH("2 - желтый",O74)))</formula>
    </cfRule>
    <cfRule type="containsText" dxfId="1943" priority="1979" stopIfTrue="1" operator="containsText" text="1 - зеленый">
      <formula>NOT(ISERROR(SEARCH("1 - зеленый",O74)))</formula>
    </cfRule>
    <cfRule type="containsText" dxfId="1942" priority="1980" stopIfTrue="1" operator="containsText" text="0 - серый">
      <formula>NOT(ISERROR(SEARCH("0 - серый",O74)))</formula>
    </cfRule>
  </conditionalFormatting>
  <conditionalFormatting sqref="O97:P97">
    <cfRule type="containsText" dxfId="1941" priority="1973" stopIfTrue="1" operator="containsText" text="3 - красный">
      <formula>NOT(ISERROR(SEARCH("3 - красный",O97)))</formula>
    </cfRule>
    <cfRule type="containsText" dxfId="1940" priority="1974" stopIfTrue="1" operator="containsText" text="2 - желтый">
      <formula>NOT(ISERROR(SEARCH("2 - желтый",O97)))</formula>
    </cfRule>
    <cfRule type="containsText" dxfId="1939" priority="1975" stopIfTrue="1" operator="containsText" text="1 - зеленый">
      <formula>NOT(ISERROR(SEARCH("1 - зеленый",O97)))</formula>
    </cfRule>
    <cfRule type="containsText" dxfId="1938" priority="1976" stopIfTrue="1" operator="containsText" text="0 - серый">
      <formula>NOT(ISERROR(SEARCH("0 - серый",O97)))</formula>
    </cfRule>
  </conditionalFormatting>
  <conditionalFormatting sqref="O153:P153">
    <cfRule type="containsText" dxfId="1937" priority="1961" stopIfTrue="1" operator="containsText" text="3 - красный">
      <formula>NOT(ISERROR(SEARCH("3 - красный",O153)))</formula>
    </cfRule>
    <cfRule type="containsText" dxfId="1936" priority="1962" stopIfTrue="1" operator="containsText" text="2 - желтый">
      <formula>NOT(ISERROR(SEARCH("2 - желтый",O153)))</formula>
    </cfRule>
    <cfRule type="containsText" dxfId="1935" priority="1963" stopIfTrue="1" operator="containsText" text="1 - зеленый">
      <formula>NOT(ISERROR(SEARCH("1 - зеленый",O153)))</formula>
    </cfRule>
    <cfRule type="containsText" dxfId="1934" priority="1964" stopIfTrue="1" operator="containsText" text="0 - серый">
      <formula>NOT(ISERROR(SEARCH("0 - серый",O153)))</formula>
    </cfRule>
  </conditionalFormatting>
  <conditionalFormatting sqref="O154:P154">
    <cfRule type="containsText" dxfId="1933" priority="1957" stopIfTrue="1" operator="containsText" text="3 - красный">
      <formula>NOT(ISERROR(SEARCH("3 - красный",O154)))</formula>
    </cfRule>
    <cfRule type="containsText" dxfId="1932" priority="1958" stopIfTrue="1" operator="containsText" text="2 - желтый">
      <formula>NOT(ISERROR(SEARCH("2 - желтый",O154)))</formula>
    </cfRule>
    <cfRule type="containsText" dxfId="1931" priority="1959" stopIfTrue="1" operator="containsText" text="1 - зеленый">
      <formula>NOT(ISERROR(SEARCH("1 - зеленый",O154)))</formula>
    </cfRule>
    <cfRule type="containsText" dxfId="1930" priority="1960" stopIfTrue="1" operator="containsText" text="0 - серый">
      <formula>NOT(ISERROR(SEARCH("0 - серый",O154)))</formula>
    </cfRule>
  </conditionalFormatting>
  <conditionalFormatting sqref="O155:P155">
    <cfRule type="containsText" dxfId="1929" priority="1953" stopIfTrue="1" operator="containsText" text="3 - красный">
      <formula>NOT(ISERROR(SEARCH("3 - красный",O155)))</formula>
    </cfRule>
    <cfRule type="containsText" dxfId="1928" priority="1954" stopIfTrue="1" operator="containsText" text="2 - желтый">
      <formula>NOT(ISERROR(SEARCH("2 - желтый",O155)))</formula>
    </cfRule>
    <cfRule type="containsText" dxfId="1927" priority="1955" stopIfTrue="1" operator="containsText" text="1 - зеленый">
      <formula>NOT(ISERROR(SEARCH("1 - зеленый",O155)))</formula>
    </cfRule>
    <cfRule type="containsText" dxfId="1926" priority="1956" stopIfTrue="1" operator="containsText" text="0 - серый">
      <formula>NOT(ISERROR(SEARCH("0 - серый",O155)))</formula>
    </cfRule>
  </conditionalFormatting>
  <conditionalFormatting sqref="O188:P188">
    <cfRule type="containsText" dxfId="1925" priority="1949" stopIfTrue="1" operator="containsText" text="3 - красный">
      <formula>NOT(ISERROR(SEARCH("3 - красный",O188)))</formula>
    </cfRule>
    <cfRule type="containsText" dxfId="1924" priority="1950" stopIfTrue="1" operator="containsText" text="2 - желтый">
      <formula>NOT(ISERROR(SEARCH("2 - желтый",O188)))</formula>
    </cfRule>
    <cfRule type="containsText" dxfId="1923" priority="1951" stopIfTrue="1" operator="containsText" text="1 - зеленый">
      <formula>NOT(ISERROR(SEARCH("1 - зеленый",O188)))</formula>
    </cfRule>
    <cfRule type="containsText" dxfId="1922" priority="1952" stopIfTrue="1" operator="containsText" text="0 - серый">
      <formula>NOT(ISERROR(SEARCH("0 - серый",O188)))</formula>
    </cfRule>
  </conditionalFormatting>
  <conditionalFormatting sqref="O189:P189">
    <cfRule type="containsText" dxfId="1921" priority="1945" stopIfTrue="1" operator="containsText" text="3 - красный">
      <formula>NOT(ISERROR(SEARCH("3 - красный",O189)))</formula>
    </cfRule>
    <cfRule type="containsText" dxfId="1920" priority="1946" stopIfTrue="1" operator="containsText" text="2 - желтый">
      <formula>NOT(ISERROR(SEARCH("2 - желтый",O189)))</formula>
    </cfRule>
    <cfRule type="containsText" dxfId="1919" priority="1947" stopIfTrue="1" operator="containsText" text="1 - зеленый">
      <formula>NOT(ISERROR(SEARCH("1 - зеленый",O189)))</formula>
    </cfRule>
    <cfRule type="containsText" dxfId="1918" priority="1948" stopIfTrue="1" operator="containsText" text="0 - серый">
      <formula>NOT(ISERROR(SEARCH("0 - серый",O189)))</formula>
    </cfRule>
  </conditionalFormatting>
  <conditionalFormatting sqref="O190:P190">
    <cfRule type="containsText" dxfId="1917" priority="1941" stopIfTrue="1" operator="containsText" text="3 - красный">
      <formula>NOT(ISERROR(SEARCH("3 - красный",O190)))</formula>
    </cfRule>
    <cfRule type="containsText" dxfId="1916" priority="1942" stopIfTrue="1" operator="containsText" text="2 - желтый">
      <formula>NOT(ISERROR(SEARCH("2 - желтый",O190)))</formula>
    </cfRule>
    <cfRule type="containsText" dxfId="1915" priority="1943" stopIfTrue="1" operator="containsText" text="1 - зеленый">
      <formula>NOT(ISERROR(SEARCH("1 - зеленый",O190)))</formula>
    </cfRule>
    <cfRule type="containsText" dxfId="1914" priority="1944" stopIfTrue="1" operator="containsText" text="0 - серый">
      <formula>NOT(ISERROR(SEARCH("0 - серый",O190)))</formula>
    </cfRule>
  </conditionalFormatting>
  <conditionalFormatting sqref="O205:P205">
    <cfRule type="containsText" dxfId="1913" priority="1937" stopIfTrue="1" operator="containsText" text="3 - красный">
      <formula>NOT(ISERROR(SEARCH("3 - красный",O205)))</formula>
    </cfRule>
    <cfRule type="containsText" dxfId="1912" priority="1938" stopIfTrue="1" operator="containsText" text="2 - желтый">
      <formula>NOT(ISERROR(SEARCH("2 - желтый",O205)))</formula>
    </cfRule>
    <cfRule type="containsText" dxfId="1911" priority="1939" stopIfTrue="1" operator="containsText" text="1 - зеленый">
      <formula>NOT(ISERROR(SEARCH("1 - зеленый",O205)))</formula>
    </cfRule>
    <cfRule type="containsText" dxfId="1910" priority="1940" stopIfTrue="1" operator="containsText" text="0 - серый">
      <formula>NOT(ISERROR(SEARCH("0 - серый",O205)))</formula>
    </cfRule>
  </conditionalFormatting>
  <conditionalFormatting sqref="O206:P206">
    <cfRule type="containsText" dxfId="1909" priority="1933" stopIfTrue="1" operator="containsText" text="3 - красный">
      <formula>NOT(ISERROR(SEARCH("3 - красный",O206)))</formula>
    </cfRule>
    <cfRule type="containsText" dxfId="1908" priority="1934" stopIfTrue="1" operator="containsText" text="2 - желтый">
      <formula>NOT(ISERROR(SEARCH("2 - желтый",O206)))</formula>
    </cfRule>
    <cfRule type="containsText" dxfId="1907" priority="1935" stopIfTrue="1" operator="containsText" text="1 - зеленый">
      <formula>NOT(ISERROR(SEARCH("1 - зеленый",O206)))</formula>
    </cfRule>
    <cfRule type="containsText" dxfId="1906" priority="1936" stopIfTrue="1" operator="containsText" text="0 - серый">
      <formula>NOT(ISERROR(SEARCH("0 - серый",O206)))</formula>
    </cfRule>
  </conditionalFormatting>
  <conditionalFormatting sqref="O209:P209">
    <cfRule type="containsText" dxfId="1905" priority="1929" stopIfTrue="1" operator="containsText" text="3 - красный">
      <formula>NOT(ISERROR(SEARCH("3 - красный",O209)))</formula>
    </cfRule>
    <cfRule type="containsText" dxfId="1904" priority="1930" stopIfTrue="1" operator="containsText" text="2 - желтый">
      <formula>NOT(ISERROR(SEARCH("2 - желтый",O209)))</formula>
    </cfRule>
    <cfRule type="containsText" dxfId="1903" priority="1931" stopIfTrue="1" operator="containsText" text="1 - зеленый">
      <formula>NOT(ISERROR(SEARCH("1 - зеленый",O209)))</formula>
    </cfRule>
    <cfRule type="containsText" dxfId="1902" priority="1932" stopIfTrue="1" operator="containsText" text="0 - серый">
      <formula>NOT(ISERROR(SEARCH("0 - серый",O209)))</formula>
    </cfRule>
  </conditionalFormatting>
  <conditionalFormatting sqref="O222:P222">
    <cfRule type="containsText" dxfId="1901" priority="1925" stopIfTrue="1" operator="containsText" text="3 - красный">
      <formula>NOT(ISERROR(SEARCH("3 - красный",O222)))</formula>
    </cfRule>
    <cfRule type="containsText" dxfId="1900" priority="1926" stopIfTrue="1" operator="containsText" text="2 - желтый">
      <formula>NOT(ISERROR(SEARCH("2 - желтый",O222)))</formula>
    </cfRule>
    <cfRule type="containsText" dxfId="1899" priority="1927" stopIfTrue="1" operator="containsText" text="1 - зеленый">
      <formula>NOT(ISERROR(SEARCH("1 - зеленый",O222)))</formula>
    </cfRule>
    <cfRule type="containsText" dxfId="1898" priority="1928" stopIfTrue="1" operator="containsText" text="0 - серый">
      <formula>NOT(ISERROR(SEARCH("0 - серый",O222)))</formula>
    </cfRule>
  </conditionalFormatting>
  <conditionalFormatting sqref="O233:P233">
    <cfRule type="containsText" dxfId="1897" priority="1921" stopIfTrue="1" operator="containsText" text="3 - красный">
      <formula>NOT(ISERROR(SEARCH("3 - красный",O233)))</formula>
    </cfRule>
    <cfRule type="containsText" dxfId="1896" priority="1922" stopIfTrue="1" operator="containsText" text="2 - желтый">
      <formula>NOT(ISERROR(SEARCH("2 - желтый",O233)))</formula>
    </cfRule>
    <cfRule type="containsText" dxfId="1895" priority="1923" stopIfTrue="1" operator="containsText" text="1 - зеленый">
      <formula>NOT(ISERROR(SEARCH("1 - зеленый",O233)))</formula>
    </cfRule>
    <cfRule type="containsText" dxfId="1894" priority="1924" stopIfTrue="1" operator="containsText" text="0 - серый">
      <formula>NOT(ISERROR(SEARCH("0 - серый",O233)))</formula>
    </cfRule>
  </conditionalFormatting>
  <conditionalFormatting sqref="O234:P234">
    <cfRule type="containsText" dxfId="1893" priority="1917" stopIfTrue="1" operator="containsText" text="3 - красный">
      <formula>NOT(ISERROR(SEARCH("3 - красный",O234)))</formula>
    </cfRule>
    <cfRule type="containsText" dxfId="1892" priority="1918" stopIfTrue="1" operator="containsText" text="2 - желтый">
      <formula>NOT(ISERROR(SEARCH("2 - желтый",O234)))</formula>
    </cfRule>
    <cfRule type="containsText" dxfId="1891" priority="1919" stopIfTrue="1" operator="containsText" text="1 - зеленый">
      <formula>NOT(ISERROR(SEARCH("1 - зеленый",O234)))</formula>
    </cfRule>
    <cfRule type="containsText" dxfId="1890" priority="1920" stopIfTrue="1" operator="containsText" text="0 - серый">
      <formula>NOT(ISERROR(SEARCH("0 - серый",O234)))</formula>
    </cfRule>
  </conditionalFormatting>
  <conditionalFormatting sqref="O343:P343">
    <cfRule type="containsText" dxfId="1889" priority="1913" stopIfTrue="1" operator="containsText" text="3 - красный">
      <formula>NOT(ISERROR(SEARCH("3 - красный",O343)))</formula>
    </cfRule>
    <cfRule type="containsText" dxfId="1888" priority="1914" stopIfTrue="1" operator="containsText" text="2 - желтый">
      <formula>NOT(ISERROR(SEARCH("2 - желтый",O343)))</formula>
    </cfRule>
    <cfRule type="containsText" dxfId="1887" priority="1915" stopIfTrue="1" operator="containsText" text="1 - зеленый">
      <formula>NOT(ISERROR(SEARCH("1 - зеленый",O343)))</formula>
    </cfRule>
    <cfRule type="containsText" dxfId="1886" priority="1916" stopIfTrue="1" operator="containsText" text="0 - серый">
      <formula>NOT(ISERROR(SEARCH("0 - серый",O343)))</formula>
    </cfRule>
  </conditionalFormatting>
  <conditionalFormatting sqref="O344:P344">
    <cfRule type="containsText" dxfId="1885" priority="1909" stopIfTrue="1" operator="containsText" text="3 - красный">
      <formula>NOT(ISERROR(SEARCH("3 - красный",O344)))</formula>
    </cfRule>
    <cfRule type="containsText" dxfId="1884" priority="1910" stopIfTrue="1" operator="containsText" text="2 - желтый">
      <formula>NOT(ISERROR(SEARCH("2 - желтый",O344)))</formula>
    </cfRule>
    <cfRule type="containsText" dxfId="1883" priority="1911" stopIfTrue="1" operator="containsText" text="1 - зеленый">
      <formula>NOT(ISERROR(SEARCH("1 - зеленый",O344)))</formula>
    </cfRule>
    <cfRule type="containsText" dxfId="1882" priority="1912" stopIfTrue="1" operator="containsText" text="0 - серый">
      <formula>NOT(ISERROR(SEARCH("0 - серый",O344)))</formula>
    </cfRule>
  </conditionalFormatting>
  <conditionalFormatting sqref="O142:P142">
    <cfRule type="containsText" dxfId="1881" priority="1529" stopIfTrue="1" operator="containsText" text="3 - красный">
      <formula>NOT(ISERROR(SEARCH("3 - красный",O142)))</formula>
    </cfRule>
    <cfRule type="containsText" dxfId="1880" priority="1530" stopIfTrue="1" operator="containsText" text="2 - желтый">
      <formula>NOT(ISERROR(SEARCH("2 - желтый",O142)))</formula>
    </cfRule>
    <cfRule type="containsText" dxfId="1879" priority="1531" stopIfTrue="1" operator="containsText" text="1 - зеленый">
      <formula>NOT(ISERROR(SEARCH("1 - зеленый",O142)))</formula>
    </cfRule>
    <cfRule type="containsText" dxfId="1878" priority="1532" stopIfTrue="1" operator="containsText" text="0 - серый">
      <formula>NOT(ISERROR(SEARCH("0 - серый",O142)))</formula>
    </cfRule>
  </conditionalFormatting>
  <conditionalFormatting sqref="O143:P143">
    <cfRule type="containsText" dxfId="1877" priority="1525" stopIfTrue="1" operator="containsText" text="3 - красный">
      <formula>NOT(ISERROR(SEARCH("3 - красный",O143)))</formula>
    </cfRule>
    <cfRule type="containsText" dxfId="1876" priority="1526" stopIfTrue="1" operator="containsText" text="2 - желтый">
      <formula>NOT(ISERROR(SEARCH("2 - желтый",O143)))</formula>
    </cfRule>
    <cfRule type="containsText" dxfId="1875" priority="1527" stopIfTrue="1" operator="containsText" text="1 - зеленый">
      <formula>NOT(ISERROR(SEARCH("1 - зеленый",O143)))</formula>
    </cfRule>
    <cfRule type="containsText" dxfId="1874" priority="1528" stopIfTrue="1" operator="containsText" text="0 - серый">
      <formula>NOT(ISERROR(SEARCH("0 - серый",O143)))</formula>
    </cfRule>
  </conditionalFormatting>
  <conditionalFormatting sqref="O144:P144">
    <cfRule type="containsText" dxfId="1873" priority="1521" stopIfTrue="1" operator="containsText" text="3 - красный">
      <formula>NOT(ISERROR(SEARCH("3 - красный",O144)))</formula>
    </cfRule>
    <cfRule type="containsText" dxfId="1872" priority="1522" stopIfTrue="1" operator="containsText" text="2 - желтый">
      <formula>NOT(ISERROR(SEARCH("2 - желтый",O144)))</formula>
    </cfRule>
    <cfRule type="containsText" dxfId="1871" priority="1523" stopIfTrue="1" operator="containsText" text="1 - зеленый">
      <formula>NOT(ISERROR(SEARCH("1 - зеленый",O144)))</formula>
    </cfRule>
    <cfRule type="containsText" dxfId="1870" priority="1524" stopIfTrue="1" operator="containsText" text="0 - серый">
      <formula>NOT(ISERROR(SEARCH("0 - серый",O144)))</formula>
    </cfRule>
  </conditionalFormatting>
  <conditionalFormatting sqref="O146:P146">
    <cfRule type="containsText" dxfId="1869" priority="1517" stopIfTrue="1" operator="containsText" text="3 - красный">
      <formula>NOT(ISERROR(SEARCH("3 - красный",O146)))</formula>
    </cfRule>
    <cfRule type="containsText" dxfId="1868" priority="1518" stopIfTrue="1" operator="containsText" text="2 - желтый">
      <formula>NOT(ISERROR(SEARCH("2 - желтый",O146)))</formula>
    </cfRule>
    <cfRule type="containsText" dxfId="1867" priority="1519" stopIfTrue="1" operator="containsText" text="1 - зеленый">
      <formula>NOT(ISERROR(SEARCH("1 - зеленый",O146)))</formula>
    </cfRule>
    <cfRule type="containsText" dxfId="1866" priority="1520" stopIfTrue="1" operator="containsText" text="0 - серый">
      <formula>NOT(ISERROR(SEARCH("0 - серый",O146)))</formula>
    </cfRule>
  </conditionalFormatting>
  <conditionalFormatting sqref="O122">
    <cfRule type="containsText" dxfId="1865" priority="1565" stopIfTrue="1" operator="containsText" text="3 - красный">
      <formula>NOT(ISERROR(SEARCH("3 - красный",O122)))</formula>
    </cfRule>
    <cfRule type="containsText" dxfId="1864" priority="1566" stopIfTrue="1" operator="containsText" text="2 - желтый">
      <formula>NOT(ISERROR(SEARCH("2 - желтый",O122)))</formula>
    </cfRule>
    <cfRule type="containsText" dxfId="1863" priority="1567" stopIfTrue="1" operator="containsText" text="1 - зеленый">
      <formula>NOT(ISERROR(SEARCH("1 - зеленый",O122)))</formula>
    </cfRule>
    <cfRule type="containsText" dxfId="1862" priority="1568" stopIfTrue="1" operator="containsText" text="0 - серый">
      <formula>NOT(ISERROR(SEARCH("0 - серый",O122)))</formula>
    </cfRule>
  </conditionalFormatting>
  <conditionalFormatting sqref="P123">
    <cfRule type="containsText" dxfId="1861" priority="1561" stopIfTrue="1" operator="containsText" text="3 - красный">
      <formula>NOT(ISERROR(SEARCH("3 - красный",P123)))</formula>
    </cfRule>
    <cfRule type="containsText" dxfId="1860" priority="1562" stopIfTrue="1" operator="containsText" text="2 - желтый">
      <formula>NOT(ISERROR(SEARCH("2 - желтый",P123)))</formula>
    </cfRule>
    <cfRule type="containsText" dxfId="1859" priority="1563" stopIfTrue="1" operator="containsText" text="1 - зеленый">
      <formula>NOT(ISERROR(SEARCH("1 - зеленый",P123)))</formula>
    </cfRule>
    <cfRule type="containsText" dxfId="1858" priority="1564" stopIfTrue="1" operator="containsText" text="0 - серый">
      <formula>NOT(ISERROR(SEARCH("0 - серый",P123)))</formula>
    </cfRule>
  </conditionalFormatting>
  <conditionalFormatting sqref="O119">
    <cfRule type="containsText" dxfId="1857" priority="1573" stopIfTrue="1" operator="containsText" text="3 - красный">
      <formula>NOT(ISERROR(SEARCH("3 - красный",O119)))</formula>
    </cfRule>
    <cfRule type="containsText" dxfId="1856" priority="1574" stopIfTrue="1" operator="containsText" text="2 - желтый">
      <formula>NOT(ISERROR(SEARCH("2 - желтый",O119)))</formula>
    </cfRule>
    <cfRule type="containsText" dxfId="1855" priority="1575" stopIfTrue="1" operator="containsText" text="1 - зеленый">
      <formula>NOT(ISERROR(SEARCH("1 - зеленый",O119)))</formula>
    </cfRule>
    <cfRule type="containsText" dxfId="1854" priority="1576" stopIfTrue="1" operator="containsText" text="0 - серый">
      <formula>NOT(ISERROR(SEARCH("0 - серый",O119)))</formula>
    </cfRule>
  </conditionalFormatting>
  <conditionalFormatting sqref="P157">
    <cfRule type="containsText" dxfId="1853" priority="1905" stopIfTrue="1" operator="containsText" text="3 - красный">
      <formula>NOT(ISERROR(SEARCH("3 - красный",P157)))</formula>
    </cfRule>
    <cfRule type="containsText" dxfId="1852" priority="1906" stopIfTrue="1" operator="containsText" text="2 - желтый">
      <formula>NOT(ISERROR(SEARCH("2 - желтый",P157)))</formula>
    </cfRule>
    <cfRule type="containsText" dxfId="1851" priority="1907" stopIfTrue="1" operator="containsText" text="1 - зеленый">
      <formula>NOT(ISERROR(SEARCH("1 - зеленый",P157)))</formula>
    </cfRule>
    <cfRule type="containsText" dxfId="1850" priority="1908" stopIfTrue="1" operator="containsText" text="0 - серый">
      <formula>NOT(ISERROR(SEARCH("0 - серый",P157)))</formula>
    </cfRule>
  </conditionalFormatting>
  <conditionalFormatting sqref="O157">
    <cfRule type="containsText" dxfId="1849" priority="1901" stopIfTrue="1" operator="containsText" text="3 - красный">
      <formula>NOT(ISERROR(SEARCH("3 - красный",O157)))</formula>
    </cfRule>
    <cfRule type="containsText" dxfId="1848" priority="1902" stopIfTrue="1" operator="containsText" text="2 - желтый">
      <formula>NOT(ISERROR(SEARCH("2 - желтый",O157)))</formula>
    </cfRule>
    <cfRule type="containsText" dxfId="1847" priority="1903" stopIfTrue="1" operator="containsText" text="1 - зеленый">
      <formula>NOT(ISERROR(SEARCH("1 - зеленый",O157)))</formula>
    </cfRule>
    <cfRule type="containsText" dxfId="1846" priority="1904" stopIfTrue="1" operator="containsText" text="0 - серый">
      <formula>NOT(ISERROR(SEARCH("0 - серый",O157)))</formula>
    </cfRule>
  </conditionalFormatting>
  <conditionalFormatting sqref="P158">
    <cfRule type="containsText" dxfId="1845" priority="1897" stopIfTrue="1" operator="containsText" text="3 - красный">
      <formula>NOT(ISERROR(SEARCH("3 - красный",P158)))</formula>
    </cfRule>
    <cfRule type="containsText" dxfId="1844" priority="1898" stopIfTrue="1" operator="containsText" text="2 - желтый">
      <formula>NOT(ISERROR(SEARCH("2 - желтый",P158)))</formula>
    </cfRule>
    <cfRule type="containsText" dxfId="1843" priority="1899" stopIfTrue="1" operator="containsText" text="1 - зеленый">
      <formula>NOT(ISERROR(SEARCH("1 - зеленый",P158)))</formula>
    </cfRule>
    <cfRule type="containsText" dxfId="1842" priority="1900" stopIfTrue="1" operator="containsText" text="0 - серый">
      <formula>NOT(ISERROR(SEARCH("0 - серый",P158)))</formula>
    </cfRule>
  </conditionalFormatting>
  <conditionalFormatting sqref="O158">
    <cfRule type="containsText" dxfId="1841" priority="1893" stopIfTrue="1" operator="containsText" text="3 - красный">
      <formula>NOT(ISERROR(SEARCH("3 - красный",O158)))</formula>
    </cfRule>
    <cfRule type="containsText" dxfId="1840" priority="1894" stopIfTrue="1" operator="containsText" text="2 - желтый">
      <formula>NOT(ISERROR(SEARCH("2 - желтый",O158)))</formula>
    </cfRule>
    <cfRule type="containsText" dxfId="1839" priority="1895" stopIfTrue="1" operator="containsText" text="1 - зеленый">
      <formula>NOT(ISERROR(SEARCH("1 - зеленый",O158)))</formula>
    </cfRule>
    <cfRule type="containsText" dxfId="1838" priority="1896" stopIfTrue="1" operator="containsText" text="0 - серый">
      <formula>NOT(ISERROR(SEARCH("0 - серый",O158)))</formula>
    </cfRule>
  </conditionalFormatting>
  <conditionalFormatting sqref="P207">
    <cfRule type="containsText" dxfId="1837" priority="1889" stopIfTrue="1" operator="containsText" text="3 - красный">
      <formula>NOT(ISERROR(SEARCH("3 - красный",P207)))</formula>
    </cfRule>
    <cfRule type="containsText" dxfId="1836" priority="1890" stopIfTrue="1" operator="containsText" text="2 - желтый">
      <formula>NOT(ISERROR(SEARCH("2 - желтый",P207)))</formula>
    </cfRule>
    <cfRule type="containsText" dxfId="1835" priority="1891" stopIfTrue="1" operator="containsText" text="1 - зеленый">
      <formula>NOT(ISERROR(SEARCH("1 - зеленый",P207)))</formula>
    </cfRule>
    <cfRule type="containsText" dxfId="1834" priority="1892" stopIfTrue="1" operator="containsText" text="0 - серый">
      <formula>NOT(ISERROR(SEARCH("0 - серый",P207)))</formula>
    </cfRule>
  </conditionalFormatting>
  <conditionalFormatting sqref="O207">
    <cfRule type="containsText" dxfId="1833" priority="1885" stopIfTrue="1" operator="containsText" text="3 - красный">
      <formula>NOT(ISERROR(SEARCH("3 - красный",O207)))</formula>
    </cfRule>
    <cfRule type="containsText" dxfId="1832" priority="1886" stopIfTrue="1" operator="containsText" text="2 - желтый">
      <formula>NOT(ISERROR(SEARCH("2 - желтый",O207)))</formula>
    </cfRule>
    <cfRule type="containsText" dxfId="1831" priority="1887" stopIfTrue="1" operator="containsText" text="1 - зеленый">
      <formula>NOT(ISERROR(SEARCH("1 - зеленый",O207)))</formula>
    </cfRule>
    <cfRule type="containsText" dxfId="1830" priority="1888" stopIfTrue="1" operator="containsText" text="0 - серый">
      <formula>NOT(ISERROR(SEARCH("0 - серый",O207)))</formula>
    </cfRule>
  </conditionalFormatting>
  <conditionalFormatting sqref="P208">
    <cfRule type="containsText" dxfId="1829" priority="1881" stopIfTrue="1" operator="containsText" text="3 - красный">
      <formula>NOT(ISERROR(SEARCH("3 - красный",P208)))</formula>
    </cfRule>
    <cfRule type="containsText" dxfId="1828" priority="1882" stopIfTrue="1" operator="containsText" text="2 - желтый">
      <formula>NOT(ISERROR(SEARCH("2 - желтый",P208)))</formula>
    </cfRule>
    <cfRule type="containsText" dxfId="1827" priority="1883" stopIfTrue="1" operator="containsText" text="1 - зеленый">
      <formula>NOT(ISERROR(SEARCH("1 - зеленый",P208)))</formula>
    </cfRule>
    <cfRule type="containsText" dxfId="1826" priority="1884" stopIfTrue="1" operator="containsText" text="0 - серый">
      <formula>NOT(ISERROR(SEARCH("0 - серый",P208)))</formula>
    </cfRule>
  </conditionalFormatting>
  <conditionalFormatting sqref="O208">
    <cfRule type="containsText" dxfId="1825" priority="1877" stopIfTrue="1" operator="containsText" text="3 - красный">
      <formula>NOT(ISERROR(SEARCH("3 - красный",O208)))</formula>
    </cfRule>
    <cfRule type="containsText" dxfId="1824" priority="1878" stopIfTrue="1" operator="containsText" text="2 - желтый">
      <formula>NOT(ISERROR(SEARCH("2 - желтый",O208)))</formula>
    </cfRule>
    <cfRule type="containsText" dxfId="1823" priority="1879" stopIfTrue="1" operator="containsText" text="1 - зеленый">
      <formula>NOT(ISERROR(SEARCH("1 - зеленый",O208)))</formula>
    </cfRule>
    <cfRule type="containsText" dxfId="1822" priority="1880" stopIfTrue="1" operator="containsText" text="0 - серый">
      <formula>NOT(ISERROR(SEARCH("0 - серый",O208)))</formula>
    </cfRule>
  </conditionalFormatting>
  <conditionalFormatting sqref="O125:P125">
    <cfRule type="containsText" dxfId="1821" priority="1549" stopIfTrue="1" operator="containsText" text="3 - красный">
      <formula>NOT(ISERROR(SEARCH("3 - красный",O125)))</formula>
    </cfRule>
    <cfRule type="containsText" dxfId="1820" priority="1550" stopIfTrue="1" operator="containsText" text="2 - желтый">
      <formula>NOT(ISERROR(SEARCH("2 - желтый",O125)))</formula>
    </cfRule>
    <cfRule type="containsText" dxfId="1819" priority="1551" stopIfTrue="1" operator="containsText" text="1 - зеленый">
      <formula>NOT(ISERROR(SEARCH("1 - зеленый",O125)))</formula>
    </cfRule>
    <cfRule type="containsText" dxfId="1818" priority="1552" stopIfTrue="1" operator="containsText" text="0 - серый">
      <formula>NOT(ISERROR(SEARCH("0 - серый",O125)))</formula>
    </cfRule>
  </conditionalFormatting>
  <conditionalFormatting sqref="O126:P126">
    <cfRule type="containsText" dxfId="1817" priority="1545" stopIfTrue="1" operator="containsText" text="3 - красный">
      <formula>NOT(ISERROR(SEARCH("3 - красный",O126)))</formula>
    </cfRule>
    <cfRule type="containsText" dxfId="1816" priority="1546" stopIfTrue="1" operator="containsText" text="2 - желтый">
      <formula>NOT(ISERROR(SEARCH("2 - желтый",O126)))</formula>
    </cfRule>
    <cfRule type="containsText" dxfId="1815" priority="1547" stopIfTrue="1" operator="containsText" text="1 - зеленый">
      <formula>NOT(ISERROR(SEARCH("1 - зеленый",O126)))</formula>
    </cfRule>
    <cfRule type="containsText" dxfId="1814" priority="1548" stopIfTrue="1" operator="containsText" text="0 - серый">
      <formula>NOT(ISERROR(SEARCH("0 - серый",O126)))</formula>
    </cfRule>
  </conditionalFormatting>
  <conditionalFormatting sqref="O127:P127">
    <cfRule type="containsText" dxfId="1813" priority="1541" stopIfTrue="1" operator="containsText" text="3 - красный">
      <formula>NOT(ISERROR(SEARCH("3 - красный",O127)))</formula>
    </cfRule>
    <cfRule type="containsText" dxfId="1812" priority="1542" stopIfTrue="1" operator="containsText" text="2 - желтый">
      <formula>NOT(ISERROR(SEARCH("2 - желтый",O127)))</formula>
    </cfRule>
    <cfRule type="containsText" dxfId="1811" priority="1543" stopIfTrue="1" operator="containsText" text="1 - зеленый">
      <formula>NOT(ISERROR(SEARCH("1 - зеленый",O127)))</formula>
    </cfRule>
    <cfRule type="containsText" dxfId="1810" priority="1544" stopIfTrue="1" operator="containsText" text="0 - серый">
      <formula>NOT(ISERROR(SEARCH("0 - серый",O127)))</formula>
    </cfRule>
  </conditionalFormatting>
  <conditionalFormatting sqref="O140:P140">
    <cfRule type="containsText" dxfId="1809" priority="1537" stopIfTrue="1" operator="containsText" text="3 - красный">
      <formula>NOT(ISERROR(SEARCH("3 - красный",O140)))</formula>
    </cfRule>
    <cfRule type="containsText" dxfId="1808" priority="1538" stopIfTrue="1" operator="containsText" text="2 - желтый">
      <formula>NOT(ISERROR(SEARCH("2 - желтый",O140)))</formula>
    </cfRule>
    <cfRule type="containsText" dxfId="1807" priority="1539" stopIfTrue="1" operator="containsText" text="1 - зеленый">
      <formula>NOT(ISERROR(SEARCH("1 - зеленый",O140)))</formula>
    </cfRule>
    <cfRule type="containsText" dxfId="1806" priority="1540" stopIfTrue="1" operator="containsText" text="0 - серый">
      <formula>NOT(ISERROR(SEARCH("0 - серый",O140)))</formula>
    </cfRule>
  </conditionalFormatting>
  <conditionalFormatting sqref="O141:P141">
    <cfRule type="containsText" dxfId="1805" priority="1533" stopIfTrue="1" operator="containsText" text="3 - красный">
      <formula>NOT(ISERROR(SEARCH("3 - красный",O141)))</formula>
    </cfRule>
    <cfRule type="containsText" dxfId="1804" priority="1534" stopIfTrue="1" operator="containsText" text="2 - желтый">
      <formula>NOT(ISERROR(SEARCH("2 - желтый",O141)))</formula>
    </cfRule>
    <cfRule type="containsText" dxfId="1803" priority="1535" stopIfTrue="1" operator="containsText" text="1 - зеленый">
      <formula>NOT(ISERROR(SEARCH("1 - зеленый",O141)))</formula>
    </cfRule>
    <cfRule type="containsText" dxfId="1802" priority="1536" stopIfTrue="1" operator="containsText" text="0 - серый">
      <formula>NOT(ISERROR(SEARCH("0 - серый",O141)))</formula>
    </cfRule>
  </conditionalFormatting>
  <conditionalFormatting sqref="P333">
    <cfRule type="containsText" dxfId="1801" priority="1873" stopIfTrue="1" operator="containsText" text="3 - красный">
      <formula>NOT(ISERROR(SEARCH("3 - красный",P333)))</formula>
    </cfRule>
    <cfRule type="containsText" dxfId="1800" priority="1874" stopIfTrue="1" operator="containsText" text="2 - желтый">
      <formula>NOT(ISERROR(SEARCH("2 - желтый",P333)))</formula>
    </cfRule>
    <cfRule type="containsText" dxfId="1799" priority="1875" stopIfTrue="1" operator="containsText" text="1 - зеленый">
      <formula>NOT(ISERROR(SEARCH("1 - зеленый",P333)))</formula>
    </cfRule>
    <cfRule type="containsText" dxfId="1798" priority="1876" stopIfTrue="1" operator="containsText" text="0 - серый">
      <formula>NOT(ISERROR(SEARCH("0 - серый",P333)))</formula>
    </cfRule>
  </conditionalFormatting>
  <conditionalFormatting sqref="O333">
    <cfRule type="containsText" dxfId="1797" priority="1869" stopIfTrue="1" operator="containsText" text="3 - красный">
      <formula>NOT(ISERROR(SEARCH("3 - красный",O333)))</formula>
    </cfRule>
    <cfRule type="containsText" dxfId="1796" priority="1870" stopIfTrue="1" operator="containsText" text="2 - желтый">
      <formula>NOT(ISERROR(SEARCH("2 - желтый",O333)))</formula>
    </cfRule>
    <cfRule type="containsText" dxfId="1795" priority="1871" stopIfTrue="1" operator="containsText" text="1 - зеленый">
      <formula>NOT(ISERROR(SEARCH("1 - зеленый",O333)))</formula>
    </cfRule>
    <cfRule type="containsText" dxfId="1794" priority="1872" stopIfTrue="1" operator="containsText" text="0 - серый">
      <formula>NOT(ISERROR(SEARCH("0 - серый",O333)))</formula>
    </cfRule>
  </conditionalFormatting>
  <conditionalFormatting sqref="P147">
    <cfRule type="containsText" dxfId="1793" priority="1513" stopIfTrue="1" operator="containsText" text="3 - красный">
      <formula>NOT(ISERROR(SEARCH("3 - красный",P147)))</formula>
    </cfRule>
    <cfRule type="containsText" dxfId="1792" priority="1514" stopIfTrue="1" operator="containsText" text="2 - желтый">
      <formula>NOT(ISERROR(SEARCH("2 - желтый",P147)))</formula>
    </cfRule>
    <cfRule type="containsText" dxfId="1791" priority="1515" stopIfTrue="1" operator="containsText" text="1 - зеленый">
      <formula>NOT(ISERROR(SEARCH("1 - зеленый",P147)))</formula>
    </cfRule>
    <cfRule type="containsText" dxfId="1790" priority="1516" stopIfTrue="1" operator="containsText" text="0 - серый">
      <formula>NOT(ISERROR(SEARCH("0 - серый",P147)))</formula>
    </cfRule>
  </conditionalFormatting>
  <conditionalFormatting sqref="O147">
    <cfRule type="containsText" dxfId="1789" priority="1509" stopIfTrue="1" operator="containsText" text="3 - красный">
      <formula>NOT(ISERROR(SEARCH("3 - красный",O147)))</formula>
    </cfRule>
    <cfRule type="containsText" dxfId="1788" priority="1510" stopIfTrue="1" operator="containsText" text="2 - желтый">
      <formula>NOT(ISERROR(SEARCH("2 - желтый",O147)))</formula>
    </cfRule>
    <cfRule type="containsText" dxfId="1787" priority="1511" stopIfTrue="1" operator="containsText" text="1 - зеленый">
      <formula>NOT(ISERROR(SEARCH("1 - зеленый",O147)))</formula>
    </cfRule>
    <cfRule type="containsText" dxfId="1786" priority="1512" stopIfTrue="1" operator="containsText" text="0 - серый">
      <formula>NOT(ISERROR(SEARCH("0 - серый",O147)))</formula>
    </cfRule>
  </conditionalFormatting>
  <conditionalFormatting sqref="P148">
    <cfRule type="containsText" dxfId="1785" priority="1505" stopIfTrue="1" operator="containsText" text="3 - красный">
      <formula>NOT(ISERROR(SEARCH("3 - красный",P148)))</formula>
    </cfRule>
    <cfRule type="containsText" dxfId="1784" priority="1506" stopIfTrue="1" operator="containsText" text="2 - желтый">
      <formula>NOT(ISERROR(SEARCH("2 - желтый",P148)))</formula>
    </cfRule>
    <cfRule type="containsText" dxfId="1783" priority="1507" stopIfTrue="1" operator="containsText" text="1 - зеленый">
      <formula>NOT(ISERROR(SEARCH("1 - зеленый",P148)))</formula>
    </cfRule>
    <cfRule type="containsText" dxfId="1782" priority="1508" stopIfTrue="1" operator="containsText" text="0 - серый">
      <formula>NOT(ISERROR(SEARCH("0 - серый",P148)))</formula>
    </cfRule>
  </conditionalFormatting>
  <conditionalFormatting sqref="O148">
    <cfRule type="containsText" dxfId="1781" priority="1501" stopIfTrue="1" operator="containsText" text="3 - красный">
      <formula>NOT(ISERROR(SEARCH("3 - красный",O148)))</formula>
    </cfRule>
    <cfRule type="containsText" dxfId="1780" priority="1502" stopIfTrue="1" operator="containsText" text="2 - желтый">
      <formula>NOT(ISERROR(SEARCH("2 - желтый",O148)))</formula>
    </cfRule>
    <cfRule type="containsText" dxfId="1779" priority="1503" stopIfTrue="1" operator="containsText" text="1 - зеленый">
      <formula>NOT(ISERROR(SEARCH("1 - зеленый",O148)))</formula>
    </cfRule>
    <cfRule type="containsText" dxfId="1778" priority="1504" stopIfTrue="1" operator="containsText" text="0 - серый">
      <formula>NOT(ISERROR(SEARCH("0 - серый",O148)))</formula>
    </cfRule>
  </conditionalFormatting>
  <conditionalFormatting sqref="O149">
    <cfRule type="containsText" dxfId="1777" priority="1493" stopIfTrue="1" operator="containsText" text="3 - красный">
      <formula>NOT(ISERROR(SEARCH("3 - красный",O149)))</formula>
    </cfRule>
    <cfRule type="containsText" dxfId="1776" priority="1494" stopIfTrue="1" operator="containsText" text="2 - желтый">
      <formula>NOT(ISERROR(SEARCH("2 - желтый",O149)))</formula>
    </cfRule>
    <cfRule type="containsText" dxfId="1775" priority="1495" stopIfTrue="1" operator="containsText" text="1 - зеленый">
      <formula>NOT(ISERROR(SEARCH("1 - зеленый",O149)))</formula>
    </cfRule>
    <cfRule type="containsText" dxfId="1774" priority="1496" stopIfTrue="1" operator="containsText" text="0 - серый">
      <formula>NOT(ISERROR(SEARCH("0 - серый",O149)))</formula>
    </cfRule>
  </conditionalFormatting>
  <conditionalFormatting sqref="P156">
    <cfRule type="containsText" dxfId="1773" priority="1489" stopIfTrue="1" operator="containsText" text="3 - красный">
      <formula>NOT(ISERROR(SEARCH("3 - красный",P156)))</formula>
    </cfRule>
    <cfRule type="containsText" dxfId="1772" priority="1490" stopIfTrue="1" operator="containsText" text="2 - желтый">
      <formula>NOT(ISERROR(SEARCH("2 - желтый",P156)))</formula>
    </cfRule>
    <cfRule type="containsText" dxfId="1771" priority="1491" stopIfTrue="1" operator="containsText" text="1 - зеленый">
      <formula>NOT(ISERROR(SEARCH("1 - зеленый",P156)))</formula>
    </cfRule>
    <cfRule type="containsText" dxfId="1770" priority="1492" stopIfTrue="1" operator="containsText" text="0 - серый">
      <formula>NOT(ISERROR(SEARCH("0 - серый",P156)))</formula>
    </cfRule>
  </conditionalFormatting>
  <conditionalFormatting sqref="O46:P46">
    <cfRule type="containsText" dxfId="1769" priority="1865" stopIfTrue="1" operator="containsText" text="3 - красный">
      <formula>NOT(ISERROR(SEARCH("3 - красный",O46)))</formula>
    </cfRule>
    <cfRule type="containsText" dxfId="1768" priority="1866" stopIfTrue="1" operator="containsText" text="2 - желтый">
      <formula>NOT(ISERROR(SEARCH("2 - желтый",O46)))</formula>
    </cfRule>
    <cfRule type="containsText" dxfId="1767" priority="1867" stopIfTrue="1" operator="containsText" text="1 - зеленый">
      <formula>NOT(ISERROR(SEARCH("1 - зеленый",O46)))</formula>
    </cfRule>
    <cfRule type="containsText" dxfId="1766" priority="1868" stopIfTrue="1" operator="containsText" text="0 - серый">
      <formula>NOT(ISERROR(SEARCH("0 - серый",O46)))</formula>
    </cfRule>
  </conditionalFormatting>
  <conditionalFormatting sqref="O51:P51">
    <cfRule type="containsText" dxfId="1765" priority="1849" stopIfTrue="1" operator="containsText" text="3 - красный">
      <formula>NOT(ISERROR(SEARCH("3 - красный",O51)))</formula>
    </cfRule>
    <cfRule type="containsText" dxfId="1764" priority="1850" stopIfTrue="1" operator="containsText" text="2 - желтый">
      <formula>NOT(ISERROR(SEARCH("2 - желтый",O51)))</formula>
    </cfRule>
    <cfRule type="containsText" dxfId="1763" priority="1851" stopIfTrue="1" operator="containsText" text="1 - зеленый">
      <formula>NOT(ISERROR(SEARCH("1 - зеленый",O51)))</formula>
    </cfRule>
    <cfRule type="containsText" dxfId="1762" priority="1852" stopIfTrue="1" operator="containsText" text="0 - серый">
      <formula>NOT(ISERROR(SEARCH("0 - серый",O51)))</formula>
    </cfRule>
  </conditionalFormatting>
  <conditionalFormatting sqref="O56:P56">
    <cfRule type="containsText" dxfId="1761" priority="1845" stopIfTrue="1" operator="containsText" text="3 - красный">
      <formula>NOT(ISERROR(SEARCH("3 - красный",O56)))</formula>
    </cfRule>
    <cfRule type="containsText" dxfId="1760" priority="1846" stopIfTrue="1" operator="containsText" text="2 - желтый">
      <formula>NOT(ISERROR(SEARCH("2 - желтый",O56)))</formula>
    </cfRule>
    <cfRule type="containsText" dxfId="1759" priority="1847" stopIfTrue="1" operator="containsText" text="1 - зеленый">
      <formula>NOT(ISERROR(SEARCH("1 - зеленый",O56)))</formula>
    </cfRule>
    <cfRule type="containsText" dxfId="1758" priority="1848" stopIfTrue="1" operator="containsText" text="0 - серый">
      <formula>NOT(ISERROR(SEARCH("0 - серый",O56)))</formula>
    </cfRule>
  </conditionalFormatting>
  <conditionalFormatting sqref="O66:P66">
    <cfRule type="containsText" dxfId="1757" priority="1841" stopIfTrue="1" operator="containsText" text="3 - красный">
      <formula>NOT(ISERROR(SEARCH("3 - красный",O66)))</formula>
    </cfRule>
    <cfRule type="containsText" dxfId="1756" priority="1842" stopIfTrue="1" operator="containsText" text="2 - желтый">
      <formula>NOT(ISERROR(SEARCH("2 - желтый",O66)))</formula>
    </cfRule>
    <cfRule type="containsText" dxfId="1755" priority="1843" stopIfTrue="1" operator="containsText" text="1 - зеленый">
      <formula>NOT(ISERROR(SEARCH("1 - зеленый",O66)))</formula>
    </cfRule>
    <cfRule type="containsText" dxfId="1754" priority="1844" stopIfTrue="1" operator="containsText" text="0 - серый">
      <formula>NOT(ISERROR(SEARCH("0 - серый",O66)))</formula>
    </cfRule>
  </conditionalFormatting>
  <conditionalFormatting sqref="O67:P67">
    <cfRule type="containsText" dxfId="1753" priority="1837" stopIfTrue="1" operator="containsText" text="3 - красный">
      <formula>NOT(ISERROR(SEARCH("3 - красный",O67)))</formula>
    </cfRule>
    <cfRule type="containsText" dxfId="1752" priority="1838" stopIfTrue="1" operator="containsText" text="2 - желтый">
      <formula>NOT(ISERROR(SEARCH("2 - желтый",O67)))</formula>
    </cfRule>
    <cfRule type="containsText" dxfId="1751" priority="1839" stopIfTrue="1" operator="containsText" text="1 - зеленый">
      <formula>NOT(ISERROR(SEARCH("1 - зеленый",O67)))</formula>
    </cfRule>
    <cfRule type="containsText" dxfId="1750" priority="1840" stopIfTrue="1" operator="containsText" text="0 - серый">
      <formula>NOT(ISERROR(SEARCH("0 - серый",O67)))</formula>
    </cfRule>
  </conditionalFormatting>
  <conditionalFormatting sqref="O68:P68">
    <cfRule type="containsText" dxfId="1749" priority="1833" stopIfTrue="1" operator="containsText" text="3 - красный">
      <formula>NOT(ISERROR(SEARCH("3 - красный",O68)))</formula>
    </cfRule>
    <cfRule type="containsText" dxfId="1748" priority="1834" stopIfTrue="1" operator="containsText" text="2 - желтый">
      <formula>NOT(ISERROR(SEARCH("2 - желтый",O68)))</formula>
    </cfRule>
    <cfRule type="containsText" dxfId="1747" priority="1835" stopIfTrue="1" operator="containsText" text="1 - зеленый">
      <formula>NOT(ISERROR(SEARCH("1 - зеленый",O68)))</formula>
    </cfRule>
    <cfRule type="containsText" dxfId="1746" priority="1836" stopIfTrue="1" operator="containsText" text="0 - серый">
      <formula>NOT(ISERROR(SEARCH("0 - серый",O68)))</formula>
    </cfRule>
  </conditionalFormatting>
  <conditionalFormatting sqref="O69:P69">
    <cfRule type="containsText" dxfId="1745" priority="1829" stopIfTrue="1" operator="containsText" text="3 - красный">
      <formula>NOT(ISERROR(SEARCH("3 - красный",O69)))</formula>
    </cfRule>
    <cfRule type="containsText" dxfId="1744" priority="1830" stopIfTrue="1" operator="containsText" text="2 - желтый">
      <formula>NOT(ISERROR(SEARCH("2 - желтый",O69)))</formula>
    </cfRule>
    <cfRule type="containsText" dxfId="1743" priority="1831" stopIfTrue="1" operator="containsText" text="1 - зеленый">
      <formula>NOT(ISERROR(SEARCH("1 - зеленый",O69)))</formula>
    </cfRule>
    <cfRule type="containsText" dxfId="1742" priority="1832" stopIfTrue="1" operator="containsText" text="0 - серый">
      <formula>NOT(ISERROR(SEARCH("0 - серый",O69)))</formula>
    </cfRule>
  </conditionalFormatting>
  <conditionalFormatting sqref="P64">
    <cfRule type="containsText" dxfId="1741" priority="1373" stopIfTrue="1" operator="containsText" text="3 - красный">
      <formula>NOT(ISERROR(SEARCH("3 - красный",P64)))</formula>
    </cfRule>
    <cfRule type="containsText" dxfId="1740" priority="1374" stopIfTrue="1" operator="containsText" text="2 - желтый">
      <formula>NOT(ISERROR(SEARCH("2 - желтый",P64)))</formula>
    </cfRule>
    <cfRule type="containsText" dxfId="1739" priority="1375" stopIfTrue="1" operator="containsText" text="1 - зеленый">
      <formula>NOT(ISERROR(SEARCH("1 - зеленый",P64)))</formula>
    </cfRule>
    <cfRule type="containsText" dxfId="1738" priority="1376" stopIfTrue="1" operator="containsText" text="0 - серый">
      <formula>NOT(ISERROR(SEARCH("0 - серый",P64)))</formula>
    </cfRule>
  </conditionalFormatting>
  <conditionalFormatting sqref="O52:P52">
    <cfRule type="containsText" dxfId="1737" priority="1825" stopIfTrue="1" operator="containsText" text="3 - красный">
      <formula>NOT(ISERROR(SEARCH("3 - красный",O52)))</formula>
    </cfRule>
    <cfRule type="containsText" dxfId="1736" priority="1826" stopIfTrue="1" operator="containsText" text="2 - желтый">
      <formula>NOT(ISERROR(SEARCH("2 - желтый",O52)))</formula>
    </cfRule>
    <cfRule type="containsText" dxfId="1735" priority="1827" stopIfTrue="1" operator="containsText" text="1 - зеленый">
      <formula>NOT(ISERROR(SEARCH("1 - зеленый",O52)))</formula>
    </cfRule>
    <cfRule type="containsText" dxfId="1734" priority="1828" stopIfTrue="1" operator="containsText" text="0 - серый">
      <formula>NOT(ISERROR(SEARCH("0 - серый",O52)))</formula>
    </cfRule>
  </conditionalFormatting>
  <conditionalFormatting sqref="O54:P54">
    <cfRule type="containsText" dxfId="1733" priority="1817" stopIfTrue="1" operator="containsText" text="3 - красный">
      <formula>NOT(ISERROR(SEARCH("3 - красный",O54)))</formula>
    </cfRule>
    <cfRule type="containsText" dxfId="1732" priority="1818" stopIfTrue="1" operator="containsText" text="2 - желтый">
      <formula>NOT(ISERROR(SEARCH("2 - желтый",O54)))</formula>
    </cfRule>
    <cfRule type="containsText" dxfId="1731" priority="1819" stopIfTrue="1" operator="containsText" text="1 - зеленый">
      <formula>NOT(ISERROR(SEARCH("1 - зеленый",O54)))</formula>
    </cfRule>
    <cfRule type="containsText" dxfId="1730" priority="1820" stopIfTrue="1" operator="containsText" text="0 - серый">
      <formula>NOT(ISERROR(SEARCH("0 - серый",O54)))</formula>
    </cfRule>
  </conditionalFormatting>
  <conditionalFormatting sqref="O55:P55">
    <cfRule type="containsText" dxfId="1729" priority="1813" stopIfTrue="1" operator="containsText" text="3 - красный">
      <formula>NOT(ISERROR(SEARCH("3 - красный",O55)))</formula>
    </cfRule>
    <cfRule type="containsText" dxfId="1728" priority="1814" stopIfTrue="1" operator="containsText" text="2 - желтый">
      <formula>NOT(ISERROR(SEARCH("2 - желтый",O55)))</formula>
    </cfRule>
    <cfRule type="containsText" dxfId="1727" priority="1815" stopIfTrue="1" operator="containsText" text="1 - зеленый">
      <formula>NOT(ISERROR(SEARCH("1 - зеленый",O55)))</formula>
    </cfRule>
    <cfRule type="containsText" dxfId="1726" priority="1816" stopIfTrue="1" operator="containsText" text="0 - серый">
      <formula>NOT(ISERROR(SEARCH("0 - серый",O55)))</formula>
    </cfRule>
  </conditionalFormatting>
  <conditionalFormatting sqref="O70:P70">
    <cfRule type="containsText" dxfId="1725" priority="1809" stopIfTrue="1" operator="containsText" text="3 - красный">
      <formula>NOT(ISERROR(SEARCH("3 - красный",O70)))</formula>
    </cfRule>
    <cfRule type="containsText" dxfId="1724" priority="1810" stopIfTrue="1" operator="containsText" text="2 - желтый">
      <formula>NOT(ISERROR(SEARCH("2 - желтый",O70)))</formula>
    </cfRule>
    <cfRule type="containsText" dxfId="1723" priority="1811" stopIfTrue="1" operator="containsText" text="1 - зеленый">
      <formula>NOT(ISERROR(SEARCH("1 - зеленый",O70)))</formula>
    </cfRule>
    <cfRule type="containsText" dxfId="1722" priority="1812" stopIfTrue="1" operator="containsText" text="0 - серый">
      <formula>NOT(ISERROR(SEARCH("0 - серый",O70)))</formula>
    </cfRule>
  </conditionalFormatting>
  <conditionalFormatting sqref="O71:P71">
    <cfRule type="containsText" dxfId="1721" priority="1805" stopIfTrue="1" operator="containsText" text="3 - красный">
      <formula>NOT(ISERROR(SEARCH("3 - красный",O71)))</formula>
    </cfRule>
    <cfRule type="containsText" dxfId="1720" priority="1806" stopIfTrue="1" operator="containsText" text="2 - желтый">
      <formula>NOT(ISERROR(SEARCH("2 - желтый",O71)))</formula>
    </cfRule>
    <cfRule type="containsText" dxfId="1719" priority="1807" stopIfTrue="1" operator="containsText" text="1 - зеленый">
      <formula>NOT(ISERROR(SEARCH("1 - зеленый",O71)))</formula>
    </cfRule>
    <cfRule type="containsText" dxfId="1718" priority="1808" stopIfTrue="1" operator="containsText" text="0 - серый">
      <formula>NOT(ISERROR(SEARCH("0 - серый",O71)))</formula>
    </cfRule>
  </conditionalFormatting>
  <conditionalFormatting sqref="O72:P72">
    <cfRule type="containsText" dxfId="1717" priority="1801" stopIfTrue="1" operator="containsText" text="3 - красный">
      <formula>NOT(ISERROR(SEARCH("3 - красный",O72)))</formula>
    </cfRule>
    <cfRule type="containsText" dxfId="1716" priority="1802" stopIfTrue="1" operator="containsText" text="2 - желтый">
      <formula>NOT(ISERROR(SEARCH("2 - желтый",O72)))</formula>
    </cfRule>
    <cfRule type="containsText" dxfId="1715" priority="1803" stopIfTrue="1" operator="containsText" text="1 - зеленый">
      <formula>NOT(ISERROR(SEARCH("1 - зеленый",O72)))</formula>
    </cfRule>
    <cfRule type="containsText" dxfId="1714" priority="1804" stopIfTrue="1" operator="containsText" text="0 - серый">
      <formula>NOT(ISERROR(SEARCH("0 - серый",O72)))</formula>
    </cfRule>
  </conditionalFormatting>
  <conditionalFormatting sqref="O89:P89">
    <cfRule type="containsText" dxfId="1713" priority="1797" stopIfTrue="1" operator="containsText" text="3 - красный">
      <formula>NOT(ISERROR(SEARCH("3 - красный",O89)))</formula>
    </cfRule>
    <cfRule type="containsText" dxfId="1712" priority="1798" stopIfTrue="1" operator="containsText" text="2 - желтый">
      <formula>NOT(ISERROR(SEARCH("2 - желтый",O89)))</formula>
    </cfRule>
    <cfRule type="containsText" dxfId="1711" priority="1799" stopIfTrue="1" operator="containsText" text="1 - зеленый">
      <formula>NOT(ISERROR(SEARCH("1 - зеленый",O89)))</formula>
    </cfRule>
    <cfRule type="containsText" dxfId="1710" priority="1800" stopIfTrue="1" operator="containsText" text="0 - серый">
      <formula>NOT(ISERROR(SEARCH("0 - серый",O89)))</formula>
    </cfRule>
  </conditionalFormatting>
  <conditionalFormatting sqref="O90:P90">
    <cfRule type="containsText" dxfId="1709" priority="1793" stopIfTrue="1" operator="containsText" text="3 - красный">
      <formula>NOT(ISERROR(SEARCH("3 - красный",O90)))</formula>
    </cfRule>
    <cfRule type="containsText" dxfId="1708" priority="1794" stopIfTrue="1" operator="containsText" text="2 - желтый">
      <formula>NOT(ISERROR(SEARCH("2 - желтый",O90)))</formula>
    </cfRule>
    <cfRule type="containsText" dxfId="1707" priority="1795" stopIfTrue="1" operator="containsText" text="1 - зеленый">
      <formula>NOT(ISERROR(SEARCH("1 - зеленый",O90)))</formula>
    </cfRule>
    <cfRule type="containsText" dxfId="1706" priority="1796" stopIfTrue="1" operator="containsText" text="0 - серый">
      <formula>NOT(ISERROR(SEARCH("0 - серый",O90)))</formula>
    </cfRule>
  </conditionalFormatting>
  <conditionalFormatting sqref="O150:P150">
    <cfRule type="containsText" dxfId="1705" priority="1789" stopIfTrue="1" operator="containsText" text="3 - красный">
      <formula>NOT(ISERROR(SEARCH("3 - красный",O150)))</formula>
    </cfRule>
    <cfRule type="containsText" dxfId="1704" priority="1790" stopIfTrue="1" operator="containsText" text="2 - желтый">
      <formula>NOT(ISERROR(SEARCH("2 - желтый",O150)))</formula>
    </cfRule>
    <cfRule type="containsText" dxfId="1703" priority="1791" stopIfTrue="1" operator="containsText" text="1 - зеленый">
      <formula>NOT(ISERROR(SEARCH("1 - зеленый",O150)))</formula>
    </cfRule>
    <cfRule type="containsText" dxfId="1702" priority="1792" stopIfTrue="1" operator="containsText" text="0 - серый">
      <formula>NOT(ISERROR(SEARCH("0 - серый",O150)))</formula>
    </cfRule>
  </conditionalFormatting>
  <conditionalFormatting sqref="O91:P91">
    <cfRule type="containsText" dxfId="1701" priority="1781" stopIfTrue="1" operator="containsText" text="3 - красный">
      <formula>NOT(ISERROR(SEARCH("3 - красный",O91)))</formula>
    </cfRule>
    <cfRule type="containsText" dxfId="1700" priority="1782" stopIfTrue="1" operator="containsText" text="2 - желтый">
      <formula>NOT(ISERROR(SEARCH("2 - желтый",O91)))</formula>
    </cfRule>
    <cfRule type="containsText" dxfId="1699" priority="1783" stopIfTrue="1" operator="containsText" text="1 - зеленый">
      <formula>NOT(ISERROR(SEARCH("1 - зеленый",O91)))</formula>
    </cfRule>
    <cfRule type="containsText" dxfId="1698" priority="1784" stopIfTrue="1" operator="containsText" text="0 - серый">
      <formula>NOT(ISERROR(SEARCH("0 - серый",O91)))</formula>
    </cfRule>
  </conditionalFormatting>
  <conditionalFormatting sqref="O92:P92">
    <cfRule type="containsText" dxfId="1697" priority="1777" stopIfTrue="1" operator="containsText" text="3 - красный">
      <formula>NOT(ISERROR(SEARCH("3 - красный",O92)))</formula>
    </cfRule>
    <cfRule type="containsText" dxfId="1696" priority="1778" stopIfTrue="1" operator="containsText" text="2 - желтый">
      <formula>NOT(ISERROR(SEARCH("2 - желтый",O92)))</formula>
    </cfRule>
    <cfRule type="containsText" dxfId="1695" priority="1779" stopIfTrue="1" operator="containsText" text="1 - зеленый">
      <formula>NOT(ISERROR(SEARCH("1 - зеленый",O92)))</formula>
    </cfRule>
    <cfRule type="containsText" dxfId="1694" priority="1780" stopIfTrue="1" operator="containsText" text="0 - серый">
      <formula>NOT(ISERROR(SEARCH("0 - серый",O92)))</formula>
    </cfRule>
  </conditionalFormatting>
  <conditionalFormatting sqref="O245:P245">
    <cfRule type="containsText" dxfId="1693" priority="1773" stopIfTrue="1" operator="containsText" text="3 - красный">
      <formula>NOT(ISERROR(SEARCH("3 - красный",O245)))</formula>
    </cfRule>
    <cfRule type="containsText" dxfId="1692" priority="1774" stopIfTrue="1" operator="containsText" text="2 - желтый">
      <formula>NOT(ISERROR(SEARCH("2 - желтый",O245)))</formula>
    </cfRule>
    <cfRule type="containsText" dxfId="1691" priority="1775" stopIfTrue="1" operator="containsText" text="1 - зеленый">
      <formula>NOT(ISERROR(SEARCH("1 - зеленый",O245)))</formula>
    </cfRule>
    <cfRule type="containsText" dxfId="1690" priority="1776" stopIfTrue="1" operator="containsText" text="0 - серый">
      <formula>NOT(ISERROR(SEARCH("0 - серый",O245)))</formula>
    </cfRule>
  </conditionalFormatting>
  <conditionalFormatting sqref="O334:P334">
    <cfRule type="containsText" dxfId="1689" priority="1769" stopIfTrue="1" operator="containsText" text="3 - красный">
      <formula>NOT(ISERROR(SEARCH("3 - красный",O334)))</formula>
    </cfRule>
    <cfRule type="containsText" dxfId="1688" priority="1770" stopIfTrue="1" operator="containsText" text="2 - желтый">
      <formula>NOT(ISERROR(SEARCH("2 - желтый",O334)))</formula>
    </cfRule>
    <cfRule type="containsText" dxfId="1687" priority="1771" stopIfTrue="1" operator="containsText" text="1 - зеленый">
      <formula>NOT(ISERROR(SEARCH("1 - зеленый",O334)))</formula>
    </cfRule>
    <cfRule type="containsText" dxfId="1686" priority="1772" stopIfTrue="1" operator="containsText" text="0 - серый">
      <formula>NOT(ISERROR(SEARCH("0 - серый",O334)))</formula>
    </cfRule>
  </conditionalFormatting>
  <conditionalFormatting sqref="O335:P335">
    <cfRule type="containsText" dxfId="1685" priority="1765" stopIfTrue="1" operator="containsText" text="3 - красный">
      <formula>NOT(ISERROR(SEARCH("3 - красный",O335)))</formula>
    </cfRule>
    <cfRule type="containsText" dxfId="1684" priority="1766" stopIfTrue="1" operator="containsText" text="2 - желтый">
      <formula>NOT(ISERROR(SEARCH("2 - желтый",O335)))</formula>
    </cfRule>
    <cfRule type="containsText" dxfId="1683" priority="1767" stopIfTrue="1" operator="containsText" text="1 - зеленый">
      <formula>NOT(ISERROR(SEARCH("1 - зеленый",O335)))</formula>
    </cfRule>
    <cfRule type="containsText" dxfId="1682" priority="1768" stopIfTrue="1" operator="containsText" text="0 - серый">
      <formula>NOT(ISERROR(SEARCH("0 - серый",O335)))</formula>
    </cfRule>
  </conditionalFormatting>
  <conditionalFormatting sqref="O336:P336">
    <cfRule type="containsText" dxfId="1681" priority="1761" stopIfTrue="1" operator="containsText" text="3 - красный">
      <formula>NOT(ISERROR(SEARCH("3 - красный",O336)))</formula>
    </cfRule>
    <cfRule type="containsText" dxfId="1680" priority="1762" stopIfTrue="1" operator="containsText" text="2 - желтый">
      <formula>NOT(ISERROR(SEARCH("2 - желтый",O336)))</formula>
    </cfRule>
    <cfRule type="containsText" dxfId="1679" priority="1763" stopIfTrue="1" operator="containsText" text="1 - зеленый">
      <formula>NOT(ISERROR(SEARCH("1 - зеленый",O336)))</formula>
    </cfRule>
    <cfRule type="containsText" dxfId="1678" priority="1764" stopIfTrue="1" operator="containsText" text="0 - серый">
      <formula>NOT(ISERROR(SEARCH("0 - серый",O336)))</formula>
    </cfRule>
  </conditionalFormatting>
  <conditionalFormatting sqref="O337:P337">
    <cfRule type="containsText" dxfId="1677" priority="1757" stopIfTrue="1" operator="containsText" text="3 - красный">
      <formula>NOT(ISERROR(SEARCH("3 - красный",O337)))</formula>
    </cfRule>
    <cfRule type="containsText" dxfId="1676" priority="1758" stopIfTrue="1" operator="containsText" text="2 - желтый">
      <formula>NOT(ISERROR(SEARCH("2 - желтый",O337)))</formula>
    </cfRule>
    <cfRule type="containsText" dxfId="1675" priority="1759" stopIfTrue="1" operator="containsText" text="1 - зеленый">
      <formula>NOT(ISERROR(SEARCH("1 - зеленый",O337)))</formula>
    </cfRule>
    <cfRule type="containsText" dxfId="1674" priority="1760" stopIfTrue="1" operator="containsText" text="0 - серый">
      <formula>NOT(ISERROR(SEARCH("0 - серый",O337)))</formula>
    </cfRule>
  </conditionalFormatting>
  <conditionalFormatting sqref="O339:P339">
    <cfRule type="containsText" dxfId="1673" priority="1753" stopIfTrue="1" operator="containsText" text="3 - красный">
      <formula>NOT(ISERROR(SEARCH("3 - красный",O339)))</formula>
    </cfRule>
    <cfRule type="containsText" dxfId="1672" priority="1754" stopIfTrue="1" operator="containsText" text="2 - желтый">
      <formula>NOT(ISERROR(SEARCH("2 - желтый",O339)))</formula>
    </cfRule>
    <cfRule type="containsText" dxfId="1671" priority="1755" stopIfTrue="1" operator="containsText" text="1 - зеленый">
      <formula>NOT(ISERROR(SEARCH("1 - зеленый",O339)))</formula>
    </cfRule>
    <cfRule type="containsText" dxfId="1670" priority="1756" stopIfTrue="1" operator="containsText" text="0 - серый">
      <formula>NOT(ISERROR(SEARCH("0 - серый",O339)))</formula>
    </cfRule>
  </conditionalFormatting>
  <conditionalFormatting sqref="O338:P338">
    <cfRule type="containsText" dxfId="1669" priority="1749" stopIfTrue="1" operator="containsText" text="3 - красный">
      <formula>NOT(ISERROR(SEARCH("3 - красный",O338)))</formula>
    </cfRule>
    <cfRule type="containsText" dxfId="1668" priority="1750" stopIfTrue="1" operator="containsText" text="2 - желтый">
      <formula>NOT(ISERROR(SEARCH("2 - желтый",O338)))</formula>
    </cfRule>
    <cfRule type="containsText" dxfId="1667" priority="1751" stopIfTrue="1" operator="containsText" text="1 - зеленый">
      <formula>NOT(ISERROR(SEARCH("1 - зеленый",O338)))</formula>
    </cfRule>
    <cfRule type="containsText" dxfId="1666" priority="1752" stopIfTrue="1" operator="containsText" text="0 - серый">
      <formula>NOT(ISERROR(SEARCH("0 - серый",O338)))</formula>
    </cfRule>
  </conditionalFormatting>
  <conditionalFormatting sqref="O40:P40">
    <cfRule type="containsText" dxfId="1665" priority="1745" stopIfTrue="1" operator="containsText" text="3 - красный">
      <formula>NOT(ISERROR(SEARCH("3 - красный",O40)))</formula>
    </cfRule>
    <cfRule type="containsText" dxfId="1664" priority="1746" stopIfTrue="1" operator="containsText" text="2 - желтый">
      <formula>NOT(ISERROR(SEARCH("2 - желтый",O40)))</formula>
    </cfRule>
    <cfRule type="containsText" dxfId="1663" priority="1747" stopIfTrue="1" operator="containsText" text="1 - зеленый">
      <formula>NOT(ISERROR(SEARCH("1 - зеленый",O40)))</formula>
    </cfRule>
    <cfRule type="containsText" dxfId="1662" priority="1748" stopIfTrue="1" operator="containsText" text="0 - серый">
      <formula>NOT(ISERROR(SEARCH("0 - серый",O40)))</formula>
    </cfRule>
  </conditionalFormatting>
  <conditionalFormatting sqref="O34:P34">
    <cfRule type="containsText" dxfId="1661" priority="1741" stopIfTrue="1" operator="containsText" text="3 - красный">
      <formula>NOT(ISERROR(SEARCH("3 - красный",O34)))</formula>
    </cfRule>
    <cfRule type="containsText" dxfId="1660" priority="1742" stopIfTrue="1" operator="containsText" text="2 - желтый">
      <formula>NOT(ISERROR(SEARCH("2 - желтый",O34)))</formula>
    </cfRule>
    <cfRule type="containsText" dxfId="1659" priority="1743" stopIfTrue="1" operator="containsText" text="1 - зеленый">
      <formula>NOT(ISERROR(SEARCH("1 - зеленый",O34)))</formula>
    </cfRule>
    <cfRule type="containsText" dxfId="1658" priority="1744" stopIfTrue="1" operator="containsText" text="0 - серый">
      <formula>NOT(ISERROR(SEARCH("0 - серый",O34)))</formula>
    </cfRule>
  </conditionalFormatting>
  <conditionalFormatting sqref="O35:P35">
    <cfRule type="containsText" dxfId="1657" priority="1737" stopIfTrue="1" operator="containsText" text="3 - красный">
      <formula>NOT(ISERROR(SEARCH("3 - красный",O35)))</formula>
    </cfRule>
    <cfRule type="containsText" dxfId="1656" priority="1738" stopIfTrue="1" operator="containsText" text="2 - желтый">
      <formula>NOT(ISERROR(SEARCH("2 - желтый",O35)))</formula>
    </cfRule>
    <cfRule type="containsText" dxfId="1655" priority="1739" stopIfTrue="1" operator="containsText" text="1 - зеленый">
      <formula>NOT(ISERROR(SEARCH("1 - зеленый",O35)))</formula>
    </cfRule>
    <cfRule type="containsText" dxfId="1654" priority="1740" stopIfTrue="1" operator="containsText" text="0 - серый">
      <formula>NOT(ISERROR(SEARCH("0 - серый",O35)))</formula>
    </cfRule>
  </conditionalFormatting>
  <conditionalFormatting sqref="O36:P36">
    <cfRule type="containsText" dxfId="1653" priority="1733" stopIfTrue="1" operator="containsText" text="3 - красный">
      <formula>NOT(ISERROR(SEARCH("3 - красный",O36)))</formula>
    </cfRule>
    <cfRule type="containsText" dxfId="1652" priority="1734" stopIfTrue="1" operator="containsText" text="2 - желтый">
      <formula>NOT(ISERROR(SEARCH("2 - желтый",O36)))</formula>
    </cfRule>
    <cfRule type="containsText" dxfId="1651" priority="1735" stopIfTrue="1" operator="containsText" text="1 - зеленый">
      <formula>NOT(ISERROR(SEARCH("1 - зеленый",O36)))</formula>
    </cfRule>
    <cfRule type="containsText" dxfId="1650" priority="1736" stopIfTrue="1" operator="containsText" text="0 - серый">
      <formula>NOT(ISERROR(SEARCH("0 - серый",O36)))</formula>
    </cfRule>
  </conditionalFormatting>
  <conditionalFormatting sqref="O37:P37">
    <cfRule type="containsText" dxfId="1649" priority="1729" stopIfTrue="1" operator="containsText" text="3 - красный">
      <formula>NOT(ISERROR(SEARCH("3 - красный",O37)))</formula>
    </cfRule>
    <cfRule type="containsText" dxfId="1648" priority="1730" stopIfTrue="1" operator="containsText" text="2 - желтый">
      <formula>NOT(ISERROR(SEARCH("2 - желтый",O37)))</formula>
    </cfRule>
    <cfRule type="containsText" dxfId="1647" priority="1731" stopIfTrue="1" operator="containsText" text="1 - зеленый">
      <formula>NOT(ISERROR(SEARCH("1 - зеленый",O37)))</formula>
    </cfRule>
    <cfRule type="containsText" dxfId="1646" priority="1732" stopIfTrue="1" operator="containsText" text="0 - серый">
      <formula>NOT(ISERROR(SEARCH("0 - серый",O37)))</formula>
    </cfRule>
  </conditionalFormatting>
  <conditionalFormatting sqref="O39">
    <cfRule type="containsText" dxfId="1645" priority="1721" stopIfTrue="1" operator="containsText" text="3 - красный">
      <formula>NOT(ISERROR(SEARCH("3 - красный",O39)))</formula>
    </cfRule>
    <cfRule type="containsText" dxfId="1644" priority="1722" stopIfTrue="1" operator="containsText" text="2 - желтый">
      <formula>NOT(ISERROR(SEARCH("2 - желтый",O39)))</formula>
    </cfRule>
    <cfRule type="containsText" dxfId="1643" priority="1723" stopIfTrue="1" operator="containsText" text="1 - зеленый">
      <formula>NOT(ISERROR(SEARCH("1 - зеленый",O39)))</formula>
    </cfRule>
    <cfRule type="containsText" dxfId="1642" priority="1724" stopIfTrue="1" operator="containsText" text="0 - серый">
      <formula>NOT(ISERROR(SEARCH("0 - серый",O39)))</formula>
    </cfRule>
  </conditionalFormatting>
  <conditionalFormatting sqref="O42:P42">
    <cfRule type="containsText" dxfId="1641" priority="1717" stopIfTrue="1" operator="containsText" text="3 - красный">
      <formula>NOT(ISERROR(SEARCH("3 - красный",O42)))</formula>
    </cfRule>
    <cfRule type="containsText" dxfId="1640" priority="1718" stopIfTrue="1" operator="containsText" text="2 - желтый">
      <formula>NOT(ISERROR(SEARCH("2 - желтый",O42)))</formula>
    </cfRule>
    <cfRule type="containsText" dxfId="1639" priority="1719" stopIfTrue="1" operator="containsText" text="1 - зеленый">
      <formula>NOT(ISERROR(SEARCH("1 - зеленый",O42)))</formula>
    </cfRule>
    <cfRule type="containsText" dxfId="1638" priority="1720" stopIfTrue="1" operator="containsText" text="0 - серый">
      <formula>NOT(ISERROR(SEARCH("0 - серый",O42)))</formula>
    </cfRule>
  </conditionalFormatting>
  <conditionalFormatting sqref="O43:P43">
    <cfRule type="containsText" dxfId="1637" priority="1713" stopIfTrue="1" operator="containsText" text="3 - красный">
      <formula>NOT(ISERROR(SEARCH("3 - красный",O43)))</formula>
    </cfRule>
    <cfRule type="containsText" dxfId="1636" priority="1714" stopIfTrue="1" operator="containsText" text="2 - желтый">
      <formula>NOT(ISERROR(SEARCH("2 - желтый",O43)))</formula>
    </cfRule>
    <cfRule type="containsText" dxfId="1635" priority="1715" stopIfTrue="1" operator="containsText" text="1 - зеленый">
      <formula>NOT(ISERROR(SEARCH("1 - зеленый",O43)))</formula>
    </cfRule>
    <cfRule type="containsText" dxfId="1634" priority="1716" stopIfTrue="1" operator="containsText" text="0 - серый">
      <formula>NOT(ISERROR(SEARCH("0 - серый",O43)))</formula>
    </cfRule>
  </conditionalFormatting>
  <conditionalFormatting sqref="O44:P44">
    <cfRule type="containsText" dxfId="1633" priority="1709" stopIfTrue="1" operator="containsText" text="3 - красный">
      <formula>NOT(ISERROR(SEARCH("3 - красный",O44)))</formula>
    </cfRule>
    <cfRule type="containsText" dxfId="1632" priority="1710" stopIfTrue="1" operator="containsText" text="2 - желтый">
      <formula>NOT(ISERROR(SEARCH("2 - желтый",O44)))</formula>
    </cfRule>
    <cfRule type="containsText" dxfId="1631" priority="1711" stopIfTrue="1" operator="containsText" text="1 - зеленый">
      <formula>NOT(ISERROR(SEARCH("1 - зеленый",O44)))</formula>
    </cfRule>
    <cfRule type="containsText" dxfId="1630" priority="1712" stopIfTrue="1" operator="containsText" text="0 - серый">
      <formula>NOT(ISERROR(SEARCH("0 - серый",O44)))</formula>
    </cfRule>
  </conditionalFormatting>
  <conditionalFormatting sqref="O59">
    <cfRule type="containsText" dxfId="1629" priority="1705" stopIfTrue="1" operator="containsText" text="3 - красный">
      <formula>NOT(ISERROR(SEARCH("3 - красный",O59)))</formula>
    </cfRule>
    <cfRule type="containsText" dxfId="1628" priority="1706" stopIfTrue="1" operator="containsText" text="2 - желтый">
      <formula>NOT(ISERROR(SEARCH("2 - желтый",O59)))</formula>
    </cfRule>
    <cfRule type="containsText" dxfId="1627" priority="1707" stopIfTrue="1" operator="containsText" text="1 - зеленый">
      <formula>NOT(ISERROR(SEARCH("1 - зеленый",O59)))</formula>
    </cfRule>
    <cfRule type="containsText" dxfId="1626" priority="1708" stopIfTrue="1" operator="containsText" text="0 - серый">
      <formula>NOT(ISERROR(SEARCH("0 - серый",O59)))</formula>
    </cfRule>
  </conditionalFormatting>
  <conditionalFormatting sqref="O60">
    <cfRule type="containsText" dxfId="1625" priority="1701" stopIfTrue="1" operator="containsText" text="3 - красный">
      <formula>NOT(ISERROR(SEARCH("3 - красный",O60)))</formula>
    </cfRule>
    <cfRule type="containsText" dxfId="1624" priority="1702" stopIfTrue="1" operator="containsText" text="2 - желтый">
      <formula>NOT(ISERROR(SEARCH("2 - желтый",O60)))</formula>
    </cfRule>
    <cfRule type="containsText" dxfId="1623" priority="1703" stopIfTrue="1" operator="containsText" text="1 - зеленый">
      <formula>NOT(ISERROR(SEARCH("1 - зеленый",O60)))</formula>
    </cfRule>
    <cfRule type="containsText" dxfId="1622" priority="1704" stopIfTrue="1" operator="containsText" text="0 - серый">
      <formula>NOT(ISERROR(SEARCH("0 - серый",O60)))</formula>
    </cfRule>
  </conditionalFormatting>
  <conditionalFormatting sqref="O63:P63">
    <cfRule type="containsText" dxfId="1621" priority="1697" stopIfTrue="1" operator="containsText" text="3 - красный">
      <formula>NOT(ISERROR(SEARCH("3 - красный",O63)))</formula>
    </cfRule>
    <cfRule type="containsText" dxfId="1620" priority="1698" stopIfTrue="1" operator="containsText" text="2 - желтый">
      <formula>NOT(ISERROR(SEARCH("2 - желтый",O63)))</formula>
    </cfRule>
    <cfRule type="containsText" dxfId="1619" priority="1699" stopIfTrue="1" operator="containsText" text="1 - зеленый">
      <formula>NOT(ISERROR(SEARCH("1 - зеленый",O63)))</formula>
    </cfRule>
    <cfRule type="containsText" dxfId="1618" priority="1700" stopIfTrue="1" operator="containsText" text="0 - серый">
      <formula>NOT(ISERROR(SEARCH("0 - серый",O63)))</formula>
    </cfRule>
  </conditionalFormatting>
  <conditionalFormatting sqref="O64">
    <cfRule type="containsText" dxfId="1617" priority="1693" stopIfTrue="1" operator="containsText" text="3 - красный">
      <formula>NOT(ISERROR(SEARCH("3 - красный",O64)))</formula>
    </cfRule>
    <cfRule type="containsText" dxfId="1616" priority="1694" stopIfTrue="1" operator="containsText" text="2 - желтый">
      <formula>NOT(ISERROR(SEARCH("2 - желтый",O64)))</formula>
    </cfRule>
    <cfRule type="containsText" dxfId="1615" priority="1695" stopIfTrue="1" operator="containsText" text="1 - зеленый">
      <formula>NOT(ISERROR(SEARCH("1 - зеленый",O64)))</formula>
    </cfRule>
    <cfRule type="containsText" dxfId="1614" priority="1696" stopIfTrue="1" operator="containsText" text="0 - серый">
      <formula>NOT(ISERROR(SEARCH("0 - серый",O64)))</formula>
    </cfRule>
  </conditionalFormatting>
  <conditionalFormatting sqref="O65">
    <cfRule type="containsText" dxfId="1613" priority="1689" stopIfTrue="1" operator="containsText" text="3 - красный">
      <formula>NOT(ISERROR(SEARCH("3 - красный",O65)))</formula>
    </cfRule>
    <cfRule type="containsText" dxfId="1612" priority="1690" stopIfTrue="1" operator="containsText" text="2 - желтый">
      <formula>NOT(ISERROR(SEARCH("2 - желтый",O65)))</formula>
    </cfRule>
    <cfRule type="containsText" dxfId="1611" priority="1691" stopIfTrue="1" operator="containsText" text="1 - зеленый">
      <formula>NOT(ISERROR(SEARCH("1 - зеленый",O65)))</formula>
    </cfRule>
    <cfRule type="containsText" dxfId="1610" priority="1692" stopIfTrue="1" operator="containsText" text="0 - серый">
      <formula>NOT(ISERROR(SEARCH("0 - серый",O65)))</formula>
    </cfRule>
  </conditionalFormatting>
  <conditionalFormatting sqref="O75:P75">
    <cfRule type="containsText" dxfId="1609" priority="1685" stopIfTrue="1" operator="containsText" text="3 - красный">
      <formula>NOT(ISERROR(SEARCH("3 - красный",O75)))</formula>
    </cfRule>
    <cfRule type="containsText" dxfId="1608" priority="1686" stopIfTrue="1" operator="containsText" text="2 - желтый">
      <formula>NOT(ISERROR(SEARCH("2 - желтый",O75)))</formula>
    </cfRule>
    <cfRule type="containsText" dxfId="1607" priority="1687" stopIfTrue="1" operator="containsText" text="1 - зеленый">
      <formula>NOT(ISERROR(SEARCH("1 - зеленый",O75)))</formula>
    </cfRule>
    <cfRule type="containsText" dxfId="1606" priority="1688" stopIfTrue="1" operator="containsText" text="0 - серый">
      <formula>NOT(ISERROR(SEARCH("0 - серый",O75)))</formula>
    </cfRule>
  </conditionalFormatting>
  <conditionalFormatting sqref="O76:P76">
    <cfRule type="containsText" dxfId="1605" priority="1681" stopIfTrue="1" operator="containsText" text="3 - красный">
      <formula>NOT(ISERROR(SEARCH("3 - красный",O76)))</formula>
    </cfRule>
    <cfRule type="containsText" dxfId="1604" priority="1682" stopIfTrue="1" operator="containsText" text="2 - желтый">
      <formula>NOT(ISERROR(SEARCH("2 - желтый",O76)))</formula>
    </cfRule>
    <cfRule type="containsText" dxfId="1603" priority="1683" stopIfTrue="1" operator="containsText" text="1 - зеленый">
      <formula>NOT(ISERROR(SEARCH("1 - зеленый",O76)))</formula>
    </cfRule>
    <cfRule type="containsText" dxfId="1602" priority="1684" stopIfTrue="1" operator="containsText" text="0 - серый">
      <formula>NOT(ISERROR(SEARCH("0 - серый",O76)))</formula>
    </cfRule>
  </conditionalFormatting>
  <conditionalFormatting sqref="O78:P78">
    <cfRule type="containsText" dxfId="1601" priority="1677" stopIfTrue="1" operator="containsText" text="3 - красный">
      <formula>NOT(ISERROR(SEARCH("3 - красный",O78)))</formula>
    </cfRule>
    <cfRule type="containsText" dxfId="1600" priority="1678" stopIfTrue="1" operator="containsText" text="2 - желтый">
      <formula>NOT(ISERROR(SEARCH("2 - желтый",O78)))</formula>
    </cfRule>
    <cfRule type="containsText" dxfId="1599" priority="1679" stopIfTrue="1" operator="containsText" text="1 - зеленый">
      <formula>NOT(ISERROR(SEARCH("1 - зеленый",O78)))</formula>
    </cfRule>
    <cfRule type="containsText" dxfId="1598" priority="1680" stopIfTrue="1" operator="containsText" text="0 - серый">
      <formula>NOT(ISERROR(SEARCH("0 - серый",O78)))</formula>
    </cfRule>
  </conditionalFormatting>
  <conditionalFormatting sqref="O79:P79">
    <cfRule type="containsText" dxfId="1597" priority="1673" stopIfTrue="1" operator="containsText" text="3 - красный">
      <formula>NOT(ISERROR(SEARCH("3 - красный",O79)))</formula>
    </cfRule>
    <cfRule type="containsText" dxfId="1596" priority="1674" stopIfTrue="1" operator="containsText" text="2 - желтый">
      <formula>NOT(ISERROR(SEARCH("2 - желтый",O79)))</formula>
    </cfRule>
    <cfRule type="containsText" dxfId="1595" priority="1675" stopIfTrue="1" operator="containsText" text="1 - зеленый">
      <formula>NOT(ISERROR(SEARCH("1 - зеленый",O79)))</formula>
    </cfRule>
    <cfRule type="containsText" dxfId="1594" priority="1676" stopIfTrue="1" operator="containsText" text="0 - серый">
      <formula>NOT(ISERROR(SEARCH("0 - серый",O79)))</formula>
    </cfRule>
  </conditionalFormatting>
  <conditionalFormatting sqref="O77:P77">
    <cfRule type="containsText" dxfId="1593" priority="1669" stopIfTrue="1" operator="containsText" text="3 - красный">
      <formula>NOT(ISERROR(SEARCH("3 - красный",O77)))</formula>
    </cfRule>
    <cfRule type="containsText" dxfId="1592" priority="1670" stopIfTrue="1" operator="containsText" text="2 - желтый">
      <formula>NOT(ISERROR(SEARCH("2 - желтый",O77)))</formula>
    </cfRule>
    <cfRule type="containsText" dxfId="1591" priority="1671" stopIfTrue="1" operator="containsText" text="1 - зеленый">
      <formula>NOT(ISERROR(SEARCH("1 - зеленый",O77)))</formula>
    </cfRule>
    <cfRule type="containsText" dxfId="1590" priority="1672" stopIfTrue="1" operator="containsText" text="0 - серый">
      <formula>NOT(ISERROR(SEARCH("0 - серый",O77)))</formula>
    </cfRule>
  </conditionalFormatting>
  <conditionalFormatting sqref="O80:P80">
    <cfRule type="containsText" dxfId="1589" priority="1665" stopIfTrue="1" operator="containsText" text="3 - красный">
      <formula>NOT(ISERROR(SEARCH("3 - красный",O80)))</formula>
    </cfRule>
    <cfRule type="containsText" dxfId="1588" priority="1666" stopIfTrue="1" operator="containsText" text="2 - желтый">
      <formula>NOT(ISERROR(SEARCH("2 - желтый",O80)))</formula>
    </cfRule>
    <cfRule type="containsText" dxfId="1587" priority="1667" stopIfTrue="1" operator="containsText" text="1 - зеленый">
      <formula>NOT(ISERROR(SEARCH("1 - зеленый",O80)))</formula>
    </cfRule>
    <cfRule type="containsText" dxfId="1586" priority="1668" stopIfTrue="1" operator="containsText" text="0 - серый">
      <formula>NOT(ISERROR(SEARCH("0 - серый",O80)))</formula>
    </cfRule>
  </conditionalFormatting>
  <conditionalFormatting sqref="O81:P81">
    <cfRule type="containsText" dxfId="1585" priority="1661" stopIfTrue="1" operator="containsText" text="3 - красный">
      <formula>NOT(ISERROR(SEARCH("3 - красный",O81)))</formula>
    </cfRule>
    <cfRule type="containsText" dxfId="1584" priority="1662" stopIfTrue="1" operator="containsText" text="2 - желтый">
      <formula>NOT(ISERROR(SEARCH("2 - желтый",O81)))</formula>
    </cfRule>
    <cfRule type="containsText" dxfId="1583" priority="1663" stopIfTrue="1" operator="containsText" text="1 - зеленый">
      <formula>NOT(ISERROR(SEARCH("1 - зеленый",O81)))</formula>
    </cfRule>
    <cfRule type="containsText" dxfId="1582" priority="1664" stopIfTrue="1" operator="containsText" text="0 - серый">
      <formula>NOT(ISERROR(SEARCH("0 - серый",O81)))</formula>
    </cfRule>
  </conditionalFormatting>
  <conditionalFormatting sqref="O82:P82">
    <cfRule type="containsText" dxfId="1581" priority="1657" stopIfTrue="1" operator="containsText" text="3 - красный">
      <formula>NOT(ISERROR(SEARCH("3 - красный",O82)))</formula>
    </cfRule>
    <cfRule type="containsText" dxfId="1580" priority="1658" stopIfTrue="1" operator="containsText" text="2 - желтый">
      <formula>NOT(ISERROR(SEARCH("2 - желтый",O82)))</formula>
    </cfRule>
    <cfRule type="containsText" dxfId="1579" priority="1659" stopIfTrue="1" operator="containsText" text="1 - зеленый">
      <formula>NOT(ISERROR(SEARCH("1 - зеленый",O82)))</formula>
    </cfRule>
    <cfRule type="containsText" dxfId="1578" priority="1660" stopIfTrue="1" operator="containsText" text="0 - серый">
      <formula>NOT(ISERROR(SEARCH("0 - серый",O82)))</formula>
    </cfRule>
  </conditionalFormatting>
  <conditionalFormatting sqref="O83:P83">
    <cfRule type="containsText" dxfId="1577" priority="1653" stopIfTrue="1" operator="containsText" text="3 - красный">
      <formula>NOT(ISERROR(SEARCH("3 - красный",O83)))</formula>
    </cfRule>
    <cfRule type="containsText" dxfId="1576" priority="1654" stopIfTrue="1" operator="containsText" text="2 - желтый">
      <formula>NOT(ISERROR(SEARCH("2 - желтый",O83)))</formula>
    </cfRule>
    <cfRule type="containsText" dxfId="1575" priority="1655" stopIfTrue="1" operator="containsText" text="1 - зеленый">
      <formula>NOT(ISERROR(SEARCH("1 - зеленый",O83)))</formula>
    </cfRule>
    <cfRule type="containsText" dxfId="1574" priority="1656" stopIfTrue="1" operator="containsText" text="0 - серый">
      <formula>NOT(ISERROR(SEARCH("0 - серый",O83)))</formula>
    </cfRule>
  </conditionalFormatting>
  <conditionalFormatting sqref="O84:P84">
    <cfRule type="containsText" dxfId="1573" priority="1649" stopIfTrue="1" operator="containsText" text="3 - красный">
      <formula>NOT(ISERROR(SEARCH("3 - красный",O84)))</formula>
    </cfRule>
    <cfRule type="containsText" dxfId="1572" priority="1650" stopIfTrue="1" operator="containsText" text="2 - желтый">
      <formula>NOT(ISERROR(SEARCH("2 - желтый",O84)))</formula>
    </cfRule>
    <cfRule type="containsText" dxfId="1571" priority="1651" stopIfTrue="1" operator="containsText" text="1 - зеленый">
      <formula>NOT(ISERROR(SEARCH("1 - зеленый",O84)))</formula>
    </cfRule>
    <cfRule type="containsText" dxfId="1570" priority="1652" stopIfTrue="1" operator="containsText" text="0 - серый">
      <formula>NOT(ISERROR(SEARCH("0 - серый",O84)))</formula>
    </cfRule>
  </conditionalFormatting>
  <conditionalFormatting sqref="O85:P85">
    <cfRule type="containsText" dxfId="1569" priority="1645" stopIfTrue="1" operator="containsText" text="3 - красный">
      <formula>NOT(ISERROR(SEARCH("3 - красный",O85)))</formula>
    </cfRule>
    <cfRule type="containsText" dxfId="1568" priority="1646" stopIfTrue="1" operator="containsText" text="2 - желтый">
      <formula>NOT(ISERROR(SEARCH("2 - желтый",O85)))</formula>
    </cfRule>
    <cfRule type="containsText" dxfId="1567" priority="1647" stopIfTrue="1" operator="containsText" text="1 - зеленый">
      <formula>NOT(ISERROR(SEARCH("1 - зеленый",O85)))</formula>
    </cfRule>
    <cfRule type="containsText" dxfId="1566" priority="1648" stopIfTrue="1" operator="containsText" text="0 - серый">
      <formula>NOT(ISERROR(SEARCH("0 - серый",O85)))</formula>
    </cfRule>
  </conditionalFormatting>
  <conditionalFormatting sqref="O86:P86">
    <cfRule type="containsText" dxfId="1565" priority="1641" stopIfTrue="1" operator="containsText" text="3 - красный">
      <formula>NOT(ISERROR(SEARCH("3 - красный",O86)))</formula>
    </cfRule>
    <cfRule type="containsText" dxfId="1564" priority="1642" stopIfTrue="1" operator="containsText" text="2 - желтый">
      <formula>NOT(ISERROR(SEARCH("2 - желтый",O86)))</formula>
    </cfRule>
    <cfRule type="containsText" dxfId="1563" priority="1643" stopIfTrue="1" operator="containsText" text="1 - зеленый">
      <formula>NOT(ISERROR(SEARCH("1 - зеленый",O86)))</formula>
    </cfRule>
    <cfRule type="containsText" dxfId="1562" priority="1644" stopIfTrue="1" operator="containsText" text="0 - серый">
      <formula>NOT(ISERROR(SEARCH("0 - серый",O86)))</formula>
    </cfRule>
  </conditionalFormatting>
  <conditionalFormatting sqref="O87:P87">
    <cfRule type="containsText" dxfId="1561" priority="1637" stopIfTrue="1" operator="containsText" text="3 - красный">
      <formula>NOT(ISERROR(SEARCH("3 - красный",O87)))</formula>
    </cfRule>
    <cfRule type="containsText" dxfId="1560" priority="1638" stopIfTrue="1" operator="containsText" text="2 - желтый">
      <formula>NOT(ISERROR(SEARCH("2 - желтый",O87)))</formula>
    </cfRule>
    <cfRule type="containsText" dxfId="1559" priority="1639" stopIfTrue="1" operator="containsText" text="1 - зеленый">
      <formula>NOT(ISERROR(SEARCH("1 - зеленый",O87)))</formula>
    </cfRule>
    <cfRule type="containsText" dxfId="1558" priority="1640" stopIfTrue="1" operator="containsText" text="0 - серый">
      <formula>NOT(ISERROR(SEARCH("0 - серый",O87)))</formula>
    </cfRule>
  </conditionalFormatting>
  <conditionalFormatting sqref="O88:P88">
    <cfRule type="containsText" dxfId="1557" priority="1633" stopIfTrue="1" operator="containsText" text="3 - красный">
      <formula>NOT(ISERROR(SEARCH("3 - красный",O88)))</formula>
    </cfRule>
    <cfRule type="containsText" dxfId="1556" priority="1634" stopIfTrue="1" operator="containsText" text="2 - желтый">
      <formula>NOT(ISERROR(SEARCH("2 - желтый",O88)))</formula>
    </cfRule>
    <cfRule type="containsText" dxfId="1555" priority="1635" stopIfTrue="1" operator="containsText" text="1 - зеленый">
      <formula>NOT(ISERROR(SEARCH("1 - зеленый",O88)))</formula>
    </cfRule>
    <cfRule type="containsText" dxfId="1554" priority="1636" stopIfTrue="1" operator="containsText" text="0 - серый">
      <formula>NOT(ISERROR(SEARCH("0 - серый",O88)))</formula>
    </cfRule>
  </conditionalFormatting>
  <conditionalFormatting sqref="O93:P93">
    <cfRule type="containsText" dxfId="1553" priority="1629" stopIfTrue="1" operator="containsText" text="3 - красный">
      <formula>NOT(ISERROR(SEARCH("3 - красный",O93)))</formula>
    </cfRule>
    <cfRule type="containsText" dxfId="1552" priority="1630" stopIfTrue="1" operator="containsText" text="2 - желтый">
      <formula>NOT(ISERROR(SEARCH("2 - желтый",O93)))</formula>
    </cfRule>
    <cfRule type="containsText" dxfId="1551" priority="1631" stopIfTrue="1" operator="containsText" text="1 - зеленый">
      <formula>NOT(ISERROR(SEARCH("1 - зеленый",O93)))</formula>
    </cfRule>
    <cfRule type="containsText" dxfId="1550" priority="1632" stopIfTrue="1" operator="containsText" text="0 - серый">
      <formula>NOT(ISERROR(SEARCH("0 - серый",O93)))</formula>
    </cfRule>
  </conditionalFormatting>
  <conditionalFormatting sqref="O94:P94">
    <cfRule type="containsText" dxfId="1549" priority="1625" stopIfTrue="1" operator="containsText" text="3 - красный">
      <formula>NOT(ISERROR(SEARCH("3 - красный",O94)))</formula>
    </cfRule>
    <cfRule type="containsText" dxfId="1548" priority="1626" stopIfTrue="1" operator="containsText" text="2 - желтый">
      <formula>NOT(ISERROR(SEARCH("2 - желтый",O94)))</formula>
    </cfRule>
    <cfRule type="containsText" dxfId="1547" priority="1627" stopIfTrue="1" operator="containsText" text="1 - зеленый">
      <formula>NOT(ISERROR(SEARCH("1 - зеленый",O94)))</formula>
    </cfRule>
    <cfRule type="containsText" dxfId="1546" priority="1628" stopIfTrue="1" operator="containsText" text="0 - серый">
      <formula>NOT(ISERROR(SEARCH("0 - серый",O94)))</formula>
    </cfRule>
  </conditionalFormatting>
  <conditionalFormatting sqref="O95:P95">
    <cfRule type="containsText" dxfId="1545" priority="1621" stopIfTrue="1" operator="containsText" text="3 - красный">
      <formula>NOT(ISERROR(SEARCH("3 - красный",O95)))</formula>
    </cfRule>
    <cfRule type="containsText" dxfId="1544" priority="1622" stopIfTrue="1" operator="containsText" text="2 - желтый">
      <formula>NOT(ISERROR(SEARCH("2 - желтый",O95)))</formula>
    </cfRule>
    <cfRule type="containsText" dxfId="1543" priority="1623" stopIfTrue="1" operator="containsText" text="1 - зеленый">
      <formula>NOT(ISERROR(SEARCH("1 - зеленый",O95)))</formula>
    </cfRule>
    <cfRule type="containsText" dxfId="1542" priority="1624" stopIfTrue="1" operator="containsText" text="0 - серый">
      <formula>NOT(ISERROR(SEARCH("0 - серый",O95)))</formula>
    </cfRule>
  </conditionalFormatting>
  <conditionalFormatting sqref="O96:P96">
    <cfRule type="containsText" dxfId="1541" priority="1617" stopIfTrue="1" operator="containsText" text="3 - красный">
      <formula>NOT(ISERROR(SEARCH("3 - красный",O96)))</formula>
    </cfRule>
    <cfRule type="containsText" dxfId="1540" priority="1618" stopIfTrue="1" operator="containsText" text="2 - желтый">
      <formula>NOT(ISERROR(SEARCH("2 - желтый",O96)))</formula>
    </cfRule>
    <cfRule type="containsText" dxfId="1539" priority="1619" stopIfTrue="1" operator="containsText" text="1 - зеленый">
      <formula>NOT(ISERROR(SEARCH("1 - зеленый",O96)))</formula>
    </cfRule>
    <cfRule type="containsText" dxfId="1538" priority="1620" stopIfTrue="1" operator="containsText" text="0 - серый">
      <formula>NOT(ISERROR(SEARCH("0 - серый",O96)))</formula>
    </cfRule>
  </conditionalFormatting>
  <conditionalFormatting sqref="O98:P98">
    <cfRule type="containsText" dxfId="1537" priority="1613" stopIfTrue="1" operator="containsText" text="3 - красный">
      <formula>NOT(ISERROR(SEARCH("3 - красный",O98)))</formula>
    </cfRule>
    <cfRule type="containsText" dxfId="1536" priority="1614" stopIfTrue="1" operator="containsText" text="2 - желтый">
      <formula>NOT(ISERROR(SEARCH("2 - желтый",O98)))</formula>
    </cfRule>
    <cfRule type="containsText" dxfId="1535" priority="1615" stopIfTrue="1" operator="containsText" text="1 - зеленый">
      <formula>NOT(ISERROR(SEARCH("1 - зеленый",O98)))</formula>
    </cfRule>
    <cfRule type="containsText" dxfId="1534" priority="1616" stopIfTrue="1" operator="containsText" text="0 - серый">
      <formula>NOT(ISERROR(SEARCH("0 - серый",O98)))</formula>
    </cfRule>
  </conditionalFormatting>
  <conditionalFormatting sqref="O111:P111">
    <cfRule type="containsText" dxfId="1533" priority="1609" stopIfTrue="1" operator="containsText" text="3 - красный">
      <formula>NOT(ISERROR(SEARCH("3 - красный",O111)))</formula>
    </cfRule>
    <cfRule type="containsText" dxfId="1532" priority="1610" stopIfTrue="1" operator="containsText" text="2 - желтый">
      <formula>NOT(ISERROR(SEARCH("2 - желтый",O111)))</formula>
    </cfRule>
    <cfRule type="containsText" dxfId="1531" priority="1611" stopIfTrue="1" operator="containsText" text="1 - зеленый">
      <formula>NOT(ISERROR(SEARCH("1 - зеленый",O111)))</formula>
    </cfRule>
    <cfRule type="containsText" dxfId="1530" priority="1612" stopIfTrue="1" operator="containsText" text="0 - серый">
      <formula>NOT(ISERROR(SEARCH("0 - серый",O111)))</formula>
    </cfRule>
  </conditionalFormatting>
  <conditionalFormatting sqref="O112:P112">
    <cfRule type="containsText" dxfId="1529" priority="1605" stopIfTrue="1" operator="containsText" text="3 - красный">
      <formula>NOT(ISERROR(SEARCH("3 - красный",O112)))</formula>
    </cfRule>
    <cfRule type="containsText" dxfId="1528" priority="1606" stopIfTrue="1" operator="containsText" text="2 - желтый">
      <formula>NOT(ISERROR(SEARCH("2 - желтый",O112)))</formula>
    </cfRule>
    <cfRule type="containsText" dxfId="1527" priority="1607" stopIfTrue="1" operator="containsText" text="1 - зеленый">
      <formula>NOT(ISERROR(SEARCH("1 - зеленый",O112)))</formula>
    </cfRule>
    <cfRule type="containsText" dxfId="1526" priority="1608" stopIfTrue="1" operator="containsText" text="0 - серый">
      <formula>NOT(ISERROR(SEARCH("0 - серый",O112)))</formula>
    </cfRule>
  </conditionalFormatting>
  <conditionalFormatting sqref="O113:P113">
    <cfRule type="containsText" dxfId="1525" priority="1601" stopIfTrue="1" operator="containsText" text="3 - красный">
      <formula>NOT(ISERROR(SEARCH("3 - красный",O113)))</formula>
    </cfRule>
    <cfRule type="containsText" dxfId="1524" priority="1602" stopIfTrue="1" operator="containsText" text="2 - желтый">
      <formula>NOT(ISERROR(SEARCH("2 - желтый",O113)))</formula>
    </cfRule>
    <cfRule type="containsText" dxfId="1523" priority="1603" stopIfTrue="1" operator="containsText" text="1 - зеленый">
      <formula>NOT(ISERROR(SEARCH("1 - зеленый",O113)))</formula>
    </cfRule>
    <cfRule type="containsText" dxfId="1522" priority="1604" stopIfTrue="1" operator="containsText" text="0 - серый">
      <formula>NOT(ISERROR(SEARCH("0 - серый",O113)))</formula>
    </cfRule>
  </conditionalFormatting>
  <conditionalFormatting sqref="O114:P114">
    <cfRule type="containsText" dxfId="1521" priority="1597" stopIfTrue="1" operator="containsText" text="3 - красный">
      <formula>NOT(ISERROR(SEARCH("3 - красный",O114)))</formula>
    </cfRule>
    <cfRule type="containsText" dxfId="1520" priority="1598" stopIfTrue="1" operator="containsText" text="2 - желтый">
      <formula>NOT(ISERROR(SEARCH("2 - желтый",O114)))</formula>
    </cfRule>
    <cfRule type="containsText" dxfId="1519" priority="1599" stopIfTrue="1" operator="containsText" text="1 - зеленый">
      <formula>NOT(ISERROR(SEARCH("1 - зеленый",O114)))</formula>
    </cfRule>
    <cfRule type="containsText" dxfId="1518" priority="1600" stopIfTrue="1" operator="containsText" text="0 - серый">
      <formula>NOT(ISERROR(SEARCH("0 - серый",O114)))</formula>
    </cfRule>
  </conditionalFormatting>
  <conditionalFormatting sqref="O115:P115">
    <cfRule type="containsText" dxfId="1517" priority="1593" stopIfTrue="1" operator="containsText" text="3 - красный">
      <formula>NOT(ISERROR(SEARCH("3 - красный",O115)))</formula>
    </cfRule>
    <cfRule type="containsText" dxfId="1516" priority="1594" stopIfTrue="1" operator="containsText" text="2 - желтый">
      <formula>NOT(ISERROR(SEARCH("2 - желтый",O115)))</formula>
    </cfRule>
    <cfRule type="containsText" dxfId="1515" priority="1595" stopIfTrue="1" operator="containsText" text="1 - зеленый">
      <formula>NOT(ISERROR(SEARCH("1 - зеленый",O115)))</formula>
    </cfRule>
    <cfRule type="containsText" dxfId="1514" priority="1596" stopIfTrue="1" operator="containsText" text="0 - серый">
      <formula>NOT(ISERROR(SEARCH("0 - серый",O115)))</formula>
    </cfRule>
  </conditionalFormatting>
  <conditionalFormatting sqref="O116:P116">
    <cfRule type="containsText" dxfId="1513" priority="1589" stopIfTrue="1" operator="containsText" text="3 - красный">
      <formula>NOT(ISERROR(SEARCH("3 - красный",O116)))</formula>
    </cfRule>
    <cfRule type="containsText" dxfId="1512" priority="1590" stopIfTrue="1" operator="containsText" text="2 - желтый">
      <formula>NOT(ISERROR(SEARCH("2 - желтый",O116)))</formula>
    </cfRule>
    <cfRule type="containsText" dxfId="1511" priority="1591" stopIfTrue="1" operator="containsText" text="1 - зеленый">
      <formula>NOT(ISERROR(SEARCH("1 - зеленый",O116)))</formula>
    </cfRule>
    <cfRule type="containsText" dxfId="1510" priority="1592" stopIfTrue="1" operator="containsText" text="0 - серый">
      <formula>NOT(ISERROR(SEARCH("0 - серый",O116)))</formula>
    </cfRule>
  </conditionalFormatting>
  <conditionalFormatting sqref="O117:P117">
    <cfRule type="containsText" dxfId="1509" priority="1585" stopIfTrue="1" operator="containsText" text="3 - красный">
      <formula>NOT(ISERROR(SEARCH("3 - красный",O117)))</formula>
    </cfRule>
    <cfRule type="containsText" dxfId="1508" priority="1586" stopIfTrue="1" operator="containsText" text="2 - желтый">
      <formula>NOT(ISERROR(SEARCH("2 - желтый",O117)))</formula>
    </cfRule>
    <cfRule type="containsText" dxfId="1507" priority="1587" stopIfTrue="1" operator="containsText" text="1 - зеленый">
      <formula>NOT(ISERROR(SEARCH("1 - зеленый",O117)))</formula>
    </cfRule>
    <cfRule type="containsText" dxfId="1506" priority="1588" stopIfTrue="1" operator="containsText" text="0 - серый">
      <formula>NOT(ISERROR(SEARCH("0 - серый",O117)))</formula>
    </cfRule>
  </conditionalFormatting>
  <conditionalFormatting sqref="O118:P118">
    <cfRule type="containsText" dxfId="1505" priority="1581" stopIfTrue="1" operator="containsText" text="3 - красный">
      <formula>NOT(ISERROR(SEARCH("3 - красный",O118)))</formula>
    </cfRule>
    <cfRule type="containsText" dxfId="1504" priority="1582" stopIfTrue="1" operator="containsText" text="2 - желтый">
      <formula>NOT(ISERROR(SEARCH("2 - желтый",O118)))</formula>
    </cfRule>
    <cfRule type="containsText" dxfId="1503" priority="1583" stopIfTrue="1" operator="containsText" text="1 - зеленый">
      <formula>NOT(ISERROR(SEARCH("1 - зеленый",O118)))</formula>
    </cfRule>
    <cfRule type="containsText" dxfId="1502" priority="1584" stopIfTrue="1" operator="containsText" text="0 - серый">
      <formula>NOT(ISERROR(SEARCH("0 - серый",O118)))</formula>
    </cfRule>
  </conditionalFormatting>
  <conditionalFormatting sqref="P119">
    <cfRule type="containsText" dxfId="1501" priority="1577" stopIfTrue="1" operator="containsText" text="3 - красный">
      <formula>NOT(ISERROR(SEARCH("3 - красный",P119)))</formula>
    </cfRule>
    <cfRule type="containsText" dxfId="1500" priority="1578" stopIfTrue="1" operator="containsText" text="2 - желтый">
      <formula>NOT(ISERROR(SEARCH("2 - желтый",P119)))</formula>
    </cfRule>
    <cfRule type="containsText" dxfId="1499" priority="1579" stopIfTrue="1" operator="containsText" text="1 - зеленый">
      <formula>NOT(ISERROR(SEARCH("1 - зеленый",P119)))</formula>
    </cfRule>
    <cfRule type="containsText" dxfId="1498" priority="1580" stopIfTrue="1" operator="containsText" text="0 - серый">
      <formula>NOT(ISERROR(SEARCH("0 - серый",P119)))</formula>
    </cfRule>
  </conditionalFormatting>
  <conditionalFormatting sqref="P122">
    <cfRule type="containsText" dxfId="1497" priority="1569" stopIfTrue="1" operator="containsText" text="3 - красный">
      <formula>NOT(ISERROR(SEARCH("3 - красный",P122)))</formula>
    </cfRule>
    <cfRule type="containsText" dxfId="1496" priority="1570" stopIfTrue="1" operator="containsText" text="2 - желтый">
      <formula>NOT(ISERROR(SEARCH("2 - желтый",P122)))</formula>
    </cfRule>
    <cfRule type="containsText" dxfId="1495" priority="1571" stopIfTrue="1" operator="containsText" text="1 - зеленый">
      <formula>NOT(ISERROR(SEARCH("1 - зеленый",P122)))</formula>
    </cfRule>
    <cfRule type="containsText" dxfId="1494" priority="1572" stopIfTrue="1" operator="containsText" text="0 - серый">
      <formula>NOT(ISERROR(SEARCH("0 - серый",P122)))</formula>
    </cfRule>
  </conditionalFormatting>
  <conditionalFormatting sqref="O123">
    <cfRule type="containsText" dxfId="1493" priority="1557" stopIfTrue="1" operator="containsText" text="3 - красный">
      <formula>NOT(ISERROR(SEARCH("3 - красный",O123)))</formula>
    </cfRule>
    <cfRule type="containsText" dxfId="1492" priority="1558" stopIfTrue="1" operator="containsText" text="2 - желтый">
      <formula>NOT(ISERROR(SEARCH("2 - желтый",O123)))</formula>
    </cfRule>
    <cfRule type="containsText" dxfId="1491" priority="1559" stopIfTrue="1" operator="containsText" text="1 - зеленый">
      <formula>NOT(ISERROR(SEARCH("1 - зеленый",O123)))</formula>
    </cfRule>
    <cfRule type="containsText" dxfId="1490" priority="1560" stopIfTrue="1" operator="containsText" text="0 - серый">
      <formula>NOT(ISERROR(SEARCH("0 - серый",O123)))</formula>
    </cfRule>
  </conditionalFormatting>
  <conditionalFormatting sqref="O124:P124">
    <cfRule type="containsText" dxfId="1489" priority="1553" stopIfTrue="1" operator="containsText" text="3 - красный">
      <formula>NOT(ISERROR(SEARCH("3 - красный",O124)))</formula>
    </cfRule>
    <cfRule type="containsText" dxfId="1488" priority="1554" stopIfTrue="1" operator="containsText" text="2 - желтый">
      <formula>NOT(ISERROR(SEARCH("2 - желтый",O124)))</formula>
    </cfRule>
    <cfRule type="containsText" dxfId="1487" priority="1555" stopIfTrue="1" operator="containsText" text="1 - зеленый">
      <formula>NOT(ISERROR(SEARCH("1 - зеленый",O124)))</formula>
    </cfRule>
    <cfRule type="containsText" dxfId="1486" priority="1556" stopIfTrue="1" operator="containsText" text="0 - серый">
      <formula>NOT(ISERROR(SEARCH("0 - серый",O124)))</formula>
    </cfRule>
  </conditionalFormatting>
  <conditionalFormatting sqref="P149">
    <cfRule type="containsText" dxfId="1485" priority="1497" stopIfTrue="1" operator="containsText" text="3 - красный">
      <formula>NOT(ISERROR(SEARCH("3 - красный",P149)))</formula>
    </cfRule>
    <cfRule type="containsText" dxfId="1484" priority="1498" stopIfTrue="1" operator="containsText" text="2 - желтый">
      <formula>NOT(ISERROR(SEARCH("2 - желтый",P149)))</formula>
    </cfRule>
    <cfRule type="containsText" dxfId="1483" priority="1499" stopIfTrue="1" operator="containsText" text="1 - зеленый">
      <formula>NOT(ISERROR(SEARCH("1 - зеленый",P149)))</formula>
    </cfRule>
    <cfRule type="containsText" dxfId="1482" priority="1500" stopIfTrue="1" operator="containsText" text="0 - серый">
      <formula>NOT(ISERROR(SEARCH("0 - серый",P149)))</formula>
    </cfRule>
  </conditionalFormatting>
  <conditionalFormatting sqref="O156">
    <cfRule type="containsText" dxfId="1481" priority="1485" stopIfTrue="1" operator="containsText" text="3 - красный">
      <formula>NOT(ISERROR(SEARCH("3 - красный",O156)))</formula>
    </cfRule>
    <cfRule type="containsText" dxfId="1480" priority="1486" stopIfTrue="1" operator="containsText" text="2 - желтый">
      <formula>NOT(ISERROR(SEARCH("2 - желтый",O156)))</formula>
    </cfRule>
    <cfRule type="containsText" dxfId="1479" priority="1487" stopIfTrue="1" operator="containsText" text="1 - зеленый">
      <formula>NOT(ISERROR(SEARCH("1 - зеленый",O156)))</formula>
    </cfRule>
    <cfRule type="containsText" dxfId="1478" priority="1488" stopIfTrue="1" operator="containsText" text="0 - серый">
      <formula>NOT(ISERROR(SEARCH("0 - серый",O156)))</formula>
    </cfRule>
  </conditionalFormatting>
  <conditionalFormatting sqref="O191:P191">
    <cfRule type="containsText" dxfId="1477" priority="1481" stopIfTrue="1" operator="containsText" text="3 - красный">
      <formula>NOT(ISERROR(SEARCH("3 - красный",O191)))</formula>
    </cfRule>
    <cfRule type="containsText" dxfId="1476" priority="1482" stopIfTrue="1" operator="containsText" text="2 - желтый">
      <formula>NOT(ISERROR(SEARCH("2 - желтый",O191)))</formula>
    </cfRule>
    <cfRule type="containsText" dxfId="1475" priority="1483" stopIfTrue="1" operator="containsText" text="1 - зеленый">
      <formula>NOT(ISERROR(SEARCH("1 - зеленый",O191)))</formula>
    </cfRule>
    <cfRule type="containsText" dxfId="1474" priority="1484" stopIfTrue="1" operator="containsText" text="0 - серый">
      <formula>NOT(ISERROR(SEARCH("0 - серый",O191)))</formula>
    </cfRule>
  </conditionalFormatting>
  <conditionalFormatting sqref="O192:P192">
    <cfRule type="containsText" dxfId="1473" priority="1477" stopIfTrue="1" operator="containsText" text="3 - красный">
      <formula>NOT(ISERROR(SEARCH("3 - красный",O192)))</formula>
    </cfRule>
    <cfRule type="containsText" dxfId="1472" priority="1478" stopIfTrue="1" operator="containsText" text="2 - желтый">
      <formula>NOT(ISERROR(SEARCH("2 - желтый",O192)))</formula>
    </cfRule>
    <cfRule type="containsText" dxfId="1471" priority="1479" stopIfTrue="1" operator="containsText" text="1 - зеленый">
      <formula>NOT(ISERROR(SEARCH("1 - зеленый",O192)))</formula>
    </cfRule>
    <cfRule type="containsText" dxfId="1470" priority="1480" stopIfTrue="1" operator="containsText" text="0 - серый">
      <formula>NOT(ISERROR(SEARCH("0 - серый",O192)))</formula>
    </cfRule>
  </conditionalFormatting>
  <conditionalFormatting sqref="O193:P193">
    <cfRule type="containsText" dxfId="1469" priority="1473" stopIfTrue="1" operator="containsText" text="3 - красный">
      <formula>NOT(ISERROR(SEARCH("3 - красный",O193)))</formula>
    </cfRule>
    <cfRule type="containsText" dxfId="1468" priority="1474" stopIfTrue="1" operator="containsText" text="2 - желтый">
      <formula>NOT(ISERROR(SEARCH("2 - желтый",O193)))</formula>
    </cfRule>
    <cfRule type="containsText" dxfId="1467" priority="1475" stopIfTrue="1" operator="containsText" text="1 - зеленый">
      <formula>NOT(ISERROR(SEARCH("1 - зеленый",O193)))</formula>
    </cfRule>
    <cfRule type="containsText" dxfId="1466" priority="1476" stopIfTrue="1" operator="containsText" text="0 - серый">
      <formula>NOT(ISERROR(SEARCH("0 - серый",O193)))</formula>
    </cfRule>
  </conditionalFormatting>
  <conditionalFormatting sqref="O194:P194">
    <cfRule type="containsText" dxfId="1465" priority="1469" stopIfTrue="1" operator="containsText" text="3 - красный">
      <formula>NOT(ISERROR(SEARCH("3 - красный",O194)))</formula>
    </cfRule>
    <cfRule type="containsText" dxfId="1464" priority="1470" stopIfTrue="1" operator="containsText" text="2 - желтый">
      <formula>NOT(ISERROR(SEARCH("2 - желтый",O194)))</formula>
    </cfRule>
    <cfRule type="containsText" dxfId="1463" priority="1471" stopIfTrue="1" operator="containsText" text="1 - зеленый">
      <formula>NOT(ISERROR(SEARCH("1 - зеленый",O194)))</formula>
    </cfRule>
    <cfRule type="containsText" dxfId="1462" priority="1472" stopIfTrue="1" operator="containsText" text="0 - серый">
      <formula>NOT(ISERROR(SEARCH("0 - серый",O194)))</formula>
    </cfRule>
  </conditionalFormatting>
  <conditionalFormatting sqref="O195:P195">
    <cfRule type="containsText" dxfId="1461" priority="1465" stopIfTrue="1" operator="containsText" text="3 - красный">
      <formula>NOT(ISERROR(SEARCH("3 - красный",O195)))</formula>
    </cfRule>
    <cfRule type="containsText" dxfId="1460" priority="1466" stopIfTrue="1" operator="containsText" text="2 - желтый">
      <formula>NOT(ISERROR(SEARCH("2 - желтый",O195)))</formula>
    </cfRule>
    <cfRule type="containsText" dxfId="1459" priority="1467" stopIfTrue="1" operator="containsText" text="1 - зеленый">
      <formula>NOT(ISERROR(SEARCH("1 - зеленый",O195)))</formula>
    </cfRule>
    <cfRule type="containsText" dxfId="1458" priority="1468" stopIfTrue="1" operator="containsText" text="0 - серый">
      <formula>NOT(ISERROR(SEARCH("0 - серый",O195)))</formula>
    </cfRule>
  </conditionalFormatting>
  <conditionalFormatting sqref="O197:P197">
    <cfRule type="containsText" dxfId="1457" priority="1461" stopIfTrue="1" operator="containsText" text="3 - красный">
      <formula>NOT(ISERROR(SEARCH("3 - красный",O197)))</formula>
    </cfRule>
    <cfRule type="containsText" dxfId="1456" priority="1462" stopIfTrue="1" operator="containsText" text="2 - желтый">
      <formula>NOT(ISERROR(SEARCH("2 - желтый",O197)))</formula>
    </cfRule>
    <cfRule type="containsText" dxfId="1455" priority="1463" stopIfTrue="1" operator="containsText" text="1 - зеленый">
      <formula>NOT(ISERROR(SEARCH("1 - зеленый",O197)))</formula>
    </cfRule>
    <cfRule type="containsText" dxfId="1454" priority="1464" stopIfTrue="1" operator="containsText" text="0 - серый">
      <formula>NOT(ISERROR(SEARCH("0 - серый",O197)))</formula>
    </cfRule>
  </conditionalFormatting>
  <conditionalFormatting sqref="P198">
    <cfRule type="containsText" dxfId="1453" priority="1457" stopIfTrue="1" operator="containsText" text="3 - красный">
      <formula>NOT(ISERROR(SEARCH("3 - красный",P198)))</formula>
    </cfRule>
    <cfRule type="containsText" dxfId="1452" priority="1458" stopIfTrue="1" operator="containsText" text="2 - желтый">
      <formula>NOT(ISERROR(SEARCH("2 - желтый",P198)))</formula>
    </cfRule>
    <cfRule type="containsText" dxfId="1451" priority="1459" stopIfTrue="1" operator="containsText" text="1 - зеленый">
      <formula>NOT(ISERROR(SEARCH("1 - зеленый",P198)))</formula>
    </cfRule>
    <cfRule type="containsText" dxfId="1450" priority="1460" stopIfTrue="1" operator="containsText" text="0 - серый">
      <formula>NOT(ISERROR(SEARCH("0 - серый",P198)))</formula>
    </cfRule>
  </conditionalFormatting>
  <conditionalFormatting sqref="O198">
    <cfRule type="containsText" dxfId="1449" priority="1453" stopIfTrue="1" operator="containsText" text="3 - красный">
      <formula>NOT(ISERROR(SEARCH("3 - красный",O198)))</formula>
    </cfRule>
    <cfRule type="containsText" dxfId="1448" priority="1454" stopIfTrue="1" operator="containsText" text="2 - желтый">
      <formula>NOT(ISERROR(SEARCH("2 - желтый",O198)))</formula>
    </cfRule>
    <cfRule type="containsText" dxfId="1447" priority="1455" stopIfTrue="1" operator="containsText" text="1 - зеленый">
      <formula>NOT(ISERROR(SEARCH("1 - зеленый",O198)))</formula>
    </cfRule>
    <cfRule type="containsText" dxfId="1446" priority="1456" stopIfTrue="1" operator="containsText" text="0 - серый">
      <formula>NOT(ISERROR(SEARCH("0 - серый",O198)))</formula>
    </cfRule>
  </conditionalFormatting>
  <conditionalFormatting sqref="O199:P199">
    <cfRule type="containsText" dxfId="1445" priority="1449" stopIfTrue="1" operator="containsText" text="3 - красный">
      <formula>NOT(ISERROR(SEARCH("3 - красный",O199)))</formula>
    </cfRule>
    <cfRule type="containsText" dxfId="1444" priority="1450" stopIfTrue="1" operator="containsText" text="2 - желтый">
      <formula>NOT(ISERROR(SEARCH("2 - желтый",O199)))</formula>
    </cfRule>
    <cfRule type="containsText" dxfId="1443" priority="1451" stopIfTrue="1" operator="containsText" text="1 - зеленый">
      <formula>NOT(ISERROR(SEARCH("1 - зеленый",O199)))</formula>
    </cfRule>
    <cfRule type="containsText" dxfId="1442" priority="1452" stopIfTrue="1" operator="containsText" text="0 - серый">
      <formula>NOT(ISERROR(SEARCH("0 - серый",O199)))</formula>
    </cfRule>
  </conditionalFormatting>
  <conditionalFormatting sqref="P200">
    <cfRule type="containsText" dxfId="1441" priority="1445" stopIfTrue="1" operator="containsText" text="3 - красный">
      <formula>NOT(ISERROR(SEARCH("3 - красный",P200)))</formula>
    </cfRule>
    <cfRule type="containsText" dxfId="1440" priority="1446" stopIfTrue="1" operator="containsText" text="2 - желтый">
      <formula>NOT(ISERROR(SEARCH("2 - желтый",P200)))</formula>
    </cfRule>
    <cfRule type="containsText" dxfId="1439" priority="1447" stopIfTrue="1" operator="containsText" text="1 - зеленый">
      <formula>NOT(ISERROR(SEARCH("1 - зеленый",P200)))</formula>
    </cfRule>
    <cfRule type="containsText" dxfId="1438" priority="1448" stopIfTrue="1" operator="containsText" text="0 - серый">
      <formula>NOT(ISERROR(SEARCH("0 - серый",P200)))</formula>
    </cfRule>
  </conditionalFormatting>
  <conditionalFormatting sqref="O200">
    <cfRule type="containsText" dxfId="1437" priority="1441" stopIfTrue="1" operator="containsText" text="3 - красный">
      <formula>NOT(ISERROR(SEARCH("3 - красный",O200)))</formula>
    </cfRule>
    <cfRule type="containsText" dxfId="1436" priority="1442" stopIfTrue="1" operator="containsText" text="2 - желтый">
      <formula>NOT(ISERROR(SEARCH("2 - желтый",O200)))</formula>
    </cfRule>
    <cfRule type="containsText" dxfId="1435" priority="1443" stopIfTrue="1" operator="containsText" text="1 - зеленый">
      <formula>NOT(ISERROR(SEARCH("1 - зеленый",O200)))</formula>
    </cfRule>
    <cfRule type="containsText" dxfId="1434" priority="1444" stopIfTrue="1" operator="containsText" text="0 - серый">
      <formula>NOT(ISERROR(SEARCH("0 - серый",O200)))</formula>
    </cfRule>
  </conditionalFormatting>
  <conditionalFormatting sqref="P201">
    <cfRule type="containsText" dxfId="1433" priority="1437" stopIfTrue="1" operator="containsText" text="3 - красный">
      <formula>NOT(ISERROR(SEARCH("3 - красный",P201)))</formula>
    </cfRule>
    <cfRule type="containsText" dxfId="1432" priority="1438" stopIfTrue="1" operator="containsText" text="2 - желтый">
      <formula>NOT(ISERROR(SEARCH("2 - желтый",P201)))</formula>
    </cfRule>
    <cfRule type="containsText" dxfId="1431" priority="1439" stopIfTrue="1" operator="containsText" text="1 - зеленый">
      <formula>NOT(ISERROR(SEARCH("1 - зеленый",P201)))</formula>
    </cfRule>
    <cfRule type="containsText" dxfId="1430" priority="1440" stopIfTrue="1" operator="containsText" text="0 - серый">
      <formula>NOT(ISERROR(SEARCH("0 - серый",P201)))</formula>
    </cfRule>
  </conditionalFormatting>
  <conditionalFormatting sqref="O201">
    <cfRule type="containsText" dxfId="1429" priority="1433" stopIfTrue="1" operator="containsText" text="3 - красный">
      <formula>NOT(ISERROR(SEARCH("3 - красный",O201)))</formula>
    </cfRule>
    <cfRule type="containsText" dxfId="1428" priority="1434" stopIfTrue="1" operator="containsText" text="2 - желтый">
      <formula>NOT(ISERROR(SEARCH("2 - желтый",O201)))</formula>
    </cfRule>
    <cfRule type="containsText" dxfId="1427" priority="1435" stopIfTrue="1" operator="containsText" text="1 - зеленый">
      <formula>NOT(ISERROR(SEARCH("1 - зеленый",O201)))</formula>
    </cfRule>
    <cfRule type="containsText" dxfId="1426" priority="1436" stopIfTrue="1" operator="containsText" text="0 - серый">
      <formula>NOT(ISERROR(SEARCH("0 - серый",O201)))</formula>
    </cfRule>
  </conditionalFormatting>
  <conditionalFormatting sqref="O202:P202">
    <cfRule type="containsText" dxfId="1425" priority="1429" stopIfTrue="1" operator="containsText" text="3 - красный">
      <formula>NOT(ISERROR(SEARCH("3 - красный",O202)))</formula>
    </cfRule>
    <cfRule type="containsText" dxfId="1424" priority="1430" stopIfTrue="1" operator="containsText" text="2 - желтый">
      <formula>NOT(ISERROR(SEARCH("2 - желтый",O202)))</formula>
    </cfRule>
    <cfRule type="containsText" dxfId="1423" priority="1431" stopIfTrue="1" operator="containsText" text="1 - зеленый">
      <formula>NOT(ISERROR(SEARCH("1 - зеленый",O202)))</formula>
    </cfRule>
    <cfRule type="containsText" dxfId="1422" priority="1432" stopIfTrue="1" operator="containsText" text="0 - серый">
      <formula>NOT(ISERROR(SEARCH("0 - серый",O202)))</formula>
    </cfRule>
  </conditionalFormatting>
  <conditionalFormatting sqref="O203:P203">
    <cfRule type="containsText" dxfId="1421" priority="1425" stopIfTrue="1" operator="containsText" text="3 - красный">
      <formula>NOT(ISERROR(SEARCH("3 - красный",O203)))</formula>
    </cfRule>
    <cfRule type="containsText" dxfId="1420" priority="1426" stopIfTrue="1" operator="containsText" text="2 - желтый">
      <formula>NOT(ISERROR(SEARCH("2 - желтый",O203)))</formula>
    </cfRule>
    <cfRule type="containsText" dxfId="1419" priority="1427" stopIfTrue="1" operator="containsText" text="1 - зеленый">
      <formula>NOT(ISERROR(SEARCH("1 - зеленый",O203)))</formula>
    </cfRule>
    <cfRule type="containsText" dxfId="1418" priority="1428" stopIfTrue="1" operator="containsText" text="0 - серый">
      <formula>NOT(ISERROR(SEARCH("0 - серый",O203)))</formula>
    </cfRule>
  </conditionalFormatting>
  <conditionalFormatting sqref="O204:P204">
    <cfRule type="containsText" dxfId="1417" priority="1421" stopIfTrue="1" operator="containsText" text="3 - красный">
      <formula>NOT(ISERROR(SEARCH("3 - красный",O204)))</formula>
    </cfRule>
    <cfRule type="containsText" dxfId="1416" priority="1422" stopIfTrue="1" operator="containsText" text="2 - желтый">
      <formula>NOT(ISERROR(SEARCH("2 - желтый",O204)))</formula>
    </cfRule>
    <cfRule type="containsText" dxfId="1415" priority="1423" stopIfTrue="1" operator="containsText" text="1 - зеленый">
      <formula>NOT(ISERROR(SEARCH("1 - зеленый",O204)))</formula>
    </cfRule>
    <cfRule type="containsText" dxfId="1414" priority="1424" stopIfTrue="1" operator="containsText" text="0 - серый">
      <formula>NOT(ISERROR(SEARCH("0 - серый",O204)))</formula>
    </cfRule>
  </conditionalFormatting>
  <conditionalFormatting sqref="O210:P210">
    <cfRule type="containsText" dxfId="1413" priority="1417" stopIfTrue="1" operator="containsText" text="3 - красный">
      <formula>NOT(ISERROR(SEARCH("3 - красный",O210)))</formula>
    </cfRule>
    <cfRule type="containsText" dxfId="1412" priority="1418" stopIfTrue="1" operator="containsText" text="2 - желтый">
      <formula>NOT(ISERROR(SEARCH("2 - желтый",O210)))</formula>
    </cfRule>
    <cfRule type="containsText" dxfId="1411" priority="1419" stopIfTrue="1" operator="containsText" text="1 - зеленый">
      <formula>NOT(ISERROR(SEARCH("1 - зеленый",O210)))</formula>
    </cfRule>
    <cfRule type="containsText" dxfId="1410" priority="1420" stopIfTrue="1" operator="containsText" text="0 - серый">
      <formula>NOT(ISERROR(SEARCH("0 - серый",O210)))</formula>
    </cfRule>
  </conditionalFormatting>
  <conditionalFormatting sqref="P246">
    <cfRule type="containsText" dxfId="1409" priority="1413" stopIfTrue="1" operator="containsText" text="3 - красный">
      <formula>NOT(ISERROR(SEARCH("3 - красный",P246)))</formula>
    </cfRule>
    <cfRule type="containsText" dxfId="1408" priority="1414" stopIfTrue="1" operator="containsText" text="2 - желтый">
      <formula>NOT(ISERROR(SEARCH("2 - желтый",P246)))</formula>
    </cfRule>
    <cfRule type="containsText" dxfId="1407" priority="1415" stopIfTrue="1" operator="containsText" text="1 - зеленый">
      <formula>NOT(ISERROR(SEARCH("1 - зеленый",P246)))</formula>
    </cfRule>
    <cfRule type="containsText" dxfId="1406" priority="1416" stopIfTrue="1" operator="containsText" text="0 - серый">
      <formula>NOT(ISERROR(SEARCH("0 - серый",P246)))</formula>
    </cfRule>
  </conditionalFormatting>
  <conditionalFormatting sqref="O246">
    <cfRule type="containsText" dxfId="1405" priority="1409" stopIfTrue="1" operator="containsText" text="3 - красный">
      <formula>NOT(ISERROR(SEARCH("3 - красный",O246)))</formula>
    </cfRule>
    <cfRule type="containsText" dxfId="1404" priority="1410" stopIfTrue="1" operator="containsText" text="2 - желтый">
      <formula>NOT(ISERROR(SEARCH("2 - желтый",O246)))</formula>
    </cfRule>
    <cfRule type="containsText" dxfId="1403" priority="1411" stopIfTrue="1" operator="containsText" text="1 - зеленый">
      <formula>NOT(ISERROR(SEARCH("1 - зеленый",O246)))</formula>
    </cfRule>
    <cfRule type="containsText" dxfId="1402" priority="1412" stopIfTrue="1" operator="containsText" text="0 - серый">
      <formula>NOT(ISERROR(SEARCH("0 - серый",O246)))</formula>
    </cfRule>
  </conditionalFormatting>
  <conditionalFormatting sqref="P340">
    <cfRule type="containsText" dxfId="1401" priority="1405" stopIfTrue="1" operator="containsText" text="3 - красный">
      <formula>NOT(ISERROR(SEARCH("3 - красный",P340)))</formula>
    </cfRule>
    <cfRule type="containsText" dxfId="1400" priority="1406" stopIfTrue="1" operator="containsText" text="2 - желтый">
      <formula>NOT(ISERROR(SEARCH("2 - желтый",P340)))</formula>
    </cfRule>
    <cfRule type="containsText" dxfId="1399" priority="1407" stopIfTrue="1" operator="containsText" text="1 - зеленый">
      <formula>NOT(ISERROR(SEARCH("1 - зеленый",P340)))</formula>
    </cfRule>
    <cfRule type="containsText" dxfId="1398" priority="1408" stopIfTrue="1" operator="containsText" text="0 - серый">
      <formula>NOT(ISERROR(SEARCH("0 - серый",P340)))</formula>
    </cfRule>
  </conditionalFormatting>
  <conditionalFormatting sqref="O340">
    <cfRule type="containsText" dxfId="1397" priority="1401" stopIfTrue="1" operator="containsText" text="3 - красный">
      <formula>NOT(ISERROR(SEARCH("3 - красный",O340)))</formula>
    </cfRule>
    <cfRule type="containsText" dxfId="1396" priority="1402" stopIfTrue="1" operator="containsText" text="2 - желтый">
      <formula>NOT(ISERROR(SEARCH("2 - желтый",O340)))</formula>
    </cfRule>
    <cfRule type="containsText" dxfId="1395" priority="1403" stopIfTrue="1" operator="containsText" text="1 - зеленый">
      <formula>NOT(ISERROR(SEARCH("1 - зеленый",O340)))</formula>
    </cfRule>
    <cfRule type="containsText" dxfId="1394" priority="1404" stopIfTrue="1" operator="containsText" text="0 - серый">
      <formula>NOT(ISERROR(SEARCH("0 - серый",O340)))</formula>
    </cfRule>
  </conditionalFormatting>
  <conditionalFormatting sqref="O341:P341">
    <cfRule type="containsText" dxfId="1393" priority="1397" stopIfTrue="1" operator="containsText" text="3 - красный">
      <formula>NOT(ISERROR(SEARCH("3 - красный",O341)))</formula>
    </cfRule>
    <cfRule type="containsText" dxfId="1392" priority="1398" stopIfTrue="1" operator="containsText" text="2 - желтый">
      <formula>NOT(ISERROR(SEARCH("2 - желтый",O341)))</formula>
    </cfRule>
    <cfRule type="containsText" dxfId="1391" priority="1399" stopIfTrue="1" operator="containsText" text="1 - зеленый">
      <formula>NOT(ISERROR(SEARCH("1 - зеленый",O341)))</formula>
    </cfRule>
    <cfRule type="containsText" dxfId="1390" priority="1400" stopIfTrue="1" operator="containsText" text="0 - серый">
      <formula>NOT(ISERROR(SEARCH("0 - серый",O341)))</formula>
    </cfRule>
  </conditionalFormatting>
  <conditionalFormatting sqref="P342">
    <cfRule type="containsText" dxfId="1389" priority="1393" stopIfTrue="1" operator="containsText" text="3 - красный">
      <formula>NOT(ISERROR(SEARCH("3 - красный",P342)))</formula>
    </cfRule>
    <cfRule type="containsText" dxfId="1388" priority="1394" stopIfTrue="1" operator="containsText" text="2 - желтый">
      <formula>NOT(ISERROR(SEARCH("2 - желтый",P342)))</formula>
    </cfRule>
    <cfRule type="containsText" dxfId="1387" priority="1395" stopIfTrue="1" operator="containsText" text="1 - зеленый">
      <formula>NOT(ISERROR(SEARCH("1 - зеленый",P342)))</formula>
    </cfRule>
    <cfRule type="containsText" dxfId="1386" priority="1396" stopIfTrue="1" operator="containsText" text="0 - серый">
      <formula>NOT(ISERROR(SEARCH("0 - серый",P342)))</formula>
    </cfRule>
  </conditionalFormatting>
  <conditionalFormatting sqref="O342">
    <cfRule type="containsText" dxfId="1385" priority="1389" stopIfTrue="1" operator="containsText" text="3 - красный">
      <formula>NOT(ISERROR(SEARCH("3 - красный",O342)))</formula>
    </cfRule>
    <cfRule type="containsText" dxfId="1384" priority="1390" stopIfTrue="1" operator="containsText" text="2 - желтый">
      <formula>NOT(ISERROR(SEARCH("2 - желтый",O342)))</formula>
    </cfRule>
    <cfRule type="containsText" dxfId="1383" priority="1391" stopIfTrue="1" operator="containsText" text="1 - зеленый">
      <formula>NOT(ISERROR(SEARCH("1 - зеленый",O342)))</formula>
    </cfRule>
    <cfRule type="containsText" dxfId="1382" priority="1392" stopIfTrue="1" operator="containsText" text="0 - серый">
      <formula>NOT(ISERROR(SEARCH("0 - серый",O342)))</formula>
    </cfRule>
  </conditionalFormatting>
  <conditionalFormatting sqref="P39">
    <cfRule type="containsText" dxfId="1381" priority="1385" stopIfTrue="1" operator="containsText" text="3 - красный">
      <formula>NOT(ISERROR(SEARCH("3 - красный",P39)))</formula>
    </cfRule>
    <cfRule type="containsText" dxfId="1380" priority="1386" stopIfTrue="1" operator="containsText" text="2 - желтый">
      <formula>NOT(ISERROR(SEARCH("2 - желтый",P39)))</formula>
    </cfRule>
    <cfRule type="containsText" dxfId="1379" priority="1387" stopIfTrue="1" operator="containsText" text="1 - зеленый">
      <formula>NOT(ISERROR(SEARCH("1 - зеленый",P39)))</formula>
    </cfRule>
    <cfRule type="containsText" dxfId="1378" priority="1388" stopIfTrue="1" operator="containsText" text="0 - серый">
      <formula>NOT(ISERROR(SEARCH("0 - серый",P39)))</formula>
    </cfRule>
  </conditionalFormatting>
  <conditionalFormatting sqref="P59">
    <cfRule type="containsText" dxfId="1377" priority="1381" stopIfTrue="1" operator="containsText" text="3 - красный">
      <formula>NOT(ISERROR(SEARCH("3 - красный",P59)))</formula>
    </cfRule>
    <cfRule type="containsText" dxfId="1376" priority="1382" stopIfTrue="1" operator="containsText" text="2 - желтый">
      <formula>NOT(ISERROR(SEARCH("2 - желтый",P59)))</formula>
    </cfRule>
    <cfRule type="containsText" dxfId="1375" priority="1383" stopIfTrue="1" operator="containsText" text="1 - зеленый">
      <formula>NOT(ISERROR(SEARCH("1 - зеленый",P59)))</formula>
    </cfRule>
    <cfRule type="containsText" dxfId="1374" priority="1384" stopIfTrue="1" operator="containsText" text="0 - серый">
      <formula>NOT(ISERROR(SEARCH("0 - серый",P59)))</formula>
    </cfRule>
  </conditionalFormatting>
  <conditionalFormatting sqref="P60">
    <cfRule type="containsText" dxfId="1373" priority="1377" stopIfTrue="1" operator="containsText" text="3 - красный">
      <formula>NOT(ISERROR(SEARCH("3 - красный",P60)))</formula>
    </cfRule>
    <cfRule type="containsText" dxfId="1372" priority="1378" stopIfTrue="1" operator="containsText" text="2 - желтый">
      <formula>NOT(ISERROR(SEARCH("2 - желтый",P60)))</formula>
    </cfRule>
    <cfRule type="containsText" dxfId="1371" priority="1379" stopIfTrue="1" operator="containsText" text="1 - зеленый">
      <formula>NOT(ISERROR(SEARCH("1 - зеленый",P60)))</formula>
    </cfRule>
    <cfRule type="containsText" dxfId="1370" priority="1380" stopIfTrue="1" operator="containsText" text="0 - серый">
      <formula>NOT(ISERROR(SEARCH("0 - серый",P60)))</formula>
    </cfRule>
  </conditionalFormatting>
  <conditionalFormatting sqref="P65">
    <cfRule type="containsText" dxfId="1369" priority="1369" stopIfTrue="1" operator="containsText" text="3 - красный">
      <formula>NOT(ISERROR(SEARCH("3 - красный",P65)))</formula>
    </cfRule>
    <cfRule type="containsText" dxfId="1368" priority="1370" stopIfTrue="1" operator="containsText" text="2 - желтый">
      <formula>NOT(ISERROR(SEARCH("2 - желтый",P65)))</formula>
    </cfRule>
    <cfRule type="containsText" dxfId="1367" priority="1371" stopIfTrue="1" operator="containsText" text="1 - зеленый">
      <formula>NOT(ISERROR(SEARCH("1 - зеленый",P65)))</formula>
    </cfRule>
    <cfRule type="containsText" dxfId="1366" priority="1372" stopIfTrue="1" operator="containsText" text="0 - серый">
      <formula>NOT(ISERROR(SEARCH("0 - серый",P65)))</formula>
    </cfRule>
  </conditionalFormatting>
  <conditionalFormatting sqref="O422">
    <cfRule type="containsText" dxfId="1365" priority="1353" stopIfTrue="1" operator="containsText" text="3 - красный">
      <formula>NOT(ISERROR(SEARCH("3 - красный",O422)))</formula>
    </cfRule>
    <cfRule type="containsText" dxfId="1364" priority="1354" stopIfTrue="1" operator="containsText" text="2 - желтый">
      <formula>NOT(ISERROR(SEARCH("2 - желтый",O422)))</formula>
    </cfRule>
    <cfRule type="containsText" dxfId="1363" priority="1355" stopIfTrue="1" operator="containsText" text="1 - зеленый">
      <formula>NOT(ISERROR(SEARCH("1 - зеленый",O422)))</formula>
    </cfRule>
    <cfRule type="containsText" dxfId="1362" priority="1356" stopIfTrue="1" operator="containsText" text="0 - серый">
      <formula>NOT(ISERROR(SEARCH("0 - серый",O422)))</formula>
    </cfRule>
  </conditionalFormatting>
  <conditionalFormatting sqref="O421">
    <cfRule type="containsText" dxfId="1361" priority="1349" stopIfTrue="1" operator="containsText" text="3 - красный">
      <formula>NOT(ISERROR(SEARCH("3 - красный",O421)))</formula>
    </cfRule>
    <cfRule type="containsText" dxfId="1360" priority="1350" stopIfTrue="1" operator="containsText" text="2 - желтый">
      <formula>NOT(ISERROR(SEARCH("2 - желтый",O421)))</formula>
    </cfRule>
    <cfRule type="containsText" dxfId="1359" priority="1351" stopIfTrue="1" operator="containsText" text="1 - зеленый">
      <formula>NOT(ISERROR(SEARCH("1 - зеленый",O421)))</formula>
    </cfRule>
    <cfRule type="containsText" dxfId="1358" priority="1352" stopIfTrue="1" operator="containsText" text="0 - серый">
      <formula>NOT(ISERROR(SEARCH("0 - серый",O421)))</formula>
    </cfRule>
  </conditionalFormatting>
  <conditionalFormatting sqref="P423">
    <cfRule type="containsText" dxfId="1357" priority="1345" stopIfTrue="1" operator="containsText" text="3 - красный">
      <formula>NOT(ISERROR(SEARCH("3 - красный",P423)))</formula>
    </cfRule>
    <cfRule type="containsText" dxfId="1356" priority="1346" stopIfTrue="1" operator="containsText" text="2 - желтый">
      <formula>NOT(ISERROR(SEARCH("2 - желтый",P423)))</formula>
    </cfRule>
    <cfRule type="containsText" dxfId="1355" priority="1347" stopIfTrue="1" operator="containsText" text="1 - зеленый">
      <formula>NOT(ISERROR(SEARCH("1 - зеленый",P423)))</formula>
    </cfRule>
    <cfRule type="containsText" dxfId="1354" priority="1348" stopIfTrue="1" operator="containsText" text="0 - серый">
      <formula>NOT(ISERROR(SEARCH("0 - серый",P423)))</formula>
    </cfRule>
  </conditionalFormatting>
  <conditionalFormatting sqref="O422">
    <cfRule type="containsText" dxfId="1353" priority="1329" stopIfTrue="1" operator="containsText" text="3 - красный">
      <formula>NOT(ISERROR(SEARCH("3 - красный",O422)))</formula>
    </cfRule>
    <cfRule type="containsText" dxfId="1352" priority="1330" stopIfTrue="1" operator="containsText" text="2 - желтый">
      <formula>NOT(ISERROR(SEARCH("2 - желтый",O422)))</formula>
    </cfRule>
    <cfRule type="containsText" dxfId="1351" priority="1331" stopIfTrue="1" operator="containsText" text="1 - зеленый">
      <formula>NOT(ISERROR(SEARCH("1 - зеленый",O422)))</formula>
    </cfRule>
    <cfRule type="containsText" dxfId="1350" priority="1332" stopIfTrue="1" operator="containsText" text="0 - серый">
      <formula>NOT(ISERROR(SEARCH("0 - серый",O422)))</formula>
    </cfRule>
  </conditionalFormatting>
  <conditionalFormatting sqref="P421">
    <cfRule type="containsText" dxfId="1349" priority="1337" stopIfTrue="1" operator="containsText" text="3 - красный">
      <formula>NOT(ISERROR(SEARCH("3 - красный",P421)))</formula>
    </cfRule>
    <cfRule type="containsText" dxfId="1348" priority="1338" stopIfTrue="1" operator="containsText" text="2 - желтый">
      <formula>NOT(ISERROR(SEARCH("2 - желтый",P421)))</formula>
    </cfRule>
    <cfRule type="containsText" dxfId="1347" priority="1339" stopIfTrue="1" operator="containsText" text="1 - зеленый">
      <formula>NOT(ISERROR(SEARCH("1 - зеленый",P421)))</formula>
    </cfRule>
    <cfRule type="containsText" dxfId="1346" priority="1340" stopIfTrue="1" operator="containsText" text="0 - серый">
      <formula>NOT(ISERROR(SEARCH("0 - серый",P421)))</formula>
    </cfRule>
  </conditionalFormatting>
  <conditionalFormatting sqref="P422">
    <cfRule type="containsText" dxfId="1345" priority="1333" stopIfTrue="1" operator="containsText" text="3 - красный">
      <formula>NOT(ISERROR(SEARCH("3 - красный",P422)))</formula>
    </cfRule>
    <cfRule type="containsText" dxfId="1344" priority="1334" stopIfTrue="1" operator="containsText" text="2 - желтый">
      <formula>NOT(ISERROR(SEARCH("2 - желтый",P422)))</formula>
    </cfRule>
    <cfRule type="containsText" dxfId="1343" priority="1335" stopIfTrue="1" operator="containsText" text="1 - зеленый">
      <formula>NOT(ISERROR(SEARCH("1 - зеленый",P422)))</formula>
    </cfRule>
    <cfRule type="containsText" dxfId="1342" priority="1336" stopIfTrue="1" operator="containsText" text="0 - серый">
      <formula>NOT(ISERROR(SEARCH("0 - серый",P422)))</formula>
    </cfRule>
  </conditionalFormatting>
  <conditionalFormatting sqref="O421">
    <cfRule type="containsText" dxfId="1341" priority="1325" stopIfTrue="1" operator="containsText" text="3 - красный">
      <formula>NOT(ISERROR(SEARCH("3 - красный",O421)))</formula>
    </cfRule>
    <cfRule type="containsText" dxfId="1340" priority="1326" stopIfTrue="1" operator="containsText" text="2 - желтый">
      <formula>NOT(ISERROR(SEARCH("2 - желтый",O421)))</formula>
    </cfRule>
    <cfRule type="containsText" dxfId="1339" priority="1327" stopIfTrue="1" operator="containsText" text="1 - зеленый">
      <formula>NOT(ISERROR(SEARCH("1 - зеленый",O421)))</formula>
    </cfRule>
    <cfRule type="containsText" dxfId="1338" priority="1328" stopIfTrue="1" operator="containsText" text="0 - серый">
      <formula>NOT(ISERROR(SEARCH("0 - серый",O421)))</formula>
    </cfRule>
  </conditionalFormatting>
  <conditionalFormatting sqref="P423">
    <cfRule type="containsText" dxfId="1337" priority="1321" stopIfTrue="1" operator="containsText" text="3 - красный">
      <formula>NOT(ISERROR(SEARCH("3 - красный",P423)))</formula>
    </cfRule>
    <cfRule type="containsText" dxfId="1336" priority="1322" stopIfTrue="1" operator="containsText" text="2 - желтый">
      <formula>NOT(ISERROR(SEARCH("2 - желтый",P423)))</formula>
    </cfRule>
    <cfRule type="containsText" dxfId="1335" priority="1323" stopIfTrue="1" operator="containsText" text="1 - зеленый">
      <formula>NOT(ISERROR(SEARCH("1 - зеленый",P423)))</formula>
    </cfRule>
    <cfRule type="containsText" dxfId="1334" priority="1324" stopIfTrue="1" operator="containsText" text="0 - серый">
      <formula>NOT(ISERROR(SEARCH("0 - серый",P423)))</formula>
    </cfRule>
  </conditionalFormatting>
  <conditionalFormatting sqref="O423">
    <cfRule type="containsText" dxfId="1333" priority="1317" stopIfTrue="1" operator="containsText" text="3 - красный">
      <formula>NOT(ISERROR(SEARCH("3 - красный",O423)))</formula>
    </cfRule>
    <cfRule type="containsText" dxfId="1332" priority="1318" stopIfTrue="1" operator="containsText" text="2 - желтый">
      <formula>NOT(ISERROR(SEARCH("2 - желтый",O423)))</formula>
    </cfRule>
    <cfRule type="containsText" dxfId="1331" priority="1319" stopIfTrue="1" operator="containsText" text="1 - зеленый">
      <formula>NOT(ISERROR(SEARCH("1 - зеленый",O423)))</formula>
    </cfRule>
    <cfRule type="containsText" dxfId="1330" priority="1320" stopIfTrue="1" operator="containsText" text="0 - серый">
      <formula>NOT(ISERROR(SEARCH("0 - серый",O423)))</formula>
    </cfRule>
  </conditionalFormatting>
  <conditionalFormatting sqref="P422">
    <cfRule type="containsText" dxfId="1329" priority="1309" stopIfTrue="1" operator="containsText" text="3 - красный">
      <formula>NOT(ISERROR(SEARCH("3 - красный",P422)))</formula>
    </cfRule>
    <cfRule type="containsText" dxfId="1328" priority="1310" stopIfTrue="1" operator="containsText" text="2 - желтый">
      <formula>NOT(ISERROR(SEARCH("2 - желтый",P422)))</formula>
    </cfRule>
    <cfRule type="containsText" dxfId="1327" priority="1311" stopIfTrue="1" operator="containsText" text="1 - зеленый">
      <formula>NOT(ISERROR(SEARCH("1 - зеленый",P422)))</formula>
    </cfRule>
    <cfRule type="containsText" dxfId="1326" priority="1312" stopIfTrue="1" operator="containsText" text="0 - серый">
      <formula>NOT(ISERROR(SEARCH("0 - серый",P422)))</formula>
    </cfRule>
  </conditionalFormatting>
  <conditionalFormatting sqref="O423">
    <cfRule type="containsText" dxfId="1325" priority="1305" stopIfTrue="1" operator="containsText" text="3 - красный">
      <formula>NOT(ISERROR(SEARCH("3 - красный",O423)))</formula>
    </cfRule>
    <cfRule type="containsText" dxfId="1324" priority="1306" stopIfTrue="1" operator="containsText" text="2 - желтый">
      <formula>NOT(ISERROR(SEARCH("2 - желтый",O423)))</formula>
    </cfRule>
    <cfRule type="containsText" dxfId="1323" priority="1307" stopIfTrue="1" operator="containsText" text="1 - зеленый">
      <formula>NOT(ISERROR(SEARCH("1 - зеленый",O423)))</formula>
    </cfRule>
    <cfRule type="containsText" dxfId="1322" priority="1308" stopIfTrue="1" operator="containsText" text="0 - серый">
      <formula>NOT(ISERROR(SEARCH("0 - серый",O423)))</formula>
    </cfRule>
  </conditionalFormatting>
  <conditionalFormatting sqref="O424">
    <cfRule type="containsText" dxfId="1321" priority="1301" stopIfTrue="1" operator="containsText" text="3 - красный">
      <formula>NOT(ISERROR(SEARCH("3 - красный",O424)))</formula>
    </cfRule>
    <cfRule type="containsText" dxfId="1320" priority="1302" stopIfTrue="1" operator="containsText" text="2 - желтый">
      <formula>NOT(ISERROR(SEARCH("2 - желтый",O424)))</formula>
    </cfRule>
    <cfRule type="containsText" dxfId="1319" priority="1303" stopIfTrue="1" operator="containsText" text="1 - зеленый">
      <formula>NOT(ISERROR(SEARCH("1 - зеленый",O424)))</formula>
    </cfRule>
    <cfRule type="containsText" dxfId="1318" priority="1304" stopIfTrue="1" operator="containsText" text="0 - серый">
      <formula>NOT(ISERROR(SEARCH("0 - серый",O424)))</formula>
    </cfRule>
  </conditionalFormatting>
  <conditionalFormatting sqref="O421">
    <cfRule type="containsText" dxfId="1317" priority="1297" stopIfTrue="1" operator="containsText" text="3 - красный">
      <formula>NOT(ISERROR(SEARCH("3 - красный",O421)))</formula>
    </cfRule>
    <cfRule type="containsText" dxfId="1316" priority="1298" stopIfTrue="1" operator="containsText" text="2 - желтый">
      <formula>NOT(ISERROR(SEARCH("2 - желтый",O421)))</formula>
    </cfRule>
    <cfRule type="containsText" dxfId="1315" priority="1299" stopIfTrue="1" operator="containsText" text="1 - зеленый">
      <formula>NOT(ISERROR(SEARCH("1 - зеленый",O421)))</formula>
    </cfRule>
    <cfRule type="containsText" dxfId="1314" priority="1300" stopIfTrue="1" operator="containsText" text="0 - серый">
      <formula>NOT(ISERROR(SEARCH("0 - серый",O421)))</formula>
    </cfRule>
  </conditionalFormatting>
  <conditionalFormatting sqref="P421">
    <cfRule type="containsText" dxfId="1313" priority="1289" stopIfTrue="1" operator="containsText" text="3 - красный">
      <formula>NOT(ISERROR(SEARCH("3 - красный",P421)))</formula>
    </cfRule>
    <cfRule type="containsText" dxfId="1312" priority="1290" stopIfTrue="1" operator="containsText" text="2 - желтый">
      <formula>NOT(ISERROR(SEARCH("2 - желтый",P421)))</formula>
    </cfRule>
    <cfRule type="containsText" dxfId="1311" priority="1291" stopIfTrue="1" operator="containsText" text="1 - зеленый">
      <formula>NOT(ISERROR(SEARCH("1 - зеленый",P421)))</formula>
    </cfRule>
    <cfRule type="containsText" dxfId="1310" priority="1292" stopIfTrue="1" operator="containsText" text="0 - серый">
      <formula>NOT(ISERROR(SEARCH("0 - серый",P421)))</formula>
    </cfRule>
  </conditionalFormatting>
  <conditionalFormatting sqref="O421:P424">
    <cfRule type="containsText" dxfId="1309" priority="1365" stopIfTrue="1" operator="containsText" text="3 - красный">
      <formula>NOT(ISERROR(SEARCH("3 - красный",O421)))</formula>
    </cfRule>
    <cfRule type="containsText" dxfId="1308" priority="1366" stopIfTrue="1" operator="containsText" text="2 - желтый">
      <formula>NOT(ISERROR(SEARCH("2 - желтый",O421)))</formula>
    </cfRule>
    <cfRule type="containsText" dxfId="1307" priority="1367" stopIfTrue="1" operator="containsText" text="1 - зеленый">
      <formula>NOT(ISERROR(SEARCH("1 - зеленый",O421)))</formula>
    </cfRule>
    <cfRule type="containsText" dxfId="1306" priority="1368" stopIfTrue="1" operator="containsText" text="0 - серый">
      <formula>NOT(ISERROR(SEARCH("0 - серый",O421)))</formula>
    </cfRule>
  </conditionalFormatting>
  <conditionalFormatting sqref="P424">
    <cfRule type="containsText" dxfId="1305" priority="1361" stopIfTrue="1" operator="containsText" text="3 - красный">
      <formula>NOT(ISERROR(SEARCH("3 - красный",P424)))</formula>
    </cfRule>
    <cfRule type="containsText" dxfId="1304" priority="1362" stopIfTrue="1" operator="containsText" text="2 - желтый">
      <formula>NOT(ISERROR(SEARCH("2 - желтый",P424)))</formula>
    </cfRule>
    <cfRule type="containsText" dxfId="1303" priority="1363" stopIfTrue="1" operator="containsText" text="1 - зеленый">
      <formula>NOT(ISERROR(SEARCH("1 - зеленый",P424)))</formula>
    </cfRule>
    <cfRule type="containsText" dxfId="1302" priority="1364" stopIfTrue="1" operator="containsText" text="0 - серый">
      <formula>NOT(ISERROR(SEARCH("0 - серый",P424)))</formula>
    </cfRule>
  </conditionalFormatting>
  <conditionalFormatting sqref="O424">
    <cfRule type="containsText" dxfId="1301" priority="1357" stopIfTrue="1" operator="containsText" text="3 - красный">
      <formula>NOT(ISERROR(SEARCH("3 - красный",O424)))</formula>
    </cfRule>
    <cfRule type="containsText" dxfId="1300" priority="1358" stopIfTrue="1" operator="containsText" text="2 - желтый">
      <formula>NOT(ISERROR(SEARCH("2 - желтый",O424)))</formula>
    </cfRule>
    <cfRule type="containsText" dxfId="1299" priority="1359" stopIfTrue="1" operator="containsText" text="1 - зеленый">
      <formula>NOT(ISERROR(SEARCH("1 - зеленый",O424)))</formula>
    </cfRule>
    <cfRule type="containsText" dxfId="1298" priority="1360" stopIfTrue="1" operator="containsText" text="0 - серый">
      <formula>NOT(ISERROR(SEARCH("0 - серый",O424)))</formula>
    </cfRule>
  </conditionalFormatting>
  <conditionalFormatting sqref="O423">
    <cfRule type="containsText" dxfId="1297" priority="1341" stopIfTrue="1" operator="containsText" text="3 - красный">
      <formula>NOT(ISERROR(SEARCH("3 - красный",O423)))</formula>
    </cfRule>
    <cfRule type="containsText" dxfId="1296" priority="1342" stopIfTrue="1" operator="containsText" text="2 - желтый">
      <formula>NOT(ISERROR(SEARCH("2 - желтый",O423)))</formula>
    </cfRule>
    <cfRule type="containsText" dxfId="1295" priority="1343" stopIfTrue="1" operator="containsText" text="1 - зеленый">
      <formula>NOT(ISERROR(SEARCH("1 - зеленый",O423)))</formula>
    </cfRule>
    <cfRule type="containsText" dxfId="1294" priority="1344" stopIfTrue="1" operator="containsText" text="0 - серый">
      <formula>NOT(ISERROR(SEARCH("0 - серый",O423)))</formula>
    </cfRule>
  </conditionalFormatting>
  <conditionalFormatting sqref="P421">
    <cfRule type="containsText" dxfId="1293" priority="1313" stopIfTrue="1" operator="containsText" text="3 - красный">
      <formula>NOT(ISERROR(SEARCH("3 - красный",P421)))</formula>
    </cfRule>
    <cfRule type="containsText" dxfId="1292" priority="1314" stopIfTrue="1" operator="containsText" text="2 - желтый">
      <formula>NOT(ISERROR(SEARCH("2 - желтый",P421)))</formula>
    </cfRule>
    <cfRule type="containsText" dxfId="1291" priority="1315" stopIfTrue="1" operator="containsText" text="1 - зеленый">
      <formula>NOT(ISERROR(SEARCH("1 - зеленый",P421)))</formula>
    </cfRule>
    <cfRule type="containsText" dxfId="1290" priority="1316" stopIfTrue="1" operator="containsText" text="0 - серый">
      <formula>NOT(ISERROR(SEARCH("0 - серый",P421)))</formula>
    </cfRule>
  </conditionalFormatting>
  <conditionalFormatting sqref="O422">
    <cfRule type="containsText" dxfId="1289" priority="1293" stopIfTrue="1" operator="containsText" text="3 - красный">
      <formula>NOT(ISERROR(SEARCH("3 - красный",O422)))</formula>
    </cfRule>
    <cfRule type="containsText" dxfId="1288" priority="1294" stopIfTrue="1" operator="containsText" text="2 - желтый">
      <formula>NOT(ISERROR(SEARCH("2 - желтый",O422)))</formula>
    </cfRule>
    <cfRule type="containsText" dxfId="1287" priority="1295" stopIfTrue="1" operator="containsText" text="1 - зеленый">
      <formula>NOT(ISERROR(SEARCH("1 - зеленый",O422)))</formula>
    </cfRule>
    <cfRule type="containsText" dxfId="1286" priority="1296" stopIfTrue="1" operator="containsText" text="0 - серый">
      <formula>NOT(ISERROR(SEARCH("0 - серый",O422)))</formula>
    </cfRule>
  </conditionalFormatting>
  <conditionalFormatting sqref="P422">
    <cfRule type="containsText" dxfId="1285" priority="1285" stopIfTrue="1" operator="containsText" text="3 - красный">
      <formula>NOT(ISERROR(SEARCH("3 - красный",P422)))</formula>
    </cfRule>
    <cfRule type="containsText" dxfId="1284" priority="1286" stopIfTrue="1" operator="containsText" text="2 - желтый">
      <formula>NOT(ISERROR(SEARCH("2 - желтый",P422)))</formula>
    </cfRule>
    <cfRule type="containsText" dxfId="1283" priority="1287" stopIfTrue="1" operator="containsText" text="1 - зеленый">
      <formula>NOT(ISERROR(SEARCH("1 - зеленый",P422)))</formula>
    </cfRule>
    <cfRule type="containsText" dxfId="1282" priority="1288" stopIfTrue="1" operator="containsText" text="0 - серый">
      <formula>NOT(ISERROR(SEARCH("0 - серый",P422)))</formula>
    </cfRule>
  </conditionalFormatting>
  <conditionalFormatting sqref="P423">
    <cfRule type="containsText" dxfId="1281" priority="1281" stopIfTrue="1" operator="containsText" text="3 - красный">
      <formula>NOT(ISERROR(SEARCH("3 - красный",P423)))</formula>
    </cfRule>
    <cfRule type="containsText" dxfId="1280" priority="1282" stopIfTrue="1" operator="containsText" text="2 - желтый">
      <formula>NOT(ISERROR(SEARCH("2 - желтый",P423)))</formula>
    </cfRule>
    <cfRule type="containsText" dxfId="1279" priority="1283" stopIfTrue="1" operator="containsText" text="1 - зеленый">
      <formula>NOT(ISERROR(SEARCH("1 - зеленый",P423)))</formula>
    </cfRule>
    <cfRule type="containsText" dxfId="1278" priority="1284" stopIfTrue="1" operator="containsText" text="0 - серый">
      <formula>NOT(ISERROR(SEARCH("0 - серый",P423)))</formula>
    </cfRule>
  </conditionalFormatting>
  <conditionalFormatting sqref="P424">
    <cfRule type="containsText" dxfId="1277" priority="1277" stopIfTrue="1" operator="containsText" text="3 - красный">
      <formula>NOT(ISERROR(SEARCH("3 - красный",P424)))</formula>
    </cfRule>
    <cfRule type="containsText" dxfId="1276" priority="1278" stopIfTrue="1" operator="containsText" text="2 - желтый">
      <formula>NOT(ISERROR(SEARCH("2 - желтый",P424)))</formula>
    </cfRule>
    <cfRule type="containsText" dxfId="1275" priority="1279" stopIfTrue="1" operator="containsText" text="1 - зеленый">
      <formula>NOT(ISERROR(SEARCH("1 - зеленый",P424)))</formula>
    </cfRule>
    <cfRule type="containsText" dxfId="1274" priority="1280" stopIfTrue="1" operator="containsText" text="0 - серый">
      <formula>NOT(ISERROR(SEARCH("0 - серый",P424)))</formula>
    </cfRule>
  </conditionalFormatting>
  <conditionalFormatting sqref="O295:O301">
    <cfRule type="containsText" dxfId="1273" priority="1273" stopIfTrue="1" operator="containsText" text="3 - красный">
      <formula>NOT(ISERROR(SEARCH("3 - красный",O295)))</formula>
    </cfRule>
    <cfRule type="containsText" dxfId="1272" priority="1274" stopIfTrue="1" operator="containsText" text="2 - желтый">
      <formula>NOT(ISERROR(SEARCH("2 - желтый",O295)))</formula>
    </cfRule>
    <cfRule type="containsText" dxfId="1271" priority="1275" stopIfTrue="1" operator="containsText" text="1 - зеленый">
      <formula>NOT(ISERROR(SEARCH("1 - зеленый",O295)))</formula>
    </cfRule>
    <cfRule type="containsText" dxfId="1270" priority="1276" stopIfTrue="1" operator="containsText" text="0 - серый">
      <formula>NOT(ISERROR(SEARCH("0 - серый",O295)))</formula>
    </cfRule>
  </conditionalFormatting>
  <conditionalFormatting sqref="P295:P301">
    <cfRule type="containsText" dxfId="1269" priority="1269" stopIfTrue="1" operator="containsText" text="3 - красный">
      <formula>NOT(ISERROR(SEARCH("3 - красный",P295)))</formula>
    </cfRule>
    <cfRule type="containsText" dxfId="1268" priority="1270" stopIfTrue="1" operator="containsText" text="2 - желтый">
      <formula>NOT(ISERROR(SEARCH("2 - желтый",P295)))</formula>
    </cfRule>
    <cfRule type="containsText" dxfId="1267" priority="1271" stopIfTrue="1" operator="containsText" text="1 - зеленый">
      <formula>NOT(ISERROR(SEARCH("1 - зеленый",P295)))</formula>
    </cfRule>
    <cfRule type="containsText" dxfId="1266" priority="1272" stopIfTrue="1" operator="containsText" text="0 - серый">
      <formula>NOT(ISERROR(SEARCH("0 - серый",P295)))</formula>
    </cfRule>
  </conditionalFormatting>
  <conditionalFormatting sqref="O295:O301">
    <cfRule type="containsText" dxfId="1265" priority="1265" stopIfTrue="1" operator="containsText" text="3 - красный">
      <formula>NOT(ISERROR(SEARCH("3 - красный",O295)))</formula>
    </cfRule>
    <cfRule type="containsText" dxfId="1264" priority="1266" stopIfTrue="1" operator="containsText" text="2 - желтый">
      <formula>NOT(ISERROR(SEARCH("2 - желтый",O295)))</formula>
    </cfRule>
    <cfRule type="containsText" dxfId="1263" priority="1267" stopIfTrue="1" operator="containsText" text="1 - зеленый">
      <formula>NOT(ISERROR(SEARCH("1 - зеленый",O295)))</formula>
    </cfRule>
    <cfRule type="containsText" dxfId="1262" priority="1268" stopIfTrue="1" operator="containsText" text="0 - серый">
      <formula>NOT(ISERROR(SEARCH("0 - серый",O295)))</formula>
    </cfRule>
  </conditionalFormatting>
  <conditionalFormatting sqref="P295:P301">
    <cfRule type="containsText" dxfId="1261" priority="1261" stopIfTrue="1" operator="containsText" text="3 - красный">
      <formula>NOT(ISERROR(SEARCH("3 - красный",P295)))</formula>
    </cfRule>
    <cfRule type="containsText" dxfId="1260" priority="1262" stopIfTrue="1" operator="containsText" text="2 - желтый">
      <formula>NOT(ISERROR(SEARCH("2 - желтый",P295)))</formula>
    </cfRule>
    <cfRule type="containsText" dxfId="1259" priority="1263" stopIfTrue="1" operator="containsText" text="1 - зеленый">
      <formula>NOT(ISERROR(SEARCH("1 - зеленый",P295)))</formula>
    </cfRule>
    <cfRule type="containsText" dxfId="1258" priority="1264" stopIfTrue="1" operator="containsText" text="0 - серый">
      <formula>NOT(ISERROR(SEARCH("0 - серый",P295)))</formula>
    </cfRule>
  </conditionalFormatting>
  <conditionalFormatting sqref="O295:O301">
    <cfRule type="containsText" dxfId="1257" priority="1257" stopIfTrue="1" operator="containsText" text="3 - красный">
      <formula>NOT(ISERROR(SEARCH("3 - красный",O295)))</formula>
    </cfRule>
    <cfRule type="containsText" dxfId="1256" priority="1258" stopIfTrue="1" operator="containsText" text="2 - желтый">
      <formula>NOT(ISERROR(SEARCH("2 - желтый",O295)))</formula>
    </cfRule>
    <cfRule type="containsText" dxfId="1255" priority="1259" stopIfTrue="1" operator="containsText" text="1 - зеленый">
      <formula>NOT(ISERROR(SEARCH("1 - зеленый",O295)))</formula>
    </cfRule>
    <cfRule type="containsText" dxfId="1254" priority="1260" stopIfTrue="1" operator="containsText" text="0 - серый">
      <formula>NOT(ISERROR(SEARCH("0 - серый",O295)))</formula>
    </cfRule>
  </conditionalFormatting>
  <conditionalFormatting sqref="P295:P301">
    <cfRule type="containsText" dxfId="1253" priority="1253" stopIfTrue="1" operator="containsText" text="3 - красный">
      <formula>NOT(ISERROR(SEARCH("3 - красный",P295)))</formula>
    </cfRule>
    <cfRule type="containsText" dxfId="1252" priority="1254" stopIfTrue="1" operator="containsText" text="2 - желтый">
      <formula>NOT(ISERROR(SEARCH("2 - желтый",P295)))</formula>
    </cfRule>
    <cfRule type="containsText" dxfId="1251" priority="1255" stopIfTrue="1" operator="containsText" text="1 - зеленый">
      <formula>NOT(ISERROR(SEARCH("1 - зеленый",P295)))</formula>
    </cfRule>
    <cfRule type="containsText" dxfId="1250" priority="1256" stopIfTrue="1" operator="containsText" text="0 - серый">
      <formula>NOT(ISERROR(SEARCH("0 - серый",P295)))</formula>
    </cfRule>
  </conditionalFormatting>
  <conditionalFormatting sqref="P295:P301">
    <cfRule type="containsText" dxfId="1249" priority="1249" stopIfTrue="1" operator="containsText" text="3 - красный">
      <formula>NOT(ISERROR(SEARCH("3 - красный",P295)))</formula>
    </cfRule>
    <cfRule type="containsText" dxfId="1248" priority="1250" stopIfTrue="1" operator="containsText" text="2 - желтый">
      <formula>NOT(ISERROR(SEARCH("2 - желтый",P295)))</formula>
    </cfRule>
    <cfRule type="containsText" dxfId="1247" priority="1251" stopIfTrue="1" operator="containsText" text="1 - зеленый">
      <formula>NOT(ISERROR(SEARCH("1 - зеленый",P295)))</formula>
    </cfRule>
    <cfRule type="containsText" dxfId="1246" priority="1252" stopIfTrue="1" operator="containsText" text="0 - серый">
      <formula>NOT(ISERROR(SEARCH("0 - серый",P295)))</formula>
    </cfRule>
  </conditionalFormatting>
  <conditionalFormatting sqref="O295:O301">
    <cfRule type="containsText" dxfId="1245" priority="1245" stopIfTrue="1" operator="containsText" text="3 - красный">
      <formula>NOT(ISERROR(SEARCH("3 - красный",O295)))</formula>
    </cfRule>
    <cfRule type="containsText" dxfId="1244" priority="1246" stopIfTrue="1" operator="containsText" text="2 - желтый">
      <formula>NOT(ISERROR(SEARCH("2 - желтый",O295)))</formula>
    </cfRule>
    <cfRule type="containsText" dxfId="1243" priority="1247" stopIfTrue="1" operator="containsText" text="1 - зеленый">
      <formula>NOT(ISERROR(SEARCH("1 - зеленый",O295)))</formula>
    </cfRule>
    <cfRule type="containsText" dxfId="1242" priority="1248" stopIfTrue="1" operator="containsText" text="0 - серый">
      <formula>NOT(ISERROR(SEARCH("0 - серый",O295)))</formula>
    </cfRule>
  </conditionalFormatting>
  <conditionalFormatting sqref="O309:P311">
    <cfRule type="containsText" dxfId="1241" priority="1241" stopIfTrue="1" operator="containsText" text="3 - красный">
      <formula>NOT(ISERROR(SEARCH("3 - красный",O309)))</formula>
    </cfRule>
    <cfRule type="containsText" dxfId="1240" priority="1242" stopIfTrue="1" operator="containsText" text="2 - желтый">
      <formula>NOT(ISERROR(SEARCH("2 - желтый",O309)))</formula>
    </cfRule>
    <cfRule type="containsText" dxfId="1239" priority="1243" stopIfTrue="1" operator="containsText" text="1 - зеленый">
      <formula>NOT(ISERROR(SEARCH("1 - зеленый",O309)))</formula>
    </cfRule>
    <cfRule type="containsText" dxfId="1238" priority="1244" stopIfTrue="1" operator="containsText" text="0 - серый">
      <formula>NOT(ISERROR(SEARCH("0 - серый",O309)))</formula>
    </cfRule>
  </conditionalFormatting>
  <conditionalFormatting sqref="O309:P311">
    <cfRule type="containsText" dxfId="1237" priority="1237" stopIfTrue="1" operator="containsText" text="3 - красный">
      <formula>NOT(ISERROR(SEARCH("3 - красный",O309)))</formula>
    </cfRule>
    <cfRule type="containsText" dxfId="1236" priority="1238" stopIfTrue="1" operator="containsText" text="2 - желтый">
      <formula>NOT(ISERROR(SEARCH("2 - желтый",O309)))</formula>
    </cfRule>
    <cfRule type="containsText" dxfId="1235" priority="1239" stopIfTrue="1" operator="containsText" text="1 - зеленый">
      <formula>NOT(ISERROR(SEARCH("1 - зеленый",O309)))</formula>
    </cfRule>
    <cfRule type="containsText" dxfId="1234" priority="1240" stopIfTrue="1" operator="containsText" text="0 - серый">
      <formula>NOT(ISERROR(SEARCH("0 - серый",O309)))</formula>
    </cfRule>
  </conditionalFormatting>
  <conditionalFormatting sqref="O309:P311">
    <cfRule type="containsText" dxfId="1233" priority="1233" stopIfTrue="1" operator="containsText" text="3 - красный">
      <formula>NOT(ISERROR(SEARCH("3 - красный",O309)))</formula>
    </cfRule>
    <cfRule type="containsText" dxfId="1232" priority="1234" stopIfTrue="1" operator="containsText" text="2 - желтый">
      <formula>NOT(ISERROR(SEARCH("2 - желтый",O309)))</formula>
    </cfRule>
    <cfRule type="containsText" dxfId="1231" priority="1235" stopIfTrue="1" operator="containsText" text="1 - зеленый">
      <formula>NOT(ISERROR(SEARCH("1 - зеленый",O309)))</formula>
    </cfRule>
    <cfRule type="containsText" dxfId="1230" priority="1236" stopIfTrue="1" operator="containsText" text="0 - серый">
      <formula>NOT(ISERROR(SEARCH("0 - серый",O309)))</formula>
    </cfRule>
  </conditionalFormatting>
  <conditionalFormatting sqref="O309:O311">
    <cfRule type="containsText" dxfId="1229" priority="1229" stopIfTrue="1" operator="containsText" text="3 - красный">
      <formula>NOT(ISERROR(SEARCH("3 - красный",O309)))</formula>
    </cfRule>
    <cfRule type="containsText" dxfId="1228" priority="1230" stopIfTrue="1" operator="containsText" text="2 - желтый">
      <formula>NOT(ISERROR(SEARCH("2 - желтый",O309)))</formula>
    </cfRule>
    <cfRule type="containsText" dxfId="1227" priority="1231" stopIfTrue="1" operator="containsText" text="1 - зеленый">
      <formula>NOT(ISERROR(SEARCH("1 - зеленый",O309)))</formula>
    </cfRule>
    <cfRule type="containsText" dxfId="1226" priority="1232" stopIfTrue="1" operator="containsText" text="0 - серый">
      <formula>NOT(ISERROR(SEARCH("0 - серый",O309)))</formula>
    </cfRule>
  </conditionalFormatting>
  <conditionalFormatting sqref="P309:P311">
    <cfRule type="containsText" dxfId="1225" priority="1225" stopIfTrue="1" operator="containsText" text="3 - красный">
      <formula>NOT(ISERROR(SEARCH("3 - красный",P309)))</formula>
    </cfRule>
    <cfRule type="containsText" dxfId="1224" priority="1226" stopIfTrue="1" operator="containsText" text="2 - желтый">
      <formula>NOT(ISERROR(SEARCH("2 - желтый",P309)))</formula>
    </cfRule>
    <cfRule type="containsText" dxfId="1223" priority="1227" stopIfTrue="1" operator="containsText" text="1 - зеленый">
      <formula>NOT(ISERROR(SEARCH("1 - зеленый",P309)))</formula>
    </cfRule>
    <cfRule type="containsText" dxfId="1222" priority="1228" stopIfTrue="1" operator="containsText" text="0 - серый">
      <formula>NOT(ISERROR(SEARCH("0 - серый",P309)))</formula>
    </cfRule>
  </conditionalFormatting>
  <conditionalFormatting sqref="P347:P362">
    <cfRule type="containsText" dxfId="1221" priority="1221" stopIfTrue="1" operator="containsText" text="3 - красный">
      <formula>NOT(ISERROR(SEARCH("3 - красный",P347)))</formula>
    </cfRule>
    <cfRule type="containsText" dxfId="1220" priority="1222" stopIfTrue="1" operator="containsText" text="2 - желтый">
      <formula>NOT(ISERROR(SEARCH("2 - желтый",P347)))</formula>
    </cfRule>
    <cfRule type="containsText" dxfId="1219" priority="1223" stopIfTrue="1" operator="containsText" text="1 - зеленый">
      <formula>NOT(ISERROR(SEARCH("1 - зеленый",P347)))</formula>
    </cfRule>
    <cfRule type="containsText" dxfId="1218" priority="1224" stopIfTrue="1" operator="containsText" text="0 - серый">
      <formula>NOT(ISERROR(SEARCH("0 - серый",P347)))</formula>
    </cfRule>
  </conditionalFormatting>
  <conditionalFormatting sqref="O347:O362">
    <cfRule type="containsText" dxfId="1217" priority="1217" stopIfTrue="1" operator="containsText" text="3 - красный">
      <formula>NOT(ISERROR(SEARCH("3 - красный",O347)))</formula>
    </cfRule>
    <cfRule type="containsText" dxfId="1216" priority="1218" stopIfTrue="1" operator="containsText" text="2 - желтый">
      <formula>NOT(ISERROR(SEARCH("2 - желтый",O347)))</formula>
    </cfRule>
    <cfRule type="containsText" dxfId="1215" priority="1219" stopIfTrue="1" operator="containsText" text="1 - зеленый">
      <formula>NOT(ISERROR(SEARCH("1 - зеленый",O347)))</formula>
    </cfRule>
    <cfRule type="containsText" dxfId="1214" priority="1220" stopIfTrue="1" operator="containsText" text="0 - серый">
      <formula>NOT(ISERROR(SEARCH("0 - серый",O347)))</formula>
    </cfRule>
  </conditionalFormatting>
  <conditionalFormatting sqref="O347:P362">
    <cfRule type="containsText" dxfId="1213" priority="1213" stopIfTrue="1" operator="containsText" text="3 - красный">
      <formula>NOT(ISERROR(SEARCH("3 - красный",O347)))</formula>
    </cfRule>
    <cfRule type="containsText" dxfId="1212" priority="1214" stopIfTrue="1" operator="containsText" text="2 - желтый">
      <formula>NOT(ISERROR(SEARCH("2 - желтый",O347)))</formula>
    </cfRule>
    <cfRule type="containsText" dxfId="1211" priority="1215" stopIfTrue="1" operator="containsText" text="1 - зеленый">
      <formula>NOT(ISERROR(SEARCH("1 - зеленый",O347)))</formula>
    </cfRule>
    <cfRule type="containsText" dxfId="1210" priority="1216" stopIfTrue="1" operator="containsText" text="0 - серый">
      <formula>NOT(ISERROR(SEARCH("0 - серый",O347)))</formula>
    </cfRule>
  </conditionalFormatting>
  <conditionalFormatting sqref="O347:P362">
    <cfRule type="containsText" dxfId="1209" priority="1209" stopIfTrue="1" operator="containsText" text="3 - красный">
      <formula>NOT(ISERROR(SEARCH("3 - красный",O347)))</formula>
    </cfRule>
    <cfRule type="containsText" dxfId="1208" priority="1210" stopIfTrue="1" operator="containsText" text="2 - желтый">
      <formula>NOT(ISERROR(SEARCH("2 - желтый",O347)))</formula>
    </cfRule>
    <cfRule type="containsText" dxfId="1207" priority="1211" stopIfTrue="1" operator="containsText" text="1 - зеленый">
      <formula>NOT(ISERROR(SEARCH("1 - зеленый",O347)))</formula>
    </cfRule>
    <cfRule type="containsText" dxfId="1206" priority="1212" stopIfTrue="1" operator="containsText" text="0 - серый">
      <formula>NOT(ISERROR(SEARCH("0 - серый",O347)))</formula>
    </cfRule>
  </conditionalFormatting>
  <conditionalFormatting sqref="O347:P362">
    <cfRule type="containsText" dxfId="1205" priority="1205" stopIfTrue="1" operator="containsText" text="3 - красный">
      <formula>NOT(ISERROR(SEARCH("3 - красный",O347)))</formula>
    </cfRule>
    <cfRule type="containsText" dxfId="1204" priority="1206" stopIfTrue="1" operator="containsText" text="2 - желтый">
      <formula>NOT(ISERROR(SEARCH("2 - желтый",O347)))</formula>
    </cfRule>
    <cfRule type="containsText" dxfId="1203" priority="1207" stopIfTrue="1" operator="containsText" text="1 - зеленый">
      <formula>NOT(ISERROR(SEARCH("1 - зеленый",O347)))</formula>
    </cfRule>
    <cfRule type="containsText" dxfId="1202" priority="1208" stopIfTrue="1" operator="containsText" text="0 - серый">
      <formula>NOT(ISERROR(SEARCH("0 - серый",O347)))</formula>
    </cfRule>
  </conditionalFormatting>
  <conditionalFormatting sqref="O5:P16">
    <cfRule type="containsText" dxfId="1201" priority="1201" stopIfTrue="1" operator="containsText" text="3 - красный">
      <formula>NOT(ISERROR(SEARCH("3 - красный",O5)))</formula>
    </cfRule>
    <cfRule type="containsText" dxfId="1200" priority="1202" stopIfTrue="1" operator="containsText" text="2 - желтый">
      <formula>NOT(ISERROR(SEARCH("2 - желтый",O5)))</formula>
    </cfRule>
    <cfRule type="containsText" dxfId="1199" priority="1203" stopIfTrue="1" operator="containsText" text="1 - зеленый">
      <formula>NOT(ISERROR(SEARCH("1 - зеленый",O5)))</formula>
    </cfRule>
    <cfRule type="containsText" dxfId="1198" priority="1204" stopIfTrue="1" operator="containsText" text="0 - серый">
      <formula>NOT(ISERROR(SEARCH("0 - серый",O5)))</formula>
    </cfRule>
  </conditionalFormatting>
  <conditionalFormatting sqref="O431:P654">
    <cfRule type="containsText" dxfId="1197" priority="1197" stopIfTrue="1" operator="containsText" text="3 - красный">
      <formula>NOT(ISERROR(SEARCH("3 - красный",O431)))</formula>
    </cfRule>
    <cfRule type="containsText" dxfId="1196" priority="1198" stopIfTrue="1" operator="containsText" text="2 - желтый">
      <formula>NOT(ISERROR(SEARCH("2 - желтый",O431)))</formula>
    </cfRule>
    <cfRule type="containsText" dxfId="1195" priority="1199" stopIfTrue="1" operator="containsText" text="1 - зеленый">
      <formula>NOT(ISERROR(SEARCH("1 - зеленый",O431)))</formula>
    </cfRule>
    <cfRule type="containsText" dxfId="1194" priority="1200" stopIfTrue="1" operator="containsText" text="0 - серый">
      <formula>NOT(ISERROR(SEARCH("0 - серый",O431)))</formula>
    </cfRule>
  </conditionalFormatting>
  <conditionalFormatting sqref="P176:P186">
    <cfRule type="containsText" dxfId="1193" priority="1193" stopIfTrue="1" operator="containsText" text="3 - красный">
      <formula>NOT(ISERROR(SEARCH("3 - красный",P176)))</formula>
    </cfRule>
    <cfRule type="containsText" dxfId="1192" priority="1194" stopIfTrue="1" operator="containsText" text="2 - желтый">
      <formula>NOT(ISERROR(SEARCH("2 - желтый",P176)))</formula>
    </cfRule>
    <cfRule type="containsText" dxfId="1191" priority="1195" stopIfTrue="1" operator="containsText" text="1 - зеленый">
      <formula>NOT(ISERROR(SEARCH("1 - зеленый",P176)))</formula>
    </cfRule>
    <cfRule type="containsText" dxfId="1190" priority="1196" stopIfTrue="1" operator="containsText" text="0 - серый">
      <formula>NOT(ISERROR(SEARCH("0 - серый",P176)))</formula>
    </cfRule>
  </conditionalFormatting>
  <conditionalFormatting sqref="O176:O186">
    <cfRule type="containsText" dxfId="1189" priority="1189" stopIfTrue="1" operator="containsText" text="3 - красный">
      <formula>NOT(ISERROR(SEARCH("3 - красный",O176)))</formula>
    </cfRule>
    <cfRule type="containsText" dxfId="1188" priority="1190" stopIfTrue="1" operator="containsText" text="2 - желтый">
      <formula>NOT(ISERROR(SEARCH("2 - желтый",O176)))</formula>
    </cfRule>
    <cfRule type="containsText" dxfId="1187" priority="1191" stopIfTrue="1" operator="containsText" text="1 - зеленый">
      <formula>NOT(ISERROR(SEARCH("1 - зеленый",O176)))</formula>
    </cfRule>
    <cfRule type="containsText" dxfId="1186" priority="1192" stopIfTrue="1" operator="containsText" text="0 - серый">
      <formula>NOT(ISERROR(SEARCH("0 - серый",O176)))</formula>
    </cfRule>
  </conditionalFormatting>
  <conditionalFormatting sqref="O176:P186">
    <cfRule type="containsText" dxfId="1185" priority="1185" stopIfTrue="1" operator="containsText" text="3 - красный">
      <formula>NOT(ISERROR(SEARCH("3 - красный",O176)))</formula>
    </cfRule>
    <cfRule type="containsText" dxfId="1184" priority="1186" stopIfTrue="1" operator="containsText" text="2 - желтый">
      <formula>NOT(ISERROR(SEARCH("2 - желтый",O176)))</formula>
    </cfRule>
    <cfRule type="containsText" dxfId="1183" priority="1187" stopIfTrue="1" operator="containsText" text="1 - зеленый">
      <formula>NOT(ISERROR(SEARCH("1 - зеленый",O176)))</formula>
    </cfRule>
    <cfRule type="containsText" dxfId="1182" priority="1188" stopIfTrue="1" operator="containsText" text="0 - серый">
      <formula>NOT(ISERROR(SEARCH("0 - серый",O176)))</formula>
    </cfRule>
  </conditionalFormatting>
  <conditionalFormatting sqref="O176:P186">
    <cfRule type="containsText" dxfId="1181" priority="1181" stopIfTrue="1" operator="containsText" text="3 - красный">
      <formula>NOT(ISERROR(SEARCH("3 - красный",O176)))</formula>
    </cfRule>
    <cfRule type="containsText" dxfId="1180" priority="1182" stopIfTrue="1" operator="containsText" text="2 - желтый">
      <formula>NOT(ISERROR(SEARCH("2 - желтый",O176)))</formula>
    </cfRule>
    <cfRule type="containsText" dxfId="1179" priority="1183" stopIfTrue="1" operator="containsText" text="1 - зеленый">
      <formula>NOT(ISERROR(SEARCH("1 - зеленый",O176)))</formula>
    </cfRule>
    <cfRule type="containsText" dxfId="1178" priority="1184" stopIfTrue="1" operator="containsText" text="0 - серый">
      <formula>NOT(ISERROR(SEARCH("0 - серый",O176)))</formula>
    </cfRule>
  </conditionalFormatting>
  <conditionalFormatting sqref="O176:P186">
    <cfRule type="containsText" dxfId="1177" priority="1177" stopIfTrue="1" operator="containsText" text="3 - красный">
      <formula>NOT(ISERROR(SEARCH("3 - красный",O176)))</formula>
    </cfRule>
    <cfRule type="containsText" dxfId="1176" priority="1178" stopIfTrue="1" operator="containsText" text="2 - желтый">
      <formula>NOT(ISERROR(SEARCH("2 - желтый",O176)))</formula>
    </cfRule>
    <cfRule type="containsText" dxfId="1175" priority="1179" stopIfTrue="1" operator="containsText" text="1 - зеленый">
      <formula>NOT(ISERROR(SEARCH("1 - зеленый",O176)))</formula>
    </cfRule>
    <cfRule type="containsText" dxfId="1174" priority="1180" stopIfTrue="1" operator="containsText" text="0 - серый">
      <formula>NOT(ISERROR(SEARCH("0 - серый",O176)))</formula>
    </cfRule>
  </conditionalFormatting>
  <conditionalFormatting sqref="O217:P217">
    <cfRule type="containsText" dxfId="1173" priority="1173" stopIfTrue="1" operator="containsText" text="3 - красный">
      <formula>NOT(ISERROR(SEARCH("3 - красный",O217)))</formula>
    </cfRule>
    <cfRule type="containsText" dxfId="1172" priority="1174" stopIfTrue="1" operator="containsText" text="2 - желтый">
      <formula>NOT(ISERROR(SEARCH("2 - желтый",O217)))</formula>
    </cfRule>
    <cfRule type="containsText" dxfId="1171" priority="1175" stopIfTrue="1" operator="containsText" text="1 - зеленый">
      <formula>NOT(ISERROR(SEARCH("1 - зеленый",O217)))</formula>
    </cfRule>
    <cfRule type="containsText" dxfId="1170" priority="1176" stopIfTrue="1" operator="containsText" text="0 - серый">
      <formula>NOT(ISERROR(SEARCH("0 - серый",O217)))</formula>
    </cfRule>
  </conditionalFormatting>
  <conditionalFormatting sqref="P217">
    <cfRule type="containsText" dxfId="1169" priority="1169" stopIfTrue="1" operator="containsText" text="3 - красный">
      <formula>NOT(ISERROR(SEARCH("3 - красный",P217)))</formula>
    </cfRule>
    <cfRule type="containsText" dxfId="1168" priority="1170" stopIfTrue="1" operator="containsText" text="2 - желтый">
      <formula>NOT(ISERROR(SEARCH("2 - желтый",P217)))</formula>
    </cfRule>
    <cfRule type="containsText" dxfId="1167" priority="1171" stopIfTrue="1" operator="containsText" text="1 - зеленый">
      <formula>NOT(ISERROR(SEARCH("1 - зеленый",P217)))</formula>
    </cfRule>
    <cfRule type="containsText" dxfId="1166" priority="1172" stopIfTrue="1" operator="containsText" text="0 - серый">
      <formula>NOT(ISERROR(SEARCH("0 - серый",P217)))</formula>
    </cfRule>
  </conditionalFormatting>
  <conditionalFormatting sqref="O217">
    <cfRule type="containsText" dxfId="1165" priority="1165" stopIfTrue="1" operator="containsText" text="3 - красный">
      <formula>NOT(ISERROR(SEARCH("3 - красный",O217)))</formula>
    </cfRule>
    <cfRule type="containsText" dxfId="1164" priority="1166" stopIfTrue="1" operator="containsText" text="2 - желтый">
      <formula>NOT(ISERROR(SEARCH("2 - желтый",O217)))</formula>
    </cfRule>
    <cfRule type="containsText" dxfId="1163" priority="1167" stopIfTrue="1" operator="containsText" text="1 - зеленый">
      <formula>NOT(ISERROR(SEARCH("1 - зеленый",O217)))</formula>
    </cfRule>
    <cfRule type="containsText" dxfId="1162" priority="1168" stopIfTrue="1" operator="containsText" text="0 - серый">
      <formula>NOT(ISERROR(SEARCH("0 - серый",O217)))</formula>
    </cfRule>
  </conditionalFormatting>
  <conditionalFormatting sqref="P217">
    <cfRule type="containsText" dxfId="1161" priority="1161" stopIfTrue="1" operator="containsText" text="3 - красный">
      <formula>NOT(ISERROR(SEARCH("3 - красный",P217)))</formula>
    </cfRule>
    <cfRule type="containsText" dxfId="1160" priority="1162" stopIfTrue="1" operator="containsText" text="2 - желтый">
      <formula>NOT(ISERROR(SEARCH("2 - желтый",P217)))</formula>
    </cfRule>
    <cfRule type="containsText" dxfId="1159" priority="1163" stopIfTrue="1" operator="containsText" text="1 - зеленый">
      <formula>NOT(ISERROR(SEARCH("1 - зеленый",P217)))</formula>
    </cfRule>
    <cfRule type="containsText" dxfId="1158" priority="1164" stopIfTrue="1" operator="containsText" text="0 - серый">
      <formula>NOT(ISERROR(SEARCH("0 - серый",P217)))</formula>
    </cfRule>
  </conditionalFormatting>
  <conditionalFormatting sqref="O217">
    <cfRule type="containsText" dxfId="1157" priority="1157" stopIfTrue="1" operator="containsText" text="3 - красный">
      <formula>NOT(ISERROR(SEARCH("3 - красный",O217)))</formula>
    </cfRule>
    <cfRule type="containsText" dxfId="1156" priority="1158" stopIfTrue="1" operator="containsText" text="2 - желтый">
      <formula>NOT(ISERROR(SEARCH("2 - желтый",O217)))</formula>
    </cfRule>
    <cfRule type="containsText" dxfId="1155" priority="1159" stopIfTrue="1" operator="containsText" text="1 - зеленый">
      <formula>NOT(ISERROR(SEARCH("1 - зеленый",O217)))</formula>
    </cfRule>
    <cfRule type="containsText" dxfId="1154" priority="1160" stopIfTrue="1" operator="containsText" text="0 - серый">
      <formula>NOT(ISERROR(SEARCH("0 - серый",O217)))</formula>
    </cfRule>
  </conditionalFormatting>
  <conditionalFormatting sqref="P217">
    <cfRule type="containsText" dxfId="1153" priority="1149" stopIfTrue="1" operator="containsText" text="3 - красный">
      <formula>NOT(ISERROR(SEARCH("3 - красный",P217)))</formula>
    </cfRule>
    <cfRule type="containsText" dxfId="1152" priority="1150" stopIfTrue="1" operator="containsText" text="2 - желтый">
      <formula>NOT(ISERROR(SEARCH("2 - желтый",P217)))</formula>
    </cfRule>
    <cfRule type="containsText" dxfId="1151" priority="1151" stopIfTrue="1" operator="containsText" text="1 - зеленый">
      <formula>NOT(ISERROR(SEARCH("1 - зеленый",P217)))</formula>
    </cfRule>
    <cfRule type="containsText" dxfId="1150" priority="1152" stopIfTrue="1" operator="containsText" text="0 - серый">
      <formula>NOT(ISERROR(SEARCH("0 - серый",P217)))</formula>
    </cfRule>
  </conditionalFormatting>
  <conditionalFormatting sqref="O217">
    <cfRule type="containsText" dxfId="1149" priority="1153" stopIfTrue="1" operator="containsText" text="3 - красный">
      <formula>NOT(ISERROR(SEARCH("3 - красный",O217)))</formula>
    </cfRule>
    <cfRule type="containsText" dxfId="1148" priority="1154" stopIfTrue="1" operator="containsText" text="2 - желтый">
      <formula>NOT(ISERROR(SEARCH("2 - желтый",O217)))</formula>
    </cfRule>
    <cfRule type="containsText" dxfId="1147" priority="1155" stopIfTrue="1" operator="containsText" text="1 - зеленый">
      <formula>NOT(ISERROR(SEARCH("1 - зеленый",O217)))</formula>
    </cfRule>
    <cfRule type="containsText" dxfId="1146" priority="1156" stopIfTrue="1" operator="containsText" text="0 - серый">
      <formula>NOT(ISERROR(SEARCH("0 - серый",O217)))</formula>
    </cfRule>
  </conditionalFormatting>
  <conditionalFormatting sqref="O225:P225">
    <cfRule type="containsText" dxfId="1145" priority="1136" stopIfTrue="1" operator="containsText" text="3 - красный">
      <formula>NOT(ISERROR(SEARCH("3 - красный",O225)))</formula>
    </cfRule>
    <cfRule type="containsText" dxfId="1144" priority="1137" stopIfTrue="1" operator="containsText" text="2 - желтый">
      <formula>NOT(ISERROR(SEARCH("2 - желтый",O225)))</formula>
    </cfRule>
    <cfRule type="containsText" dxfId="1143" priority="1138" stopIfTrue="1" operator="containsText" text="1 - зеленый">
      <formula>NOT(ISERROR(SEARCH("1 - зеленый",O225)))</formula>
    </cfRule>
    <cfRule type="containsText" dxfId="1142" priority="1139" stopIfTrue="1" operator="containsText" text="0 - серый">
      <formula>NOT(ISERROR(SEARCH("0 - серый",O225)))</formula>
    </cfRule>
  </conditionalFormatting>
  <conditionalFormatting sqref="O223:P223">
    <cfRule type="containsText" dxfId="1141" priority="1144" stopIfTrue="1" operator="containsText" text="3 - красный">
      <formula>NOT(ISERROR(SEARCH("3 - красный",O223)))</formula>
    </cfRule>
    <cfRule type="containsText" dxfId="1140" priority="1145" stopIfTrue="1" operator="containsText" text="2 - желтый">
      <formula>NOT(ISERROR(SEARCH("2 - желтый",O223)))</formula>
    </cfRule>
    <cfRule type="containsText" dxfId="1139" priority="1146" stopIfTrue="1" operator="containsText" text="1 - зеленый">
      <formula>NOT(ISERROR(SEARCH("1 - зеленый",O223)))</formula>
    </cfRule>
    <cfRule type="containsText" dxfId="1138" priority="1147" stopIfTrue="1" operator="containsText" text="0 - серый">
      <formula>NOT(ISERROR(SEARCH("0 - серый",O223)))</formula>
    </cfRule>
  </conditionalFormatting>
  <conditionalFormatting sqref="O224:P224">
    <cfRule type="containsText" dxfId="1137" priority="1140" stopIfTrue="1" operator="containsText" text="3 - красный">
      <formula>NOT(ISERROR(SEARCH("3 - красный",O224)))</formula>
    </cfRule>
    <cfRule type="containsText" dxfId="1136" priority="1141" stopIfTrue="1" operator="containsText" text="2 - желтый">
      <formula>NOT(ISERROR(SEARCH("2 - желтый",O224)))</formula>
    </cfRule>
    <cfRule type="containsText" dxfId="1135" priority="1142" stopIfTrue="1" operator="containsText" text="1 - зеленый">
      <formula>NOT(ISERROR(SEARCH("1 - зеленый",O224)))</formula>
    </cfRule>
    <cfRule type="containsText" dxfId="1134" priority="1143" stopIfTrue="1" operator="containsText" text="0 - серый">
      <formula>NOT(ISERROR(SEARCH("0 - серый",O224)))</formula>
    </cfRule>
  </conditionalFormatting>
  <conditionalFormatting sqref="O226:P226">
    <cfRule type="containsText" dxfId="1133" priority="1132" stopIfTrue="1" operator="containsText" text="3 - красный">
      <formula>NOT(ISERROR(SEARCH("3 - красный",O226)))</formula>
    </cfRule>
    <cfRule type="containsText" dxfId="1132" priority="1133" stopIfTrue="1" operator="containsText" text="2 - желтый">
      <formula>NOT(ISERROR(SEARCH("2 - желтый",O226)))</formula>
    </cfRule>
    <cfRule type="containsText" dxfId="1131" priority="1134" stopIfTrue="1" operator="containsText" text="1 - зеленый">
      <formula>NOT(ISERROR(SEARCH("1 - зеленый",O226)))</formula>
    </cfRule>
    <cfRule type="containsText" dxfId="1130" priority="1135" stopIfTrue="1" operator="containsText" text="0 - серый">
      <formula>NOT(ISERROR(SEARCH("0 - серый",O226)))</formula>
    </cfRule>
  </conditionalFormatting>
  <conditionalFormatting sqref="O227:P227">
    <cfRule type="containsText" dxfId="1129" priority="1128" stopIfTrue="1" operator="containsText" text="3 - красный">
      <formula>NOT(ISERROR(SEARCH("3 - красный",O227)))</formula>
    </cfRule>
    <cfRule type="containsText" dxfId="1128" priority="1129" stopIfTrue="1" operator="containsText" text="2 - желтый">
      <formula>NOT(ISERROR(SEARCH("2 - желтый",O227)))</formula>
    </cfRule>
    <cfRule type="containsText" dxfId="1127" priority="1130" stopIfTrue="1" operator="containsText" text="1 - зеленый">
      <formula>NOT(ISERROR(SEARCH("1 - зеленый",O227)))</formula>
    </cfRule>
    <cfRule type="containsText" dxfId="1126" priority="1131" stopIfTrue="1" operator="containsText" text="0 - серый">
      <formula>NOT(ISERROR(SEARCH("0 - серый",O227)))</formula>
    </cfRule>
  </conditionalFormatting>
  <conditionalFormatting sqref="O228:P228">
    <cfRule type="containsText" dxfId="1125" priority="1124" stopIfTrue="1" operator="containsText" text="3 - красный">
      <formula>NOT(ISERROR(SEARCH("3 - красный",O228)))</formula>
    </cfRule>
    <cfRule type="containsText" dxfId="1124" priority="1125" stopIfTrue="1" operator="containsText" text="2 - желтый">
      <formula>NOT(ISERROR(SEARCH("2 - желтый",O228)))</formula>
    </cfRule>
    <cfRule type="containsText" dxfId="1123" priority="1126" stopIfTrue="1" operator="containsText" text="1 - зеленый">
      <formula>NOT(ISERROR(SEARCH("1 - зеленый",O228)))</formula>
    </cfRule>
    <cfRule type="containsText" dxfId="1122" priority="1127" stopIfTrue="1" operator="containsText" text="0 - серый">
      <formula>NOT(ISERROR(SEARCH("0 - серый",O228)))</formula>
    </cfRule>
  </conditionalFormatting>
  <conditionalFormatting sqref="O230:P230">
    <cfRule type="containsText" dxfId="1121" priority="1120" stopIfTrue="1" operator="containsText" text="3 - красный">
      <formula>NOT(ISERROR(SEARCH("3 - красный",O230)))</formula>
    </cfRule>
    <cfRule type="containsText" dxfId="1120" priority="1121" stopIfTrue="1" operator="containsText" text="2 - желтый">
      <formula>NOT(ISERROR(SEARCH("2 - желтый",O230)))</formula>
    </cfRule>
    <cfRule type="containsText" dxfId="1119" priority="1122" stopIfTrue="1" operator="containsText" text="1 - зеленый">
      <formula>NOT(ISERROR(SEARCH("1 - зеленый",O230)))</formula>
    </cfRule>
    <cfRule type="containsText" dxfId="1118" priority="1123" stopIfTrue="1" operator="containsText" text="0 - серый">
      <formula>NOT(ISERROR(SEARCH("0 - серый",O230)))</formula>
    </cfRule>
  </conditionalFormatting>
  <conditionalFormatting sqref="O231:P231">
    <cfRule type="containsText" dxfId="1117" priority="1116" stopIfTrue="1" operator="containsText" text="3 - красный">
      <formula>NOT(ISERROR(SEARCH("3 - красный",O231)))</formula>
    </cfRule>
    <cfRule type="containsText" dxfId="1116" priority="1117" stopIfTrue="1" operator="containsText" text="2 - желтый">
      <formula>NOT(ISERROR(SEARCH("2 - желтый",O231)))</formula>
    </cfRule>
    <cfRule type="containsText" dxfId="1115" priority="1118" stopIfTrue="1" operator="containsText" text="1 - зеленый">
      <formula>NOT(ISERROR(SEARCH("1 - зеленый",O231)))</formula>
    </cfRule>
    <cfRule type="containsText" dxfId="1114" priority="1119" stopIfTrue="1" operator="containsText" text="0 - серый">
      <formula>NOT(ISERROR(SEARCH("0 - серый",O231)))</formula>
    </cfRule>
  </conditionalFormatting>
  <conditionalFormatting sqref="O232:P232">
    <cfRule type="containsText" dxfId="1113" priority="1112" stopIfTrue="1" operator="containsText" text="3 - красный">
      <formula>NOT(ISERROR(SEARCH("3 - красный",O232)))</formula>
    </cfRule>
    <cfRule type="containsText" dxfId="1112" priority="1113" stopIfTrue="1" operator="containsText" text="2 - желтый">
      <formula>NOT(ISERROR(SEARCH("2 - желтый",O232)))</formula>
    </cfRule>
    <cfRule type="containsText" dxfId="1111" priority="1114" stopIfTrue="1" operator="containsText" text="1 - зеленый">
      <formula>NOT(ISERROR(SEARCH("1 - зеленый",O232)))</formula>
    </cfRule>
    <cfRule type="containsText" dxfId="1110" priority="1115" stopIfTrue="1" operator="containsText" text="0 - серый">
      <formula>NOT(ISERROR(SEARCH("0 - серый",O232)))</formula>
    </cfRule>
  </conditionalFormatting>
  <conditionalFormatting sqref="P225">
    <cfRule type="containsText" dxfId="1109" priority="1108" stopIfTrue="1" operator="containsText" text="3 - красный">
      <formula>NOT(ISERROR(SEARCH("3 - красный",P225)))</formula>
    </cfRule>
    <cfRule type="containsText" dxfId="1108" priority="1109" stopIfTrue="1" operator="containsText" text="2 - желтый">
      <formula>NOT(ISERROR(SEARCH("2 - желтый",P225)))</formula>
    </cfRule>
    <cfRule type="containsText" dxfId="1107" priority="1110" stopIfTrue="1" operator="containsText" text="1 - зеленый">
      <formula>NOT(ISERROR(SEARCH("1 - зеленый",P225)))</formula>
    </cfRule>
    <cfRule type="containsText" dxfId="1106" priority="1111" stopIfTrue="1" operator="containsText" text="0 - серый">
      <formula>NOT(ISERROR(SEARCH("0 - серый",P225)))</formula>
    </cfRule>
  </conditionalFormatting>
  <conditionalFormatting sqref="O224">
    <cfRule type="containsText" dxfId="1105" priority="1104" stopIfTrue="1" operator="containsText" text="3 - красный">
      <formula>NOT(ISERROR(SEARCH("3 - красный",O224)))</formula>
    </cfRule>
    <cfRule type="containsText" dxfId="1104" priority="1105" stopIfTrue="1" operator="containsText" text="2 - желтый">
      <formula>NOT(ISERROR(SEARCH("2 - желтый",O224)))</formula>
    </cfRule>
    <cfRule type="containsText" dxfId="1103" priority="1106" stopIfTrue="1" operator="containsText" text="1 - зеленый">
      <formula>NOT(ISERROR(SEARCH("1 - зеленый",O224)))</formula>
    </cfRule>
    <cfRule type="containsText" dxfId="1102" priority="1107" stopIfTrue="1" operator="containsText" text="0 - серый">
      <formula>NOT(ISERROR(SEARCH("0 - серый",O224)))</formula>
    </cfRule>
  </conditionalFormatting>
  <conditionalFormatting sqref="O231:P231">
    <cfRule type="containsText" dxfId="1101" priority="1064" stopIfTrue="1" operator="containsText" text="3 - красный">
      <formula>NOT(ISERROR(SEARCH("3 - красный",O231)))</formula>
    </cfRule>
    <cfRule type="containsText" dxfId="1100" priority="1065" stopIfTrue="1" operator="containsText" text="2 - желтый">
      <formula>NOT(ISERROR(SEARCH("2 - желтый",O231)))</formula>
    </cfRule>
    <cfRule type="containsText" dxfId="1099" priority="1066" stopIfTrue="1" operator="containsText" text="1 - зеленый">
      <formula>NOT(ISERROR(SEARCH("1 - зеленый",O231)))</formula>
    </cfRule>
    <cfRule type="containsText" dxfId="1098" priority="1067" stopIfTrue="1" operator="containsText" text="0 - серый">
      <formula>NOT(ISERROR(SEARCH("0 - серый",O231)))</formula>
    </cfRule>
  </conditionalFormatting>
  <conditionalFormatting sqref="P226">
    <cfRule type="containsText" dxfId="1097" priority="1100" stopIfTrue="1" operator="containsText" text="3 - красный">
      <formula>NOT(ISERROR(SEARCH("3 - красный",P226)))</formula>
    </cfRule>
    <cfRule type="containsText" dxfId="1096" priority="1101" stopIfTrue="1" operator="containsText" text="2 - желтый">
      <formula>NOT(ISERROR(SEARCH("2 - желтый",P226)))</formula>
    </cfRule>
    <cfRule type="containsText" dxfId="1095" priority="1102" stopIfTrue="1" operator="containsText" text="1 - зеленый">
      <formula>NOT(ISERROR(SEARCH("1 - зеленый",P226)))</formula>
    </cfRule>
    <cfRule type="containsText" dxfId="1094" priority="1103" stopIfTrue="1" operator="containsText" text="0 - серый">
      <formula>NOT(ISERROR(SEARCH("0 - серый",P226)))</formula>
    </cfRule>
  </conditionalFormatting>
  <conditionalFormatting sqref="O227:P227">
    <cfRule type="containsText" dxfId="1093" priority="1096" stopIfTrue="1" operator="containsText" text="3 - красный">
      <formula>NOT(ISERROR(SEARCH("3 - красный",O227)))</formula>
    </cfRule>
    <cfRule type="containsText" dxfId="1092" priority="1097" stopIfTrue="1" operator="containsText" text="2 - желтый">
      <formula>NOT(ISERROR(SEARCH("2 - желтый",O227)))</formula>
    </cfRule>
    <cfRule type="containsText" dxfId="1091" priority="1098" stopIfTrue="1" operator="containsText" text="1 - зеленый">
      <formula>NOT(ISERROR(SEARCH("1 - зеленый",O227)))</formula>
    </cfRule>
    <cfRule type="containsText" dxfId="1090" priority="1099" stopIfTrue="1" operator="containsText" text="0 - серый">
      <formula>NOT(ISERROR(SEARCH("0 - серый",O227)))</formula>
    </cfRule>
  </conditionalFormatting>
  <conditionalFormatting sqref="O223">
    <cfRule type="containsText" dxfId="1089" priority="1092" stopIfTrue="1" operator="containsText" text="3 - красный">
      <formula>NOT(ISERROR(SEARCH("3 - красный",O223)))</formula>
    </cfRule>
    <cfRule type="containsText" dxfId="1088" priority="1093" stopIfTrue="1" operator="containsText" text="2 - желтый">
      <formula>NOT(ISERROR(SEARCH("2 - желтый",O223)))</formula>
    </cfRule>
    <cfRule type="containsText" dxfId="1087" priority="1094" stopIfTrue="1" operator="containsText" text="1 - зеленый">
      <formula>NOT(ISERROR(SEARCH("1 - зеленый",O223)))</formula>
    </cfRule>
    <cfRule type="containsText" dxfId="1086" priority="1095" stopIfTrue="1" operator="containsText" text="0 - серый">
      <formula>NOT(ISERROR(SEARCH("0 - серый",O223)))</formula>
    </cfRule>
  </conditionalFormatting>
  <conditionalFormatting sqref="O225">
    <cfRule type="containsText" dxfId="1085" priority="1088" stopIfTrue="1" operator="containsText" text="3 - красный">
      <formula>NOT(ISERROR(SEARCH("3 - красный",O225)))</formula>
    </cfRule>
    <cfRule type="containsText" dxfId="1084" priority="1089" stopIfTrue="1" operator="containsText" text="2 - желтый">
      <formula>NOT(ISERROR(SEARCH("2 - желтый",O225)))</formula>
    </cfRule>
    <cfRule type="containsText" dxfId="1083" priority="1090" stopIfTrue="1" operator="containsText" text="1 - зеленый">
      <formula>NOT(ISERROR(SEARCH("1 - зеленый",O225)))</formula>
    </cfRule>
    <cfRule type="containsText" dxfId="1082" priority="1091" stopIfTrue="1" operator="containsText" text="0 - серый">
      <formula>NOT(ISERROR(SEARCH("0 - серый",O225)))</formula>
    </cfRule>
  </conditionalFormatting>
  <conditionalFormatting sqref="O226">
    <cfRule type="containsText" dxfId="1081" priority="1084" stopIfTrue="1" operator="containsText" text="3 - красный">
      <formula>NOT(ISERROR(SEARCH("3 - красный",O226)))</formula>
    </cfRule>
    <cfRule type="containsText" dxfId="1080" priority="1085" stopIfTrue="1" operator="containsText" text="2 - желтый">
      <formula>NOT(ISERROR(SEARCH("2 - желтый",O226)))</formula>
    </cfRule>
    <cfRule type="containsText" dxfId="1079" priority="1086" stopIfTrue="1" operator="containsText" text="1 - зеленый">
      <formula>NOT(ISERROR(SEARCH("1 - зеленый",O226)))</formula>
    </cfRule>
    <cfRule type="containsText" dxfId="1078" priority="1087" stopIfTrue="1" operator="containsText" text="0 - серый">
      <formula>NOT(ISERROR(SEARCH("0 - серый",O226)))</formula>
    </cfRule>
  </conditionalFormatting>
  <conditionalFormatting sqref="P224">
    <cfRule type="containsText" dxfId="1077" priority="1080" stopIfTrue="1" operator="containsText" text="3 - красный">
      <formula>NOT(ISERROR(SEARCH("3 - красный",P224)))</formula>
    </cfRule>
    <cfRule type="containsText" dxfId="1076" priority="1081" stopIfTrue="1" operator="containsText" text="2 - желтый">
      <formula>NOT(ISERROR(SEARCH("2 - желтый",P224)))</formula>
    </cfRule>
    <cfRule type="containsText" dxfId="1075" priority="1082" stopIfTrue="1" operator="containsText" text="1 - зеленый">
      <formula>NOT(ISERROR(SEARCH("1 - зеленый",P224)))</formula>
    </cfRule>
    <cfRule type="containsText" dxfId="1074" priority="1083" stopIfTrue="1" operator="containsText" text="0 - серый">
      <formula>NOT(ISERROR(SEARCH("0 - серый",P224)))</formula>
    </cfRule>
  </conditionalFormatting>
  <conditionalFormatting sqref="P223">
    <cfRule type="containsText" dxfId="1073" priority="1076" stopIfTrue="1" operator="containsText" text="3 - красный">
      <formula>NOT(ISERROR(SEARCH("3 - красный",P223)))</formula>
    </cfRule>
    <cfRule type="containsText" dxfId="1072" priority="1077" stopIfTrue="1" operator="containsText" text="2 - желтый">
      <formula>NOT(ISERROR(SEARCH("2 - желтый",P223)))</formula>
    </cfRule>
    <cfRule type="containsText" dxfId="1071" priority="1078" stopIfTrue="1" operator="containsText" text="1 - зеленый">
      <formula>NOT(ISERROR(SEARCH("1 - зеленый",P223)))</formula>
    </cfRule>
    <cfRule type="containsText" dxfId="1070" priority="1079" stopIfTrue="1" operator="containsText" text="0 - серый">
      <formula>NOT(ISERROR(SEARCH("0 - серый",P223)))</formula>
    </cfRule>
  </conditionalFormatting>
  <conditionalFormatting sqref="O228:P228">
    <cfRule type="containsText" dxfId="1069" priority="1072" stopIfTrue="1" operator="containsText" text="3 - красный">
      <formula>NOT(ISERROR(SEARCH("3 - красный",O228)))</formula>
    </cfRule>
    <cfRule type="containsText" dxfId="1068" priority="1073" stopIfTrue="1" operator="containsText" text="2 - желтый">
      <formula>NOT(ISERROR(SEARCH("2 - желтый",O228)))</formula>
    </cfRule>
    <cfRule type="containsText" dxfId="1067" priority="1074" stopIfTrue="1" operator="containsText" text="1 - зеленый">
      <formula>NOT(ISERROR(SEARCH("1 - зеленый",O228)))</formula>
    </cfRule>
    <cfRule type="containsText" dxfId="1066" priority="1075" stopIfTrue="1" operator="containsText" text="0 - серый">
      <formula>NOT(ISERROR(SEARCH("0 - серый",O228)))</formula>
    </cfRule>
  </conditionalFormatting>
  <conditionalFormatting sqref="O230:P230">
    <cfRule type="containsText" dxfId="1065" priority="1068" stopIfTrue="1" operator="containsText" text="3 - красный">
      <formula>NOT(ISERROR(SEARCH("3 - красный",O230)))</formula>
    </cfRule>
    <cfRule type="containsText" dxfId="1064" priority="1069" stopIfTrue="1" operator="containsText" text="2 - желтый">
      <formula>NOT(ISERROR(SEARCH("2 - желтый",O230)))</formula>
    </cfRule>
    <cfRule type="containsText" dxfId="1063" priority="1070" stopIfTrue="1" operator="containsText" text="1 - зеленый">
      <formula>NOT(ISERROR(SEARCH("1 - зеленый",O230)))</formula>
    </cfRule>
    <cfRule type="containsText" dxfId="1062" priority="1071" stopIfTrue="1" operator="containsText" text="0 - серый">
      <formula>NOT(ISERROR(SEARCH("0 - серый",O230)))</formula>
    </cfRule>
  </conditionalFormatting>
  <conditionalFormatting sqref="O232:P232">
    <cfRule type="containsText" dxfId="1061" priority="1060" stopIfTrue="1" operator="containsText" text="3 - красный">
      <formula>NOT(ISERROR(SEARCH("3 - красный",O232)))</formula>
    </cfRule>
    <cfRule type="containsText" dxfId="1060" priority="1061" stopIfTrue="1" operator="containsText" text="2 - желтый">
      <formula>NOT(ISERROR(SEARCH("2 - желтый",O232)))</formula>
    </cfRule>
    <cfRule type="containsText" dxfId="1059" priority="1062" stopIfTrue="1" operator="containsText" text="1 - зеленый">
      <formula>NOT(ISERROR(SEARCH("1 - зеленый",O232)))</formula>
    </cfRule>
    <cfRule type="containsText" dxfId="1058" priority="1063" stopIfTrue="1" operator="containsText" text="0 - серый">
      <formula>NOT(ISERROR(SEARCH("0 - серый",O232)))</formula>
    </cfRule>
  </conditionalFormatting>
  <conditionalFormatting sqref="P225">
    <cfRule type="containsText" dxfId="1057" priority="1056" stopIfTrue="1" operator="containsText" text="3 - красный">
      <formula>NOT(ISERROR(SEARCH("3 - красный",P225)))</formula>
    </cfRule>
    <cfRule type="containsText" dxfId="1056" priority="1057" stopIfTrue="1" operator="containsText" text="2 - желтый">
      <formula>NOT(ISERROR(SEARCH("2 - желтый",P225)))</formula>
    </cfRule>
    <cfRule type="containsText" dxfId="1055" priority="1058" stopIfTrue="1" operator="containsText" text="1 - зеленый">
      <formula>NOT(ISERROR(SEARCH("1 - зеленый",P225)))</formula>
    </cfRule>
    <cfRule type="containsText" dxfId="1054" priority="1059" stopIfTrue="1" operator="containsText" text="0 - серый">
      <formula>NOT(ISERROR(SEARCH("0 - серый",P225)))</formula>
    </cfRule>
  </conditionalFormatting>
  <conditionalFormatting sqref="O231:P231">
    <cfRule type="containsText" dxfId="1053" priority="1013" stopIfTrue="1" operator="containsText" text="3 - красный">
      <formula>NOT(ISERROR(SEARCH("3 - красный",O231)))</formula>
    </cfRule>
    <cfRule type="containsText" dxfId="1052" priority="1014" stopIfTrue="1" operator="containsText" text="2 - желтый">
      <formula>NOT(ISERROR(SEARCH("2 - желтый",O231)))</formula>
    </cfRule>
    <cfRule type="containsText" dxfId="1051" priority="1015" stopIfTrue="1" operator="containsText" text="1 - зеленый">
      <formula>NOT(ISERROR(SEARCH("1 - зеленый",O231)))</formula>
    </cfRule>
    <cfRule type="containsText" dxfId="1050" priority="1016" stopIfTrue="1" operator="containsText" text="0 - серый">
      <formula>NOT(ISERROR(SEARCH("0 - серый",O231)))</formula>
    </cfRule>
  </conditionalFormatting>
  <conditionalFormatting sqref="O224">
    <cfRule type="containsText" dxfId="1049" priority="1052" stopIfTrue="1" operator="containsText" text="3 - красный">
      <formula>NOT(ISERROR(SEARCH("3 - красный",O224)))</formula>
    </cfRule>
    <cfRule type="containsText" dxfId="1048" priority="1053" stopIfTrue="1" operator="containsText" text="2 - желтый">
      <formula>NOT(ISERROR(SEARCH("2 - желтый",O224)))</formula>
    </cfRule>
    <cfRule type="containsText" dxfId="1047" priority="1054" stopIfTrue="1" operator="containsText" text="1 - зеленый">
      <formula>NOT(ISERROR(SEARCH("1 - зеленый",O224)))</formula>
    </cfRule>
    <cfRule type="containsText" dxfId="1046" priority="1055" stopIfTrue="1" operator="containsText" text="0 - серый">
      <formula>NOT(ISERROR(SEARCH("0 - серый",O224)))</formula>
    </cfRule>
  </conditionalFormatting>
  <conditionalFormatting sqref="P226">
    <cfRule type="containsText" dxfId="1045" priority="1048" stopIfTrue="1" operator="containsText" text="3 - красный">
      <formula>NOT(ISERROR(SEARCH("3 - красный",P226)))</formula>
    </cfRule>
    <cfRule type="containsText" dxfId="1044" priority="1049" stopIfTrue="1" operator="containsText" text="2 - желтый">
      <formula>NOT(ISERROR(SEARCH("2 - желтый",P226)))</formula>
    </cfRule>
    <cfRule type="containsText" dxfId="1043" priority="1050" stopIfTrue="1" operator="containsText" text="1 - зеленый">
      <formula>NOT(ISERROR(SEARCH("1 - зеленый",P226)))</formula>
    </cfRule>
    <cfRule type="containsText" dxfId="1042" priority="1051" stopIfTrue="1" operator="containsText" text="0 - серый">
      <formula>NOT(ISERROR(SEARCH("0 - серый",P226)))</formula>
    </cfRule>
  </conditionalFormatting>
  <conditionalFormatting sqref="O227:P227">
    <cfRule type="containsText" dxfId="1041" priority="1044" stopIfTrue="1" operator="containsText" text="3 - красный">
      <formula>NOT(ISERROR(SEARCH("3 - красный",O227)))</formula>
    </cfRule>
    <cfRule type="containsText" dxfId="1040" priority="1045" stopIfTrue="1" operator="containsText" text="2 - желтый">
      <formula>NOT(ISERROR(SEARCH("2 - желтый",O227)))</formula>
    </cfRule>
    <cfRule type="containsText" dxfId="1039" priority="1046" stopIfTrue="1" operator="containsText" text="1 - зеленый">
      <formula>NOT(ISERROR(SEARCH("1 - зеленый",O227)))</formula>
    </cfRule>
    <cfRule type="containsText" dxfId="1038" priority="1047" stopIfTrue="1" operator="containsText" text="0 - серый">
      <formula>NOT(ISERROR(SEARCH("0 - серый",O227)))</formula>
    </cfRule>
  </conditionalFormatting>
  <conditionalFormatting sqref="O223">
    <cfRule type="containsText" dxfId="1037" priority="1040" stopIfTrue="1" operator="containsText" text="3 - красный">
      <formula>NOT(ISERROR(SEARCH("3 - красный",O223)))</formula>
    </cfRule>
    <cfRule type="containsText" dxfId="1036" priority="1041" stopIfTrue="1" operator="containsText" text="2 - желтый">
      <formula>NOT(ISERROR(SEARCH("2 - желтый",O223)))</formula>
    </cfRule>
    <cfRule type="containsText" dxfId="1035" priority="1042" stopIfTrue="1" operator="containsText" text="1 - зеленый">
      <formula>NOT(ISERROR(SEARCH("1 - зеленый",O223)))</formula>
    </cfRule>
    <cfRule type="containsText" dxfId="1034" priority="1043" stopIfTrue="1" operator="containsText" text="0 - серый">
      <formula>NOT(ISERROR(SEARCH("0 - серый",O223)))</formula>
    </cfRule>
  </conditionalFormatting>
  <conditionalFormatting sqref="O225">
    <cfRule type="containsText" dxfId="1033" priority="1036" stopIfTrue="1" operator="containsText" text="3 - красный">
      <formula>NOT(ISERROR(SEARCH("3 - красный",O225)))</formula>
    </cfRule>
    <cfRule type="containsText" dxfId="1032" priority="1037" stopIfTrue="1" operator="containsText" text="2 - желтый">
      <formula>NOT(ISERROR(SEARCH("2 - желтый",O225)))</formula>
    </cfRule>
    <cfRule type="containsText" dxfId="1031" priority="1038" stopIfTrue="1" operator="containsText" text="1 - зеленый">
      <formula>NOT(ISERROR(SEARCH("1 - зеленый",O225)))</formula>
    </cfRule>
    <cfRule type="containsText" dxfId="1030" priority="1039" stopIfTrue="1" operator="containsText" text="0 - серый">
      <formula>NOT(ISERROR(SEARCH("0 - серый",O225)))</formula>
    </cfRule>
  </conditionalFormatting>
  <conditionalFormatting sqref="O226">
    <cfRule type="containsText" dxfId="1029" priority="1032" stopIfTrue="1" operator="containsText" text="3 - красный">
      <formula>NOT(ISERROR(SEARCH("3 - красный",O226)))</formula>
    </cfRule>
    <cfRule type="containsText" dxfId="1028" priority="1033" stopIfTrue="1" operator="containsText" text="2 - желтый">
      <formula>NOT(ISERROR(SEARCH("2 - желтый",O226)))</formula>
    </cfRule>
    <cfRule type="containsText" dxfId="1027" priority="1034" stopIfTrue="1" operator="containsText" text="1 - зеленый">
      <formula>NOT(ISERROR(SEARCH("1 - зеленый",O226)))</formula>
    </cfRule>
    <cfRule type="containsText" dxfId="1026" priority="1035" stopIfTrue="1" operator="containsText" text="0 - серый">
      <formula>NOT(ISERROR(SEARCH("0 - серый",O226)))</formula>
    </cfRule>
  </conditionalFormatting>
  <conditionalFormatting sqref="P224">
    <cfRule type="containsText" dxfId="1025" priority="1028" stopIfTrue="1" operator="containsText" text="3 - красный">
      <formula>NOT(ISERROR(SEARCH("3 - красный",P224)))</formula>
    </cfRule>
    <cfRule type="containsText" dxfId="1024" priority="1029" stopIfTrue="1" operator="containsText" text="2 - желтый">
      <formula>NOT(ISERROR(SEARCH("2 - желтый",P224)))</formula>
    </cfRule>
    <cfRule type="containsText" dxfId="1023" priority="1030" stopIfTrue="1" operator="containsText" text="1 - зеленый">
      <formula>NOT(ISERROR(SEARCH("1 - зеленый",P224)))</formula>
    </cfRule>
    <cfRule type="containsText" dxfId="1022" priority="1031" stopIfTrue="1" operator="containsText" text="0 - серый">
      <formula>NOT(ISERROR(SEARCH("0 - серый",P224)))</formula>
    </cfRule>
  </conditionalFormatting>
  <conditionalFormatting sqref="P223">
    <cfRule type="containsText" dxfId="1021" priority="1024" stopIfTrue="1" operator="containsText" text="3 - красный">
      <formula>NOT(ISERROR(SEARCH("3 - красный",P223)))</formula>
    </cfRule>
    <cfRule type="containsText" dxfId="1020" priority="1025" stopIfTrue="1" operator="containsText" text="2 - желтый">
      <formula>NOT(ISERROR(SEARCH("2 - желтый",P223)))</formula>
    </cfRule>
    <cfRule type="containsText" dxfId="1019" priority="1026" stopIfTrue="1" operator="containsText" text="1 - зеленый">
      <formula>NOT(ISERROR(SEARCH("1 - зеленый",P223)))</formula>
    </cfRule>
    <cfRule type="containsText" dxfId="1018" priority="1027" stopIfTrue="1" operator="containsText" text="0 - серый">
      <formula>NOT(ISERROR(SEARCH("0 - серый",P223)))</formula>
    </cfRule>
  </conditionalFormatting>
  <conditionalFormatting sqref="O228:P228">
    <cfRule type="containsText" dxfId="1017" priority="1020" stopIfTrue="1" operator="containsText" text="3 - красный">
      <formula>NOT(ISERROR(SEARCH("3 - красный",O228)))</formula>
    </cfRule>
    <cfRule type="containsText" dxfId="1016" priority="1021" stopIfTrue="1" operator="containsText" text="2 - желтый">
      <formula>NOT(ISERROR(SEARCH("2 - желтый",O228)))</formula>
    </cfRule>
    <cfRule type="containsText" dxfId="1015" priority="1022" stopIfTrue="1" operator="containsText" text="1 - зеленый">
      <formula>NOT(ISERROR(SEARCH("1 - зеленый",O228)))</formula>
    </cfRule>
    <cfRule type="containsText" dxfId="1014" priority="1023" stopIfTrue="1" operator="containsText" text="0 - серый">
      <formula>NOT(ISERROR(SEARCH("0 - серый",O228)))</formula>
    </cfRule>
  </conditionalFormatting>
  <conditionalFormatting sqref="O230:P230">
    <cfRule type="containsText" dxfId="1013" priority="1017" stopIfTrue="1" operator="containsText" text="2 - желтый">
      <formula>NOT(ISERROR(SEARCH("2 - желтый",O230)))</formula>
    </cfRule>
    <cfRule type="containsText" dxfId="1012" priority="1018" stopIfTrue="1" operator="containsText" text="1 - зеленый">
      <formula>NOT(ISERROR(SEARCH("1 - зеленый",O230)))</formula>
    </cfRule>
    <cfRule type="containsText" dxfId="1011" priority="1019" stopIfTrue="1" operator="containsText" text="0 - серый">
      <formula>NOT(ISERROR(SEARCH("0 - серый",O230)))</formula>
    </cfRule>
    <cfRule type="containsText" dxfId="1010" priority="1148" stopIfTrue="1" operator="containsText" text="3 - красный">
      <formula>NOT(ISERROR(SEARCH("3 - красный",O230)))</formula>
    </cfRule>
  </conditionalFormatting>
  <conditionalFormatting sqref="O232:P232">
    <cfRule type="containsText" dxfId="1009" priority="1009" stopIfTrue="1" operator="containsText" text="3 - красный">
      <formula>NOT(ISERROR(SEARCH("3 - красный",O232)))</formula>
    </cfRule>
    <cfRule type="containsText" dxfId="1008" priority="1010" stopIfTrue="1" operator="containsText" text="2 - желтый">
      <formula>NOT(ISERROR(SEARCH("2 - желтый",O232)))</formula>
    </cfRule>
    <cfRule type="containsText" dxfId="1007" priority="1011" stopIfTrue="1" operator="containsText" text="1 - зеленый">
      <formula>NOT(ISERROR(SEARCH("1 - зеленый",O232)))</formula>
    </cfRule>
    <cfRule type="containsText" dxfId="1006" priority="1012" stopIfTrue="1" operator="containsText" text="0 - серый">
      <formula>NOT(ISERROR(SEARCH("0 - серый",O232)))</formula>
    </cfRule>
  </conditionalFormatting>
  <conditionalFormatting sqref="P223">
    <cfRule type="containsText" dxfId="1005" priority="1005" stopIfTrue="1" operator="containsText" text="3 - красный">
      <formula>NOT(ISERROR(SEARCH("3 - красный",P223)))</formula>
    </cfRule>
    <cfRule type="containsText" dxfId="1004" priority="1006" stopIfTrue="1" operator="containsText" text="2 - желтый">
      <formula>NOT(ISERROR(SEARCH("2 - желтый",P223)))</formula>
    </cfRule>
    <cfRule type="containsText" dxfId="1003" priority="1007" stopIfTrue="1" operator="containsText" text="1 - зеленый">
      <formula>NOT(ISERROR(SEARCH("1 - зеленый",P223)))</formula>
    </cfRule>
    <cfRule type="containsText" dxfId="1002" priority="1008" stopIfTrue="1" operator="containsText" text="0 - серый">
      <formula>NOT(ISERROR(SEARCH("0 - серый",P223)))</formula>
    </cfRule>
  </conditionalFormatting>
  <conditionalFormatting sqref="P231">
    <cfRule type="containsText" dxfId="1001" priority="1001" stopIfTrue="1" operator="containsText" text="3 - красный">
      <formula>NOT(ISERROR(SEARCH("3 - красный",P231)))</formula>
    </cfRule>
    <cfRule type="containsText" dxfId="1000" priority="1002" stopIfTrue="1" operator="containsText" text="2 - желтый">
      <formula>NOT(ISERROR(SEARCH("2 - желтый",P231)))</formula>
    </cfRule>
    <cfRule type="containsText" dxfId="999" priority="1003" stopIfTrue="1" operator="containsText" text="1 - зеленый">
      <formula>NOT(ISERROR(SEARCH("1 - зеленый",P231)))</formula>
    </cfRule>
    <cfRule type="containsText" dxfId="998" priority="1004" stopIfTrue="1" operator="containsText" text="0 - серый">
      <formula>NOT(ISERROR(SEARCH("0 - серый",P231)))</formula>
    </cfRule>
  </conditionalFormatting>
  <conditionalFormatting sqref="O225">
    <cfRule type="containsText" dxfId="997" priority="997" stopIfTrue="1" operator="containsText" text="3 - красный">
      <formula>NOT(ISERROR(SEARCH("3 - красный",O225)))</formula>
    </cfRule>
    <cfRule type="containsText" dxfId="996" priority="998" stopIfTrue="1" operator="containsText" text="2 - желтый">
      <formula>NOT(ISERROR(SEARCH("2 - желтый",O225)))</formula>
    </cfRule>
    <cfRule type="containsText" dxfId="995" priority="999" stopIfTrue="1" operator="containsText" text="1 - зеленый">
      <formula>NOT(ISERROR(SEARCH("1 - зеленый",O225)))</formula>
    </cfRule>
    <cfRule type="containsText" dxfId="994" priority="1000" stopIfTrue="1" operator="containsText" text="0 - серый">
      <formula>NOT(ISERROR(SEARCH("0 - серый",O225)))</formula>
    </cfRule>
  </conditionalFormatting>
  <conditionalFormatting sqref="P224:P225">
    <cfRule type="containsText" dxfId="993" priority="993" stopIfTrue="1" operator="containsText" text="3 - красный">
      <formula>NOT(ISERROR(SEARCH("3 - красный",P224)))</formula>
    </cfRule>
    <cfRule type="containsText" dxfId="992" priority="994" stopIfTrue="1" operator="containsText" text="2 - желтый">
      <formula>NOT(ISERROR(SEARCH("2 - желтый",P224)))</formula>
    </cfRule>
    <cfRule type="containsText" dxfId="991" priority="995" stopIfTrue="1" operator="containsText" text="1 - зеленый">
      <formula>NOT(ISERROR(SEARCH("1 - зеленый",P224)))</formula>
    </cfRule>
    <cfRule type="containsText" dxfId="990" priority="996" stopIfTrue="1" operator="containsText" text="0 - серый">
      <formula>NOT(ISERROR(SEARCH("0 - серый",P224)))</formula>
    </cfRule>
  </conditionalFormatting>
  <conditionalFormatting sqref="O224">
    <cfRule type="containsText" dxfId="989" priority="989" stopIfTrue="1" operator="containsText" text="3 - красный">
      <formula>NOT(ISERROR(SEARCH("3 - красный",O224)))</formula>
    </cfRule>
    <cfRule type="containsText" dxfId="988" priority="990" stopIfTrue="1" operator="containsText" text="2 - желтый">
      <formula>NOT(ISERROR(SEARCH("2 - желтый",O224)))</formula>
    </cfRule>
    <cfRule type="containsText" dxfId="987" priority="991" stopIfTrue="1" operator="containsText" text="1 - зеленый">
      <formula>NOT(ISERROR(SEARCH("1 - зеленый",O224)))</formula>
    </cfRule>
    <cfRule type="containsText" dxfId="986" priority="992" stopIfTrue="1" operator="containsText" text="0 - серый">
      <formula>NOT(ISERROR(SEARCH("0 - серый",O224)))</formula>
    </cfRule>
  </conditionalFormatting>
  <conditionalFormatting sqref="P226">
    <cfRule type="containsText" dxfId="985" priority="981" stopIfTrue="1" operator="containsText" text="3 - красный">
      <formula>NOT(ISERROR(SEARCH("3 - красный",P226)))</formula>
    </cfRule>
    <cfRule type="containsText" dxfId="984" priority="982" stopIfTrue="1" operator="containsText" text="2 - желтый">
      <formula>NOT(ISERROR(SEARCH("2 - желтый",P226)))</formula>
    </cfRule>
    <cfRule type="containsText" dxfId="983" priority="983" stopIfTrue="1" operator="containsText" text="1 - зеленый">
      <formula>NOT(ISERROR(SEARCH("1 - зеленый",P226)))</formula>
    </cfRule>
    <cfRule type="containsText" dxfId="982" priority="984" stopIfTrue="1" operator="containsText" text="0 - серый">
      <formula>NOT(ISERROR(SEARCH("0 - серый",P226)))</formula>
    </cfRule>
  </conditionalFormatting>
  <conditionalFormatting sqref="O227">
    <cfRule type="containsText" dxfId="981" priority="977" stopIfTrue="1" operator="containsText" text="3 - красный">
      <formula>NOT(ISERROR(SEARCH("3 - красный",O227)))</formula>
    </cfRule>
    <cfRule type="containsText" dxfId="980" priority="978" stopIfTrue="1" operator="containsText" text="2 - желтый">
      <formula>NOT(ISERROR(SEARCH("2 - желтый",O227)))</formula>
    </cfRule>
    <cfRule type="containsText" dxfId="979" priority="979" stopIfTrue="1" operator="containsText" text="1 - зеленый">
      <formula>NOT(ISERROR(SEARCH("1 - зеленый",O227)))</formula>
    </cfRule>
    <cfRule type="containsText" dxfId="978" priority="980" stopIfTrue="1" operator="containsText" text="0 - серый">
      <formula>NOT(ISERROR(SEARCH("0 - серый",O227)))</formula>
    </cfRule>
  </conditionalFormatting>
  <conditionalFormatting sqref="O226">
    <cfRule type="containsText" dxfId="977" priority="985" stopIfTrue="1" operator="containsText" text="3 - красный">
      <formula>NOT(ISERROR(SEARCH("3 - красный",O226)))</formula>
    </cfRule>
    <cfRule type="containsText" dxfId="976" priority="986" stopIfTrue="1" operator="containsText" text="2 - желтый">
      <formula>NOT(ISERROR(SEARCH("2 - желтый",O226)))</formula>
    </cfRule>
    <cfRule type="containsText" dxfId="975" priority="987" stopIfTrue="1" operator="containsText" text="1 - зеленый">
      <formula>NOT(ISERROR(SEARCH("1 - зеленый",O226)))</formula>
    </cfRule>
    <cfRule type="containsText" dxfId="974" priority="988" stopIfTrue="1" operator="containsText" text="0 - серый">
      <formula>NOT(ISERROR(SEARCH("0 - серый",O226)))</formula>
    </cfRule>
  </conditionalFormatting>
  <conditionalFormatting sqref="P227">
    <cfRule type="containsText" dxfId="973" priority="973" stopIfTrue="1" operator="containsText" text="3 - красный">
      <formula>NOT(ISERROR(SEARCH("3 - красный",P227)))</formula>
    </cfRule>
    <cfRule type="containsText" dxfId="972" priority="974" stopIfTrue="1" operator="containsText" text="2 - желтый">
      <formula>NOT(ISERROR(SEARCH("2 - желтый",P227)))</formula>
    </cfRule>
    <cfRule type="containsText" dxfId="971" priority="975" stopIfTrue="1" operator="containsText" text="1 - зеленый">
      <formula>NOT(ISERROR(SEARCH("1 - зеленый",P227)))</formula>
    </cfRule>
    <cfRule type="containsText" dxfId="970" priority="976" stopIfTrue="1" operator="containsText" text="0 - серый">
      <formula>NOT(ISERROR(SEARCH("0 - серый",P227)))</formula>
    </cfRule>
  </conditionalFormatting>
  <conditionalFormatting sqref="O228 O230">
    <cfRule type="containsText" dxfId="969" priority="969" stopIfTrue="1" operator="containsText" text="3 - красный">
      <formula>NOT(ISERROR(SEARCH("3 - красный",O228)))</formula>
    </cfRule>
    <cfRule type="containsText" dxfId="968" priority="970" stopIfTrue="1" operator="containsText" text="2 - желтый">
      <formula>NOT(ISERROR(SEARCH("2 - желтый",O228)))</formula>
    </cfRule>
    <cfRule type="containsText" dxfId="967" priority="971" stopIfTrue="1" operator="containsText" text="1 - зеленый">
      <formula>NOT(ISERROR(SEARCH("1 - зеленый",O228)))</formula>
    </cfRule>
    <cfRule type="containsText" dxfId="966" priority="972" stopIfTrue="1" operator="containsText" text="0 - серый">
      <formula>NOT(ISERROR(SEARCH("0 - серый",O228)))</formula>
    </cfRule>
  </conditionalFormatting>
  <conditionalFormatting sqref="P232">
    <cfRule type="containsText" dxfId="965" priority="965" stopIfTrue="1" operator="containsText" text="3 - красный">
      <formula>NOT(ISERROR(SEARCH("3 - красный",P232)))</formula>
    </cfRule>
    <cfRule type="containsText" dxfId="964" priority="966" stopIfTrue="1" operator="containsText" text="2 - желтый">
      <formula>NOT(ISERROR(SEARCH("2 - желтый",P232)))</formula>
    </cfRule>
    <cfRule type="containsText" dxfId="963" priority="967" stopIfTrue="1" operator="containsText" text="1 - зеленый">
      <formula>NOT(ISERROR(SEARCH("1 - зеленый",P232)))</formula>
    </cfRule>
    <cfRule type="containsText" dxfId="962" priority="968" stopIfTrue="1" operator="containsText" text="0 - серый">
      <formula>NOT(ISERROR(SEARCH("0 - серый",P232)))</formula>
    </cfRule>
  </conditionalFormatting>
  <conditionalFormatting sqref="O223">
    <cfRule type="containsText" dxfId="961" priority="961" stopIfTrue="1" operator="containsText" text="3 - красный">
      <formula>NOT(ISERROR(SEARCH("3 - красный",O223)))</formula>
    </cfRule>
    <cfRule type="containsText" dxfId="960" priority="962" stopIfTrue="1" operator="containsText" text="2 - желтый">
      <formula>NOT(ISERROR(SEARCH("2 - желтый",O223)))</formula>
    </cfRule>
    <cfRule type="containsText" dxfId="959" priority="963" stopIfTrue="1" operator="containsText" text="1 - зеленый">
      <formula>NOT(ISERROR(SEARCH("1 - зеленый",O223)))</formula>
    </cfRule>
    <cfRule type="containsText" dxfId="958" priority="964" stopIfTrue="1" operator="containsText" text="0 - серый">
      <formula>NOT(ISERROR(SEARCH("0 - серый",O223)))</formula>
    </cfRule>
  </conditionalFormatting>
  <conditionalFormatting sqref="O231">
    <cfRule type="containsText" dxfId="957" priority="957" stopIfTrue="1" operator="containsText" text="3 - красный">
      <formula>NOT(ISERROR(SEARCH("3 - красный",O231)))</formula>
    </cfRule>
    <cfRule type="containsText" dxfId="956" priority="958" stopIfTrue="1" operator="containsText" text="2 - желтый">
      <formula>NOT(ISERROR(SEARCH("2 - желтый",O231)))</formula>
    </cfRule>
    <cfRule type="containsText" dxfId="955" priority="959" stopIfTrue="1" operator="containsText" text="1 - зеленый">
      <formula>NOT(ISERROR(SEARCH("1 - зеленый",O231)))</formula>
    </cfRule>
    <cfRule type="containsText" dxfId="954" priority="960" stopIfTrue="1" operator="containsText" text="0 - серый">
      <formula>NOT(ISERROR(SEARCH("0 - серый",O231)))</formula>
    </cfRule>
  </conditionalFormatting>
  <conditionalFormatting sqref="O232">
    <cfRule type="containsText" dxfId="953" priority="953" stopIfTrue="1" operator="containsText" text="3 - красный">
      <formula>NOT(ISERROR(SEARCH("3 - красный",O232)))</formula>
    </cfRule>
    <cfRule type="containsText" dxfId="952" priority="954" stopIfTrue="1" operator="containsText" text="2 - желтый">
      <formula>NOT(ISERROR(SEARCH("2 - желтый",O232)))</formula>
    </cfRule>
    <cfRule type="containsText" dxfId="951" priority="955" stopIfTrue="1" operator="containsText" text="1 - зеленый">
      <formula>NOT(ISERROR(SEARCH("1 - зеленый",O232)))</formula>
    </cfRule>
    <cfRule type="containsText" dxfId="950" priority="956" stopIfTrue="1" operator="containsText" text="0 - серый">
      <formula>NOT(ISERROR(SEARCH("0 - серый",O232)))</formula>
    </cfRule>
  </conditionalFormatting>
  <conditionalFormatting sqref="P228 P230">
    <cfRule type="containsText" dxfId="949" priority="949" stopIfTrue="1" operator="containsText" text="3 - красный">
      <formula>NOT(ISERROR(SEARCH("3 - красный",P228)))</formula>
    </cfRule>
    <cfRule type="containsText" dxfId="948" priority="950" stopIfTrue="1" operator="containsText" text="2 - желтый">
      <formula>NOT(ISERROR(SEARCH("2 - желтый",P228)))</formula>
    </cfRule>
    <cfRule type="containsText" dxfId="947" priority="951" stopIfTrue="1" operator="containsText" text="1 - зеленый">
      <formula>NOT(ISERROR(SEARCH("1 - зеленый",P228)))</formula>
    </cfRule>
    <cfRule type="containsText" dxfId="946" priority="952" stopIfTrue="1" operator="containsText" text="0 - серый">
      <formula>NOT(ISERROR(SEARCH("0 - серый",P228)))</formula>
    </cfRule>
  </conditionalFormatting>
  <conditionalFormatting sqref="O229:P229">
    <cfRule type="containsText" dxfId="945" priority="945" stopIfTrue="1" operator="containsText" text="3 - красный">
      <formula>NOT(ISERROR(SEARCH("3 - красный",O229)))</formula>
    </cfRule>
    <cfRule type="containsText" dxfId="944" priority="946" stopIfTrue="1" operator="containsText" text="2 - желтый">
      <formula>NOT(ISERROR(SEARCH("2 - желтый",O229)))</formula>
    </cfRule>
    <cfRule type="containsText" dxfId="943" priority="947" stopIfTrue="1" operator="containsText" text="1 - зеленый">
      <formula>NOT(ISERROR(SEARCH("1 - зеленый",O229)))</formula>
    </cfRule>
    <cfRule type="containsText" dxfId="942" priority="948" stopIfTrue="1" operator="containsText" text="0 - серый">
      <formula>NOT(ISERROR(SEARCH("0 - серый",O229)))</formula>
    </cfRule>
  </conditionalFormatting>
  <conditionalFormatting sqref="P229">
    <cfRule type="containsText" dxfId="941" priority="941" stopIfTrue="1" operator="containsText" text="3 - красный">
      <formula>NOT(ISERROR(SEARCH("3 - красный",P229)))</formula>
    </cfRule>
    <cfRule type="containsText" dxfId="940" priority="942" stopIfTrue="1" operator="containsText" text="2 - желтый">
      <formula>NOT(ISERROR(SEARCH("2 - желтый",P229)))</formula>
    </cfRule>
    <cfRule type="containsText" dxfId="939" priority="943" stopIfTrue="1" operator="containsText" text="1 - зеленый">
      <formula>NOT(ISERROR(SEARCH("1 - зеленый",P229)))</formula>
    </cfRule>
    <cfRule type="containsText" dxfId="938" priority="944" stopIfTrue="1" operator="containsText" text="0 - серый">
      <formula>NOT(ISERROR(SEARCH("0 - серый",P229)))</formula>
    </cfRule>
  </conditionalFormatting>
  <conditionalFormatting sqref="O229">
    <cfRule type="containsText" dxfId="937" priority="937" stopIfTrue="1" operator="containsText" text="3 - красный">
      <formula>NOT(ISERROR(SEARCH("3 - красный",O229)))</formula>
    </cfRule>
    <cfRule type="containsText" dxfId="936" priority="938" stopIfTrue="1" operator="containsText" text="2 - желтый">
      <formula>NOT(ISERROR(SEARCH("2 - желтый",O229)))</formula>
    </cfRule>
    <cfRule type="containsText" dxfId="935" priority="939" stopIfTrue="1" operator="containsText" text="1 - зеленый">
      <formula>NOT(ISERROR(SEARCH("1 - зеленый",O229)))</formula>
    </cfRule>
    <cfRule type="containsText" dxfId="934" priority="940" stopIfTrue="1" operator="containsText" text="0 - серый">
      <formula>NOT(ISERROR(SEARCH("0 - серый",O229)))</formula>
    </cfRule>
  </conditionalFormatting>
  <conditionalFormatting sqref="P229">
    <cfRule type="containsText" dxfId="933" priority="933" stopIfTrue="1" operator="containsText" text="3 - красный">
      <formula>NOT(ISERROR(SEARCH("3 - красный",P229)))</formula>
    </cfRule>
    <cfRule type="containsText" dxfId="932" priority="934" stopIfTrue="1" operator="containsText" text="2 - желтый">
      <formula>NOT(ISERROR(SEARCH("2 - желтый",P229)))</formula>
    </cfRule>
    <cfRule type="containsText" dxfId="931" priority="935" stopIfTrue="1" operator="containsText" text="1 - зеленый">
      <formula>NOT(ISERROR(SEARCH("1 - зеленый",P229)))</formula>
    </cfRule>
    <cfRule type="containsText" dxfId="930" priority="936" stopIfTrue="1" operator="containsText" text="0 - серый">
      <formula>NOT(ISERROR(SEARCH("0 - серый",P229)))</formula>
    </cfRule>
  </conditionalFormatting>
  <conditionalFormatting sqref="O229">
    <cfRule type="containsText" dxfId="929" priority="929" stopIfTrue="1" operator="containsText" text="3 - красный">
      <formula>NOT(ISERROR(SEARCH("3 - красный",O229)))</formula>
    </cfRule>
    <cfRule type="containsText" dxfId="928" priority="930" stopIfTrue="1" operator="containsText" text="2 - желтый">
      <formula>NOT(ISERROR(SEARCH("2 - желтый",O229)))</formula>
    </cfRule>
    <cfRule type="containsText" dxfId="927" priority="931" stopIfTrue="1" operator="containsText" text="1 - зеленый">
      <formula>NOT(ISERROR(SEARCH("1 - зеленый",O229)))</formula>
    </cfRule>
    <cfRule type="containsText" dxfId="926" priority="932" stopIfTrue="1" operator="containsText" text="0 - серый">
      <formula>NOT(ISERROR(SEARCH("0 - серый",O229)))</formula>
    </cfRule>
  </conditionalFormatting>
  <conditionalFormatting sqref="P229">
    <cfRule type="containsText" dxfId="925" priority="921" stopIfTrue="1" operator="containsText" text="3 - красный">
      <formula>NOT(ISERROR(SEARCH("3 - красный",P229)))</formula>
    </cfRule>
    <cfRule type="containsText" dxfId="924" priority="922" stopIfTrue="1" operator="containsText" text="2 - желтый">
      <formula>NOT(ISERROR(SEARCH("2 - желтый",P229)))</formula>
    </cfRule>
    <cfRule type="containsText" dxfId="923" priority="923" stopIfTrue="1" operator="containsText" text="1 - зеленый">
      <formula>NOT(ISERROR(SEARCH("1 - зеленый",P229)))</formula>
    </cfRule>
    <cfRule type="containsText" dxfId="922" priority="924" stopIfTrue="1" operator="containsText" text="0 - серый">
      <formula>NOT(ISERROR(SEARCH("0 - серый",P229)))</formula>
    </cfRule>
  </conditionalFormatting>
  <conditionalFormatting sqref="O229">
    <cfRule type="containsText" dxfId="921" priority="925" stopIfTrue="1" operator="containsText" text="3 - красный">
      <formula>NOT(ISERROR(SEARCH("3 - красный",O229)))</formula>
    </cfRule>
    <cfRule type="containsText" dxfId="920" priority="926" stopIfTrue="1" operator="containsText" text="2 - желтый">
      <formula>NOT(ISERROR(SEARCH("2 - желтый",O229)))</formula>
    </cfRule>
    <cfRule type="containsText" dxfId="919" priority="927" stopIfTrue="1" operator="containsText" text="1 - зеленый">
      <formula>NOT(ISERROR(SEARCH("1 - зеленый",O229)))</formula>
    </cfRule>
    <cfRule type="containsText" dxfId="918" priority="928" stopIfTrue="1" operator="containsText" text="0 - серый">
      <formula>NOT(ISERROR(SEARCH("0 - серый",O229)))</formula>
    </cfRule>
  </conditionalFormatting>
  <conditionalFormatting sqref="O237:P237">
    <cfRule type="containsText" dxfId="917" priority="908" stopIfTrue="1" operator="containsText" text="3 - красный">
      <formula>NOT(ISERROR(SEARCH("3 - красный",O237)))</formula>
    </cfRule>
    <cfRule type="containsText" dxfId="916" priority="909" stopIfTrue="1" operator="containsText" text="2 - желтый">
      <formula>NOT(ISERROR(SEARCH("2 - желтый",O237)))</formula>
    </cfRule>
    <cfRule type="containsText" dxfId="915" priority="910" stopIfTrue="1" operator="containsText" text="1 - зеленый">
      <formula>NOT(ISERROR(SEARCH("1 - зеленый",O237)))</formula>
    </cfRule>
    <cfRule type="containsText" dxfId="914" priority="911" stopIfTrue="1" operator="containsText" text="0 - серый">
      <formula>NOT(ISERROR(SEARCH("0 - серый",O237)))</formula>
    </cfRule>
  </conditionalFormatting>
  <conditionalFormatting sqref="O235:P235">
    <cfRule type="containsText" dxfId="913" priority="916" stopIfTrue="1" operator="containsText" text="3 - красный">
      <formula>NOT(ISERROR(SEARCH("3 - красный",O235)))</formula>
    </cfRule>
    <cfRule type="containsText" dxfId="912" priority="917" stopIfTrue="1" operator="containsText" text="2 - желтый">
      <formula>NOT(ISERROR(SEARCH("2 - желтый",O235)))</formula>
    </cfRule>
    <cfRule type="containsText" dxfId="911" priority="918" stopIfTrue="1" operator="containsText" text="1 - зеленый">
      <formula>NOT(ISERROR(SEARCH("1 - зеленый",O235)))</formula>
    </cfRule>
    <cfRule type="containsText" dxfId="910" priority="919" stopIfTrue="1" operator="containsText" text="0 - серый">
      <formula>NOT(ISERROR(SEARCH("0 - серый",O235)))</formula>
    </cfRule>
  </conditionalFormatting>
  <conditionalFormatting sqref="O236:P236">
    <cfRule type="containsText" dxfId="909" priority="912" stopIfTrue="1" operator="containsText" text="3 - красный">
      <formula>NOT(ISERROR(SEARCH("3 - красный",O236)))</formula>
    </cfRule>
    <cfRule type="containsText" dxfId="908" priority="913" stopIfTrue="1" operator="containsText" text="2 - желтый">
      <formula>NOT(ISERROR(SEARCH("2 - желтый",O236)))</formula>
    </cfRule>
    <cfRule type="containsText" dxfId="907" priority="914" stopIfTrue="1" operator="containsText" text="1 - зеленый">
      <formula>NOT(ISERROR(SEARCH("1 - зеленый",O236)))</formula>
    </cfRule>
    <cfRule type="containsText" dxfId="906" priority="915" stopIfTrue="1" operator="containsText" text="0 - серый">
      <formula>NOT(ISERROR(SEARCH("0 - серый",O236)))</formula>
    </cfRule>
  </conditionalFormatting>
  <conditionalFormatting sqref="O238:P238">
    <cfRule type="containsText" dxfId="905" priority="904" stopIfTrue="1" operator="containsText" text="3 - красный">
      <formula>NOT(ISERROR(SEARCH("3 - красный",O238)))</formula>
    </cfRule>
    <cfRule type="containsText" dxfId="904" priority="905" stopIfTrue="1" operator="containsText" text="2 - желтый">
      <formula>NOT(ISERROR(SEARCH("2 - желтый",O238)))</formula>
    </cfRule>
    <cfRule type="containsText" dxfId="903" priority="906" stopIfTrue="1" operator="containsText" text="1 - зеленый">
      <formula>NOT(ISERROR(SEARCH("1 - зеленый",O238)))</formula>
    </cfRule>
    <cfRule type="containsText" dxfId="902" priority="907" stopIfTrue="1" operator="containsText" text="0 - серый">
      <formula>NOT(ISERROR(SEARCH("0 - серый",O238)))</formula>
    </cfRule>
  </conditionalFormatting>
  <conditionalFormatting sqref="O239:P239">
    <cfRule type="containsText" dxfId="901" priority="900" stopIfTrue="1" operator="containsText" text="3 - красный">
      <formula>NOT(ISERROR(SEARCH("3 - красный",O239)))</formula>
    </cfRule>
    <cfRule type="containsText" dxfId="900" priority="901" stopIfTrue="1" operator="containsText" text="2 - желтый">
      <formula>NOT(ISERROR(SEARCH("2 - желтый",O239)))</formula>
    </cfRule>
    <cfRule type="containsText" dxfId="899" priority="902" stopIfTrue="1" operator="containsText" text="1 - зеленый">
      <formula>NOT(ISERROR(SEARCH("1 - зеленый",O239)))</formula>
    </cfRule>
    <cfRule type="containsText" dxfId="898" priority="903" stopIfTrue="1" operator="containsText" text="0 - серый">
      <formula>NOT(ISERROR(SEARCH("0 - серый",O239)))</formula>
    </cfRule>
  </conditionalFormatting>
  <conditionalFormatting sqref="O240:P240">
    <cfRule type="containsText" dxfId="897" priority="896" stopIfTrue="1" operator="containsText" text="3 - красный">
      <formula>NOT(ISERROR(SEARCH("3 - красный",O240)))</formula>
    </cfRule>
    <cfRule type="containsText" dxfId="896" priority="897" stopIfTrue="1" operator="containsText" text="2 - желтый">
      <formula>NOT(ISERROR(SEARCH("2 - желтый",O240)))</formula>
    </cfRule>
    <cfRule type="containsText" dxfId="895" priority="898" stopIfTrue="1" operator="containsText" text="1 - зеленый">
      <formula>NOT(ISERROR(SEARCH("1 - зеленый",O240)))</formula>
    </cfRule>
    <cfRule type="containsText" dxfId="894" priority="899" stopIfTrue="1" operator="containsText" text="0 - серый">
      <formula>NOT(ISERROR(SEARCH("0 - серый",O240)))</formula>
    </cfRule>
  </conditionalFormatting>
  <conditionalFormatting sqref="O242:P242">
    <cfRule type="containsText" dxfId="893" priority="892" stopIfTrue="1" operator="containsText" text="3 - красный">
      <formula>NOT(ISERROR(SEARCH("3 - красный",O242)))</formula>
    </cfRule>
    <cfRule type="containsText" dxfId="892" priority="893" stopIfTrue="1" operator="containsText" text="2 - желтый">
      <formula>NOT(ISERROR(SEARCH("2 - желтый",O242)))</formula>
    </cfRule>
    <cfRule type="containsText" dxfId="891" priority="894" stopIfTrue="1" operator="containsText" text="1 - зеленый">
      <formula>NOT(ISERROR(SEARCH("1 - зеленый",O242)))</formula>
    </cfRule>
    <cfRule type="containsText" dxfId="890" priority="895" stopIfTrue="1" operator="containsText" text="0 - серый">
      <formula>NOT(ISERROR(SEARCH("0 - серый",O242)))</formula>
    </cfRule>
  </conditionalFormatting>
  <conditionalFormatting sqref="O243:P243">
    <cfRule type="containsText" dxfId="889" priority="888" stopIfTrue="1" operator="containsText" text="3 - красный">
      <formula>NOT(ISERROR(SEARCH("3 - красный",O243)))</formula>
    </cfRule>
    <cfRule type="containsText" dxfId="888" priority="889" stopIfTrue="1" operator="containsText" text="2 - желтый">
      <formula>NOT(ISERROR(SEARCH("2 - желтый",O243)))</formula>
    </cfRule>
    <cfRule type="containsText" dxfId="887" priority="890" stopIfTrue="1" operator="containsText" text="1 - зеленый">
      <formula>NOT(ISERROR(SEARCH("1 - зеленый",O243)))</formula>
    </cfRule>
    <cfRule type="containsText" dxfId="886" priority="891" stopIfTrue="1" operator="containsText" text="0 - серый">
      <formula>NOT(ISERROR(SEARCH("0 - серый",O243)))</formula>
    </cfRule>
  </conditionalFormatting>
  <conditionalFormatting sqref="O244:P244">
    <cfRule type="containsText" dxfId="885" priority="884" stopIfTrue="1" operator="containsText" text="3 - красный">
      <formula>NOT(ISERROR(SEARCH("3 - красный",O244)))</formula>
    </cfRule>
    <cfRule type="containsText" dxfId="884" priority="885" stopIfTrue="1" operator="containsText" text="2 - желтый">
      <formula>NOT(ISERROR(SEARCH("2 - желтый",O244)))</formula>
    </cfRule>
    <cfRule type="containsText" dxfId="883" priority="886" stopIfTrue="1" operator="containsText" text="1 - зеленый">
      <formula>NOT(ISERROR(SEARCH("1 - зеленый",O244)))</formula>
    </cfRule>
    <cfRule type="containsText" dxfId="882" priority="887" stopIfTrue="1" operator="containsText" text="0 - серый">
      <formula>NOT(ISERROR(SEARCH("0 - серый",O244)))</formula>
    </cfRule>
  </conditionalFormatting>
  <conditionalFormatting sqref="P237">
    <cfRule type="containsText" dxfId="881" priority="880" stopIfTrue="1" operator="containsText" text="3 - красный">
      <formula>NOT(ISERROR(SEARCH("3 - красный",P237)))</formula>
    </cfRule>
    <cfRule type="containsText" dxfId="880" priority="881" stopIfTrue="1" operator="containsText" text="2 - желтый">
      <formula>NOT(ISERROR(SEARCH("2 - желтый",P237)))</formula>
    </cfRule>
    <cfRule type="containsText" dxfId="879" priority="882" stopIfTrue="1" operator="containsText" text="1 - зеленый">
      <formula>NOT(ISERROR(SEARCH("1 - зеленый",P237)))</formula>
    </cfRule>
    <cfRule type="containsText" dxfId="878" priority="883" stopIfTrue="1" operator="containsText" text="0 - серый">
      <formula>NOT(ISERROR(SEARCH("0 - серый",P237)))</formula>
    </cfRule>
  </conditionalFormatting>
  <conditionalFormatting sqref="O236">
    <cfRule type="containsText" dxfId="877" priority="876" stopIfTrue="1" operator="containsText" text="3 - красный">
      <formula>NOT(ISERROR(SEARCH("3 - красный",O236)))</formula>
    </cfRule>
    <cfRule type="containsText" dxfId="876" priority="877" stopIfTrue="1" operator="containsText" text="2 - желтый">
      <formula>NOT(ISERROR(SEARCH("2 - желтый",O236)))</formula>
    </cfRule>
    <cfRule type="containsText" dxfId="875" priority="878" stopIfTrue="1" operator="containsText" text="1 - зеленый">
      <formula>NOT(ISERROR(SEARCH("1 - зеленый",O236)))</formula>
    </cfRule>
    <cfRule type="containsText" dxfId="874" priority="879" stopIfTrue="1" operator="containsText" text="0 - серый">
      <formula>NOT(ISERROR(SEARCH("0 - серый",O236)))</formula>
    </cfRule>
  </conditionalFormatting>
  <conditionalFormatting sqref="O243:P243">
    <cfRule type="containsText" dxfId="873" priority="836" stopIfTrue="1" operator="containsText" text="3 - красный">
      <formula>NOT(ISERROR(SEARCH("3 - красный",O243)))</formula>
    </cfRule>
    <cfRule type="containsText" dxfId="872" priority="837" stopIfTrue="1" operator="containsText" text="2 - желтый">
      <formula>NOT(ISERROR(SEARCH("2 - желтый",O243)))</formula>
    </cfRule>
    <cfRule type="containsText" dxfId="871" priority="838" stopIfTrue="1" operator="containsText" text="1 - зеленый">
      <formula>NOT(ISERROR(SEARCH("1 - зеленый",O243)))</formula>
    </cfRule>
    <cfRule type="containsText" dxfId="870" priority="839" stopIfTrue="1" operator="containsText" text="0 - серый">
      <formula>NOT(ISERROR(SEARCH("0 - серый",O243)))</formula>
    </cfRule>
  </conditionalFormatting>
  <conditionalFormatting sqref="P238">
    <cfRule type="containsText" dxfId="869" priority="872" stopIfTrue="1" operator="containsText" text="3 - красный">
      <formula>NOT(ISERROR(SEARCH("3 - красный",P238)))</formula>
    </cfRule>
    <cfRule type="containsText" dxfId="868" priority="873" stopIfTrue="1" operator="containsText" text="2 - желтый">
      <formula>NOT(ISERROR(SEARCH("2 - желтый",P238)))</formula>
    </cfRule>
    <cfRule type="containsText" dxfId="867" priority="874" stopIfTrue="1" operator="containsText" text="1 - зеленый">
      <formula>NOT(ISERROR(SEARCH("1 - зеленый",P238)))</formula>
    </cfRule>
    <cfRule type="containsText" dxfId="866" priority="875" stopIfTrue="1" operator="containsText" text="0 - серый">
      <formula>NOT(ISERROR(SEARCH("0 - серый",P238)))</formula>
    </cfRule>
  </conditionalFormatting>
  <conditionalFormatting sqref="O239:P239">
    <cfRule type="containsText" dxfId="865" priority="868" stopIfTrue="1" operator="containsText" text="3 - красный">
      <formula>NOT(ISERROR(SEARCH("3 - красный",O239)))</formula>
    </cfRule>
    <cfRule type="containsText" dxfId="864" priority="869" stopIfTrue="1" operator="containsText" text="2 - желтый">
      <formula>NOT(ISERROR(SEARCH("2 - желтый",O239)))</formula>
    </cfRule>
    <cfRule type="containsText" dxfId="863" priority="870" stopIfTrue="1" operator="containsText" text="1 - зеленый">
      <formula>NOT(ISERROR(SEARCH("1 - зеленый",O239)))</formula>
    </cfRule>
    <cfRule type="containsText" dxfId="862" priority="871" stopIfTrue="1" operator="containsText" text="0 - серый">
      <formula>NOT(ISERROR(SEARCH("0 - серый",O239)))</formula>
    </cfRule>
  </conditionalFormatting>
  <conditionalFormatting sqref="O235">
    <cfRule type="containsText" dxfId="861" priority="864" stopIfTrue="1" operator="containsText" text="3 - красный">
      <formula>NOT(ISERROR(SEARCH("3 - красный",O235)))</formula>
    </cfRule>
    <cfRule type="containsText" dxfId="860" priority="865" stopIfTrue="1" operator="containsText" text="2 - желтый">
      <formula>NOT(ISERROR(SEARCH("2 - желтый",O235)))</formula>
    </cfRule>
    <cfRule type="containsText" dxfId="859" priority="866" stopIfTrue="1" operator="containsText" text="1 - зеленый">
      <formula>NOT(ISERROR(SEARCH("1 - зеленый",O235)))</formula>
    </cfRule>
    <cfRule type="containsText" dxfId="858" priority="867" stopIfTrue="1" operator="containsText" text="0 - серый">
      <formula>NOT(ISERROR(SEARCH("0 - серый",O235)))</formula>
    </cfRule>
  </conditionalFormatting>
  <conditionalFormatting sqref="O237">
    <cfRule type="containsText" dxfId="857" priority="860" stopIfTrue="1" operator="containsText" text="3 - красный">
      <formula>NOT(ISERROR(SEARCH("3 - красный",O237)))</formula>
    </cfRule>
    <cfRule type="containsText" dxfId="856" priority="861" stopIfTrue="1" operator="containsText" text="2 - желтый">
      <formula>NOT(ISERROR(SEARCH("2 - желтый",O237)))</formula>
    </cfRule>
    <cfRule type="containsText" dxfId="855" priority="862" stopIfTrue="1" operator="containsText" text="1 - зеленый">
      <formula>NOT(ISERROR(SEARCH("1 - зеленый",O237)))</formula>
    </cfRule>
    <cfRule type="containsText" dxfId="854" priority="863" stopIfTrue="1" operator="containsText" text="0 - серый">
      <formula>NOT(ISERROR(SEARCH("0 - серый",O237)))</formula>
    </cfRule>
  </conditionalFormatting>
  <conditionalFormatting sqref="O238">
    <cfRule type="containsText" dxfId="853" priority="856" stopIfTrue="1" operator="containsText" text="3 - красный">
      <formula>NOT(ISERROR(SEARCH("3 - красный",O238)))</formula>
    </cfRule>
    <cfRule type="containsText" dxfId="852" priority="857" stopIfTrue="1" operator="containsText" text="2 - желтый">
      <formula>NOT(ISERROR(SEARCH("2 - желтый",O238)))</formula>
    </cfRule>
    <cfRule type="containsText" dxfId="851" priority="858" stopIfTrue="1" operator="containsText" text="1 - зеленый">
      <formula>NOT(ISERROR(SEARCH("1 - зеленый",O238)))</formula>
    </cfRule>
    <cfRule type="containsText" dxfId="850" priority="859" stopIfTrue="1" operator="containsText" text="0 - серый">
      <formula>NOT(ISERROR(SEARCH("0 - серый",O238)))</formula>
    </cfRule>
  </conditionalFormatting>
  <conditionalFormatting sqref="P236">
    <cfRule type="containsText" dxfId="849" priority="852" stopIfTrue="1" operator="containsText" text="3 - красный">
      <formula>NOT(ISERROR(SEARCH("3 - красный",P236)))</formula>
    </cfRule>
    <cfRule type="containsText" dxfId="848" priority="853" stopIfTrue="1" operator="containsText" text="2 - желтый">
      <formula>NOT(ISERROR(SEARCH("2 - желтый",P236)))</formula>
    </cfRule>
    <cfRule type="containsText" dxfId="847" priority="854" stopIfTrue="1" operator="containsText" text="1 - зеленый">
      <formula>NOT(ISERROR(SEARCH("1 - зеленый",P236)))</formula>
    </cfRule>
    <cfRule type="containsText" dxfId="846" priority="855" stopIfTrue="1" operator="containsText" text="0 - серый">
      <formula>NOT(ISERROR(SEARCH("0 - серый",P236)))</formula>
    </cfRule>
  </conditionalFormatting>
  <conditionalFormatting sqref="P235">
    <cfRule type="containsText" dxfId="845" priority="848" stopIfTrue="1" operator="containsText" text="3 - красный">
      <formula>NOT(ISERROR(SEARCH("3 - красный",P235)))</formula>
    </cfRule>
    <cfRule type="containsText" dxfId="844" priority="849" stopIfTrue="1" operator="containsText" text="2 - желтый">
      <formula>NOT(ISERROR(SEARCH("2 - желтый",P235)))</formula>
    </cfRule>
    <cfRule type="containsText" dxfId="843" priority="850" stopIfTrue="1" operator="containsText" text="1 - зеленый">
      <formula>NOT(ISERROR(SEARCH("1 - зеленый",P235)))</formula>
    </cfRule>
    <cfRule type="containsText" dxfId="842" priority="851" stopIfTrue="1" operator="containsText" text="0 - серый">
      <formula>NOT(ISERROR(SEARCH("0 - серый",P235)))</formula>
    </cfRule>
  </conditionalFormatting>
  <conditionalFormatting sqref="O240:P240">
    <cfRule type="containsText" dxfId="841" priority="844" stopIfTrue="1" operator="containsText" text="3 - красный">
      <formula>NOT(ISERROR(SEARCH("3 - красный",O240)))</formula>
    </cfRule>
    <cfRule type="containsText" dxfId="840" priority="845" stopIfTrue="1" operator="containsText" text="2 - желтый">
      <formula>NOT(ISERROR(SEARCH("2 - желтый",O240)))</formula>
    </cfRule>
    <cfRule type="containsText" dxfId="839" priority="846" stopIfTrue="1" operator="containsText" text="1 - зеленый">
      <formula>NOT(ISERROR(SEARCH("1 - зеленый",O240)))</formula>
    </cfRule>
    <cfRule type="containsText" dxfId="838" priority="847" stopIfTrue="1" operator="containsText" text="0 - серый">
      <formula>NOT(ISERROR(SEARCH("0 - серый",O240)))</formula>
    </cfRule>
  </conditionalFormatting>
  <conditionalFormatting sqref="O242:P242">
    <cfRule type="containsText" dxfId="837" priority="840" stopIfTrue="1" operator="containsText" text="3 - красный">
      <formula>NOT(ISERROR(SEARCH("3 - красный",O242)))</formula>
    </cfRule>
    <cfRule type="containsText" dxfId="836" priority="841" stopIfTrue="1" operator="containsText" text="2 - желтый">
      <formula>NOT(ISERROR(SEARCH("2 - желтый",O242)))</formula>
    </cfRule>
    <cfRule type="containsText" dxfId="835" priority="842" stopIfTrue="1" operator="containsText" text="1 - зеленый">
      <formula>NOT(ISERROR(SEARCH("1 - зеленый",O242)))</formula>
    </cfRule>
    <cfRule type="containsText" dxfId="834" priority="843" stopIfTrue="1" operator="containsText" text="0 - серый">
      <formula>NOT(ISERROR(SEARCH("0 - серый",O242)))</formula>
    </cfRule>
  </conditionalFormatting>
  <conditionalFormatting sqref="O244:P244">
    <cfRule type="containsText" dxfId="833" priority="832" stopIfTrue="1" operator="containsText" text="3 - красный">
      <formula>NOT(ISERROR(SEARCH("3 - красный",O244)))</formula>
    </cfRule>
    <cfRule type="containsText" dxfId="832" priority="833" stopIfTrue="1" operator="containsText" text="2 - желтый">
      <formula>NOT(ISERROR(SEARCH("2 - желтый",O244)))</formula>
    </cfRule>
    <cfRule type="containsText" dxfId="831" priority="834" stopIfTrue="1" operator="containsText" text="1 - зеленый">
      <formula>NOT(ISERROR(SEARCH("1 - зеленый",O244)))</formula>
    </cfRule>
    <cfRule type="containsText" dxfId="830" priority="835" stopIfTrue="1" operator="containsText" text="0 - серый">
      <formula>NOT(ISERROR(SEARCH("0 - серый",O244)))</formula>
    </cfRule>
  </conditionalFormatting>
  <conditionalFormatting sqref="P237">
    <cfRule type="containsText" dxfId="829" priority="828" stopIfTrue="1" operator="containsText" text="3 - красный">
      <formula>NOT(ISERROR(SEARCH("3 - красный",P237)))</formula>
    </cfRule>
    <cfRule type="containsText" dxfId="828" priority="829" stopIfTrue="1" operator="containsText" text="2 - желтый">
      <formula>NOT(ISERROR(SEARCH("2 - желтый",P237)))</formula>
    </cfRule>
    <cfRule type="containsText" dxfId="827" priority="830" stopIfTrue="1" operator="containsText" text="1 - зеленый">
      <formula>NOT(ISERROR(SEARCH("1 - зеленый",P237)))</formula>
    </cfRule>
    <cfRule type="containsText" dxfId="826" priority="831" stopIfTrue="1" operator="containsText" text="0 - серый">
      <formula>NOT(ISERROR(SEARCH("0 - серый",P237)))</formula>
    </cfRule>
  </conditionalFormatting>
  <conditionalFormatting sqref="O243:P243">
    <cfRule type="containsText" dxfId="825" priority="785" stopIfTrue="1" operator="containsText" text="3 - красный">
      <formula>NOT(ISERROR(SEARCH("3 - красный",O243)))</formula>
    </cfRule>
    <cfRule type="containsText" dxfId="824" priority="786" stopIfTrue="1" operator="containsText" text="2 - желтый">
      <formula>NOT(ISERROR(SEARCH("2 - желтый",O243)))</formula>
    </cfRule>
    <cfRule type="containsText" dxfId="823" priority="787" stopIfTrue="1" operator="containsText" text="1 - зеленый">
      <formula>NOT(ISERROR(SEARCH("1 - зеленый",O243)))</formula>
    </cfRule>
    <cfRule type="containsText" dxfId="822" priority="788" stopIfTrue="1" operator="containsText" text="0 - серый">
      <formula>NOT(ISERROR(SEARCH("0 - серый",O243)))</formula>
    </cfRule>
  </conditionalFormatting>
  <conditionalFormatting sqref="O236">
    <cfRule type="containsText" dxfId="821" priority="824" stopIfTrue="1" operator="containsText" text="3 - красный">
      <formula>NOT(ISERROR(SEARCH("3 - красный",O236)))</formula>
    </cfRule>
    <cfRule type="containsText" dxfId="820" priority="825" stopIfTrue="1" operator="containsText" text="2 - желтый">
      <formula>NOT(ISERROR(SEARCH("2 - желтый",O236)))</formula>
    </cfRule>
    <cfRule type="containsText" dxfId="819" priority="826" stopIfTrue="1" operator="containsText" text="1 - зеленый">
      <formula>NOT(ISERROR(SEARCH("1 - зеленый",O236)))</formula>
    </cfRule>
    <cfRule type="containsText" dxfId="818" priority="827" stopIfTrue="1" operator="containsText" text="0 - серый">
      <formula>NOT(ISERROR(SEARCH("0 - серый",O236)))</formula>
    </cfRule>
  </conditionalFormatting>
  <conditionalFormatting sqref="P238">
    <cfRule type="containsText" dxfId="817" priority="820" stopIfTrue="1" operator="containsText" text="3 - красный">
      <formula>NOT(ISERROR(SEARCH("3 - красный",P238)))</formula>
    </cfRule>
    <cfRule type="containsText" dxfId="816" priority="821" stopIfTrue="1" operator="containsText" text="2 - желтый">
      <formula>NOT(ISERROR(SEARCH("2 - желтый",P238)))</formula>
    </cfRule>
    <cfRule type="containsText" dxfId="815" priority="822" stopIfTrue="1" operator="containsText" text="1 - зеленый">
      <formula>NOT(ISERROR(SEARCH("1 - зеленый",P238)))</formula>
    </cfRule>
    <cfRule type="containsText" dxfId="814" priority="823" stopIfTrue="1" operator="containsText" text="0 - серый">
      <formula>NOT(ISERROR(SEARCH("0 - серый",P238)))</formula>
    </cfRule>
  </conditionalFormatting>
  <conditionalFormatting sqref="O239:P239">
    <cfRule type="containsText" dxfId="813" priority="816" stopIfTrue="1" operator="containsText" text="3 - красный">
      <formula>NOT(ISERROR(SEARCH("3 - красный",O239)))</formula>
    </cfRule>
    <cfRule type="containsText" dxfId="812" priority="817" stopIfTrue="1" operator="containsText" text="2 - желтый">
      <formula>NOT(ISERROR(SEARCH("2 - желтый",O239)))</formula>
    </cfRule>
    <cfRule type="containsText" dxfId="811" priority="818" stopIfTrue="1" operator="containsText" text="1 - зеленый">
      <formula>NOT(ISERROR(SEARCH("1 - зеленый",O239)))</formula>
    </cfRule>
    <cfRule type="containsText" dxfId="810" priority="819" stopIfTrue="1" operator="containsText" text="0 - серый">
      <formula>NOT(ISERROR(SEARCH("0 - серый",O239)))</formula>
    </cfRule>
  </conditionalFormatting>
  <conditionalFormatting sqref="O235">
    <cfRule type="containsText" dxfId="809" priority="812" stopIfTrue="1" operator="containsText" text="3 - красный">
      <formula>NOT(ISERROR(SEARCH("3 - красный",O235)))</formula>
    </cfRule>
    <cfRule type="containsText" dxfId="808" priority="813" stopIfTrue="1" operator="containsText" text="2 - желтый">
      <formula>NOT(ISERROR(SEARCH("2 - желтый",O235)))</formula>
    </cfRule>
    <cfRule type="containsText" dxfId="807" priority="814" stopIfTrue="1" operator="containsText" text="1 - зеленый">
      <formula>NOT(ISERROR(SEARCH("1 - зеленый",O235)))</formula>
    </cfRule>
    <cfRule type="containsText" dxfId="806" priority="815" stopIfTrue="1" operator="containsText" text="0 - серый">
      <formula>NOT(ISERROR(SEARCH("0 - серый",O235)))</formula>
    </cfRule>
  </conditionalFormatting>
  <conditionalFormatting sqref="O237">
    <cfRule type="containsText" dxfId="805" priority="808" stopIfTrue="1" operator="containsText" text="3 - красный">
      <formula>NOT(ISERROR(SEARCH("3 - красный",O237)))</formula>
    </cfRule>
    <cfRule type="containsText" dxfId="804" priority="809" stopIfTrue="1" operator="containsText" text="2 - желтый">
      <formula>NOT(ISERROR(SEARCH("2 - желтый",O237)))</formula>
    </cfRule>
    <cfRule type="containsText" dxfId="803" priority="810" stopIfTrue="1" operator="containsText" text="1 - зеленый">
      <formula>NOT(ISERROR(SEARCH("1 - зеленый",O237)))</formula>
    </cfRule>
    <cfRule type="containsText" dxfId="802" priority="811" stopIfTrue="1" operator="containsText" text="0 - серый">
      <formula>NOT(ISERROR(SEARCH("0 - серый",O237)))</formula>
    </cfRule>
  </conditionalFormatting>
  <conditionalFormatting sqref="O238">
    <cfRule type="containsText" dxfId="801" priority="804" stopIfTrue="1" operator="containsText" text="3 - красный">
      <formula>NOT(ISERROR(SEARCH("3 - красный",O238)))</formula>
    </cfRule>
    <cfRule type="containsText" dxfId="800" priority="805" stopIfTrue="1" operator="containsText" text="2 - желтый">
      <formula>NOT(ISERROR(SEARCH("2 - желтый",O238)))</formula>
    </cfRule>
    <cfRule type="containsText" dxfId="799" priority="806" stopIfTrue="1" operator="containsText" text="1 - зеленый">
      <formula>NOT(ISERROR(SEARCH("1 - зеленый",O238)))</formula>
    </cfRule>
    <cfRule type="containsText" dxfId="798" priority="807" stopIfTrue="1" operator="containsText" text="0 - серый">
      <formula>NOT(ISERROR(SEARCH("0 - серый",O238)))</formula>
    </cfRule>
  </conditionalFormatting>
  <conditionalFormatting sqref="P236">
    <cfRule type="containsText" dxfId="797" priority="800" stopIfTrue="1" operator="containsText" text="3 - красный">
      <formula>NOT(ISERROR(SEARCH("3 - красный",P236)))</formula>
    </cfRule>
    <cfRule type="containsText" dxfId="796" priority="801" stopIfTrue="1" operator="containsText" text="2 - желтый">
      <formula>NOT(ISERROR(SEARCH("2 - желтый",P236)))</formula>
    </cfRule>
    <cfRule type="containsText" dxfId="795" priority="802" stopIfTrue="1" operator="containsText" text="1 - зеленый">
      <formula>NOT(ISERROR(SEARCH("1 - зеленый",P236)))</formula>
    </cfRule>
    <cfRule type="containsText" dxfId="794" priority="803" stopIfTrue="1" operator="containsText" text="0 - серый">
      <formula>NOT(ISERROR(SEARCH("0 - серый",P236)))</formula>
    </cfRule>
  </conditionalFormatting>
  <conditionalFormatting sqref="P235">
    <cfRule type="containsText" dxfId="793" priority="796" stopIfTrue="1" operator="containsText" text="3 - красный">
      <formula>NOT(ISERROR(SEARCH("3 - красный",P235)))</formula>
    </cfRule>
    <cfRule type="containsText" dxfId="792" priority="797" stopIfTrue="1" operator="containsText" text="2 - желтый">
      <formula>NOT(ISERROR(SEARCH("2 - желтый",P235)))</formula>
    </cfRule>
    <cfRule type="containsText" dxfId="791" priority="798" stopIfTrue="1" operator="containsText" text="1 - зеленый">
      <formula>NOT(ISERROR(SEARCH("1 - зеленый",P235)))</formula>
    </cfRule>
    <cfRule type="containsText" dxfId="790" priority="799" stopIfTrue="1" operator="containsText" text="0 - серый">
      <formula>NOT(ISERROR(SEARCH("0 - серый",P235)))</formula>
    </cfRule>
  </conditionalFormatting>
  <conditionalFormatting sqref="O240:P240">
    <cfRule type="containsText" dxfId="789" priority="792" stopIfTrue="1" operator="containsText" text="3 - красный">
      <formula>NOT(ISERROR(SEARCH("3 - красный",O240)))</formula>
    </cfRule>
    <cfRule type="containsText" dxfId="788" priority="793" stopIfTrue="1" operator="containsText" text="2 - желтый">
      <formula>NOT(ISERROR(SEARCH("2 - желтый",O240)))</formula>
    </cfRule>
    <cfRule type="containsText" dxfId="787" priority="794" stopIfTrue="1" operator="containsText" text="1 - зеленый">
      <formula>NOT(ISERROR(SEARCH("1 - зеленый",O240)))</formula>
    </cfRule>
    <cfRule type="containsText" dxfId="786" priority="795" stopIfTrue="1" operator="containsText" text="0 - серый">
      <formula>NOT(ISERROR(SEARCH("0 - серый",O240)))</formula>
    </cfRule>
  </conditionalFormatting>
  <conditionalFormatting sqref="O242:P242">
    <cfRule type="containsText" dxfId="785" priority="789" stopIfTrue="1" operator="containsText" text="2 - желтый">
      <formula>NOT(ISERROR(SEARCH("2 - желтый",O242)))</formula>
    </cfRule>
    <cfRule type="containsText" dxfId="784" priority="790" stopIfTrue="1" operator="containsText" text="1 - зеленый">
      <formula>NOT(ISERROR(SEARCH("1 - зеленый",O242)))</formula>
    </cfRule>
    <cfRule type="containsText" dxfId="783" priority="791" stopIfTrue="1" operator="containsText" text="0 - серый">
      <formula>NOT(ISERROR(SEARCH("0 - серый",O242)))</formula>
    </cfRule>
    <cfRule type="containsText" dxfId="782" priority="920" stopIfTrue="1" operator="containsText" text="3 - красный">
      <formula>NOT(ISERROR(SEARCH("3 - красный",O242)))</formula>
    </cfRule>
  </conditionalFormatting>
  <conditionalFormatting sqref="O244:P244">
    <cfRule type="containsText" dxfId="781" priority="781" stopIfTrue="1" operator="containsText" text="3 - красный">
      <formula>NOT(ISERROR(SEARCH("3 - красный",O244)))</formula>
    </cfRule>
    <cfRule type="containsText" dxfId="780" priority="782" stopIfTrue="1" operator="containsText" text="2 - желтый">
      <formula>NOT(ISERROR(SEARCH("2 - желтый",O244)))</formula>
    </cfRule>
    <cfRule type="containsText" dxfId="779" priority="783" stopIfTrue="1" operator="containsText" text="1 - зеленый">
      <formula>NOT(ISERROR(SEARCH("1 - зеленый",O244)))</formula>
    </cfRule>
    <cfRule type="containsText" dxfId="778" priority="784" stopIfTrue="1" operator="containsText" text="0 - серый">
      <formula>NOT(ISERROR(SEARCH("0 - серый",O244)))</formula>
    </cfRule>
  </conditionalFormatting>
  <conditionalFormatting sqref="P235">
    <cfRule type="containsText" dxfId="777" priority="777" stopIfTrue="1" operator="containsText" text="3 - красный">
      <formula>NOT(ISERROR(SEARCH("3 - красный",P235)))</formula>
    </cfRule>
    <cfRule type="containsText" dxfId="776" priority="778" stopIfTrue="1" operator="containsText" text="2 - желтый">
      <formula>NOT(ISERROR(SEARCH("2 - желтый",P235)))</formula>
    </cfRule>
    <cfRule type="containsText" dxfId="775" priority="779" stopIfTrue="1" operator="containsText" text="1 - зеленый">
      <formula>NOT(ISERROR(SEARCH("1 - зеленый",P235)))</formula>
    </cfRule>
    <cfRule type="containsText" dxfId="774" priority="780" stopIfTrue="1" operator="containsText" text="0 - серый">
      <formula>NOT(ISERROR(SEARCH("0 - серый",P235)))</formula>
    </cfRule>
  </conditionalFormatting>
  <conditionalFormatting sqref="P243">
    <cfRule type="containsText" dxfId="773" priority="773" stopIfTrue="1" operator="containsText" text="3 - красный">
      <formula>NOT(ISERROR(SEARCH("3 - красный",P243)))</formula>
    </cfRule>
    <cfRule type="containsText" dxfId="772" priority="774" stopIfTrue="1" operator="containsText" text="2 - желтый">
      <formula>NOT(ISERROR(SEARCH("2 - желтый",P243)))</formula>
    </cfRule>
    <cfRule type="containsText" dxfId="771" priority="775" stopIfTrue="1" operator="containsText" text="1 - зеленый">
      <formula>NOT(ISERROR(SEARCH("1 - зеленый",P243)))</formula>
    </cfRule>
    <cfRule type="containsText" dxfId="770" priority="776" stopIfTrue="1" operator="containsText" text="0 - серый">
      <formula>NOT(ISERROR(SEARCH("0 - серый",P243)))</formula>
    </cfRule>
  </conditionalFormatting>
  <conditionalFormatting sqref="O237">
    <cfRule type="containsText" dxfId="769" priority="769" stopIfTrue="1" operator="containsText" text="3 - красный">
      <formula>NOT(ISERROR(SEARCH("3 - красный",O237)))</formula>
    </cfRule>
    <cfRule type="containsText" dxfId="768" priority="770" stopIfTrue="1" operator="containsText" text="2 - желтый">
      <formula>NOT(ISERROR(SEARCH("2 - желтый",O237)))</formula>
    </cfRule>
    <cfRule type="containsText" dxfId="767" priority="771" stopIfTrue="1" operator="containsText" text="1 - зеленый">
      <formula>NOT(ISERROR(SEARCH("1 - зеленый",O237)))</formula>
    </cfRule>
    <cfRule type="containsText" dxfId="766" priority="772" stopIfTrue="1" operator="containsText" text="0 - серый">
      <formula>NOT(ISERROR(SEARCH("0 - серый",O237)))</formula>
    </cfRule>
  </conditionalFormatting>
  <conditionalFormatting sqref="P236:P237">
    <cfRule type="containsText" dxfId="765" priority="765" stopIfTrue="1" operator="containsText" text="3 - красный">
      <formula>NOT(ISERROR(SEARCH("3 - красный",P236)))</formula>
    </cfRule>
    <cfRule type="containsText" dxfId="764" priority="766" stopIfTrue="1" operator="containsText" text="2 - желтый">
      <formula>NOT(ISERROR(SEARCH("2 - желтый",P236)))</formula>
    </cfRule>
    <cfRule type="containsText" dxfId="763" priority="767" stopIfTrue="1" operator="containsText" text="1 - зеленый">
      <formula>NOT(ISERROR(SEARCH("1 - зеленый",P236)))</formula>
    </cfRule>
    <cfRule type="containsText" dxfId="762" priority="768" stopIfTrue="1" operator="containsText" text="0 - серый">
      <formula>NOT(ISERROR(SEARCH("0 - серый",P236)))</formula>
    </cfRule>
  </conditionalFormatting>
  <conditionalFormatting sqref="O236">
    <cfRule type="containsText" dxfId="761" priority="761" stopIfTrue="1" operator="containsText" text="3 - красный">
      <formula>NOT(ISERROR(SEARCH("3 - красный",O236)))</formula>
    </cfRule>
    <cfRule type="containsText" dxfId="760" priority="762" stopIfTrue="1" operator="containsText" text="2 - желтый">
      <formula>NOT(ISERROR(SEARCH("2 - желтый",O236)))</formula>
    </cfRule>
    <cfRule type="containsText" dxfId="759" priority="763" stopIfTrue="1" operator="containsText" text="1 - зеленый">
      <formula>NOT(ISERROR(SEARCH("1 - зеленый",O236)))</formula>
    </cfRule>
    <cfRule type="containsText" dxfId="758" priority="764" stopIfTrue="1" operator="containsText" text="0 - серый">
      <formula>NOT(ISERROR(SEARCH("0 - серый",O236)))</formula>
    </cfRule>
  </conditionalFormatting>
  <conditionalFormatting sqref="P238">
    <cfRule type="containsText" dxfId="757" priority="753" stopIfTrue="1" operator="containsText" text="3 - красный">
      <formula>NOT(ISERROR(SEARCH("3 - красный",P238)))</formula>
    </cfRule>
    <cfRule type="containsText" dxfId="756" priority="754" stopIfTrue="1" operator="containsText" text="2 - желтый">
      <formula>NOT(ISERROR(SEARCH("2 - желтый",P238)))</formula>
    </cfRule>
    <cfRule type="containsText" dxfId="755" priority="755" stopIfTrue="1" operator="containsText" text="1 - зеленый">
      <formula>NOT(ISERROR(SEARCH("1 - зеленый",P238)))</formula>
    </cfRule>
    <cfRule type="containsText" dxfId="754" priority="756" stopIfTrue="1" operator="containsText" text="0 - серый">
      <formula>NOT(ISERROR(SEARCH("0 - серый",P238)))</formula>
    </cfRule>
  </conditionalFormatting>
  <conditionalFormatting sqref="O239">
    <cfRule type="containsText" dxfId="753" priority="749" stopIfTrue="1" operator="containsText" text="3 - красный">
      <formula>NOT(ISERROR(SEARCH("3 - красный",O239)))</formula>
    </cfRule>
    <cfRule type="containsText" dxfId="752" priority="750" stopIfTrue="1" operator="containsText" text="2 - желтый">
      <formula>NOT(ISERROR(SEARCH("2 - желтый",O239)))</formula>
    </cfRule>
    <cfRule type="containsText" dxfId="751" priority="751" stopIfTrue="1" operator="containsText" text="1 - зеленый">
      <formula>NOT(ISERROR(SEARCH("1 - зеленый",O239)))</formula>
    </cfRule>
    <cfRule type="containsText" dxfId="750" priority="752" stopIfTrue="1" operator="containsText" text="0 - серый">
      <formula>NOT(ISERROR(SEARCH("0 - серый",O239)))</formula>
    </cfRule>
  </conditionalFormatting>
  <conditionalFormatting sqref="O238">
    <cfRule type="containsText" dxfId="749" priority="757" stopIfTrue="1" operator="containsText" text="3 - красный">
      <formula>NOT(ISERROR(SEARCH("3 - красный",O238)))</formula>
    </cfRule>
    <cfRule type="containsText" dxfId="748" priority="758" stopIfTrue="1" operator="containsText" text="2 - желтый">
      <formula>NOT(ISERROR(SEARCH("2 - желтый",O238)))</formula>
    </cfRule>
    <cfRule type="containsText" dxfId="747" priority="759" stopIfTrue="1" operator="containsText" text="1 - зеленый">
      <formula>NOT(ISERROR(SEARCH("1 - зеленый",O238)))</formula>
    </cfRule>
    <cfRule type="containsText" dxfId="746" priority="760" stopIfTrue="1" operator="containsText" text="0 - серый">
      <formula>NOT(ISERROR(SEARCH("0 - серый",O238)))</formula>
    </cfRule>
  </conditionalFormatting>
  <conditionalFormatting sqref="P239">
    <cfRule type="containsText" dxfId="745" priority="745" stopIfTrue="1" operator="containsText" text="3 - красный">
      <formula>NOT(ISERROR(SEARCH("3 - красный",P239)))</formula>
    </cfRule>
    <cfRule type="containsText" dxfId="744" priority="746" stopIfTrue="1" operator="containsText" text="2 - желтый">
      <formula>NOT(ISERROR(SEARCH("2 - желтый",P239)))</formula>
    </cfRule>
    <cfRule type="containsText" dxfId="743" priority="747" stopIfTrue="1" operator="containsText" text="1 - зеленый">
      <formula>NOT(ISERROR(SEARCH("1 - зеленый",P239)))</formula>
    </cfRule>
    <cfRule type="containsText" dxfId="742" priority="748" stopIfTrue="1" operator="containsText" text="0 - серый">
      <formula>NOT(ISERROR(SEARCH("0 - серый",P239)))</formula>
    </cfRule>
  </conditionalFormatting>
  <conditionalFormatting sqref="O240 O242">
    <cfRule type="containsText" dxfId="741" priority="741" stopIfTrue="1" operator="containsText" text="3 - красный">
      <formula>NOT(ISERROR(SEARCH("3 - красный",O240)))</formula>
    </cfRule>
    <cfRule type="containsText" dxfId="740" priority="742" stopIfTrue="1" operator="containsText" text="2 - желтый">
      <formula>NOT(ISERROR(SEARCH("2 - желтый",O240)))</formula>
    </cfRule>
    <cfRule type="containsText" dxfId="739" priority="743" stopIfTrue="1" operator="containsText" text="1 - зеленый">
      <formula>NOT(ISERROR(SEARCH("1 - зеленый",O240)))</formula>
    </cfRule>
    <cfRule type="containsText" dxfId="738" priority="744" stopIfTrue="1" operator="containsText" text="0 - серый">
      <formula>NOT(ISERROR(SEARCH("0 - серый",O240)))</formula>
    </cfRule>
  </conditionalFormatting>
  <conditionalFormatting sqref="P244">
    <cfRule type="containsText" dxfId="737" priority="737" stopIfTrue="1" operator="containsText" text="3 - красный">
      <formula>NOT(ISERROR(SEARCH("3 - красный",P244)))</formula>
    </cfRule>
    <cfRule type="containsText" dxfId="736" priority="738" stopIfTrue="1" operator="containsText" text="2 - желтый">
      <formula>NOT(ISERROR(SEARCH("2 - желтый",P244)))</formula>
    </cfRule>
    <cfRule type="containsText" dxfId="735" priority="739" stopIfTrue="1" operator="containsText" text="1 - зеленый">
      <formula>NOT(ISERROR(SEARCH("1 - зеленый",P244)))</formula>
    </cfRule>
    <cfRule type="containsText" dxfId="734" priority="740" stopIfTrue="1" operator="containsText" text="0 - серый">
      <formula>NOT(ISERROR(SEARCH("0 - серый",P244)))</formula>
    </cfRule>
  </conditionalFormatting>
  <conditionalFormatting sqref="O235">
    <cfRule type="containsText" dxfId="733" priority="733" stopIfTrue="1" operator="containsText" text="3 - красный">
      <formula>NOT(ISERROR(SEARCH("3 - красный",O235)))</formula>
    </cfRule>
    <cfRule type="containsText" dxfId="732" priority="734" stopIfTrue="1" operator="containsText" text="2 - желтый">
      <formula>NOT(ISERROR(SEARCH("2 - желтый",O235)))</formula>
    </cfRule>
    <cfRule type="containsText" dxfId="731" priority="735" stopIfTrue="1" operator="containsText" text="1 - зеленый">
      <formula>NOT(ISERROR(SEARCH("1 - зеленый",O235)))</formula>
    </cfRule>
    <cfRule type="containsText" dxfId="730" priority="736" stopIfTrue="1" operator="containsText" text="0 - серый">
      <formula>NOT(ISERROR(SEARCH("0 - серый",O235)))</formula>
    </cfRule>
  </conditionalFormatting>
  <conditionalFormatting sqref="O243">
    <cfRule type="containsText" dxfId="729" priority="729" stopIfTrue="1" operator="containsText" text="3 - красный">
      <formula>NOT(ISERROR(SEARCH("3 - красный",O243)))</formula>
    </cfRule>
    <cfRule type="containsText" dxfId="728" priority="730" stopIfTrue="1" operator="containsText" text="2 - желтый">
      <formula>NOT(ISERROR(SEARCH("2 - желтый",O243)))</formula>
    </cfRule>
    <cfRule type="containsText" dxfId="727" priority="731" stopIfTrue="1" operator="containsText" text="1 - зеленый">
      <formula>NOT(ISERROR(SEARCH("1 - зеленый",O243)))</formula>
    </cfRule>
    <cfRule type="containsText" dxfId="726" priority="732" stopIfTrue="1" operator="containsText" text="0 - серый">
      <formula>NOT(ISERROR(SEARCH("0 - серый",O243)))</formula>
    </cfRule>
  </conditionalFormatting>
  <conditionalFormatting sqref="O244">
    <cfRule type="containsText" dxfId="725" priority="725" stopIfTrue="1" operator="containsText" text="3 - красный">
      <formula>NOT(ISERROR(SEARCH("3 - красный",O244)))</formula>
    </cfRule>
    <cfRule type="containsText" dxfId="724" priority="726" stopIfTrue="1" operator="containsText" text="2 - желтый">
      <formula>NOT(ISERROR(SEARCH("2 - желтый",O244)))</formula>
    </cfRule>
    <cfRule type="containsText" dxfId="723" priority="727" stopIfTrue="1" operator="containsText" text="1 - зеленый">
      <formula>NOT(ISERROR(SEARCH("1 - зеленый",O244)))</formula>
    </cfRule>
    <cfRule type="containsText" dxfId="722" priority="728" stopIfTrue="1" operator="containsText" text="0 - серый">
      <formula>NOT(ISERROR(SEARCH("0 - серый",O244)))</formula>
    </cfRule>
  </conditionalFormatting>
  <conditionalFormatting sqref="P240 P242">
    <cfRule type="containsText" dxfId="721" priority="721" stopIfTrue="1" operator="containsText" text="3 - красный">
      <formula>NOT(ISERROR(SEARCH("3 - красный",P240)))</formula>
    </cfRule>
    <cfRule type="containsText" dxfId="720" priority="722" stopIfTrue="1" operator="containsText" text="2 - желтый">
      <formula>NOT(ISERROR(SEARCH("2 - желтый",P240)))</formula>
    </cfRule>
    <cfRule type="containsText" dxfId="719" priority="723" stopIfTrue="1" operator="containsText" text="1 - зеленый">
      <formula>NOT(ISERROR(SEARCH("1 - зеленый",P240)))</formula>
    </cfRule>
    <cfRule type="containsText" dxfId="718" priority="724" stopIfTrue="1" operator="containsText" text="0 - серый">
      <formula>NOT(ISERROR(SEARCH("0 - серый",P240)))</formula>
    </cfRule>
  </conditionalFormatting>
  <conditionalFormatting sqref="O241:P241">
    <cfRule type="containsText" dxfId="717" priority="717" stopIfTrue="1" operator="containsText" text="3 - красный">
      <formula>NOT(ISERROR(SEARCH("3 - красный",O241)))</formula>
    </cfRule>
    <cfRule type="containsText" dxfId="716" priority="718" stopIfTrue="1" operator="containsText" text="2 - желтый">
      <formula>NOT(ISERROR(SEARCH("2 - желтый",O241)))</formula>
    </cfRule>
    <cfRule type="containsText" dxfId="715" priority="719" stopIfTrue="1" operator="containsText" text="1 - зеленый">
      <formula>NOT(ISERROR(SEARCH("1 - зеленый",O241)))</formula>
    </cfRule>
    <cfRule type="containsText" dxfId="714" priority="720" stopIfTrue="1" operator="containsText" text="0 - серый">
      <formula>NOT(ISERROR(SEARCH("0 - серый",O241)))</formula>
    </cfRule>
  </conditionalFormatting>
  <conditionalFormatting sqref="P241">
    <cfRule type="containsText" dxfId="713" priority="713" stopIfTrue="1" operator="containsText" text="3 - красный">
      <formula>NOT(ISERROR(SEARCH("3 - красный",P241)))</formula>
    </cfRule>
    <cfRule type="containsText" dxfId="712" priority="714" stopIfTrue="1" operator="containsText" text="2 - желтый">
      <formula>NOT(ISERROR(SEARCH("2 - желтый",P241)))</formula>
    </cfRule>
    <cfRule type="containsText" dxfId="711" priority="715" stopIfTrue="1" operator="containsText" text="1 - зеленый">
      <formula>NOT(ISERROR(SEARCH("1 - зеленый",P241)))</formula>
    </cfRule>
    <cfRule type="containsText" dxfId="710" priority="716" stopIfTrue="1" operator="containsText" text="0 - серый">
      <formula>NOT(ISERROR(SEARCH("0 - серый",P241)))</formula>
    </cfRule>
  </conditionalFormatting>
  <conditionalFormatting sqref="O241">
    <cfRule type="containsText" dxfId="709" priority="709" stopIfTrue="1" operator="containsText" text="3 - красный">
      <formula>NOT(ISERROR(SEARCH("3 - красный",O241)))</formula>
    </cfRule>
    <cfRule type="containsText" dxfId="708" priority="710" stopIfTrue="1" operator="containsText" text="2 - желтый">
      <formula>NOT(ISERROR(SEARCH("2 - желтый",O241)))</formula>
    </cfRule>
    <cfRule type="containsText" dxfId="707" priority="711" stopIfTrue="1" operator="containsText" text="1 - зеленый">
      <formula>NOT(ISERROR(SEARCH("1 - зеленый",O241)))</formula>
    </cfRule>
    <cfRule type="containsText" dxfId="706" priority="712" stopIfTrue="1" operator="containsText" text="0 - серый">
      <formula>NOT(ISERROR(SEARCH("0 - серый",O241)))</formula>
    </cfRule>
  </conditionalFormatting>
  <conditionalFormatting sqref="P241">
    <cfRule type="containsText" dxfId="705" priority="705" stopIfTrue="1" operator="containsText" text="3 - красный">
      <formula>NOT(ISERROR(SEARCH("3 - красный",P241)))</formula>
    </cfRule>
    <cfRule type="containsText" dxfId="704" priority="706" stopIfTrue="1" operator="containsText" text="2 - желтый">
      <formula>NOT(ISERROR(SEARCH("2 - желтый",P241)))</formula>
    </cfRule>
    <cfRule type="containsText" dxfId="703" priority="707" stopIfTrue="1" operator="containsText" text="1 - зеленый">
      <formula>NOT(ISERROR(SEARCH("1 - зеленый",P241)))</formula>
    </cfRule>
    <cfRule type="containsText" dxfId="702" priority="708" stopIfTrue="1" operator="containsText" text="0 - серый">
      <formula>NOT(ISERROR(SEARCH("0 - серый",P241)))</formula>
    </cfRule>
  </conditionalFormatting>
  <conditionalFormatting sqref="O241">
    <cfRule type="containsText" dxfId="701" priority="701" stopIfTrue="1" operator="containsText" text="3 - красный">
      <formula>NOT(ISERROR(SEARCH("3 - красный",O241)))</formula>
    </cfRule>
    <cfRule type="containsText" dxfId="700" priority="702" stopIfTrue="1" operator="containsText" text="2 - желтый">
      <formula>NOT(ISERROR(SEARCH("2 - желтый",O241)))</formula>
    </cfRule>
    <cfRule type="containsText" dxfId="699" priority="703" stopIfTrue="1" operator="containsText" text="1 - зеленый">
      <formula>NOT(ISERROR(SEARCH("1 - зеленый",O241)))</formula>
    </cfRule>
    <cfRule type="containsText" dxfId="698" priority="704" stopIfTrue="1" operator="containsText" text="0 - серый">
      <formula>NOT(ISERROR(SEARCH("0 - серый",O241)))</formula>
    </cfRule>
  </conditionalFormatting>
  <conditionalFormatting sqref="P241">
    <cfRule type="containsText" dxfId="697" priority="693" stopIfTrue="1" operator="containsText" text="3 - красный">
      <formula>NOT(ISERROR(SEARCH("3 - красный",P241)))</formula>
    </cfRule>
    <cfRule type="containsText" dxfId="696" priority="694" stopIfTrue="1" operator="containsText" text="2 - желтый">
      <formula>NOT(ISERROR(SEARCH("2 - желтый",P241)))</formula>
    </cfRule>
    <cfRule type="containsText" dxfId="695" priority="695" stopIfTrue="1" operator="containsText" text="1 - зеленый">
      <formula>NOT(ISERROR(SEARCH("1 - зеленый",P241)))</formula>
    </cfRule>
    <cfRule type="containsText" dxfId="694" priority="696" stopIfTrue="1" operator="containsText" text="0 - серый">
      <formula>NOT(ISERROR(SEARCH("0 - серый",P241)))</formula>
    </cfRule>
  </conditionalFormatting>
  <conditionalFormatting sqref="O241">
    <cfRule type="containsText" dxfId="693" priority="697" stopIfTrue="1" operator="containsText" text="3 - красный">
      <formula>NOT(ISERROR(SEARCH("3 - красный",O241)))</formula>
    </cfRule>
    <cfRule type="containsText" dxfId="692" priority="698" stopIfTrue="1" operator="containsText" text="2 - желтый">
      <formula>NOT(ISERROR(SEARCH("2 - желтый",O241)))</formula>
    </cfRule>
    <cfRule type="containsText" dxfId="691" priority="699" stopIfTrue="1" operator="containsText" text="1 - зеленый">
      <formula>NOT(ISERROR(SEARCH("1 - зеленый",O241)))</formula>
    </cfRule>
    <cfRule type="containsText" dxfId="690" priority="700" stopIfTrue="1" operator="containsText" text="0 - серый">
      <formula>NOT(ISERROR(SEARCH("0 - серый",O241)))</formula>
    </cfRule>
  </conditionalFormatting>
  <conditionalFormatting sqref="O249:P249">
    <cfRule type="containsText" dxfId="689" priority="680" stopIfTrue="1" operator="containsText" text="3 - красный">
      <formula>NOT(ISERROR(SEARCH("3 - красный",O249)))</formula>
    </cfRule>
    <cfRule type="containsText" dxfId="688" priority="681" stopIfTrue="1" operator="containsText" text="2 - желтый">
      <formula>NOT(ISERROR(SEARCH("2 - желтый",O249)))</formula>
    </cfRule>
    <cfRule type="containsText" dxfId="687" priority="682" stopIfTrue="1" operator="containsText" text="1 - зеленый">
      <formula>NOT(ISERROR(SEARCH("1 - зеленый",O249)))</formula>
    </cfRule>
    <cfRule type="containsText" dxfId="686" priority="683" stopIfTrue="1" operator="containsText" text="0 - серый">
      <formula>NOT(ISERROR(SEARCH("0 - серый",O249)))</formula>
    </cfRule>
  </conditionalFormatting>
  <conditionalFormatting sqref="O247:P247">
    <cfRule type="containsText" dxfId="685" priority="688" stopIfTrue="1" operator="containsText" text="3 - красный">
      <formula>NOT(ISERROR(SEARCH("3 - красный",O247)))</formula>
    </cfRule>
    <cfRule type="containsText" dxfId="684" priority="689" stopIfTrue="1" operator="containsText" text="2 - желтый">
      <formula>NOT(ISERROR(SEARCH("2 - желтый",O247)))</formula>
    </cfRule>
    <cfRule type="containsText" dxfId="683" priority="690" stopIfTrue="1" operator="containsText" text="1 - зеленый">
      <formula>NOT(ISERROR(SEARCH("1 - зеленый",O247)))</formula>
    </cfRule>
    <cfRule type="containsText" dxfId="682" priority="691" stopIfTrue="1" operator="containsText" text="0 - серый">
      <formula>NOT(ISERROR(SEARCH("0 - серый",O247)))</formula>
    </cfRule>
  </conditionalFormatting>
  <conditionalFormatting sqref="O248:P248">
    <cfRule type="containsText" dxfId="681" priority="684" stopIfTrue="1" operator="containsText" text="3 - красный">
      <formula>NOT(ISERROR(SEARCH("3 - красный",O248)))</formula>
    </cfRule>
    <cfRule type="containsText" dxfId="680" priority="685" stopIfTrue="1" operator="containsText" text="2 - желтый">
      <formula>NOT(ISERROR(SEARCH("2 - желтый",O248)))</formula>
    </cfRule>
    <cfRule type="containsText" dxfId="679" priority="686" stopIfTrue="1" operator="containsText" text="1 - зеленый">
      <formula>NOT(ISERROR(SEARCH("1 - зеленый",O248)))</formula>
    </cfRule>
    <cfRule type="containsText" dxfId="678" priority="687" stopIfTrue="1" operator="containsText" text="0 - серый">
      <formula>NOT(ISERROR(SEARCH("0 - серый",O248)))</formula>
    </cfRule>
  </conditionalFormatting>
  <conditionalFormatting sqref="O250:P250">
    <cfRule type="containsText" dxfId="677" priority="676" stopIfTrue="1" operator="containsText" text="3 - красный">
      <formula>NOT(ISERROR(SEARCH("3 - красный",O250)))</formula>
    </cfRule>
    <cfRule type="containsText" dxfId="676" priority="677" stopIfTrue="1" operator="containsText" text="2 - желтый">
      <formula>NOT(ISERROR(SEARCH("2 - желтый",O250)))</formula>
    </cfRule>
    <cfRule type="containsText" dxfId="675" priority="678" stopIfTrue="1" operator="containsText" text="1 - зеленый">
      <formula>NOT(ISERROR(SEARCH("1 - зеленый",O250)))</formula>
    </cfRule>
    <cfRule type="containsText" dxfId="674" priority="679" stopIfTrue="1" operator="containsText" text="0 - серый">
      <formula>NOT(ISERROR(SEARCH("0 - серый",O250)))</formula>
    </cfRule>
  </conditionalFormatting>
  <conditionalFormatting sqref="O251:P251">
    <cfRule type="containsText" dxfId="673" priority="672" stopIfTrue="1" operator="containsText" text="3 - красный">
      <formula>NOT(ISERROR(SEARCH("3 - красный",O251)))</formula>
    </cfRule>
    <cfRule type="containsText" dxfId="672" priority="673" stopIfTrue="1" operator="containsText" text="2 - желтый">
      <formula>NOT(ISERROR(SEARCH("2 - желтый",O251)))</formula>
    </cfRule>
    <cfRule type="containsText" dxfId="671" priority="674" stopIfTrue="1" operator="containsText" text="1 - зеленый">
      <formula>NOT(ISERROR(SEARCH("1 - зеленый",O251)))</formula>
    </cfRule>
    <cfRule type="containsText" dxfId="670" priority="675" stopIfTrue="1" operator="containsText" text="0 - серый">
      <formula>NOT(ISERROR(SEARCH("0 - серый",O251)))</formula>
    </cfRule>
  </conditionalFormatting>
  <conditionalFormatting sqref="O252:P252">
    <cfRule type="containsText" dxfId="669" priority="668" stopIfTrue="1" operator="containsText" text="3 - красный">
      <formula>NOT(ISERROR(SEARCH("3 - красный",O252)))</formula>
    </cfRule>
    <cfRule type="containsText" dxfId="668" priority="669" stopIfTrue="1" operator="containsText" text="2 - желтый">
      <formula>NOT(ISERROR(SEARCH("2 - желтый",O252)))</formula>
    </cfRule>
    <cfRule type="containsText" dxfId="667" priority="670" stopIfTrue="1" operator="containsText" text="1 - зеленый">
      <formula>NOT(ISERROR(SEARCH("1 - зеленый",O252)))</formula>
    </cfRule>
    <cfRule type="containsText" dxfId="666" priority="671" stopIfTrue="1" operator="containsText" text="0 - серый">
      <formula>NOT(ISERROR(SEARCH("0 - серый",O252)))</formula>
    </cfRule>
  </conditionalFormatting>
  <conditionalFormatting sqref="O254:P254">
    <cfRule type="containsText" dxfId="665" priority="664" stopIfTrue="1" operator="containsText" text="3 - красный">
      <formula>NOT(ISERROR(SEARCH("3 - красный",O254)))</formula>
    </cfRule>
    <cfRule type="containsText" dxfId="664" priority="665" stopIfTrue="1" operator="containsText" text="2 - желтый">
      <formula>NOT(ISERROR(SEARCH("2 - желтый",O254)))</formula>
    </cfRule>
    <cfRule type="containsText" dxfId="663" priority="666" stopIfTrue="1" operator="containsText" text="1 - зеленый">
      <formula>NOT(ISERROR(SEARCH("1 - зеленый",O254)))</formula>
    </cfRule>
    <cfRule type="containsText" dxfId="662" priority="667" stopIfTrue="1" operator="containsText" text="0 - серый">
      <formula>NOT(ISERROR(SEARCH("0 - серый",O254)))</formula>
    </cfRule>
  </conditionalFormatting>
  <conditionalFormatting sqref="O255:P255">
    <cfRule type="containsText" dxfId="661" priority="660" stopIfTrue="1" operator="containsText" text="3 - красный">
      <formula>NOT(ISERROR(SEARCH("3 - красный",O255)))</formula>
    </cfRule>
    <cfRule type="containsText" dxfId="660" priority="661" stopIfTrue="1" operator="containsText" text="2 - желтый">
      <formula>NOT(ISERROR(SEARCH("2 - желтый",O255)))</formula>
    </cfRule>
    <cfRule type="containsText" dxfId="659" priority="662" stopIfTrue="1" operator="containsText" text="1 - зеленый">
      <formula>NOT(ISERROR(SEARCH("1 - зеленый",O255)))</formula>
    </cfRule>
    <cfRule type="containsText" dxfId="658" priority="663" stopIfTrue="1" operator="containsText" text="0 - серый">
      <formula>NOT(ISERROR(SEARCH("0 - серый",O255)))</formula>
    </cfRule>
  </conditionalFormatting>
  <conditionalFormatting sqref="O256:P256">
    <cfRule type="containsText" dxfId="657" priority="656" stopIfTrue="1" operator="containsText" text="3 - красный">
      <formula>NOT(ISERROR(SEARCH("3 - красный",O256)))</formula>
    </cfRule>
    <cfRule type="containsText" dxfId="656" priority="657" stopIfTrue="1" operator="containsText" text="2 - желтый">
      <formula>NOT(ISERROR(SEARCH("2 - желтый",O256)))</formula>
    </cfRule>
    <cfRule type="containsText" dxfId="655" priority="658" stopIfTrue="1" operator="containsText" text="1 - зеленый">
      <formula>NOT(ISERROR(SEARCH("1 - зеленый",O256)))</formula>
    </cfRule>
    <cfRule type="containsText" dxfId="654" priority="659" stopIfTrue="1" operator="containsText" text="0 - серый">
      <formula>NOT(ISERROR(SEARCH("0 - серый",O256)))</formula>
    </cfRule>
  </conditionalFormatting>
  <conditionalFormatting sqref="P249">
    <cfRule type="containsText" dxfId="653" priority="652" stopIfTrue="1" operator="containsText" text="3 - красный">
      <formula>NOT(ISERROR(SEARCH("3 - красный",P249)))</formula>
    </cfRule>
    <cfRule type="containsText" dxfId="652" priority="653" stopIfTrue="1" operator="containsText" text="2 - желтый">
      <formula>NOT(ISERROR(SEARCH("2 - желтый",P249)))</formula>
    </cfRule>
    <cfRule type="containsText" dxfId="651" priority="654" stopIfTrue="1" operator="containsText" text="1 - зеленый">
      <formula>NOT(ISERROR(SEARCH("1 - зеленый",P249)))</formula>
    </cfRule>
    <cfRule type="containsText" dxfId="650" priority="655" stopIfTrue="1" operator="containsText" text="0 - серый">
      <formula>NOT(ISERROR(SEARCH("0 - серый",P249)))</formula>
    </cfRule>
  </conditionalFormatting>
  <conditionalFormatting sqref="O248">
    <cfRule type="containsText" dxfId="649" priority="648" stopIfTrue="1" operator="containsText" text="3 - красный">
      <formula>NOT(ISERROR(SEARCH("3 - красный",O248)))</formula>
    </cfRule>
    <cfRule type="containsText" dxfId="648" priority="649" stopIfTrue="1" operator="containsText" text="2 - желтый">
      <formula>NOT(ISERROR(SEARCH("2 - желтый",O248)))</formula>
    </cfRule>
    <cfRule type="containsText" dxfId="647" priority="650" stopIfTrue="1" operator="containsText" text="1 - зеленый">
      <formula>NOT(ISERROR(SEARCH("1 - зеленый",O248)))</formula>
    </cfRule>
    <cfRule type="containsText" dxfId="646" priority="651" stopIfTrue="1" operator="containsText" text="0 - серый">
      <formula>NOT(ISERROR(SEARCH("0 - серый",O248)))</formula>
    </cfRule>
  </conditionalFormatting>
  <conditionalFormatting sqref="O255:P255">
    <cfRule type="containsText" dxfId="645" priority="608" stopIfTrue="1" operator="containsText" text="3 - красный">
      <formula>NOT(ISERROR(SEARCH("3 - красный",O255)))</formula>
    </cfRule>
    <cfRule type="containsText" dxfId="644" priority="609" stopIfTrue="1" operator="containsText" text="2 - желтый">
      <formula>NOT(ISERROR(SEARCH("2 - желтый",O255)))</formula>
    </cfRule>
    <cfRule type="containsText" dxfId="643" priority="610" stopIfTrue="1" operator="containsText" text="1 - зеленый">
      <formula>NOT(ISERROR(SEARCH("1 - зеленый",O255)))</formula>
    </cfRule>
    <cfRule type="containsText" dxfId="642" priority="611" stopIfTrue="1" operator="containsText" text="0 - серый">
      <formula>NOT(ISERROR(SEARCH("0 - серый",O255)))</formula>
    </cfRule>
  </conditionalFormatting>
  <conditionalFormatting sqref="P250">
    <cfRule type="containsText" dxfId="641" priority="644" stopIfTrue="1" operator="containsText" text="3 - красный">
      <formula>NOT(ISERROR(SEARCH("3 - красный",P250)))</formula>
    </cfRule>
    <cfRule type="containsText" dxfId="640" priority="645" stopIfTrue="1" operator="containsText" text="2 - желтый">
      <formula>NOT(ISERROR(SEARCH("2 - желтый",P250)))</formula>
    </cfRule>
    <cfRule type="containsText" dxfId="639" priority="646" stopIfTrue="1" operator="containsText" text="1 - зеленый">
      <formula>NOT(ISERROR(SEARCH("1 - зеленый",P250)))</formula>
    </cfRule>
    <cfRule type="containsText" dxfId="638" priority="647" stopIfTrue="1" operator="containsText" text="0 - серый">
      <formula>NOT(ISERROR(SEARCH("0 - серый",P250)))</formula>
    </cfRule>
  </conditionalFormatting>
  <conditionalFormatting sqref="O251:P251">
    <cfRule type="containsText" dxfId="637" priority="640" stopIfTrue="1" operator="containsText" text="3 - красный">
      <formula>NOT(ISERROR(SEARCH("3 - красный",O251)))</formula>
    </cfRule>
    <cfRule type="containsText" dxfId="636" priority="641" stopIfTrue="1" operator="containsText" text="2 - желтый">
      <formula>NOT(ISERROR(SEARCH("2 - желтый",O251)))</formula>
    </cfRule>
    <cfRule type="containsText" dxfId="635" priority="642" stopIfTrue="1" operator="containsText" text="1 - зеленый">
      <formula>NOT(ISERROR(SEARCH("1 - зеленый",O251)))</formula>
    </cfRule>
    <cfRule type="containsText" dxfId="634" priority="643" stopIfTrue="1" operator="containsText" text="0 - серый">
      <formula>NOT(ISERROR(SEARCH("0 - серый",O251)))</formula>
    </cfRule>
  </conditionalFormatting>
  <conditionalFormatting sqref="O247">
    <cfRule type="containsText" dxfId="633" priority="636" stopIfTrue="1" operator="containsText" text="3 - красный">
      <formula>NOT(ISERROR(SEARCH("3 - красный",O247)))</formula>
    </cfRule>
    <cfRule type="containsText" dxfId="632" priority="637" stopIfTrue="1" operator="containsText" text="2 - желтый">
      <formula>NOT(ISERROR(SEARCH("2 - желтый",O247)))</formula>
    </cfRule>
    <cfRule type="containsText" dxfId="631" priority="638" stopIfTrue="1" operator="containsText" text="1 - зеленый">
      <formula>NOT(ISERROR(SEARCH("1 - зеленый",O247)))</formula>
    </cfRule>
    <cfRule type="containsText" dxfId="630" priority="639" stopIfTrue="1" operator="containsText" text="0 - серый">
      <formula>NOT(ISERROR(SEARCH("0 - серый",O247)))</formula>
    </cfRule>
  </conditionalFormatting>
  <conditionalFormatting sqref="O249">
    <cfRule type="containsText" dxfId="629" priority="632" stopIfTrue="1" operator="containsText" text="3 - красный">
      <formula>NOT(ISERROR(SEARCH("3 - красный",O249)))</formula>
    </cfRule>
    <cfRule type="containsText" dxfId="628" priority="633" stopIfTrue="1" operator="containsText" text="2 - желтый">
      <formula>NOT(ISERROR(SEARCH("2 - желтый",O249)))</formula>
    </cfRule>
    <cfRule type="containsText" dxfId="627" priority="634" stopIfTrue="1" operator="containsText" text="1 - зеленый">
      <formula>NOT(ISERROR(SEARCH("1 - зеленый",O249)))</formula>
    </cfRule>
    <cfRule type="containsText" dxfId="626" priority="635" stopIfTrue="1" operator="containsText" text="0 - серый">
      <formula>NOT(ISERROR(SEARCH("0 - серый",O249)))</formula>
    </cfRule>
  </conditionalFormatting>
  <conditionalFormatting sqref="O250">
    <cfRule type="containsText" dxfId="625" priority="628" stopIfTrue="1" operator="containsText" text="3 - красный">
      <formula>NOT(ISERROR(SEARCH("3 - красный",O250)))</formula>
    </cfRule>
    <cfRule type="containsText" dxfId="624" priority="629" stopIfTrue="1" operator="containsText" text="2 - желтый">
      <formula>NOT(ISERROR(SEARCH("2 - желтый",O250)))</formula>
    </cfRule>
    <cfRule type="containsText" dxfId="623" priority="630" stopIfTrue="1" operator="containsText" text="1 - зеленый">
      <formula>NOT(ISERROR(SEARCH("1 - зеленый",O250)))</formula>
    </cfRule>
    <cfRule type="containsText" dxfId="622" priority="631" stopIfTrue="1" operator="containsText" text="0 - серый">
      <formula>NOT(ISERROR(SEARCH("0 - серый",O250)))</formula>
    </cfRule>
  </conditionalFormatting>
  <conditionalFormatting sqref="P248">
    <cfRule type="containsText" dxfId="621" priority="624" stopIfTrue="1" operator="containsText" text="3 - красный">
      <formula>NOT(ISERROR(SEARCH("3 - красный",P248)))</formula>
    </cfRule>
    <cfRule type="containsText" dxfId="620" priority="625" stopIfTrue="1" operator="containsText" text="2 - желтый">
      <formula>NOT(ISERROR(SEARCH("2 - желтый",P248)))</formula>
    </cfRule>
    <cfRule type="containsText" dxfId="619" priority="626" stopIfTrue="1" operator="containsText" text="1 - зеленый">
      <formula>NOT(ISERROR(SEARCH("1 - зеленый",P248)))</formula>
    </cfRule>
    <cfRule type="containsText" dxfId="618" priority="627" stopIfTrue="1" operator="containsText" text="0 - серый">
      <formula>NOT(ISERROR(SEARCH("0 - серый",P248)))</formula>
    </cfRule>
  </conditionalFormatting>
  <conditionalFormatting sqref="P247">
    <cfRule type="containsText" dxfId="617" priority="620" stopIfTrue="1" operator="containsText" text="3 - красный">
      <formula>NOT(ISERROR(SEARCH("3 - красный",P247)))</formula>
    </cfRule>
    <cfRule type="containsText" dxfId="616" priority="621" stopIfTrue="1" operator="containsText" text="2 - желтый">
      <formula>NOT(ISERROR(SEARCH("2 - желтый",P247)))</formula>
    </cfRule>
    <cfRule type="containsText" dxfId="615" priority="622" stopIfTrue="1" operator="containsText" text="1 - зеленый">
      <formula>NOT(ISERROR(SEARCH("1 - зеленый",P247)))</formula>
    </cfRule>
    <cfRule type="containsText" dxfId="614" priority="623" stopIfTrue="1" operator="containsText" text="0 - серый">
      <formula>NOT(ISERROR(SEARCH("0 - серый",P247)))</formula>
    </cfRule>
  </conditionalFormatting>
  <conditionalFormatting sqref="O252:P252">
    <cfRule type="containsText" dxfId="613" priority="616" stopIfTrue="1" operator="containsText" text="3 - красный">
      <formula>NOT(ISERROR(SEARCH("3 - красный",O252)))</formula>
    </cfRule>
    <cfRule type="containsText" dxfId="612" priority="617" stopIfTrue="1" operator="containsText" text="2 - желтый">
      <formula>NOT(ISERROR(SEARCH("2 - желтый",O252)))</formula>
    </cfRule>
    <cfRule type="containsText" dxfId="611" priority="618" stopIfTrue="1" operator="containsText" text="1 - зеленый">
      <formula>NOT(ISERROR(SEARCH("1 - зеленый",O252)))</formula>
    </cfRule>
    <cfRule type="containsText" dxfId="610" priority="619" stopIfTrue="1" operator="containsText" text="0 - серый">
      <formula>NOT(ISERROR(SEARCH("0 - серый",O252)))</formula>
    </cfRule>
  </conditionalFormatting>
  <conditionalFormatting sqref="O254:P254">
    <cfRule type="containsText" dxfId="609" priority="612" stopIfTrue="1" operator="containsText" text="3 - красный">
      <formula>NOT(ISERROR(SEARCH("3 - красный",O254)))</formula>
    </cfRule>
    <cfRule type="containsText" dxfId="608" priority="613" stopIfTrue="1" operator="containsText" text="2 - желтый">
      <formula>NOT(ISERROR(SEARCH("2 - желтый",O254)))</formula>
    </cfRule>
    <cfRule type="containsText" dxfId="607" priority="614" stopIfTrue="1" operator="containsText" text="1 - зеленый">
      <formula>NOT(ISERROR(SEARCH("1 - зеленый",O254)))</formula>
    </cfRule>
    <cfRule type="containsText" dxfId="606" priority="615" stopIfTrue="1" operator="containsText" text="0 - серый">
      <formula>NOT(ISERROR(SEARCH("0 - серый",O254)))</formula>
    </cfRule>
  </conditionalFormatting>
  <conditionalFormatting sqref="O256:P256">
    <cfRule type="containsText" dxfId="605" priority="604" stopIfTrue="1" operator="containsText" text="3 - красный">
      <formula>NOT(ISERROR(SEARCH("3 - красный",O256)))</formula>
    </cfRule>
    <cfRule type="containsText" dxfId="604" priority="605" stopIfTrue="1" operator="containsText" text="2 - желтый">
      <formula>NOT(ISERROR(SEARCH("2 - желтый",O256)))</formula>
    </cfRule>
    <cfRule type="containsText" dxfId="603" priority="606" stopIfTrue="1" operator="containsText" text="1 - зеленый">
      <formula>NOT(ISERROR(SEARCH("1 - зеленый",O256)))</formula>
    </cfRule>
    <cfRule type="containsText" dxfId="602" priority="607" stopIfTrue="1" operator="containsText" text="0 - серый">
      <formula>NOT(ISERROR(SEARCH("0 - серый",O256)))</formula>
    </cfRule>
  </conditionalFormatting>
  <conditionalFormatting sqref="P249">
    <cfRule type="containsText" dxfId="601" priority="600" stopIfTrue="1" operator="containsText" text="3 - красный">
      <formula>NOT(ISERROR(SEARCH("3 - красный",P249)))</formula>
    </cfRule>
    <cfRule type="containsText" dxfId="600" priority="601" stopIfTrue="1" operator="containsText" text="2 - желтый">
      <formula>NOT(ISERROR(SEARCH("2 - желтый",P249)))</formula>
    </cfRule>
    <cfRule type="containsText" dxfId="599" priority="602" stopIfTrue="1" operator="containsText" text="1 - зеленый">
      <formula>NOT(ISERROR(SEARCH("1 - зеленый",P249)))</formula>
    </cfRule>
    <cfRule type="containsText" dxfId="598" priority="603" stopIfTrue="1" operator="containsText" text="0 - серый">
      <formula>NOT(ISERROR(SEARCH("0 - серый",P249)))</formula>
    </cfRule>
  </conditionalFormatting>
  <conditionalFormatting sqref="O255:P255">
    <cfRule type="containsText" dxfId="597" priority="557" stopIfTrue="1" operator="containsText" text="3 - красный">
      <formula>NOT(ISERROR(SEARCH("3 - красный",O255)))</formula>
    </cfRule>
    <cfRule type="containsText" dxfId="596" priority="558" stopIfTrue="1" operator="containsText" text="2 - желтый">
      <formula>NOT(ISERROR(SEARCH("2 - желтый",O255)))</formula>
    </cfRule>
    <cfRule type="containsText" dxfId="595" priority="559" stopIfTrue="1" operator="containsText" text="1 - зеленый">
      <formula>NOT(ISERROR(SEARCH("1 - зеленый",O255)))</formula>
    </cfRule>
    <cfRule type="containsText" dxfId="594" priority="560" stopIfTrue="1" operator="containsText" text="0 - серый">
      <formula>NOT(ISERROR(SEARCH("0 - серый",O255)))</formula>
    </cfRule>
  </conditionalFormatting>
  <conditionalFormatting sqref="O248">
    <cfRule type="containsText" dxfId="593" priority="596" stopIfTrue="1" operator="containsText" text="3 - красный">
      <formula>NOT(ISERROR(SEARCH("3 - красный",O248)))</formula>
    </cfRule>
    <cfRule type="containsText" dxfId="592" priority="597" stopIfTrue="1" operator="containsText" text="2 - желтый">
      <formula>NOT(ISERROR(SEARCH("2 - желтый",O248)))</formula>
    </cfRule>
    <cfRule type="containsText" dxfId="591" priority="598" stopIfTrue="1" operator="containsText" text="1 - зеленый">
      <formula>NOT(ISERROR(SEARCH("1 - зеленый",O248)))</formula>
    </cfRule>
    <cfRule type="containsText" dxfId="590" priority="599" stopIfTrue="1" operator="containsText" text="0 - серый">
      <formula>NOT(ISERROR(SEARCH("0 - серый",O248)))</formula>
    </cfRule>
  </conditionalFormatting>
  <conditionalFormatting sqref="P250">
    <cfRule type="containsText" dxfId="589" priority="592" stopIfTrue="1" operator="containsText" text="3 - красный">
      <formula>NOT(ISERROR(SEARCH("3 - красный",P250)))</formula>
    </cfRule>
    <cfRule type="containsText" dxfId="588" priority="593" stopIfTrue="1" operator="containsText" text="2 - желтый">
      <formula>NOT(ISERROR(SEARCH("2 - желтый",P250)))</formula>
    </cfRule>
    <cfRule type="containsText" dxfId="587" priority="594" stopIfTrue="1" operator="containsText" text="1 - зеленый">
      <formula>NOT(ISERROR(SEARCH("1 - зеленый",P250)))</formula>
    </cfRule>
    <cfRule type="containsText" dxfId="586" priority="595" stopIfTrue="1" operator="containsText" text="0 - серый">
      <formula>NOT(ISERROR(SEARCH("0 - серый",P250)))</formula>
    </cfRule>
  </conditionalFormatting>
  <conditionalFormatting sqref="O251:P251">
    <cfRule type="containsText" dxfId="585" priority="588" stopIfTrue="1" operator="containsText" text="3 - красный">
      <formula>NOT(ISERROR(SEARCH("3 - красный",O251)))</formula>
    </cfRule>
    <cfRule type="containsText" dxfId="584" priority="589" stopIfTrue="1" operator="containsText" text="2 - желтый">
      <formula>NOT(ISERROR(SEARCH("2 - желтый",O251)))</formula>
    </cfRule>
    <cfRule type="containsText" dxfId="583" priority="590" stopIfTrue="1" operator="containsText" text="1 - зеленый">
      <formula>NOT(ISERROR(SEARCH("1 - зеленый",O251)))</formula>
    </cfRule>
    <cfRule type="containsText" dxfId="582" priority="591" stopIfTrue="1" operator="containsText" text="0 - серый">
      <formula>NOT(ISERROR(SEARCH("0 - серый",O251)))</formula>
    </cfRule>
  </conditionalFormatting>
  <conditionalFormatting sqref="O247">
    <cfRule type="containsText" dxfId="581" priority="584" stopIfTrue="1" operator="containsText" text="3 - красный">
      <formula>NOT(ISERROR(SEARCH("3 - красный",O247)))</formula>
    </cfRule>
    <cfRule type="containsText" dxfId="580" priority="585" stopIfTrue="1" operator="containsText" text="2 - желтый">
      <formula>NOT(ISERROR(SEARCH("2 - желтый",O247)))</formula>
    </cfRule>
    <cfRule type="containsText" dxfId="579" priority="586" stopIfTrue="1" operator="containsText" text="1 - зеленый">
      <formula>NOT(ISERROR(SEARCH("1 - зеленый",O247)))</formula>
    </cfRule>
    <cfRule type="containsText" dxfId="578" priority="587" stopIfTrue="1" operator="containsText" text="0 - серый">
      <formula>NOT(ISERROR(SEARCH("0 - серый",O247)))</formula>
    </cfRule>
  </conditionalFormatting>
  <conditionalFormatting sqref="O249">
    <cfRule type="containsText" dxfId="577" priority="580" stopIfTrue="1" operator="containsText" text="3 - красный">
      <formula>NOT(ISERROR(SEARCH("3 - красный",O249)))</formula>
    </cfRule>
    <cfRule type="containsText" dxfId="576" priority="581" stopIfTrue="1" operator="containsText" text="2 - желтый">
      <formula>NOT(ISERROR(SEARCH("2 - желтый",O249)))</formula>
    </cfRule>
    <cfRule type="containsText" dxfId="575" priority="582" stopIfTrue="1" operator="containsText" text="1 - зеленый">
      <formula>NOT(ISERROR(SEARCH("1 - зеленый",O249)))</formula>
    </cfRule>
    <cfRule type="containsText" dxfId="574" priority="583" stopIfTrue="1" operator="containsText" text="0 - серый">
      <formula>NOT(ISERROR(SEARCH("0 - серый",O249)))</formula>
    </cfRule>
  </conditionalFormatting>
  <conditionalFormatting sqref="O250">
    <cfRule type="containsText" dxfId="573" priority="576" stopIfTrue="1" operator="containsText" text="3 - красный">
      <formula>NOT(ISERROR(SEARCH("3 - красный",O250)))</formula>
    </cfRule>
    <cfRule type="containsText" dxfId="572" priority="577" stopIfTrue="1" operator="containsText" text="2 - желтый">
      <formula>NOT(ISERROR(SEARCH("2 - желтый",O250)))</formula>
    </cfRule>
    <cfRule type="containsText" dxfId="571" priority="578" stopIfTrue="1" operator="containsText" text="1 - зеленый">
      <formula>NOT(ISERROR(SEARCH("1 - зеленый",O250)))</formula>
    </cfRule>
    <cfRule type="containsText" dxfId="570" priority="579" stopIfTrue="1" operator="containsText" text="0 - серый">
      <formula>NOT(ISERROR(SEARCH("0 - серый",O250)))</formula>
    </cfRule>
  </conditionalFormatting>
  <conditionalFormatting sqref="P248">
    <cfRule type="containsText" dxfId="569" priority="572" stopIfTrue="1" operator="containsText" text="3 - красный">
      <formula>NOT(ISERROR(SEARCH("3 - красный",P248)))</formula>
    </cfRule>
    <cfRule type="containsText" dxfId="568" priority="573" stopIfTrue="1" operator="containsText" text="2 - желтый">
      <formula>NOT(ISERROR(SEARCH("2 - желтый",P248)))</formula>
    </cfRule>
    <cfRule type="containsText" dxfId="567" priority="574" stopIfTrue="1" operator="containsText" text="1 - зеленый">
      <formula>NOT(ISERROR(SEARCH("1 - зеленый",P248)))</formula>
    </cfRule>
    <cfRule type="containsText" dxfId="566" priority="575" stopIfTrue="1" operator="containsText" text="0 - серый">
      <formula>NOT(ISERROR(SEARCH("0 - серый",P248)))</formula>
    </cfRule>
  </conditionalFormatting>
  <conditionalFormatting sqref="P247">
    <cfRule type="containsText" dxfId="565" priority="568" stopIfTrue="1" operator="containsText" text="3 - красный">
      <formula>NOT(ISERROR(SEARCH("3 - красный",P247)))</formula>
    </cfRule>
    <cfRule type="containsText" dxfId="564" priority="569" stopIfTrue="1" operator="containsText" text="2 - желтый">
      <formula>NOT(ISERROR(SEARCH("2 - желтый",P247)))</formula>
    </cfRule>
    <cfRule type="containsText" dxfId="563" priority="570" stopIfTrue="1" operator="containsText" text="1 - зеленый">
      <formula>NOT(ISERROR(SEARCH("1 - зеленый",P247)))</formula>
    </cfRule>
    <cfRule type="containsText" dxfId="562" priority="571" stopIfTrue="1" operator="containsText" text="0 - серый">
      <formula>NOT(ISERROR(SEARCH("0 - серый",P247)))</formula>
    </cfRule>
  </conditionalFormatting>
  <conditionalFormatting sqref="O252:P252">
    <cfRule type="containsText" dxfId="561" priority="564" stopIfTrue="1" operator="containsText" text="3 - красный">
      <formula>NOT(ISERROR(SEARCH("3 - красный",O252)))</formula>
    </cfRule>
    <cfRule type="containsText" dxfId="560" priority="565" stopIfTrue="1" operator="containsText" text="2 - желтый">
      <formula>NOT(ISERROR(SEARCH("2 - желтый",O252)))</formula>
    </cfRule>
    <cfRule type="containsText" dxfId="559" priority="566" stopIfTrue="1" operator="containsText" text="1 - зеленый">
      <formula>NOT(ISERROR(SEARCH("1 - зеленый",O252)))</formula>
    </cfRule>
    <cfRule type="containsText" dxfId="558" priority="567" stopIfTrue="1" operator="containsText" text="0 - серый">
      <formula>NOT(ISERROR(SEARCH("0 - серый",O252)))</formula>
    </cfRule>
  </conditionalFormatting>
  <conditionalFormatting sqref="O254:P254">
    <cfRule type="containsText" dxfId="557" priority="561" stopIfTrue="1" operator="containsText" text="2 - желтый">
      <formula>NOT(ISERROR(SEARCH("2 - желтый",O254)))</formula>
    </cfRule>
    <cfRule type="containsText" dxfId="556" priority="562" stopIfTrue="1" operator="containsText" text="1 - зеленый">
      <formula>NOT(ISERROR(SEARCH("1 - зеленый",O254)))</formula>
    </cfRule>
    <cfRule type="containsText" dxfId="555" priority="563" stopIfTrue="1" operator="containsText" text="0 - серый">
      <formula>NOT(ISERROR(SEARCH("0 - серый",O254)))</formula>
    </cfRule>
    <cfRule type="containsText" dxfId="554" priority="692" stopIfTrue="1" operator="containsText" text="3 - красный">
      <formula>NOT(ISERROR(SEARCH("3 - красный",O254)))</formula>
    </cfRule>
  </conditionalFormatting>
  <conditionalFormatting sqref="O256:P256">
    <cfRule type="containsText" dxfId="553" priority="553" stopIfTrue="1" operator="containsText" text="3 - красный">
      <formula>NOT(ISERROR(SEARCH("3 - красный",O256)))</formula>
    </cfRule>
    <cfRule type="containsText" dxfId="552" priority="554" stopIfTrue="1" operator="containsText" text="2 - желтый">
      <formula>NOT(ISERROR(SEARCH("2 - желтый",O256)))</formula>
    </cfRule>
    <cfRule type="containsText" dxfId="551" priority="555" stopIfTrue="1" operator="containsText" text="1 - зеленый">
      <formula>NOT(ISERROR(SEARCH("1 - зеленый",O256)))</formula>
    </cfRule>
    <cfRule type="containsText" dxfId="550" priority="556" stopIfTrue="1" operator="containsText" text="0 - серый">
      <formula>NOT(ISERROR(SEARCH("0 - серый",O256)))</formula>
    </cfRule>
  </conditionalFormatting>
  <conditionalFormatting sqref="P247">
    <cfRule type="containsText" dxfId="549" priority="549" stopIfTrue="1" operator="containsText" text="3 - красный">
      <formula>NOT(ISERROR(SEARCH("3 - красный",P247)))</formula>
    </cfRule>
    <cfRule type="containsText" dxfId="548" priority="550" stopIfTrue="1" operator="containsText" text="2 - желтый">
      <formula>NOT(ISERROR(SEARCH("2 - желтый",P247)))</formula>
    </cfRule>
    <cfRule type="containsText" dxfId="547" priority="551" stopIfTrue="1" operator="containsText" text="1 - зеленый">
      <formula>NOT(ISERROR(SEARCH("1 - зеленый",P247)))</formula>
    </cfRule>
    <cfRule type="containsText" dxfId="546" priority="552" stopIfTrue="1" operator="containsText" text="0 - серый">
      <formula>NOT(ISERROR(SEARCH("0 - серый",P247)))</formula>
    </cfRule>
  </conditionalFormatting>
  <conditionalFormatting sqref="P255">
    <cfRule type="containsText" dxfId="545" priority="545" stopIfTrue="1" operator="containsText" text="3 - красный">
      <formula>NOT(ISERROR(SEARCH("3 - красный",P255)))</formula>
    </cfRule>
    <cfRule type="containsText" dxfId="544" priority="546" stopIfTrue="1" operator="containsText" text="2 - желтый">
      <formula>NOT(ISERROR(SEARCH("2 - желтый",P255)))</formula>
    </cfRule>
    <cfRule type="containsText" dxfId="543" priority="547" stopIfTrue="1" operator="containsText" text="1 - зеленый">
      <formula>NOT(ISERROR(SEARCH("1 - зеленый",P255)))</formula>
    </cfRule>
    <cfRule type="containsText" dxfId="542" priority="548" stopIfTrue="1" operator="containsText" text="0 - серый">
      <formula>NOT(ISERROR(SEARCH("0 - серый",P255)))</formula>
    </cfRule>
  </conditionalFormatting>
  <conditionalFormatting sqref="O249">
    <cfRule type="containsText" dxfId="541" priority="541" stopIfTrue="1" operator="containsText" text="3 - красный">
      <formula>NOT(ISERROR(SEARCH("3 - красный",O249)))</formula>
    </cfRule>
    <cfRule type="containsText" dxfId="540" priority="542" stopIfTrue="1" operator="containsText" text="2 - желтый">
      <formula>NOT(ISERROR(SEARCH("2 - желтый",O249)))</formula>
    </cfRule>
    <cfRule type="containsText" dxfId="539" priority="543" stopIfTrue="1" operator="containsText" text="1 - зеленый">
      <formula>NOT(ISERROR(SEARCH("1 - зеленый",O249)))</formula>
    </cfRule>
    <cfRule type="containsText" dxfId="538" priority="544" stopIfTrue="1" operator="containsText" text="0 - серый">
      <formula>NOT(ISERROR(SEARCH("0 - серый",O249)))</formula>
    </cfRule>
  </conditionalFormatting>
  <conditionalFormatting sqref="P248:P249">
    <cfRule type="containsText" dxfId="537" priority="537" stopIfTrue="1" operator="containsText" text="3 - красный">
      <formula>NOT(ISERROR(SEARCH("3 - красный",P248)))</formula>
    </cfRule>
    <cfRule type="containsText" dxfId="536" priority="538" stopIfTrue="1" operator="containsText" text="2 - желтый">
      <formula>NOT(ISERROR(SEARCH("2 - желтый",P248)))</formula>
    </cfRule>
    <cfRule type="containsText" dxfId="535" priority="539" stopIfTrue="1" operator="containsText" text="1 - зеленый">
      <formula>NOT(ISERROR(SEARCH("1 - зеленый",P248)))</formula>
    </cfRule>
    <cfRule type="containsText" dxfId="534" priority="540" stopIfTrue="1" operator="containsText" text="0 - серый">
      <formula>NOT(ISERROR(SEARCH("0 - серый",P248)))</formula>
    </cfRule>
  </conditionalFormatting>
  <conditionalFormatting sqref="O248">
    <cfRule type="containsText" dxfId="533" priority="533" stopIfTrue="1" operator="containsText" text="3 - красный">
      <formula>NOT(ISERROR(SEARCH("3 - красный",O248)))</formula>
    </cfRule>
    <cfRule type="containsText" dxfId="532" priority="534" stopIfTrue="1" operator="containsText" text="2 - желтый">
      <formula>NOT(ISERROR(SEARCH("2 - желтый",O248)))</formula>
    </cfRule>
    <cfRule type="containsText" dxfId="531" priority="535" stopIfTrue="1" operator="containsText" text="1 - зеленый">
      <formula>NOT(ISERROR(SEARCH("1 - зеленый",O248)))</formula>
    </cfRule>
    <cfRule type="containsText" dxfId="530" priority="536" stopIfTrue="1" operator="containsText" text="0 - серый">
      <formula>NOT(ISERROR(SEARCH("0 - серый",O248)))</formula>
    </cfRule>
  </conditionalFormatting>
  <conditionalFormatting sqref="P250">
    <cfRule type="containsText" dxfId="529" priority="525" stopIfTrue="1" operator="containsText" text="3 - красный">
      <formula>NOT(ISERROR(SEARCH("3 - красный",P250)))</formula>
    </cfRule>
    <cfRule type="containsText" dxfId="528" priority="526" stopIfTrue="1" operator="containsText" text="2 - желтый">
      <formula>NOT(ISERROR(SEARCH("2 - желтый",P250)))</formula>
    </cfRule>
    <cfRule type="containsText" dxfId="527" priority="527" stopIfTrue="1" operator="containsText" text="1 - зеленый">
      <formula>NOT(ISERROR(SEARCH("1 - зеленый",P250)))</formula>
    </cfRule>
    <cfRule type="containsText" dxfId="526" priority="528" stopIfTrue="1" operator="containsText" text="0 - серый">
      <formula>NOT(ISERROR(SEARCH("0 - серый",P250)))</formula>
    </cfRule>
  </conditionalFormatting>
  <conditionalFormatting sqref="O251">
    <cfRule type="containsText" dxfId="525" priority="521" stopIfTrue="1" operator="containsText" text="3 - красный">
      <formula>NOT(ISERROR(SEARCH("3 - красный",O251)))</formula>
    </cfRule>
    <cfRule type="containsText" dxfId="524" priority="522" stopIfTrue="1" operator="containsText" text="2 - желтый">
      <formula>NOT(ISERROR(SEARCH("2 - желтый",O251)))</formula>
    </cfRule>
    <cfRule type="containsText" dxfId="523" priority="523" stopIfTrue="1" operator="containsText" text="1 - зеленый">
      <formula>NOT(ISERROR(SEARCH("1 - зеленый",O251)))</formula>
    </cfRule>
    <cfRule type="containsText" dxfId="522" priority="524" stopIfTrue="1" operator="containsText" text="0 - серый">
      <formula>NOT(ISERROR(SEARCH("0 - серый",O251)))</formula>
    </cfRule>
  </conditionalFormatting>
  <conditionalFormatting sqref="O250">
    <cfRule type="containsText" dxfId="521" priority="529" stopIfTrue="1" operator="containsText" text="3 - красный">
      <formula>NOT(ISERROR(SEARCH("3 - красный",O250)))</formula>
    </cfRule>
    <cfRule type="containsText" dxfId="520" priority="530" stopIfTrue="1" operator="containsText" text="2 - желтый">
      <formula>NOT(ISERROR(SEARCH("2 - желтый",O250)))</formula>
    </cfRule>
    <cfRule type="containsText" dxfId="519" priority="531" stopIfTrue="1" operator="containsText" text="1 - зеленый">
      <formula>NOT(ISERROR(SEARCH("1 - зеленый",O250)))</formula>
    </cfRule>
    <cfRule type="containsText" dxfId="518" priority="532" stopIfTrue="1" operator="containsText" text="0 - серый">
      <formula>NOT(ISERROR(SEARCH("0 - серый",O250)))</formula>
    </cfRule>
  </conditionalFormatting>
  <conditionalFormatting sqref="P251">
    <cfRule type="containsText" dxfId="517" priority="517" stopIfTrue="1" operator="containsText" text="3 - красный">
      <formula>NOT(ISERROR(SEARCH("3 - красный",P251)))</formula>
    </cfRule>
    <cfRule type="containsText" dxfId="516" priority="518" stopIfTrue="1" operator="containsText" text="2 - желтый">
      <formula>NOT(ISERROR(SEARCH("2 - желтый",P251)))</formula>
    </cfRule>
    <cfRule type="containsText" dxfId="515" priority="519" stopIfTrue="1" operator="containsText" text="1 - зеленый">
      <formula>NOT(ISERROR(SEARCH("1 - зеленый",P251)))</formula>
    </cfRule>
    <cfRule type="containsText" dxfId="514" priority="520" stopIfTrue="1" operator="containsText" text="0 - серый">
      <formula>NOT(ISERROR(SEARCH("0 - серый",P251)))</formula>
    </cfRule>
  </conditionalFormatting>
  <conditionalFormatting sqref="O252 O254">
    <cfRule type="containsText" dxfId="513" priority="513" stopIfTrue="1" operator="containsText" text="3 - красный">
      <formula>NOT(ISERROR(SEARCH("3 - красный",O252)))</formula>
    </cfRule>
    <cfRule type="containsText" dxfId="512" priority="514" stopIfTrue="1" operator="containsText" text="2 - желтый">
      <formula>NOT(ISERROR(SEARCH("2 - желтый",O252)))</formula>
    </cfRule>
    <cfRule type="containsText" dxfId="511" priority="515" stopIfTrue="1" operator="containsText" text="1 - зеленый">
      <formula>NOT(ISERROR(SEARCH("1 - зеленый",O252)))</formula>
    </cfRule>
    <cfRule type="containsText" dxfId="510" priority="516" stopIfTrue="1" operator="containsText" text="0 - серый">
      <formula>NOT(ISERROR(SEARCH("0 - серый",O252)))</formula>
    </cfRule>
  </conditionalFormatting>
  <conditionalFormatting sqref="P256">
    <cfRule type="containsText" dxfId="509" priority="509" stopIfTrue="1" operator="containsText" text="3 - красный">
      <formula>NOT(ISERROR(SEARCH("3 - красный",P256)))</formula>
    </cfRule>
    <cfRule type="containsText" dxfId="508" priority="510" stopIfTrue="1" operator="containsText" text="2 - желтый">
      <formula>NOT(ISERROR(SEARCH("2 - желтый",P256)))</formula>
    </cfRule>
    <cfRule type="containsText" dxfId="507" priority="511" stopIfTrue="1" operator="containsText" text="1 - зеленый">
      <formula>NOT(ISERROR(SEARCH("1 - зеленый",P256)))</formula>
    </cfRule>
    <cfRule type="containsText" dxfId="506" priority="512" stopIfTrue="1" operator="containsText" text="0 - серый">
      <formula>NOT(ISERROR(SEARCH("0 - серый",P256)))</formula>
    </cfRule>
  </conditionalFormatting>
  <conditionalFormatting sqref="O247">
    <cfRule type="containsText" dxfId="505" priority="505" stopIfTrue="1" operator="containsText" text="3 - красный">
      <formula>NOT(ISERROR(SEARCH("3 - красный",O247)))</formula>
    </cfRule>
    <cfRule type="containsText" dxfId="504" priority="506" stopIfTrue="1" operator="containsText" text="2 - желтый">
      <formula>NOT(ISERROR(SEARCH("2 - желтый",O247)))</formula>
    </cfRule>
    <cfRule type="containsText" dxfId="503" priority="507" stopIfTrue="1" operator="containsText" text="1 - зеленый">
      <formula>NOT(ISERROR(SEARCH("1 - зеленый",O247)))</formula>
    </cfRule>
    <cfRule type="containsText" dxfId="502" priority="508" stopIfTrue="1" operator="containsText" text="0 - серый">
      <formula>NOT(ISERROR(SEARCH("0 - серый",O247)))</formula>
    </cfRule>
  </conditionalFormatting>
  <conditionalFormatting sqref="O255">
    <cfRule type="containsText" dxfId="501" priority="501" stopIfTrue="1" operator="containsText" text="3 - красный">
      <formula>NOT(ISERROR(SEARCH("3 - красный",O255)))</formula>
    </cfRule>
    <cfRule type="containsText" dxfId="500" priority="502" stopIfTrue="1" operator="containsText" text="2 - желтый">
      <formula>NOT(ISERROR(SEARCH("2 - желтый",O255)))</formula>
    </cfRule>
    <cfRule type="containsText" dxfId="499" priority="503" stopIfTrue="1" operator="containsText" text="1 - зеленый">
      <formula>NOT(ISERROR(SEARCH("1 - зеленый",O255)))</formula>
    </cfRule>
    <cfRule type="containsText" dxfId="498" priority="504" stopIfTrue="1" operator="containsText" text="0 - серый">
      <formula>NOT(ISERROR(SEARCH("0 - серый",O255)))</formula>
    </cfRule>
  </conditionalFormatting>
  <conditionalFormatting sqref="O256">
    <cfRule type="containsText" dxfId="497" priority="497" stopIfTrue="1" operator="containsText" text="3 - красный">
      <formula>NOT(ISERROR(SEARCH("3 - красный",O256)))</formula>
    </cfRule>
    <cfRule type="containsText" dxfId="496" priority="498" stopIfTrue="1" operator="containsText" text="2 - желтый">
      <formula>NOT(ISERROR(SEARCH("2 - желтый",O256)))</formula>
    </cfRule>
    <cfRule type="containsText" dxfId="495" priority="499" stopIfTrue="1" operator="containsText" text="1 - зеленый">
      <formula>NOT(ISERROR(SEARCH("1 - зеленый",O256)))</formula>
    </cfRule>
    <cfRule type="containsText" dxfId="494" priority="500" stopIfTrue="1" operator="containsText" text="0 - серый">
      <formula>NOT(ISERROR(SEARCH("0 - серый",O256)))</formula>
    </cfRule>
  </conditionalFormatting>
  <conditionalFormatting sqref="P252 P254">
    <cfRule type="containsText" dxfId="493" priority="493" stopIfTrue="1" operator="containsText" text="3 - красный">
      <formula>NOT(ISERROR(SEARCH("3 - красный",P252)))</formula>
    </cfRule>
    <cfRule type="containsText" dxfId="492" priority="494" stopIfTrue="1" operator="containsText" text="2 - желтый">
      <formula>NOT(ISERROR(SEARCH("2 - желтый",P252)))</formula>
    </cfRule>
    <cfRule type="containsText" dxfId="491" priority="495" stopIfTrue="1" operator="containsText" text="1 - зеленый">
      <formula>NOT(ISERROR(SEARCH("1 - зеленый",P252)))</formula>
    </cfRule>
    <cfRule type="containsText" dxfId="490" priority="496" stopIfTrue="1" operator="containsText" text="0 - серый">
      <formula>NOT(ISERROR(SEARCH("0 - серый",P252)))</formula>
    </cfRule>
  </conditionalFormatting>
  <conditionalFormatting sqref="O253:P253">
    <cfRule type="containsText" dxfId="489" priority="489" stopIfTrue="1" operator="containsText" text="3 - красный">
      <formula>NOT(ISERROR(SEARCH("3 - красный",O253)))</formula>
    </cfRule>
    <cfRule type="containsText" dxfId="488" priority="490" stopIfTrue="1" operator="containsText" text="2 - желтый">
      <formula>NOT(ISERROR(SEARCH("2 - желтый",O253)))</formula>
    </cfRule>
    <cfRule type="containsText" dxfId="487" priority="491" stopIfTrue="1" operator="containsText" text="1 - зеленый">
      <formula>NOT(ISERROR(SEARCH("1 - зеленый",O253)))</formula>
    </cfRule>
    <cfRule type="containsText" dxfId="486" priority="492" stopIfTrue="1" operator="containsText" text="0 - серый">
      <formula>NOT(ISERROR(SEARCH("0 - серый",O253)))</formula>
    </cfRule>
  </conditionalFormatting>
  <conditionalFormatting sqref="P253">
    <cfRule type="containsText" dxfId="485" priority="485" stopIfTrue="1" operator="containsText" text="3 - красный">
      <formula>NOT(ISERROR(SEARCH("3 - красный",P253)))</formula>
    </cfRule>
    <cfRule type="containsText" dxfId="484" priority="486" stopIfTrue="1" operator="containsText" text="2 - желтый">
      <formula>NOT(ISERROR(SEARCH("2 - желтый",P253)))</formula>
    </cfRule>
    <cfRule type="containsText" dxfId="483" priority="487" stopIfTrue="1" operator="containsText" text="1 - зеленый">
      <formula>NOT(ISERROR(SEARCH("1 - зеленый",P253)))</formula>
    </cfRule>
    <cfRule type="containsText" dxfId="482" priority="488" stopIfTrue="1" operator="containsText" text="0 - серый">
      <formula>NOT(ISERROR(SEARCH("0 - серый",P253)))</formula>
    </cfRule>
  </conditionalFormatting>
  <conditionalFormatting sqref="O253">
    <cfRule type="containsText" dxfId="481" priority="481" stopIfTrue="1" operator="containsText" text="3 - красный">
      <formula>NOT(ISERROR(SEARCH("3 - красный",O253)))</formula>
    </cfRule>
    <cfRule type="containsText" dxfId="480" priority="482" stopIfTrue="1" operator="containsText" text="2 - желтый">
      <formula>NOT(ISERROR(SEARCH("2 - желтый",O253)))</formula>
    </cfRule>
    <cfRule type="containsText" dxfId="479" priority="483" stopIfTrue="1" operator="containsText" text="1 - зеленый">
      <formula>NOT(ISERROR(SEARCH("1 - зеленый",O253)))</formula>
    </cfRule>
    <cfRule type="containsText" dxfId="478" priority="484" stopIfTrue="1" operator="containsText" text="0 - серый">
      <formula>NOT(ISERROR(SEARCH("0 - серый",O253)))</formula>
    </cfRule>
  </conditionalFormatting>
  <conditionalFormatting sqref="P253">
    <cfRule type="containsText" dxfId="477" priority="477" stopIfTrue="1" operator="containsText" text="3 - красный">
      <formula>NOT(ISERROR(SEARCH("3 - красный",P253)))</formula>
    </cfRule>
    <cfRule type="containsText" dxfId="476" priority="478" stopIfTrue="1" operator="containsText" text="2 - желтый">
      <formula>NOT(ISERROR(SEARCH("2 - желтый",P253)))</formula>
    </cfRule>
    <cfRule type="containsText" dxfId="475" priority="479" stopIfTrue="1" operator="containsText" text="1 - зеленый">
      <formula>NOT(ISERROR(SEARCH("1 - зеленый",P253)))</formula>
    </cfRule>
    <cfRule type="containsText" dxfId="474" priority="480" stopIfTrue="1" operator="containsText" text="0 - серый">
      <formula>NOT(ISERROR(SEARCH("0 - серый",P253)))</formula>
    </cfRule>
  </conditionalFormatting>
  <conditionalFormatting sqref="O253">
    <cfRule type="containsText" dxfId="473" priority="473" stopIfTrue="1" operator="containsText" text="3 - красный">
      <formula>NOT(ISERROR(SEARCH("3 - красный",O253)))</formula>
    </cfRule>
    <cfRule type="containsText" dxfId="472" priority="474" stopIfTrue="1" operator="containsText" text="2 - желтый">
      <formula>NOT(ISERROR(SEARCH("2 - желтый",O253)))</formula>
    </cfRule>
    <cfRule type="containsText" dxfId="471" priority="475" stopIfTrue="1" operator="containsText" text="1 - зеленый">
      <formula>NOT(ISERROR(SEARCH("1 - зеленый",O253)))</formula>
    </cfRule>
    <cfRule type="containsText" dxfId="470" priority="476" stopIfTrue="1" operator="containsText" text="0 - серый">
      <formula>NOT(ISERROR(SEARCH("0 - серый",O253)))</formula>
    </cfRule>
  </conditionalFormatting>
  <conditionalFormatting sqref="P253">
    <cfRule type="containsText" dxfId="469" priority="465" stopIfTrue="1" operator="containsText" text="3 - красный">
      <formula>NOT(ISERROR(SEARCH("3 - красный",P253)))</formula>
    </cfRule>
    <cfRule type="containsText" dxfId="468" priority="466" stopIfTrue="1" operator="containsText" text="2 - желтый">
      <formula>NOT(ISERROR(SEARCH("2 - желтый",P253)))</formula>
    </cfRule>
    <cfRule type="containsText" dxfId="467" priority="467" stopIfTrue="1" operator="containsText" text="1 - зеленый">
      <formula>NOT(ISERROR(SEARCH("1 - зеленый",P253)))</formula>
    </cfRule>
    <cfRule type="containsText" dxfId="466" priority="468" stopIfTrue="1" operator="containsText" text="0 - серый">
      <formula>NOT(ISERROR(SEARCH("0 - серый",P253)))</formula>
    </cfRule>
  </conditionalFormatting>
  <conditionalFormatting sqref="O253">
    <cfRule type="containsText" dxfId="465" priority="469" stopIfTrue="1" operator="containsText" text="3 - красный">
      <formula>NOT(ISERROR(SEARCH("3 - красный",O253)))</formula>
    </cfRule>
    <cfRule type="containsText" dxfId="464" priority="470" stopIfTrue="1" operator="containsText" text="2 - желтый">
      <formula>NOT(ISERROR(SEARCH("2 - желтый",O253)))</formula>
    </cfRule>
    <cfRule type="containsText" dxfId="463" priority="471" stopIfTrue="1" operator="containsText" text="1 - зеленый">
      <formula>NOT(ISERROR(SEARCH("1 - зеленый",O253)))</formula>
    </cfRule>
    <cfRule type="containsText" dxfId="462" priority="472" stopIfTrue="1" operator="containsText" text="0 - серый">
      <formula>NOT(ISERROR(SEARCH("0 - серый",O253)))</formula>
    </cfRule>
  </conditionalFormatting>
  <conditionalFormatting sqref="O266:O269">
    <cfRule type="containsText" dxfId="461" priority="461" stopIfTrue="1" operator="containsText" text="3 - красный">
      <formula>NOT(ISERROR(SEARCH("3 - красный",O266)))</formula>
    </cfRule>
    <cfRule type="containsText" dxfId="460" priority="462" stopIfTrue="1" operator="containsText" text="2 - желтый">
      <formula>NOT(ISERROR(SEARCH("2 - желтый",O266)))</formula>
    </cfRule>
    <cfRule type="containsText" dxfId="459" priority="463" stopIfTrue="1" operator="containsText" text="1 - зеленый">
      <formula>NOT(ISERROR(SEARCH("1 - зеленый",O266)))</formula>
    </cfRule>
    <cfRule type="containsText" dxfId="458" priority="464" stopIfTrue="1" operator="containsText" text="0 - серый">
      <formula>NOT(ISERROR(SEARCH("0 - серый",O266)))</formula>
    </cfRule>
  </conditionalFormatting>
  <conditionalFormatting sqref="P266:P269">
    <cfRule type="containsText" dxfId="457" priority="457" stopIfTrue="1" operator="containsText" text="3 - красный">
      <formula>NOT(ISERROR(SEARCH("3 - красный",P266)))</formula>
    </cfRule>
    <cfRule type="containsText" dxfId="456" priority="458" stopIfTrue="1" operator="containsText" text="2 - желтый">
      <formula>NOT(ISERROR(SEARCH("2 - желтый",P266)))</formula>
    </cfRule>
    <cfRule type="containsText" dxfId="455" priority="459" stopIfTrue="1" operator="containsText" text="1 - зеленый">
      <formula>NOT(ISERROR(SEARCH("1 - зеленый",P266)))</formula>
    </cfRule>
    <cfRule type="containsText" dxfId="454" priority="460" stopIfTrue="1" operator="containsText" text="0 - серый">
      <formula>NOT(ISERROR(SEARCH("0 - серый",P266)))</formula>
    </cfRule>
  </conditionalFormatting>
  <conditionalFormatting sqref="O266:O269">
    <cfRule type="containsText" dxfId="453" priority="453" stopIfTrue="1" operator="containsText" text="3 - красный">
      <formula>NOT(ISERROR(SEARCH("3 - красный",O266)))</formula>
    </cfRule>
    <cfRule type="containsText" dxfId="452" priority="454" stopIfTrue="1" operator="containsText" text="2 - желтый">
      <formula>NOT(ISERROR(SEARCH("2 - желтый",O266)))</formula>
    </cfRule>
    <cfRule type="containsText" dxfId="451" priority="455" stopIfTrue="1" operator="containsText" text="1 - зеленый">
      <formula>NOT(ISERROR(SEARCH("1 - зеленый",O266)))</formula>
    </cfRule>
    <cfRule type="containsText" dxfId="450" priority="456" stopIfTrue="1" operator="containsText" text="0 - серый">
      <formula>NOT(ISERROR(SEARCH("0 - серый",O266)))</formula>
    </cfRule>
  </conditionalFormatting>
  <conditionalFormatting sqref="P266:P269">
    <cfRule type="containsText" dxfId="449" priority="449" stopIfTrue="1" operator="containsText" text="3 - красный">
      <formula>NOT(ISERROR(SEARCH("3 - красный",P266)))</formula>
    </cfRule>
    <cfRule type="containsText" dxfId="448" priority="450" stopIfTrue="1" operator="containsText" text="2 - желтый">
      <formula>NOT(ISERROR(SEARCH("2 - желтый",P266)))</formula>
    </cfRule>
    <cfRule type="containsText" dxfId="447" priority="451" stopIfTrue="1" operator="containsText" text="1 - зеленый">
      <formula>NOT(ISERROR(SEARCH("1 - зеленый",P266)))</formula>
    </cfRule>
    <cfRule type="containsText" dxfId="446" priority="452" stopIfTrue="1" operator="containsText" text="0 - серый">
      <formula>NOT(ISERROR(SEARCH("0 - серый",P266)))</formula>
    </cfRule>
  </conditionalFormatting>
  <conditionalFormatting sqref="O266:O269">
    <cfRule type="containsText" dxfId="445" priority="445" stopIfTrue="1" operator="containsText" text="3 - красный">
      <formula>NOT(ISERROR(SEARCH("3 - красный",O266)))</formula>
    </cfRule>
    <cfRule type="containsText" dxfId="444" priority="446" stopIfTrue="1" operator="containsText" text="2 - желтый">
      <formula>NOT(ISERROR(SEARCH("2 - желтый",O266)))</formula>
    </cfRule>
    <cfRule type="containsText" dxfId="443" priority="447" stopIfTrue="1" operator="containsText" text="1 - зеленый">
      <formula>NOT(ISERROR(SEARCH("1 - зеленый",O266)))</formula>
    </cfRule>
    <cfRule type="containsText" dxfId="442" priority="448" stopIfTrue="1" operator="containsText" text="0 - серый">
      <formula>NOT(ISERROR(SEARCH("0 - серый",O266)))</formula>
    </cfRule>
  </conditionalFormatting>
  <conditionalFormatting sqref="P266:P269">
    <cfRule type="containsText" dxfId="441" priority="441" stopIfTrue="1" operator="containsText" text="3 - красный">
      <formula>NOT(ISERROR(SEARCH("3 - красный",P266)))</formula>
    </cfRule>
    <cfRule type="containsText" dxfId="440" priority="442" stopIfTrue="1" operator="containsText" text="2 - желтый">
      <formula>NOT(ISERROR(SEARCH("2 - желтый",P266)))</formula>
    </cfRule>
    <cfRule type="containsText" dxfId="439" priority="443" stopIfTrue="1" operator="containsText" text="1 - зеленый">
      <formula>NOT(ISERROR(SEARCH("1 - зеленый",P266)))</formula>
    </cfRule>
    <cfRule type="containsText" dxfId="438" priority="444" stopIfTrue="1" operator="containsText" text="0 - серый">
      <formula>NOT(ISERROR(SEARCH("0 - серый",P266)))</formula>
    </cfRule>
  </conditionalFormatting>
  <conditionalFormatting sqref="O266:O269">
    <cfRule type="containsText" dxfId="437" priority="437" stopIfTrue="1" operator="containsText" text="3 - красный">
      <formula>NOT(ISERROR(SEARCH("3 - красный",O266)))</formula>
    </cfRule>
    <cfRule type="containsText" dxfId="436" priority="438" stopIfTrue="1" operator="containsText" text="2 - желтый">
      <formula>NOT(ISERROR(SEARCH("2 - желтый",O266)))</formula>
    </cfRule>
    <cfRule type="containsText" dxfId="435" priority="439" stopIfTrue="1" operator="containsText" text="1 - зеленый">
      <formula>NOT(ISERROR(SEARCH("1 - зеленый",O266)))</formula>
    </cfRule>
    <cfRule type="containsText" dxfId="434" priority="440" stopIfTrue="1" operator="containsText" text="0 - серый">
      <formula>NOT(ISERROR(SEARCH("0 - серый",O266)))</formula>
    </cfRule>
  </conditionalFormatting>
  <conditionalFormatting sqref="P266:P269">
    <cfRule type="containsText" dxfId="433" priority="433" stopIfTrue="1" operator="containsText" text="3 - красный">
      <formula>NOT(ISERROR(SEARCH("3 - красный",P266)))</formula>
    </cfRule>
    <cfRule type="containsText" dxfId="432" priority="434" stopIfTrue="1" operator="containsText" text="2 - желтый">
      <formula>NOT(ISERROR(SEARCH("2 - желтый",P266)))</formula>
    </cfRule>
    <cfRule type="containsText" dxfId="431" priority="435" stopIfTrue="1" operator="containsText" text="1 - зеленый">
      <formula>NOT(ISERROR(SEARCH("1 - зеленый",P266)))</formula>
    </cfRule>
    <cfRule type="containsText" dxfId="430" priority="436" stopIfTrue="1" operator="containsText" text="0 - серый">
      <formula>NOT(ISERROR(SEARCH("0 - серый",P266)))</formula>
    </cfRule>
  </conditionalFormatting>
  <conditionalFormatting sqref="O274">
    <cfRule type="containsText" dxfId="429" priority="429" stopIfTrue="1" operator="containsText" text="3 - красный">
      <formula>NOT(ISERROR(SEARCH("3 - красный",O274)))</formula>
    </cfRule>
    <cfRule type="containsText" dxfId="428" priority="430" stopIfTrue="1" operator="containsText" text="2 - желтый">
      <formula>NOT(ISERROR(SEARCH("2 - желтый",O274)))</formula>
    </cfRule>
    <cfRule type="containsText" dxfId="427" priority="431" stopIfTrue="1" operator="containsText" text="1 - зеленый">
      <formula>NOT(ISERROR(SEARCH("1 - зеленый",O274)))</formula>
    </cfRule>
    <cfRule type="containsText" dxfId="426" priority="432" stopIfTrue="1" operator="containsText" text="0 - серый">
      <formula>NOT(ISERROR(SEARCH("0 - серый",O274)))</formula>
    </cfRule>
  </conditionalFormatting>
  <conditionalFormatting sqref="P274">
    <cfRule type="containsText" dxfId="425" priority="425" stopIfTrue="1" operator="containsText" text="3 - красный">
      <formula>NOT(ISERROR(SEARCH("3 - красный",P274)))</formula>
    </cfRule>
    <cfRule type="containsText" dxfId="424" priority="426" stopIfTrue="1" operator="containsText" text="2 - желтый">
      <formula>NOT(ISERROR(SEARCH("2 - желтый",P274)))</formula>
    </cfRule>
    <cfRule type="containsText" dxfId="423" priority="427" stopIfTrue="1" operator="containsText" text="1 - зеленый">
      <formula>NOT(ISERROR(SEARCH("1 - зеленый",P274)))</formula>
    </cfRule>
    <cfRule type="containsText" dxfId="422" priority="428" stopIfTrue="1" operator="containsText" text="0 - серый">
      <formula>NOT(ISERROR(SEARCH("0 - серый",P274)))</formula>
    </cfRule>
  </conditionalFormatting>
  <conditionalFormatting sqref="O274">
    <cfRule type="containsText" dxfId="421" priority="421" stopIfTrue="1" operator="containsText" text="3 - красный">
      <formula>NOT(ISERROR(SEARCH("3 - красный",O274)))</formula>
    </cfRule>
    <cfRule type="containsText" dxfId="420" priority="422" stopIfTrue="1" operator="containsText" text="2 - желтый">
      <formula>NOT(ISERROR(SEARCH("2 - желтый",O274)))</formula>
    </cfRule>
    <cfRule type="containsText" dxfId="419" priority="423" stopIfTrue="1" operator="containsText" text="1 - зеленый">
      <formula>NOT(ISERROR(SEARCH("1 - зеленый",O274)))</formula>
    </cfRule>
    <cfRule type="containsText" dxfId="418" priority="424" stopIfTrue="1" operator="containsText" text="0 - серый">
      <formula>NOT(ISERROR(SEARCH("0 - серый",O274)))</formula>
    </cfRule>
  </conditionalFormatting>
  <conditionalFormatting sqref="P274">
    <cfRule type="containsText" dxfId="417" priority="417" stopIfTrue="1" operator="containsText" text="3 - красный">
      <formula>NOT(ISERROR(SEARCH("3 - красный",P274)))</formula>
    </cfRule>
    <cfRule type="containsText" dxfId="416" priority="418" stopIfTrue="1" operator="containsText" text="2 - желтый">
      <formula>NOT(ISERROR(SEARCH("2 - желтый",P274)))</formula>
    </cfRule>
    <cfRule type="containsText" dxfId="415" priority="419" stopIfTrue="1" operator="containsText" text="1 - зеленый">
      <formula>NOT(ISERROR(SEARCH("1 - зеленый",P274)))</formula>
    </cfRule>
    <cfRule type="containsText" dxfId="414" priority="420" stopIfTrue="1" operator="containsText" text="0 - серый">
      <formula>NOT(ISERROR(SEARCH("0 - серый",P274)))</formula>
    </cfRule>
  </conditionalFormatting>
  <conditionalFormatting sqref="O274">
    <cfRule type="containsText" dxfId="413" priority="413" stopIfTrue="1" operator="containsText" text="3 - красный">
      <formula>NOT(ISERROR(SEARCH("3 - красный",O274)))</formula>
    </cfRule>
    <cfRule type="containsText" dxfId="412" priority="414" stopIfTrue="1" operator="containsText" text="2 - желтый">
      <formula>NOT(ISERROR(SEARCH("2 - желтый",O274)))</formula>
    </cfRule>
    <cfRule type="containsText" dxfId="411" priority="415" stopIfTrue="1" operator="containsText" text="1 - зеленый">
      <formula>NOT(ISERROR(SEARCH("1 - зеленый",O274)))</formula>
    </cfRule>
    <cfRule type="containsText" dxfId="410" priority="416" stopIfTrue="1" operator="containsText" text="0 - серый">
      <formula>NOT(ISERROR(SEARCH("0 - серый",O274)))</formula>
    </cfRule>
  </conditionalFormatting>
  <conditionalFormatting sqref="P274">
    <cfRule type="containsText" dxfId="409" priority="409" stopIfTrue="1" operator="containsText" text="3 - красный">
      <formula>NOT(ISERROR(SEARCH("3 - красный",P274)))</formula>
    </cfRule>
    <cfRule type="containsText" dxfId="408" priority="410" stopIfTrue="1" operator="containsText" text="2 - желтый">
      <formula>NOT(ISERROR(SEARCH("2 - желтый",P274)))</formula>
    </cfRule>
    <cfRule type="containsText" dxfId="407" priority="411" stopIfTrue="1" operator="containsText" text="1 - зеленый">
      <formula>NOT(ISERROR(SEARCH("1 - зеленый",P274)))</formula>
    </cfRule>
    <cfRule type="containsText" dxfId="406" priority="412" stopIfTrue="1" operator="containsText" text="0 - серый">
      <formula>NOT(ISERROR(SEARCH("0 - серый",P274)))</formula>
    </cfRule>
  </conditionalFormatting>
  <conditionalFormatting sqref="O275">
    <cfRule type="containsText" dxfId="405" priority="405" stopIfTrue="1" operator="containsText" text="3 - красный">
      <formula>NOT(ISERROR(SEARCH("3 - красный",O275)))</formula>
    </cfRule>
    <cfRule type="containsText" dxfId="404" priority="406" stopIfTrue="1" operator="containsText" text="2 - желтый">
      <formula>NOT(ISERROR(SEARCH("2 - желтый",O275)))</formula>
    </cfRule>
    <cfRule type="containsText" dxfId="403" priority="407" stopIfTrue="1" operator="containsText" text="1 - зеленый">
      <formula>NOT(ISERROR(SEARCH("1 - зеленый",O275)))</formula>
    </cfRule>
    <cfRule type="containsText" dxfId="402" priority="408" stopIfTrue="1" operator="containsText" text="0 - серый">
      <formula>NOT(ISERROR(SEARCH("0 - серый",O275)))</formula>
    </cfRule>
  </conditionalFormatting>
  <conditionalFormatting sqref="P275">
    <cfRule type="containsText" dxfId="401" priority="401" stopIfTrue="1" operator="containsText" text="3 - красный">
      <formula>NOT(ISERROR(SEARCH("3 - красный",P275)))</formula>
    </cfRule>
    <cfRule type="containsText" dxfId="400" priority="402" stopIfTrue="1" operator="containsText" text="2 - желтый">
      <formula>NOT(ISERROR(SEARCH("2 - желтый",P275)))</formula>
    </cfRule>
    <cfRule type="containsText" dxfId="399" priority="403" stopIfTrue="1" operator="containsText" text="1 - зеленый">
      <formula>NOT(ISERROR(SEARCH("1 - зеленый",P275)))</formula>
    </cfRule>
    <cfRule type="containsText" dxfId="398" priority="404" stopIfTrue="1" operator="containsText" text="0 - серый">
      <formula>NOT(ISERROR(SEARCH("0 - серый",P275)))</formula>
    </cfRule>
  </conditionalFormatting>
  <conditionalFormatting sqref="O275">
    <cfRule type="containsText" dxfId="397" priority="397" stopIfTrue="1" operator="containsText" text="3 - красный">
      <formula>NOT(ISERROR(SEARCH("3 - красный",O275)))</formula>
    </cfRule>
    <cfRule type="containsText" dxfId="396" priority="398" stopIfTrue="1" operator="containsText" text="2 - желтый">
      <formula>NOT(ISERROR(SEARCH("2 - желтый",O275)))</formula>
    </cfRule>
    <cfRule type="containsText" dxfId="395" priority="399" stopIfTrue="1" operator="containsText" text="1 - зеленый">
      <formula>NOT(ISERROR(SEARCH("1 - зеленый",O275)))</formula>
    </cfRule>
    <cfRule type="containsText" dxfId="394" priority="400" stopIfTrue="1" operator="containsText" text="0 - серый">
      <formula>NOT(ISERROR(SEARCH("0 - серый",O275)))</formula>
    </cfRule>
  </conditionalFormatting>
  <conditionalFormatting sqref="P275">
    <cfRule type="containsText" dxfId="393" priority="393" stopIfTrue="1" operator="containsText" text="3 - красный">
      <formula>NOT(ISERROR(SEARCH("3 - красный",P275)))</formula>
    </cfRule>
    <cfRule type="containsText" dxfId="392" priority="394" stopIfTrue="1" operator="containsText" text="2 - желтый">
      <formula>NOT(ISERROR(SEARCH("2 - желтый",P275)))</formula>
    </cfRule>
    <cfRule type="containsText" dxfId="391" priority="395" stopIfTrue="1" operator="containsText" text="1 - зеленый">
      <formula>NOT(ISERROR(SEARCH("1 - зеленый",P275)))</formula>
    </cfRule>
    <cfRule type="containsText" dxfId="390" priority="396" stopIfTrue="1" operator="containsText" text="0 - серый">
      <formula>NOT(ISERROR(SEARCH("0 - серый",P275)))</formula>
    </cfRule>
  </conditionalFormatting>
  <conditionalFormatting sqref="O275">
    <cfRule type="containsText" dxfId="389" priority="389" stopIfTrue="1" operator="containsText" text="3 - красный">
      <formula>NOT(ISERROR(SEARCH("3 - красный",O275)))</formula>
    </cfRule>
    <cfRule type="containsText" dxfId="388" priority="390" stopIfTrue="1" operator="containsText" text="2 - желтый">
      <formula>NOT(ISERROR(SEARCH("2 - желтый",O275)))</formula>
    </cfRule>
    <cfRule type="containsText" dxfId="387" priority="391" stopIfTrue="1" operator="containsText" text="1 - зеленый">
      <formula>NOT(ISERROR(SEARCH("1 - зеленый",O275)))</formula>
    </cfRule>
    <cfRule type="containsText" dxfId="386" priority="392" stopIfTrue="1" operator="containsText" text="0 - серый">
      <formula>NOT(ISERROR(SEARCH("0 - серый",O275)))</formula>
    </cfRule>
  </conditionalFormatting>
  <conditionalFormatting sqref="P275">
    <cfRule type="containsText" dxfId="385" priority="385" stopIfTrue="1" operator="containsText" text="3 - красный">
      <formula>NOT(ISERROR(SEARCH("3 - красный",P275)))</formula>
    </cfRule>
    <cfRule type="containsText" dxfId="384" priority="386" stopIfTrue="1" operator="containsText" text="2 - желтый">
      <formula>NOT(ISERROR(SEARCH("2 - желтый",P275)))</formula>
    </cfRule>
    <cfRule type="containsText" dxfId="383" priority="387" stopIfTrue="1" operator="containsText" text="1 - зеленый">
      <formula>NOT(ISERROR(SEARCH("1 - зеленый",P275)))</formula>
    </cfRule>
    <cfRule type="containsText" dxfId="382" priority="388" stopIfTrue="1" operator="containsText" text="0 - серый">
      <formula>NOT(ISERROR(SEARCH("0 - серый",P275)))</formula>
    </cfRule>
  </conditionalFormatting>
  <conditionalFormatting sqref="O276:O277">
    <cfRule type="containsText" dxfId="381" priority="381" stopIfTrue="1" operator="containsText" text="3 - красный">
      <formula>NOT(ISERROR(SEARCH("3 - красный",O276)))</formula>
    </cfRule>
    <cfRule type="containsText" dxfId="380" priority="382" stopIfTrue="1" operator="containsText" text="2 - желтый">
      <formula>NOT(ISERROR(SEARCH("2 - желтый",O276)))</formula>
    </cfRule>
    <cfRule type="containsText" dxfId="379" priority="383" stopIfTrue="1" operator="containsText" text="1 - зеленый">
      <formula>NOT(ISERROR(SEARCH("1 - зеленый",O276)))</formula>
    </cfRule>
    <cfRule type="containsText" dxfId="378" priority="384" stopIfTrue="1" operator="containsText" text="0 - серый">
      <formula>NOT(ISERROR(SEARCH("0 - серый",O276)))</formula>
    </cfRule>
  </conditionalFormatting>
  <conditionalFormatting sqref="P276:P277">
    <cfRule type="containsText" dxfId="377" priority="377" stopIfTrue="1" operator="containsText" text="3 - красный">
      <formula>NOT(ISERROR(SEARCH("3 - красный",P276)))</formula>
    </cfRule>
    <cfRule type="containsText" dxfId="376" priority="378" stopIfTrue="1" operator="containsText" text="2 - желтый">
      <formula>NOT(ISERROR(SEARCH("2 - желтый",P276)))</formula>
    </cfRule>
    <cfRule type="containsText" dxfId="375" priority="379" stopIfTrue="1" operator="containsText" text="1 - зеленый">
      <formula>NOT(ISERROR(SEARCH("1 - зеленый",P276)))</formula>
    </cfRule>
    <cfRule type="containsText" dxfId="374" priority="380" stopIfTrue="1" operator="containsText" text="0 - серый">
      <formula>NOT(ISERROR(SEARCH("0 - серый",P276)))</formula>
    </cfRule>
  </conditionalFormatting>
  <conditionalFormatting sqref="O276:O277">
    <cfRule type="containsText" dxfId="373" priority="373" stopIfTrue="1" operator="containsText" text="3 - красный">
      <formula>NOT(ISERROR(SEARCH("3 - красный",O276)))</formula>
    </cfRule>
    <cfRule type="containsText" dxfId="372" priority="374" stopIfTrue="1" operator="containsText" text="2 - желтый">
      <formula>NOT(ISERROR(SEARCH("2 - желтый",O276)))</formula>
    </cfRule>
    <cfRule type="containsText" dxfId="371" priority="375" stopIfTrue="1" operator="containsText" text="1 - зеленый">
      <formula>NOT(ISERROR(SEARCH("1 - зеленый",O276)))</formula>
    </cfRule>
    <cfRule type="containsText" dxfId="370" priority="376" stopIfTrue="1" operator="containsText" text="0 - серый">
      <formula>NOT(ISERROR(SEARCH("0 - серый",O276)))</formula>
    </cfRule>
  </conditionalFormatting>
  <conditionalFormatting sqref="P276:P277">
    <cfRule type="containsText" dxfId="369" priority="369" stopIfTrue="1" operator="containsText" text="3 - красный">
      <formula>NOT(ISERROR(SEARCH("3 - красный",P276)))</formula>
    </cfRule>
    <cfRule type="containsText" dxfId="368" priority="370" stopIfTrue="1" operator="containsText" text="2 - желтый">
      <formula>NOT(ISERROR(SEARCH("2 - желтый",P276)))</formula>
    </cfRule>
    <cfRule type="containsText" dxfId="367" priority="371" stopIfTrue="1" operator="containsText" text="1 - зеленый">
      <formula>NOT(ISERROR(SEARCH("1 - зеленый",P276)))</formula>
    </cfRule>
    <cfRule type="containsText" dxfId="366" priority="372" stopIfTrue="1" operator="containsText" text="0 - серый">
      <formula>NOT(ISERROR(SEARCH("0 - серый",P276)))</formula>
    </cfRule>
  </conditionalFormatting>
  <conditionalFormatting sqref="O276:O277">
    <cfRule type="containsText" dxfId="365" priority="365" stopIfTrue="1" operator="containsText" text="3 - красный">
      <formula>NOT(ISERROR(SEARCH("3 - красный",O276)))</formula>
    </cfRule>
    <cfRule type="containsText" dxfId="364" priority="366" stopIfTrue="1" operator="containsText" text="2 - желтый">
      <formula>NOT(ISERROR(SEARCH("2 - желтый",O276)))</formula>
    </cfRule>
    <cfRule type="containsText" dxfId="363" priority="367" stopIfTrue="1" operator="containsText" text="1 - зеленый">
      <formula>NOT(ISERROR(SEARCH("1 - зеленый",O276)))</formula>
    </cfRule>
    <cfRule type="containsText" dxfId="362" priority="368" stopIfTrue="1" operator="containsText" text="0 - серый">
      <formula>NOT(ISERROR(SEARCH("0 - серый",O276)))</formula>
    </cfRule>
  </conditionalFormatting>
  <conditionalFormatting sqref="P276:P277">
    <cfRule type="containsText" dxfId="361" priority="361" stopIfTrue="1" operator="containsText" text="3 - красный">
      <formula>NOT(ISERROR(SEARCH("3 - красный",P276)))</formula>
    </cfRule>
    <cfRule type="containsText" dxfId="360" priority="362" stopIfTrue="1" operator="containsText" text="2 - желтый">
      <formula>NOT(ISERROR(SEARCH("2 - желтый",P276)))</formula>
    </cfRule>
    <cfRule type="containsText" dxfId="359" priority="363" stopIfTrue="1" operator="containsText" text="1 - зеленый">
      <formula>NOT(ISERROR(SEARCH("1 - зеленый",P276)))</formula>
    </cfRule>
    <cfRule type="containsText" dxfId="358" priority="364" stopIfTrue="1" operator="containsText" text="0 - серый">
      <formula>NOT(ISERROR(SEARCH("0 - серый",P276)))</formula>
    </cfRule>
  </conditionalFormatting>
  <conditionalFormatting sqref="O280:O283">
    <cfRule type="containsText" dxfId="357" priority="357" stopIfTrue="1" operator="containsText" text="3 - красный">
      <formula>NOT(ISERROR(SEARCH("3 - красный",O280)))</formula>
    </cfRule>
    <cfRule type="containsText" dxfId="356" priority="358" stopIfTrue="1" operator="containsText" text="2 - желтый">
      <formula>NOT(ISERROR(SEARCH("2 - желтый",O280)))</formula>
    </cfRule>
    <cfRule type="containsText" dxfId="355" priority="359" stopIfTrue="1" operator="containsText" text="1 - зеленый">
      <formula>NOT(ISERROR(SEARCH("1 - зеленый",O280)))</formula>
    </cfRule>
    <cfRule type="containsText" dxfId="354" priority="360" stopIfTrue="1" operator="containsText" text="0 - серый">
      <formula>NOT(ISERROR(SEARCH("0 - серый",O280)))</formula>
    </cfRule>
  </conditionalFormatting>
  <conditionalFormatting sqref="P280:P283">
    <cfRule type="containsText" dxfId="353" priority="353" stopIfTrue="1" operator="containsText" text="3 - красный">
      <formula>NOT(ISERROR(SEARCH("3 - красный",P280)))</formula>
    </cfRule>
    <cfRule type="containsText" dxfId="352" priority="354" stopIfTrue="1" operator="containsText" text="2 - желтый">
      <formula>NOT(ISERROR(SEARCH("2 - желтый",P280)))</formula>
    </cfRule>
    <cfRule type="containsText" dxfId="351" priority="355" stopIfTrue="1" operator="containsText" text="1 - зеленый">
      <formula>NOT(ISERROR(SEARCH("1 - зеленый",P280)))</formula>
    </cfRule>
    <cfRule type="containsText" dxfId="350" priority="356" stopIfTrue="1" operator="containsText" text="0 - серый">
      <formula>NOT(ISERROR(SEARCH("0 - серый",P280)))</formula>
    </cfRule>
  </conditionalFormatting>
  <conditionalFormatting sqref="O280:O283">
    <cfRule type="containsText" dxfId="349" priority="349" stopIfTrue="1" operator="containsText" text="3 - красный">
      <formula>NOT(ISERROR(SEARCH("3 - красный",O280)))</formula>
    </cfRule>
    <cfRule type="containsText" dxfId="348" priority="350" stopIfTrue="1" operator="containsText" text="2 - желтый">
      <formula>NOT(ISERROR(SEARCH("2 - желтый",O280)))</formula>
    </cfRule>
    <cfRule type="containsText" dxfId="347" priority="351" stopIfTrue="1" operator="containsText" text="1 - зеленый">
      <formula>NOT(ISERROR(SEARCH("1 - зеленый",O280)))</formula>
    </cfRule>
    <cfRule type="containsText" dxfId="346" priority="352" stopIfTrue="1" operator="containsText" text="0 - серый">
      <formula>NOT(ISERROR(SEARCH("0 - серый",O280)))</formula>
    </cfRule>
  </conditionalFormatting>
  <conditionalFormatting sqref="P280:P283">
    <cfRule type="containsText" dxfId="345" priority="345" stopIfTrue="1" operator="containsText" text="3 - красный">
      <formula>NOT(ISERROR(SEARCH("3 - красный",P280)))</formula>
    </cfRule>
    <cfRule type="containsText" dxfId="344" priority="346" stopIfTrue="1" operator="containsText" text="2 - желтый">
      <formula>NOT(ISERROR(SEARCH("2 - желтый",P280)))</formula>
    </cfRule>
    <cfRule type="containsText" dxfId="343" priority="347" stopIfTrue="1" operator="containsText" text="1 - зеленый">
      <formula>NOT(ISERROR(SEARCH("1 - зеленый",P280)))</formula>
    </cfRule>
    <cfRule type="containsText" dxfId="342" priority="348" stopIfTrue="1" operator="containsText" text="0 - серый">
      <formula>NOT(ISERROR(SEARCH("0 - серый",P280)))</formula>
    </cfRule>
  </conditionalFormatting>
  <conditionalFormatting sqref="O280:O283">
    <cfRule type="containsText" dxfId="341" priority="341" stopIfTrue="1" operator="containsText" text="3 - красный">
      <formula>NOT(ISERROR(SEARCH("3 - красный",O280)))</formula>
    </cfRule>
    <cfRule type="containsText" dxfId="340" priority="342" stopIfTrue="1" operator="containsText" text="2 - желтый">
      <formula>NOT(ISERROR(SEARCH("2 - желтый",O280)))</formula>
    </cfRule>
    <cfRule type="containsText" dxfId="339" priority="343" stopIfTrue="1" operator="containsText" text="1 - зеленый">
      <formula>NOT(ISERROR(SEARCH("1 - зеленый",O280)))</formula>
    </cfRule>
    <cfRule type="containsText" dxfId="338" priority="344" stopIfTrue="1" operator="containsText" text="0 - серый">
      <formula>NOT(ISERROR(SEARCH("0 - серый",O280)))</formula>
    </cfRule>
  </conditionalFormatting>
  <conditionalFormatting sqref="P280:P283">
    <cfRule type="containsText" dxfId="337" priority="337" stopIfTrue="1" operator="containsText" text="3 - красный">
      <formula>NOT(ISERROR(SEARCH("3 - красный",P280)))</formula>
    </cfRule>
    <cfRule type="containsText" dxfId="336" priority="338" stopIfTrue="1" operator="containsText" text="2 - желтый">
      <formula>NOT(ISERROR(SEARCH("2 - желтый",P280)))</formula>
    </cfRule>
    <cfRule type="containsText" dxfId="335" priority="339" stopIfTrue="1" operator="containsText" text="1 - зеленый">
      <formula>NOT(ISERROR(SEARCH("1 - зеленый",P280)))</formula>
    </cfRule>
    <cfRule type="containsText" dxfId="334" priority="340" stopIfTrue="1" operator="containsText" text="0 - серый">
      <formula>NOT(ISERROR(SEARCH("0 - серый",P280)))</formula>
    </cfRule>
  </conditionalFormatting>
  <conditionalFormatting sqref="O286">
    <cfRule type="containsText" dxfId="333" priority="333" stopIfTrue="1" operator="containsText" text="3 - красный">
      <formula>NOT(ISERROR(SEARCH("3 - красный",O286)))</formula>
    </cfRule>
    <cfRule type="containsText" dxfId="332" priority="334" stopIfTrue="1" operator="containsText" text="2 - желтый">
      <formula>NOT(ISERROR(SEARCH("2 - желтый",O286)))</formula>
    </cfRule>
    <cfRule type="containsText" dxfId="331" priority="335" stopIfTrue="1" operator="containsText" text="1 - зеленый">
      <formula>NOT(ISERROR(SEARCH("1 - зеленый",O286)))</formula>
    </cfRule>
    <cfRule type="containsText" dxfId="330" priority="336" stopIfTrue="1" operator="containsText" text="0 - серый">
      <formula>NOT(ISERROR(SEARCH("0 - серый",O286)))</formula>
    </cfRule>
  </conditionalFormatting>
  <conditionalFormatting sqref="P286">
    <cfRule type="containsText" dxfId="329" priority="329" stopIfTrue="1" operator="containsText" text="3 - красный">
      <formula>NOT(ISERROR(SEARCH("3 - красный",P286)))</formula>
    </cfRule>
    <cfRule type="containsText" dxfId="328" priority="330" stopIfTrue="1" operator="containsText" text="2 - желтый">
      <formula>NOT(ISERROR(SEARCH("2 - желтый",P286)))</formula>
    </cfRule>
    <cfRule type="containsText" dxfId="327" priority="331" stopIfTrue="1" operator="containsText" text="1 - зеленый">
      <formula>NOT(ISERROR(SEARCH("1 - зеленый",P286)))</formula>
    </cfRule>
    <cfRule type="containsText" dxfId="326" priority="332" stopIfTrue="1" operator="containsText" text="0 - серый">
      <formula>NOT(ISERROR(SEARCH("0 - серый",P286)))</formula>
    </cfRule>
  </conditionalFormatting>
  <conditionalFormatting sqref="O286">
    <cfRule type="containsText" dxfId="325" priority="325" stopIfTrue="1" operator="containsText" text="3 - красный">
      <formula>NOT(ISERROR(SEARCH("3 - красный",O286)))</formula>
    </cfRule>
    <cfRule type="containsText" dxfId="324" priority="326" stopIfTrue="1" operator="containsText" text="2 - желтый">
      <formula>NOT(ISERROR(SEARCH("2 - желтый",O286)))</formula>
    </cfRule>
    <cfRule type="containsText" dxfId="323" priority="327" stopIfTrue="1" operator="containsText" text="1 - зеленый">
      <formula>NOT(ISERROR(SEARCH("1 - зеленый",O286)))</formula>
    </cfRule>
    <cfRule type="containsText" dxfId="322" priority="328" stopIfTrue="1" operator="containsText" text="0 - серый">
      <formula>NOT(ISERROR(SEARCH("0 - серый",O286)))</formula>
    </cfRule>
  </conditionalFormatting>
  <conditionalFormatting sqref="P286">
    <cfRule type="containsText" dxfId="321" priority="321" stopIfTrue="1" operator="containsText" text="3 - красный">
      <formula>NOT(ISERROR(SEARCH("3 - красный",P286)))</formula>
    </cfRule>
    <cfRule type="containsText" dxfId="320" priority="322" stopIfTrue="1" operator="containsText" text="2 - желтый">
      <formula>NOT(ISERROR(SEARCH("2 - желтый",P286)))</formula>
    </cfRule>
    <cfRule type="containsText" dxfId="319" priority="323" stopIfTrue="1" operator="containsText" text="1 - зеленый">
      <formula>NOT(ISERROR(SEARCH("1 - зеленый",P286)))</formula>
    </cfRule>
    <cfRule type="containsText" dxfId="318" priority="324" stopIfTrue="1" operator="containsText" text="0 - серый">
      <formula>NOT(ISERROR(SEARCH("0 - серый",P286)))</formula>
    </cfRule>
  </conditionalFormatting>
  <conditionalFormatting sqref="O286">
    <cfRule type="containsText" dxfId="317" priority="317" stopIfTrue="1" operator="containsText" text="3 - красный">
      <formula>NOT(ISERROR(SEARCH("3 - красный",O286)))</formula>
    </cfRule>
    <cfRule type="containsText" dxfId="316" priority="318" stopIfTrue="1" operator="containsText" text="2 - желтый">
      <formula>NOT(ISERROR(SEARCH("2 - желтый",O286)))</formula>
    </cfRule>
    <cfRule type="containsText" dxfId="315" priority="319" stopIfTrue="1" operator="containsText" text="1 - зеленый">
      <formula>NOT(ISERROR(SEARCH("1 - зеленый",O286)))</formula>
    </cfRule>
    <cfRule type="containsText" dxfId="314" priority="320" stopIfTrue="1" operator="containsText" text="0 - серый">
      <formula>NOT(ISERROR(SEARCH("0 - серый",O286)))</formula>
    </cfRule>
  </conditionalFormatting>
  <conditionalFormatting sqref="P286">
    <cfRule type="containsText" dxfId="313" priority="313" stopIfTrue="1" operator="containsText" text="3 - красный">
      <formula>NOT(ISERROR(SEARCH("3 - красный",P286)))</formula>
    </cfRule>
    <cfRule type="containsText" dxfId="312" priority="314" stopIfTrue="1" operator="containsText" text="2 - желтый">
      <formula>NOT(ISERROR(SEARCH("2 - желтый",P286)))</formula>
    </cfRule>
    <cfRule type="containsText" dxfId="311" priority="315" stopIfTrue="1" operator="containsText" text="1 - зеленый">
      <formula>NOT(ISERROR(SEARCH("1 - зеленый",P286)))</formula>
    </cfRule>
    <cfRule type="containsText" dxfId="310" priority="316" stopIfTrue="1" operator="containsText" text="0 - серый">
      <formula>NOT(ISERROR(SEARCH("0 - серый",P286)))</formula>
    </cfRule>
  </conditionalFormatting>
  <conditionalFormatting sqref="O286">
    <cfRule type="containsText" dxfId="309" priority="309" stopIfTrue="1" operator="containsText" text="3 - красный">
      <formula>NOT(ISERROR(SEARCH("3 - красный",O286)))</formula>
    </cfRule>
    <cfRule type="containsText" dxfId="308" priority="310" stopIfTrue="1" operator="containsText" text="2 - желтый">
      <formula>NOT(ISERROR(SEARCH("2 - желтый",O286)))</formula>
    </cfRule>
    <cfRule type="containsText" dxfId="307" priority="311" stopIfTrue="1" operator="containsText" text="1 - зеленый">
      <formula>NOT(ISERROR(SEARCH("1 - зеленый",O286)))</formula>
    </cfRule>
    <cfRule type="containsText" dxfId="306" priority="312" stopIfTrue="1" operator="containsText" text="0 - серый">
      <formula>NOT(ISERROR(SEARCH("0 - серый",O286)))</formula>
    </cfRule>
  </conditionalFormatting>
  <conditionalFormatting sqref="P286">
    <cfRule type="containsText" dxfId="305" priority="305" stopIfTrue="1" operator="containsText" text="3 - красный">
      <formula>NOT(ISERROR(SEARCH("3 - красный",P286)))</formula>
    </cfRule>
    <cfRule type="containsText" dxfId="304" priority="306" stopIfTrue="1" operator="containsText" text="2 - желтый">
      <formula>NOT(ISERROR(SEARCH("2 - желтый",P286)))</formula>
    </cfRule>
    <cfRule type="containsText" dxfId="303" priority="307" stopIfTrue="1" operator="containsText" text="1 - зеленый">
      <formula>NOT(ISERROR(SEARCH("1 - зеленый",P286)))</formula>
    </cfRule>
    <cfRule type="containsText" dxfId="302" priority="308" stopIfTrue="1" operator="containsText" text="0 - серый">
      <formula>NOT(ISERROR(SEARCH("0 - серый",P286)))</formula>
    </cfRule>
  </conditionalFormatting>
  <conditionalFormatting sqref="O420 O415 O412 O407 O402 O399 O394 O389 O386 O381 O375 O373 O367">
    <cfRule type="containsText" dxfId="301" priority="301" stopIfTrue="1" operator="containsText" text="3 - красный">
      <formula>NOT(ISERROR(SEARCH("3 - красный",O367)))</formula>
    </cfRule>
    <cfRule type="containsText" dxfId="300" priority="302" stopIfTrue="1" operator="containsText" text="2 - желтый">
      <formula>NOT(ISERROR(SEARCH("2 - желтый",O367)))</formula>
    </cfRule>
    <cfRule type="containsText" dxfId="299" priority="303" stopIfTrue="1" operator="containsText" text="1 - зеленый">
      <formula>NOT(ISERROR(SEARCH("1 - зеленый",O367)))</formula>
    </cfRule>
    <cfRule type="containsText" dxfId="298" priority="304" stopIfTrue="1" operator="containsText" text="0 - серый">
      <formula>NOT(ISERROR(SEARCH("0 - серый",O367)))</formula>
    </cfRule>
  </conditionalFormatting>
  <conditionalFormatting sqref="P420 P415 P412 P407 P402 P399 P394 P389 P386 P381 P375 P373 P367">
    <cfRule type="containsText" dxfId="297" priority="297" stopIfTrue="1" operator="containsText" text="3 - красный">
      <formula>NOT(ISERROR(SEARCH("3 - красный",P367)))</formula>
    </cfRule>
    <cfRule type="containsText" dxfId="296" priority="298" stopIfTrue="1" operator="containsText" text="2 - желтый">
      <formula>NOT(ISERROR(SEARCH("2 - желтый",P367)))</formula>
    </cfRule>
    <cfRule type="containsText" dxfId="295" priority="299" stopIfTrue="1" operator="containsText" text="1 - зеленый">
      <formula>NOT(ISERROR(SEARCH("1 - зеленый",P367)))</formula>
    </cfRule>
    <cfRule type="containsText" dxfId="294" priority="300" stopIfTrue="1" operator="containsText" text="0 - серый">
      <formula>NOT(ISERROR(SEARCH("0 - серый",P367)))</formula>
    </cfRule>
  </conditionalFormatting>
  <conditionalFormatting sqref="O420 O415 O412 O407 O402 O399 O394 O389 O386 O381 O375 O373 O367">
    <cfRule type="containsText" dxfId="293" priority="293" stopIfTrue="1" operator="containsText" text="3 - красный">
      <formula>NOT(ISERROR(SEARCH("3 - красный",O367)))</formula>
    </cfRule>
    <cfRule type="containsText" dxfId="292" priority="294" stopIfTrue="1" operator="containsText" text="2 - желтый">
      <formula>NOT(ISERROR(SEARCH("2 - желтый",O367)))</formula>
    </cfRule>
    <cfRule type="containsText" dxfId="291" priority="295" stopIfTrue="1" operator="containsText" text="1 - зеленый">
      <formula>NOT(ISERROR(SEARCH("1 - зеленый",O367)))</formula>
    </cfRule>
    <cfRule type="containsText" dxfId="290" priority="296" stopIfTrue="1" operator="containsText" text="0 - серый">
      <formula>NOT(ISERROR(SEARCH("0 - серый",O367)))</formula>
    </cfRule>
  </conditionalFormatting>
  <conditionalFormatting sqref="P420 P415 P412 P407 P402 P399 P394 P389 P386 P381 P375 P373 P367">
    <cfRule type="containsText" dxfId="289" priority="289" stopIfTrue="1" operator="containsText" text="3 - красный">
      <formula>NOT(ISERROR(SEARCH("3 - красный",P367)))</formula>
    </cfRule>
    <cfRule type="containsText" dxfId="288" priority="290" stopIfTrue="1" operator="containsText" text="2 - желтый">
      <formula>NOT(ISERROR(SEARCH("2 - желтый",P367)))</formula>
    </cfRule>
    <cfRule type="containsText" dxfId="287" priority="291" stopIfTrue="1" operator="containsText" text="1 - зеленый">
      <formula>NOT(ISERROR(SEARCH("1 - зеленый",P367)))</formula>
    </cfRule>
    <cfRule type="containsText" dxfId="286" priority="292" stopIfTrue="1" operator="containsText" text="0 - серый">
      <formula>NOT(ISERROR(SEARCH("0 - серый",P367)))</formula>
    </cfRule>
  </conditionalFormatting>
  <conditionalFormatting sqref="O420 O415 O412 O407 O402 O399 O394 O389 O386 O381 O375 O373 O367">
    <cfRule type="containsText" dxfId="285" priority="285" stopIfTrue="1" operator="containsText" text="3 - красный">
      <formula>NOT(ISERROR(SEARCH("3 - красный",O367)))</formula>
    </cfRule>
    <cfRule type="containsText" dxfId="284" priority="286" stopIfTrue="1" operator="containsText" text="2 - желтый">
      <formula>NOT(ISERROR(SEARCH("2 - желтый",O367)))</formula>
    </cfRule>
    <cfRule type="containsText" dxfId="283" priority="287" stopIfTrue="1" operator="containsText" text="1 - зеленый">
      <formula>NOT(ISERROR(SEARCH("1 - зеленый",O367)))</formula>
    </cfRule>
    <cfRule type="containsText" dxfId="282" priority="288" stopIfTrue="1" operator="containsText" text="0 - серый">
      <formula>NOT(ISERROR(SEARCH("0 - серый",O367)))</formula>
    </cfRule>
  </conditionalFormatting>
  <conditionalFormatting sqref="P420 P415 P412 P407 P402 P399 P394 P389 P386 P381 P375 P373 P367">
    <cfRule type="containsText" dxfId="281" priority="281" stopIfTrue="1" operator="containsText" text="3 - красный">
      <formula>NOT(ISERROR(SEARCH("3 - красный",P367)))</formula>
    </cfRule>
    <cfRule type="containsText" dxfId="280" priority="282" stopIfTrue="1" operator="containsText" text="2 - желтый">
      <formula>NOT(ISERROR(SEARCH("2 - желтый",P367)))</formula>
    </cfRule>
    <cfRule type="containsText" dxfId="279" priority="283" stopIfTrue="1" operator="containsText" text="1 - зеленый">
      <formula>NOT(ISERROR(SEARCH("1 - зеленый",P367)))</formula>
    </cfRule>
    <cfRule type="containsText" dxfId="278" priority="284" stopIfTrue="1" operator="containsText" text="0 - серый">
      <formula>NOT(ISERROR(SEARCH("0 - серый",P367)))</formula>
    </cfRule>
  </conditionalFormatting>
  <conditionalFormatting sqref="O420 O415 O412 O407 O402 O399 O394 O389 O386 O381 O375 O373 O367">
    <cfRule type="containsText" dxfId="277" priority="277" stopIfTrue="1" operator="containsText" text="3 - красный">
      <formula>NOT(ISERROR(SEARCH("3 - красный",O367)))</formula>
    </cfRule>
    <cfRule type="containsText" dxfId="276" priority="278" stopIfTrue="1" operator="containsText" text="2 - желтый">
      <formula>NOT(ISERROR(SEARCH("2 - желтый",O367)))</formula>
    </cfRule>
    <cfRule type="containsText" dxfId="275" priority="279" stopIfTrue="1" operator="containsText" text="1 - зеленый">
      <formula>NOT(ISERROR(SEARCH("1 - зеленый",O367)))</formula>
    </cfRule>
    <cfRule type="containsText" dxfId="274" priority="280" stopIfTrue="1" operator="containsText" text="0 - серый">
      <formula>NOT(ISERROR(SEARCH("0 - серый",O367)))</formula>
    </cfRule>
  </conditionalFormatting>
  <conditionalFormatting sqref="P420 P415 P412 P407 P402 P399 P394 P389 P386 P381 P375 P373 P367">
    <cfRule type="containsText" dxfId="273" priority="273" stopIfTrue="1" operator="containsText" text="3 - красный">
      <formula>NOT(ISERROR(SEARCH("3 - красный",P367)))</formula>
    </cfRule>
    <cfRule type="containsText" dxfId="272" priority="274" stopIfTrue="1" operator="containsText" text="2 - желтый">
      <formula>NOT(ISERROR(SEARCH("2 - желтый",P367)))</formula>
    </cfRule>
    <cfRule type="containsText" dxfId="271" priority="275" stopIfTrue="1" operator="containsText" text="1 - зеленый">
      <formula>NOT(ISERROR(SEARCH("1 - зеленый",P367)))</formula>
    </cfRule>
    <cfRule type="containsText" dxfId="270" priority="276" stopIfTrue="1" operator="containsText" text="0 - серый">
      <formula>NOT(ISERROR(SEARCH("0 - серый",P367)))</formula>
    </cfRule>
  </conditionalFormatting>
  <conditionalFormatting sqref="O364:P366">
    <cfRule type="containsText" dxfId="269" priority="269" stopIfTrue="1" operator="containsText" text="3 - красный">
      <formula>NOT(ISERROR(SEARCH("3 - красный",O364)))</formula>
    </cfRule>
    <cfRule type="containsText" dxfId="268" priority="270" stopIfTrue="1" operator="containsText" text="2 - желтый">
      <formula>NOT(ISERROR(SEARCH("2 - желтый",O364)))</formula>
    </cfRule>
    <cfRule type="containsText" dxfId="267" priority="271" stopIfTrue="1" operator="containsText" text="1 - зеленый">
      <formula>NOT(ISERROR(SEARCH("1 - зеленый",O364)))</formula>
    </cfRule>
    <cfRule type="containsText" dxfId="266" priority="272" stopIfTrue="1" operator="containsText" text="0 - серый">
      <formula>NOT(ISERROR(SEARCH("0 - серый",O364)))</formula>
    </cfRule>
  </conditionalFormatting>
  <conditionalFormatting sqref="O364:P366">
    <cfRule type="containsText" dxfId="265" priority="265" stopIfTrue="1" operator="containsText" text="3 - красный">
      <formula>NOT(ISERROR(SEARCH("3 - красный",O364)))</formula>
    </cfRule>
    <cfRule type="containsText" dxfId="264" priority="266" stopIfTrue="1" operator="containsText" text="2 - желтый">
      <formula>NOT(ISERROR(SEARCH("2 - желтый",O364)))</formula>
    </cfRule>
    <cfRule type="containsText" dxfId="263" priority="267" stopIfTrue="1" operator="containsText" text="1 - зеленый">
      <formula>NOT(ISERROR(SEARCH("1 - зеленый",O364)))</formula>
    </cfRule>
    <cfRule type="containsText" dxfId="262" priority="268" stopIfTrue="1" operator="containsText" text="0 - серый">
      <formula>NOT(ISERROR(SEARCH("0 - серый",O364)))</formula>
    </cfRule>
  </conditionalFormatting>
  <conditionalFormatting sqref="O364:P366">
    <cfRule type="containsText" dxfId="261" priority="261" stopIfTrue="1" operator="containsText" text="3 - красный">
      <formula>NOT(ISERROR(SEARCH("3 - красный",O364)))</formula>
    </cfRule>
    <cfRule type="containsText" dxfId="260" priority="262" stopIfTrue="1" operator="containsText" text="2 - желтый">
      <formula>NOT(ISERROR(SEARCH("2 - желтый",O364)))</formula>
    </cfRule>
    <cfRule type="containsText" dxfId="259" priority="263" stopIfTrue="1" operator="containsText" text="1 - зеленый">
      <formula>NOT(ISERROR(SEARCH("1 - зеленый",O364)))</formula>
    </cfRule>
    <cfRule type="containsText" dxfId="258" priority="264" stopIfTrue="1" operator="containsText" text="0 - серый">
      <formula>NOT(ISERROR(SEARCH("0 - серый",O364)))</formula>
    </cfRule>
  </conditionalFormatting>
  <conditionalFormatting sqref="O364:O366">
    <cfRule type="containsText" dxfId="257" priority="257" stopIfTrue="1" operator="containsText" text="3 - красный">
      <formula>NOT(ISERROR(SEARCH("3 - красный",O364)))</formula>
    </cfRule>
    <cfRule type="containsText" dxfId="256" priority="258" stopIfTrue="1" operator="containsText" text="2 - желтый">
      <formula>NOT(ISERROR(SEARCH("2 - желтый",O364)))</formula>
    </cfRule>
    <cfRule type="containsText" dxfId="255" priority="259" stopIfTrue="1" operator="containsText" text="1 - зеленый">
      <formula>NOT(ISERROR(SEARCH("1 - зеленый",O364)))</formula>
    </cfRule>
    <cfRule type="containsText" dxfId="254" priority="260" stopIfTrue="1" operator="containsText" text="0 - серый">
      <formula>NOT(ISERROR(SEARCH("0 - серый",O364)))</formula>
    </cfRule>
  </conditionalFormatting>
  <conditionalFormatting sqref="P364:P366">
    <cfRule type="containsText" dxfId="253" priority="253" stopIfTrue="1" operator="containsText" text="3 - красный">
      <formula>NOT(ISERROR(SEARCH("3 - красный",P364)))</formula>
    </cfRule>
    <cfRule type="containsText" dxfId="252" priority="254" stopIfTrue="1" operator="containsText" text="2 - желтый">
      <formula>NOT(ISERROR(SEARCH("2 - желтый",P364)))</formula>
    </cfRule>
    <cfRule type="containsText" dxfId="251" priority="255" stopIfTrue="1" operator="containsText" text="1 - зеленый">
      <formula>NOT(ISERROR(SEARCH("1 - зеленый",P364)))</formula>
    </cfRule>
    <cfRule type="containsText" dxfId="250" priority="256" stopIfTrue="1" operator="containsText" text="0 - серый">
      <formula>NOT(ISERROR(SEARCH("0 - серый",P364)))</formula>
    </cfRule>
  </conditionalFormatting>
  <conditionalFormatting sqref="O368:P372">
    <cfRule type="containsText" dxfId="249" priority="249" stopIfTrue="1" operator="containsText" text="3 - красный">
      <formula>NOT(ISERROR(SEARCH("3 - красный",O368)))</formula>
    </cfRule>
    <cfRule type="containsText" dxfId="248" priority="250" stopIfTrue="1" operator="containsText" text="2 - желтый">
      <formula>NOT(ISERROR(SEARCH("2 - желтый",O368)))</formula>
    </cfRule>
    <cfRule type="containsText" dxfId="247" priority="251" stopIfTrue="1" operator="containsText" text="1 - зеленый">
      <formula>NOT(ISERROR(SEARCH("1 - зеленый",O368)))</formula>
    </cfRule>
    <cfRule type="containsText" dxfId="246" priority="252" stopIfTrue="1" operator="containsText" text="0 - серый">
      <formula>NOT(ISERROR(SEARCH("0 - серый",O368)))</formula>
    </cfRule>
  </conditionalFormatting>
  <conditionalFormatting sqref="O368:P372">
    <cfRule type="containsText" dxfId="245" priority="245" stopIfTrue="1" operator="containsText" text="3 - красный">
      <formula>NOT(ISERROR(SEARCH("3 - красный",O368)))</formula>
    </cfRule>
    <cfRule type="containsText" dxfId="244" priority="246" stopIfTrue="1" operator="containsText" text="2 - желтый">
      <formula>NOT(ISERROR(SEARCH("2 - желтый",O368)))</formula>
    </cfRule>
    <cfRule type="containsText" dxfId="243" priority="247" stopIfTrue="1" operator="containsText" text="1 - зеленый">
      <formula>NOT(ISERROR(SEARCH("1 - зеленый",O368)))</formula>
    </cfRule>
    <cfRule type="containsText" dxfId="242" priority="248" stopIfTrue="1" operator="containsText" text="0 - серый">
      <formula>NOT(ISERROR(SEARCH("0 - серый",O368)))</formula>
    </cfRule>
  </conditionalFormatting>
  <conditionalFormatting sqref="O368:P372">
    <cfRule type="containsText" dxfId="241" priority="241" stopIfTrue="1" operator="containsText" text="3 - красный">
      <formula>NOT(ISERROR(SEARCH("3 - красный",O368)))</formula>
    </cfRule>
    <cfRule type="containsText" dxfId="240" priority="242" stopIfTrue="1" operator="containsText" text="2 - желтый">
      <formula>NOT(ISERROR(SEARCH("2 - желтый",O368)))</formula>
    </cfRule>
    <cfRule type="containsText" dxfId="239" priority="243" stopIfTrue="1" operator="containsText" text="1 - зеленый">
      <formula>NOT(ISERROR(SEARCH("1 - зеленый",O368)))</formula>
    </cfRule>
    <cfRule type="containsText" dxfId="238" priority="244" stopIfTrue="1" operator="containsText" text="0 - серый">
      <formula>NOT(ISERROR(SEARCH("0 - серый",O368)))</formula>
    </cfRule>
  </conditionalFormatting>
  <conditionalFormatting sqref="O368:O372">
    <cfRule type="containsText" dxfId="237" priority="237" stopIfTrue="1" operator="containsText" text="3 - красный">
      <formula>NOT(ISERROR(SEARCH("3 - красный",O368)))</formula>
    </cfRule>
    <cfRule type="containsText" dxfId="236" priority="238" stopIfTrue="1" operator="containsText" text="2 - желтый">
      <formula>NOT(ISERROR(SEARCH("2 - желтый",O368)))</formula>
    </cfRule>
    <cfRule type="containsText" dxfId="235" priority="239" stopIfTrue="1" operator="containsText" text="1 - зеленый">
      <formula>NOT(ISERROR(SEARCH("1 - зеленый",O368)))</formula>
    </cfRule>
    <cfRule type="containsText" dxfId="234" priority="240" stopIfTrue="1" operator="containsText" text="0 - серый">
      <formula>NOT(ISERROR(SEARCH("0 - серый",O368)))</formula>
    </cfRule>
  </conditionalFormatting>
  <conditionalFormatting sqref="P368:P372">
    <cfRule type="containsText" dxfId="233" priority="233" stopIfTrue="1" operator="containsText" text="3 - красный">
      <formula>NOT(ISERROR(SEARCH("3 - красный",P368)))</formula>
    </cfRule>
    <cfRule type="containsText" dxfId="232" priority="234" stopIfTrue="1" operator="containsText" text="2 - желтый">
      <formula>NOT(ISERROR(SEARCH("2 - желтый",P368)))</formula>
    </cfRule>
    <cfRule type="containsText" dxfId="231" priority="235" stopIfTrue="1" operator="containsText" text="1 - зеленый">
      <formula>NOT(ISERROR(SEARCH("1 - зеленый",P368)))</formula>
    </cfRule>
    <cfRule type="containsText" dxfId="230" priority="236" stopIfTrue="1" operator="containsText" text="0 - серый">
      <formula>NOT(ISERROR(SEARCH("0 - серый",P368)))</formula>
    </cfRule>
  </conditionalFormatting>
  <conditionalFormatting sqref="O374:P374">
    <cfRule type="containsText" dxfId="229" priority="229" stopIfTrue="1" operator="containsText" text="3 - красный">
      <formula>NOT(ISERROR(SEARCH("3 - красный",O374)))</formula>
    </cfRule>
    <cfRule type="containsText" dxfId="228" priority="230" stopIfTrue="1" operator="containsText" text="2 - желтый">
      <formula>NOT(ISERROR(SEARCH("2 - желтый",O374)))</formula>
    </cfRule>
    <cfRule type="containsText" dxfId="227" priority="231" stopIfTrue="1" operator="containsText" text="1 - зеленый">
      <formula>NOT(ISERROR(SEARCH("1 - зеленый",O374)))</formula>
    </cfRule>
    <cfRule type="containsText" dxfId="226" priority="232" stopIfTrue="1" operator="containsText" text="0 - серый">
      <formula>NOT(ISERROR(SEARCH("0 - серый",O374)))</formula>
    </cfRule>
  </conditionalFormatting>
  <conditionalFormatting sqref="O374:P374">
    <cfRule type="containsText" dxfId="225" priority="225" stopIfTrue="1" operator="containsText" text="3 - красный">
      <formula>NOT(ISERROR(SEARCH("3 - красный",O374)))</formula>
    </cfRule>
    <cfRule type="containsText" dxfId="224" priority="226" stopIfTrue="1" operator="containsText" text="2 - желтый">
      <formula>NOT(ISERROR(SEARCH("2 - желтый",O374)))</formula>
    </cfRule>
    <cfRule type="containsText" dxfId="223" priority="227" stopIfTrue="1" operator="containsText" text="1 - зеленый">
      <formula>NOT(ISERROR(SEARCH("1 - зеленый",O374)))</formula>
    </cfRule>
    <cfRule type="containsText" dxfId="222" priority="228" stopIfTrue="1" operator="containsText" text="0 - серый">
      <formula>NOT(ISERROR(SEARCH("0 - серый",O374)))</formula>
    </cfRule>
  </conditionalFormatting>
  <conditionalFormatting sqref="O374:P374">
    <cfRule type="containsText" dxfId="221" priority="221" stopIfTrue="1" operator="containsText" text="3 - красный">
      <formula>NOT(ISERROR(SEARCH("3 - красный",O374)))</formula>
    </cfRule>
    <cfRule type="containsText" dxfId="220" priority="222" stopIfTrue="1" operator="containsText" text="2 - желтый">
      <formula>NOT(ISERROR(SEARCH("2 - желтый",O374)))</formula>
    </cfRule>
    <cfRule type="containsText" dxfId="219" priority="223" stopIfTrue="1" operator="containsText" text="1 - зеленый">
      <formula>NOT(ISERROR(SEARCH("1 - зеленый",O374)))</formula>
    </cfRule>
    <cfRule type="containsText" dxfId="218" priority="224" stopIfTrue="1" operator="containsText" text="0 - серый">
      <formula>NOT(ISERROR(SEARCH("0 - серый",O374)))</formula>
    </cfRule>
  </conditionalFormatting>
  <conditionalFormatting sqref="O374">
    <cfRule type="containsText" dxfId="217" priority="217" stopIfTrue="1" operator="containsText" text="3 - красный">
      <formula>NOT(ISERROR(SEARCH("3 - красный",O374)))</formula>
    </cfRule>
    <cfRule type="containsText" dxfId="216" priority="218" stopIfTrue="1" operator="containsText" text="2 - желтый">
      <formula>NOT(ISERROR(SEARCH("2 - желтый",O374)))</formula>
    </cfRule>
    <cfRule type="containsText" dxfId="215" priority="219" stopIfTrue="1" operator="containsText" text="1 - зеленый">
      <formula>NOT(ISERROR(SEARCH("1 - зеленый",O374)))</formula>
    </cfRule>
    <cfRule type="containsText" dxfId="214" priority="220" stopIfTrue="1" operator="containsText" text="0 - серый">
      <formula>NOT(ISERROR(SEARCH("0 - серый",O374)))</formula>
    </cfRule>
  </conditionalFormatting>
  <conditionalFormatting sqref="P374">
    <cfRule type="containsText" dxfId="213" priority="213" stopIfTrue="1" operator="containsText" text="3 - красный">
      <formula>NOT(ISERROR(SEARCH("3 - красный",P374)))</formula>
    </cfRule>
    <cfRule type="containsText" dxfId="212" priority="214" stopIfTrue="1" operator="containsText" text="2 - желтый">
      <formula>NOT(ISERROR(SEARCH("2 - желтый",P374)))</formula>
    </cfRule>
    <cfRule type="containsText" dxfId="211" priority="215" stopIfTrue="1" operator="containsText" text="1 - зеленый">
      <formula>NOT(ISERROR(SEARCH("1 - зеленый",P374)))</formula>
    </cfRule>
    <cfRule type="containsText" dxfId="210" priority="216" stopIfTrue="1" operator="containsText" text="0 - серый">
      <formula>NOT(ISERROR(SEARCH("0 - серый",P374)))</formula>
    </cfRule>
  </conditionalFormatting>
  <conditionalFormatting sqref="O376:P380">
    <cfRule type="containsText" dxfId="209" priority="209" stopIfTrue="1" operator="containsText" text="3 - красный">
      <formula>NOT(ISERROR(SEARCH("3 - красный",O376)))</formula>
    </cfRule>
    <cfRule type="containsText" dxfId="208" priority="210" stopIfTrue="1" operator="containsText" text="2 - желтый">
      <formula>NOT(ISERROR(SEARCH("2 - желтый",O376)))</formula>
    </cfRule>
    <cfRule type="containsText" dxfId="207" priority="211" stopIfTrue="1" operator="containsText" text="1 - зеленый">
      <formula>NOT(ISERROR(SEARCH("1 - зеленый",O376)))</formula>
    </cfRule>
    <cfRule type="containsText" dxfId="206" priority="212" stopIfTrue="1" operator="containsText" text="0 - серый">
      <formula>NOT(ISERROR(SEARCH("0 - серый",O376)))</formula>
    </cfRule>
  </conditionalFormatting>
  <conditionalFormatting sqref="O376:P380">
    <cfRule type="containsText" dxfId="205" priority="205" stopIfTrue="1" operator="containsText" text="3 - красный">
      <formula>NOT(ISERROR(SEARCH("3 - красный",O376)))</formula>
    </cfRule>
    <cfRule type="containsText" dxfId="204" priority="206" stopIfTrue="1" operator="containsText" text="2 - желтый">
      <formula>NOT(ISERROR(SEARCH("2 - желтый",O376)))</formula>
    </cfRule>
    <cfRule type="containsText" dxfId="203" priority="207" stopIfTrue="1" operator="containsText" text="1 - зеленый">
      <formula>NOT(ISERROR(SEARCH("1 - зеленый",O376)))</formula>
    </cfRule>
    <cfRule type="containsText" dxfId="202" priority="208" stopIfTrue="1" operator="containsText" text="0 - серый">
      <formula>NOT(ISERROR(SEARCH("0 - серый",O376)))</formula>
    </cfRule>
  </conditionalFormatting>
  <conditionalFormatting sqref="O376:P380">
    <cfRule type="containsText" dxfId="201" priority="201" stopIfTrue="1" operator="containsText" text="3 - красный">
      <formula>NOT(ISERROR(SEARCH("3 - красный",O376)))</formula>
    </cfRule>
    <cfRule type="containsText" dxfId="200" priority="202" stopIfTrue="1" operator="containsText" text="2 - желтый">
      <formula>NOT(ISERROR(SEARCH("2 - желтый",O376)))</formula>
    </cfRule>
    <cfRule type="containsText" dxfId="199" priority="203" stopIfTrue="1" operator="containsText" text="1 - зеленый">
      <formula>NOT(ISERROR(SEARCH("1 - зеленый",O376)))</formula>
    </cfRule>
    <cfRule type="containsText" dxfId="198" priority="204" stopIfTrue="1" operator="containsText" text="0 - серый">
      <formula>NOT(ISERROR(SEARCH("0 - серый",O376)))</formula>
    </cfRule>
  </conditionalFormatting>
  <conditionalFormatting sqref="O376:O380">
    <cfRule type="containsText" dxfId="197" priority="197" stopIfTrue="1" operator="containsText" text="3 - красный">
      <formula>NOT(ISERROR(SEARCH("3 - красный",O376)))</formula>
    </cfRule>
    <cfRule type="containsText" dxfId="196" priority="198" stopIfTrue="1" operator="containsText" text="2 - желтый">
      <formula>NOT(ISERROR(SEARCH("2 - желтый",O376)))</formula>
    </cfRule>
    <cfRule type="containsText" dxfId="195" priority="199" stopIfTrue="1" operator="containsText" text="1 - зеленый">
      <formula>NOT(ISERROR(SEARCH("1 - зеленый",O376)))</formula>
    </cfRule>
    <cfRule type="containsText" dxfId="194" priority="200" stopIfTrue="1" operator="containsText" text="0 - серый">
      <formula>NOT(ISERROR(SEARCH("0 - серый",O376)))</formula>
    </cfRule>
  </conditionalFormatting>
  <conditionalFormatting sqref="P376:P380">
    <cfRule type="containsText" dxfId="193" priority="193" stopIfTrue="1" operator="containsText" text="3 - красный">
      <formula>NOT(ISERROR(SEARCH("3 - красный",P376)))</formula>
    </cfRule>
    <cfRule type="containsText" dxfId="192" priority="194" stopIfTrue="1" operator="containsText" text="2 - желтый">
      <formula>NOT(ISERROR(SEARCH("2 - желтый",P376)))</formula>
    </cfRule>
    <cfRule type="containsText" dxfId="191" priority="195" stopIfTrue="1" operator="containsText" text="1 - зеленый">
      <formula>NOT(ISERROR(SEARCH("1 - зеленый",P376)))</formula>
    </cfRule>
    <cfRule type="containsText" dxfId="190" priority="196" stopIfTrue="1" operator="containsText" text="0 - серый">
      <formula>NOT(ISERROR(SEARCH("0 - серый",P376)))</formula>
    </cfRule>
  </conditionalFormatting>
  <conditionalFormatting sqref="O382:P385">
    <cfRule type="containsText" dxfId="189" priority="189" stopIfTrue="1" operator="containsText" text="3 - красный">
      <formula>NOT(ISERROR(SEARCH("3 - красный",O382)))</formula>
    </cfRule>
    <cfRule type="containsText" dxfId="188" priority="190" stopIfTrue="1" operator="containsText" text="2 - желтый">
      <formula>NOT(ISERROR(SEARCH("2 - желтый",O382)))</formula>
    </cfRule>
    <cfRule type="containsText" dxfId="187" priority="191" stopIfTrue="1" operator="containsText" text="1 - зеленый">
      <formula>NOT(ISERROR(SEARCH("1 - зеленый",O382)))</formula>
    </cfRule>
    <cfRule type="containsText" dxfId="186" priority="192" stopIfTrue="1" operator="containsText" text="0 - серый">
      <formula>NOT(ISERROR(SEARCH("0 - серый",O382)))</formula>
    </cfRule>
  </conditionalFormatting>
  <conditionalFormatting sqref="O382:P385">
    <cfRule type="containsText" dxfId="185" priority="185" stopIfTrue="1" operator="containsText" text="3 - красный">
      <formula>NOT(ISERROR(SEARCH("3 - красный",O382)))</formula>
    </cfRule>
    <cfRule type="containsText" dxfId="184" priority="186" stopIfTrue="1" operator="containsText" text="2 - желтый">
      <formula>NOT(ISERROR(SEARCH("2 - желтый",O382)))</formula>
    </cfRule>
    <cfRule type="containsText" dxfId="183" priority="187" stopIfTrue="1" operator="containsText" text="1 - зеленый">
      <formula>NOT(ISERROR(SEARCH("1 - зеленый",O382)))</formula>
    </cfRule>
    <cfRule type="containsText" dxfId="182" priority="188" stopIfTrue="1" operator="containsText" text="0 - серый">
      <formula>NOT(ISERROR(SEARCH("0 - серый",O382)))</formula>
    </cfRule>
  </conditionalFormatting>
  <conditionalFormatting sqref="O382:P385">
    <cfRule type="containsText" dxfId="181" priority="181" stopIfTrue="1" operator="containsText" text="3 - красный">
      <formula>NOT(ISERROR(SEARCH("3 - красный",O382)))</formula>
    </cfRule>
    <cfRule type="containsText" dxfId="180" priority="182" stopIfTrue="1" operator="containsText" text="2 - желтый">
      <formula>NOT(ISERROR(SEARCH("2 - желтый",O382)))</formula>
    </cfRule>
    <cfRule type="containsText" dxfId="179" priority="183" stopIfTrue="1" operator="containsText" text="1 - зеленый">
      <formula>NOT(ISERROR(SEARCH("1 - зеленый",O382)))</formula>
    </cfRule>
    <cfRule type="containsText" dxfId="178" priority="184" stopIfTrue="1" operator="containsText" text="0 - серый">
      <formula>NOT(ISERROR(SEARCH("0 - серый",O382)))</formula>
    </cfRule>
  </conditionalFormatting>
  <conditionalFormatting sqref="O382:O385">
    <cfRule type="containsText" dxfId="177" priority="177" stopIfTrue="1" operator="containsText" text="3 - красный">
      <formula>NOT(ISERROR(SEARCH("3 - красный",O382)))</formula>
    </cfRule>
    <cfRule type="containsText" dxfId="176" priority="178" stopIfTrue="1" operator="containsText" text="2 - желтый">
      <formula>NOT(ISERROR(SEARCH("2 - желтый",O382)))</formula>
    </cfRule>
    <cfRule type="containsText" dxfId="175" priority="179" stopIfTrue="1" operator="containsText" text="1 - зеленый">
      <formula>NOT(ISERROR(SEARCH("1 - зеленый",O382)))</formula>
    </cfRule>
    <cfRule type="containsText" dxfId="174" priority="180" stopIfTrue="1" operator="containsText" text="0 - серый">
      <formula>NOT(ISERROR(SEARCH("0 - серый",O382)))</formula>
    </cfRule>
  </conditionalFormatting>
  <conditionalFormatting sqref="P382:P385">
    <cfRule type="containsText" dxfId="173" priority="173" stopIfTrue="1" operator="containsText" text="3 - красный">
      <formula>NOT(ISERROR(SEARCH("3 - красный",P382)))</formula>
    </cfRule>
    <cfRule type="containsText" dxfId="172" priority="174" stopIfTrue="1" operator="containsText" text="2 - желтый">
      <formula>NOT(ISERROR(SEARCH("2 - желтый",P382)))</formula>
    </cfRule>
    <cfRule type="containsText" dxfId="171" priority="175" stopIfTrue="1" operator="containsText" text="1 - зеленый">
      <formula>NOT(ISERROR(SEARCH("1 - зеленый",P382)))</formula>
    </cfRule>
    <cfRule type="containsText" dxfId="170" priority="176" stopIfTrue="1" operator="containsText" text="0 - серый">
      <formula>NOT(ISERROR(SEARCH("0 - серый",P382)))</formula>
    </cfRule>
  </conditionalFormatting>
  <conditionalFormatting sqref="O387:P388">
    <cfRule type="containsText" dxfId="169" priority="169" stopIfTrue="1" operator="containsText" text="3 - красный">
      <formula>NOT(ISERROR(SEARCH("3 - красный",O387)))</formula>
    </cfRule>
    <cfRule type="containsText" dxfId="168" priority="170" stopIfTrue="1" operator="containsText" text="2 - желтый">
      <formula>NOT(ISERROR(SEARCH("2 - желтый",O387)))</formula>
    </cfRule>
    <cfRule type="containsText" dxfId="167" priority="171" stopIfTrue="1" operator="containsText" text="1 - зеленый">
      <formula>NOT(ISERROR(SEARCH("1 - зеленый",O387)))</formula>
    </cfRule>
    <cfRule type="containsText" dxfId="166" priority="172" stopIfTrue="1" operator="containsText" text="0 - серый">
      <formula>NOT(ISERROR(SEARCH("0 - серый",O387)))</formula>
    </cfRule>
  </conditionalFormatting>
  <conditionalFormatting sqref="O387:P388">
    <cfRule type="containsText" dxfId="165" priority="165" stopIfTrue="1" operator="containsText" text="3 - красный">
      <formula>NOT(ISERROR(SEARCH("3 - красный",O387)))</formula>
    </cfRule>
    <cfRule type="containsText" dxfId="164" priority="166" stopIfTrue="1" operator="containsText" text="2 - желтый">
      <formula>NOT(ISERROR(SEARCH("2 - желтый",O387)))</formula>
    </cfRule>
    <cfRule type="containsText" dxfId="163" priority="167" stopIfTrue="1" operator="containsText" text="1 - зеленый">
      <formula>NOT(ISERROR(SEARCH("1 - зеленый",O387)))</formula>
    </cfRule>
    <cfRule type="containsText" dxfId="162" priority="168" stopIfTrue="1" operator="containsText" text="0 - серый">
      <formula>NOT(ISERROR(SEARCH("0 - серый",O387)))</formula>
    </cfRule>
  </conditionalFormatting>
  <conditionalFormatting sqref="O387:P388">
    <cfRule type="containsText" dxfId="161" priority="161" stopIfTrue="1" operator="containsText" text="3 - красный">
      <formula>NOT(ISERROR(SEARCH("3 - красный",O387)))</formula>
    </cfRule>
    <cfRule type="containsText" dxfId="160" priority="162" stopIfTrue="1" operator="containsText" text="2 - желтый">
      <formula>NOT(ISERROR(SEARCH("2 - желтый",O387)))</formula>
    </cfRule>
    <cfRule type="containsText" dxfId="159" priority="163" stopIfTrue="1" operator="containsText" text="1 - зеленый">
      <formula>NOT(ISERROR(SEARCH("1 - зеленый",O387)))</formula>
    </cfRule>
    <cfRule type="containsText" dxfId="158" priority="164" stopIfTrue="1" operator="containsText" text="0 - серый">
      <formula>NOT(ISERROR(SEARCH("0 - серый",O387)))</formula>
    </cfRule>
  </conditionalFormatting>
  <conditionalFormatting sqref="O387:O388">
    <cfRule type="containsText" dxfId="157" priority="157" stopIfTrue="1" operator="containsText" text="3 - красный">
      <formula>NOT(ISERROR(SEARCH("3 - красный",O387)))</formula>
    </cfRule>
    <cfRule type="containsText" dxfId="156" priority="158" stopIfTrue="1" operator="containsText" text="2 - желтый">
      <formula>NOT(ISERROR(SEARCH("2 - желтый",O387)))</formula>
    </cfRule>
    <cfRule type="containsText" dxfId="155" priority="159" stopIfTrue="1" operator="containsText" text="1 - зеленый">
      <formula>NOT(ISERROR(SEARCH("1 - зеленый",O387)))</formula>
    </cfRule>
    <cfRule type="containsText" dxfId="154" priority="160" stopIfTrue="1" operator="containsText" text="0 - серый">
      <formula>NOT(ISERROR(SEARCH("0 - серый",O387)))</formula>
    </cfRule>
  </conditionalFormatting>
  <conditionalFormatting sqref="P387:P388">
    <cfRule type="containsText" dxfId="153" priority="153" stopIfTrue="1" operator="containsText" text="3 - красный">
      <formula>NOT(ISERROR(SEARCH("3 - красный",P387)))</formula>
    </cfRule>
    <cfRule type="containsText" dxfId="152" priority="154" stopIfTrue="1" operator="containsText" text="2 - желтый">
      <formula>NOT(ISERROR(SEARCH("2 - желтый",P387)))</formula>
    </cfRule>
    <cfRule type="containsText" dxfId="151" priority="155" stopIfTrue="1" operator="containsText" text="1 - зеленый">
      <formula>NOT(ISERROR(SEARCH("1 - зеленый",P387)))</formula>
    </cfRule>
    <cfRule type="containsText" dxfId="150" priority="156" stopIfTrue="1" operator="containsText" text="0 - серый">
      <formula>NOT(ISERROR(SEARCH("0 - серый",P387)))</formula>
    </cfRule>
  </conditionalFormatting>
  <conditionalFormatting sqref="O390:P393">
    <cfRule type="containsText" dxfId="149" priority="149" stopIfTrue="1" operator="containsText" text="3 - красный">
      <formula>NOT(ISERROR(SEARCH("3 - красный",O390)))</formula>
    </cfRule>
    <cfRule type="containsText" dxfId="148" priority="150" stopIfTrue="1" operator="containsText" text="2 - желтый">
      <formula>NOT(ISERROR(SEARCH("2 - желтый",O390)))</formula>
    </cfRule>
    <cfRule type="containsText" dxfId="147" priority="151" stopIfTrue="1" operator="containsText" text="1 - зеленый">
      <formula>NOT(ISERROR(SEARCH("1 - зеленый",O390)))</formula>
    </cfRule>
    <cfRule type="containsText" dxfId="146" priority="152" stopIfTrue="1" operator="containsText" text="0 - серый">
      <formula>NOT(ISERROR(SEARCH("0 - серый",O390)))</formula>
    </cfRule>
  </conditionalFormatting>
  <conditionalFormatting sqref="O390:P393">
    <cfRule type="containsText" dxfId="145" priority="145" stopIfTrue="1" operator="containsText" text="3 - красный">
      <formula>NOT(ISERROR(SEARCH("3 - красный",O390)))</formula>
    </cfRule>
    <cfRule type="containsText" dxfId="144" priority="146" stopIfTrue="1" operator="containsText" text="2 - желтый">
      <formula>NOT(ISERROR(SEARCH("2 - желтый",O390)))</formula>
    </cfRule>
    <cfRule type="containsText" dxfId="143" priority="147" stopIfTrue="1" operator="containsText" text="1 - зеленый">
      <formula>NOT(ISERROR(SEARCH("1 - зеленый",O390)))</formula>
    </cfRule>
    <cfRule type="containsText" dxfId="142" priority="148" stopIfTrue="1" operator="containsText" text="0 - серый">
      <formula>NOT(ISERROR(SEARCH("0 - серый",O390)))</formula>
    </cfRule>
  </conditionalFormatting>
  <conditionalFormatting sqref="O390:P393">
    <cfRule type="containsText" dxfId="141" priority="141" stopIfTrue="1" operator="containsText" text="3 - красный">
      <formula>NOT(ISERROR(SEARCH("3 - красный",O390)))</formula>
    </cfRule>
    <cfRule type="containsText" dxfId="140" priority="142" stopIfTrue="1" operator="containsText" text="2 - желтый">
      <formula>NOT(ISERROR(SEARCH("2 - желтый",O390)))</formula>
    </cfRule>
    <cfRule type="containsText" dxfId="139" priority="143" stopIfTrue="1" operator="containsText" text="1 - зеленый">
      <formula>NOT(ISERROR(SEARCH("1 - зеленый",O390)))</formula>
    </cfRule>
    <cfRule type="containsText" dxfId="138" priority="144" stopIfTrue="1" operator="containsText" text="0 - серый">
      <formula>NOT(ISERROR(SEARCH("0 - серый",O390)))</formula>
    </cfRule>
  </conditionalFormatting>
  <conditionalFormatting sqref="O390:O393">
    <cfRule type="containsText" dxfId="137" priority="137" stopIfTrue="1" operator="containsText" text="3 - красный">
      <formula>NOT(ISERROR(SEARCH("3 - красный",O390)))</formula>
    </cfRule>
    <cfRule type="containsText" dxfId="136" priority="138" stopIfTrue="1" operator="containsText" text="2 - желтый">
      <formula>NOT(ISERROR(SEARCH("2 - желтый",O390)))</formula>
    </cfRule>
    <cfRule type="containsText" dxfId="135" priority="139" stopIfTrue="1" operator="containsText" text="1 - зеленый">
      <formula>NOT(ISERROR(SEARCH("1 - зеленый",O390)))</formula>
    </cfRule>
    <cfRule type="containsText" dxfId="134" priority="140" stopIfTrue="1" operator="containsText" text="0 - серый">
      <formula>NOT(ISERROR(SEARCH("0 - серый",O390)))</formula>
    </cfRule>
  </conditionalFormatting>
  <conditionalFormatting sqref="P390:P393">
    <cfRule type="containsText" dxfId="133" priority="133" stopIfTrue="1" operator="containsText" text="3 - красный">
      <formula>NOT(ISERROR(SEARCH("3 - красный",P390)))</formula>
    </cfRule>
    <cfRule type="containsText" dxfId="132" priority="134" stopIfTrue="1" operator="containsText" text="2 - желтый">
      <formula>NOT(ISERROR(SEARCH("2 - желтый",P390)))</formula>
    </cfRule>
    <cfRule type="containsText" dxfId="131" priority="135" stopIfTrue="1" operator="containsText" text="1 - зеленый">
      <formula>NOT(ISERROR(SEARCH("1 - зеленый",P390)))</formula>
    </cfRule>
    <cfRule type="containsText" dxfId="130" priority="136" stopIfTrue="1" operator="containsText" text="0 - серый">
      <formula>NOT(ISERROR(SEARCH("0 - серый",P390)))</formula>
    </cfRule>
  </conditionalFormatting>
  <conditionalFormatting sqref="O395:P398">
    <cfRule type="containsText" dxfId="129" priority="129" stopIfTrue="1" operator="containsText" text="3 - красный">
      <formula>NOT(ISERROR(SEARCH("3 - красный",O395)))</formula>
    </cfRule>
    <cfRule type="containsText" dxfId="128" priority="130" stopIfTrue="1" operator="containsText" text="2 - желтый">
      <formula>NOT(ISERROR(SEARCH("2 - желтый",O395)))</formula>
    </cfRule>
    <cfRule type="containsText" dxfId="127" priority="131" stopIfTrue="1" operator="containsText" text="1 - зеленый">
      <formula>NOT(ISERROR(SEARCH("1 - зеленый",O395)))</formula>
    </cfRule>
    <cfRule type="containsText" dxfId="126" priority="132" stopIfTrue="1" operator="containsText" text="0 - серый">
      <formula>NOT(ISERROR(SEARCH("0 - серый",O395)))</formula>
    </cfRule>
  </conditionalFormatting>
  <conditionalFormatting sqref="O395:P398">
    <cfRule type="containsText" dxfId="125" priority="125" stopIfTrue="1" operator="containsText" text="3 - красный">
      <formula>NOT(ISERROR(SEARCH("3 - красный",O395)))</formula>
    </cfRule>
    <cfRule type="containsText" dxfId="124" priority="126" stopIfTrue="1" operator="containsText" text="2 - желтый">
      <formula>NOT(ISERROR(SEARCH("2 - желтый",O395)))</formula>
    </cfRule>
    <cfRule type="containsText" dxfId="123" priority="127" stopIfTrue="1" operator="containsText" text="1 - зеленый">
      <formula>NOT(ISERROR(SEARCH("1 - зеленый",O395)))</formula>
    </cfRule>
    <cfRule type="containsText" dxfId="122" priority="128" stopIfTrue="1" operator="containsText" text="0 - серый">
      <formula>NOT(ISERROR(SEARCH("0 - серый",O395)))</formula>
    </cfRule>
  </conditionalFormatting>
  <conditionalFormatting sqref="O395:P398">
    <cfRule type="containsText" dxfId="121" priority="121" stopIfTrue="1" operator="containsText" text="3 - красный">
      <formula>NOT(ISERROR(SEARCH("3 - красный",O395)))</formula>
    </cfRule>
    <cfRule type="containsText" dxfId="120" priority="122" stopIfTrue="1" operator="containsText" text="2 - желтый">
      <formula>NOT(ISERROR(SEARCH("2 - желтый",O395)))</formula>
    </cfRule>
    <cfRule type="containsText" dxfId="119" priority="123" stopIfTrue="1" operator="containsText" text="1 - зеленый">
      <formula>NOT(ISERROR(SEARCH("1 - зеленый",O395)))</formula>
    </cfRule>
    <cfRule type="containsText" dxfId="118" priority="124" stopIfTrue="1" operator="containsText" text="0 - серый">
      <formula>NOT(ISERROR(SEARCH("0 - серый",O395)))</formula>
    </cfRule>
  </conditionalFormatting>
  <conditionalFormatting sqref="O395:O398">
    <cfRule type="containsText" dxfId="117" priority="117" stopIfTrue="1" operator="containsText" text="3 - красный">
      <formula>NOT(ISERROR(SEARCH("3 - красный",O395)))</formula>
    </cfRule>
    <cfRule type="containsText" dxfId="116" priority="118" stopIfTrue="1" operator="containsText" text="2 - желтый">
      <formula>NOT(ISERROR(SEARCH("2 - желтый",O395)))</formula>
    </cfRule>
    <cfRule type="containsText" dxfId="115" priority="119" stopIfTrue="1" operator="containsText" text="1 - зеленый">
      <formula>NOT(ISERROR(SEARCH("1 - зеленый",O395)))</formula>
    </cfRule>
    <cfRule type="containsText" dxfId="114" priority="120" stopIfTrue="1" operator="containsText" text="0 - серый">
      <formula>NOT(ISERROR(SEARCH("0 - серый",O395)))</formula>
    </cfRule>
  </conditionalFormatting>
  <conditionalFormatting sqref="P395:P398">
    <cfRule type="containsText" dxfId="113" priority="113" stopIfTrue="1" operator="containsText" text="3 - красный">
      <formula>NOT(ISERROR(SEARCH("3 - красный",P395)))</formula>
    </cfRule>
    <cfRule type="containsText" dxfId="112" priority="114" stopIfTrue="1" operator="containsText" text="2 - желтый">
      <formula>NOT(ISERROR(SEARCH("2 - желтый",P395)))</formula>
    </cfRule>
    <cfRule type="containsText" dxfId="111" priority="115" stopIfTrue="1" operator="containsText" text="1 - зеленый">
      <formula>NOT(ISERROR(SEARCH("1 - зеленый",P395)))</formula>
    </cfRule>
    <cfRule type="containsText" dxfId="110" priority="116" stopIfTrue="1" operator="containsText" text="0 - серый">
      <formula>NOT(ISERROR(SEARCH("0 - серый",P395)))</formula>
    </cfRule>
  </conditionalFormatting>
  <conditionalFormatting sqref="O400:P401">
    <cfRule type="containsText" dxfId="109" priority="109" stopIfTrue="1" operator="containsText" text="3 - красный">
      <formula>NOT(ISERROR(SEARCH("3 - красный",O400)))</formula>
    </cfRule>
    <cfRule type="containsText" dxfId="108" priority="110" stopIfTrue="1" operator="containsText" text="2 - желтый">
      <formula>NOT(ISERROR(SEARCH("2 - желтый",O400)))</formula>
    </cfRule>
    <cfRule type="containsText" dxfId="107" priority="111" stopIfTrue="1" operator="containsText" text="1 - зеленый">
      <formula>NOT(ISERROR(SEARCH("1 - зеленый",O400)))</formula>
    </cfRule>
    <cfRule type="containsText" dxfId="106" priority="112" stopIfTrue="1" operator="containsText" text="0 - серый">
      <formula>NOT(ISERROR(SEARCH("0 - серый",O400)))</formula>
    </cfRule>
  </conditionalFormatting>
  <conditionalFormatting sqref="O400:P401">
    <cfRule type="containsText" dxfId="105" priority="105" stopIfTrue="1" operator="containsText" text="3 - красный">
      <formula>NOT(ISERROR(SEARCH("3 - красный",O400)))</formula>
    </cfRule>
    <cfRule type="containsText" dxfId="104" priority="106" stopIfTrue="1" operator="containsText" text="2 - желтый">
      <formula>NOT(ISERROR(SEARCH("2 - желтый",O400)))</formula>
    </cfRule>
    <cfRule type="containsText" dxfId="103" priority="107" stopIfTrue="1" operator="containsText" text="1 - зеленый">
      <formula>NOT(ISERROR(SEARCH("1 - зеленый",O400)))</formula>
    </cfRule>
    <cfRule type="containsText" dxfId="102" priority="108" stopIfTrue="1" operator="containsText" text="0 - серый">
      <formula>NOT(ISERROR(SEARCH("0 - серый",O400)))</formula>
    </cfRule>
  </conditionalFormatting>
  <conditionalFormatting sqref="O400:P401">
    <cfRule type="containsText" dxfId="101" priority="101" stopIfTrue="1" operator="containsText" text="3 - красный">
      <formula>NOT(ISERROR(SEARCH("3 - красный",O400)))</formula>
    </cfRule>
    <cfRule type="containsText" dxfId="100" priority="102" stopIfTrue="1" operator="containsText" text="2 - желтый">
      <formula>NOT(ISERROR(SEARCH("2 - желтый",O400)))</formula>
    </cfRule>
    <cfRule type="containsText" dxfId="99" priority="103" stopIfTrue="1" operator="containsText" text="1 - зеленый">
      <formula>NOT(ISERROR(SEARCH("1 - зеленый",O400)))</formula>
    </cfRule>
    <cfRule type="containsText" dxfId="98" priority="104" stopIfTrue="1" operator="containsText" text="0 - серый">
      <formula>NOT(ISERROR(SEARCH("0 - серый",O400)))</formula>
    </cfRule>
  </conditionalFormatting>
  <conditionalFormatting sqref="O400:O401">
    <cfRule type="containsText" dxfId="97" priority="97" stopIfTrue="1" operator="containsText" text="3 - красный">
      <formula>NOT(ISERROR(SEARCH("3 - красный",O400)))</formula>
    </cfRule>
    <cfRule type="containsText" dxfId="96" priority="98" stopIfTrue="1" operator="containsText" text="2 - желтый">
      <formula>NOT(ISERROR(SEARCH("2 - желтый",O400)))</formula>
    </cfRule>
    <cfRule type="containsText" dxfId="95" priority="99" stopIfTrue="1" operator="containsText" text="1 - зеленый">
      <formula>NOT(ISERROR(SEARCH("1 - зеленый",O400)))</formula>
    </cfRule>
    <cfRule type="containsText" dxfId="94" priority="100" stopIfTrue="1" operator="containsText" text="0 - серый">
      <formula>NOT(ISERROR(SEARCH("0 - серый",O400)))</formula>
    </cfRule>
  </conditionalFormatting>
  <conditionalFormatting sqref="P400:P401">
    <cfRule type="containsText" dxfId="93" priority="93" stopIfTrue="1" operator="containsText" text="3 - красный">
      <formula>NOT(ISERROR(SEARCH("3 - красный",P400)))</formula>
    </cfRule>
    <cfRule type="containsText" dxfId="92" priority="94" stopIfTrue="1" operator="containsText" text="2 - желтый">
      <formula>NOT(ISERROR(SEARCH("2 - желтый",P400)))</formula>
    </cfRule>
    <cfRule type="containsText" dxfId="91" priority="95" stopIfTrue="1" operator="containsText" text="1 - зеленый">
      <formula>NOT(ISERROR(SEARCH("1 - зеленый",P400)))</formula>
    </cfRule>
    <cfRule type="containsText" dxfId="90" priority="96" stopIfTrue="1" operator="containsText" text="0 - серый">
      <formula>NOT(ISERROR(SEARCH("0 - серый",P400)))</formula>
    </cfRule>
  </conditionalFormatting>
  <conditionalFormatting sqref="O403:P406">
    <cfRule type="containsText" dxfId="89" priority="89" stopIfTrue="1" operator="containsText" text="3 - красный">
      <formula>NOT(ISERROR(SEARCH("3 - красный",O403)))</formula>
    </cfRule>
    <cfRule type="containsText" dxfId="88" priority="90" stopIfTrue="1" operator="containsText" text="2 - желтый">
      <formula>NOT(ISERROR(SEARCH("2 - желтый",O403)))</formula>
    </cfRule>
    <cfRule type="containsText" dxfId="87" priority="91" stopIfTrue="1" operator="containsText" text="1 - зеленый">
      <formula>NOT(ISERROR(SEARCH("1 - зеленый",O403)))</formula>
    </cfRule>
    <cfRule type="containsText" dxfId="86" priority="92" stopIfTrue="1" operator="containsText" text="0 - серый">
      <formula>NOT(ISERROR(SEARCH("0 - серый",O403)))</formula>
    </cfRule>
  </conditionalFormatting>
  <conditionalFormatting sqref="O403:P406">
    <cfRule type="containsText" dxfId="85" priority="85" stopIfTrue="1" operator="containsText" text="3 - красный">
      <formula>NOT(ISERROR(SEARCH("3 - красный",O403)))</formula>
    </cfRule>
    <cfRule type="containsText" dxfId="84" priority="86" stopIfTrue="1" operator="containsText" text="2 - желтый">
      <formula>NOT(ISERROR(SEARCH("2 - желтый",O403)))</formula>
    </cfRule>
    <cfRule type="containsText" dxfId="83" priority="87" stopIfTrue="1" operator="containsText" text="1 - зеленый">
      <formula>NOT(ISERROR(SEARCH("1 - зеленый",O403)))</formula>
    </cfRule>
    <cfRule type="containsText" dxfId="82" priority="88" stopIfTrue="1" operator="containsText" text="0 - серый">
      <formula>NOT(ISERROR(SEARCH("0 - серый",O403)))</formula>
    </cfRule>
  </conditionalFormatting>
  <conditionalFormatting sqref="O403:P406">
    <cfRule type="containsText" dxfId="81" priority="81" stopIfTrue="1" operator="containsText" text="3 - красный">
      <formula>NOT(ISERROR(SEARCH("3 - красный",O403)))</formula>
    </cfRule>
    <cfRule type="containsText" dxfId="80" priority="82" stopIfTrue="1" operator="containsText" text="2 - желтый">
      <formula>NOT(ISERROR(SEARCH("2 - желтый",O403)))</formula>
    </cfRule>
    <cfRule type="containsText" dxfId="79" priority="83" stopIfTrue="1" operator="containsText" text="1 - зеленый">
      <formula>NOT(ISERROR(SEARCH("1 - зеленый",O403)))</formula>
    </cfRule>
    <cfRule type="containsText" dxfId="78" priority="84" stopIfTrue="1" operator="containsText" text="0 - серый">
      <formula>NOT(ISERROR(SEARCH("0 - серый",O403)))</formula>
    </cfRule>
  </conditionalFormatting>
  <conditionalFormatting sqref="O403:O406">
    <cfRule type="containsText" dxfId="77" priority="77" stopIfTrue="1" operator="containsText" text="3 - красный">
      <formula>NOT(ISERROR(SEARCH("3 - красный",O403)))</formula>
    </cfRule>
    <cfRule type="containsText" dxfId="76" priority="78" stopIfTrue="1" operator="containsText" text="2 - желтый">
      <formula>NOT(ISERROR(SEARCH("2 - желтый",O403)))</formula>
    </cfRule>
    <cfRule type="containsText" dxfId="75" priority="79" stopIfTrue="1" operator="containsText" text="1 - зеленый">
      <formula>NOT(ISERROR(SEARCH("1 - зеленый",O403)))</formula>
    </cfRule>
    <cfRule type="containsText" dxfId="74" priority="80" stopIfTrue="1" operator="containsText" text="0 - серый">
      <formula>NOT(ISERROR(SEARCH("0 - серый",O403)))</formula>
    </cfRule>
  </conditionalFormatting>
  <conditionalFormatting sqref="P403:P406">
    <cfRule type="containsText" dxfId="73" priority="73" stopIfTrue="1" operator="containsText" text="3 - красный">
      <formula>NOT(ISERROR(SEARCH("3 - красный",P403)))</formula>
    </cfRule>
    <cfRule type="containsText" dxfId="72" priority="74" stopIfTrue="1" operator="containsText" text="2 - желтый">
      <formula>NOT(ISERROR(SEARCH("2 - желтый",P403)))</formula>
    </cfRule>
    <cfRule type="containsText" dxfId="71" priority="75" stopIfTrue="1" operator="containsText" text="1 - зеленый">
      <formula>NOT(ISERROR(SEARCH("1 - зеленый",P403)))</formula>
    </cfRule>
    <cfRule type="containsText" dxfId="70" priority="76" stopIfTrue="1" operator="containsText" text="0 - серый">
      <formula>NOT(ISERROR(SEARCH("0 - серый",P403)))</formula>
    </cfRule>
  </conditionalFormatting>
  <conditionalFormatting sqref="O408:P411">
    <cfRule type="containsText" dxfId="69" priority="69" stopIfTrue="1" operator="containsText" text="3 - красный">
      <formula>NOT(ISERROR(SEARCH("3 - красный",O408)))</formula>
    </cfRule>
    <cfRule type="containsText" dxfId="68" priority="70" stopIfTrue="1" operator="containsText" text="2 - желтый">
      <formula>NOT(ISERROR(SEARCH("2 - желтый",O408)))</formula>
    </cfRule>
    <cfRule type="containsText" dxfId="67" priority="71" stopIfTrue="1" operator="containsText" text="1 - зеленый">
      <formula>NOT(ISERROR(SEARCH("1 - зеленый",O408)))</formula>
    </cfRule>
    <cfRule type="containsText" dxfId="66" priority="72" stopIfTrue="1" operator="containsText" text="0 - серый">
      <formula>NOT(ISERROR(SEARCH("0 - серый",O408)))</formula>
    </cfRule>
  </conditionalFormatting>
  <conditionalFormatting sqref="O408:P411">
    <cfRule type="containsText" dxfId="65" priority="65" stopIfTrue="1" operator="containsText" text="3 - красный">
      <formula>NOT(ISERROR(SEARCH("3 - красный",O408)))</formula>
    </cfRule>
    <cfRule type="containsText" dxfId="64" priority="66" stopIfTrue="1" operator="containsText" text="2 - желтый">
      <formula>NOT(ISERROR(SEARCH("2 - желтый",O408)))</formula>
    </cfRule>
    <cfRule type="containsText" dxfId="63" priority="67" stopIfTrue="1" operator="containsText" text="1 - зеленый">
      <formula>NOT(ISERROR(SEARCH("1 - зеленый",O408)))</formula>
    </cfRule>
    <cfRule type="containsText" dxfId="62" priority="68" stopIfTrue="1" operator="containsText" text="0 - серый">
      <formula>NOT(ISERROR(SEARCH("0 - серый",O408)))</formula>
    </cfRule>
  </conditionalFormatting>
  <conditionalFormatting sqref="O408:P411">
    <cfRule type="containsText" dxfId="61" priority="61" stopIfTrue="1" operator="containsText" text="3 - красный">
      <formula>NOT(ISERROR(SEARCH("3 - красный",O408)))</formula>
    </cfRule>
    <cfRule type="containsText" dxfId="60" priority="62" stopIfTrue="1" operator="containsText" text="2 - желтый">
      <formula>NOT(ISERROR(SEARCH("2 - желтый",O408)))</formula>
    </cfRule>
    <cfRule type="containsText" dxfId="59" priority="63" stopIfTrue="1" operator="containsText" text="1 - зеленый">
      <formula>NOT(ISERROR(SEARCH("1 - зеленый",O408)))</formula>
    </cfRule>
    <cfRule type="containsText" dxfId="58" priority="64" stopIfTrue="1" operator="containsText" text="0 - серый">
      <formula>NOT(ISERROR(SEARCH("0 - серый",O408)))</formula>
    </cfRule>
  </conditionalFormatting>
  <conditionalFormatting sqref="O408:O411">
    <cfRule type="containsText" dxfId="57" priority="57" stopIfTrue="1" operator="containsText" text="3 - красный">
      <formula>NOT(ISERROR(SEARCH("3 - красный",O408)))</formula>
    </cfRule>
    <cfRule type="containsText" dxfId="56" priority="58" stopIfTrue="1" operator="containsText" text="2 - желтый">
      <formula>NOT(ISERROR(SEARCH("2 - желтый",O408)))</formula>
    </cfRule>
    <cfRule type="containsText" dxfId="55" priority="59" stopIfTrue="1" operator="containsText" text="1 - зеленый">
      <formula>NOT(ISERROR(SEARCH("1 - зеленый",O408)))</formula>
    </cfRule>
    <cfRule type="containsText" dxfId="54" priority="60" stopIfTrue="1" operator="containsText" text="0 - серый">
      <formula>NOT(ISERROR(SEARCH("0 - серый",O408)))</formula>
    </cfRule>
  </conditionalFormatting>
  <conditionalFormatting sqref="P408:P411">
    <cfRule type="containsText" dxfId="53" priority="53" stopIfTrue="1" operator="containsText" text="3 - красный">
      <formula>NOT(ISERROR(SEARCH("3 - красный",P408)))</formula>
    </cfRule>
    <cfRule type="containsText" dxfId="52" priority="54" stopIfTrue="1" operator="containsText" text="2 - желтый">
      <formula>NOT(ISERROR(SEARCH("2 - желтый",P408)))</formula>
    </cfRule>
    <cfRule type="containsText" dxfId="51" priority="55" stopIfTrue="1" operator="containsText" text="1 - зеленый">
      <formula>NOT(ISERROR(SEARCH("1 - зеленый",P408)))</formula>
    </cfRule>
    <cfRule type="containsText" dxfId="50" priority="56" stopIfTrue="1" operator="containsText" text="0 - серый">
      <formula>NOT(ISERROR(SEARCH("0 - серый",P408)))</formula>
    </cfRule>
  </conditionalFormatting>
  <conditionalFormatting sqref="O413:P414">
    <cfRule type="containsText" dxfId="49" priority="49" stopIfTrue="1" operator="containsText" text="3 - красный">
      <formula>NOT(ISERROR(SEARCH("3 - красный",O413)))</formula>
    </cfRule>
    <cfRule type="containsText" dxfId="48" priority="50" stopIfTrue="1" operator="containsText" text="2 - желтый">
      <formula>NOT(ISERROR(SEARCH("2 - желтый",O413)))</formula>
    </cfRule>
    <cfRule type="containsText" dxfId="47" priority="51" stopIfTrue="1" operator="containsText" text="1 - зеленый">
      <formula>NOT(ISERROR(SEARCH("1 - зеленый",O413)))</formula>
    </cfRule>
    <cfRule type="containsText" dxfId="46" priority="52" stopIfTrue="1" operator="containsText" text="0 - серый">
      <formula>NOT(ISERROR(SEARCH("0 - серый",O413)))</formula>
    </cfRule>
  </conditionalFormatting>
  <conditionalFormatting sqref="O413:P414">
    <cfRule type="containsText" dxfId="45" priority="45" stopIfTrue="1" operator="containsText" text="3 - красный">
      <formula>NOT(ISERROR(SEARCH("3 - красный",O413)))</formula>
    </cfRule>
    <cfRule type="containsText" dxfId="44" priority="46" stopIfTrue="1" operator="containsText" text="2 - желтый">
      <formula>NOT(ISERROR(SEARCH("2 - желтый",O413)))</formula>
    </cfRule>
    <cfRule type="containsText" dxfId="43" priority="47" stopIfTrue="1" operator="containsText" text="1 - зеленый">
      <formula>NOT(ISERROR(SEARCH("1 - зеленый",O413)))</formula>
    </cfRule>
    <cfRule type="containsText" dxfId="42" priority="48" stopIfTrue="1" operator="containsText" text="0 - серый">
      <formula>NOT(ISERROR(SEARCH("0 - серый",O413)))</formula>
    </cfRule>
  </conditionalFormatting>
  <conditionalFormatting sqref="O413:P414">
    <cfRule type="containsText" dxfId="41" priority="41" stopIfTrue="1" operator="containsText" text="3 - красный">
      <formula>NOT(ISERROR(SEARCH("3 - красный",O413)))</formula>
    </cfRule>
    <cfRule type="containsText" dxfId="40" priority="42" stopIfTrue="1" operator="containsText" text="2 - желтый">
      <formula>NOT(ISERROR(SEARCH("2 - желтый",O413)))</formula>
    </cfRule>
    <cfRule type="containsText" dxfId="39" priority="43" stopIfTrue="1" operator="containsText" text="1 - зеленый">
      <formula>NOT(ISERROR(SEARCH("1 - зеленый",O413)))</formula>
    </cfRule>
    <cfRule type="containsText" dxfId="38" priority="44" stopIfTrue="1" operator="containsText" text="0 - серый">
      <formula>NOT(ISERROR(SEARCH("0 - серый",O413)))</formula>
    </cfRule>
  </conditionalFormatting>
  <conditionalFormatting sqref="O413:O414">
    <cfRule type="containsText" dxfId="37" priority="37" stopIfTrue="1" operator="containsText" text="3 - красный">
      <formula>NOT(ISERROR(SEARCH("3 - красный",O413)))</formula>
    </cfRule>
    <cfRule type="containsText" dxfId="36" priority="38" stopIfTrue="1" operator="containsText" text="2 - желтый">
      <formula>NOT(ISERROR(SEARCH("2 - желтый",O413)))</formula>
    </cfRule>
    <cfRule type="containsText" dxfId="35" priority="39" stopIfTrue="1" operator="containsText" text="1 - зеленый">
      <formula>NOT(ISERROR(SEARCH("1 - зеленый",O413)))</formula>
    </cfRule>
    <cfRule type="containsText" dxfId="34" priority="40" stopIfTrue="1" operator="containsText" text="0 - серый">
      <formula>NOT(ISERROR(SEARCH("0 - серый",O413)))</formula>
    </cfRule>
  </conditionalFormatting>
  <conditionalFormatting sqref="P413:P414">
    <cfRule type="containsText" dxfId="33" priority="33" stopIfTrue="1" operator="containsText" text="3 - красный">
      <formula>NOT(ISERROR(SEARCH("3 - красный",P413)))</formula>
    </cfRule>
    <cfRule type="containsText" dxfId="32" priority="34" stopIfTrue="1" operator="containsText" text="2 - желтый">
      <formula>NOT(ISERROR(SEARCH("2 - желтый",P413)))</formula>
    </cfRule>
    <cfRule type="containsText" dxfId="31" priority="35" stopIfTrue="1" operator="containsText" text="1 - зеленый">
      <formula>NOT(ISERROR(SEARCH("1 - зеленый",P413)))</formula>
    </cfRule>
    <cfRule type="containsText" dxfId="30" priority="36" stopIfTrue="1" operator="containsText" text="0 - серый">
      <formula>NOT(ISERROR(SEARCH("0 - серый",P413)))</formula>
    </cfRule>
  </conditionalFormatting>
  <conditionalFormatting sqref="O416:P419">
    <cfRule type="containsText" dxfId="29" priority="29" stopIfTrue="1" operator="containsText" text="3 - красный">
      <formula>NOT(ISERROR(SEARCH("3 - красный",O416)))</formula>
    </cfRule>
    <cfRule type="containsText" dxfId="28" priority="30" stopIfTrue="1" operator="containsText" text="2 - желтый">
      <formula>NOT(ISERROR(SEARCH("2 - желтый",O416)))</formula>
    </cfRule>
    <cfRule type="containsText" dxfId="27" priority="31" stopIfTrue="1" operator="containsText" text="1 - зеленый">
      <formula>NOT(ISERROR(SEARCH("1 - зеленый",O416)))</formula>
    </cfRule>
    <cfRule type="containsText" dxfId="26" priority="32" stopIfTrue="1" operator="containsText" text="0 - серый">
      <formula>NOT(ISERROR(SEARCH("0 - серый",O416)))</formula>
    </cfRule>
  </conditionalFormatting>
  <conditionalFormatting sqref="O416:P419">
    <cfRule type="containsText" dxfId="25" priority="25" stopIfTrue="1" operator="containsText" text="3 - красный">
      <formula>NOT(ISERROR(SEARCH("3 - красный",O416)))</formula>
    </cfRule>
    <cfRule type="containsText" dxfId="24" priority="26" stopIfTrue="1" operator="containsText" text="2 - желтый">
      <formula>NOT(ISERROR(SEARCH("2 - желтый",O416)))</formula>
    </cfRule>
    <cfRule type="containsText" dxfId="23" priority="27" stopIfTrue="1" operator="containsText" text="1 - зеленый">
      <formula>NOT(ISERROR(SEARCH("1 - зеленый",O416)))</formula>
    </cfRule>
    <cfRule type="containsText" dxfId="22" priority="28" stopIfTrue="1" operator="containsText" text="0 - серый">
      <formula>NOT(ISERROR(SEARCH("0 - серый",O416)))</formula>
    </cfRule>
  </conditionalFormatting>
  <conditionalFormatting sqref="O416:P419">
    <cfRule type="containsText" dxfId="21" priority="21" stopIfTrue="1" operator="containsText" text="3 - красный">
      <formula>NOT(ISERROR(SEARCH("3 - красный",O416)))</formula>
    </cfRule>
    <cfRule type="containsText" dxfId="20" priority="22" stopIfTrue="1" operator="containsText" text="2 - желтый">
      <formula>NOT(ISERROR(SEARCH("2 - желтый",O416)))</formula>
    </cfRule>
    <cfRule type="containsText" dxfId="19" priority="23" stopIfTrue="1" operator="containsText" text="1 - зеленый">
      <formula>NOT(ISERROR(SEARCH("1 - зеленый",O416)))</formula>
    </cfRule>
    <cfRule type="containsText" dxfId="18" priority="24" stopIfTrue="1" operator="containsText" text="0 - серый">
      <formula>NOT(ISERROR(SEARCH("0 - серый",O416)))</formula>
    </cfRule>
  </conditionalFormatting>
  <conditionalFormatting sqref="O416:O419">
    <cfRule type="containsText" dxfId="17" priority="17" stopIfTrue="1" operator="containsText" text="3 - красный">
      <formula>NOT(ISERROR(SEARCH("3 - красный",O416)))</formula>
    </cfRule>
    <cfRule type="containsText" dxfId="16" priority="18" stopIfTrue="1" operator="containsText" text="2 - желтый">
      <formula>NOT(ISERROR(SEARCH("2 - желтый",O416)))</formula>
    </cfRule>
    <cfRule type="containsText" dxfId="15" priority="19" stopIfTrue="1" operator="containsText" text="1 - зеленый">
      <formula>NOT(ISERROR(SEARCH("1 - зеленый",O416)))</formula>
    </cfRule>
    <cfRule type="containsText" dxfId="14" priority="20" stopIfTrue="1" operator="containsText" text="0 - серый">
      <formula>NOT(ISERROR(SEARCH("0 - серый",O416)))</formula>
    </cfRule>
  </conditionalFormatting>
  <conditionalFormatting sqref="P416:P419">
    <cfRule type="containsText" dxfId="13" priority="13" stopIfTrue="1" operator="containsText" text="3 - красный">
      <formula>NOT(ISERROR(SEARCH("3 - красный",P416)))</formula>
    </cfRule>
    <cfRule type="containsText" dxfId="12" priority="14" stopIfTrue="1" operator="containsText" text="2 - желтый">
      <formula>NOT(ISERROR(SEARCH("2 - желтый",P416)))</formula>
    </cfRule>
    <cfRule type="containsText" dxfId="11" priority="15" stopIfTrue="1" operator="containsText" text="1 - зеленый">
      <formula>NOT(ISERROR(SEARCH("1 - зеленый",P416)))</formula>
    </cfRule>
    <cfRule type="containsText" dxfId="10" priority="16" stopIfTrue="1" operator="containsText" text="0 - серый">
      <formula>NOT(ISERROR(SEARCH("0 - серый",P416)))</formula>
    </cfRule>
  </conditionalFormatting>
  <conditionalFormatting sqref="O655:P658">
    <cfRule type="containsText" dxfId="9" priority="1" stopIfTrue="1" operator="containsText" text="3 - красный">
      <formula>NOT(ISERROR(SEARCH("3 - красный",O655)))</formula>
    </cfRule>
    <cfRule type="containsText" dxfId="8" priority="2" stopIfTrue="1" operator="containsText" text="2 - желтый">
      <formula>NOT(ISERROR(SEARCH("2 - желтый",O655)))</formula>
    </cfRule>
    <cfRule type="containsText" dxfId="7" priority="3" stopIfTrue="1" operator="containsText" text="1 - зеленый">
      <formula>NOT(ISERROR(SEARCH("1 - зеленый",O655)))</formula>
    </cfRule>
    <cfRule type="containsText" dxfId="6" priority="4" stopIfTrue="1" operator="containsText" text="0 - серый">
      <formula>NOT(ISERROR(SEARCH("0 - серый",O655)))</formula>
    </cfRule>
  </conditionalFormatting>
  <dataValidations count="6">
    <dataValidation type="list" allowBlank="1" showInputMessage="1" showErrorMessage="1" sqref="H1131:H1150 I1078:I1117 G509:H509 H1078:H1121 H659:I1071 G659:G1450">
      <formula1>PicName</formula1>
    </dataValidation>
    <dataValidation allowBlank="1" showDropDown="1" showInputMessage="1" showErrorMessage="1" sqref="M1261:M1263 M1250:M1253 M986 M1241:M1244 M1270:M1275 M1282:M1450 M425"/>
    <dataValidation type="list" allowBlank="1" showInputMessage="1" showErrorMessage="1" sqref="F2:F1450">
      <formula1>ActionsDP</formula1>
    </dataValidation>
    <dataValidation type="list" allowBlank="1" showInputMessage="1" showErrorMessage="1" sqref="U1258:V1260 O2:P1450 Q659:R1298">
      <formula1>ДПприор</formula1>
    </dataValidation>
    <dataValidation type="list" allowBlank="1" showInputMessage="1" showErrorMessage="1" sqref="S1261:S1450 S659:S1257">
      <formula1>INV</formula1>
    </dataValidation>
    <dataValidation type="list" allowBlank="1" showInputMessage="1" showErrorMessage="1" sqref="M2:M424 M426:M658">
      <formula1>IerarhiyaUr2</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'C:\UserFiles\Work\Project12 (ПКО)\ПО\trunk\МНС\ИО\[ПКО МНС ИО — копия.XLSM]Pic'!#REF!</xm:f>
          </x14:formula1>
          <xm:sqref>H798:I798 H795:I795 H784:I784 H781:I781 G1245:G1249 G1254:G1260 H802:I802 H810:I985 H659:I691 H764:I779 G1264:G1281 G986:I986 H987:I1450 G981:G985 G987:G1003 G1014:G1021 G1024:G1031 G1034:G1039 G1042:G1047 G1050:G1055 G1058:G1063 G1066:G1071 G1074:G1079 G1105:G1121 G1131:G1150 G1158:G1178 G1193:G1211 G1220:G1240</xm:sqref>
        </x14:dataValidation>
        <x14:dataValidation type="list" allowBlank="1" showInputMessage="1" showErrorMessage="1">
          <x14:formula1>
            <xm:f>'E:\!WORK\Проекты\Ю.Балык\ПО\МНС\ИО\[СТАРЫЙ Балык МНС-3 ИО.XLSM]Pic'!#REF!</xm:f>
          </x14:formula1>
          <xm:sqref>G1212:G1219 G1056:G1057 G1064:G1065 J1030:J1033 J992:J1019 J895:J896 J917:J920 G1072:G1073 G1179:G1192 G1122:G1130 G659:G980 G1080:G1104 G1151:G1153 G1004:G1013 G1022:G1023 G1032:G1033 G1040:G1041 G1048:G1049</xm:sqref>
        </x14:dataValidation>
        <x14:dataValidation type="list" allowBlank="1" showDropDown="1" showInputMessage="1" showErrorMessage="1">
          <x14:formula1>
            <xm:f>'E:\!WORK\Проекты\Ю.Балык\ПО\МНС\ИО\[СТАРЫЙ Балык МНС-3 ИО.XLSM]Иерархия'!#REF!</xm:f>
          </x14:formula1>
          <xm:sqref>M1212:M1219 M1151:M1160 M1080:M1104 M1250:M1253 M1282:M1450 M1261:M1263 M1181:M1192 M1122:M1129 M986 M1241:M1244 M1270:M1275</xm:sqref>
        </x14:dataValidation>
        <x14:dataValidation type="list" allowBlank="1" showInputMessage="1" showErrorMessage="1">
          <x14:formula1>
            <xm:f>'D:\projects\SSN Lopatino\Конфигуратор\SSN\VU\[Лопатино.xlsm]Pic'!#REF!</xm:f>
          </x14:formula1>
          <xm:sqref>G2:G654</xm:sqref>
        </x14:dataValidation>
        <x14:dataValidation type="list" allowBlank="1" showInputMessage="1" showErrorMessage="1">
          <x14:formula1>
            <xm:f>'G:\Проекты\ССН Лопатино\SSN Lopatino\Конфигуратор\SSN\VU\[Лопатино.xlsm]Pic'!#REF!</xm:f>
          </x14:formula1>
          <xm:sqref>G655:G658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92"/>
  <sheetViews>
    <sheetView zoomScaleNormal="100" workbookViewId="0">
      <pane xSplit="3" ySplit="1" topLeftCell="F2" activePane="bottomRight" state="frozen"/>
      <selection activeCell="B607" sqref="B607"/>
      <selection pane="topRight" activeCell="B607" sqref="B607"/>
      <selection pane="bottomLeft" activeCell="B607" sqref="B607"/>
      <selection pane="bottomRight" activeCell="K2" sqref="K2"/>
    </sheetView>
  </sheetViews>
  <sheetFormatPr defaultColWidth="9.140625" defaultRowHeight="15" x14ac:dyDescent="0.25"/>
  <cols>
    <col min="1" max="1" width="9.140625" style="1"/>
    <col min="2" max="2" width="136" style="193" bestFit="1" customWidth="1"/>
    <col min="3" max="3" width="16" style="193" bestFit="1" customWidth="1"/>
    <col min="4" max="4" width="10.7109375" style="193" bestFit="1" customWidth="1"/>
    <col min="5" max="5" width="10.28515625" style="193" bestFit="1" customWidth="1"/>
    <col min="6" max="6" width="24.28515625" style="193" customWidth="1"/>
    <col min="7" max="7" width="40.7109375" style="193" bestFit="1" customWidth="1"/>
    <col min="8" max="8" width="9" style="193" customWidth="1"/>
    <col min="9" max="16384" width="9.140625" style="293"/>
  </cols>
  <sheetData>
    <row r="1" spans="1:8" x14ac:dyDescent="0.25">
      <c r="A1" s="5" t="s">
        <v>0</v>
      </c>
      <c r="B1" s="6" t="s">
        <v>1</v>
      </c>
      <c r="C1" s="6" t="s">
        <v>2</v>
      </c>
      <c r="D1" s="2" t="s">
        <v>15</v>
      </c>
      <c r="E1" s="2" t="s">
        <v>16</v>
      </c>
      <c r="F1" s="194" t="s">
        <v>243</v>
      </c>
      <c r="G1" s="195" t="s">
        <v>244</v>
      </c>
      <c r="H1" s="407" t="s">
        <v>245</v>
      </c>
    </row>
    <row r="2" spans="1:8" x14ac:dyDescent="0.25">
      <c r="A2" s="751">
        <v>1</v>
      </c>
      <c r="B2" s="752" t="s">
        <v>5320</v>
      </c>
      <c r="C2" s="149" t="s">
        <v>5319</v>
      </c>
      <c r="D2" s="753">
        <v>1</v>
      </c>
      <c r="E2" s="753">
        <v>0</v>
      </c>
      <c r="F2" s="753" t="s">
        <v>5048</v>
      </c>
      <c r="G2" s="753" t="s">
        <v>1343</v>
      </c>
      <c r="H2" s="753" t="s">
        <v>1859</v>
      </c>
    </row>
    <row r="3" spans="1:8" x14ac:dyDescent="0.25">
      <c r="A3" s="751">
        <v>2</v>
      </c>
      <c r="B3" s="752" t="s">
        <v>5322</v>
      </c>
      <c r="C3" s="149" t="s">
        <v>5321</v>
      </c>
      <c r="D3" s="753">
        <v>1</v>
      </c>
      <c r="E3" s="753">
        <v>1</v>
      </c>
      <c r="F3" s="753" t="s">
        <v>5048</v>
      </c>
      <c r="G3" s="753" t="s">
        <v>1343</v>
      </c>
      <c r="H3" s="753" t="s">
        <v>1859</v>
      </c>
    </row>
    <row r="4" spans="1:8" x14ac:dyDescent="0.25">
      <c r="A4" s="751">
        <v>3</v>
      </c>
      <c r="B4" s="752" t="s">
        <v>5324</v>
      </c>
      <c r="C4" s="149" t="s">
        <v>5323</v>
      </c>
      <c r="D4" s="753">
        <v>1</v>
      </c>
      <c r="E4" s="753">
        <v>2</v>
      </c>
      <c r="F4" s="753" t="s">
        <v>5048</v>
      </c>
      <c r="G4" s="753" t="s">
        <v>1343</v>
      </c>
      <c r="H4" s="753" t="s">
        <v>1859</v>
      </c>
    </row>
    <row r="5" spans="1:8" x14ac:dyDescent="0.25">
      <c r="A5" s="751">
        <v>4</v>
      </c>
      <c r="B5" s="752" t="s">
        <v>5326</v>
      </c>
      <c r="C5" s="149" t="s">
        <v>5325</v>
      </c>
      <c r="D5" s="753">
        <v>1</v>
      </c>
      <c r="E5" s="753">
        <v>3</v>
      </c>
      <c r="F5" s="753" t="s">
        <v>5048</v>
      </c>
      <c r="G5" s="753" t="s">
        <v>1343</v>
      </c>
      <c r="H5" s="753" t="s">
        <v>1859</v>
      </c>
    </row>
    <row r="6" spans="1:8" x14ac:dyDescent="0.25">
      <c r="A6" s="751">
        <v>5</v>
      </c>
      <c r="B6" s="752" t="s">
        <v>5328</v>
      </c>
      <c r="C6" s="149" t="s">
        <v>5327</v>
      </c>
      <c r="D6" s="753">
        <v>1</v>
      </c>
      <c r="E6" s="753">
        <v>4</v>
      </c>
      <c r="F6" s="753" t="s">
        <v>5048</v>
      </c>
      <c r="G6" s="753" t="s">
        <v>1343</v>
      </c>
      <c r="H6" s="753" t="s">
        <v>1859</v>
      </c>
    </row>
    <row r="7" spans="1:8" x14ac:dyDescent="0.25">
      <c r="A7" s="751">
        <v>6</v>
      </c>
      <c r="B7" s="752" t="s">
        <v>5330</v>
      </c>
      <c r="C7" s="149" t="s">
        <v>5329</v>
      </c>
      <c r="D7" s="753">
        <v>1</v>
      </c>
      <c r="E7" s="753">
        <v>5</v>
      </c>
      <c r="F7" s="753" t="s">
        <v>5048</v>
      </c>
      <c r="G7" s="753" t="s">
        <v>1343</v>
      </c>
      <c r="H7" s="753" t="s">
        <v>1859</v>
      </c>
    </row>
    <row r="8" spans="1:8" x14ac:dyDescent="0.25">
      <c r="A8" s="751">
        <v>7</v>
      </c>
      <c r="B8" s="752" t="s">
        <v>5332</v>
      </c>
      <c r="C8" s="149" t="s">
        <v>5331</v>
      </c>
      <c r="D8" s="753">
        <v>1</v>
      </c>
      <c r="E8" s="753">
        <v>6</v>
      </c>
      <c r="F8" s="753" t="s">
        <v>5048</v>
      </c>
      <c r="G8" s="753" t="s">
        <v>1343</v>
      </c>
      <c r="H8" s="753" t="s">
        <v>1859</v>
      </c>
    </row>
    <row r="9" spans="1:8" x14ac:dyDescent="0.25">
      <c r="A9" s="751">
        <v>8</v>
      </c>
      <c r="B9" s="752" t="s">
        <v>5334</v>
      </c>
      <c r="C9" s="149" t="s">
        <v>5333</v>
      </c>
      <c r="D9" s="753">
        <v>1</v>
      </c>
      <c r="E9" s="753">
        <v>7</v>
      </c>
      <c r="F9" s="753" t="s">
        <v>5048</v>
      </c>
      <c r="G9" s="753" t="s">
        <v>1343</v>
      </c>
      <c r="H9" s="753" t="s">
        <v>1859</v>
      </c>
    </row>
    <row r="10" spans="1:8" x14ac:dyDescent="0.25">
      <c r="A10" s="751">
        <v>9</v>
      </c>
      <c r="B10" s="752" t="s">
        <v>5336</v>
      </c>
      <c r="C10" s="149" t="s">
        <v>5335</v>
      </c>
      <c r="D10" s="753">
        <v>1</v>
      </c>
      <c r="E10" s="753">
        <v>8</v>
      </c>
      <c r="F10" s="753" t="s">
        <v>5048</v>
      </c>
      <c r="G10" s="753" t="s">
        <v>1343</v>
      </c>
      <c r="H10" s="753" t="s">
        <v>1859</v>
      </c>
    </row>
    <row r="11" spans="1:8" x14ac:dyDescent="0.25">
      <c r="A11" s="751">
        <v>10</v>
      </c>
      <c r="B11" s="752" t="s">
        <v>5338</v>
      </c>
      <c r="C11" s="149" t="s">
        <v>5337</v>
      </c>
      <c r="D11" s="753">
        <v>1</v>
      </c>
      <c r="E11" s="753">
        <v>9</v>
      </c>
      <c r="F11" s="753" t="s">
        <v>5048</v>
      </c>
      <c r="G11" s="753" t="s">
        <v>1343</v>
      </c>
      <c r="H11" s="753" t="s">
        <v>1859</v>
      </c>
    </row>
    <row r="12" spans="1:8" x14ac:dyDescent="0.25">
      <c r="A12" s="751">
        <v>11</v>
      </c>
      <c r="B12" s="752" t="s">
        <v>5340</v>
      </c>
      <c r="C12" s="149" t="s">
        <v>5339</v>
      </c>
      <c r="D12" s="753">
        <v>1</v>
      </c>
      <c r="E12" s="753">
        <v>10</v>
      </c>
      <c r="F12" s="753" t="s">
        <v>5048</v>
      </c>
      <c r="G12" s="753" t="s">
        <v>1343</v>
      </c>
      <c r="H12" s="753" t="s">
        <v>1859</v>
      </c>
    </row>
    <row r="13" spans="1:8" x14ac:dyDescent="0.25">
      <c r="A13" s="751">
        <v>12</v>
      </c>
      <c r="B13" s="752" t="s">
        <v>5342</v>
      </c>
      <c r="C13" s="149" t="s">
        <v>5341</v>
      </c>
      <c r="D13" s="753">
        <v>1</v>
      </c>
      <c r="E13" s="753">
        <v>11</v>
      </c>
      <c r="F13" s="753" t="s">
        <v>5048</v>
      </c>
      <c r="G13" s="753" t="s">
        <v>1343</v>
      </c>
      <c r="H13" s="753" t="s">
        <v>1859</v>
      </c>
    </row>
    <row r="14" spans="1:8" x14ac:dyDescent="0.25">
      <c r="A14" s="751">
        <v>13</v>
      </c>
      <c r="B14" s="752" t="s">
        <v>5344</v>
      </c>
      <c r="C14" s="149" t="s">
        <v>5343</v>
      </c>
      <c r="D14" s="753">
        <v>1</v>
      </c>
      <c r="E14" s="753">
        <v>12</v>
      </c>
      <c r="F14" s="753" t="s">
        <v>5048</v>
      </c>
      <c r="G14" s="753" t="s">
        <v>1343</v>
      </c>
      <c r="H14" s="753" t="s">
        <v>1859</v>
      </c>
    </row>
    <row r="15" spans="1:8" x14ac:dyDescent="0.25">
      <c r="A15" s="751">
        <v>14</v>
      </c>
      <c r="B15" s="752" t="s">
        <v>5346</v>
      </c>
      <c r="C15" s="149" t="s">
        <v>5345</v>
      </c>
      <c r="D15" s="753">
        <v>1</v>
      </c>
      <c r="E15" s="753">
        <v>13</v>
      </c>
      <c r="F15" s="753" t="s">
        <v>5048</v>
      </c>
      <c r="G15" s="753" t="s">
        <v>1343</v>
      </c>
      <c r="H15" s="753" t="s">
        <v>1859</v>
      </c>
    </row>
    <row r="16" spans="1:8" x14ac:dyDescent="0.25">
      <c r="A16" s="751">
        <v>15</v>
      </c>
      <c r="B16" s="752" t="s">
        <v>5348</v>
      </c>
      <c r="C16" s="149" t="s">
        <v>5347</v>
      </c>
      <c r="D16" s="753">
        <v>1</v>
      </c>
      <c r="E16" s="753">
        <v>14</v>
      </c>
      <c r="F16" s="753" t="s">
        <v>5048</v>
      </c>
      <c r="G16" s="753" t="s">
        <v>1343</v>
      </c>
      <c r="H16" s="753" t="s">
        <v>1859</v>
      </c>
    </row>
    <row r="17" spans="1:8" x14ac:dyDescent="0.25">
      <c r="A17" s="751">
        <v>16</v>
      </c>
      <c r="B17" s="752" t="s">
        <v>5350</v>
      </c>
      <c r="C17" s="149" t="s">
        <v>5349</v>
      </c>
      <c r="D17" s="753">
        <v>1</v>
      </c>
      <c r="E17" s="753">
        <v>15</v>
      </c>
      <c r="F17" s="753" t="s">
        <v>5048</v>
      </c>
      <c r="G17" s="753" t="s">
        <v>1343</v>
      </c>
      <c r="H17" s="753" t="s">
        <v>1859</v>
      </c>
    </row>
    <row r="18" spans="1:8" x14ac:dyDescent="0.25">
      <c r="A18" s="751">
        <v>17</v>
      </c>
      <c r="B18" s="752" t="s">
        <v>5355</v>
      </c>
      <c r="C18" s="149" t="s">
        <v>5354</v>
      </c>
      <c r="D18" s="753">
        <v>1</v>
      </c>
      <c r="E18" s="753">
        <v>19</v>
      </c>
      <c r="F18" s="753" t="s">
        <v>5048</v>
      </c>
      <c r="G18" s="753" t="s">
        <v>1343</v>
      </c>
      <c r="H18" s="753" t="s">
        <v>1859</v>
      </c>
    </row>
    <row r="19" spans="1:8" x14ac:dyDescent="0.25">
      <c r="A19" s="751">
        <v>18</v>
      </c>
      <c r="B19" s="752" t="s">
        <v>5357</v>
      </c>
      <c r="C19" s="149" t="s">
        <v>5356</v>
      </c>
      <c r="D19" s="753">
        <v>1</v>
      </c>
      <c r="E19" s="753">
        <v>20</v>
      </c>
      <c r="F19" s="753" t="s">
        <v>5048</v>
      </c>
      <c r="G19" s="753" t="s">
        <v>1343</v>
      </c>
      <c r="H19" s="753" t="s">
        <v>1859</v>
      </c>
    </row>
    <row r="20" spans="1:8" x14ac:dyDescent="0.25">
      <c r="A20" s="751">
        <v>19</v>
      </c>
      <c r="B20" s="752" t="s">
        <v>5359</v>
      </c>
      <c r="C20" s="149" t="s">
        <v>5358</v>
      </c>
      <c r="D20" s="753">
        <v>1</v>
      </c>
      <c r="E20" s="753">
        <v>21</v>
      </c>
      <c r="F20" s="753" t="s">
        <v>5048</v>
      </c>
      <c r="G20" s="753" t="s">
        <v>1343</v>
      </c>
      <c r="H20" s="753" t="s">
        <v>1859</v>
      </c>
    </row>
    <row r="21" spans="1:8" x14ac:dyDescent="0.25">
      <c r="A21" s="751">
        <v>20</v>
      </c>
      <c r="B21" s="752" t="s">
        <v>5361</v>
      </c>
      <c r="C21" s="149" t="s">
        <v>5360</v>
      </c>
      <c r="D21" s="753">
        <v>1</v>
      </c>
      <c r="E21" s="753">
        <v>22</v>
      </c>
      <c r="F21" s="753" t="s">
        <v>5048</v>
      </c>
      <c r="G21" s="753" t="s">
        <v>1343</v>
      </c>
      <c r="H21" s="753" t="s">
        <v>1859</v>
      </c>
    </row>
    <row r="22" spans="1:8" x14ac:dyDescent="0.25">
      <c r="A22" s="751">
        <v>21</v>
      </c>
      <c r="B22" s="752" t="s">
        <v>5363</v>
      </c>
      <c r="C22" s="149" t="s">
        <v>5362</v>
      </c>
      <c r="D22" s="753">
        <v>1</v>
      </c>
      <c r="E22" s="753">
        <v>23</v>
      </c>
      <c r="F22" s="753" t="s">
        <v>5048</v>
      </c>
      <c r="G22" s="753" t="s">
        <v>1343</v>
      </c>
      <c r="H22" s="753" t="s">
        <v>1859</v>
      </c>
    </row>
    <row r="23" spans="1:8" x14ac:dyDescent="0.25">
      <c r="A23" s="751">
        <v>22</v>
      </c>
      <c r="B23" s="752" t="s">
        <v>5365</v>
      </c>
      <c r="C23" s="149" t="s">
        <v>5364</v>
      </c>
      <c r="D23" s="753">
        <v>1</v>
      </c>
      <c r="E23" s="753">
        <v>24</v>
      </c>
      <c r="F23" s="753" t="s">
        <v>5048</v>
      </c>
      <c r="G23" s="753" t="s">
        <v>1343</v>
      </c>
      <c r="H23" s="753" t="s">
        <v>1859</v>
      </c>
    </row>
    <row r="24" spans="1:8" x14ac:dyDescent="0.25">
      <c r="A24" s="751">
        <v>23</v>
      </c>
      <c r="B24" s="752" t="s">
        <v>5367</v>
      </c>
      <c r="C24" s="149" t="s">
        <v>5366</v>
      </c>
      <c r="D24" s="753">
        <v>1</v>
      </c>
      <c r="E24" s="753">
        <v>25</v>
      </c>
      <c r="F24" s="753" t="s">
        <v>5048</v>
      </c>
      <c r="G24" s="753" t="s">
        <v>1343</v>
      </c>
      <c r="H24" s="753" t="s">
        <v>1859</v>
      </c>
    </row>
    <row r="25" spans="1:8" x14ac:dyDescent="0.25">
      <c r="A25" s="751">
        <v>24</v>
      </c>
      <c r="B25" s="752" t="s">
        <v>5369</v>
      </c>
      <c r="C25" s="149" t="s">
        <v>5368</v>
      </c>
      <c r="D25" s="753">
        <v>1</v>
      </c>
      <c r="E25" s="753">
        <v>26</v>
      </c>
      <c r="F25" s="753" t="s">
        <v>5048</v>
      </c>
      <c r="G25" s="753" t="s">
        <v>1343</v>
      </c>
      <c r="H25" s="753" t="s">
        <v>1859</v>
      </c>
    </row>
    <row r="26" spans="1:8" x14ac:dyDescent="0.25">
      <c r="A26" s="751">
        <v>25</v>
      </c>
      <c r="B26" s="752" t="s">
        <v>5371</v>
      </c>
      <c r="C26" s="149" t="s">
        <v>5370</v>
      </c>
      <c r="D26" s="753">
        <v>1</v>
      </c>
      <c r="E26" s="753">
        <v>27</v>
      </c>
      <c r="F26" s="753" t="s">
        <v>5048</v>
      </c>
      <c r="G26" s="753" t="s">
        <v>1343</v>
      </c>
      <c r="H26" s="753" t="s">
        <v>1859</v>
      </c>
    </row>
    <row r="27" spans="1:8" x14ac:dyDescent="0.25">
      <c r="A27" s="751">
        <v>26</v>
      </c>
      <c r="B27" s="752" t="s">
        <v>5559</v>
      </c>
      <c r="C27" s="149" t="s">
        <v>5558</v>
      </c>
      <c r="D27" s="753">
        <v>2</v>
      </c>
      <c r="E27" s="753">
        <v>0</v>
      </c>
      <c r="F27" s="753" t="s">
        <v>5048</v>
      </c>
      <c r="G27" s="753" t="s">
        <v>1343</v>
      </c>
      <c r="H27" s="753" t="s">
        <v>1867</v>
      </c>
    </row>
    <row r="28" spans="1:8" x14ac:dyDescent="0.25">
      <c r="A28" s="751">
        <v>27</v>
      </c>
      <c r="B28" s="752" t="s">
        <v>5561</v>
      </c>
      <c r="C28" s="149" t="s">
        <v>5560</v>
      </c>
      <c r="D28" s="753">
        <v>2</v>
      </c>
      <c r="E28" s="753">
        <v>1</v>
      </c>
      <c r="F28" s="753" t="s">
        <v>5048</v>
      </c>
      <c r="G28" s="753" t="s">
        <v>1343</v>
      </c>
      <c r="H28" s="753" t="s">
        <v>1867</v>
      </c>
    </row>
    <row r="29" spans="1:8" x14ac:dyDescent="0.25">
      <c r="A29" s="751">
        <v>28</v>
      </c>
      <c r="B29" s="752" t="s">
        <v>5563</v>
      </c>
      <c r="C29" s="149" t="s">
        <v>5562</v>
      </c>
      <c r="D29" s="753">
        <v>2</v>
      </c>
      <c r="E29" s="753">
        <v>2</v>
      </c>
      <c r="F29" s="753" t="s">
        <v>5048</v>
      </c>
      <c r="G29" s="753" t="s">
        <v>1343</v>
      </c>
      <c r="H29" s="753" t="s">
        <v>1867</v>
      </c>
    </row>
    <row r="30" spans="1:8" x14ac:dyDescent="0.25">
      <c r="A30" s="751">
        <v>29</v>
      </c>
      <c r="B30" s="752" t="s">
        <v>5565</v>
      </c>
      <c r="C30" s="149" t="s">
        <v>5564</v>
      </c>
      <c r="D30" s="753">
        <v>2</v>
      </c>
      <c r="E30" s="753">
        <v>3</v>
      </c>
      <c r="F30" s="753" t="s">
        <v>5048</v>
      </c>
      <c r="G30" s="753" t="s">
        <v>1343</v>
      </c>
      <c r="H30" s="753" t="s">
        <v>1867</v>
      </c>
    </row>
    <row r="31" spans="1:8" x14ac:dyDescent="0.25">
      <c r="A31" s="751">
        <v>30</v>
      </c>
      <c r="B31" s="752" t="s">
        <v>5567</v>
      </c>
      <c r="C31" s="149" t="s">
        <v>5566</v>
      </c>
      <c r="D31" s="753">
        <v>2</v>
      </c>
      <c r="E31" s="753">
        <v>4</v>
      </c>
      <c r="F31" s="753" t="s">
        <v>5048</v>
      </c>
      <c r="G31" s="753" t="s">
        <v>1343</v>
      </c>
      <c r="H31" s="753" t="s">
        <v>1867</v>
      </c>
    </row>
    <row r="32" spans="1:8" x14ac:dyDescent="0.25">
      <c r="A32" s="751">
        <v>31</v>
      </c>
      <c r="B32" s="752" t="s">
        <v>5569</v>
      </c>
      <c r="C32" s="149" t="s">
        <v>5568</v>
      </c>
      <c r="D32" s="753">
        <v>2</v>
      </c>
      <c r="E32" s="753">
        <v>5</v>
      </c>
      <c r="F32" s="753" t="s">
        <v>5048</v>
      </c>
      <c r="G32" s="753" t="s">
        <v>1343</v>
      </c>
      <c r="H32" s="753" t="s">
        <v>1867</v>
      </c>
    </row>
    <row r="33" spans="1:8" x14ac:dyDescent="0.25">
      <c r="A33" s="751">
        <v>32</v>
      </c>
      <c r="B33" s="752" t="s">
        <v>5571</v>
      </c>
      <c r="C33" s="149" t="s">
        <v>5570</v>
      </c>
      <c r="D33" s="753">
        <v>2</v>
      </c>
      <c r="E33" s="753">
        <v>6</v>
      </c>
      <c r="F33" s="753" t="s">
        <v>5048</v>
      </c>
      <c r="G33" s="753" t="s">
        <v>1343</v>
      </c>
      <c r="H33" s="753" t="s">
        <v>1867</v>
      </c>
    </row>
    <row r="34" spans="1:8" x14ac:dyDescent="0.25">
      <c r="A34" s="751">
        <v>33</v>
      </c>
      <c r="B34" s="752" t="s">
        <v>5573</v>
      </c>
      <c r="C34" s="149" t="s">
        <v>5572</v>
      </c>
      <c r="D34" s="753">
        <v>2</v>
      </c>
      <c r="E34" s="753">
        <v>7</v>
      </c>
      <c r="F34" s="753" t="s">
        <v>5048</v>
      </c>
      <c r="G34" s="753" t="s">
        <v>1343</v>
      </c>
      <c r="H34" s="753" t="s">
        <v>1867</v>
      </c>
    </row>
    <row r="35" spans="1:8" x14ac:dyDescent="0.25">
      <c r="A35" s="751">
        <v>34</v>
      </c>
      <c r="B35" s="752" t="s">
        <v>5575</v>
      </c>
      <c r="C35" s="149" t="s">
        <v>5574</v>
      </c>
      <c r="D35" s="753">
        <v>2</v>
      </c>
      <c r="E35" s="753">
        <v>8</v>
      </c>
      <c r="F35" s="753" t="s">
        <v>5048</v>
      </c>
      <c r="G35" s="753" t="s">
        <v>1343</v>
      </c>
      <c r="H35" s="753" t="s">
        <v>1867</v>
      </c>
    </row>
    <row r="36" spans="1:8" x14ac:dyDescent="0.25">
      <c r="A36" s="751">
        <v>35</v>
      </c>
      <c r="B36" s="752" t="s">
        <v>5577</v>
      </c>
      <c r="C36" s="149" t="s">
        <v>5576</v>
      </c>
      <c r="D36" s="753">
        <v>2</v>
      </c>
      <c r="E36" s="753">
        <v>9</v>
      </c>
      <c r="F36" s="753" t="s">
        <v>5048</v>
      </c>
      <c r="G36" s="753" t="s">
        <v>1343</v>
      </c>
      <c r="H36" s="753" t="s">
        <v>1867</v>
      </c>
    </row>
    <row r="37" spans="1:8" x14ac:dyDescent="0.25">
      <c r="A37" s="751">
        <v>36</v>
      </c>
      <c r="B37" s="752" t="s">
        <v>5579</v>
      </c>
      <c r="C37" s="149" t="s">
        <v>5578</v>
      </c>
      <c r="D37" s="753">
        <v>2</v>
      </c>
      <c r="E37" s="753">
        <v>10</v>
      </c>
      <c r="F37" s="753" t="s">
        <v>5048</v>
      </c>
      <c r="G37" s="753" t="s">
        <v>1343</v>
      </c>
      <c r="H37" s="753" t="s">
        <v>1867</v>
      </c>
    </row>
    <row r="38" spans="1:8" x14ac:dyDescent="0.25">
      <c r="A38" s="751">
        <v>37</v>
      </c>
      <c r="B38" s="752" t="s">
        <v>5581</v>
      </c>
      <c r="C38" s="149" t="s">
        <v>5580</v>
      </c>
      <c r="D38" s="753">
        <v>2</v>
      </c>
      <c r="E38" s="753">
        <v>11</v>
      </c>
      <c r="F38" s="753" t="s">
        <v>5048</v>
      </c>
      <c r="G38" s="753" t="s">
        <v>1343</v>
      </c>
      <c r="H38" s="753" t="s">
        <v>1867</v>
      </c>
    </row>
    <row r="39" spans="1:8" x14ac:dyDescent="0.25">
      <c r="A39" s="751">
        <v>38</v>
      </c>
      <c r="B39" s="752" t="s">
        <v>5583</v>
      </c>
      <c r="C39" s="149" t="s">
        <v>5582</v>
      </c>
      <c r="D39" s="149">
        <v>2</v>
      </c>
      <c r="E39" s="149">
        <v>12</v>
      </c>
      <c r="F39" s="149" t="s">
        <v>5048</v>
      </c>
      <c r="G39" s="149" t="s">
        <v>1343</v>
      </c>
      <c r="H39" s="149" t="s">
        <v>1867</v>
      </c>
    </row>
    <row r="40" spans="1:8" x14ac:dyDescent="0.25">
      <c r="A40" s="751">
        <v>39</v>
      </c>
      <c r="B40" s="752" t="s">
        <v>5585</v>
      </c>
      <c r="C40" s="149" t="s">
        <v>5584</v>
      </c>
      <c r="D40" s="149">
        <v>2</v>
      </c>
      <c r="E40" s="149">
        <v>13</v>
      </c>
      <c r="F40" s="149" t="s">
        <v>5048</v>
      </c>
      <c r="G40" s="149" t="s">
        <v>1343</v>
      </c>
      <c r="H40" s="149" t="s">
        <v>1867</v>
      </c>
    </row>
    <row r="41" spans="1:8" x14ac:dyDescent="0.25">
      <c r="A41" s="751">
        <v>40</v>
      </c>
      <c r="B41" s="752" t="s">
        <v>5587</v>
      </c>
      <c r="C41" s="149" t="s">
        <v>5586</v>
      </c>
      <c r="D41" s="149">
        <v>2</v>
      </c>
      <c r="E41" s="149">
        <v>14</v>
      </c>
      <c r="F41" s="149" t="s">
        <v>5048</v>
      </c>
      <c r="G41" s="149" t="s">
        <v>1343</v>
      </c>
      <c r="H41" s="149" t="s">
        <v>1867</v>
      </c>
    </row>
    <row r="42" spans="1:8" x14ac:dyDescent="0.25">
      <c r="A42" s="751">
        <v>41</v>
      </c>
      <c r="B42" s="752" t="s">
        <v>5589</v>
      </c>
      <c r="C42" s="149" t="s">
        <v>5588</v>
      </c>
      <c r="D42" s="149">
        <v>2</v>
      </c>
      <c r="E42" s="149">
        <v>15</v>
      </c>
      <c r="F42" s="149" t="s">
        <v>5048</v>
      </c>
      <c r="G42" s="149" t="s">
        <v>1343</v>
      </c>
      <c r="H42" s="149" t="s">
        <v>1867</v>
      </c>
    </row>
    <row r="43" spans="1:8" x14ac:dyDescent="0.25">
      <c r="A43" s="751">
        <v>42</v>
      </c>
      <c r="B43" s="752" t="s">
        <v>5594</v>
      </c>
      <c r="C43" s="149" t="s">
        <v>5593</v>
      </c>
      <c r="D43" s="149">
        <v>2</v>
      </c>
      <c r="E43" s="149">
        <v>19</v>
      </c>
      <c r="F43" s="149" t="s">
        <v>5048</v>
      </c>
      <c r="G43" s="149" t="s">
        <v>1343</v>
      </c>
      <c r="H43" s="149" t="s">
        <v>1867</v>
      </c>
    </row>
    <row r="44" spans="1:8" x14ac:dyDescent="0.25">
      <c r="A44" s="751">
        <v>43</v>
      </c>
      <c r="B44" s="752" t="s">
        <v>5596</v>
      </c>
      <c r="C44" s="149" t="s">
        <v>5595</v>
      </c>
      <c r="D44" s="149">
        <v>2</v>
      </c>
      <c r="E44" s="149">
        <v>20</v>
      </c>
      <c r="F44" s="149" t="s">
        <v>5048</v>
      </c>
      <c r="G44" s="149" t="s">
        <v>1343</v>
      </c>
      <c r="H44" s="149" t="s">
        <v>1867</v>
      </c>
    </row>
    <row r="45" spans="1:8" x14ac:dyDescent="0.25">
      <c r="A45" s="751">
        <v>44</v>
      </c>
      <c r="B45" s="752" t="s">
        <v>5598</v>
      </c>
      <c r="C45" s="149" t="s">
        <v>5597</v>
      </c>
      <c r="D45" s="149">
        <v>2</v>
      </c>
      <c r="E45" s="149">
        <v>21</v>
      </c>
      <c r="F45" s="149" t="s">
        <v>5048</v>
      </c>
      <c r="G45" s="149" t="s">
        <v>1343</v>
      </c>
      <c r="H45" s="149" t="s">
        <v>1867</v>
      </c>
    </row>
    <row r="46" spans="1:8" x14ac:dyDescent="0.25">
      <c r="A46" s="751">
        <v>45</v>
      </c>
      <c r="B46" s="752" t="s">
        <v>5600</v>
      </c>
      <c r="C46" s="149" t="s">
        <v>5599</v>
      </c>
      <c r="D46" s="149">
        <v>2</v>
      </c>
      <c r="E46" s="149">
        <v>22</v>
      </c>
      <c r="F46" s="149" t="s">
        <v>5048</v>
      </c>
      <c r="G46" s="149" t="s">
        <v>1343</v>
      </c>
      <c r="H46" s="149" t="s">
        <v>1867</v>
      </c>
    </row>
    <row r="47" spans="1:8" x14ac:dyDescent="0.25">
      <c r="A47" s="751">
        <v>46</v>
      </c>
      <c r="B47" s="752" t="s">
        <v>5602</v>
      </c>
      <c r="C47" s="149" t="s">
        <v>5601</v>
      </c>
      <c r="D47" s="149">
        <v>2</v>
      </c>
      <c r="E47" s="149">
        <v>23</v>
      </c>
      <c r="F47" s="149" t="s">
        <v>5048</v>
      </c>
      <c r="G47" s="149" t="s">
        <v>1343</v>
      </c>
      <c r="H47" s="149" t="s">
        <v>1867</v>
      </c>
    </row>
    <row r="48" spans="1:8" x14ac:dyDescent="0.25">
      <c r="A48" s="751">
        <v>47</v>
      </c>
      <c r="B48" s="752" t="s">
        <v>5604</v>
      </c>
      <c r="C48" s="149" t="s">
        <v>5603</v>
      </c>
      <c r="D48" s="149">
        <v>2</v>
      </c>
      <c r="E48" s="149">
        <v>24</v>
      </c>
      <c r="F48" s="149" t="s">
        <v>5048</v>
      </c>
      <c r="G48" s="149" t="s">
        <v>1343</v>
      </c>
      <c r="H48" s="149" t="s">
        <v>1867</v>
      </c>
    </row>
    <row r="49" spans="1:8" x14ac:dyDescent="0.25">
      <c r="A49" s="751">
        <v>48</v>
      </c>
      <c r="B49" s="752" t="s">
        <v>5606</v>
      </c>
      <c r="C49" s="149" t="s">
        <v>5605</v>
      </c>
      <c r="D49" s="149">
        <v>2</v>
      </c>
      <c r="E49" s="149">
        <v>25</v>
      </c>
      <c r="F49" s="149" t="s">
        <v>5048</v>
      </c>
      <c r="G49" s="149" t="s">
        <v>1343</v>
      </c>
      <c r="H49" s="149" t="s">
        <v>1867</v>
      </c>
    </row>
    <row r="50" spans="1:8" x14ac:dyDescent="0.25">
      <c r="A50" s="751">
        <v>49</v>
      </c>
      <c r="B50" s="752" t="s">
        <v>5608</v>
      </c>
      <c r="C50" s="149" t="s">
        <v>5607</v>
      </c>
      <c r="D50" s="149">
        <v>2</v>
      </c>
      <c r="E50" s="149">
        <v>26</v>
      </c>
      <c r="F50" s="149" t="s">
        <v>5048</v>
      </c>
      <c r="G50" s="149" t="s">
        <v>1343</v>
      </c>
      <c r="H50" s="149" t="s">
        <v>1867</v>
      </c>
    </row>
    <row r="51" spans="1:8" x14ac:dyDescent="0.25">
      <c r="A51" s="751">
        <v>50</v>
      </c>
      <c r="B51" s="752" t="s">
        <v>5610</v>
      </c>
      <c r="C51" s="149" t="s">
        <v>5609</v>
      </c>
      <c r="D51" s="149">
        <v>2</v>
      </c>
      <c r="E51" s="149">
        <v>27</v>
      </c>
      <c r="F51" s="149" t="s">
        <v>5048</v>
      </c>
      <c r="G51" s="149" t="s">
        <v>1343</v>
      </c>
      <c r="H51" s="149" t="s">
        <v>1867</v>
      </c>
    </row>
    <row r="52" spans="1:8" x14ac:dyDescent="0.25">
      <c r="A52" s="751">
        <v>51</v>
      </c>
      <c r="B52" s="752" t="s">
        <v>5684</v>
      </c>
      <c r="C52" s="149" t="s">
        <v>5683</v>
      </c>
      <c r="D52" s="149">
        <v>3</v>
      </c>
      <c r="E52" s="149">
        <v>0</v>
      </c>
      <c r="F52" s="149" t="s">
        <v>5048</v>
      </c>
      <c r="G52" s="149" t="s">
        <v>1343</v>
      </c>
      <c r="H52" s="149" t="s">
        <v>1880</v>
      </c>
    </row>
    <row r="53" spans="1:8" x14ac:dyDescent="0.25">
      <c r="A53" s="751">
        <v>52</v>
      </c>
      <c r="B53" s="752" t="s">
        <v>5686</v>
      </c>
      <c r="C53" s="149" t="s">
        <v>5685</v>
      </c>
      <c r="D53" s="149">
        <v>3</v>
      </c>
      <c r="E53" s="149">
        <v>1</v>
      </c>
      <c r="F53" s="149" t="s">
        <v>5048</v>
      </c>
      <c r="G53" s="149" t="s">
        <v>1343</v>
      </c>
      <c r="H53" s="149" t="s">
        <v>1880</v>
      </c>
    </row>
    <row r="54" spans="1:8" x14ac:dyDescent="0.25">
      <c r="A54" s="751">
        <v>53</v>
      </c>
      <c r="B54" s="752" t="s">
        <v>5688</v>
      </c>
      <c r="C54" s="149" t="s">
        <v>5687</v>
      </c>
      <c r="D54" s="149">
        <v>3</v>
      </c>
      <c r="E54" s="149">
        <v>2</v>
      </c>
      <c r="F54" s="149" t="s">
        <v>5048</v>
      </c>
      <c r="G54" s="149" t="s">
        <v>1343</v>
      </c>
      <c r="H54" s="149" t="s">
        <v>1880</v>
      </c>
    </row>
    <row r="55" spans="1:8" x14ac:dyDescent="0.25">
      <c r="A55" s="751">
        <v>54</v>
      </c>
      <c r="B55" s="752" t="s">
        <v>5690</v>
      </c>
      <c r="C55" s="149" t="s">
        <v>5689</v>
      </c>
      <c r="D55" s="149">
        <v>3</v>
      </c>
      <c r="E55" s="149">
        <v>3</v>
      </c>
      <c r="F55" s="149" t="s">
        <v>5048</v>
      </c>
      <c r="G55" s="149" t="s">
        <v>1343</v>
      </c>
      <c r="H55" s="149" t="s">
        <v>1880</v>
      </c>
    </row>
    <row r="56" spans="1:8" x14ac:dyDescent="0.25">
      <c r="A56" s="751">
        <v>55</v>
      </c>
      <c r="B56" s="752" t="s">
        <v>5692</v>
      </c>
      <c r="C56" s="149" t="s">
        <v>5691</v>
      </c>
      <c r="D56" s="149">
        <v>3</v>
      </c>
      <c r="E56" s="149">
        <v>4</v>
      </c>
      <c r="F56" s="149" t="s">
        <v>5048</v>
      </c>
      <c r="G56" s="149" t="s">
        <v>1343</v>
      </c>
      <c r="H56" s="149" t="s">
        <v>1880</v>
      </c>
    </row>
    <row r="57" spans="1:8" x14ac:dyDescent="0.25">
      <c r="A57" s="751">
        <v>56</v>
      </c>
      <c r="B57" s="752" t="s">
        <v>5697</v>
      </c>
      <c r="C57" s="149" t="s">
        <v>5696</v>
      </c>
      <c r="D57" s="149">
        <v>3</v>
      </c>
      <c r="E57" s="149">
        <v>8</v>
      </c>
      <c r="F57" s="149" t="s">
        <v>5048</v>
      </c>
      <c r="G57" s="149" t="s">
        <v>1343</v>
      </c>
      <c r="H57" s="149" t="s">
        <v>1880</v>
      </c>
    </row>
    <row r="58" spans="1:8" x14ac:dyDescent="0.25">
      <c r="A58" s="751">
        <v>57</v>
      </c>
      <c r="B58" s="752" t="s">
        <v>5699</v>
      </c>
      <c r="C58" s="149" t="s">
        <v>5698</v>
      </c>
      <c r="D58" s="149">
        <v>3</v>
      </c>
      <c r="E58" s="149">
        <v>9</v>
      </c>
      <c r="F58" s="149" t="s">
        <v>5048</v>
      </c>
      <c r="G58" s="149" t="s">
        <v>1343</v>
      </c>
      <c r="H58" s="149" t="s">
        <v>1880</v>
      </c>
    </row>
    <row r="59" spans="1:8" x14ac:dyDescent="0.25">
      <c r="A59" s="751">
        <v>58</v>
      </c>
      <c r="B59" s="752" t="s">
        <v>5701</v>
      </c>
      <c r="C59" s="149" t="s">
        <v>5700</v>
      </c>
      <c r="D59" s="149">
        <v>3</v>
      </c>
      <c r="E59" s="149">
        <v>10</v>
      </c>
      <c r="F59" s="149" t="s">
        <v>5048</v>
      </c>
      <c r="G59" s="149" t="s">
        <v>1343</v>
      </c>
      <c r="H59" s="149" t="s">
        <v>1880</v>
      </c>
    </row>
    <row r="60" spans="1:8" x14ac:dyDescent="0.25">
      <c r="A60" s="751">
        <v>59</v>
      </c>
      <c r="B60" s="752" t="s">
        <v>5702</v>
      </c>
      <c r="C60" s="149" t="s">
        <v>1900</v>
      </c>
      <c r="D60" s="149">
        <v>3</v>
      </c>
      <c r="E60" s="149">
        <v>11</v>
      </c>
      <c r="F60" s="149" t="s">
        <v>5048</v>
      </c>
      <c r="G60" s="149" t="s">
        <v>1343</v>
      </c>
      <c r="H60" s="149" t="s">
        <v>1880</v>
      </c>
    </row>
    <row r="61" spans="1:8" x14ac:dyDescent="0.25">
      <c r="A61" s="751">
        <v>60</v>
      </c>
      <c r="B61" s="752" t="s">
        <v>5703</v>
      </c>
      <c r="C61" s="149" t="s">
        <v>1901</v>
      </c>
      <c r="D61" s="149">
        <v>3</v>
      </c>
      <c r="E61" s="149">
        <v>12</v>
      </c>
      <c r="F61" s="149" t="s">
        <v>5048</v>
      </c>
      <c r="G61" s="149" t="s">
        <v>1343</v>
      </c>
      <c r="H61" s="149" t="s">
        <v>1880</v>
      </c>
    </row>
    <row r="62" spans="1:8" x14ac:dyDescent="0.25">
      <c r="A62" s="751">
        <v>61</v>
      </c>
      <c r="B62" s="752" t="s">
        <v>5750</v>
      </c>
      <c r="C62" s="149" t="s">
        <v>5749</v>
      </c>
      <c r="D62" s="149">
        <v>4</v>
      </c>
      <c r="E62" s="149">
        <v>0</v>
      </c>
      <c r="F62" s="149" t="s">
        <v>5048</v>
      </c>
      <c r="G62" s="149" t="s">
        <v>1343</v>
      </c>
      <c r="H62" s="149" t="s">
        <v>1887</v>
      </c>
    </row>
    <row r="63" spans="1:8" x14ac:dyDescent="0.25">
      <c r="A63" s="751">
        <v>62</v>
      </c>
      <c r="B63" s="752" t="s">
        <v>5752</v>
      </c>
      <c r="C63" s="149" t="s">
        <v>5751</v>
      </c>
      <c r="D63" s="149">
        <v>4</v>
      </c>
      <c r="E63" s="149">
        <v>4</v>
      </c>
      <c r="F63" s="149" t="s">
        <v>5048</v>
      </c>
      <c r="G63" s="149" t="s">
        <v>1343</v>
      </c>
      <c r="H63" s="149" t="s">
        <v>1887</v>
      </c>
    </row>
    <row r="64" spans="1:8" x14ac:dyDescent="0.25">
      <c r="A64" s="751">
        <v>63</v>
      </c>
      <c r="B64" s="752" t="s">
        <v>5754</v>
      </c>
      <c r="C64" s="149" t="s">
        <v>5753</v>
      </c>
      <c r="D64" s="149">
        <v>4</v>
      </c>
      <c r="E64" s="149">
        <v>6</v>
      </c>
      <c r="F64" s="149" t="s">
        <v>5048</v>
      </c>
      <c r="G64" s="149" t="s">
        <v>1343</v>
      </c>
      <c r="H64" s="149" t="s">
        <v>1887</v>
      </c>
    </row>
    <row r="65" spans="1:8" x14ac:dyDescent="0.25">
      <c r="A65" s="751">
        <v>64</v>
      </c>
      <c r="B65" s="752" t="s">
        <v>5755</v>
      </c>
      <c r="C65" s="149" t="s">
        <v>1904</v>
      </c>
      <c r="D65" s="149">
        <v>4</v>
      </c>
      <c r="E65" s="149">
        <v>8</v>
      </c>
      <c r="F65" s="149" t="s">
        <v>5048</v>
      </c>
      <c r="G65" s="149" t="s">
        <v>1343</v>
      </c>
      <c r="H65" s="149" t="s">
        <v>1887</v>
      </c>
    </row>
    <row r="66" spans="1:8" x14ac:dyDescent="0.25">
      <c r="A66" s="751">
        <v>65</v>
      </c>
      <c r="B66" s="752" t="s">
        <v>5756</v>
      </c>
      <c r="C66" s="149" t="s">
        <v>1905</v>
      </c>
      <c r="D66" s="149">
        <v>4</v>
      </c>
      <c r="E66" s="149">
        <v>9</v>
      </c>
      <c r="F66" s="149" t="s">
        <v>5048</v>
      </c>
      <c r="G66" s="149" t="s">
        <v>1343</v>
      </c>
      <c r="H66" s="149" t="s">
        <v>1887</v>
      </c>
    </row>
    <row r="67" spans="1:8" x14ac:dyDescent="0.25">
      <c r="A67" s="751">
        <v>66</v>
      </c>
      <c r="B67" s="752" t="s">
        <v>5823</v>
      </c>
      <c r="C67" s="149" t="s">
        <v>5822</v>
      </c>
      <c r="D67" s="149">
        <v>5</v>
      </c>
      <c r="E67" s="149">
        <v>0</v>
      </c>
      <c r="F67" s="149" t="s">
        <v>5050</v>
      </c>
      <c r="G67" s="149" t="s">
        <v>1343</v>
      </c>
      <c r="H67" s="149" t="s">
        <v>1857</v>
      </c>
    </row>
    <row r="68" spans="1:8" x14ac:dyDescent="0.25">
      <c r="A68" s="751">
        <v>67</v>
      </c>
      <c r="B68" s="752" t="s">
        <v>5826</v>
      </c>
      <c r="C68" s="149" t="s">
        <v>5825</v>
      </c>
      <c r="D68" s="149">
        <v>5</v>
      </c>
      <c r="E68" s="149">
        <v>1</v>
      </c>
      <c r="F68" s="149" t="s">
        <v>5050</v>
      </c>
      <c r="G68" s="149" t="s">
        <v>1343</v>
      </c>
      <c r="H68" s="149" t="s">
        <v>1857</v>
      </c>
    </row>
    <row r="69" spans="1:8" x14ac:dyDescent="0.25">
      <c r="A69" s="751">
        <v>68</v>
      </c>
      <c r="B69" s="752" t="s">
        <v>5828</v>
      </c>
      <c r="C69" s="149" t="s">
        <v>5827</v>
      </c>
      <c r="D69" s="149">
        <v>5</v>
      </c>
      <c r="E69" s="149">
        <v>2</v>
      </c>
      <c r="F69" s="149" t="s">
        <v>5050</v>
      </c>
      <c r="G69" s="149" t="s">
        <v>1343</v>
      </c>
      <c r="H69" s="149" t="s">
        <v>1857</v>
      </c>
    </row>
    <row r="70" spans="1:8" x14ac:dyDescent="0.25">
      <c r="A70" s="751">
        <v>69</v>
      </c>
      <c r="B70" s="752" t="s">
        <v>5830</v>
      </c>
      <c r="C70" s="149" t="s">
        <v>5829</v>
      </c>
      <c r="D70" s="149">
        <v>5</v>
      </c>
      <c r="E70" s="149">
        <v>4</v>
      </c>
      <c r="F70" s="149" t="s">
        <v>5050</v>
      </c>
      <c r="G70" s="149" t="s">
        <v>1343</v>
      </c>
      <c r="H70" s="149" t="s">
        <v>1857</v>
      </c>
    </row>
    <row r="71" spans="1:8" x14ac:dyDescent="0.25">
      <c r="A71" s="751">
        <v>70</v>
      </c>
      <c r="B71" s="752" t="s">
        <v>5832</v>
      </c>
      <c r="C71" s="149" t="s">
        <v>5831</v>
      </c>
      <c r="D71" s="149">
        <v>5</v>
      </c>
      <c r="E71" s="149">
        <v>5</v>
      </c>
      <c r="F71" s="149" t="s">
        <v>5050</v>
      </c>
      <c r="G71" s="149" t="s">
        <v>1343</v>
      </c>
      <c r="H71" s="149" t="s">
        <v>1857</v>
      </c>
    </row>
    <row r="72" spans="1:8" x14ac:dyDescent="0.25">
      <c r="A72" s="751">
        <v>71</v>
      </c>
      <c r="B72" s="752" t="s">
        <v>5834</v>
      </c>
      <c r="C72" s="149" t="s">
        <v>5833</v>
      </c>
      <c r="D72" s="149">
        <v>5</v>
      </c>
      <c r="E72" s="149">
        <v>6</v>
      </c>
      <c r="F72" s="149" t="s">
        <v>5050</v>
      </c>
      <c r="G72" s="149" t="s">
        <v>1343</v>
      </c>
      <c r="H72" s="149" t="s">
        <v>1857</v>
      </c>
    </row>
    <row r="73" spans="1:8" x14ac:dyDescent="0.25">
      <c r="A73" s="751">
        <v>72</v>
      </c>
      <c r="B73" s="752" t="s">
        <v>5836</v>
      </c>
      <c r="C73" s="149" t="s">
        <v>5835</v>
      </c>
      <c r="D73" s="149">
        <v>5</v>
      </c>
      <c r="E73" s="149">
        <v>7</v>
      </c>
      <c r="F73" s="149" t="s">
        <v>5050</v>
      </c>
      <c r="G73" s="149" t="s">
        <v>1343</v>
      </c>
      <c r="H73" s="149" t="s">
        <v>1857</v>
      </c>
    </row>
    <row r="74" spans="1:8" x14ac:dyDescent="0.25">
      <c r="A74" s="751">
        <v>73</v>
      </c>
      <c r="B74" s="752" t="s">
        <v>5838</v>
      </c>
      <c r="C74" s="149" t="s">
        <v>5837</v>
      </c>
      <c r="D74" s="149">
        <v>5</v>
      </c>
      <c r="E74" s="149">
        <v>8</v>
      </c>
      <c r="F74" s="149" t="s">
        <v>5050</v>
      </c>
      <c r="G74" s="149" t="s">
        <v>1343</v>
      </c>
      <c r="H74" s="149" t="s">
        <v>1857</v>
      </c>
    </row>
    <row r="75" spans="1:8" x14ac:dyDescent="0.25">
      <c r="A75" s="751">
        <v>74</v>
      </c>
      <c r="B75" s="752" t="s">
        <v>5840</v>
      </c>
      <c r="C75" s="149" t="s">
        <v>5839</v>
      </c>
      <c r="D75" s="149">
        <v>5</v>
      </c>
      <c r="E75" s="149">
        <v>9</v>
      </c>
      <c r="F75" s="149" t="s">
        <v>5050</v>
      </c>
      <c r="G75" s="149" t="s">
        <v>1343</v>
      </c>
      <c r="H75" s="149" t="s">
        <v>1857</v>
      </c>
    </row>
    <row r="76" spans="1:8" x14ac:dyDescent="0.25">
      <c r="A76" s="751">
        <v>75</v>
      </c>
      <c r="B76" s="752" t="s">
        <v>5842</v>
      </c>
      <c r="C76" s="149" t="s">
        <v>5841</v>
      </c>
      <c r="D76" s="149">
        <v>5</v>
      </c>
      <c r="E76" s="149">
        <v>10</v>
      </c>
      <c r="F76" s="149" t="s">
        <v>5050</v>
      </c>
      <c r="G76" s="149" t="s">
        <v>1343</v>
      </c>
      <c r="H76" s="149" t="s">
        <v>1857</v>
      </c>
    </row>
    <row r="77" spans="1:8" x14ac:dyDescent="0.25">
      <c r="A77" s="751">
        <v>76</v>
      </c>
      <c r="B77" s="752" t="s">
        <v>5844</v>
      </c>
      <c r="C77" s="149" t="s">
        <v>5843</v>
      </c>
      <c r="D77" s="149">
        <v>5</v>
      </c>
      <c r="E77" s="149">
        <v>11</v>
      </c>
      <c r="F77" s="149" t="s">
        <v>5050</v>
      </c>
      <c r="G77" s="149" t="s">
        <v>1343</v>
      </c>
      <c r="H77" s="149" t="s">
        <v>1857</v>
      </c>
    </row>
    <row r="78" spans="1:8" x14ac:dyDescent="0.25">
      <c r="A78" s="751">
        <v>77</v>
      </c>
      <c r="B78" s="752" t="s">
        <v>5846</v>
      </c>
      <c r="C78" s="149" t="s">
        <v>5845</v>
      </c>
      <c r="D78" s="149">
        <v>5</v>
      </c>
      <c r="E78" s="149">
        <v>12</v>
      </c>
      <c r="F78" s="149" t="s">
        <v>5050</v>
      </c>
      <c r="G78" s="149" t="s">
        <v>1343</v>
      </c>
      <c r="H78" s="149" t="s">
        <v>1857</v>
      </c>
    </row>
    <row r="79" spans="1:8" x14ac:dyDescent="0.25">
      <c r="A79" s="751">
        <v>78</v>
      </c>
      <c r="B79" s="752" t="s">
        <v>5848</v>
      </c>
      <c r="C79" s="149" t="s">
        <v>5847</v>
      </c>
      <c r="D79" s="149">
        <v>5</v>
      </c>
      <c r="E79" s="149">
        <v>13</v>
      </c>
      <c r="F79" s="149" t="s">
        <v>5050</v>
      </c>
      <c r="G79" s="149" t="s">
        <v>1343</v>
      </c>
      <c r="H79" s="149" t="s">
        <v>1857</v>
      </c>
    </row>
    <row r="80" spans="1:8" x14ac:dyDescent="0.25">
      <c r="A80" s="751">
        <v>79</v>
      </c>
      <c r="B80" s="752" t="s">
        <v>5946</v>
      </c>
      <c r="C80" s="149" t="s">
        <v>5945</v>
      </c>
      <c r="D80" s="149">
        <v>6</v>
      </c>
      <c r="E80" s="149">
        <v>0</v>
      </c>
      <c r="F80" s="149" t="s">
        <v>5050</v>
      </c>
      <c r="G80" s="149" t="s">
        <v>1343</v>
      </c>
      <c r="H80" s="149" t="s">
        <v>1865</v>
      </c>
    </row>
    <row r="81" spans="1:8" x14ac:dyDescent="0.25">
      <c r="A81" s="751">
        <v>80</v>
      </c>
      <c r="B81" s="752" t="s">
        <v>5949</v>
      </c>
      <c r="C81" s="149" t="s">
        <v>5948</v>
      </c>
      <c r="D81" s="149">
        <v>6</v>
      </c>
      <c r="E81" s="149">
        <v>1</v>
      </c>
      <c r="F81" s="149" t="s">
        <v>5050</v>
      </c>
      <c r="G81" s="149" t="s">
        <v>1343</v>
      </c>
      <c r="H81" s="149" t="s">
        <v>1865</v>
      </c>
    </row>
    <row r="82" spans="1:8" x14ac:dyDescent="0.25">
      <c r="A82" s="751">
        <v>81</v>
      </c>
      <c r="B82" s="752" t="s">
        <v>5951</v>
      </c>
      <c r="C82" s="149" t="s">
        <v>5950</v>
      </c>
      <c r="D82" s="149">
        <v>6</v>
      </c>
      <c r="E82" s="149">
        <v>2</v>
      </c>
      <c r="F82" s="149" t="s">
        <v>5050</v>
      </c>
      <c r="G82" s="149" t="s">
        <v>1343</v>
      </c>
      <c r="H82" s="149" t="s">
        <v>1865</v>
      </c>
    </row>
    <row r="83" spans="1:8" x14ac:dyDescent="0.25">
      <c r="A83" s="751">
        <v>82</v>
      </c>
      <c r="B83" s="752" t="s">
        <v>5953</v>
      </c>
      <c r="C83" s="149" t="s">
        <v>5952</v>
      </c>
      <c r="D83" s="149">
        <v>6</v>
      </c>
      <c r="E83" s="149">
        <v>4</v>
      </c>
      <c r="F83" s="149" t="s">
        <v>5050</v>
      </c>
      <c r="G83" s="149" t="s">
        <v>1343</v>
      </c>
      <c r="H83" s="149" t="s">
        <v>1865</v>
      </c>
    </row>
    <row r="84" spans="1:8" x14ac:dyDescent="0.25">
      <c r="A84" s="751">
        <v>83</v>
      </c>
      <c r="B84" s="752" t="s">
        <v>5955</v>
      </c>
      <c r="C84" s="149" t="s">
        <v>5954</v>
      </c>
      <c r="D84" s="149">
        <v>6</v>
      </c>
      <c r="E84" s="149">
        <v>5</v>
      </c>
      <c r="F84" s="149" t="s">
        <v>5050</v>
      </c>
      <c r="G84" s="149" t="s">
        <v>1343</v>
      </c>
      <c r="H84" s="149" t="s">
        <v>1865</v>
      </c>
    </row>
    <row r="85" spans="1:8" x14ac:dyDescent="0.25">
      <c r="A85" s="751">
        <v>84</v>
      </c>
      <c r="B85" s="752" t="s">
        <v>5957</v>
      </c>
      <c r="C85" s="149" t="s">
        <v>5956</v>
      </c>
      <c r="D85" s="149">
        <v>6</v>
      </c>
      <c r="E85" s="149">
        <v>8</v>
      </c>
      <c r="F85" s="149" t="s">
        <v>5050</v>
      </c>
      <c r="G85" s="149" t="s">
        <v>1343</v>
      </c>
      <c r="H85" s="149" t="s">
        <v>1865</v>
      </c>
    </row>
    <row r="86" spans="1:8" x14ac:dyDescent="0.25">
      <c r="A86" s="751">
        <v>85</v>
      </c>
      <c r="B86" s="752" t="s">
        <v>5959</v>
      </c>
      <c r="C86" s="149" t="s">
        <v>5958</v>
      </c>
      <c r="D86" s="149">
        <v>6</v>
      </c>
      <c r="E86" s="149">
        <v>9</v>
      </c>
      <c r="F86" s="149" t="s">
        <v>5050</v>
      </c>
      <c r="G86" s="149" t="s">
        <v>1343</v>
      </c>
      <c r="H86" s="149" t="s">
        <v>1865</v>
      </c>
    </row>
    <row r="87" spans="1:8" x14ac:dyDescent="0.25">
      <c r="A87" s="751">
        <v>86</v>
      </c>
      <c r="B87" s="752" t="s">
        <v>5961</v>
      </c>
      <c r="C87" s="149" t="s">
        <v>5960</v>
      </c>
      <c r="D87" s="149">
        <v>6</v>
      </c>
      <c r="E87" s="149">
        <v>10</v>
      </c>
      <c r="F87" s="149" t="s">
        <v>5050</v>
      </c>
      <c r="G87" s="149" t="s">
        <v>1343</v>
      </c>
      <c r="H87" s="149" t="s">
        <v>1865</v>
      </c>
    </row>
    <row r="88" spans="1:8" x14ac:dyDescent="0.25">
      <c r="A88" s="751">
        <v>87</v>
      </c>
      <c r="B88" s="752" t="s">
        <v>5963</v>
      </c>
      <c r="C88" s="149" t="s">
        <v>5962</v>
      </c>
      <c r="D88" s="149">
        <v>6</v>
      </c>
      <c r="E88" s="149">
        <v>11</v>
      </c>
      <c r="F88" s="149" t="s">
        <v>5050</v>
      </c>
      <c r="G88" s="149" t="s">
        <v>1343</v>
      </c>
      <c r="H88" s="149" t="s">
        <v>1865</v>
      </c>
    </row>
    <row r="89" spans="1:8" x14ac:dyDescent="0.25">
      <c r="A89" s="751">
        <v>88</v>
      </c>
      <c r="B89" s="752" t="s">
        <v>5965</v>
      </c>
      <c r="C89" s="149" t="s">
        <v>5964</v>
      </c>
      <c r="D89" s="149">
        <v>6</v>
      </c>
      <c r="E89" s="149">
        <v>12</v>
      </c>
      <c r="F89" s="149" t="s">
        <v>5050</v>
      </c>
      <c r="G89" s="149" t="s">
        <v>1343</v>
      </c>
      <c r="H89" s="149" t="s">
        <v>1865</v>
      </c>
    </row>
    <row r="90" spans="1:8" x14ac:dyDescent="0.25">
      <c r="A90" s="751">
        <v>89</v>
      </c>
      <c r="B90" s="752" t="s">
        <v>5967</v>
      </c>
      <c r="C90" s="149" t="s">
        <v>5966</v>
      </c>
      <c r="D90" s="149">
        <v>6</v>
      </c>
      <c r="E90" s="149">
        <v>13</v>
      </c>
      <c r="F90" s="149" t="s">
        <v>5050</v>
      </c>
      <c r="G90" s="149" t="s">
        <v>1343</v>
      </c>
      <c r="H90" s="149" t="s">
        <v>1865</v>
      </c>
    </row>
    <row r="91" spans="1:8" x14ac:dyDescent="0.25">
      <c r="A91" s="751">
        <v>90</v>
      </c>
      <c r="B91" s="752" t="s">
        <v>5969</v>
      </c>
      <c r="C91" s="149" t="s">
        <v>5968</v>
      </c>
      <c r="D91" s="149">
        <v>6</v>
      </c>
      <c r="E91" s="149">
        <v>14</v>
      </c>
      <c r="F91" s="149" t="s">
        <v>5050</v>
      </c>
      <c r="G91" s="149" t="s">
        <v>1343</v>
      </c>
      <c r="H91" s="149" t="s">
        <v>1865</v>
      </c>
    </row>
    <row r="92" spans="1:8" x14ac:dyDescent="0.25">
      <c r="A92" s="751">
        <v>91</v>
      </c>
      <c r="B92" s="752" t="s">
        <v>5971</v>
      </c>
      <c r="C92" s="149" t="s">
        <v>5970</v>
      </c>
      <c r="D92" s="149">
        <v>6</v>
      </c>
      <c r="E92" s="149">
        <v>15</v>
      </c>
      <c r="F92" s="149" t="s">
        <v>5050</v>
      </c>
      <c r="G92" s="149" t="s">
        <v>1343</v>
      </c>
      <c r="H92" s="149" t="s">
        <v>1865</v>
      </c>
    </row>
    <row r="93" spans="1:8" x14ac:dyDescent="0.25">
      <c r="A93" s="751">
        <v>92</v>
      </c>
      <c r="B93" s="752" t="s">
        <v>6062</v>
      </c>
      <c r="C93" s="149" t="s">
        <v>6061</v>
      </c>
      <c r="D93" s="149">
        <v>7</v>
      </c>
      <c r="E93" s="149">
        <v>0</v>
      </c>
      <c r="F93" s="149" t="s">
        <v>5052</v>
      </c>
      <c r="G93" s="149" t="s">
        <v>1343</v>
      </c>
      <c r="H93" s="149" t="s">
        <v>1857</v>
      </c>
    </row>
    <row r="94" spans="1:8" x14ac:dyDescent="0.25">
      <c r="A94" s="751">
        <v>93</v>
      </c>
      <c r="B94" s="752" t="s">
        <v>6064</v>
      </c>
      <c r="C94" s="149" t="s">
        <v>6063</v>
      </c>
      <c r="D94" s="149">
        <v>7</v>
      </c>
      <c r="E94" s="149">
        <v>1</v>
      </c>
      <c r="F94" s="149" t="s">
        <v>5052</v>
      </c>
      <c r="G94" s="149" t="s">
        <v>1343</v>
      </c>
      <c r="H94" s="149" t="s">
        <v>1857</v>
      </c>
    </row>
    <row r="95" spans="1:8" x14ac:dyDescent="0.25">
      <c r="A95" s="751">
        <v>94</v>
      </c>
      <c r="B95" s="752" t="s">
        <v>6066</v>
      </c>
      <c r="C95" s="149" t="s">
        <v>6065</v>
      </c>
      <c r="D95" s="149">
        <v>7</v>
      </c>
      <c r="E95" s="149">
        <v>2</v>
      </c>
      <c r="F95" s="149" t="s">
        <v>5052</v>
      </c>
      <c r="G95" s="149" t="s">
        <v>1343</v>
      </c>
      <c r="H95" s="149" t="s">
        <v>1857</v>
      </c>
    </row>
    <row r="96" spans="1:8" x14ac:dyDescent="0.25">
      <c r="A96" s="751">
        <v>95</v>
      </c>
      <c r="B96" s="752" t="s">
        <v>6068</v>
      </c>
      <c r="C96" s="149" t="s">
        <v>6067</v>
      </c>
      <c r="D96" s="149">
        <v>7</v>
      </c>
      <c r="E96" s="149">
        <v>4</v>
      </c>
      <c r="F96" s="149" t="s">
        <v>5052</v>
      </c>
      <c r="G96" s="149" t="s">
        <v>1343</v>
      </c>
      <c r="H96" s="149" t="s">
        <v>1857</v>
      </c>
    </row>
    <row r="97" spans="1:8" x14ac:dyDescent="0.25">
      <c r="A97" s="751">
        <v>96</v>
      </c>
      <c r="B97" s="752" t="s">
        <v>6070</v>
      </c>
      <c r="C97" s="149" t="s">
        <v>6069</v>
      </c>
      <c r="D97" s="149">
        <v>7</v>
      </c>
      <c r="E97" s="149">
        <v>5</v>
      </c>
      <c r="F97" s="149" t="s">
        <v>5052</v>
      </c>
      <c r="G97" s="149" t="s">
        <v>1343</v>
      </c>
      <c r="H97" s="149" t="s">
        <v>1857</v>
      </c>
    </row>
    <row r="98" spans="1:8" x14ac:dyDescent="0.25">
      <c r="A98" s="751">
        <v>97</v>
      </c>
      <c r="B98" s="752" t="s">
        <v>6072</v>
      </c>
      <c r="C98" s="149" t="s">
        <v>6071</v>
      </c>
      <c r="D98" s="149">
        <v>7</v>
      </c>
      <c r="E98" s="149">
        <v>6</v>
      </c>
      <c r="F98" s="149" t="s">
        <v>5052</v>
      </c>
      <c r="G98" s="149" t="s">
        <v>1343</v>
      </c>
      <c r="H98" s="149" t="s">
        <v>1857</v>
      </c>
    </row>
    <row r="99" spans="1:8" x14ac:dyDescent="0.25">
      <c r="A99" s="751">
        <v>98</v>
      </c>
      <c r="B99" s="752" t="s">
        <v>6074</v>
      </c>
      <c r="C99" s="149" t="s">
        <v>6073</v>
      </c>
      <c r="D99" s="149">
        <v>7</v>
      </c>
      <c r="E99" s="149">
        <v>7</v>
      </c>
      <c r="F99" s="149" t="s">
        <v>5052</v>
      </c>
      <c r="G99" s="149" t="s">
        <v>1343</v>
      </c>
      <c r="H99" s="149" t="s">
        <v>1857</v>
      </c>
    </row>
    <row r="100" spans="1:8" x14ac:dyDescent="0.25">
      <c r="A100" s="751">
        <v>99</v>
      </c>
      <c r="B100" s="752" t="s">
        <v>6076</v>
      </c>
      <c r="C100" s="149" t="s">
        <v>6075</v>
      </c>
      <c r="D100" s="149">
        <v>7</v>
      </c>
      <c r="E100" s="149">
        <v>8</v>
      </c>
      <c r="F100" s="149" t="s">
        <v>5052</v>
      </c>
      <c r="G100" s="149" t="s">
        <v>1343</v>
      </c>
      <c r="H100" s="149" t="s">
        <v>1857</v>
      </c>
    </row>
    <row r="101" spans="1:8" x14ac:dyDescent="0.25">
      <c r="A101" s="751">
        <v>100</v>
      </c>
      <c r="B101" s="752" t="s">
        <v>6078</v>
      </c>
      <c r="C101" s="240" t="s">
        <v>6077</v>
      </c>
      <c r="D101" s="149">
        <v>7</v>
      </c>
      <c r="E101" s="149">
        <v>9</v>
      </c>
      <c r="F101" s="149" t="s">
        <v>5052</v>
      </c>
      <c r="G101" s="149" t="s">
        <v>1343</v>
      </c>
      <c r="H101" s="149" t="s">
        <v>1857</v>
      </c>
    </row>
    <row r="102" spans="1:8" x14ac:dyDescent="0.25">
      <c r="A102" s="751">
        <v>101</v>
      </c>
      <c r="B102" s="752" t="s">
        <v>6080</v>
      </c>
      <c r="C102" s="240" t="s">
        <v>6079</v>
      </c>
      <c r="D102" s="149">
        <v>7</v>
      </c>
      <c r="E102" s="149">
        <v>10</v>
      </c>
      <c r="F102" s="149" t="s">
        <v>5052</v>
      </c>
      <c r="G102" s="149" t="s">
        <v>1343</v>
      </c>
      <c r="H102" s="149" t="s">
        <v>1857</v>
      </c>
    </row>
    <row r="103" spans="1:8" x14ac:dyDescent="0.25">
      <c r="A103" s="751">
        <v>102</v>
      </c>
      <c r="B103" s="752" t="s">
        <v>6082</v>
      </c>
      <c r="C103" s="240" t="s">
        <v>6081</v>
      </c>
      <c r="D103" s="149">
        <v>7</v>
      </c>
      <c r="E103" s="149">
        <v>11</v>
      </c>
      <c r="F103" s="149" t="s">
        <v>5052</v>
      </c>
      <c r="G103" s="149" t="s">
        <v>1343</v>
      </c>
      <c r="H103" s="149" t="s">
        <v>1857</v>
      </c>
    </row>
    <row r="104" spans="1:8" x14ac:dyDescent="0.25">
      <c r="A104" s="751">
        <v>103</v>
      </c>
      <c r="B104" s="752" t="s">
        <v>6084</v>
      </c>
      <c r="C104" s="240" t="s">
        <v>6083</v>
      </c>
      <c r="D104" s="149">
        <v>7</v>
      </c>
      <c r="E104" s="149">
        <v>12</v>
      </c>
      <c r="F104" s="149" t="s">
        <v>5052</v>
      </c>
      <c r="G104" s="149" t="s">
        <v>1343</v>
      </c>
      <c r="H104" s="149" t="s">
        <v>1857</v>
      </c>
    </row>
    <row r="105" spans="1:8" x14ac:dyDescent="0.25">
      <c r="A105" s="751">
        <v>104</v>
      </c>
      <c r="B105" s="752" t="s">
        <v>6086</v>
      </c>
      <c r="C105" s="240" t="s">
        <v>6085</v>
      </c>
      <c r="D105" s="149">
        <v>7</v>
      </c>
      <c r="E105" s="149">
        <v>13</v>
      </c>
      <c r="F105" s="149" t="s">
        <v>5052</v>
      </c>
      <c r="G105" s="149" t="s">
        <v>1343</v>
      </c>
      <c r="H105" s="149" t="s">
        <v>1857</v>
      </c>
    </row>
    <row r="106" spans="1:8" x14ac:dyDescent="0.25">
      <c r="A106" s="751">
        <v>105</v>
      </c>
      <c r="B106" s="752" t="s">
        <v>6174</v>
      </c>
      <c r="C106" s="240" t="s">
        <v>6173</v>
      </c>
      <c r="D106" s="149">
        <v>8</v>
      </c>
      <c r="E106" s="149">
        <v>0</v>
      </c>
      <c r="F106" s="149" t="s">
        <v>5052</v>
      </c>
      <c r="G106" s="149" t="s">
        <v>1343</v>
      </c>
      <c r="H106" s="149" t="s">
        <v>1865</v>
      </c>
    </row>
    <row r="107" spans="1:8" x14ac:dyDescent="0.25">
      <c r="A107" s="751">
        <v>106</v>
      </c>
      <c r="B107" s="752" t="s">
        <v>6176</v>
      </c>
      <c r="C107" s="240" t="s">
        <v>6175</v>
      </c>
      <c r="D107" s="149">
        <v>8</v>
      </c>
      <c r="E107" s="149">
        <v>1</v>
      </c>
      <c r="F107" s="149" t="s">
        <v>5052</v>
      </c>
      <c r="G107" s="149" t="s">
        <v>1343</v>
      </c>
      <c r="H107" s="149" t="s">
        <v>1865</v>
      </c>
    </row>
    <row r="108" spans="1:8" x14ac:dyDescent="0.25">
      <c r="A108" s="751">
        <v>107</v>
      </c>
      <c r="B108" s="752" t="s">
        <v>6178</v>
      </c>
      <c r="C108" s="240" t="s">
        <v>6177</v>
      </c>
      <c r="D108" s="149">
        <v>8</v>
      </c>
      <c r="E108" s="149">
        <v>2</v>
      </c>
      <c r="F108" s="149" t="s">
        <v>5052</v>
      </c>
      <c r="G108" s="149" t="s">
        <v>1343</v>
      </c>
      <c r="H108" s="149" t="s">
        <v>1865</v>
      </c>
    </row>
    <row r="109" spans="1:8" x14ac:dyDescent="0.25">
      <c r="A109" s="751">
        <v>108</v>
      </c>
      <c r="B109" s="752" t="s">
        <v>6180</v>
      </c>
      <c r="C109" s="240" t="s">
        <v>6179</v>
      </c>
      <c r="D109" s="149">
        <v>8</v>
      </c>
      <c r="E109" s="149">
        <v>4</v>
      </c>
      <c r="F109" s="149" t="s">
        <v>5052</v>
      </c>
      <c r="G109" s="149" t="s">
        <v>1343</v>
      </c>
      <c r="H109" s="149" t="s">
        <v>1865</v>
      </c>
    </row>
    <row r="110" spans="1:8" x14ac:dyDescent="0.25">
      <c r="A110" s="751">
        <v>109</v>
      </c>
      <c r="B110" s="752" t="s">
        <v>6182</v>
      </c>
      <c r="C110" s="240" t="s">
        <v>6181</v>
      </c>
      <c r="D110" s="149">
        <v>8</v>
      </c>
      <c r="E110" s="149">
        <v>5</v>
      </c>
      <c r="F110" s="149" t="s">
        <v>5052</v>
      </c>
      <c r="G110" s="149" t="s">
        <v>1343</v>
      </c>
      <c r="H110" s="149" t="s">
        <v>1865</v>
      </c>
    </row>
    <row r="111" spans="1:8" x14ac:dyDescent="0.25">
      <c r="A111" s="751">
        <v>110</v>
      </c>
      <c r="B111" s="752" t="s">
        <v>6184</v>
      </c>
      <c r="C111" s="263" t="s">
        <v>6183</v>
      </c>
      <c r="D111" s="149">
        <v>8</v>
      </c>
      <c r="E111" s="149">
        <v>8</v>
      </c>
      <c r="F111" s="149" t="s">
        <v>5052</v>
      </c>
      <c r="G111" s="149" t="s">
        <v>1343</v>
      </c>
      <c r="H111" s="149" t="s">
        <v>1865</v>
      </c>
    </row>
    <row r="112" spans="1:8" x14ac:dyDescent="0.25">
      <c r="A112" s="751">
        <v>111</v>
      </c>
      <c r="B112" s="754" t="s">
        <v>6186</v>
      </c>
      <c r="C112" s="755" t="s">
        <v>6185</v>
      </c>
      <c r="D112" s="149">
        <v>8</v>
      </c>
      <c r="E112" s="149">
        <v>9</v>
      </c>
      <c r="F112" s="149" t="s">
        <v>5052</v>
      </c>
      <c r="G112" s="149" t="s">
        <v>1343</v>
      </c>
      <c r="H112" s="149" t="s">
        <v>1865</v>
      </c>
    </row>
    <row r="113" spans="1:8" x14ac:dyDescent="0.25">
      <c r="A113" s="751">
        <v>112</v>
      </c>
      <c r="B113" s="752" t="s">
        <v>6188</v>
      </c>
      <c r="C113" s="149" t="s">
        <v>6187</v>
      </c>
      <c r="D113" s="149">
        <v>8</v>
      </c>
      <c r="E113" s="149">
        <v>10</v>
      </c>
      <c r="F113" s="149" t="s">
        <v>5052</v>
      </c>
      <c r="G113" s="149" t="s">
        <v>1343</v>
      </c>
      <c r="H113" s="149" t="s">
        <v>1865</v>
      </c>
    </row>
    <row r="114" spans="1:8" x14ac:dyDescent="0.25">
      <c r="A114" s="751">
        <v>113</v>
      </c>
      <c r="B114" s="752" t="s">
        <v>6190</v>
      </c>
      <c r="C114" s="149" t="s">
        <v>6189</v>
      </c>
      <c r="D114" s="149">
        <v>8</v>
      </c>
      <c r="E114" s="149">
        <v>11</v>
      </c>
      <c r="F114" s="149" t="s">
        <v>5052</v>
      </c>
      <c r="G114" s="149" t="s">
        <v>1343</v>
      </c>
      <c r="H114" s="149" t="s">
        <v>1865</v>
      </c>
    </row>
    <row r="115" spans="1:8" x14ac:dyDescent="0.25">
      <c r="A115" s="751">
        <v>114</v>
      </c>
      <c r="B115" s="752" t="s">
        <v>6192</v>
      </c>
      <c r="C115" s="149" t="s">
        <v>6191</v>
      </c>
      <c r="D115" s="149">
        <v>8</v>
      </c>
      <c r="E115" s="149">
        <v>12</v>
      </c>
      <c r="F115" s="149" t="s">
        <v>5052</v>
      </c>
      <c r="G115" s="149" t="s">
        <v>1343</v>
      </c>
      <c r="H115" s="149" t="s">
        <v>1865</v>
      </c>
    </row>
    <row r="116" spans="1:8" x14ac:dyDescent="0.25">
      <c r="A116" s="751">
        <v>115</v>
      </c>
      <c r="B116" s="752" t="s">
        <v>6194</v>
      </c>
      <c r="C116" s="149" t="s">
        <v>6193</v>
      </c>
      <c r="D116" s="149">
        <v>8</v>
      </c>
      <c r="E116" s="149">
        <v>13</v>
      </c>
      <c r="F116" s="149" t="s">
        <v>5052</v>
      </c>
      <c r="G116" s="149" t="s">
        <v>1343</v>
      </c>
      <c r="H116" s="149" t="s">
        <v>1865</v>
      </c>
    </row>
    <row r="117" spans="1:8" x14ac:dyDescent="0.25">
      <c r="A117" s="751">
        <v>116</v>
      </c>
      <c r="B117" s="752" t="s">
        <v>6196</v>
      </c>
      <c r="C117" s="149" t="s">
        <v>6195</v>
      </c>
      <c r="D117" s="149">
        <v>8</v>
      </c>
      <c r="E117" s="149">
        <v>14</v>
      </c>
      <c r="F117" s="149" t="s">
        <v>5052</v>
      </c>
      <c r="G117" s="149" t="s">
        <v>1343</v>
      </c>
      <c r="H117" s="149" t="s">
        <v>1865</v>
      </c>
    </row>
    <row r="118" spans="1:8" x14ac:dyDescent="0.25">
      <c r="A118" s="751">
        <v>117</v>
      </c>
      <c r="B118" s="752" t="s">
        <v>6198</v>
      </c>
      <c r="C118" s="149" t="s">
        <v>6197</v>
      </c>
      <c r="D118" s="149">
        <v>8</v>
      </c>
      <c r="E118" s="149">
        <v>15</v>
      </c>
      <c r="F118" s="149" t="s">
        <v>5052</v>
      </c>
      <c r="G118" s="149" t="s">
        <v>1343</v>
      </c>
      <c r="H118" s="149" t="s">
        <v>1865</v>
      </c>
    </row>
    <row r="119" spans="1:8" x14ac:dyDescent="0.25">
      <c r="A119" s="751">
        <v>118</v>
      </c>
      <c r="B119" s="752" t="s">
        <v>6507</v>
      </c>
      <c r="C119" s="149"/>
      <c r="D119" s="149"/>
      <c r="E119" s="149"/>
      <c r="F119" s="149"/>
      <c r="G119" s="149"/>
      <c r="H119" s="149"/>
    </row>
    <row r="120" spans="1:8" x14ac:dyDescent="0.25">
      <c r="A120" s="751">
        <v>119</v>
      </c>
      <c r="B120" s="752" t="s">
        <v>6507</v>
      </c>
      <c r="C120" s="149"/>
      <c r="D120" s="149"/>
      <c r="E120" s="149"/>
      <c r="F120" s="149"/>
      <c r="G120" s="149"/>
      <c r="H120" s="149"/>
    </row>
    <row r="121" spans="1:8" x14ac:dyDescent="0.25">
      <c r="A121" s="751">
        <v>120</v>
      </c>
      <c r="B121" s="752" t="s">
        <v>6507</v>
      </c>
      <c r="C121" s="149"/>
      <c r="D121" s="149"/>
      <c r="E121" s="149"/>
      <c r="F121" s="149"/>
      <c r="G121" s="149"/>
      <c r="H121" s="149"/>
    </row>
    <row r="122" spans="1:8" x14ac:dyDescent="0.25">
      <c r="A122" s="751">
        <v>121</v>
      </c>
      <c r="B122" s="752" t="s">
        <v>6507</v>
      </c>
      <c r="C122" s="149"/>
      <c r="D122" s="149"/>
      <c r="E122" s="149"/>
      <c r="F122" s="149"/>
      <c r="G122" s="149"/>
      <c r="H122" s="149"/>
    </row>
    <row r="123" spans="1:8" x14ac:dyDescent="0.25">
      <c r="A123" s="751">
        <v>122</v>
      </c>
      <c r="B123" s="752" t="s">
        <v>6507</v>
      </c>
      <c r="C123" s="149"/>
      <c r="D123" s="149"/>
      <c r="E123" s="149"/>
      <c r="F123" s="149"/>
      <c r="G123" s="149"/>
      <c r="H123" s="149"/>
    </row>
    <row r="124" spans="1:8" x14ac:dyDescent="0.25">
      <c r="A124" s="751">
        <v>123</v>
      </c>
      <c r="B124" s="221" t="s">
        <v>6507</v>
      </c>
      <c r="C124" s="149"/>
      <c r="D124" s="149"/>
      <c r="E124" s="149"/>
      <c r="F124" s="149"/>
      <c r="G124" s="149"/>
      <c r="H124" s="149"/>
    </row>
    <row r="125" spans="1:8" x14ac:dyDescent="0.25">
      <c r="A125" s="751">
        <v>124</v>
      </c>
      <c r="B125" s="221" t="s">
        <v>6507</v>
      </c>
      <c r="C125" s="149"/>
      <c r="D125" s="149"/>
      <c r="E125" s="149"/>
      <c r="F125" s="149"/>
      <c r="G125" s="149"/>
      <c r="H125" s="149"/>
    </row>
    <row r="126" spans="1:8" x14ac:dyDescent="0.25">
      <c r="A126" s="751">
        <v>125</v>
      </c>
      <c r="B126" s="752" t="s">
        <v>6507</v>
      </c>
      <c r="C126" s="149"/>
      <c r="D126" s="149"/>
      <c r="E126" s="149"/>
      <c r="F126" s="149"/>
      <c r="G126" s="149"/>
      <c r="H126" s="149"/>
    </row>
    <row r="127" spans="1:8" x14ac:dyDescent="0.25">
      <c r="A127" s="751">
        <v>126</v>
      </c>
      <c r="B127" s="752" t="s">
        <v>6507</v>
      </c>
      <c r="C127" s="149"/>
      <c r="D127" s="149"/>
      <c r="E127" s="149"/>
      <c r="F127" s="149"/>
      <c r="G127" s="149"/>
      <c r="H127" s="149"/>
    </row>
    <row r="128" spans="1:8" x14ac:dyDescent="0.25">
      <c r="A128" s="751">
        <v>127</v>
      </c>
      <c r="B128" s="752" t="s">
        <v>7029</v>
      </c>
      <c r="C128" s="149" t="s">
        <v>7030</v>
      </c>
      <c r="D128" s="149"/>
      <c r="E128" s="149"/>
      <c r="F128" s="149"/>
      <c r="G128" s="149"/>
      <c r="H128" s="149"/>
    </row>
    <row r="129" spans="1:8" x14ac:dyDescent="0.25">
      <c r="A129" s="751">
        <v>128</v>
      </c>
      <c r="B129" s="752" t="s">
        <v>7031</v>
      </c>
      <c r="C129" s="149" t="s">
        <v>7032</v>
      </c>
      <c r="D129" s="149"/>
      <c r="E129" s="149"/>
      <c r="F129" s="149"/>
      <c r="G129" s="149"/>
      <c r="H129" s="149"/>
    </row>
    <row r="130" spans="1:8" x14ac:dyDescent="0.25">
      <c r="A130" s="751">
        <v>129</v>
      </c>
      <c r="B130" s="752" t="s">
        <v>7033</v>
      </c>
      <c r="C130" s="149" t="s">
        <v>7034</v>
      </c>
      <c r="D130" s="149"/>
      <c r="E130" s="149"/>
      <c r="F130" s="149"/>
      <c r="G130" s="149"/>
      <c r="H130" s="149"/>
    </row>
    <row r="131" spans="1:8" x14ac:dyDescent="0.25">
      <c r="A131" s="751">
        <v>130</v>
      </c>
      <c r="B131" s="752" t="s">
        <v>7035</v>
      </c>
      <c r="C131" s="149" t="s">
        <v>7036</v>
      </c>
      <c r="D131" s="149"/>
      <c r="E131" s="149"/>
      <c r="F131" s="149"/>
      <c r="G131" s="149"/>
      <c r="H131" s="149"/>
    </row>
    <row r="132" spans="1:8" x14ac:dyDescent="0.25">
      <c r="A132" s="751">
        <v>131</v>
      </c>
      <c r="B132" s="752" t="s">
        <v>7037</v>
      </c>
      <c r="C132" s="149" t="s">
        <v>7038</v>
      </c>
      <c r="D132" s="149"/>
      <c r="E132" s="149"/>
      <c r="F132" s="149"/>
      <c r="G132" s="149"/>
      <c r="H132" s="149"/>
    </row>
    <row r="133" spans="1:8" x14ac:dyDescent="0.25">
      <c r="A133" s="751">
        <v>132</v>
      </c>
      <c r="B133" s="752" t="s">
        <v>7039</v>
      </c>
      <c r="C133" s="149" t="s">
        <v>7040</v>
      </c>
      <c r="D133" s="149"/>
      <c r="E133" s="149"/>
      <c r="F133" s="149"/>
      <c r="G133" s="149"/>
      <c r="H133" s="149"/>
    </row>
    <row r="134" spans="1:8" x14ac:dyDescent="0.25">
      <c r="A134" s="751">
        <v>133</v>
      </c>
      <c r="B134" s="752" t="s">
        <v>7041</v>
      </c>
      <c r="C134" s="149" t="s">
        <v>7042</v>
      </c>
      <c r="D134" s="149"/>
      <c r="E134" s="149"/>
      <c r="F134" s="149"/>
      <c r="G134" s="149"/>
      <c r="H134" s="149"/>
    </row>
    <row r="135" spans="1:8" x14ac:dyDescent="0.25">
      <c r="A135" s="751">
        <v>134</v>
      </c>
      <c r="B135" s="752" t="s">
        <v>7043</v>
      </c>
      <c r="C135" s="149" t="s">
        <v>7044</v>
      </c>
      <c r="D135" s="149"/>
      <c r="E135" s="149"/>
      <c r="F135" s="149"/>
      <c r="G135" s="149"/>
      <c r="H135" s="149"/>
    </row>
    <row r="136" spans="1:8" x14ac:dyDescent="0.25">
      <c r="A136" s="751">
        <v>135</v>
      </c>
      <c r="B136" s="752" t="s">
        <v>7045</v>
      </c>
      <c r="C136" s="149" t="s">
        <v>7046</v>
      </c>
      <c r="D136" s="149"/>
      <c r="E136" s="149"/>
      <c r="F136" s="149"/>
      <c r="G136" s="149"/>
      <c r="H136" s="149"/>
    </row>
    <row r="137" spans="1:8" x14ac:dyDescent="0.25">
      <c r="A137" s="751">
        <v>136</v>
      </c>
      <c r="B137" s="752" t="s">
        <v>7047</v>
      </c>
      <c r="C137" s="149" t="s">
        <v>7048</v>
      </c>
      <c r="D137" s="149"/>
      <c r="E137" s="149"/>
      <c r="F137" s="149"/>
      <c r="G137" s="149"/>
      <c r="H137" s="149"/>
    </row>
    <row r="138" spans="1:8" x14ac:dyDescent="0.25">
      <c r="A138" s="751">
        <v>137</v>
      </c>
      <c r="B138" s="752" t="s">
        <v>7049</v>
      </c>
      <c r="C138" s="149" t="s">
        <v>7050</v>
      </c>
      <c r="D138" s="149"/>
      <c r="E138" s="149"/>
      <c r="F138" s="149"/>
      <c r="G138" s="149"/>
      <c r="H138" s="149"/>
    </row>
    <row r="139" spans="1:8" x14ac:dyDescent="0.25">
      <c r="A139" s="751">
        <v>138</v>
      </c>
      <c r="B139" s="752" t="s">
        <v>7051</v>
      </c>
      <c r="C139" s="149" t="s">
        <v>7052</v>
      </c>
      <c r="D139" s="149"/>
      <c r="E139" s="149"/>
      <c r="F139" s="149"/>
      <c r="G139" s="149"/>
      <c r="H139" s="149"/>
    </row>
    <row r="140" spans="1:8" x14ac:dyDescent="0.25">
      <c r="A140" s="751">
        <v>139</v>
      </c>
      <c r="B140" s="752" t="s">
        <v>7053</v>
      </c>
      <c r="C140" s="149" t="s">
        <v>7054</v>
      </c>
      <c r="D140" s="149"/>
      <c r="E140" s="149"/>
      <c r="F140" s="149"/>
      <c r="G140" s="149"/>
      <c r="H140" s="149"/>
    </row>
    <row r="141" spans="1:8" x14ac:dyDescent="0.25">
      <c r="A141" s="751">
        <v>140</v>
      </c>
      <c r="B141" s="752" t="s">
        <v>7055</v>
      </c>
      <c r="C141" s="149" t="s">
        <v>7056</v>
      </c>
      <c r="D141" s="149"/>
      <c r="E141" s="149"/>
      <c r="F141" s="149"/>
      <c r="G141" s="149"/>
      <c r="H141" s="149"/>
    </row>
    <row r="142" spans="1:8" x14ac:dyDescent="0.25">
      <c r="A142" s="751">
        <v>141</v>
      </c>
      <c r="B142" s="752" t="s">
        <v>7057</v>
      </c>
      <c r="C142" s="149" t="s">
        <v>7058</v>
      </c>
      <c r="D142" s="149"/>
      <c r="E142" s="149"/>
      <c r="F142" s="149"/>
      <c r="G142" s="149"/>
      <c r="H142" s="149"/>
    </row>
    <row r="143" spans="1:8" x14ac:dyDescent="0.25">
      <c r="A143" s="751">
        <v>142</v>
      </c>
      <c r="B143" s="752" t="s">
        <v>7059</v>
      </c>
      <c r="C143" s="149" t="s">
        <v>7060</v>
      </c>
      <c r="D143" s="149"/>
      <c r="E143" s="149"/>
      <c r="F143" s="149"/>
      <c r="G143" s="149"/>
      <c r="H143" s="149"/>
    </row>
    <row r="144" spans="1:8" x14ac:dyDescent="0.25">
      <c r="A144" s="751">
        <v>143</v>
      </c>
      <c r="B144" s="752" t="s">
        <v>7061</v>
      </c>
      <c r="C144" s="149" t="s">
        <v>7062</v>
      </c>
      <c r="D144" s="149"/>
      <c r="E144" s="149"/>
      <c r="F144" s="149"/>
      <c r="G144" s="149"/>
      <c r="H144" s="149"/>
    </row>
    <row r="145" spans="1:8" x14ac:dyDescent="0.25">
      <c r="A145" s="751">
        <v>144</v>
      </c>
      <c r="B145" s="752" t="s">
        <v>7063</v>
      </c>
      <c r="C145" s="149" t="s">
        <v>7064</v>
      </c>
      <c r="D145" s="149"/>
      <c r="E145" s="149"/>
      <c r="F145" s="149"/>
      <c r="G145" s="149"/>
      <c r="H145" s="149"/>
    </row>
    <row r="146" spans="1:8" x14ac:dyDescent="0.25">
      <c r="A146" s="751">
        <v>145</v>
      </c>
      <c r="B146" s="752" t="s">
        <v>7065</v>
      </c>
      <c r="C146" s="149" t="s">
        <v>7066</v>
      </c>
      <c r="D146" s="149"/>
      <c r="E146" s="149"/>
      <c r="F146" s="149"/>
      <c r="G146" s="149"/>
      <c r="H146" s="149"/>
    </row>
    <row r="147" spans="1:8" x14ac:dyDescent="0.25">
      <c r="A147" s="751">
        <v>146</v>
      </c>
      <c r="B147" s="752" t="s">
        <v>7067</v>
      </c>
      <c r="C147" s="149" t="s">
        <v>7068</v>
      </c>
      <c r="D147" s="149"/>
      <c r="E147" s="149"/>
      <c r="F147" s="149"/>
      <c r="G147" s="149"/>
      <c r="H147" s="149"/>
    </row>
    <row r="148" spans="1:8" x14ac:dyDescent="0.25">
      <c r="A148" s="751">
        <v>147</v>
      </c>
      <c r="B148" s="752" t="s">
        <v>7069</v>
      </c>
      <c r="C148" s="149" t="s">
        <v>7070</v>
      </c>
      <c r="D148" s="149"/>
      <c r="E148" s="149"/>
      <c r="F148" s="149"/>
      <c r="G148" s="149"/>
      <c r="H148" s="149"/>
    </row>
    <row r="149" spans="1:8" x14ac:dyDescent="0.25">
      <c r="A149" s="751">
        <v>148</v>
      </c>
      <c r="B149" s="752" t="s">
        <v>7071</v>
      </c>
      <c r="C149" s="149" t="s">
        <v>7072</v>
      </c>
      <c r="D149" s="149"/>
      <c r="E149" s="149"/>
      <c r="F149" s="149"/>
      <c r="G149" s="149"/>
      <c r="H149" s="149"/>
    </row>
    <row r="150" spans="1:8" x14ac:dyDescent="0.25">
      <c r="A150" s="751">
        <v>149</v>
      </c>
      <c r="B150" s="752" t="s">
        <v>7073</v>
      </c>
      <c r="C150" s="149" t="s">
        <v>7074</v>
      </c>
      <c r="D150" s="149"/>
      <c r="E150" s="149"/>
      <c r="F150" s="149"/>
      <c r="G150" s="149"/>
      <c r="H150" s="149"/>
    </row>
    <row r="151" spans="1:8" x14ac:dyDescent="0.25">
      <c r="A151" s="751">
        <v>150</v>
      </c>
      <c r="B151" s="752" t="s">
        <v>7075</v>
      </c>
      <c r="C151" s="149" t="s">
        <v>7076</v>
      </c>
      <c r="D151" s="149"/>
      <c r="E151" s="149"/>
      <c r="F151" s="149"/>
      <c r="G151" s="149"/>
      <c r="H151" s="149"/>
    </row>
    <row r="152" spans="1:8" x14ac:dyDescent="0.25">
      <c r="A152" s="751">
        <v>151</v>
      </c>
      <c r="B152" s="752" t="s">
        <v>7077</v>
      </c>
      <c r="C152" s="149" t="s">
        <v>7078</v>
      </c>
      <c r="D152" s="149"/>
      <c r="E152" s="149"/>
      <c r="F152" s="149"/>
      <c r="G152" s="149"/>
      <c r="H152" s="149"/>
    </row>
    <row r="153" spans="1:8" x14ac:dyDescent="0.25">
      <c r="A153" s="751">
        <v>152</v>
      </c>
      <c r="B153" s="752" t="s">
        <v>7079</v>
      </c>
      <c r="C153" s="149" t="s">
        <v>7080</v>
      </c>
      <c r="D153" s="149"/>
      <c r="E153" s="149"/>
      <c r="F153" s="149"/>
      <c r="G153" s="149"/>
      <c r="H153" s="149"/>
    </row>
    <row r="154" spans="1:8" x14ac:dyDescent="0.25">
      <c r="A154" s="751">
        <v>153</v>
      </c>
      <c r="B154" s="752" t="s">
        <v>7081</v>
      </c>
      <c r="C154" s="149" t="s">
        <v>7082</v>
      </c>
      <c r="D154" s="149"/>
      <c r="E154" s="149"/>
      <c r="F154" s="149"/>
      <c r="G154" s="149"/>
      <c r="H154" s="149"/>
    </row>
    <row r="155" spans="1:8" x14ac:dyDescent="0.25">
      <c r="A155" s="751">
        <v>154</v>
      </c>
      <c r="B155" s="752" t="s">
        <v>7083</v>
      </c>
      <c r="C155" s="149" t="s">
        <v>7084</v>
      </c>
      <c r="D155" s="149"/>
      <c r="E155" s="149"/>
      <c r="F155" s="149"/>
      <c r="G155" s="149"/>
      <c r="H155" s="149"/>
    </row>
    <row r="156" spans="1:8" x14ac:dyDescent="0.25">
      <c r="A156" s="751">
        <v>155</v>
      </c>
      <c r="B156" s="752" t="s">
        <v>7085</v>
      </c>
      <c r="C156" s="149" t="s">
        <v>7086</v>
      </c>
      <c r="D156" s="149"/>
      <c r="E156" s="149"/>
      <c r="F156" s="149"/>
      <c r="G156" s="149"/>
      <c r="H156" s="149"/>
    </row>
    <row r="157" spans="1:8" x14ac:dyDescent="0.25">
      <c r="A157" s="751">
        <v>156</v>
      </c>
      <c r="B157" s="752" t="s">
        <v>7087</v>
      </c>
      <c r="C157" s="149" t="s">
        <v>7088</v>
      </c>
      <c r="D157" s="149"/>
      <c r="E157" s="149"/>
      <c r="F157" s="149"/>
      <c r="G157" s="149"/>
      <c r="H157" s="149"/>
    </row>
    <row r="158" spans="1:8" x14ac:dyDescent="0.25">
      <c r="A158" s="751">
        <v>157</v>
      </c>
      <c r="B158" s="752" t="s">
        <v>7089</v>
      </c>
      <c r="C158" s="149" t="s">
        <v>7090</v>
      </c>
      <c r="D158" s="149"/>
      <c r="E158" s="149"/>
      <c r="F158" s="149"/>
      <c r="G158" s="149"/>
      <c r="H158" s="149"/>
    </row>
    <row r="159" spans="1:8" x14ac:dyDescent="0.25">
      <c r="A159" s="751">
        <v>158</v>
      </c>
      <c r="B159" s="752" t="s">
        <v>7091</v>
      </c>
      <c r="C159" s="149" t="s">
        <v>7092</v>
      </c>
      <c r="D159" s="149"/>
      <c r="E159" s="149"/>
      <c r="F159" s="149"/>
      <c r="G159" s="149"/>
      <c r="H159" s="149"/>
    </row>
    <row r="160" spans="1:8" x14ac:dyDescent="0.25">
      <c r="A160" s="751">
        <v>159</v>
      </c>
      <c r="B160" s="752" t="s">
        <v>7093</v>
      </c>
      <c r="C160" s="149" t="s">
        <v>7094</v>
      </c>
      <c r="D160" s="149"/>
      <c r="E160" s="149"/>
      <c r="F160" s="149"/>
      <c r="G160" s="149"/>
      <c r="H160" s="149"/>
    </row>
    <row r="161" spans="1:8" x14ac:dyDescent="0.25">
      <c r="A161" s="751">
        <v>160</v>
      </c>
      <c r="B161" s="752" t="s">
        <v>7095</v>
      </c>
      <c r="C161" s="149" t="s">
        <v>7096</v>
      </c>
      <c r="D161" s="149"/>
      <c r="E161" s="149"/>
      <c r="F161" s="149"/>
      <c r="G161" s="149"/>
      <c r="H161" s="149"/>
    </row>
    <row r="162" spans="1:8" x14ac:dyDescent="0.25">
      <c r="A162" s="751">
        <v>161</v>
      </c>
      <c r="B162" s="752" t="s">
        <v>7097</v>
      </c>
      <c r="C162" s="149" t="s">
        <v>7098</v>
      </c>
      <c r="D162" s="149"/>
      <c r="E162" s="149"/>
      <c r="F162" s="149"/>
      <c r="G162" s="149"/>
      <c r="H162" s="149"/>
    </row>
    <row r="163" spans="1:8" x14ac:dyDescent="0.25">
      <c r="A163" s="751">
        <v>162</v>
      </c>
      <c r="B163" s="752" t="s">
        <v>7099</v>
      </c>
      <c r="C163" s="149" t="s">
        <v>7100</v>
      </c>
      <c r="D163" s="149"/>
      <c r="E163" s="149"/>
      <c r="F163" s="149"/>
      <c r="G163" s="149"/>
      <c r="H163" s="149"/>
    </row>
    <row r="164" spans="1:8" x14ac:dyDescent="0.25">
      <c r="A164" s="751">
        <v>163</v>
      </c>
      <c r="B164" s="752" t="s">
        <v>7101</v>
      </c>
      <c r="C164" s="149" t="s">
        <v>7102</v>
      </c>
      <c r="D164" s="149"/>
      <c r="E164" s="149"/>
      <c r="F164" s="149"/>
      <c r="G164" s="149"/>
      <c r="H164" s="149"/>
    </row>
    <row r="165" spans="1:8" x14ac:dyDescent="0.25">
      <c r="A165" s="751">
        <v>164</v>
      </c>
      <c r="B165" s="752" t="s">
        <v>7103</v>
      </c>
      <c r="C165" s="149" t="s">
        <v>7104</v>
      </c>
      <c r="D165" s="149"/>
      <c r="E165" s="149"/>
      <c r="F165" s="149"/>
      <c r="G165" s="149"/>
      <c r="H165" s="149"/>
    </row>
    <row r="166" spans="1:8" x14ac:dyDescent="0.25">
      <c r="A166" s="751">
        <v>165</v>
      </c>
      <c r="B166" s="752" t="s">
        <v>7105</v>
      </c>
      <c r="C166" s="149" t="s">
        <v>7106</v>
      </c>
      <c r="D166" s="149"/>
      <c r="E166" s="149"/>
      <c r="F166" s="149"/>
      <c r="G166" s="149"/>
      <c r="H166" s="149"/>
    </row>
    <row r="167" spans="1:8" x14ac:dyDescent="0.25">
      <c r="A167" s="751">
        <v>166</v>
      </c>
      <c r="B167" s="752" t="s">
        <v>7107</v>
      </c>
      <c r="C167" s="149" t="s">
        <v>7108</v>
      </c>
      <c r="D167" s="149"/>
      <c r="E167" s="149"/>
      <c r="F167" s="149"/>
      <c r="G167" s="149"/>
      <c r="H167" s="149"/>
    </row>
    <row r="168" spans="1:8" x14ac:dyDescent="0.25">
      <c r="A168" s="751">
        <v>167</v>
      </c>
      <c r="B168" s="752" t="s">
        <v>7109</v>
      </c>
      <c r="C168" s="149" t="s">
        <v>7110</v>
      </c>
      <c r="D168" s="149"/>
      <c r="E168" s="149"/>
      <c r="F168" s="149"/>
      <c r="G168" s="149"/>
      <c r="H168" s="149"/>
    </row>
    <row r="169" spans="1:8" x14ac:dyDescent="0.25">
      <c r="A169" s="751">
        <v>168</v>
      </c>
      <c r="B169" s="752" t="s">
        <v>7111</v>
      </c>
      <c r="C169" s="149" t="s">
        <v>7112</v>
      </c>
      <c r="D169" s="149"/>
      <c r="E169" s="149"/>
      <c r="F169" s="149"/>
      <c r="G169" s="149"/>
      <c r="H169" s="149"/>
    </row>
    <row r="170" spans="1:8" x14ac:dyDescent="0.25">
      <c r="A170" s="751">
        <v>169</v>
      </c>
      <c r="B170" s="752" t="s">
        <v>7113</v>
      </c>
      <c r="C170" s="149" t="s">
        <v>7114</v>
      </c>
      <c r="D170" s="149"/>
      <c r="E170" s="149"/>
      <c r="F170" s="149"/>
      <c r="G170" s="149"/>
      <c r="H170" s="149"/>
    </row>
    <row r="171" spans="1:8" x14ac:dyDescent="0.25">
      <c r="A171" s="751">
        <v>170</v>
      </c>
      <c r="B171" s="752" t="s">
        <v>7115</v>
      </c>
      <c r="C171" s="149" t="s">
        <v>7116</v>
      </c>
      <c r="D171" s="149"/>
      <c r="E171" s="149"/>
      <c r="F171" s="149"/>
      <c r="G171" s="149"/>
      <c r="H171" s="149"/>
    </row>
    <row r="172" spans="1:8" x14ac:dyDescent="0.25">
      <c r="A172" s="751">
        <v>171</v>
      </c>
      <c r="B172" s="752" t="s">
        <v>7117</v>
      </c>
      <c r="C172" s="149" t="s">
        <v>7118</v>
      </c>
      <c r="D172" s="149"/>
      <c r="E172" s="149"/>
      <c r="F172" s="149"/>
      <c r="G172" s="149"/>
      <c r="H172" s="149"/>
    </row>
    <row r="173" spans="1:8" x14ac:dyDescent="0.25">
      <c r="A173" s="751">
        <v>172</v>
      </c>
      <c r="B173" s="752" t="s">
        <v>7119</v>
      </c>
      <c r="C173" s="149" t="s">
        <v>7120</v>
      </c>
      <c r="D173" s="149"/>
      <c r="E173" s="149"/>
      <c r="F173" s="149"/>
      <c r="G173" s="149"/>
      <c r="H173" s="149"/>
    </row>
    <row r="174" spans="1:8" x14ac:dyDescent="0.25">
      <c r="A174" s="751">
        <v>173</v>
      </c>
      <c r="B174" s="752" t="s">
        <v>7121</v>
      </c>
      <c r="C174" s="149" t="s">
        <v>7122</v>
      </c>
      <c r="D174" s="149"/>
      <c r="E174" s="149"/>
      <c r="F174" s="149"/>
      <c r="G174" s="149"/>
      <c r="H174" s="149"/>
    </row>
    <row r="175" spans="1:8" x14ac:dyDescent="0.25">
      <c r="A175" s="751">
        <v>174</v>
      </c>
      <c r="B175" s="752" t="s">
        <v>7123</v>
      </c>
      <c r="C175" s="149" t="s">
        <v>7124</v>
      </c>
      <c r="D175" s="149"/>
      <c r="E175" s="149"/>
      <c r="F175" s="149"/>
      <c r="G175" s="149"/>
      <c r="H175" s="149"/>
    </row>
    <row r="176" spans="1:8" x14ac:dyDescent="0.25">
      <c r="A176" s="751">
        <v>175</v>
      </c>
      <c r="B176" s="752" t="s">
        <v>7125</v>
      </c>
      <c r="C176" s="149" t="s">
        <v>7126</v>
      </c>
      <c r="D176" s="149"/>
      <c r="E176" s="149"/>
      <c r="F176" s="149"/>
      <c r="G176" s="149"/>
      <c r="H176" s="149"/>
    </row>
    <row r="177" spans="1:8" x14ac:dyDescent="0.25">
      <c r="A177" s="751">
        <v>176</v>
      </c>
      <c r="B177" s="752" t="s">
        <v>7127</v>
      </c>
      <c r="C177" s="149" t="s">
        <v>7128</v>
      </c>
      <c r="D177" s="149"/>
      <c r="E177" s="149"/>
      <c r="F177" s="149"/>
      <c r="G177" s="149"/>
      <c r="H177" s="149"/>
    </row>
    <row r="178" spans="1:8" x14ac:dyDescent="0.25">
      <c r="A178" s="751">
        <v>177</v>
      </c>
      <c r="B178" s="752" t="s">
        <v>7129</v>
      </c>
      <c r="C178" s="149" t="s">
        <v>7130</v>
      </c>
      <c r="D178" s="149"/>
      <c r="E178" s="149"/>
      <c r="F178" s="149"/>
      <c r="G178" s="149"/>
      <c r="H178" s="149"/>
    </row>
    <row r="179" spans="1:8" x14ac:dyDescent="0.25">
      <c r="A179" s="751">
        <v>178</v>
      </c>
      <c r="B179" s="752" t="s">
        <v>7131</v>
      </c>
      <c r="C179" s="149" t="s">
        <v>7132</v>
      </c>
      <c r="D179" s="149"/>
      <c r="E179" s="149"/>
      <c r="F179" s="149"/>
      <c r="G179" s="149"/>
      <c r="H179" s="149"/>
    </row>
    <row r="180" spans="1:8" x14ac:dyDescent="0.25">
      <c r="A180" s="751">
        <v>179</v>
      </c>
      <c r="B180" s="752" t="s">
        <v>7133</v>
      </c>
      <c r="C180" s="149" t="s">
        <v>7134</v>
      </c>
      <c r="D180" s="149"/>
      <c r="E180" s="149"/>
      <c r="F180" s="149"/>
      <c r="G180" s="149"/>
      <c r="H180" s="149"/>
    </row>
    <row r="181" spans="1:8" x14ac:dyDescent="0.25">
      <c r="A181" s="751">
        <v>180</v>
      </c>
      <c r="B181" s="752" t="s">
        <v>7135</v>
      </c>
      <c r="C181" s="149" t="s">
        <v>7136</v>
      </c>
      <c r="D181" s="149"/>
      <c r="E181" s="149"/>
      <c r="F181" s="149"/>
      <c r="G181" s="149"/>
      <c r="H181" s="149"/>
    </row>
    <row r="182" spans="1:8" x14ac:dyDescent="0.25">
      <c r="A182" s="751">
        <v>181</v>
      </c>
      <c r="B182" s="752" t="s">
        <v>7137</v>
      </c>
      <c r="C182" s="149" t="s">
        <v>7138</v>
      </c>
      <c r="D182" s="149"/>
      <c r="E182" s="149"/>
      <c r="F182" s="149"/>
      <c r="G182" s="149"/>
      <c r="H182" s="149"/>
    </row>
    <row r="183" spans="1:8" x14ac:dyDescent="0.25">
      <c r="A183" s="751">
        <v>182</v>
      </c>
      <c r="B183" s="752" t="s">
        <v>7139</v>
      </c>
      <c r="C183" s="149" t="s">
        <v>7140</v>
      </c>
      <c r="D183" s="149"/>
      <c r="E183" s="149"/>
      <c r="F183" s="149"/>
      <c r="G183" s="149"/>
      <c r="H183" s="149"/>
    </row>
    <row r="184" spans="1:8" x14ac:dyDescent="0.25">
      <c r="A184" s="751">
        <v>183</v>
      </c>
      <c r="B184" s="752" t="s">
        <v>7141</v>
      </c>
      <c r="C184" s="149" t="s">
        <v>7142</v>
      </c>
      <c r="D184" s="149"/>
      <c r="E184" s="149"/>
      <c r="F184" s="149"/>
      <c r="G184" s="149"/>
      <c r="H184" s="149"/>
    </row>
    <row r="185" spans="1:8" x14ac:dyDescent="0.25">
      <c r="A185" s="751">
        <v>184</v>
      </c>
      <c r="B185" s="752" t="s">
        <v>7143</v>
      </c>
      <c r="C185" s="149" t="s">
        <v>7144</v>
      </c>
      <c r="D185" s="149"/>
      <c r="E185" s="149"/>
      <c r="F185" s="149"/>
      <c r="G185" s="149"/>
      <c r="H185" s="149"/>
    </row>
    <row r="186" spans="1:8" x14ac:dyDescent="0.25">
      <c r="A186" s="751">
        <v>185</v>
      </c>
      <c r="B186" s="752" t="s">
        <v>7145</v>
      </c>
      <c r="C186" s="149" t="s">
        <v>7146</v>
      </c>
      <c r="D186" s="149"/>
      <c r="E186" s="149"/>
      <c r="F186" s="149"/>
      <c r="G186" s="149"/>
      <c r="H186" s="149"/>
    </row>
    <row r="187" spans="1:8" x14ac:dyDescent="0.25">
      <c r="A187" s="751">
        <v>186</v>
      </c>
      <c r="B187" s="752" t="s">
        <v>7147</v>
      </c>
      <c r="C187" s="149" t="s">
        <v>7148</v>
      </c>
      <c r="D187" s="149"/>
      <c r="E187" s="149"/>
      <c r="F187" s="149"/>
      <c r="G187" s="149"/>
      <c r="H187" s="149"/>
    </row>
    <row r="188" spans="1:8" x14ac:dyDescent="0.25">
      <c r="A188" s="751">
        <v>187</v>
      </c>
      <c r="B188" s="752" t="s">
        <v>7149</v>
      </c>
      <c r="C188" s="149" t="s">
        <v>7150</v>
      </c>
      <c r="D188" s="149"/>
      <c r="E188" s="149"/>
      <c r="F188" s="149"/>
      <c r="G188" s="149"/>
      <c r="H188" s="149"/>
    </row>
    <row r="189" spans="1:8" x14ac:dyDescent="0.25">
      <c r="A189" s="751">
        <v>188</v>
      </c>
      <c r="B189" s="752" t="s">
        <v>7151</v>
      </c>
      <c r="C189" s="149" t="s">
        <v>7152</v>
      </c>
      <c r="D189" s="149"/>
      <c r="E189" s="149"/>
      <c r="F189" s="149"/>
      <c r="G189" s="149"/>
      <c r="H189" s="149"/>
    </row>
    <row r="190" spans="1:8" x14ac:dyDescent="0.25">
      <c r="A190" s="751">
        <v>189</v>
      </c>
      <c r="B190" s="752" t="s">
        <v>7153</v>
      </c>
      <c r="C190" s="149" t="s">
        <v>7154</v>
      </c>
      <c r="D190" s="149"/>
      <c r="E190" s="149"/>
      <c r="F190" s="149"/>
      <c r="G190" s="149"/>
      <c r="H190" s="149"/>
    </row>
    <row r="191" spans="1:8" x14ac:dyDescent="0.25">
      <c r="A191" s="751">
        <v>190</v>
      </c>
      <c r="B191" s="752" t="s">
        <v>7155</v>
      </c>
      <c r="C191" s="149" t="s">
        <v>7156</v>
      </c>
      <c r="D191" s="149"/>
      <c r="E191" s="149"/>
      <c r="F191" s="149"/>
      <c r="G191" s="149"/>
      <c r="H191" s="149"/>
    </row>
    <row r="192" spans="1:8" x14ac:dyDescent="0.25">
      <c r="A192" s="751">
        <v>191</v>
      </c>
      <c r="B192" s="752" t="s">
        <v>7157</v>
      </c>
      <c r="C192" s="149" t="s">
        <v>7158</v>
      </c>
      <c r="D192" s="149"/>
      <c r="E192" s="149"/>
      <c r="F192" s="149"/>
      <c r="G192" s="149"/>
      <c r="H192" s="149"/>
    </row>
    <row r="193" spans="1:8" x14ac:dyDescent="0.25">
      <c r="A193" s="751">
        <v>192</v>
      </c>
      <c r="B193" s="752" t="s">
        <v>7159</v>
      </c>
      <c r="C193" s="149" t="s">
        <v>7160</v>
      </c>
      <c r="D193" s="149"/>
      <c r="E193" s="149"/>
      <c r="F193" s="149"/>
      <c r="G193" s="149"/>
      <c r="H193" s="149"/>
    </row>
    <row r="194" spans="1:8" x14ac:dyDescent="0.25">
      <c r="A194" s="751">
        <v>193</v>
      </c>
      <c r="B194" s="752" t="s">
        <v>7161</v>
      </c>
      <c r="C194" s="149" t="s">
        <v>7162</v>
      </c>
      <c r="D194" s="149"/>
      <c r="E194" s="149"/>
      <c r="F194" s="149"/>
      <c r="G194" s="149"/>
      <c r="H194" s="149"/>
    </row>
    <row r="195" spans="1:8" x14ac:dyDescent="0.25">
      <c r="A195" s="751">
        <v>194</v>
      </c>
      <c r="B195" s="752" t="s">
        <v>7163</v>
      </c>
      <c r="C195" s="149" t="s">
        <v>7164</v>
      </c>
      <c r="D195" s="149"/>
      <c r="E195" s="149"/>
      <c r="F195" s="149"/>
      <c r="G195" s="149"/>
      <c r="H195" s="149"/>
    </row>
    <row r="196" spans="1:8" x14ac:dyDescent="0.25">
      <c r="A196" s="751">
        <v>195</v>
      </c>
      <c r="B196" s="752" t="s">
        <v>7165</v>
      </c>
      <c r="C196" s="149" t="s">
        <v>7166</v>
      </c>
      <c r="D196" s="149"/>
      <c r="E196" s="149"/>
      <c r="F196" s="149"/>
      <c r="G196" s="149"/>
      <c r="H196" s="149"/>
    </row>
    <row r="197" spans="1:8" x14ac:dyDescent="0.25">
      <c r="A197" s="751">
        <v>196</v>
      </c>
      <c r="B197" s="752" t="s">
        <v>7167</v>
      </c>
      <c r="C197" s="149" t="s">
        <v>7168</v>
      </c>
      <c r="D197" s="149"/>
      <c r="E197" s="149"/>
      <c r="F197" s="149"/>
      <c r="G197" s="149"/>
      <c r="H197" s="149"/>
    </row>
    <row r="198" spans="1:8" x14ac:dyDescent="0.25">
      <c r="A198" s="751">
        <v>197</v>
      </c>
      <c r="B198" s="752" t="s">
        <v>7169</v>
      </c>
      <c r="C198" s="149" t="s">
        <v>7170</v>
      </c>
      <c r="D198" s="149"/>
      <c r="E198" s="149"/>
      <c r="F198" s="149"/>
      <c r="G198" s="149"/>
      <c r="H198" s="149"/>
    </row>
    <row r="199" spans="1:8" x14ac:dyDescent="0.25">
      <c r="A199" s="751">
        <v>198</v>
      </c>
      <c r="B199" s="752" t="s">
        <v>7171</v>
      </c>
      <c r="C199" s="149" t="s">
        <v>7172</v>
      </c>
      <c r="D199" s="149"/>
      <c r="E199" s="149"/>
      <c r="F199" s="149"/>
      <c r="G199" s="149"/>
      <c r="H199" s="149"/>
    </row>
    <row r="200" spans="1:8" x14ac:dyDescent="0.25">
      <c r="A200" s="751">
        <v>199</v>
      </c>
      <c r="B200" s="752" t="s">
        <v>7173</v>
      </c>
      <c r="C200" s="149" t="s">
        <v>7174</v>
      </c>
      <c r="D200" s="149"/>
      <c r="E200" s="149"/>
      <c r="F200" s="149"/>
      <c r="G200" s="149"/>
      <c r="H200" s="149"/>
    </row>
    <row r="201" spans="1:8" x14ac:dyDescent="0.25">
      <c r="A201" s="751">
        <v>200</v>
      </c>
      <c r="B201" s="752" t="s">
        <v>7175</v>
      </c>
      <c r="C201" s="149" t="s">
        <v>7176</v>
      </c>
      <c r="D201" s="149"/>
      <c r="E201" s="149"/>
      <c r="F201" s="149"/>
      <c r="G201" s="149"/>
      <c r="H201" s="149"/>
    </row>
    <row r="202" spans="1:8" x14ac:dyDescent="0.25">
      <c r="A202" s="751">
        <v>201</v>
      </c>
      <c r="B202" s="752" t="s">
        <v>7177</v>
      </c>
      <c r="C202" s="149" t="s">
        <v>7178</v>
      </c>
      <c r="D202" s="149"/>
      <c r="E202" s="149"/>
      <c r="F202" s="149"/>
      <c r="G202" s="149"/>
      <c r="H202" s="149"/>
    </row>
    <row r="203" spans="1:8" x14ac:dyDescent="0.25">
      <c r="A203" s="751">
        <v>202</v>
      </c>
      <c r="B203" s="752" t="s">
        <v>7179</v>
      </c>
      <c r="C203" s="149" t="s">
        <v>7180</v>
      </c>
      <c r="D203" s="149"/>
      <c r="E203" s="149"/>
      <c r="F203" s="149"/>
      <c r="G203" s="149"/>
      <c r="H203" s="149"/>
    </row>
    <row r="204" spans="1:8" x14ac:dyDescent="0.25">
      <c r="A204" s="751">
        <v>203</v>
      </c>
      <c r="B204" s="752" t="s">
        <v>7181</v>
      </c>
      <c r="C204" s="149" t="s">
        <v>7182</v>
      </c>
      <c r="D204" s="149"/>
      <c r="E204" s="149"/>
      <c r="F204" s="149"/>
      <c r="G204" s="149"/>
      <c r="H204" s="149"/>
    </row>
    <row r="205" spans="1:8" x14ac:dyDescent="0.25">
      <c r="A205" s="751">
        <v>204</v>
      </c>
      <c r="B205" s="752" t="s">
        <v>7183</v>
      </c>
      <c r="C205" s="149" t="s">
        <v>7184</v>
      </c>
      <c r="D205" s="149"/>
      <c r="E205" s="149"/>
      <c r="F205" s="149"/>
      <c r="G205" s="149"/>
      <c r="H205" s="149"/>
    </row>
    <row r="206" spans="1:8" x14ac:dyDescent="0.25">
      <c r="A206" s="751">
        <v>205</v>
      </c>
      <c r="B206" s="752" t="s">
        <v>7185</v>
      </c>
      <c r="C206" s="149" t="s">
        <v>7186</v>
      </c>
      <c r="D206" s="149"/>
      <c r="E206" s="149"/>
      <c r="F206" s="149"/>
      <c r="G206" s="149"/>
      <c r="H206" s="149"/>
    </row>
    <row r="207" spans="1:8" x14ac:dyDescent="0.25">
      <c r="A207" s="751">
        <v>206</v>
      </c>
      <c r="B207" s="752" t="s">
        <v>7187</v>
      </c>
      <c r="C207" s="149" t="s">
        <v>7188</v>
      </c>
      <c r="D207" s="149"/>
      <c r="E207" s="149"/>
      <c r="F207" s="149"/>
      <c r="G207" s="149"/>
      <c r="H207" s="149"/>
    </row>
    <row r="208" spans="1:8" x14ac:dyDescent="0.25">
      <c r="A208" s="751">
        <v>207</v>
      </c>
      <c r="B208" s="752" t="s">
        <v>7189</v>
      </c>
      <c r="C208" s="149" t="s">
        <v>7190</v>
      </c>
      <c r="D208" s="149"/>
      <c r="E208" s="149"/>
      <c r="F208" s="149"/>
      <c r="G208" s="149"/>
      <c r="H208" s="149"/>
    </row>
    <row r="209" spans="1:8" x14ac:dyDescent="0.25">
      <c r="A209" s="751">
        <v>208</v>
      </c>
      <c r="B209" s="752" t="s">
        <v>7191</v>
      </c>
      <c r="C209" s="149" t="s">
        <v>7192</v>
      </c>
      <c r="D209" s="149"/>
      <c r="E209" s="149"/>
      <c r="F209" s="149"/>
      <c r="G209" s="149"/>
      <c r="H209" s="149"/>
    </row>
    <row r="210" spans="1:8" x14ac:dyDescent="0.25">
      <c r="A210" s="751">
        <v>209</v>
      </c>
      <c r="B210" s="752" t="s">
        <v>7193</v>
      </c>
      <c r="C210" s="149" t="s">
        <v>7194</v>
      </c>
      <c r="D210" s="149"/>
      <c r="E210" s="149"/>
      <c r="F210" s="149"/>
      <c r="G210" s="149"/>
      <c r="H210" s="149"/>
    </row>
    <row r="211" spans="1:8" x14ac:dyDescent="0.25">
      <c r="A211" s="751">
        <v>210</v>
      </c>
      <c r="B211" s="752" t="s">
        <v>7195</v>
      </c>
      <c r="C211" s="149" t="s">
        <v>7196</v>
      </c>
      <c r="D211" s="149"/>
      <c r="E211" s="149"/>
      <c r="F211" s="149"/>
      <c r="G211" s="254"/>
      <c r="H211" s="149"/>
    </row>
    <row r="212" spans="1:8" x14ac:dyDescent="0.25">
      <c r="A212" s="751">
        <v>211</v>
      </c>
      <c r="B212" s="752" t="s">
        <v>7197</v>
      </c>
      <c r="C212" s="149" t="s">
        <v>7198</v>
      </c>
      <c r="D212" s="149"/>
      <c r="E212" s="149"/>
      <c r="F212" s="149"/>
      <c r="G212" s="254"/>
      <c r="H212" s="149"/>
    </row>
    <row r="213" spans="1:8" x14ac:dyDescent="0.25">
      <c r="A213" s="751">
        <v>212</v>
      </c>
      <c r="B213" s="752" t="s">
        <v>7199</v>
      </c>
      <c r="C213" s="149" t="s">
        <v>7200</v>
      </c>
      <c r="D213" s="149"/>
      <c r="E213" s="149"/>
      <c r="F213" s="149"/>
      <c r="G213" s="254"/>
      <c r="H213" s="149"/>
    </row>
    <row r="214" spans="1:8" x14ac:dyDescent="0.25">
      <c r="A214" s="751">
        <v>213</v>
      </c>
      <c r="B214" s="752" t="s">
        <v>7201</v>
      </c>
      <c r="C214" s="149" t="s">
        <v>7202</v>
      </c>
      <c r="D214" s="149"/>
      <c r="E214" s="149"/>
      <c r="F214" s="149"/>
      <c r="G214" s="254"/>
      <c r="H214" s="149"/>
    </row>
    <row r="215" spans="1:8" x14ac:dyDescent="0.25">
      <c r="A215" s="751">
        <v>214</v>
      </c>
      <c r="B215" s="752" t="s">
        <v>7203</v>
      </c>
      <c r="C215" s="149" t="s">
        <v>7204</v>
      </c>
      <c r="D215" s="149"/>
      <c r="E215" s="149"/>
      <c r="F215" s="149"/>
      <c r="G215" s="254"/>
      <c r="H215" s="149"/>
    </row>
    <row r="216" spans="1:8" x14ac:dyDescent="0.25">
      <c r="A216" s="751">
        <v>215</v>
      </c>
      <c r="B216" s="752" t="s">
        <v>7205</v>
      </c>
      <c r="C216" s="149" t="s">
        <v>7206</v>
      </c>
      <c r="D216" s="149"/>
      <c r="E216" s="149"/>
      <c r="F216" s="149"/>
      <c r="G216" s="254"/>
      <c r="H216" s="149"/>
    </row>
    <row r="217" spans="1:8" x14ac:dyDescent="0.25">
      <c r="A217" s="751">
        <v>216</v>
      </c>
      <c r="B217" s="752" t="s">
        <v>7207</v>
      </c>
      <c r="C217" s="149" t="s">
        <v>7208</v>
      </c>
      <c r="D217" s="149"/>
      <c r="E217" s="149"/>
      <c r="F217" s="149"/>
      <c r="G217" s="254"/>
      <c r="H217" s="149"/>
    </row>
    <row r="218" spans="1:8" x14ac:dyDescent="0.25">
      <c r="A218" s="751">
        <v>217</v>
      </c>
      <c r="B218" s="752" t="s">
        <v>7209</v>
      </c>
      <c r="C218" s="149" t="s">
        <v>7210</v>
      </c>
      <c r="D218" s="149"/>
      <c r="E218" s="149"/>
      <c r="F218" s="149"/>
      <c r="G218" s="254"/>
      <c r="H218" s="149"/>
    </row>
    <row r="219" spans="1:8" x14ac:dyDescent="0.25">
      <c r="A219" s="751">
        <v>218</v>
      </c>
      <c r="B219" s="752" t="s">
        <v>7211</v>
      </c>
      <c r="C219" s="149" t="s">
        <v>7212</v>
      </c>
      <c r="D219" s="149"/>
      <c r="E219" s="149"/>
      <c r="F219" s="149"/>
      <c r="G219" s="254"/>
      <c r="H219" s="149"/>
    </row>
    <row r="220" spans="1:8" x14ac:dyDescent="0.25">
      <c r="A220" s="751">
        <v>219</v>
      </c>
      <c r="B220" s="752" t="s">
        <v>7213</v>
      </c>
      <c r="C220" s="149" t="s">
        <v>7214</v>
      </c>
      <c r="D220" s="149"/>
      <c r="E220" s="149"/>
      <c r="F220" s="149"/>
      <c r="G220" s="254"/>
      <c r="H220" s="149"/>
    </row>
    <row r="221" spans="1:8" x14ac:dyDescent="0.25">
      <c r="A221" s="751">
        <v>220</v>
      </c>
      <c r="B221" s="752" t="s">
        <v>7215</v>
      </c>
      <c r="C221" s="149" t="s">
        <v>7216</v>
      </c>
      <c r="D221" s="149"/>
      <c r="E221" s="149"/>
      <c r="F221" s="149"/>
      <c r="G221" s="254"/>
      <c r="H221" s="149"/>
    </row>
    <row r="222" spans="1:8" x14ac:dyDescent="0.25">
      <c r="A222" s="751">
        <v>221</v>
      </c>
      <c r="B222" s="752" t="s">
        <v>7217</v>
      </c>
      <c r="C222" s="149" t="s">
        <v>7218</v>
      </c>
      <c r="D222" s="149"/>
      <c r="E222" s="149"/>
      <c r="F222" s="149"/>
      <c r="G222" s="254"/>
      <c r="H222" s="149"/>
    </row>
    <row r="223" spans="1:8" x14ac:dyDescent="0.25">
      <c r="A223" s="751">
        <v>222</v>
      </c>
      <c r="B223" s="752" t="s">
        <v>7219</v>
      </c>
      <c r="C223" s="149" t="s">
        <v>7220</v>
      </c>
      <c r="D223" s="149"/>
      <c r="E223" s="149"/>
      <c r="F223" s="149"/>
      <c r="G223" s="254"/>
      <c r="H223" s="149"/>
    </row>
    <row r="224" spans="1:8" x14ac:dyDescent="0.25">
      <c r="A224" s="751">
        <v>223</v>
      </c>
      <c r="B224" s="752" t="s">
        <v>7221</v>
      </c>
      <c r="C224" s="149" t="s">
        <v>7222</v>
      </c>
      <c r="D224" s="149"/>
      <c r="E224" s="149"/>
      <c r="F224" s="149"/>
      <c r="G224" s="254"/>
      <c r="H224" s="149"/>
    </row>
    <row r="225" spans="1:8" x14ac:dyDescent="0.25">
      <c r="A225" s="751">
        <v>224</v>
      </c>
      <c r="B225" s="752" t="s">
        <v>7223</v>
      </c>
      <c r="C225" s="149" t="s">
        <v>7224</v>
      </c>
      <c r="D225" s="149"/>
      <c r="E225" s="149"/>
      <c r="F225" s="149"/>
      <c r="G225" s="254"/>
      <c r="H225" s="149"/>
    </row>
    <row r="226" spans="1:8" x14ac:dyDescent="0.25">
      <c r="A226" s="751">
        <v>225</v>
      </c>
      <c r="B226" s="752" t="s">
        <v>7225</v>
      </c>
      <c r="C226" s="149" t="s">
        <v>7226</v>
      </c>
      <c r="D226" s="149"/>
      <c r="E226" s="149"/>
      <c r="F226" s="149"/>
      <c r="G226" s="254"/>
      <c r="H226" s="149"/>
    </row>
    <row r="227" spans="1:8" x14ac:dyDescent="0.25">
      <c r="A227" s="751">
        <v>226</v>
      </c>
      <c r="B227" s="752" t="s">
        <v>7227</v>
      </c>
      <c r="C227" s="149" t="s">
        <v>7228</v>
      </c>
      <c r="D227" s="149"/>
      <c r="E227" s="149"/>
      <c r="F227" s="149"/>
      <c r="G227" s="254"/>
      <c r="H227" s="149"/>
    </row>
    <row r="228" spans="1:8" x14ac:dyDescent="0.25">
      <c r="A228" s="751">
        <v>227</v>
      </c>
      <c r="B228" s="176"/>
      <c r="C228" s="176"/>
      <c r="D228" s="176"/>
      <c r="E228" s="176"/>
      <c r="F228" s="176"/>
      <c r="G228" s="176"/>
      <c r="H228" s="176"/>
    </row>
    <row r="229" spans="1:8" x14ac:dyDescent="0.25">
      <c r="A229" s="751">
        <v>228</v>
      </c>
      <c r="B229" s="176"/>
      <c r="C229" s="176"/>
      <c r="D229" s="176"/>
      <c r="E229" s="176"/>
      <c r="F229" s="176"/>
      <c r="G229" s="176"/>
      <c r="H229" s="176"/>
    </row>
    <row r="230" spans="1:8" x14ac:dyDescent="0.25">
      <c r="A230" s="751">
        <v>229</v>
      </c>
      <c r="B230" s="176"/>
      <c r="C230" s="176"/>
      <c r="D230" s="176"/>
      <c r="E230" s="176"/>
      <c r="F230" s="176"/>
      <c r="G230" s="176"/>
      <c r="H230" s="176"/>
    </row>
    <row r="231" spans="1:8" x14ac:dyDescent="0.25">
      <c r="A231" s="751">
        <v>230</v>
      </c>
      <c r="B231" s="176"/>
      <c r="C231" s="176"/>
      <c r="D231" s="176"/>
      <c r="E231" s="176"/>
      <c r="F231" s="176"/>
      <c r="G231" s="176"/>
      <c r="H231" s="176"/>
    </row>
    <row r="232" spans="1:8" x14ac:dyDescent="0.25">
      <c r="A232" s="751">
        <v>231</v>
      </c>
      <c r="B232" s="176"/>
      <c r="C232" s="176"/>
      <c r="D232" s="176"/>
      <c r="E232" s="176"/>
      <c r="F232" s="176"/>
      <c r="G232" s="176"/>
      <c r="H232" s="176"/>
    </row>
    <row r="233" spans="1:8" x14ac:dyDescent="0.25">
      <c r="A233" s="751">
        <v>232</v>
      </c>
      <c r="B233" s="176"/>
      <c r="C233" s="176"/>
      <c r="D233" s="176"/>
      <c r="E233" s="176"/>
      <c r="F233" s="176"/>
      <c r="G233" s="176"/>
      <c r="H233" s="176"/>
    </row>
    <row r="234" spans="1:8" x14ac:dyDescent="0.25">
      <c r="A234" s="751">
        <v>233</v>
      </c>
      <c r="B234" s="176"/>
      <c r="C234" s="176"/>
      <c r="D234" s="176"/>
      <c r="E234" s="176"/>
      <c r="F234" s="176"/>
      <c r="G234" s="176"/>
      <c r="H234" s="176"/>
    </row>
    <row r="235" spans="1:8" x14ac:dyDescent="0.25">
      <c r="A235" s="751">
        <v>234</v>
      </c>
      <c r="B235" s="176"/>
      <c r="C235" s="176"/>
      <c r="D235" s="176"/>
      <c r="E235" s="176"/>
      <c r="F235" s="176"/>
      <c r="G235" s="176"/>
      <c r="H235" s="176"/>
    </row>
    <row r="236" spans="1:8" x14ac:dyDescent="0.25">
      <c r="A236" s="751">
        <v>235</v>
      </c>
      <c r="B236" s="176"/>
      <c r="C236" s="176"/>
      <c r="D236" s="176"/>
      <c r="E236" s="176"/>
      <c r="F236" s="176"/>
      <c r="G236" s="176"/>
      <c r="H236" s="176"/>
    </row>
    <row r="237" spans="1:8" x14ac:dyDescent="0.25">
      <c r="A237" s="751">
        <v>236</v>
      </c>
      <c r="B237" s="176"/>
      <c r="C237" s="176"/>
      <c r="D237" s="176"/>
      <c r="E237" s="176"/>
      <c r="F237" s="176"/>
      <c r="G237" s="176"/>
      <c r="H237" s="176"/>
    </row>
    <row r="238" spans="1:8" x14ac:dyDescent="0.25">
      <c r="A238" s="751">
        <v>237</v>
      </c>
      <c r="B238" s="176"/>
      <c r="C238" s="176"/>
      <c r="D238" s="176"/>
      <c r="E238" s="176"/>
      <c r="F238" s="176"/>
      <c r="G238" s="176"/>
      <c r="H238" s="176"/>
    </row>
    <row r="239" spans="1:8" x14ac:dyDescent="0.25">
      <c r="A239" s="751">
        <v>238</v>
      </c>
      <c r="B239" s="176"/>
      <c r="C239" s="176"/>
      <c r="D239" s="176"/>
      <c r="E239" s="176"/>
      <c r="F239" s="176"/>
      <c r="G239" s="176"/>
      <c r="H239" s="176"/>
    </row>
    <row r="240" spans="1:8" x14ac:dyDescent="0.25">
      <c r="A240" s="751">
        <v>239</v>
      </c>
      <c r="B240" s="176"/>
      <c r="C240" s="176"/>
      <c r="D240" s="176"/>
      <c r="E240" s="176"/>
      <c r="F240" s="176"/>
      <c r="G240" s="176"/>
      <c r="H240" s="176"/>
    </row>
    <row r="241" spans="1:8" x14ac:dyDescent="0.25">
      <c r="A241" s="751">
        <v>240</v>
      </c>
      <c r="B241" s="176"/>
      <c r="C241" s="176"/>
      <c r="D241" s="176"/>
      <c r="E241" s="176"/>
      <c r="F241" s="176"/>
      <c r="G241" s="176"/>
      <c r="H241" s="176"/>
    </row>
    <row r="242" spans="1:8" x14ac:dyDescent="0.25">
      <c r="A242" s="751">
        <v>241</v>
      </c>
      <c r="B242" s="176"/>
      <c r="C242" s="176"/>
      <c r="D242" s="176"/>
      <c r="E242" s="176"/>
      <c r="F242" s="176"/>
      <c r="G242" s="176"/>
      <c r="H242" s="176"/>
    </row>
    <row r="243" spans="1:8" x14ac:dyDescent="0.25">
      <c r="A243" s="751">
        <v>242</v>
      </c>
      <c r="B243" s="176"/>
      <c r="C243" s="176"/>
      <c r="D243" s="176"/>
      <c r="E243" s="176"/>
      <c r="F243" s="176"/>
      <c r="G243" s="176"/>
      <c r="H243" s="176"/>
    </row>
    <row r="244" spans="1:8" x14ac:dyDescent="0.25">
      <c r="A244" s="751">
        <v>243</v>
      </c>
      <c r="B244" s="176"/>
      <c r="C244" s="176"/>
      <c r="D244" s="176"/>
      <c r="E244" s="176"/>
      <c r="F244" s="176"/>
      <c r="G244" s="176"/>
      <c r="H244" s="176"/>
    </row>
    <row r="245" spans="1:8" x14ac:dyDescent="0.25">
      <c r="A245" s="751">
        <v>244</v>
      </c>
      <c r="B245" s="176"/>
      <c r="C245" s="176"/>
      <c r="D245" s="176"/>
      <c r="E245" s="176"/>
      <c r="F245" s="176"/>
      <c r="G245" s="176"/>
      <c r="H245" s="176"/>
    </row>
    <row r="246" spans="1:8" x14ac:dyDescent="0.25">
      <c r="A246" s="751">
        <v>245</v>
      </c>
      <c r="B246" s="176"/>
      <c r="C246" s="176"/>
      <c r="D246" s="176"/>
      <c r="E246" s="176"/>
      <c r="F246" s="176"/>
      <c r="G246" s="176"/>
      <c r="H246" s="176"/>
    </row>
    <row r="247" spans="1:8" x14ac:dyDescent="0.25">
      <c r="A247" s="751">
        <v>246</v>
      </c>
      <c r="B247" s="176"/>
      <c r="C247" s="176"/>
      <c r="D247" s="176"/>
      <c r="E247" s="176"/>
      <c r="F247" s="176"/>
      <c r="G247" s="176"/>
      <c r="H247" s="176"/>
    </row>
    <row r="248" spans="1:8" x14ac:dyDescent="0.25">
      <c r="A248" s="751">
        <v>247</v>
      </c>
      <c r="B248" s="176"/>
      <c r="C248" s="176"/>
      <c r="D248" s="176"/>
      <c r="E248" s="176"/>
      <c r="F248" s="176"/>
      <c r="G248" s="176"/>
      <c r="H248" s="176"/>
    </row>
    <row r="249" spans="1:8" x14ac:dyDescent="0.25">
      <c r="A249" s="751">
        <v>248</v>
      </c>
      <c r="B249" s="176"/>
      <c r="C249" s="176"/>
      <c r="D249" s="176"/>
      <c r="E249" s="176"/>
      <c r="F249" s="176"/>
      <c r="G249" s="176"/>
      <c r="H249" s="176"/>
    </row>
    <row r="250" spans="1:8" x14ac:dyDescent="0.25">
      <c r="A250" s="751">
        <v>249</v>
      </c>
      <c r="B250" s="176"/>
      <c r="C250" s="176"/>
      <c r="D250" s="176"/>
      <c r="E250" s="176"/>
      <c r="F250" s="176"/>
      <c r="G250" s="176"/>
      <c r="H250" s="176"/>
    </row>
    <row r="251" spans="1:8" x14ac:dyDescent="0.25">
      <c r="A251" s="751">
        <v>250</v>
      </c>
      <c r="B251" s="176"/>
      <c r="C251" s="176"/>
      <c r="D251" s="176"/>
      <c r="E251" s="176"/>
      <c r="F251" s="176"/>
      <c r="G251" s="176"/>
      <c r="H251" s="176"/>
    </row>
    <row r="252" spans="1:8" x14ac:dyDescent="0.25">
      <c r="A252" s="751">
        <v>251</v>
      </c>
      <c r="B252" s="176"/>
      <c r="C252" s="176"/>
      <c r="D252" s="176"/>
      <c r="E252" s="176"/>
      <c r="F252" s="176"/>
      <c r="G252" s="176"/>
      <c r="H252" s="176"/>
    </row>
    <row r="253" spans="1:8" x14ac:dyDescent="0.25">
      <c r="A253" s="751">
        <v>252</v>
      </c>
      <c r="B253" s="176"/>
      <c r="C253" s="176"/>
      <c r="D253" s="176"/>
      <c r="E253" s="176"/>
      <c r="F253" s="176"/>
      <c r="G253" s="176"/>
      <c r="H253" s="176"/>
    </row>
    <row r="254" spans="1:8" x14ac:dyDescent="0.25">
      <c r="A254" s="751">
        <v>253</v>
      </c>
      <c r="B254" s="176"/>
      <c r="C254" s="176"/>
      <c r="D254" s="176"/>
      <c r="E254" s="176"/>
      <c r="F254" s="176"/>
      <c r="G254" s="176"/>
      <c r="H254" s="176"/>
    </row>
    <row r="255" spans="1:8" x14ac:dyDescent="0.25">
      <c r="A255" s="751">
        <v>254</v>
      </c>
      <c r="B255" s="176"/>
      <c r="C255" s="176"/>
      <c r="D255" s="176"/>
      <c r="E255" s="176"/>
      <c r="F255" s="176"/>
      <c r="G255" s="176"/>
      <c r="H255" s="176"/>
    </row>
    <row r="256" spans="1:8" x14ac:dyDescent="0.25">
      <c r="A256" s="751">
        <v>255</v>
      </c>
      <c r="B256" s="176"/>
      <c r="C256" s="176"/>
      <c r="D256" s="176"/>
      <c r="E256" s="176"/>
      <c r="F256" s="176"/>
      <c r="G256" s="176"/>
      <c r="H256" s="176"/>
    </row>
    <row r="257" spans="1:8" x14ac:dyDescent="0.25">
      <c r="A257" s="751">
        <v>256</v>
      </c>
      <c r="B257" s="176"/>
      <c r="C257" s="176"/>
      <c r="D257" s="176"/>
      <c r="E257" s="176"/>
      <c r="F257" s="176"/>
      <c r="G257" s="176"/>
      <c r="H257" s="176"/>
    </row>
    <row r="258" spans="1:8" x14ac:dyDescent="0.25">
      <c r="A258" s="751">
        <v>257</v>
      </c>
      <c r="B258" s="176"/>
      <c r="C258" s="176"/>
      <c r="D258" s="176"/>
      <c r="E258" s="176"/>
      <c r="F258" s="176"/>
      <c r="G258" s="176"/>
      <c r="H258" s="176"/>
    </row>
    <row r="259" spans="1:8" x14ac:dyDescent="0.25">
      <c r="A259" s="751">
        <v>258</v>
      </c>
      <c r="B259" s="176"/>
      <c r="C259" s="176"/>
      <c r="D259" s="176"/>
      <c r="E259" s="176"/>
      <c r="F259" s="176"/>
      <c r="G259" s="176"/>
      <c r="H259" s="176"/>
    </row>
    <row r="260" spans="1:8" x14ac:dyDescent="0.25">
      <c r="A260" s="751">
        <v>259</v>
      </c>
      <c r="B260" s="176"/>
      <c r="C260" s="176"/>
      <c r="D260" s="176"/>
      <c r="E260" s="176"/>
      <c r="F260" s="176"/>
      <c r="G260" s="176"/>
      <c r="H260" s="176"/>
    </row>
    <row r="261" spans="1:8" x14ac:dyDescent="0.25">
      <c r="A261" s="751">
        <v>260</v>
      </c>
      <c r="B261" s="176"/>
      <c r="C261" s="176"/>
      <c r="D261" s="176"/>
      <c r="E261" s="176"/>
      <c r="F261" s="176"/>
      <c r="G261" s="176"/>
      <c r="H261" s="176"/>
    </row>
    <row r="262" spans="1:8" x14ac:dyDescent="0.25">
      <c r="A262" s="751">
        <v>261</v>
      </c>
      <c r="B262" s="176"/>
      <c r="C262" s="176"/>
      <c r="D262" s="176"/>
      <c r="E262" s="176"/>
      <c r="F262" s="176"/>
      <c r="G262" s="176"/>
      <c r="H262" s="176"/>
    </row>
    <row r="263" spans="1:8" x14ac:dyDescent="0.25">
      <c r="A263" s="751">
        <v>262</v>
      </c>
      <c r="B263" s="176"/>
      <c r="C263" s="176"/>
      <c r="D263" s="176"/>
      <c r="E263" s="176"/>
      <c r="F263" s="176"/>
      <c r="G263" s="176"/>
      <c r="H263" s="176"/>
    </row>
    <row r="264" spans="1:8" x14ac:dyDescent="0.25">
      <c r="A264" s="751">
        <v>263</v>
      </c>
      <c r="B264" s="176"/>
      <c r="C264" s="176"/>
      <c r="D264" s="176"/>
      <c r="E264" s="176"/>
      <c r="F264" s="176"/>
      <c r="G264" s="176"/>
      <c r="H264" s="176"/>
    </row>
    <row r="265" spans="1:8" x14ac:dyDescent="0.25">
      <c r="A265" s="751">
        <v>264</v>
      </c>
      <c r="B265" s="176"/>
      <c r="C265" s="176"/>
      <c r="D265" s="176"/>
      <c r="E265" s="176"/>
      <c r="F265" s="176"/>
      <c r="G265" s="176"/>
      <c r="H265" s="176"/>
    </row>
    <row r="266" spans="1:8" x14ac:dyDescent="0.25">
      <c r="A266" s="751">
        <v>265</v>
      </c>
      <c r="B266" s="176"/>
      <c r="C266" s="176"/>
      <c r="D266" s="176"/>
      <c r="E266" s="176"/>
      <c r="F266" s="176"/>
      <c r="G266" s="176"/>
      <c r="H266" s="176"/>
    </row>
    <row r="267" spans="1:8" x14ac:dyDescent="0.25">
      <c r="A267" s="751">
        <v>266</v>
      </c>
      <c r="B267" s="176"/>
      <c r="C267" s="176"/>
      <c r="D267" s="176"/>
      <c r="E267" s="176"/>
      <c r="F267" s="176"/>
      <c r="G267" s="176"/>
      <c r="H267" s="176"/>
    </row>
    <row r="268" spans="1:8" x14ac:dyDescent="0.25">
      <c r="A268" s="751">
        <v>267</v>
      </c>
      <c r="B268" s="176"/>
      <c r="C268" s="176"/>
      <c r="D268" s="176"/>
      <c r="E268" s="176"/>
      <c r="F268" s="176"/>
      <c r="G268" s="176"/>
      <c r="H268" s="176"/>
    </row>
    <row r="269" spans="1:8" x14ac:dyDescent="0.25">
      <c r="A269" s="751">
        <v>268</v>
      </c>
      <c r="B269" s="176"/>
      <c r="C269" s="176"/>
      <c r="D269" s="176"/>
      <c r="E269" s="176"/>
      <c r="F269" s="176"/>
      <c r="G269" s="176"/>
      <c r="H269" s="176"/>
    </row>
    <row r="270" spans="1:8" x14ac:dyDescent="0.25">
      <c r="A270" s="751">
        <v>269</v>
      </c>
      <c r="B270" s="176"/>
      <c r="C270" s="176"/>
      <c r="D270" s="176"/>
      <c r="E270" s="176"/>
      <c r="F270" s="176"/>
      <c r="G270" s="176"/>
      <c r="H270" s="176"/>
    </row>
    <row r="271" spans="1:8" x14ac:dyDescent="0.25">
      <c r="A271" s="751">
        <v>270</v>
      </c>
      <c r="B271" s="176"/>
      <c r="C271" s="176"/>
      <c r="D271" s="176"/>
      <c r="E271" s="176"/>
      <c r="F271" s="176"/>
      <c r="G271" s="176"/>
      <c r="H271" s="176"/>
    </row>
    <row r="272" spans="1:8" x14ac:dyDescent="0.25">
      <c r="A272" s="751">
        <v>271</v>
      </c>
      <c r="B272" s="176"/>
      <c r="C272" s="176"/>
      <c r="D272" s="176"/>
      <c r="E272" s="176"/>
      <c r="F272" s="176"/>
      <c r="G272" s="176"/>
      <c r="H272" s="176"/>
    </row>
    <row r="273" spans="1:8" x14ac:dyDescent="0.25">
      <c r="A273" s="751">
        <v>272</v>
      </c>
      <c r="B273" s="176"/>
      <c r="C273" s="176"/>
      <c r="D273" s="176"/>
      <c r="E273" s="176"/>
      <c r="F273" s="176"/>
      <c r="G273" s="176"/>
      <c r="H273" s="176"/>
    </row>
    <row r="274" spans="1:8" x14ac:dyDescent="0.25">
      <c r="A274" s="751">
        <v>273</v>
      </c>
      <c r="B274" s="176"/>
      <c r="C274" s="176"/>
      <c r="D274" s="176"/>
      <c r="E274" s="176"/>
      <c r="F274" s="176"/>
      <c r="G274" s="176"/>
      <c r="H274" s="176"/>
    </row>
    <row r="275" spans="1:8" x14ac:dyDescent="0.25">
      <c r="A275" s="751">
        <v>274</v>
      </c>
      <c r="B275" s="176"/>
      <c r="C275" s="176"/>
      <c r="D275" s="176"/>
      <c r="E275" s="176"/>
      <c r="F275" s="176"/>
      <c r="G275" s="176"/>
      <c r="H275" s="176"/>
    </row>
    <row r="276" spans="1:8" x14ac:dyDescent="0.25">
      <c r="A276" s="751">
        <v>275</v>
      </c>
      <c r="B276" s="176"/>
      <c r="C276" s="176"/>
      <c r="D276" s="176"/>
      <c r="E276" s="176"/>
      <c r="F276" s="176"/>
      <c r="G276" s="176"/>
      <c r="H276" s="176"/>
    </row>
    <row r="277" spans="1:8" x14ac:dyDescent="0.25">
      <c r="A277" s="751">
        <v>276</v>
      </c>
      <c r="B277" s="176"/>
      <c r="C277" s="176"/>
      <c r="D277" s="176"/>
      <c r="E277" s="176"/>
      <c r="F277" s="176"/>
      <c r="G277" s="176"/>
      <c r="H277" s="176"/>
    </row>
    <row r="278" spans="1:8" x14ac:dyDescent="0.25">
      <c r="A278" s="751">
        <v>277</v>
      </c>
      <c r="B278" s="176"/>
      <c r="C278" s="176"/>
      <c r="D278" s="176"/>
      <c r="E278" s="176"/>
      <c r="F278" s="176"/>
      <c r="G278" s="176"/>
      <c r="H278" s="176"/>
    </row>
    <row r="279" spans="1:8" x14ac:dyDescent="0.25">
      <c r="A279" s="751">
        <v>278</v>
      </c>
      <c r="B279" s="176"/>
      <c r="C279" s="176"/>
      <c r="D279" s="176"/>
      <c r="E279" s="176"/>
      <c r="F279" s="176"/>
      <c r="G279" s="176"/>
      <c r="H279" s="176"/>
    </row>
    <row r="280" spans="1:8" x14ac:dyDescent="0.25">
      <c r="A280" s="751">
        <v>279</v>
      </c>
      <c r="B280" s="176"/>
      <c r="C280" s="176"/>
      <c r="D280" s="176"/>
      <c r="E280" s="176"/>
      <c r="F280" s="176"/>
      <c r="G280" s="176"/>
      <c r="H280" s="176"/>
    </row>
    <row r="281" spans="1:8" x14ac:dyDescent="0.25">
      <c r="A281" s="751">
        <v>280</v>
      </c>
      <c r="B281" s="176"/>
      <c r="C281" s="176"/>
      <c r="D281" s="176"/>
      <c r="E281" s="176"/>
      <c r="F281" s="176"/>
      <c r="G281" s="176"/>
      <c r="H281" s="176"/>
    </row>
    <row r="282" spans="1:8" x14ac:dyDescent="0.25">
      <c r="A282" s="751">
        <v>281</v>
      </c>
      <c r="B282" s="176"/>
      <c r="C282" s="176"/>
      <c r="D282" s="176"/>
      <c r="E282" s="176"/>
      <c r="F282" s="176"/>
      <c r="G282" s="176"/>
      <c r="H282" s="176"/>
    </row>
    <row r="283" spans="1:8" x14ac:dyDescent="0.25">
      <c r="A283" s="751">
        <v>282</v>
      </c>
      <c r="B283" s="176"/>
      <c r="C283" s="176"/>
      <c r="D283" s="176"/>
      <c r="E283" s="176"/>
      <c r="F283" s="176"/>
      <c r="G283" s="176"/>
      <c r="H283" s="176"/>
    </row>
    <row r="284" spans="1:8" x14ac:dyDescent="0.25">
      <c r="A284" s="751">
        <v>283</v>
      </c>
      <c r="B284" s="176"/>
      <c r="C284" s="176"/>
      <c r="D284" s="176"/>
      <c r="E284" s="176"/>
      <c r="F284" s="176"/>
      <c r="G284" s="176"/>
      <c r="H284" s="176"/>
    </row>
    <row r="285" spans="1:8" x14ac:dyDescent="0.25">
      <c r="A285" s="751">
        <v>284</v>
      </c>
      <c r="B285" s="176"/>
      <c r="C285" s="176"/>
      <c r="D285" s="176"/>
      <c r="E285" s="176"/>
      <c r="F285" s="176"/>
      <c r="G285" s="176"/>
      <c r="H285" s="176"/>
    </row>
    <row r="286" spans="1:8" x14ac:dyDescent="0.25">
      <c r="A286" s="9">
        <v>285</v>
      </c>
      <c r="B286" s="176"/>
      <c r="C286" s="176"/>
      <c r="D286" s="176"/>
      <c r="E286" s="176"/>
      <c r="F286" s="176"/>
      <c r="G286" s="176"/>
      <c r="H286" s="176"/>
    </row>
    <row r="287" spans="1:8" x14ac:dyDescent="0.25">
      <c r="A287" s="9">
        <v>286</v>
      </c>
      <c r="B287" s="176"/>
      <c r="C287" s="176"/>
      <c r="D287" s="176"/>
      <c r="E287" s="176"/>
      <c r="F287" s="176"/>
      <c r="G287" s="176"/>
      <c r="H287" s="176"/>
    </row>
    <row r="288" spans="1:8" x14ac:dyDescent="0.25">
      <c r="A288" s="9">
        <v>287</v>
      </c>
      <c r="B288" s="176"/>
      <c r="C288" s="176"/>
      <c r="D288" s="176"/>
      <c r="E288" s="176"/>
      <c r="F288" s="176"/>
      <c r="G288" s="176"/>
      <c r="H288" s="176"/>
    </row>
    <row r="289" spans="1:8" x14ac:dyDescent="0.25">
      <c r="A289" s="9">
        <v>288</v>
      </c>
      <c r="B289" s="176"/>
      <c r="C289" s="176"/>
      <c r="D289" s="176"/>
      <c r="E289" s="176"/>
      <c r="F289" s="176"/>
      <c r="G289" s="176"/>
      <c r="H289" s="176"/>
    </row>
    <row r="290" spans="1:8" x14ac:dyDescent="0.25">
      <c r="A290" s="9">
        <v>289</v>
      </c>
      <c r="B290" s="176"/>
      <c r="C290" s="176"/>
      <c r="D290" s="176"/>
      <c r="E290" s="176"/>
      <c r="F290" s="176"/>
      <c r="G290" s="176"/>
      <c r="H290" s="176"/>
    </row>
    <row r="291" spans="1:8" x14ac:dyDescent="0.25">
      <c r="A291" s="9">
        <v>290</v>
      </c>
      <c r="B291" s="176"/>
      <c r="C291" s="176"/>
      <c r="D291" s="176"/>
      <c r="E291" s="176"/>
      <c r="F291" s="176"/>
      <c r="G291" s="176"/>
      <c r="H291" s="176"/>
    </row>
    <row r="292" spans="1:8" x14ac:dyDescent="0.25">
      <c r="A292" s="9">
        <v>291</v>
      </c>
      <c r="B292" s="176"/>
      <c r="C292" s="176"/>
      <c r="D292" s="176"/>
      <c r="E292" s="176"/>
      <c r="F292" s="176"/>
      <c r="G292" s="176"/>
      <c r="H292" s="176"/>
    </row>
    <row r="293" spans="1:8" x14ac:dyDescent="0.25">
      <c r="A293" s="9">
        <v>292</v>
      </c>
      <c r="B293" s="176"/>
      <c r="C293" s="176"/>
      <c r="D293" s="176"/>
      <c r="E293" s="176"/>
      <c r="F293" s="176"/>
      <c r="G293" s="176"/>
      <c r="H293" s="176"/>
    </row>
    <row r="294" spans="1:8" x14ac:dyDescent="0.25">
      <c r="A294" s="9">
        <v>293</v>
      </c>
      <c r="B294" s="176"/>
      <c r="C294" s="176"/>
      <c r="D294" s="176"/>
      <c r="E294" s="176"/>
      <c r="F294" s="176"/>
      <c r="G294" s="176"/>
      <c r="H294" s="176"/>
    </row>
    <row r="295" spans="1:8" x14ac:dyDescent="0.25">
      <c r="A295" s="9">
        <v>294</v>
      </c>
      <c r="B295" s="599"/>
      <c r="C295" s="600"/>
      <c r="D295" s="176"/>
      <c r="E295" s="176"/>
      <c r="F295" s="176"/>
      <c r="G295" s="176"/>
      <c r="H295" s="176"/>
    </row>
    <row r="296" spans="1:8" x14ac:dyDescent="0.25">
      <c r="A296" s="9">
        <v>295</v>
      </c>
      <c r="B296" s="599"/>
      <c r="C296" s="176"/>
      <c r="D296" s="176"/>
      <c r="E296" s="176"/>
      <c r="F296" s="176"/>
      <c r="G296" s="176"/>
      <c r="H296" s="176"/>
    </row>
    <row r="297" spans="1:8" x14ac:dyDescent="0.25">
      <c r="A297" s="9">
        <v>296</v>
      </c>
      <c r="B297" s="176"/>
      <c r="C297" s="176"/>
      <c r="D297" s="176"/>
      <c r="E297" s="176"/>
      <c r="F297" s="176"/>
      <c r="G297" s="176"/>
      <c r="H297" s="176"/>
    </row>
    <row r="298" spans="1:8" x14ac:dyDescent="0.25">
      <c r="A298" s="9">
        <v>297</v>
      </c>
      <c r="B298" s="176"/>
      <c r="C298" s="176"/>
      <c r="D298" s="176"/>
      <c r="E298" s="176"/>
      <c r="F298" s="176"/>
      <c r="G298" s="176"/>
      <c r="H298" s="176"/>
    </row>
    <row r="299" spans="1:8" x14ac:dyDescent="0.25">
      <c r="A299" s="9">
        <v>298</v>
      </c>
      <c r="B299" s="176"/>
      <c r="C299" s="176"/>
      <c r="D299" s="176"/>
      <c r="E299" s="176"/>
      <c r="F299" s="176"/>
      <c r="G299" s="176"/>
      <c r="H299" s="176"/>
    </row>
    <row r="300" spans="1:8" x14ac:dyDescent="0.25">
      <c r="A300" s="9">
        <v>299</v>
      </c>
      <c r="B300" s="176"/>
      <c r="C300" s="176"/>
      <c r="D300" s="176"/>
      <c r="E300" s="176"/>
      <c r="F300" s="176"/>
      <c r="G300" s="176"/>
      <c r="H300" s="176"/>
    </row>
    <row r="301" spans="1:8" x14ac:dyDescent="0.25">
      <c r="A301" s="9">
        <v>300</v>
      </c>
      <c r="B301" s="176"/>
      <c r="C301" s="176"/>
      <c r="D301" s="176"/>
      <c r="E301" s="176"/>
      <c r="F301" s="176"/>
      <c r="G301" s="176"/>
      <c r="H301" s="176"/>
    </row>
    <row r="302" spans="1:8" x14ac:dyDescent="0.25">
      <c r="A302" s="9">
        <v>301</v>
      </c>
      <c r="B302" s="176"/>
      <c r="C302" s="176"/>
      <c r="D302" s="176"/>
      <c r="E302" s="176"/>
      <c r="F302" s="176"/>
      <c r="G302" s="176"/>
      <c r="H302" s="176"/>
    </row>
    <row r="303" spans="1:8" x14ac:dyDescent="0.25">
      <c r="A303" s="9">
        <v>302</v>
      </c>
      <c r="B303" s="176"/>
      <c r="C303" s="176"/>
      <c r="D303" s="176"/>
      <c r="E303" s="176"/>
      <c r="F303" s="176"/>
      <c r="G303" s="176"/>
      <c r="H303" s="176"/>
    </row>
    <row r="304" spans="1:8" x14ac:dyDescent="0.25">
      <c r="A304" s="9">
        <v>303</v>
      </c>
      <c r="B304" s="176"/>
      <c r="C304" s="176"/>
      <c r="D304" s="176"/>
      <c r="E304" s="176"/>
      <c r="F304" s="176"/>
      <c r="G304" s="176"/>
      <c r="H304" s="176"/>
    </row>
    <row r="305" spans="1:8" x14ac:dyDescent="0.25">
      <c r="A305" s="9">
        <v>304</v>
      </c>
      <c r="B305" s="176"/>
      <c r="C305" s="176"/>
      <c r="D305" s="176"/>
      <c r="E305" s="176"/>
      <c r="F305" s="176"/>
      <c r="G305" s="176"/>
      <c r="H305" s="176"/>
    </row>
    <row r="306" spans="1:8" x14ac:dyDescent="0.25">
      <c r="A306" s="9">
        <v>305</v>
      </c>
      <c r="B306" s="176"/>
      <c r="C306" s="176"/>
      <c r="D306" s="176"/>
      <c r="E306" s="176"/>
      <c r="F306" s="176"/>
      <c r="G306" s="176"/>
      <c r="H306" s="176"/>
    </row>
    <row r="307" spans="1:8" x14ac:dyDescent="0.25">
      <c r="A307" s="9">
        <v>306</v>
      </c>
      <c r="B307" s="176"/>
      <c r="C307" s="176"/>
      <c r="D307" s="176"/>
      <c r="E307" s="176"/>
      <c r="F307" s="176"/>
      <c r="G307" s="176"/>
      <c r="H307" s="176"/>
    </row>
    <row r="308" spans="1:8" x14ac:dyDescent="0.25">
      <c r="A308" s="9">
        <v>307</v>
      </c>
      <c r="B308" s="176"/>
      <c r="C308" s="176"/>
      <c r="D308" s="176"/>
      <c r="E308" s="176"/>
      <c r="F308" s="176"/>
      <c r="G308" s="176"/>
      <c r="H308" s="176"/>
    </row>
    <row r="309" spans="1:8" x14ac:dyDescent="0.25">
      <c r="A309" s="9">
        <v>308</v>
      </c>
      <c r="B309" s="176"/>
      <c r="C309" s="176"/>
      <c r="D309" s="176"/>
      <c r="E309" s="176"/>
      <c r="F309" s="176"/>
      <c r="G309" s="176"/>
      <c r="H309" s="176"/>
    </row>
    <row r="310" spans="1:8" x14ac:dyDescent="0.25">
      <c r="A310" s="9">
        <v>309</v>
      </c>
      <c r="B310" s="176"/>
      <c r="C310" s="176"/>
      <c r="D310" s="176"/>
      <c r="E310" s="176"/>
      <c r="F310" s="176"/>
      <c r="G310" s="176"/>
      <c r="H310" s="176"/>
    </row>
    <row r="311" spans="1:8" x14ac:dyDescent="0.25">
      <c r="A311" s="9">
        <v>310</v>
      </c>
      <c r="B311" s="176"/>
      <c r="C311" s="176"/>
      <c r="D311" s="176"/>
      <c r="E311" s="176"/>
      <c r="F311" s="176"/>
      <c r="G311" s="176"/>
      <c r="H311" s="176"/>
    </row>
    <row r="312" spans="1:8" x14ac:dyDescent="0.25">
      <c r="A312" s="9">
        <v>311</v>
      </c>
      <c r="B312" s="176"/>
      <c r="C312" s="176"/>
      <c r="D312" s="176"/>
      <c r="E312" s="176"/>
      <c r="F312" s="176"/>
      <c r="G312" s="176"/>
      <c r="H312" s="176"/>
    </row>
    <row r="313" spans="1:8" x14ac:dyDescent="0.25">
      <c r="A313" s="9">
        <v>312</v>
      </c>
      <c r="B313" s="176"/>
      <c r="C313" s="176"/>
      <c r="D313" s="176"/>
      <c r="E313" s="176"/>
      <c r="F313" s="176"/>
      <c r="G313" s="176"/>
      <c r="H313" s="176"/>
    </row>
    <row r="314" spans="1:8" x14ac:dyDescent="0.25">
      <c r="A314" s="9">
        <v>313</v>
      </c>
      <c r="B314" s="176"/>
      <c r="C314" s="176"/>
      <c r="D314" s="176"/>
      <c r="E314" s="176"/>
      <c r="F314" s="176"/>
      <c r="G314" s="176"/>
      <c r="H314" s="176"/>
    </row>
    <row r="315" spans="1:8" x14ac:dyDescent="0.25">
      <c r="A315" s="9">
        <v>314</v>
      </c>
      <c r="B315" s="176"/>
      <c r="C315" s="176"/>
      <c r="D315" s="176"/>
      <c r="E315" s="176"/>
      <c r="F315" s="176"/>
      <c r="G315" s="176"/>
      <c r="H315" s="176"/>
    </row>
    <row r="316" spans="1:8" x14ac:dyDescent="0.25">
      <c r="A316" s="9">
        <v>315</v>
      </c>
      <c r="B316" s="176"/>
      <c r="C316" s="176"/>
      <c r="D316" s="176"/>
      <c r="E316" s="176"/>
      <c r="F316" s="176"/>
      <c r="G316" s="176"/>
      <c r="H316" s="176"/>
    </row>
    <row r="317" spans="1:8" x14ac:dyDescent="0.25">
      <c r="A317" s="9">
        <v>316</v>
      </c>
      <c r="B317" s="176"/>
      <c r="C317" s="176"/>
      <c r="D317" s="176"/>
      <c r="E317" s="176"/>
      <c r="F317" s="176"/>
      <c r="G317" s="176"/>
      <c r="H317" s="176"/>
    </row>
    <row r="318" spans="1:8" x14ac:dyDescent="0.25">
      <c r="A318" s="9">
        <v>317</v>
      </c>
      <c r="B318" s="176"/>
      <c r="C318" s="176"/>
      <c r="D318" s="176"/>
      <c r="E318" s="176"/>
      <c r="F318" s="176"/>
      <c r="G318" s="176"/>
      <c r="H318" s="176"/>
    </row>
    <row r="319" spans="1:8" x14ac:dyDescent="0.25">
      <c r="A319" s="9">
        <v>318</v>
      </c>
      <c r="B319" s="176"/>
      <c r="C319" s="176"/>
      <c r="D319" s="176"/>
      <c r="E319" s="176"/>
      <c r="F319" s="176"/>
      <c r="G319" s="176"/>
      <c r="H319" s="176"/>
    </row>
    <row r="320" spans="1:8" x14ac:dyDescent="0.25">
      <c r="A320" s="9">
        <v>319</v>
      </c>
      <c r="B320" s="176"/>
      <c r="C320" s="176"/>
      <c r="D320" s="176"/>
      <c r="E320" s="176"/>
      <c r="F320" s="176"/>
      <c r="G320" s="176"/>
      <c r="H320" s="176"/>
    </row>
    <row r="321" spans="1:8" x14ac:dyDescent="0.25">
      <c r="A321" s="9">
        <v>320</v>
      </c>
      <c r="B321" s="176"/>
      <c r="C321" s="176"/>
      <c r="D321" s="176"/>
      <c r="E321" s="176"/>
      <c r="F321" s="176"/>
      <c r="G321" s="176"/>
      <c r="H321" s="176"/>
    </row>
    <row r="322" spans="1:8" x14ac:dyDescent="0.25">
      <c r="A322" s="9">
        <v>321</v>
      </c>
      <c r="B322" s="176"/>
      <c r="C322" s="176"/>
      <c r="D322" s="176"/>
      <c r="E322" s="176"/>
      <c r="F322" s="176"/>
      <c r="G322" s="176"/>
      <c r="H322" s="176"/>
    </row>
    <row r="323" spans="1:8" x14ac:dyDescent="0.25">
      <c r="A323" s="9">
        <v>322</v>
      </c>
      <c r="B323" s="176"/>
      <c r="C323" s="176"/>
      <c r="D323" s="176"/>
      <c r="E323" s="176"/>
      <c r="F323" s="176"/>
      <c r="G323" s="176"/>
      <c r="H323" s="176"/>
    </row>
    <row r="324" spans="1:8" x14ac:dyDescent="0.25">
      <c r="A324" s="9">
        <v>323</v>
      </c>
      <c r="B324" s="176"/>
      <c r="C324" s="176"/>
      <c r="D324" s="176"/>
      <c r="E324" s="176"/>
      <c r="F324" s="176"/>
      <c r="G324" s="176"/>
      <c r="H324" s="176"/>
    </row>
    <row r="325" spans="1:8" x14ac:dyDescent="0.25">
      <c r="A325" s="9">
        <v>324</v>
      </c>
      <c r="B325" s="176"/>
      <c r="C325" s="176"/>
      <c r="D325" s="176"/>
      <c r="E325" s="176"/>
      <c r="F325" s="176"/>
      <c r="G325" s="176"/>
      <c r="H325" s="176"/>
    </row>
    <row r="326" spans="1:8" x14ac:dyDescent="0.25">
      <c r="A326" s="9">
        <v>325</v>
      </c>
      <c r="B326" s="176"/>
      <c r="C326" s="176"/>
      <c r="D326" s="176"/>
      <c r="E326" s="176"/>
      <c r="F326" s="176"/>
      <c r="G326" s="176"/>
      <c r="H326" s="176"/>
    </row>
    <row r="327" spans="1:8" x14ac:dyDescent="0.25">
      <c r="A327" s="9">
        <v>326</v>
      </c>
      <c r="B327" s="176"/>
      <c r="C327" s="176"/>
      <c r="D327" s="176"/>
      <c r="E327" s="176"/>
      <c r="F327" s="176"/>
      <c r="G327" s="176"/>
      <c r="H327" s="176"/>
    </row>
    <row r="328" spans="1:8" x14ac:dyDescent="0.25">
      <c r="A328" s="9">
        <v>327</v>
      </c>
      <c r="B328" s="176"/>
      <c r="C328" s="176"/>
      <c r="D328" s="176"/>
      <c r="E328" s="176"/>
      <c r="F328" s="176"/>
      <c r="G328" s="176"/>
      <c r="H328" s="176"/>
    </row>
    <row r="329" spans="1:8" x14ac:dyDescent="0.25">
      <c r="A329" s="9">
        <v>328</v>
      </c>
      <c r="B329" s="176"/>
      <c r="C329" s="176"/>
      <c r="D329" s="176"/>
      <c r="E329" s="176"/>
      <c r="F329" s="176"/>
      <c r="G329" s="176"/>
      <c r="H329" s="176"/>
    </row>
    <row r="330" spans="1:8" x14ac:dyDescent="0.25">
      <c r="A330" s="9">
        <v>329</v>
      </c>
      <c r="B330" s="176"/>
      <c r="C330" s="176"/>
      <c r="D330" s="176"/>
      <c r="E330" s="176"/>
      <c r="F330" s="176"/>
      <c r="G330" s="176"/>
      <c r="H330" s="176"/>
    </row>
    <row r="331" spans="1:8" x14ac:dyDescent="0.25">
      <c r="A331" s="9">
        <v>330</v>
      </c>
      <c r="B331" s="176"/>
      <c r="C331" s="176"/>
      <c r="D331" s="176"/>
      <c r="E331" s="176"/>
      <c r="F331" s="176"/>
      <c r="G331" s="176"/>
      <c r="H331" s="176"/>
    </row>
    <row r="332" spans="1:8" x14ac:dyDescent="0.25">
      <c r="A332" s="9">
        <v>331</v>
      </c>
      <c r="B332" s="176"/>
      <c r="C332" s="176"/>
      <c r="D332" s="176"/>
      <c r="E332" s="176"/>
      <c r="F332" s="176"/>
      <c r="G332" s="176"/>
      <c r="H332" s="176"/>
    </row>
    <row r="333" spans="1:8" x14ac:dyDescent="0.25">
      <c r="A333" s="9">
        <v>332</v>
      </c>
      <c r="B333" s="176"/>
      <c r="C333" s="176"/>
      <c r="D333" s="176"/>
      <c r="E333" s="176"/>
      <c r="F333" s="176"/>
      <c r="G333" s="176"/>
      <c r="H333" s="176"/>
    </row>
    <row r="334" spans="1:8" x14ac:dyDescent="0.25">
      <c r="A334" s="9">
        <v>333</v>
      </c>
      <c r="B334" s="176"/>
      <c r="C334" s="176"/>
      <c r="D334" s="176"/>
      <c r="E334" s="176"/>
      <c r="F334" s="176"/>
      <c r="G334" s="176"/>
      <c r="H334" s="176"/>
    </row>
    <row r="335" spans="1:8" x14ac:dyDescent="0.25">
      <c r="A335" s="9">
        <v>334</v>
      </c>
      <c r="B335" s="176"/>
      <c r="C335" s="176"/>
      <c r="D335" s="176"/>
      <c r="E335" s="176"/>
      <c r="F335" s="176"/>
      <c r="G335" s="176"/>
      <c r="H335" s="176"/>
    </row>
    <row r="336" spans="1:8" x14ac:dyDescent="0.25">
      <c r="A336" s="9">
        <v>335</v>
      </c>
      <c r="B336" s="176"/>
      <c r="C336" s="176"/>
      <c r="D336" s="176"/>
      <c r="E336" s="176"/>
      <c r="F336" s="176"/>
      <c r="G336" s="176"/>
      <c r="H336" s="176"/>
    </row>
    <row r="337" spans="1:8" x14ac:dyDescent="0.25">
      <c r="A337" s="9">
        <v>336</v>
      </c>
      <c r="B337" s="176"/>
      <c r="C337" s="176"/>
      <c r="D337" s="176"/>
      <c r="E337" s="176"/>
      <c r="F337" s="176"/>
      <c r="G337" s="176"/>
      <c r="H337" s="176"/>
    </row>
    <row r="338" spans="1:8" x14ac:dyDescent="0.25">
      <c r="A338" s="9">
        <v>337</v>
      </c>
      <c r="B338" s="176"/>
      <c r="C338" s="176"/>
      <c r="D338" s="176"/>
      <c r="E338" s="176"/>
      <c r="F338" s="176"/>
      <c r="G338" s="176"/>
      <c r="H338" s="176"/>
    </row>
    <row r="339" spans="1:8" x14ac:dyDescent="0.25">
      <c r="A339" s="9">
        <v>338</v>
      </c>
      <c r="B339" s="176"/>
      <c r="C339" s="176"/>
      <c r="D339" s="176"/>
      <c r="E339" s="176"/>
      <c r="F339" s="176"/>
      <c r="G339" s="176"/>
      <c r="H339" s="176"/>
    </row>
    <row r="340" spans="1:8" x14ac:dyDescent="0.25">
      <c r="A340" s="9">
        <v>339</v>
      </c>
      <c r="B340" s="176"/>
      <c r="C340" s="176"/>
      <c r="D340" s="176"/>
      <c r="E340" s="176"/>
      <c r="F340" s="176"/>
      <c r="G340" s="176"/>
      <c r="H340" s="176"/>
    </row>
    <row r="341" spans="1:8" x14ac:dyDescent="0.25">
      <c r="A341" s="9">
        <v>340</v>
      </c>
      <c r="B341" s="176"/>
      <c r="C341" s="176"/>
      <c r="D341" s="176"/>
      <c r="E341" s="176"/>
      <c r="F341" s="176"/>
      <c r="G341" s="176"/>
      <c r="H341" s="176"/>
    </row>
    <row r="342" spans="1:8" x14ac:dyDescent="0.25">
      <c r="A342" s="9">
        <v>341</v>
      </c>
      <c r="B342" s="176"/>
      <c r="C342" s="176"/>
      <c r="D342" s="176"/>
      <c r="E342" s="176"/>
      <c r="F342" s="176"/>
      <c r="G342" s="176"/>
      <c r="H342" s="176"/>
    </row>
    <row r="343" spans="1:8" x14ac:dyDescent="0.25">
      <c r="A343" s="9">
        <v>342</v>
      </c>
      <c r="B343" s="176"/>
      <c r="C343" s="176"/>
      <c r="D343" s="176"/>
      <c r="E343" s="176"/>
      <c r="F343" s="176"/>
      <c r="G343" s="176"/>
      <c r="H343" s="176"/>
    </row>
    <row r="344" spans="1:8" x14ac:dyDescent="0.25">
      <c r="A344" s="9">
        <v>343</v>
      </c>
      <c r="B344" s="176"/>
      <c r="C344" s="176"/>
      <c r="D344" s="176"/>
      <c r="E344" s="176"/>
      <c r="F344" s="176"/>
      <c r="G344" s="176"/>
      <c r="H344" s="176"/>
    </row>
    <row r="345" spans="1:8" x14ac:dyDescent="0.25">
      <c r="A345" s="9">
        <v>344</v>
      </c>
      <c r="B345" s="176"/>
      <c r="C345" s="176"/>
      <c r="D345" s="176"/>
      <c r="E345" s="176"/>
      <c r="F345" s="176"/>
      <c r="G345" s="176"/>
      <c r="H345" s="176"/>
    </row>
    <row r="346" spans="1:8" x14ac:dyDescent="0.25">
      <c r="A346" s="9">
        <v>345</v>
      </c>
      <c r="B346" s="176"/>
      <c r="C346" s="176"/>
      <c r="D346" s="176"/>
      <c r="E346" s="176"/>
      <c r="F346" s="176"/>
      <c r="G346" s="176"/>
      <c r="H346" s="176"/>
    </row>
    <row r="347" spans="1:8" x14ac:dyDescent="0.25">
      <c r="A347" s="9">
        <v>346</v>
      </c>
      <c r="B347" s="176"/>
      <c r="C347" s="176"/>
      <c r="D347" s="176"/>
      <c r="E347" s="176"/>
      <c r="F347" s="176"/>
      <c r="G347" s="176"/>
      <c r="H347" s="176"/>
    </row>
    <row r="348" spans="1:8" x14ac:dyDescent="0.25">
      <c r="A348" s="9">
        <v>347</v>
      </c>
      <c r="B348" s="176"/>
      <c r="C348" s="176"/>
      <c r="D348" s="176"/>
      <c r="E348" s="176"/>
      <c r="F348" s="176"/>
      <c r="G348" s="176"/>
      <c r="H348" s="176"/>
    </row>
    <row r="349" spans="1:8" x14ac:dyDescent="0.25">
      <c r="A349" s="9">
        <v>348</v>
      </c>
      <c r="B349" s="176"/>
      <c r="C349" s="176"/>
      <c r="D349" s="176"/>
      <c r="E349" s="176"/>
      <c r="F349" s="176"/>
      <c r="G349" s="176"/>
      <c r="H349" s="176"/>
    </row>
    <row r="350" spans="1:8" x14ac:dyDescent="0.25">
      <c r="A350" s="9">
        <v>349</v>
      </c>
      <c r="B350" s="176"/>
      <c r="C350" s="176"/>
      <c r="D350" s="176"/>
      <c r="E350" s="176"/>
      <c r="F350" s="176"/>
      <c r="G350" s="176"/>
      <c r="H350" s="176"/>
    </row>
    <row r="351" spans="1:8" x14ac:dyDescent="0.25">
      <c r="A351" s="9">
        <v>350</v>
      </c>
      <c r="B351" s="176"/>
      <c r="C351" s="176"/>
      <c r="D351" s="176"/>
      <c r="E351" s="176"/>
      <c r="F351" s="176"/>
      <c r="G351" s="176"/>
      <c r="H351" s="176"/>
    </row>
    <row r="352" spans="1:8" x14ac:dyDescent="0.25">
      <c r="A352" s="9">
        <v>351</v>
      </c>
      <c r="B352" s="176"/>
      <c r="C352" s="176"/>
      <c r="D352" s="176"/>
      <c r="E352" s="176"/>
      <c r="F352" s="176"/>
      <c r="G352" s="176"/>
      <c r="H352" s="176"/>
    </row>
    <row r="353" spans="1:8" x14ac:dyDescent="0.25">
      <c r="A353" s="9">
        <v>352</v>
      </c>
      <c r="B353" s="176"/>
      <c r="C353" s="176"/>
      <c r="D353" s="176"/>
      <c r="E353" s="176"/>
      <c r="F353" s="176"/>
      <c r="G353" s="176"/>
      <c r="H353" s="176"/>
    </row>
    <row r="354" spans="1:8" x14ac:dyDescent="0.25">
      <c r="A354" s="9">
        <v>353</v>
      </c>
      <c r="B354" s="176"/>
      <c r="C354" s="176"/>
      <c r="D354" s="176"/>
      <c r="E354" s="176"/>
      <c r="F354" s="176"/>
      <c r="G354" s="176"/>
      <c r="H354" s="176"/>
    </row>
    <row r="355" spans="1:8" x14ac:dyDescent="0.25">
      <c r="A355" s="9">
        <v>354</v>
      </c>
      <c r="B355" s="176"/>
      <c r="C355" s="176"/>
      <c r="D355" s="176"/>
      <c r="E355" s="176"/>
      <c r="F355" s="176"/>
      <c r="G355" s="176"/>
      <c r="H355" s="176"/>
    </row>
    <row r="356" spans="1:8" x14ac:dyDescent="0.25">
      <c r="A356" s="9">
        <v>355</v>
      </c>
      <c r="B356" s="176"/>
      <c r="C356" s="176"/>
      <c r="D356" s="176"/>
      <c r="E356" s="176"/>
      <c r="F356" s="176"/>
      <c r="G356" s="176"/>
      <c r="H356" s="176"/>
    </row>
    <row r="357" spans="1:8" x14ac:dyDescent="0.25">
      <c r="A357" s="9">
        <v>356</v>
      </c>
      <c r="B357" s="176"/>
      <c r="C357" s="176"/>
      <c r="D357" s="176"/>
      <c r="E357" s="176"/>
      <c r="F357" s="176"/>
      <c r="G357" s="176"/>
      <c r="H357" s="176"/>
    </row>
    <row r="358" spans="1:8" x14ac:dyDescent="0.25">
      <c r="A358" s="9">
        <v>357</v>
      </c>
      <c r="B358" s="176"/>
      <c r="C358" s="176"/>
      <c r="D358" s="176"/>
      <c r="E358" s="176"/>
      <c r="F358" s="176"/>
      <c r="G358" s="176"/>
      <c r="H358" s="176"/>
    </row>
    <row r="359" spans="1:8" x14ac:dyDescent="0.25">
      <c r="A359" s="9">
        <v>358</v>
      </c>
      <c r="B359" s="176"/>
      <c r="C359" s="176"/>
      <c r="D359" s="176"/>
      <c r="E359" s="176"/>
      <c r="F359" s="176"/>
      <c r="G359" s="176"/>
      <c r="H359" s="176"/>
    </row>
    <row r="360" spans="1:8" x14ac:dyDescent="0.25">
      <c r="A360" s="9">
        <v>359</v>
      </c>
      <c r="B360" s="176"/>
      <c r="C360" s="176"/>
      <c r="D360" s="176"/>
      <c r="E360" s="176"/>
      <c r="F360" s="176"/>
      <c r="G360" s="176"/>
      <c r="H360" s="176"/>
    </row>
    <row r="361" spans="1:8" x14ac:dyDescent="0.25">
      <c r="A361" s="9">
        <v>360</v>
      </c>
      <c r="B361" s="176"/>
      <c r="C361" s="176"/>
      <c r="D361" s="176"/>
      <c r="E361" s="176"/>
      <c r="F361" s="176"/>
      <c r="G361" s="176"/>
      <c r="H361" s="176"/>
    </row>
    <row r="362" spans="1:8" x14ac:dyDescent="0.25">
      <c r="A362" s="9">
        <v>361</v>
      </c>
      <c r="B362" s="176"/>
      <c r="C362" s="176"/>
      <c r="D362" s="176"/>
      <c r="E362" s="176"/>
      <c r="F362" s="176"/>
      <c r="G362" s="176"/>
      <c r="H362" s="176"/>
    </row>
    <row r="363" spans="1:8" x14ac:dyDescent="0.25">
      <c r="A363" s="9">
        <v>362</v>
      </c>
      <c r="B363" s="176"/>
      <c r="C363" s="176"/>
      <c r="D363" s="176"/>
      <c r="E363" s="176"/>
      <c r="F363" s="176"/>
      <c r="G363" s="176"/>
      <c r="H363" s="176"/>
    </row>
    <row r="364" spans="1:8" x14ac:dyDescent="0.25">
      <c r="A364" s="9">
        <v>363</v>
      </c>
      <c r="B364" s="176"/>
      <c r="C364" s="176"/>
      <c r="D364" s="176"/>
      <c r="E364" s="176"/>
      <c r="F364" s="176"/>
      <c r="G364" s="176"/>
      <c r="H364" s="176"/>
    </row>
    <row r="365" spans="1:8" x14ac:dyDescent="0.25">
      <c r="A365" s="9">
        <v>364</v>
      </c>
      <c r="B365" s="176"/>
      <c r="C365" s="176"/>
      <c r="D365" s="176"/>
      <c r="E365" s="176"/>
      <c r="F365" s="176"/>
      <c r="G365" s="176"/>
      <c r="H365" s="176"/>
    </row>
    <row r="366" spans="1:8" x14ac:dyDescent="0.25">
      <c r="A366" s="9">
        <v>365</v>
      </c>
      <c r="B366" s="176"/>
      <c r="C366" s="176"/>
      <c r="D366" s="176"/>
      <c r="E366" s="176"/>
      <c r="F366" s="176"/>
      <c r="G366" s="176"/>
      <c r="H366" s="176"/>
    </row>
    <row r="367" spans="1:8" x14ac:dyDescent="0.25">
      <c r="A367" s="9">
        <v>366</v>
      </c>
      <c r="B367" s="176"/>
      <c r="C367" s="176"/>
      <c r="D367" s="176"/>
      <c r="E367" s="176"/>
      <c r="F367" s="176"/>
      <c r="G367" s="176"/>
      <c r="H367" s="176"/>
    </row>
    <row r="368" spans="1:8" x14ac:dyDescent="0.25">
      <c r="A368" s="9">
        <v>367</v>
      </c>
      <c r="B368" s="176"/>
      <c r="C368" s="176"/>
      <c r="D368" s="176"/>
      <c r="E368" s="176"/>
      <c r="F368" s="176"/>
      <c r="G368" s="176"/>
      <c r="H368" s="176"/>
    </row>
    <row r="369" spans="1:8" x14ac:dyDescent="0.25">
      <c r="A369" s="9">
        <v>368</v>
      </c>
      <c r="B369" s="176"/>
      <c r="C369" s="176"/>
      <c r="D369" s="176"/>
      <c r="E369" s="176"/>
      <c r="F369" s="176"/>
      <c r="G369" s="176"/>
      <c r="H369" s="176"/>
    </row>
    <row r="370" spans="1:8" x14ac:dyDescent="0.25">
      <c r="A370" s="9">
        <v>369</v>
      </c>
      <c r="B370" s="176"/>
      <c r="C370" s="176"/>
      <c r="D370" s="176"/>
      <c r="E370" s="176"/>
      <c r="F370" s="176"/>
      <c r="G370" s="176"/>
      <c r="H370" s="176"/>
    </row>
    <row r="371" spans="1:8" x14ac:dyDescent="0.25">
      <c r="A371" s="9">
        <v>370</v>
      </c>
      <c r="B371" s="176"/>
      <c r="C371" s="176"/>
      <c r="D371" s="176"/>
      <c r="E371" s="176"/>
      <c r="F371" s="176"/>
      <c r="G371" s="176"/>
      <c r="H371" s="176"/>
    </row>
    <row r="372" spans="1:8" x14ac:dyDescent="0.25">
      <c r="A372" s="9">
        <v>371</v>
      </c>
      <c r="B372" s="176"/>
      <c r="C372" s="176"/>
      <c r="D372" s="176"/>
      <c r="E372" s="176"/>
      <c r="F372" s="176"/>
      <c r="G372" s="176"/>
      <c r="H372" s="176"/>
    </row>
    <row r="373" spans="1:8" x14ac:dyDescent="0.25">
      <c r="A373" s="9">
        <v>372</v>
      </c>
      <c r="B373" s="176"/>
      <c r="C373" s="176"/>
      <c r="D373" s="176"/>
      <c r="E373" s="176"/>
      <c r="F373" s="176"/>
      <c r="G373" s="176"/>
      <c r="H373" s="176"/>
    </row>
    <row r="374" spans="1:8" x14ac:dyDescent="0.25">
      <c r="A374" s="9">
        <v>373</v>
      </c>
      <c r="B374" s="176"/>
      <c r="C374" s="176"/>
      <c r="D374" s="176"/>
      <c r="E374" s="176"/>
      <c r="F374" s="176"/>
      <c r="G374" s="176"/>
      <c r="H374" s="176"/>
    </row>
    <row r="375" spans="1:8" x14ac:dyDescent="0.25">
      <c r="A375" s="9">
        <v>374</v>
      </c>
      <c r="B375" s="176"/>
      <c r="C375" s="176"/>
      <c r="D375" s="176"/>
      <c r="E375" s="176"/>
      <c r="F375" s="176"/>
      <c r="G375" s="176"/>
      <c r="H375" s="176"/>
    </row>
    <row r="376" spans="1:8" x14ac:dyDescent="0.25">
      <c r="A376" s="9">
        <v>375</v>
      </c>
      <c r="B376" s="176"/>
      <c r="C376" s="176"/>
      <c r="D376" s="176"/>
      <c r="E376" s="176"/>
      <c r="F376" s="176"/>
      <c r="G376" s="176"/>
      <c r="H376" s="176"/>
    </row>
    <row r="377" spans="1:8" x14ac:dyDescent="0.25">
      <c r="A377" s="9">
        <v>376</v>
      </c>
      <c r="B377" s="176"/>
      <c r="C377" s="176"/>
      <c r="D377" s="176"/>
      <c r="E377" s="176"/>
      <c r="F377" s="176"/>
      <c r="G377" s="176"/>
      <c r="H377" s="176"/>
    </row>
    <row r="378" spans="1:8" x14ac:dyDescent="0.25">
      <c r="A378" s="9">
        <v>377</v>
      </c>
      <c r="B378" s="176"/>
      <c r="C378" s="176"/>
      <c r="D378" s="176"/>
      <c r="E378" s="176"/>
      <c r="F378" s="176"/>
      <c r="G378" s="176"/>
      <c r="H378" s="176"/>
    </row>
    <row r="379" spans="1:8" x14ac:dyDescent="0.25">
      <c r="A379" s="9">
        <v>378</v>
      </c>
      <c r="B379" s="176"/>
      <c r="C379" s="176"/>
      <c r="D379" s="176"/>
      <c r="E379" s="176"/>
      <c r="F379" s="176"/>
      <c r="G379" s="176"/>
      <c r="H379" s="176"/>
    </row>
    <row r="380" spans="1:8" x14ac:dyDescent="0.25">
      <c r="A380" s="9">
        <v>379</v>
      </c>
      <c r="B380" s="176"/>
      <c r="C380" s="176"/>
      <c r="D380" s="176"/>
      <c r="E380" s="176"/>
      <c r="F380" s="176"/>
      <c r="G380" s="176"/>
      <c r="H380" s="176"/>
    </row>
    <row r="381" spans="1:8" x14ac:dyDescent="0.25">
      <c r="A381" s="9">
        <v>380</v>
      </c>
      <c r="B381" s="176"/>
      <c r="C381" s="176"/>
      <c r="D381" s="176"/>
      <c r="E381" s="176"/>
      <c r="F381" s="176"/>
      <c r="G381" s="176"/>
      <c r="H381" s="176"/>
    </row>
    <row r="382" spans="1:8" x14ac:dyDescent="0.25">
      <c r="A382" s="9">
        <v>381</v>
      </c>
      <c r="B382" s="176"/>
      <c r="C382" s="176"/>
      <c r="D382" s="176"/>
      <c r="E382" s="176"/>
      <c r="F382" s="176"/>
      <c r="G382" s="176"/>
      <c r="H382" s="176"/>
    </row>
    <row r="383" spans="1:8" x14ac:dyDescent="0.25">
      <c r="A383" s="9">
        <v>382</v>
      </c>
      <c r="B383" s="176"/>
      <c r="C383" s="176"/>
      <c r="D383" s="176"/>
      <c r="E383" s="176"/>
      <c r="F383" s="176"/>
      <c r="G383" s="176"/>
      <c r="H383" s="176"/>
    </row>
    <row r="384" spans="1:8" x14ac:dyDescent="0.25">
      <c r="A384" s="9">
        <v>383</v>
      </c>
      <c r="B384" s="176"/>
      <c r="C384" s="176"/>
      <c r="D384" s="176"/>
      <c r="E384" s="176"/>
      <c r="F384" s="176"/>
      <c r="G384" s="176"/>
      <c r="H384" s="176"/>
    </row>
    <row r="385" spans="1:8" x14ac:dyDescent="0.25">
      <c r="A385" s="9">
        <v>384</v>
      </c>
      <c r="B385" s="176"/>
      <c r="C385" s="176"/>
      <c r="D385" s="176"/>
      <c r="E385" s="176"/>
      <c r="F385" s="176"/>
      <c r="G385" s="176"/>
      <c r="H385" s="176"/>
    </row>
    <row r="386" spans="1:8" x14ac:dyDescent="0.25">
      <c r="A386" s="9">
        <v>385</v>
      </c>
      <c r="B386" s="176"/>
      <c r="C386" s="176"/>
      <c r="D386" s="176"/>
      <c r="E386" s="176"/>
      <c r="F386" s="176"/>
      <c r="G386" s="176"/>
      <c r="H386" s="176"/>
    </row>
    <row r="387" spans="1:8" x14ac:dyDescent="0.25">
      <c r="A387" s="9">
        <v>386</v>
      </c>
      <c r="B387" s="176"/>
      <c r="C387" s="176"/>
      <c r="D387" s="176"/>
      <c r="E387" s="176"/>
      <c r="F387" s="176"/>
      <c r="G387" s="176"/>
      <c r="H387" s="176"/>
    </row>
    <row r="388" spans="1:8" x14ac:dyDescent="0.25">
      <c r="A388" s="9">
        <v>387</v>
      </c>
      <c r="B388" s="176"/>
      <c r="C388" s="176"/>
      <c r="D388" s="176"/>
      <c r="E388" s="176"/>
      <c r="F388" s="176"/>
      <c r="G388" s="176"/>
      <c r="H388" s="176"/>
    </row>
    <row r="389" spans="1:8" x14ac:dyDescent="0.25">
      <c r="A389" s="9">
        <v>388</v>
      </c>
      <c r="B389" s="176"/>
      <c r="C389" s="176"/>
      <c r="D389" s="176"/>
      <c r="E389" s="176"/>
      <c r="F389" s="176"/>
      <c r="G389" s="176"/>
      <c r="H389" s="176"/>
    </row>
    <row r="390" spans="1:8" x14ac:dyDescent="0.25">
      <c r="A390" s="9">
        <v>389</v>
      </c>
      <c r="B390" s="176"/>
      <c r="C390" s="176"/>
      <c r="D390" s="176"/>
      <c r="E390" s="176"/>
      <c r="F390" s="176"/>
      <c r="G390" s="176"/>
      <c r="H390" s="176"/>
    </row>
    <row r="391" spans="1:8" x14ac:dyDescent="0.25">
      <c r="A391" s="9">
        <v>390</v>
      </c>
      <c r="B391" s="176"/>
      <c r="C391" s="176"/>
      <c r="D391" s="176"/>
      <c r="E391" s="176"/>
      <c r="F391" s="176"/>
      <c r="G391" s="176"/>
      <c r="H391" s="176"/>
    </row>
    <row r="392" spans="1:8" x14ac:dyDescent="0.25">
      <c r="A392" s="9">
        <v>391</v>
      </c>
      <c r="B392" s="176"/>
      <c r="C392" s="176"/>
      <c r="D392" s="176"/>
      <c r="E392" s="176"/>
      <c r="F392" s="176"/>
      <c r="G392" s="176"/>
      <c r="H392" s="176"/>
    </row>
    <row r="393" spans="1:8" x14ac:dyDescent="0.25">
      <c r="A393" s="9">
        <v>392</v>
      </c>
      <c r="B393" s="176"/>
      <c r="C393" s="176"/>
      <c r="D393" s="176"/>
      <c r="E393" s="176"/>
      <c r="F393" s="176"/>
      <c r="G393" s="176"/>
      <c r="H393" s="176"/>
    </row>
    <row r="394" spans="1:8" x14ac:dyDescent="0.25">
      <c r="A394" s="9">
        <v>393</v>
      </c>
      <c r="B394" s="176"/>
      <c r="C394" s="176"/>
      <c r="D394" s="176"/>
      <c r="E394" s="176"/>
      <c r="F394" s="176"/>
      <c r="G394" s="176"/>
      <c r="H394" s="176"/>
    </row>
    <row r="395" spans="1:8" x14ac:dyDescent="0.25">
      <c r="A395" s="9">
        <v>394</v>
      </c>
      <c r="B395" s="176"/>
      <c r="C395" s="176"/>
      <c r="D395" s="176"/>
      <c r="E395" s="176"/>
      <c r="F395" s="176"/>
      <c r="G395" s="176"/>
      <c r="H395" s="176"/>
    </row>
    <row r="396" spans="1:8" x14ac:dyDescent="0.25">
      <c r="A396" s="9">
        <v>395</v>
      </c>
      <c r="B396" s="176"/>
      <c r="C396" s="176"/>
      <c r="D396" s="176"/>
      <c r="E396" s="176"/>
      <c r="F396" s="176"/>
      <c r="G396" s="176"/>
      <c r="H396" s="176"/>
    </row>
    <row r="397" spans="1:8" x14ac:dyDescent="0.25">
      <c r="A397" s="9">
        <v>396</v>
      </c>
      <c r="B397" s="176"/>
      <c r="C397" s="176"/>
      <c r="D397" s="176"/>
      <c r="E397" s="176"/>
      <c r="F397" s="176"/>
      <c r="G397" s="176"/>
      <c r="H397" s="176"/>
    </row>
    <row r="398" spans="1:8" x14ac:dyDescent="0.25">
      <c r="A398" s="9">
        <v>397</v>
      </c>
      <c r="B398" s="176"/>
      <c r="C398" s="176"/>
      <c r="D398" s="176"/>
      <c r="E398" s="176"/>
      <c r="F398" s="176"/>
      <c r="G398" s="176"/>
      <c r="H398" s="176"/>
    </row>
    <row r="399" spans="1:8" x14ac:dyDescent="0.25">
      <c r="A399" s="9">
        <v>398</v>
      </c>
      <c r="B399" s="176"/>
      <c r="C399" s="176"/>
      <c r="D399" s="176"/>
      <c r="E399" s="176"/>
      <c r="F399" s="176"/>
      <c r="G399" s="176"/>
      <c r="H399" s="176"/>
    </row>
    <row r="400" spans="1:8" x14ac:dyDescent="0.25">
      <c r="A400" s="9">
        <v>399</v>
      </c>
      <c r="B400" s="176"/>
      <c r="C400" s="176"/>
      <c r="D400" s="176"/>
      <c r="E400" s="176"/>
      <c r="F400" s="176"/>
      <c r="G400" s="176"/>
      <c r="H400" s="176"/>
    </row>
    <row r="401" spans="1:8" x14ac:dyDescent="0.25">
      <c r="A401" s="9">
        <v>400</v>
      </c>
      <c r="B401" s="176"/>
      <c r="C401" s="176"/>
      <c r="D401" s="176"/>
      <c r="E401" s="176"/>
      <c r="F401" s="176"/>
      <c r="G401" s="176"/>
      <c r="H401" s="176"/>
    </row>
    <row r="402" spans="1:8" x14ac:dyDescent="0.25">
      <c r="A402" s="9">
        <v>401</v>
      </c>
      <c r="B402" s="176"/>
      <c r="C402" s="176"/>
      <c r="D402" s="176"/>
      <c r="E402" s="176"/>
      <c r="F402" s="176"/>
      <c r="G402" s="176"/>
      <c r="H402" s="176"/>
    </row>
    <row r="403" spans="1:8" x14ac:dyDescent="0.25">
      <c r="A403" s="9">
        <v>402</v>
      </c>
      <c r="B403" s="176"/>
      <c r="C403" s="176"/>
      <c r="D403" s="176"/>
      <c r="E403" s="176"/>
      <c r="F403" s="176"/>
      <c r="G403" s="176"/>
      <c r="H403" s="176"/>
    </row>
    <row r="404" spans="1:8" x14ac:dyDescent="0.25">
      <c r="A404" s="9">
        <v>403</v>
      </c>
      <c r="B404" s="176"/>
      <c r="C404" s="176"/>
      <c r="D404" s="176"/>
      <c r="E404" s="176"/>
      <c r="F404" s="176"/>
      <c r="G404" s="176"/>
      <c r="H404" s="176"/>
    </row>
    <row r="405" spans="1:8" x14ac:dyDescent="0.25">
      <c r="A405" s="9">
        <v>404</v>
      </c>
      <c r="B405" s="176"/>
      <c r="C405" s="176"/>
      <c r="D405" s="176"/>
      <c r="E405" s="176"/>
      <c r="F405" s="176"/>
      <c r="G405" s="176"/>
      <c r="H405" s="176"/>
    </row>
    <row r="406" spans="1:8" x14ac:dyDescent="0.25">
      <c r="A406" s="9">
        <v>405</v>
      </c>
      <c r="B406" s="176"/>
      <c r="C406" s="176"/>
      <c r="D406" s="176"/>
      <c r="E406" s="176"/>
      <c r="F406" s="176"/>
      <c r="G406" s="176"/>
      <c r="H406" s="176"/>
    </row>
    <row r="407" spans="1:8" x14ac:dyDescent="0.25">
      <c r="A407" s="9">
        <v>406</v>
      </c>
      <c r="B407" s="176"/>
      <c r="C407" s="176"/>
      <c r="D407" s="176"/>
      <c r="E407" s="176"/>
      <c r="F407" s="176"/>
      <c r="G407" s="176"/>
      <c r="H407" s="176"/>
    </row>
    <row r="408" spans="1:8" x14ac:dyDescent="0.25">
      <c r="A408" s="9">
        <v>407</v>
      </c>
      <c r="B408" s="176"/>
      <c r="C408" s="176"/>
      <c r="D408" s="176"/>
      <c r="E408" s="176"/>
      <c r="F408" s="176"/>
      <c r="G408" s="176"/>
      <c r="H408" s="176"/>
    </row>
    <row r="409" spans="1:8" x14ac:dyDescent="0.25">
      <c r="A409" s="9">
        <v>408</v>
      </c>
      <c r="B409" s="176"/>
      <c r="C409" s="176"/>
      <c r="D409" s="176"/>
      <c r="E409" s="176"/>
      <c r="F409" s="176"/>
      <c r="G409" s="176"/>
      <c r="H409" s="176"/>
    </row>
    <row r="410" spans="1:8" x14ac:dyDescent="0.25">
      <c r="A410" s="9">
        <v>409</v>
      </c>
      <c r="B410" s="176"/>
      <c r="C410" s="176"/>
      <c r="D410" s="176"/>
      <c r="E410" s="176"/>
      <c r="F410" s="176"/>
      <c r="G410" s="176"/>
      <c r="H410" s="176"/>
    </row>
    <row r="411" spans="1:8" x14ac:dyDescent="0.25">
      <c r="A411" s="9">
        <v>410</v>
      </c>
      <c r="B411" s="176"/>
      <c r="C411" s="176"/>
      <c r="D411" s="176"/>
      <c r="E411" s="176"/>
      <c r="F411" s="176"/>
      <c r="G411" s="176"/>
      <c r="H411" s="176"/>
    </row>
    <row r="412" spans="1:8" x14ac:dyDescent="0.25">
      <c r="A412" s="9">
        <v>411</v>
      </c>
      <c r="B412" s="176"/>
      <c r="C412" s="176"/>
      <c r="D412" s="176"/>
      <c r="E412" s="176"/>
      <c r="F412" s="176"/>
      <c r="G412" s="176"/>
      <c r="H412" s="176"/>
    </row>
    <row r="413" spans="1:8" x14ac:dyDescent="0.25">
      <c r="A413" s="9">
        <v>412</v>
      </c>
      <c r="B413" s="176"/>
      <c r="C413" s="176"/>
      <c r="D413" s="176"/>
      <c r="E413" s="176"/>
      <c r="F413" s="176"/>
      <c r="G413" s="176"/>
      <c r="H413" s="176"/>
    </row>
    <row r="414" spans="1:8" x14ac:dyDescent="0.25">
      <c r="A414" s="9">
        <v>413</v>
      </c>
      <c r="B414" s="176"/>
      <c r="C414" s="176"/>
      <c r="D414" s="176"/>
      <c r="E414" s="176"/>
      <c r="F414" s="176"/>
      <c r="G414" s="176"/>
      <c r="H414" s="176"/>
    </row>
    <row r="415" spans="1:8" x14ac:dyDescent="0.25">
      <c r="A415" s="9">
        <v>414</v>
      </c>
      <c r="B415" s="176"/>
      <c r="C415" s="176"/>
      <c r="D415" s="176"/>
      <c r="E415" s="176"/>
      <c r="F415" s="176"/>
      <c r="G415" s="176"/>
      <c r="H415" s="176"/>
    </row>
    <row r="416" spans="1:8" x14ac:dyDescent="0.25">
      <c r="A416" s="9">
        <v>415</v>
      </c>
      <c r="B416" s="176"/>
      <c r="C416" s="176"/>
      <c r="D416" s="176"/>
      <c r="E416" s="176"/>
      <c r="F416" s="176"/>
      <c r="G416" s="176"/>
      <c r="H416" s="176"/>
    </row>
    <row r="417" spans="1:8" x14ac:dyDescent="0.25">
      <c r="A417" s="9">
        <v>416</v>
      </c>
      <c r="B417" s="176"/>
      <c r="C417" s="176"/>
      <c r="D417" s="176"/>
      <c r="E417" s="176"/>
      <c r="F417" s="176"/>
      <c r="G417" s="176"/>
      <c r="H417" s="176"/>
    </row>
    <row r="418" spans="1:8" x14ac:dyDescent="0.25">
      <c r="A418" s="9">
        <v>417</v>
      </c>
      <c r="B418" s="176"/>
      <c r="C418" s="176"/>
      <c r="D418" s="176"/>
      <c r="E418" s="176"/>
      <c r="F418" s="176"/>
      <c r="G418" s="176"/>
      <c r="H418" s="176"/>
    </row>
    <row r="419" spans="1:8" x14ac:dyDescent="0.25">
      <c r="A419" s="9">
        <v>418</v>
      </c>
      <c r="B419" s="176"/>
      <c r="C419" s="176"/>
      <c r="D419" s="176"/>
      <c r="E419" s="176"/>
      <c r="F419" s="176"/>
      <c r="G419" s="176"/>
      <c r="H419" s="176"/>
    </row>
    <row r="420" spans="1:8" x14ac:dyDescent="0.25">
      <c r="A420" s="9">
        <v>419</v>
      </c>
      <c r="B420" s="176"/>
      <c r="C420" s="176"/>
      <c r="D420" s="176"/>
      <c r="E420" s="176"/>
      <c r="F420" s="176"/>
      <c r="G420" s="176"/>
      <c r="H420" s="176"/>
    </row>
    <row r="421" spans="1:8" x14ac:dyDescent="0.25">
      <c r="A421" s="9">
        <v>420</v>
      </c>
      <c r="B421" s="176"/>
      <c r="C421" s="176"/>
      <c r="D421" s="176"/>
      <c r="E421" s="176"/>
      <c r="F421" s="176"/>
      <c r="G421" s="176"/>
      <c r="H421" s="176"/>
    </row>
    <row r="422" spans="1:8" x14ac:dyDescent="0.25">
      <c r="A422" s="9">
        <v>421</v>
      </c>
      <c r="B422" s="176"/>
      <c r="C422" s="176"/>
      <c r="D422" s="176"/>
      <c r="E422" s="176"/>
      <c r="F422" s="176"/>
      <c r="G422" s="176"/>
      <c r="H422" s="176"/>
    </row>
    <row r="423" spans="1:8" x14ac:dyDescent="0.25">
      <c r="A423" s="9">
        <v>422</v>
      </c>
      <c r="B423" s="176"/>
      <c r="C423" s="176"/>
      <c r="D423" s="176"/>
      <c r="E423" s="176"/>
      <c r="F423" s="176"/>
      <c r="G423" s="176"/>
      <c r="H423" s="176"/>
    </row>
    <row r="424" spans="1:8" x14ac:dyDescent="0.25">
      <c r="A424" s="9">
        <v>423</v>
      </c>
      <c r="B424" s="176"/>
      <c r="C424" s="176"/>
      <c r="D424" s="176"/>
      <c r="E424" s="176"/>
      <c r="F424" s="176"/>
      <c r="G424" s="176"/>
      <c r="H424" s="176"/>
    </row>
    <row r="425" spans="1:8" x14ac:dyDescent="0.25">
      <c r="A425" s="9">
        <v>424</v>
      </c>
      <c r="B425" s="176"/>
      <c r="C425" s="176"/>
      <c r="D425" s="176"/>
      <c r="E425" s="176"/>
      <c r="F425" s="176"/>
      <c r="G425" s="176"/>
      <c r="H425" s="176"/>
    </row>
    <row r="426" spans="1:8" x14ac:dyDescent="0.25">
      <c r="A426" s="9">
        <v>425</v>
      </c>
      <c r="B426" s="176"/>
      <c r="C426" s="176"/>
      <c r="D426" s="176"/>
      <c r="E426" s="176"/>
      <c r="F426" s="176"/>
      <c r="G426" s="176"/>
      <c r="H426" s="176"/>
    </row>
    <row r="427" spans="1:8" x14ac:dyDescent="0.25">
      <c r="A427" s="9">
        <v>426</v>
      </c>
      <c r="B427" s="176"/>
      <c r="C427" s="176"/>
      <c r="D427" s="176"/>
      <c r="E427" s="176"/>
      <c r="F427" s="176"/>
      <c r="G427" s="176"/>
      <c r="H427" s="176"/>
    </row>
    <row r="428" spans="1:8" x14ac:dyDescent="0.25">
      <c r="A428" s="9">
        <v>427</v>
      </c>
      <c r="B428" s="176"/>
      <c r="C428" s="176"/>
      <c r="D428" s="176"/>
      <c r="E428" s="176"/>
      <c r="F428" s="176"/>
      <c r="G428" s="176"/>
      <c r="H428" s="176"/>
    </row>
    <row r="429" spans="1:8" x14ac:dyDescent="0.25">
      <c r="A429" s="9">
        <v>428</v>
      </c>
      <c r="B429" s="176"/>
      <c r="C429" s="176"/>
      <c r="D429" s="176"/>
      <c r="E429" s="176"/>
      <c r="F429" s="176"/>
      <c r="G429" s="176"/>
      <c r="H429" s="176"/>
    </row>
    <row r="430" spans="1:8" x14ac:dyDescent="0.25">
      <c r="A430" s="9">
        <v>429</v>
      </c>
      <c r="B430" s="176"/>
      <c r="C430" s="176"/>
      <c r="D430" s="176"/>
      <c r="E430" s="176"/>
      <c r="F430" s="176"/>
      <c r="G430" s="176"/>
      <c r="H430" s="176"/>
    </row>
    <row r="431" spans="1:8" x14ac:dyDescent="0.25">
      <c r="A431" s="9">
        <v>430</v>
      </c>
      <c r="B431" s="176"/>
      <c r="C431" s="176"/>
      <c r="D431" s="176"/>
      <c r="E431" s="176"/>
      <c r="F431" s="176"/>
      <c r="G431" s="176"/>
      <c r="H431" s="176"/>
    </row>
    <row r="432" spans="1:8" x14ac:dyDescent="0.25">
      <c r="A432" s="9">
        <v>431</v>
      </c>
      <c r="B432" s="176"/>
      <c r="C432" s="176"/>
      <c r="D432" s="176"/>
      <c r="E432" s="176"/>
      <c r="F432" s="176"/>
      <c r="G432" s="176"/>
      <c r="H432" s="176"/>
    </row>
    <row r="433" spans="1:8" x14ac:dyDescent="0.25">
      <c r="A433" s="9">
        <v>432</v>
      </c>
      <c r="B433" s="176"/>
      <c r="C433" s="176"/>
      <c r="D433" s="176"/>
      <c r="E433" s="176"/>
      <c r="F433" s="176"/>
      <c r="G433" s="176"/>
      <c r="H433" s="176"/>
    </row>
    <row r="434" spans="1:8" x14ac:dyDescent="0.25">
      <c r="A434" s="9">
        <v>433</v>
      </c>
      <c r="B434" s="176"/>
      <c r="C434" s="176"/>
      <c r="D434" s="176"/>
      <c r="E434" s="176"/>
      <c r="F434" s="176"/>
      <c r="G434" s="176"/>
      <c r="H434" s="176"/>
    </row>
    <row r="435" spans="1:8" x14ac:dyDescent="0.25">
      <c r="A435" s="9">
        <v>434</v>
      </c>
      <c r="B435" s="176"/>
      <c r="C435" s="176"/>
      <c r="D435" s="176"/>
      <c r="E435" s="176"/>
      <c r="F435" s="176"/>
      <c r="G435" s="176"/>
      <c r="H435" s="176"/>
    </row>
    <row r="436" spans="1:8" x14ac:dyDescent="0.25">
      <c r="A436" s="9">
        <v>435</v>
      </c>
      <c r="B436" s="176"/>
      <c r="C436" s="176"/>
      <c r="D436" s="176"/>
      <c r="E436" s="176"/>
      <c r="F436" s="176"/>
      <c r="G436" s="176"/>
      <c r="H436" s="176"/>
    </row>
    <row r="437" spans="1:8" x14ac:dyDescent="0.25">
      <c r="A437" s="9">
        <v>436</v>
      </c>
      <c r="B437" s="176"/>
      <c r="C437" s="176"/>
      <c r="D437" s="176"/>
      <c r="E437" s="176"/>
      <c r="F437" s="176"/>
      <c r="G437" s="176"/>
      <c r="H437" s="176"/>
    </row>
    <row r="438" spans="1:8" x14ac:dyDescent="0.25">
      <c r="A438" s="9">
        <v>437</v>
      </c>
      <c r="B438" s="176"/>
      <c r="C438" s="176"/>
      <c r="D438" s="176"/>
      <c r="E438" s="176"/>
      <c r="F438" s="176"/>
      <c r="G438" s="176"/>
      <c r="H438" s="176"/>
    </row>
    <row r="439" spans="1:8" x14ac:dyDescent="0.25">
      <c r="A439" s="9">
        <v>438</v>
      </c>
      <c r="B439" s="176"/>
      <c r="C439" s="176"/>
      <c r="D439" s="176"/>
      <c r="E439" s="176"/>
      <c r="F439" s="176"/>
      <c r="G439" s="176"/>
      <c r="H439" s="176"/>
    </row>
    <row r="440" spans="1:8" x14ac:dyDescent="0.25">
      <c r="A440" s="9">
        <v>439</v>
      </c>
      <c r="B440" s="176"/>
      <c r="C440" s="176"/>
      <c r="D440" s="176"/>
      <c r="E440" s="176"/>
      <c r="F440" s="176"/>
      <c r="G440" s="176"/>
      <c r="H440" s="176"/>
    </row>
    <row r="441" spans="1:8" x14ac:dyDescent="0.25">
      <c r="A441" s="9">
        <v>440</v>
      </c>
      <c r="B441" s="176"/>
      <c r="C441" s="176"/>
      <c r="D441" s="176"/>
      <c r="E441" s="176"/>
      <c r="F441" s="176"/>
      <c r="G441" s="176"/>
      <c r="H441" s="176"/>
    </row>
    <row r="442" spans="1:8" x14ac:dyDescent="0.25">
      <c r="A442" s="9">
        <v>441</v>
      </c>
      <c r="B442" s="176"/>
      <c r="C442" s="176"/>
      <c r="D442" s="176"/>
      <c r="E442" s="176"/>
      <c r="F442" s="176"/>
      <c r="G442" s="176"/>
      <c r="H442" s="176"/>
    </row>
    <row r="443" spans="1:8" x14ac:dyDescent="0.25">
      <c r="A443" s="9">
        <v>442</v>
      </c>
      <c r="B443" s="176"/>
      <c r="C443" s="176"/>
      <c r="D443" s="176"/>
      <c r="E443" s="176"/>
      <c r="F443" s="176"/>
      <c r="G443" s="176"/>
      <c r="H443" s="176"/>
    </row>
    <row r="444" spans="1:8" x14ac:dyDescent="0.25">
      <c r="A444" s="9">
        <v>443</v>
      </c>
      <c r="B444" s="176"/>
      <c r="C444" s="176"/>
      <c r="D444" s="176"/>
      <c r="E444" s="176"/>
      <c r="F444" s="176"/>
      <c r="G444" s="176"/>
      <c r="H444" s="176"/>
    </row>
    <row r="445" spans="1:8" x14ac:dyDescent="0.25">
      <c r="A445" s="9">
        <v>444</v>
      </c>
      <c r="B445" s="176"/>
      <c r="C445" s="176"/>
      <c r="D445" s="176"/>
      <c r="E445" s="176"/>
      <c r="F445" s="176"/>
      <c r="G445" s="176"/>
      <c r="H445" s="176"/>
    </row>
    <row r="446" spans="1:8" x14ac:dyDescent="0.25">
      <c r="A446" s="9">
        <v>445</v>
      </c>
      <c r="B446" s="176"/>
      <c r="C446" s="176"/>
      <c r="D446" s="176"/>
      <c r="E446" s="176"/>
      <c r="F446" s="176"/>
      <c r="G446" s="176"/>
      <c r="H446" s="176"/>
    </row>
    <row r="447" spans="1:8" x14ac:dyDescent="0.25">
      <c r="A447" s="9">
        <v>446</v>
      </c>
      <c r="B447" s="176"/>
      <c r="C447" s="176"/>
      <c r="D447" s="176"/>
      <c r="E447" s="176"/>
      <c r="F447" s="176"/>
      <c r="G447" s="176"/>
      <c r="H447" s="176"/>
    </row>
    <row r="448" spans="1:8" x14ac:dyDescent="0.25">
      <c r="A448" s="9">
        <v>447</v>
      </c>
      <c r="B448" s="176"/>
      <c r="C448" s="176"/>
      <c r="D448" s="176"/>
      <c r="E448" s="176"/>
      <c r="F448" s="176"/>
      <c r="G448" s="176"/>
      <c r="H448" s="176"/>
    </row>
    <row r="449" spans="1:8" x14ac:dyDescent="0.25">
      <c r="A449" s="9">
        <v>448</v>
      </c>
      <c r="B449" s="176"/>
      <c r="C449" s="176"/>
      <c r="D449" s="176"/>
      <c r="E449" s="176"/>
      <c r="F449" s="176"/>
      <c r="G449" s="176"/>
      <c r="H449" s="176"/>
    </row>
    <row r="450" spans="1:8" x14ac:dyDescent="0.25">
      <c r="A450" s="9">
        <v>449</v>
      </c>
      <c r="B450" s="176"/>
      <c r="C450" s="176"/>
      <c r="D450" s="176"/>
      <c r="E450" s="176"/>
      <c r="F450" s="176"/>
      <c r="G450" s="176"/>
      <c r="H450" s="176"/>
    </row>
    <row r="451" spans="1:8" x14ac:dyDescent="0.25">
      <c r="A451" s="9">
        <v>450</v>
      </c>
      <c r="B451" s="176"/>
      <c r="C451" s="176"/>
      <c r="D451" s="176"/>
      <c r="E451" s="176"/>
      <c r="F451" s="176"/>
      <c r="G451" s="176"/>
      <c r="H451" s="176"/>
    </row>
    <row r="452" spans="1:8" x14ac:dyDescent="0.25">
      <c r="A452" s="9">
        <v>451</v>
      </c>
      <c r="B452" s="176"/>
      <c r="C452" s="176"/>
      <c r="D452" s="176"/>
      <c r="E452" s="176"/>
      <c r="F452" s="176"/>
      <c r="G452" s="176"/>
      <c r="H452" s="176"/>
    </row>
    <row r="453" spans="1:8" x14ac:dyDescent="0.25">
      <c r="A453" s="9">
        <v>452</v>
      </c>
      <c r="B453" s="176"/>
      <c r="C453" s="176"/>
      <c r="D453" s="176"/>
      <c r="E453" s="176"/>
      <c r="F453" s="176"/>
      <c r="G453" s="176"/>
      <c r="H453" s="176"/>
    </row>
    <row r="454" spans="1:8" x14ac:dyDescent="0.25">
      <c r="A454" s="9">
        <v>453</v>
      </c>
      <c r="B454" s="176"/>
      <c r="C454" s="176"/>
      <c r="D454" s="176"/>
      <c r="E454" s="176"/>
      <c r="F454" s="176"/>
      <c r="G454" s="176"/>
      <c r="H454" s="176"/>
    </row>
    <row r="455" spans="1:8" x14ac:dyDescent="0.25">
      <c r="A455" s="9">
        <v>454</v>
      </c>
      <c r="B455" s="176"/>
      <c r="C455" s="176"/>
      <c r="D455" s="176"/>
      <c r="E455" s="176"/>
      <c r="F455" s="176"/>
      <c r="G455" s="176"/>
      <c r="H455" s="176"/>
    </row>
    <row r="456" spans="1:8" x14ac:dyDescent="0.25">
      <c r="A456" s="9">
        <v>455</v>
      </c>
      <c r="B456" s="176"/>
      <c r="C456" s="176"/>
      <c r="D456" s="176"/>
      <c r="E456" s="176"/>
      <c r="F456" s="176"/>
      <c r="G456" s="176"/>
      <c r="H456" s="176"/>
    </row>
    <row r="457" spans="1:8" x14ac:dyDescent="0.25">
      <c r="A457" s="9">
        <v>456</v>
      </c>
      <c r="B457" s="176"/>
      <c r="C457" s="176"/>
      <c r="D457" s="176"/>
      <c r="E457" s="176"/>
      <c r="F457" s="176"/>
      <c r="G457" s="176"/>
      <c r="H457" s="176"/>
    </row>
    <row r="458" spans="1:8" x14ac:dyDescent="0.25">
      <c r="A458" s="9">
        <v>457</v>
      </c>
      <c r="B458" s="176"/>
      <c r="C458" s="176"/>
      <c r="D458" s="176"/>
      <c r="E458" s="176"/>
      <c r="F458" s="176"/>
      <c r="G458" s="176"/>
      <c r="H458" s="176"/>
    </row>
    <row r="459" spans="1:8" x14ac:dyDescent="0.25">
      <c r="A459" s="9">
        <v>458</v>
      </c>
      <c r="B459" s="176"/>
      <c r="C459" s="176"/>
      <c r="D459" s="176"/>
      <c r="E459" s="176"/>
      <c r="F459" s="176"/>
      <c r="G459" s="176"/>
      <c r="H459" s="176"/>
    </row>
    <row r="460" spans="1:8" x14ac:dyDescent="0.25">
      <c r="A460" s="9">
        <v>459</v>
      </c>
      <c r="B460" s="176"/>
      <c r="C460" s="176"/>
      <c r="D460" s="176"/>
      <c r="E460" s="176"/>
      <c r="F460" s="176"/>
      <c r="G460" s="176"/>
      <c r="H460" s="176"/>
    </row>
    <row r="461" spans="1:8" x14ac:dyDescent="0.25">
      <c r="A461" s="9">
        <v>460</v>
      </c>
      <c r="B461" s="176"/>
      <c r="C461" s="176"/>
      <c r="D461" s="176"/>
      <c r="E461" s="176"/>
      <c r="F461" s="176"/>
      <c r="G461" s="176"/>
      <c r="H461" s="176"/>
    </row>
    <row r="462" spans="1:8" x14ac:dyDescent="0.25">
      <c r="A462" s="9">
        <v>461</v>
      </c>
      <c r="B462" s="176"/>
      <c r="C462" s="176"/>
      <c r="D462" s="176"/>
      <c r="E462" s="176"/>
      <c r="F462" s="176"/>
      <c r="G462" s="176"/>
      <c r="H462" s="176"/>
    </row>
    <row r="463" spans="1:8" x14ac:dyDescent="0.25">
      <c r="A463" s="9">
        <v>462</v>
      </c>
      <c r="B463" s="176"/>
      <c r="C463" s="176"/>
      <c r="D463" s="176"/>
      <c r="E463" s="176"/>
      <c r="F463" s="176"/>
      <c r="G463" s="176"/>
      <c r="H463" s="176"/>
    </row>
    <row r="464" spans="1:8" x14ac:dyDescent="0.25">
      <c r="A464" s="9">
        <v>463</v>
      </c>
      <c r="B464" s="176"/>
      <c r="C464" s="176"/>
      <c r="D464" s="176"/>
      <c r="E464" s="176"/>
      <c r="F464" s="176"/>
      <c r="G464" s="176"/>
      <c r="H464" s="176"/>
    </row>
    <row r="465" spans="1:8" x14ac:dyDescent="0.25">
      <c r="A465" s="9">
        <v>464</v>
      </c>
      <c r="B465" s="176"/>
      <c r="C465" s="176"/>
      <c r="D465" s="176"/>
      <c r="E465" s="176"/>
      <c r="F465" s="176"/>
      <c r="G465" s="176"/>
      <c r="H465" s="176"/>
    </row>
    <row r="466" spans="1:8" x14ac:dyDescent="0.25">
      <c r="A466" s="9">
        <v>465</v>
      </c>
      <c r="B466" s="176"/>
      <c r="C466" s="176"/>
      <c r="D466" s="176"/>
      <c r="E466" s="176"/>
      <c r="F466" s="176"/>
      <c r="G466" s="176"/>
      <c r="H466" s="176"/>
    </row>
    <row r="467" spans="1:8" x14ac:dyDescent="0.25">
      <c r="A467" s="9">
        <v>466</v>
      </c>
      <c r="B467" s="176"/>
      <c r="C467" s="176"/>
      <c r="D467" s="176"/>
      <c r="E467" s="176"/>
      <c r="F467" s="176"/>
      <c r="G467" s="176"/>
      <c r="H467" s="176"/>
    </row>
    <row r="468" spans="1:8" x14ac:dyDescent="0.25">
      <c r="A468" s="9">
        <v>467</v>
      </c>
      <c r="B468" s="176"/>
      <c r="C468" s="176"/>
      <c r="D468" s="176"/>
      <c r="E468" s="176"/>
      <c r="F468" s="176"/>
      <c r="G468" s="176"/>
      <c r="H468" s="176"/>
    </row>
    <row r="469" spans="1:8" x14ac:dyDescent="0.25">
      <c r="A469" s="9">
        <v>468</v>
      </c>
      <c r="B469" s="176"/>
      <c r="C469" s="176"/>
      <c r="D469" s="176"/>
      <c r="E469" s="176"/>
      <c r="F469" s="176"/>
      <c r="G469" s="176"/>
      <c r="H469" s="176"/>
    </row>
    <row r="470" spans="1:8" x14ac:dyDescent="0.25">
      <c r="A470" s="9">
        <v>469</v>
      </c>
      <c r="B470" s="176"/>
      <c r="C470" s="176"/>
      <c r="D470" s="176"/>
      <c r="E470" s="176"/>
      <c r="F470" s="176"/>
      <c r="G470" s="176"/>
      <c r="H470" s="176"/>
    </row>
    <row r="471" spans="1:8" x14ac:dyDescent="0.25">
      <c r="A471" s="9">
        <v>470</v>
      </c>
      <c r="B471" s="176"/>
      <c r="C471" s="176"/>
      <c r="D471" s="176"/>
      <c r="E471" s="176"/>
      <c r="F471" s="176"/>
      <c r="G471" s="176"/>
      <c r="H471" s="176"/>
    </row>
    <row r="472" spans="1:8" x14ac:dyDescent="0.25">
      <c r="A472" s="9">
        <v>471</v>
      </c>
      <c r="B472" s="176"/>
      <c r="C472" s="176"/>
      <c r="D472" s="176"/>
      <c r="E472" s="176"/>
      <c r="F472" s="176"/>
      <c r="G472" s="176"/>
      <c r="H472" s="176"/>
    </row>
    <row r="473" spans="1:8" x14ac:dyDescent="0.25">
      <c r="A473" s="9">
        <v>472</v>
      </c>
      <c r="B473" s="176"/>
      <c r="C473" s="176"/>
      <c r="D473" s="176"/>
      <c r="E473" s="176"/>
      <c r="F473" s="176"/>
      <c r="G473" s="176"/>
      <c r="H473" s="176"/>
    </row>
    <row r="474" spans="1:8" x14ac:dyDescent="0.25">
      <c r="A474" s="9">
        <v>473</v>
      </c>
      <c r="B474" s="176"/>
      <c r="C474" s="176"/>
      <c r="D474" s="176"/>
      <c r="E474" s="176"/>
      <c r="F474" s="176"/>
      <c r="G474" s="176"/>
      <c r="H474" s="176"/>
    </row>
    <row r="475" spans="1:8" x14ac:dyDescent="0.25">
      <c r="A475" s="9">
        <v>474</v>
      </c>
      <c r="B475" s="176"/>
      <c r="C475" s="176"/>
      <c r="D475" s="176"/>
      <c r="E475" s="176"/>
      <c r="F475" s="176"/>
      <c r="G475" s="176"/>
      <c r="H475" s="176"/>
    </row>
    <row r="476" spans="1:8" x14ac:dyDescent="0.25">
      <c r="A476" s="9">
        <v>475</v>
      </c>
      <c r="B476" s="176"/>
      <c r="C476" s="176"/>
      <c r="D476" s="176"/>
      <c r="E476" s="176"/>
      <c r="F476" s="176"/>
      <c r="G476" s="176"/>
      <c r="H476" s="176"/>
    </row>
    <row r="477" spans="1:8" x14ac:dyDescent="0.25">
      <c r="A477" s="9">
        <v>476</v>
      </c>
      <c r="B477" s="176"/>
      <c r="C477" s="176"/>
      <c r="D477" s="176"/>
      <c r="E477" s="176"/>
      <c r="F477" s="176"/>
      <c r="G477" s="176"/>
      <c r="H477" s="176"/>
    </row>
    <row r="478" spans="1:8" x14ac:dyDescent="0.25">
      <c r="A478" s="9">
        <v>477</v>
      </c>
      <c r="B478" s="176"/>
      <c r="C478" s="176"/>
      <c r="D478" s="176"/>
      <c r="E478" s="176"/>
      <c r="F478" s="176"/>
      <c r="G478" s="176"/>
      <c r="H478" s="176"/>
    </row>
    <row r="479" spans="1:8" x14ac:dyDescent="0.25">
      <c r="A479" s="9">
        <v>478</v>
      </c>
      <c r="B479" s="176"/>
      <c r="C479" s="176"/>
      <c r="D479" s="176"/>
      <c r="E479" s="176"/>
      <c r="F479" s="176"/>
      <c r="G479" s="176"/>
      <c r="H479" s="176"/>
    </row>
    <row r="480" spans="1:8" x14ac:dyDescent="0.25">
      <c r="A480" s="9">
        <v>479</v>
      </c>
      <c r="B480" s="176"/>
      <c r="C480" s="176"/>
      <c r="D480" s="176"/>
      <c r="E480" s="176"/>
      <c r="F480" s="176"/>
      <c r="G480" s="176"/>
      <c r="H480" s="176"/>
    </row>
    <row r="481" spans="1:8" x14ac:dyDescent="0.25">
      <c r="A481" s="9">
        <v>480</v>
      </c>
      <c r="B481" s="176"/>
      <c r="C481" s="176"/>
      <c r="D481" s="176"/>
      <c r="E481" s="176"/>
      <c r="F481" s="176"/>
      <c r="G481" s="176"/>
      <c r="H481" s="176"/>
    </row>
    <row r="482" spans="1:8" x14ac:dyDescent="0.25">
      <c r="A482" s="9">
        <v>481</v>
      </c>
      <c r="B482" s="176"/>
      <c r="C482" s="176"/>
      <c r="D482" s="176"/>
      <c r="E482" s="176"/>
      <c r="F482" s="176"/>
      <c r="G482" s="176"/>
      <c r="H482" s="176"/>
    </row>
    <row r="483" spans="1:8" x14ac:dyDescent="0.25">
      <c r="A483" s="9">
        <v>482</v>
      </c>
      <c r="B483" s="176"/>
      <c r="C483" s="176"/>
      <c r="D483" s="176"/>
      <c r="E483" s="176"/>
      <c r="F483" s="176"/>
      <c r="G483" s="176"/>
      <c r="H483" s="176"/>
    </row>
    <row r="484" spans="1:8" x14ac:dyDescent="0.25">
      <c r="A484" s="9">
        <v>483</v>
      </c>
      <c r="B484" s="176"/>
      <c r="C484" s="176"/>
      <c r="D484" s="176"/>
      <c r="E484" s="176"/>
      <c r="F484" s="176"/>
      <c r="G484" s="176"/>
      <c r="H484" s="176"/>
    </row>
    <row r="485" spans="1:8" x14ac:dyDescent="0.25">
      <c r="A485" s="9">
        <v>484</v>
      </c>
      <c r="B485" s="176"/>
      <c r="C485" s="176"/>
      <c r="D485" s="176"/>
      <c r="E485" s="176"/>
      <c r="F485" s="176"/>
      <c r="G485" s="176"/>
      <c r="H485" s="176"/>
    </row>
    <row r="486" spans="1:8" x14ac:dyDescent="0.25">
      <c r="A486" s="9">
        <v>485</v>
      </c>
      <c r="B486" s="176"/>
      <c r="C486" s="176"/>
      <c r="D486" s="176"/>
      <c r="E486" s="176"/>
      <c r="F486" s="176"/>
      <c r="G486" s="176"/>
      <c r="H486" s="176"/>
    </row>
    <row r="487" spans="1:8" x14ac:dyDescent="0.25">
      <c r="A487" s="9">
        <v>486</v>
      </c>
      <c r="B487" s="176"/>
      <c r="C487" s="176"/>
      <c r="D487" s="176"/>
      <c r="E487" s="176"/>
      <c r="F487" s="176"/>
      <c r="G487" s="176"/>
      <c r="H487" s="176"/>
    </row>
    <row r="488" spans="1:8" x14ac:dyDescent="0.25">
      <c r="A488" s="9">
        <v>487</v>
      </c>
      <c r="B488" s="176"/>
      <c r="C488" s="176"/>
      <c r="D488" s="176"/>
      <c r="E488" s="176"/>
      <c r="F488" s="176"/>
      <c r="G488" s="176"/>
      <c r="H488" s="176"/>
    </row>
    <row r="489" spans="1:8" x14ac:dyDescent="0.25">
      <c r="A489" s="9">
        <v>488</v>
      </c>
      <c r="B489" s="176"/>
      <c r="C489" s="176"/>
      <c r="D489" s="176"/>
      <c r="E489" s="176"/>
      <c r="F489" s="176"/>
      <c r="G489" s="176"/>
      <c r="H489" s="176"/>
    </row>
    <row r="490" spans="1:8" x14ac:dyDescent="0.25">
      <c r="A490" s="9">
        <v>489</v>
      </c>
      <c r="B490" s="176"/>
      <c r="C490" s="176"/>
      <c r="D490" s="176"/>
      <c r="E490" s="176"/>
      <c r="F490" s="176"/>
      <c r="G490" s="176"/>
      <c r="H490" s="176"/>
    </row>
    <row r="491" spans="1:8" x14ac:dyDescent="0.25">
      <c r="A491" s="9">
        <v>490</v>
      </c>
      <c r="B491" s="176"/>
      <c r="C491" s="176"/>
      <c r="D491" s="176"/>
      <c r="E491" s="176"/>
      <c r="F491" s="176"/>
      <c r="G491" s="176"/>
      <c r="H491" s="176"/>
    </row>
    <row r="492" spans="1:8" x14ac:dyDescent="0.25">
      <c r="A492" s="9">
        <v>491</v>
      </c>
      <c r="B492" s="176"/>
      <c r="C492" s="176"/>
      <c r="D492" s="176"/>
      <c r="E492" s="176"/>
      <c r="F492" s="176"/>
      <c r="G492" s="176"/>
      <c r="H492" s="176"/>
    </row>
    <row r="493" spans="1:8" x14ac:dyDescent="0.25">
      <c r="A493" s="9">
        <v>492</v>
      </c>
      <c r="B493" s="176"/>
      <c r="C493" s="176"/>
      <c r="D493" s="176"/>
      <c r="E493" s="176"/>
      <c r="F493" s="176"/>
      <c r="G493" s="176"/>
      <c r="H493" s="176"/>
    </row>
    <row r="494" spans="1:8" x14ac:dyDescent="0.25">
      <c r="A494" s="9">
        <v>493</v>
      </c>
      <c r="B494" s="176"/>
      <c r="C494" s="176"/>
      <c r="D494" s="176"/>
      <c r="E494" s="176"/>
      <c r="F494" s="176"/>
      <c r="G494" s="176"/>
      <c r="H494" s="176"/>
    </row>
    <row r="495" spans="1:8" x14ac:dyDescent="0.25">
      <c r="A495" s="9">
        <v>494</v>
      </c>
      <c r="B495" s="176"/>
      <c r="C495" s="176"/>
      <c r="D495" s="176"/>
      <c r="E495" s="176"/>
      <c r="F495" s="176"/>
      <c r="G495" s="176"/>
      <c r="H495" s="176"/>
    </row>
    <row r="496" spans="1:8" x14ac:dyDescent="0.25">
      <c r="A496" s="9">
        <v>495</v>
      </c>
      <c r="B496" s="176"/>
      <c r="C496" s="176"/>
      <c r="D496" s="176"/>
      <c r="E496" s="176"/>
      <c r="F496" s="176"/>
      <c r="G496" s="176"/>
      <c r="H496" s="176"/>
    </row>
    <row r="497" spans="1:8" x14ac:dyDescent="0.25">
      <c r="A497" s="9">
        <v>496</v>
      </c>
      <c r="B497" s="176"/>
      <c r="C497" s="176"/>
      <c r="D497" s="176"/>
      <c r="E497" s="176"/>
      <c r="F497" s="176"/>
      <c r="G497" s="176"/>
      <c r="H497" s="176"/>
    </row>
    <row r="498" spans="1:8" x14ac:dyDescent="0.25">
      <c r="A498" s="9">
        <v>497</v>
      </c>
      <c r="B498" s="176"/>
      <c r="C498" s="176"/>
      <c r="D498" s="176"/>
      <c r="E498" s="176"/>
      <c r="F498" s="176"/>
      <c r="G498" s="176"/>
      <c r="H498" s="176"/>
    </row>
    <row r="499" spans="1:8" x14ac:dyDescent="0.25">
      <c r="A499" s="9">
        <v>498</v>
      </c>
      <c r="B499" s="176"/>
      <c r="C499" s="176"/>
      <c r="D499" s="176"/>
      <c r="E499" s="176"/>
      <c r="F499" s="176"/>
      <c r="G499" s="176"/>
      <c r="H499" s="176"/>
    </row>
    <row r="500" spans="1:8" x14ac:dyDescent="0.25">
      <c r="A500" s="9">
        <v>499</v>
      </c>
      <c r="B500" s="176"/>
      <c r="C500" s="176"/>
      <c r="D500" s="176"/>
      <c r="E500" s="176"/>
      <c r="F500" s="176"/>
      <c r="G500" s="176"/>
      <c r="H500" s="176"/>
    </row>
    <row r="501" spans="1:8" x14ac:dyDescent="0.25">
      <c r="A501" s="9">
        <v>500</v>
      </c>
      <c r="B501" s="176"/>
      <c r="C501" s="176"/>
      <c r="D501" s="176"/>
      <c r="E501" s="176"/>
      <c r="F501" s="176"/>
      <c r="G501" s="176"/>
      <c r="H501" s="176"/>
    </row>
    <row r="502" spans="1:8" x14ac:dyDescent="0.25">
      <c r="A502" s="9">
        <v>501</v>
      </c>
      <c r="B502" s="176"/>
      <c r="C502" s="176"/>
      <c r="D502" s="176"/>
      <c r="E502" s="176"/>
      <c r="F502" s="176"/>
      <c r="G502" s="176"/>
      <c r="H502" s="176"/>
    </row>
    <row r="503" spans="1:8" x14ac:dyDescent="0.25">
      <c r="A503" s="9">
        <v>502</v>
      </c>
      <c r="B503" s="176"/>
      <c r="C503" s="176"/>
      <c r="D503" s="176"/>
      <c r="E503" s="176"/>
      <c r="F503" s="176"/>
      <c r="G503" s="176"/>
      <c r="H503" s="176"/>
    </row>
    <row r="504" spans="1:8" x14ac:dyDescent="0.25">
      <c r="A504" s="9">
        <v>503</v>
      </c>
      <c r="B504" s="176"/>
      <c r="C504" s="176"/>
      <c r="D504" s="176"/>
      <c r="E504" s="176"/>
      <c r="F504" s="176"/>
      <c r="G504" s="176"/>
      <c r="H504" s="176"/>
    </row>
    <row r="505" spans="1:8" x14ac:dyDescent="0.25">
      <c r="A505" s="9">
        <v>504</v>
      </c>
      <c r="B505" s="176"/>
      <c r="C505" s="176"/>
      <c r="D505" s="176"/>
      <c r="E505" s="176"/>
      <c r="F505" s="176"/>
      <c r="G505" s="176"/>
      <c r="H505" s="176"/>
    </row>
    <row r="506" spans="1:8" x14ac:dyDescent="0.25">
      <c r="A506" s="9">
        <v>505</v>
      </c>
      <c r="B506" s="176"/>
      <c r="C506" s="176"/>
      <c r="D506" s="176"/>
      <c r="E506" s="176"/>
      <c r="F506" s="176"/>
      <c r="G506" s="176"/>
      <c r="H506" s="176"/>
    </row>
    <row r="507" spans="1:8" x14ac:dyDescent="0.25">
      <c r="A507" s="9">
        <v>506</v>
      </c>
      <c r="B507" s="176"/>
      <c r="C507" s="176"/>
      <c r="D507" s="176"/>
      <c r="E507" s="176"/>
      <c r="F507" s="176"/>
      <c r="G507" s="176"/>
      <c r="H507" s="176"/>
    </row>
    <row r="508" spans="1:8" x14ac:dyDescent="0.25">
      <c r="A508" s="9">
        <v>507</v>
      </c>
      <c r="B508" s="176"/>
      <c r="C508" s="176"/>
      <c r="D508" s="176"/>
      <c r="E508" s="176"/>
      <c r="F508" s="176"/>
      <c r="G508" s="176"/>
      <c r="H508" s="176"/>
    </row>
    <row r="509" spans="1:8" x14ac:dyDescent="0.25">
      <c r="A509" s="9">
        <v>508</v>
      </c>
      <c r="B509" s="176"/>
      <c r="C509" s="176"/>
      <c r="D509" s="176"/>
      <c r="E509" s="176"/>
      <c r="F509" s="176"/>
      <c r="G509" s="176"/>
      <c r="H509" s="176"/>
    </row>
    <row r="510" spans="1:8" x14ac:dyDescent="0.25">
      <c r="A510" s="9">
        <v>509</v>
      </c>
      <c r="B510" s="176"/>
      <c r="C510" s="176"/>
      <c r="D510" s="176"/>
      <c r="E510" s="176"/>
      <c r="F510" s="176"/>
      <c r="G510" s="176"/>
      <c r="H510" s="176"/>
    </row>
    <row r="511" spans="1:8" x14ac:dyDescent="0.25">
      <c r="A511" s="9">
        <v>510</v>
      </c>
      <c r="B511" s="176"/>
      <c r="C511" s="176"/>
      <c r="D511" s="176"/>
      <c r="E511" s="176"/>
      <c r="F511" s="176"/>
      <c r="G511" s="176"/>
      <c r="H511" s="176"/>
    </row>
    <row r="512" spans="1:8" x14ac:dyDescent="0.25">
      <c r="A512" s="9">
        <v>511</v>
      </c>
      <c r="B512" s="176"/>
      <c r="C512" s="176"/>
      <c r="D512" s="176"/>
      <c r="E512" s="176"/>
      <c r="F512" s="176"/>
      <c r="G512" s="176"/>
      <c r="H512" s="176"/>
    </row>
    <row r="513" spans="1:8" x14ac:dyDescent="0.25">
      <c r="A513" s="9">
        <v>512</v>
      </c>
      <c r="B513" s="176"/>
      <c r="C513" s="176"/>
      <c r="D513" s="176"/>
      <c r="E513" s="176"/>
      <c r="F513" s="176"/>
      <c r="G513" s="176"/>
      <c r="H513" s="176"/>
    </row>
    <row r="514" spans="1:8" x14ac:dyDescent="0.25">
      <c r="A514" s="9">
        <v>513</v>
      </c>
      <c r="B514" s="176"/>
      <c r="C514" s="176"/>
      <c r="D514" s="176"/>
      <c r="E514" s="176"/>
      <c r="F514" s="176"/>
      <c r="G514" s="176"/>
      <c r="H514" s="176"/>
    </row>
    <row r="515" spans="1:8" x14ac:dyDescent="0.25">
      <c r="A515" s="9">
        <v>514</v>
      </c>
      <c r="B515" s="176"/>
      <c r="C515" s="176"/>
      <c r="D515" s="176"/>
      <c r="E515" s="176"/>
      <c r="F515" s="176"/>
      <c r="G515" s="176"/>
      <c r="H515" s="176"/>
    </row>
    <row r="516" spans="1:8" x14ac:dyDescent="0.25">
      <c r="A516" s="9">
        <v>515</v>
      </c>
      <c r="B516" s="176"/>
      <c r="C516" s="176"/>
      <c r="D516" s="176"/>
      <c r="E516" s="176"/>
      <c r="F516" s="176"/>
      <c r="G516" s="176"/>
      <c r="H516" s="176"/>
    </row>
    <row r="517" spans="1:8" x14ac:dyDescent="0.25">
      <c r="A517" s="9">
        <v>516</v>
      </c>
      <c r="B517" s="176"/>
      <c r="C517" s="176"/>
      <c r="D517" s="176"/>
      <c r="E517" s="176"/>
      <c r="F517" s="176"/>
      <c r="G517" s="176"/>
      <c r="H517" s="176"/>
    </row>
    <row r="518" spans="1:8" x14ac:dyDescent="0.25">
      <c r="A518" s="9">
        <v>517</v>
      </c>
      <c r="B518" s="176"/>
      <c r="C518" s="176"/>
      <c r="D518" s="176"/>
      <c r="E518" s="176"/>
      <c r="F518" s="176"/>
      <c r="G518" s="176"/>
      <c r="H518" s="176"/>
    </row>
    <row r="519" spans="1:8" x14ac:dyDescent="0.25">
      <c r="A519" s="9">
        <v>518</v>
      </c>
      <c r="B519" s="176"/>
      <c r="C519" s="176"/>
      <c r="D519" s="176"/>
      <c r="E519" s="176"/>
      <c r="F519" s="176"/>
      <c r="G519" s="176"/>
      <c r="H519" s="176"/>
    </row>
    <row r="520" spans="1:8" x14ac:dyDescent="0.25">
      <c r="A520" s="9">
        <v>519</v>
      </c>
      <c r="B520" s="176"/>
      <c r="C520" s="176"/>
      <c r="D520" s="176"/>
      <c r="E520" s="176"/>
      <c r="F520" s="176"/>
      <c r="G520" s="176"/>
      <c r="H520" s="176"/>
    </row>
    <row r="521" spans="1:8" x14ac:dyDescent="0.25">
      <c r="A521" s="9">
        <v>520</v>
      </c>
      <c r="B521" s="176"/>
      <c r="C521" s="176"/>
      <c r="D521" s="176"/>
      <c r="E521" s="176"/>
      <c r="F521" s="176"/>
      <c r="G521" s="176"/>
      <c r="H521" s="176"/>
    </row>
    <row r="522" spans="1:8" x14ac:dyDescent="0.25">
      <c r="A522" s="9">
        <v>521</v>
      </c>
      <c r="B522" s="176"/>
      <c r="C522" s="176"/>
      <c r="D522" s="176"/>
      <c r="E522" s="176"/>
      <c r="F522" s="176"/>
      <c r="G522" s="176"/>
      <c r="H522" s="176"/>
    </row>
    <row r="523" spans="1:8" x14ac:dyDescent="0.25">
      <c r="A523" s="9">
        <v>522</v>
      </c>
      <c r="B523" s="176"/>
      <c r="C523" s="176"/>
      <c r="D523" s="176"/>
      <c r="E523" s="176"/>
      <c r="F523" s="176"/>
      <c r="G523" s="176"/>
      <c r="H523" s="176"/>
    </row>
    <row r="524" spans="1:8" x14ac:dyDescent="0.25">
      <c r="A524" s="9">
        <v>523</v>
      </c>
      <c r="B524" s="176"/>
      <c r="C524" s="176"/>
      <c r="D524" s="176"/>
      <c r="E524" s="176"/>
      <c r="F524" s="176"/>
      <c r="G524" s="176"/>
      <c r="H524" s="176"/>
    </row>
    <row r="525" spans="1:8" x14ac:dyDescent="0.25">
      <c r="A525" s="9">
        <v>524</v>
      </c>
      <c r="B525" s="176"/>
      <c r="C525" s="176"/>
      <c r="D525" s="176"/>
      <c r="E525" s="176"/>
      <c r="F525" s="176"/>
      <c r="G525" s="176"/>
      <c r="H525" s="176"/>
    </row>
    <row r="526" spans="1:8" x14ac:dyDescent="0.25">
      <c r="A526" s="9">
        <v>525</v>
      </c>
      <c r="B526" s="176"/>
      <c r="C526" s="176"/>
      <c r="D526" s="176"/>
      <c r="E526" s="176"/>
      <c r="F526" s="176"/>
      <c r="G526" s="176"/>
      <c r="H526" s="176"/>
    </row>
    <row r="527" spans="1:8" x14ac:dyDescent="0.25">
      <c r="A527" s="9">
        <v>526</v>
      </c>
      <c r="B527" s="176"/>
      <c r="C527" s="176"/>
      <c r="D527" s="176"/>
      <c r="E527" s="176"/>
      <c r="F527" s="176"/>
      <c r="G527" s="176"/>
      <c r="H527" s="176"/>
    </row>
    <row r="528" spans="1:8" x14ac:dyDescent="0.25">
      <c r="A528" s="9">
        <v>527</v>
      </c>
      <c r="B528" s="176"/>
      <c r="C528" s="176"/>
      <c r="D528" s="176"/>
      <c r="E528" s="176"/>
      <c r="F528" s="176"/>
      <c r="G528" s="176"/>
      <c r="H528" s="176"/>
    </row>
    <row r="529" spans="1:8" x14ac:dyDescent="0.25">
      <c r="A529" s="9">
        <v>528</v>
      </c>
      <c r="B529" s="176"/>
      <c r="C529" s="176"/>
      <c r="D529" s="176"/>
      <c r="E529" s="176"/>
      <c r="F529" s="176"/>
      <c r="G529" s="176"/>
      <c r="H529" s="176"/>
    </row>
    <row r="530" spans="1:8" x14ac:dyDescent="0.25">
      <c r="A530" s="9">
        <v>529</v>
      </c>
      <c r="B530" s="176"/>
      <c r="C530" s="176"/>
      <c r="D530" s="176"/>
      <c r="E530" s="176"/>
      <c r="F530" s="176"/>
      <c r="G530" s="176"/>
      <c r="H530" s="176"/>
    </row>
    <row r="531" spans="1:8" x14ac:dyDescent="0.25">
      <c r="A531" s="9">
        <v>530</v>
      </c>
      <c r="B531" s="176"/>
      <c r="C531" s="176"/>
      <c r="D531" s="176"/>
      <c r="E531" s="176"/>
      <c r="F531" s="176"/>
      <c r="G531" s="176"/>
      <c r="H531" s="176"/>
    </row>
    <row r="532" spans="1:8" x14ac:dyDescent="0.25">
      <c r="A532" s="9">
        <v>531</v>
      </c>
      <c r="B532" s="176"/>
      <c r="C532" s="176"/>
      <c r="D532" s="176"/>
      <c r="E532" s="176"/>
      <c r="F532" s="176"/>
      <c r="G532" s="176"/>
      <c r="H532" s="176"/>
    </row>
    <row r="533" spans="1:8" x14ac:dyDescent="0.25">
      <c r="A533" s="9">
        <v>532</v>
      </c>
      <c r="B533" s="176"/>
      <c r="C533" s="176"/>
      <c r="D533" s="176"/>
      <c r="E533" s="176"/>
      <c r="F533" s="176"/>
      <c r="G533" s="176"/>
      <c r="H533" s="176"/>
    </row>
    <row r="534" spans="1:8" x14ac:dyDescent="0.25">
      <c r="A534" s="9">
        <v>533</v>
      </c>
      <c r="B534" s="176"/>
      <c r="C534" s="176"/>
      <c r="D534" s="176"/>
      <c r="E534" s="176"/>
      <c r="F534" s="176"/>
      <c r="G534" s="176"/>
      <c r="H534" s="176"/>
    </row>
    <row r="535" spans="1:8" x14ac:dyDescent="0.25">
      <c r="A535" s="9">
        <v>534</v>
      </c>
      <c r="B535" s="176"/>
      <c r="C535" s="176"/>
      <c r="D535" s="176"/>
      <c r="E535" s="176"/>
      <c r="F535" s="176"/>
      <c r="G535" s="176"/>
      <c r="H535" s="176"/>
    </row>
    <row r="536" spans="1:8" x14ac:dyDescent="0.25">
      <c r="A536" s="9">
        <v>535</v>
      </c>
      <c r="B536" s="176"/>
      <c r="C536" s="176"/>
      <c r="D536" s="176"/>
      <c r="E536" s="176"/>
      <c r="F536" s="176"/>
      <c r="G536" s="176"/>
      <c r="H536" s="176"/>
    </row>
    <row r="537" spans="1:8" x14ac:dyDescent="0.25">
      <c r="A537" s="9">
        <v>536</v>
      </c>
      <c r="B537" s="176"/>
      <c r="C537" s="176"/>
      <c r="D537" s="176"/>
      <c r="E537" s="176"/>
      <c r="F537" s="176"/>
      <c r="G537" s="176"/>
      <c r="H537" s="176"/>
    </row>
    <row r="538" spans="1:8" x14ac:dyDescent="0.25">
      <c r="A538" s="9">
        <v>537</v>
      </c>
      <c r="B538" s="176"/>
      <c r="C538" s="176"/>
      <c r="D538" s="176"/>
      <c r="E538" s="176"/>
      <c r="F538" s="176"/>
      <c r="G538" s="176"/>
      <c r="H538" s="176"/>
    </row>
    <row r="539" spans="1:8" x14ac:dyDescent="0.25">
      <c r="A539" s="9">
        <v>538</v>
      </c>
      <c r="B539" s="176"/>
      <c r="C539" s="176"/>
      <c r="D539" s="176"/>
      <c r="E539" s="176"/>
      <c r="F539" s="176"/>
      <c r="G539" s="176"/>
      <c r="H539" s="176"/>
    </row>
    <row r="540" spans="1:8" x14ac:dyDescent="0.25">
      <c r="A540" s="9">
        <v>539</v>
      </c>
      <c r="B540" s="176"/>
      <c r="C540" s="176"/>
      <c r="D540" s="176"/>
      <c r="E540" s="176"/>
      <c r="F540" s="176"/>
      <c r="G540" s="176"/>
      <c r="H540" s="176"/>
    </row>
    <row r="541" spans="1:8" x14ac:dyDescent="0.25">
      <c r="A541" s="9">
        <v>540</v>
      </c>
      <c r="B541" s="176"/>
      <c r="C541" s="176"/>
      <c r="D541" s="176"/>
      <c r="E541" s="176"/>
      <c r="F541" s="176"/>
      <c r="G541" s="176"/>
      <c r="H541" s="176"/>
    </row>
    <row r="542" spans="1:8" x14ac:dyDescent="0.25">
      <c r="A542" s="9">
        <v>541</v>
      </c>
      <c r="B542" s="176"/>
      <c r="C542" s="176"/>
      <c r="D542" s="176"/>
      <c r="E542" s="176"/>
      <c r="F542" s="176"/>
      <c r="G542" s="176"/>
      <c r="H542" s="176"/>
    </row>
    <row r="543" spans="1:8" x14ac:dyDescent="0.25">
      <c r="A543" s="9">
        <v>542</v>
      </c>
      <c r="B543" s="176"/>
      <c r="C543" s="176"/>
      <c r="D543" s="176"/>
      <c r="E543" s="176"/>
      <c r="F543" s="176"/>
      <c r="G543" s="176"/>
      <c r="H543" s="176"/>
    </row>
    <row r="544" spans="1:8" x14ac:dyDescent="0.25">
      <c r="A544" s="9">
        <v>543</v>
      </c>
      <c r="B544" s="176"/>
      <c r="C544" s="176"/>
      <c r="D544" s="176"/>
      <c r="E544" s="176"/>
      <c r="F544" s="176"/>
      <c r="G544" s="176"/>
      <c r="H544" s="176"/>
    </row>
    <row r="545" spans="1:8" x14ac:dyDescent="0.25">
      <c r="A545" s="9">
        <v>544</v>
      </c>
      <c r="B545" s="176"/>
      <c r="C545" s="176"/>
      <c r="D545" s="176"/>
      <c r="E545" s="176"/>
      <c r="F545" s="176"/>
      <c r="G545" s="176"/>
      <c r="H545" s="176"/>
    </row>
    <row r="546" spans="1:8" x14ac:dyDescent="0.25">
      <c r="A546" s="9">
        <v>545</v>
      </c>
      <c r="B546" s="176"/>
      <c r="C546" s="176"/>
      <c r="D546" s="176"/>
      <c r="E546" s="176"/>
      <c r="F546" s="176"/>
      <c r="G546" s="176"/>
      <c r="H546" s="176"/>
    </row>
    <row r="547" spans="1:8" x14ac:dyDescent="0.25">
      <c r="A547" s="9">
        <v>546</v>
      </c>
      <c r="B547" s="176"/>
      <c r="C547" s="176"/>
      <c r="D547" s="176"/>
      <c r="E547" s="176"/>
      <c r="F547" s="176"/>
      <c r="G547" s="176"/>
      <c r="H547" s="176"/>
    </row>
    <row r="548" spans="1:8" x14ac:dyDescent="0.25">
      <c r="A548" s="9">
        <v>547</v>
      </c>
      <c r="B548" s="176"/>
      <c r="C548" s="176"/>
      <c r="D548" s="176"/>
      <c r="E548" s="176"/>
      <c r="F548" s="176"/>
      <c r="G548" s="176"/>
      <c r="H548" s="176"/>
    </row>
    <row r="549" spans="1:8" x14ac:dyDescent="0.25">
      <c r="A549" s="9">
        <v>548</v>
      </c>
      <c r="B549" s="176"/>
      <c r="C549" s="176"/>
      <c r="D549" s="176"/>
      <c r="E549" s="176"/>
      <c r="F549" s="176"/>
      <c r="G549" s="176"/>
      <c r="H549" s="176"/>
    </row>
    <row r="550" spans="1:8" x14ac:dyDescent="0.25">
      <c r="A550" s="9">
        <v>549</v>
      </c>
      <c r="B550" s="176"/>
      <c r="C550" s="176"/>
      <c r="D550" s="176"/>
      <c r="E550" s="176"/>
      <c r="F550" s="176"/>
      <c r="G550" s="176"/>
      <c r="H550" s="176"/>
    </row>
    <row r="551" spans="1:8" x14ac:dyDescent="0.25">
      <c r="A551" s="9">
        <v>550</v>
      </c>
      <c r="B551" s="176"/>
      <c r="C551" s="176"/>
      <c r="D551" s="176"/>
      <c r="E551" s="176"/>
      <c r="F551" s="176"/>
      <c r="G551" s="176"/>
      <c r="H551" s="176"/>
    </row>
    <row r="552" spans="1:8" x14ac:dyDescent="0.25">
      <c r="A552" s="9">
        <v>551</v>
      </c>
      <c r="B552" s="176"/>
      <c r="C552" s="176"/>
      <c r="D552" s="176"/>
      <c r="E552" s="176"/>
      <c r="F552" s="176"/>
      <c r="G552" s="176"/>
      <c r="H552" s="176"/>
    </row>
    <row r="553" spans="1:8" x14ac:dyDescent="0.25">
      <c r="A553" s="9">
        <v>552</v>
      </c>
      <c r="B553" s="176"/>
      <c r="C553" s="176"/>
      <c r="D553" s="176"/>
      <c r="E553" s="176"/>
      <c r="F553" s="176"/>
      <c r="G553" s="176"/>
      <c r="H553" s="176"/>
    </row>
    <row r="554" spans="1:8" x14ac:dyDescent="0.25">
      <c r="A554" s="9">
        <v>553</v>
      </c>
      <c r="B554" s="176"/>
      <c r="C554" s="176"/>
      <c r="D554" s="176"/>
      <c r="E554" s="176"/>
      <c r="F554" s="176"/>
      <c r="G554" s="176"/>
      <c r="H554" s="176"/>
    </row>
    <row r="555" spans="1:8" x14ac:dyDescent="0.25">
      <c r="A555" s="9">
        <v>554</v>
      </c>
      <c r="B555" s="176"/>
      <c r="C555" s="176"/>
      <c r="D555" s="176"/>
      <c r="E555" s="176"/>
      <c r="F555" s="176"/>
      <c r="G555" s="176"/>
      <c r="H555" s="176"/>
    </row>
    <row r="556" spans="1:8" x14ac:dyDescent="0.25">
      <c r="A556" s="9">
        <v>555</v>
      </c>
      <c r="B556" s="176"/>
      <c r="C556" s="176"/>
      <c r="D556" s="176"/>
      <c r="E556" s="176"/>
      <c r="F556" s="176"/>
      <c r="G556" s="176"/>
      <c r="H556" s="176"/>
    </row>
    <row r="557" spans="1:8" x14ac:dyDescent="0.25">
      <c r="A557" s="9">
        <v>556</v>
      </c>
      <c r="B557" s="176"/>
      <c r="C557" s="176"/>
      <c r="D557" s="176"/>
      <c r="E557" s="176"/>
      <c r="F557" s="176"/>
      <c r="G557" s="176"/>
      <c r="H557" s="176"/>
    </row>
    <row r="558" spans="1:8" x14ac:dyDescent="0.25">
      <c r="A558" s="9">
        <v>557</v>
      </c>
      <c r="B558" s="176"/>
      <c r="C558" s="176"/>
      <c r="D558" s="176"/>
      <c r="E558" s="176"/>
      <c r="F558" s="176"/>
      <c r="G558" s="176"/>
      <c r="H558" s="176"/>
    </row>
    <row r="559" spans="1:8" x14ac:dyDescent="0.25">
      <c r="A559" s="9">
        <v>558</v>
      </c>
      <c r="B559" s="176"/>
      <c r="C559" s="176"/>
      <c r="D559" s="176"/>
      <c r="E559" s="176"/>
      <c r="F559" s="176"/>
      <c r="G559" s="176"/>
      <c r="H559" s="176"/>
    </row>
    <row r="560" spans="1:8" x14ac:dyDescent="0.25">
      <c r="A560" s="9">
        <v>559</v>
      </c>
      <c r="B560" s="176"/>
      <c r="C560" s="176"/>
      <c r="D560" s="176"/>
      <c r="E560" s="176"/>
      <c r="F560" s="176"/>
      <c r="G560" s="176"/>
      <c r="H560" s="176"/>
    </row>
    <row r="561" spans="1:8" x14ac:dyDescent="0.25">
      <c r="A561" s="9">
        <v>560</v>
      </c>
      <c r="B561" s="176"/>
      <c r="C561" s="176"/>
      <c r="D561" s="176"/>
      <c r="E561" s="176"/>
      <c r="F561" s="176"/>
      <c r="G561" s="176"/>
      <c r="H561" s="176"/>
    </row>
    <row r="562" spans="1:8" x14ac:dyDescent="0.25">
      <c r="A562" s="9">
        <v>561</v>
      </c>
      <c r="B562" s="176"/>
      <c r="C562" s="176"/>
      <c r="D562" s="176"/>
      <c r="E562" s="176"/>
      <c r="F562" s="176"/>
      <c r="G562" s="176"/>
      <c r="H562" s="176"/>
    </row>
    <row r="563" spans="1:8" x14ac:dyDescent="0.25">
      <c r="A563" s="9">
        <v>562</v>
      </c>
      <c r="B563" s="176"/>
      <c r="C563" s="176"/>
      <c r="D563" s="176"/>
      <c r="E563" s="176"/>
      <c r="F563" s="176"/>
      <c r="G563" s="176"/>
      <c r="H563" s="176"/>
    </row>
    <row r="564" spans="1:8" x14ac:dyDescent="0.25">
      <c r="A564" s="9">
        <v>563</v>
      </c>
      <c r="B564" s="176"/>
      <c r="C564" s="176"/>
      <c r="D564" s="176"/>
      <c r="E564" s="176"/>
      <c r="F564" s="176"/>
      <c r="G564" s="176"/>
      <c r="H564" s="176"/>
    </row>
    <row r="565" spans="1:8" x14ac:dyDescent="0.25">
      <c r="A565" s="9">
        <v>564</v>
      </c>
      <c r="B565" s="176"/>
      <c r="C565" s="176"/>
      <c r="D565" s="176"/>
      <c r="E565" s="176"/>
      <c r="F565" s="176"/>
      <c r="G565" s="176"/>
      <c r="H565" s="176"/>
    </row>
    <row r="566" spans="1:8" x14ac:dyDescent="0.25">
      <c r="A566" s="9">
        <v>565</v>
      </c>
      <c r="B566" s="176"/>
      <c r="C566" s="176"/>
      <c r="D566" s="176"/>
      <c r="E566" s="176"/>
      <c r="F566" s="176"/>
      <c r="G566" s="176"/>
      <c r="H566" s="176"/>
    </row>
    <row r="567" spans="1:8" x14ac:dyDescent="0.25">
      <c r="A567" s="9">
        <v>566</v>
      </c>
      <c r="B567" s="176"/>
      <c r="C567" s="176"/>
      <c r="D567" s="176"/>
      <c r="E567" s="176"/>
      <c r="F567" s="176"/>
      <c r="G567" s="176"/>
      <c r="H567" s="176"/>
    </row>
    <row r="568" spans="1:8" x14ac:dyDescent="0.25">
      <c r="A568" s="9">
        <v>567</v>
      </c>
      <c r="B568" s="176"/>
      <c r="C568" s="176"/>
      <c r="D568" s="176"/>
      <c r="E568" s="176"/>
      <c r="F568" s="176"/>
      <c r="G568" s="176"/>
      <c r="H568" s="176"/>
    </row>
    <row r="569" spans="1:8" x14ac:dyDescent="0.25">
      <c r="A569" s="9">
        <v>568</v>
      </c>
      <c r="B569" s="176"/>
      <c r="C569" s="176"/>
      <c r="D569" s="176"/>
      <c r="E569" s="176"/>
      <c r="F569" s="176"/>
      <c r="G569" s="176"/>
      <c r="H569" s="176"/>
    </row>
    <row r="570" spans="1:8" x14ac:dyDescent="0.25">
      <c r="A570" s="9">
        <v>569</v>
      </c>
      <c r="B570" s="176"/>
      <c r="C570" s="176"/>
      <c r="D570" s="176"/>
      <c r="E570" s="176"/>
      <c r="F570" s="176"/>
      <c r="G570" s="176"/>
      <c r="H570" s="176"/>
    </row>
    <row r="571" spans="1:8" x14ac:dyDescent="0.25">
      <c r="A571" s="9">
        <v>570</v>
      </c>
      <c r="B571" s="176"/>
      <c r="C571" s="176"/>
      <c r="D571" s="176"/>
      <c r="E571" s="176"/>
      <c r="F571" s="176"/>
      <c r="G571" s="176"/>
      <c r="H571" s="176"/>
    </row>
    <row r="572" spans="1:8" x14ac:dyDescent="0.25">
      <c r="A572" s="9">
        <v>571</v>
      </c>
      <c r="B572" s="176"/>
      <c r="C572" s="176"/>
      <c r="D572" s="176"/>
      <c r="E572" s="176"/>
      <c r="F572" s="176"/>
      <c r="G572" s="176"/>
      <c r="H572" s="176"/>
    </row>
    <row r="573" spans="1:8" x14ac:dyDescent="0.25">
      <c r="A573" s="9">
        <v>572</v>
      </c>
      <c r="B573" s="176"/>
      <c r="C573" s="176"/>
      <c r="D573" s="176"/>
      <c r="E573" s="176"/>
      <c r="F573" s="176"/>
      <c r="G573" s="176"/>
      <c r="H573" s="176"/>
    </row>
    <row r="574" spans="1:8" x14ac:dyDescent="0.25">
      <c r="A574" s="9">
        <v>573</v>
      </c>
      <c r="B574" s="176"/>
      <c r="C574" s="176"/>
      <c r="D574" s="176"/>
      <c r="E574" s="176"/>
      <c r="F574" s="176"/>
      <c r="G574" s="176"/>
      <c r="H574" s="176"/>
    </row>
    <row r="575" spans="1:8" x14ac:dyDescent="0.25">
      <c r="A575" s="9">
        <v>574</v>
      </c>
      <c r="B575" s="176"/>
      <c r="C575" s="176"/>
      <c r="D575" s="176"/>
      <c r="E575" s="176"/>
      <c r="F575" s="176"/>
      <c r="G575" s="176"/>
      <c r="H575" s="176"/>
    </row>
    <row r="576" spans="1:8" x14ac:dyDescent="0.25">
      <c r="A576" s="9">
        <v>575</v>
      </c>
      <c r="B576" s="176"/>
      <c r="C576" s="176"/>
      <c r="D576" s="176"/>
      <c r="E576" s="176"/>
      <c r="F576" s="176"/>
      <c r="G576" s="176"/>
      <c r="H576" s="176"/>
    </row>
    <row r="577" spans="1:8" x14ac:dyDescent="0.25">
      <c r="A577" s="9">
        <v>576</v>
      </c>
      <c r="B577" s="176"/>
      <c r="C577" s="176"/>
      <c r="D577" s="176"/>
      <c r="E577" s="176"/>
      <c r="F577" s="176"/>
      <c r="G577" s="176"/>
      <c r="H577" s="176"/>
    </row>
    <row r="578" spans="1:8" x14ac:dyDescent="0.25">
      <c r="A578" s="9">
        <v>577</v>
      </c>
      <c r="B578" s="176"/>
      <c r="C578" s="176"/>
      <c r="D578" s="176"/>
      <c r="E578" s="176"/>
      <c r="F578" s="176"/>
      <c r="G578" s="176"/>
      <c r="H578" s="176"/>
    </row>
    <row r="579" spans="1:8" x14ac:dyDescent="0.25">
      <c r="A579" s="9">
        <v>578</v>
      </c>
      <c r="B579" s="176"/>
      <c r="C579" s="176"/>
      <c r="D579" s="176"/>
      <c r="E579" s="176"/>
      <c r="F579" s="176"/>
      <c r="G579" s="176"/>
      <c r="H579" s="176"/>
    </row>
    <row r="580" spans="1:8" x14ac:dyDescent="0.25">
      <c r="A580" s="9">
        <v>579</v>
      </c>
      <c r="B580" s="176"/>
      <c r="C580" s="176"/>
      <c r="D580" s="176"/>
      <c r="E580" s="176"/>
      <c r="F580" s="176"/>
      <c r="G580" s="176"/>
      <c r="H580" s="176"/>
    </row>
    <row r="581" spans="1:8" x14ac:dyDescent="0.25">
      <c r="A581" s="9">
        <v>580</v>
      </c>
      <c r="B581" s="176"/>
      <c r="C581" s="176"/>
      <c r="D581" s="176"/>
      <c r="E581" s="176"/>
      <c r="F581" s="176"/>
      <c r="G581" s="176"/>
      <c r="H581" s="176"/>
    </row>
    <row r="582" spans="1:8" x14ac:dyDescent="0.25">
      <c r="A582" s="9">
        <v>581</v>
      </c>
      <c r="B582" s="176"/>
      <c r="C582" s="176"/>
      <c r="D582" s="176"/>
      <c r="E582" s="176"/>
      <c r="F582" s="176"/>
      <c r="G582" s="176"/>
      <c r="H582" s="176"/>
    </row>
    <row r="583" spans="1:8" x14ac:dyDescent="0.25">
      <c r="A583" s="9">
        <v>582</v>
      </c>
      <c r="B583" s="176"/>
      <c r="C583" s="176"/>
      <c r="D583" s="176"/>
      <c r="E583" s="176"/>
      <c r="F583" s="176"/>
      <c r="G583" s="176"/>
      <c r="H583" s="176"/>
    </row>
    <row r="584" spans="1:8" x14ac:dyDescent="0.25">
      <c r="A584" s="9">
        <v>583</v>
      </c>
      <c r="B584" s="176"/>
      <c r="C584" s="176"/>
      <c r="D584" s="176"/>
      <c r="E584" s="176"/>
      <c r="F584" s="176"/>
      <c r="G584" s="176"/>
      <c r="H584" s="176"/>
    </row>
    <row r="585" spans="1:8" x14ac:dyDescent="0.25">
      <c r="A585" s="9">
        <v>584</v>
      </c>
      <c r="B585" s="176"/>
      <c r="C585" s="176"/>
      <c r="D585" s="176"/>
      <c r="E585" s="176"/>
      <c r="F585" s="176"/>
      <c r="G585" s="176"/>
      <c r="H585" s="176"/>
    </row>
    <row r="586" spans="1:8" x14ac:dyDescent="0.25">
      <c r="A586" s="9">
        <v>585</v>
      </c>
      <c r="B586" s="176"/>
      <c r="C586" s="176"/>
      <c r="D586" s="176"/>
      <c r="E586" s="176"/>
      <c r="F586" s="176"/>
      <c r="G586" s="176"/>
      <c r="H586" s="176"/>
    </row>
    <row r="587" spans="1:8" x14ac:dyDescent="0.25">
      <c r="A587" s="9">
        <v>586</v>
      </c>
      <c r="B587" s="176"/>
      <c r="C587" s="176"/>
      <c r="D587" s="176"/>
      <c r="E587" s="176"/>
      <c r="F587" s="176"/>
      <c r="G587" s="176"/>
      <c r="H587" s="176"/>
    </row>
    <row r="588" spans="1:8" x14ac:dyDescent="0.25">
      <c r="A588" s="9">
        <v>587</v>
      </c>
      <c r="B588" s="176"/>
      <c r="C588" s="176"/>
      <c r="D588" s="176"/>
      <c r="E588" s="176"/>
      <c r="F588" s="176"/>
      <c r="G588" s="176"/>
      <c r="H588" s="176"/>
    </row>
    <row r="589" spans="1:8" x14ac:dyDescent="0.25">
      <c r="A589" s="9">
        <v>588</v>
      </c>
      <c r="B589" s="176"/>
      <c r="C589" s="176"/>
      <c r="D589" s="176"/>
      <c r="E589" s="176"/>
      <c r="F589" s="176"/>
      <c r="G589" s="176"/>
      <c r="H589" s="176"/>
    </row>
    <row r="590" spans="1:8" x14ac:dyDescent="0.25">
      <c r="A590" s="9">
        <v>589</v>
      </c>
      <c r="B590" s="176"/>
      <c r="C590" s="176"/>
      <c r="D590" s="176"/>
      <c r="E590" s="176"/>
      <c r="F590" s="176"/>
      <c r="G590" s="176"/>
      <c r="H590" s="176"/>
    </row>
    <row r="591" spans="1:8" x14ac:dyDescent="0.25">
      <c r="A591" s="9">
        <v>590</v>
      </c>
      <c r="B591" s="176"/>
      <c r="C591" s="176"/>
      <c r="D591" s="176"/>
      <c r="E591" s="176"/>
      <c r="F591" s="176"/>
      <c r="G591" s="176"/>
      <c r="H591" s="176"/>
    </row>
    <row r="592" spans="1:8" x14ac:dyDescent="0.25">
      <c r="A592" s="9">
        <v>591</v>
      </c>
      <c r="B592" s="176"/>
      <c r="C592" s="176"/>
      <c r="D592" s="176"/>
      <c r="E592" s="176"/>
      <c r="F592" s="176"/>
      <c r="G592" s="176"/>
      <c r="H592" s="176"/>
    </row>
    <row r="593" spans="1:8" x14ac:dyDescent="0.25">
      <c r="A593" s="9">
        <v>592</v>
      </c>
      <c r="B593" s="176"/>
      <c r="C593" s="176"/>
      <c r="D593" s="176"/>
      <c r="E593" s="176"/>
      <c r="F593" s="176"/>
      <c r="G593" s="176"/>
      <c r="H593" s="176"/>
    </row>
    <row r="594" spans="1:8" x14ac:dyDescent="0.25">
      <c r="A594" s="9">
        <v>593</v>
      </c>
      <c r="B594" s="176"/>
      <c r="C594" s="176"/>
      <c r="D594" s="176"/>
      <c r="E594" s="176"/>
      <c r="F594" s="176"/>
      <c r="G594" s="176"/>
      <c r="H594" s="176"/>
    </row>
    <row r="595" spans="1:8" x14ac:dyDescent="0.25">
      <c r="A595" s="9">
        <v>594</v>
      </c>
      <c r="B595" s="176"/>
      <c r="C595" s="176"/>
      <c r="D595" s="176"/>
      <c r="E595" s="176"/>
      <c r="F595" s="176"/>
      <c r="G595" s="176"/>
      <c r="H595" s="176"/>
    </row>
    <row r="596" spans="1:8" x14ac:dyDescent="0.25">
      <c r="A596" s="9">
        <v>595</v>
      </c>
      <c r="B596" s="176"/>
      <c r="C596" s="176"/>
      <c r="D596" s="176"/>
      <c r="E596" s="176"/>
      <c r="F596" s="176"/>
      <c r="G596" s="176"/>
      <c r="H596" s="176"/>
    </row>
    <row r="597" spans="1:8" x14ac:dyDescent="0.25">
      <c r="A597" s="9">
        <v>596</v>
      </c>
      <c r="B597" s="176"/>
      <c r="C597" s="176"/>
      <c r="D597" s="176"/>
      <c r="E597" s="176"/>
      <c r="F597" s="176"/>
      <c r="G597" s="176"/>
      <c r="H597" s="176"/>
    </row>
    <row r="598" spans="1:8" x14ac:dyDescent="0.25">
      <c r="A598" s="9">
        <v>597</v>
      </c>
      <c r="B598" s="176"/>
      <c r="C598" s="176"/>
      <c r="D598" s="176"/>
      <c r="E598" s="176"/>
      <c r="F598" s="176"/>
      <c r="G598" s="176"/>
      <c r="H598" s="176"/>
    </row>
    <row r="599" spans="1:8" x14ac:dyDescent="0.25">
      <c r="A599" s="9">
        <v>598</v>
      </c>
      <c r="B599" s="176"/>
      <c r="C599" s="176"/>
      <c r="D599" s="176"/>
      <c r="E599" s="176"/>
      <c r="F599" s="176"/>
      <c r="G599" s="176"/>
      <c r="H599" s="176"/>
    </row>
    <row r="600" spans="1:8" x14ac:dyDescent="0.25">
      <c r="A600" s="9">
        <v>599</v>
      </c>
      <c r="B600" s="176"/>
      <c r="C600" s="176"/>
      <c r="D600" s="176"/>
      <c r="E600" s="176"/>
      <c r="F600" s="176"/>
      <c r="G600" s="176"/>
      <c r="H600" s="176"/>
    </row>
    <row r="601" spans="1:8" x14ac:dyDescent="0.25">
      <c r="A601" s="9">
        <v>600</v>
      </c>
      <c r="B601" s="176"/>
      <c r="C601" s="176"/>
      <c r="D601" s="176"/>
      <c r="E601" s="176"/>
      <c r="F601" s="176"/>
      <c r="G601" s="176"/>
      <c r="H601" s="176"/>
    </row>
    <row r="602" spans="1:8" x14ac:dyDescent="0.25">
      <c r="A602" s="9">
        <v>601</v>
      </c>
      <c r="B602" s="176"/>
      <c r="C602" s="176"/>
      <c r="D602" s="176"/>
      <c r="E602" s="176"/>
      <c r="F602" s="176"/>
      <c r="G602" s="176"/>
      <c r="H602" s="176"/>
    </row>
    <row r="603" spans="1:8" x14ac:dyDescent="0.25">
      <c r="A603" s="9">
        <v>602</v>
      </c>
      <c r="B603" s="176"/>
      <c r="C603" s="176"/>
      <c r="D603" s="176"/>
      <c r="E603" s="176"/>
      <c r="F603" s="176"/>
      <c r="G603" s="176"/>
      <c r="H603" s="176"/>
    </row>
    <row r="604" spans="1:8" x14ac:dyDescent="0.25">
      <c r="A604" s="9">
        <v>603</v>
      </c>
      <c r="B604" s="176"/>
      <c r="C604" s="176"/>
      <c r="D604" s="176"/>
      <c r="E604" s="176"/>
      <c r="F604" s="176"/>
      <c r="G604" s="176"/>
      <c r="H604" s="176"/>
    </row>
    <row r="605" spans="1:8" x14ac:dyDescent="0.25">
      <c r="A605" s="9">
        <v>604</v>
      </c>
      <c r="B605" s="176"/>
      <c r="C605" s="176"/>
      <c r="D605" s="176"/>
      <c r="E605" s="176"/>
      <c r="F605" s="176"/>
      <c r="G605" s="176"/>
      <c r="H605" s="176"/>
    </row>
    <row r="606" spans="1:8" x14ac:dyDescent="0.25">
      <c r="A606" s="9">
        <v>605</v>
      </c>
      <c r="B606" s="176"/>
      <c r="C606" s="176"/>
      <c r="D606" s="176"/>
      <c r="E606" s="176"/>
      <c r="F606" s="176"/>
      <c r="G606" s="176"/>
      <c r="H606" s="176"/>
    </row>
    <row r="607" spans="1:8" x14ac:dyDescent="0.25">
      <c r="A607" s="9">
        <v>606</v>
      </c>
      <c r="B607" s="176"/>
      <c r="C607" s="176"/>
      <c r="D607" s="176"/>
      <c r="E607" s="176"/>
      <c r="F607" s="176"/>
      <c r="G607" s="176"/>
      <c r="H607" s="176"/>
    </row>
    <row r="608" spans="1:8" x14ac:dyDescent="0.25">
      <c r="A608" s="9">
        <v>607</v>
      </c>
      <c r="B608" s="176"/>
      <c r="C608" s="176"/>
      <c r="D608" s="176"/>
      <c r="E608" s="176"/>
      <c r="F608" s="176"/>
      <c r="G608" s="176"/>
      <c r="H608" s="176"/>
    </row>
    <row r="609" spans="1:8" x14ac:dyDescent="0.25">
      <c r="A609" s="9">
        <v>608</v>
      </c>
      <c r="B609" s="176"/>
      <c r="C609" s="176"/>
      <c r="D609" s="176"/>
      <c r="E609" s="176"/>
      <c r="F609" s="176"/>
      <c r="G609" s="176"/>
      <c r="H609" s="176"/>
    </row>
    <row r="610" spans="1:8" x14ac:dyDescent="0.25">
      <c r="A610" s="9">
        <v>609</v>
      </c>
      <c r="B610" s="176"/>
      <c r="C610" s="176"/>
      <c r="D610" s="176"/>
      <c r="E610" s="176"/>
      <c r="F610" s="176"/>
      <c r="G610" s="176"/>
      <c r="H610" s="176"/>
    </row>
    <row r="611" spans="1:8" x14ac:dyDescent="0.25">
      <c r="A611" s="9">
        <v>610</v>
      </c>
      <c r="B611" s="176"/>
      <c r="C611" s="176"/>
      <c r="D611" s="176"/>
      <c r="E611" s="176"/>
      <c r="F611" s="176"/>
      <c r="G611" s="176"/>
      <c r="H611" s="176"/>
    </row>
    <row r="612" spans="1:8" x14ac:dyDescent="0.25">
      <c r="A612" s="9">
        <v>611</v>
      </c>
      <c r="B612" s="176"/>
      <c r="C612" s="176"/>
      <c r="D612" s="176"/>
      <c r="E612" s="176"/>
      <c r="F612" s="176"/>
      <c r="G612" s="176"/>
      <c r="H612" s="176"/>
    </row>
    <row r="613" spans="1:8" x14ac:dyDescent="0.25">
      <c r="A613" s="9">
        <v>612</v>
      </c>
      <c r="B613" s="176"/>
      <c r="C613" s="176"/>
      <c r="D613" s="176"/>
      <c r="E613" s="176"/>
      <c r="F613" s="176"/>
      <c r="G613" s="176"/>
      <c r="H613" s="176"/>
    </row>
    <row r="614" spans="1:8" x14ac:dyDescent="0.25">
      <c r="A614" s="9">
        <v>613</v>
      </c>
      <c r="B614" s="176"/>
      <c r="C614" s="176"/>
      <c r="D614" s="176"/>
      <c r="E614" s="176"/>
      <c r="F614" s="176"/>
      <c r="G614" s="176"/>
      <c r="H614" s="176"/>
    </row>
    <row r="615" spans="1:8" x14ac:dyDescent="0.25">
      <c r="A615" s="9">
        <v>614</v>
      </c>
      <c r="B615" s="176"/>
      <c r="C615" s="176"/>
      <c r="D615" s="176"/>
      <c r="E615" s="176"/>
      <c r="F615" s="176"/>
      <c r="G615" s="176"/>
      <c r="H615" s="176"/>
    </row>
    <row r="616" spans="1:8" x14ac:dyDescent="0.25">
      <c r="A616" s="9">
        <v>615</v>
      </c>
      <c r="B616" s="176"/>
      <c r="C616" s="176"/>
      <c r="D616" s="176"/>
      <c r="E616" s="176"/>
      <c r="F616" s="176"/>
      <c r="G616" s="176"/>
      <c r="H616" s="176"/>
    </row>
    <row r="617" spans="1:8" x14ac:dyDescent="0.25">
      <c r="A617" s="9">
        <v>616</v>
      </c>
      <c r="B617" s="176"/>
      <c r="C617" s="176"/>
      <c r="D617" s="176"/>
      <c r="E617" s="176"/>
      <c r="F617" s="176"/>
      <c r="G617" s="176"/>
      <c r="H617" s="176"/>
    </row>
    <row r="618" spans="1:8" x14ac:dyDescent="0.25">
      <c r="A618" s="9">
        <v>617</v>
      </c>
      <c r="B618" s="176"/>
      <c r="C618" s="176"/>
      <c r="D618" s="176"/>
      <c r="E618" s="176"/>
      <c r="F618" s="176"/>
      <c r="G618" s="176"/>
      <c r="H618" s="176"/>
    </row>
    <row r="619" spans="1:8" x14ac:dyDescent="0.25">
      <c r="A619" s="9">
        <v>618</v>
      </c>
      <c r="B619" s="176"/>
      <c r="C619" s="176"/>
      <c r="D619" s="176"/>
      <c r="E619" s="176"/>
      <c r="F619" s="176"/>
      <c r="G619" s="176"/>
      <c r="H619" s="176"/>
    </row>
    <row r="620" spans="1:8" x14ac:dyDescent="0.25">
      <c r="A620" s="9">
        <v>619</v>
      </c>
      <c r="B620" s="176"/>
      <c r="C620" s="176"/>
      <c r="D620" s="176"/>
      <c r="E620" s="176"/>
      <c r="F620" s="176"/>
      <c r="G620" s="176"/>
      <c r="H620" s="176"/>
    </row>
    <row r="621" spans="1:8" x14ac:dyDescent="0.25">
      <c r="A621" s="9">
        <v>620</v>
      </c>
      <c r="B621" s="176"/>
      <c r="C621" s="176"/>
      <c r="D621" s="176"/>
      <c r="E621" s="176"/>
      <c r="F621" s="176"/>
      <c r="G621" s="176"/>
      <c r="H621" s="176"/>
    </row>
    <row r="622" spans="1:8" x14ac:dyDescent="0.25">
      <c r="A622" s="9">
        <v>621</v>
      </c>
      <c r="B622" s="176"/>
      <c r="C622" s="176"/>
      <c r="D622" s="176"/>
      <c r="E622" s="176"/>
      <c r="F622" s="176"/>
      <c r="G622" s="176"/>
      <c r="H622" s="176"/>
    </row>
    <row r="623" spans="1:8" x14ac:dyDescent="0.25">
      <c r="A623" s="9">
        <v>622</v>
      </c>
      <c r="B623" s="176"/>
      <c r="C623" s="176"/>
      <c r="D623" s="176"/>
      <c r="E623" s="176"/>
      <c r="F623" s="176"/>
      <c r="G623" s="176"/>
      <c r="H623" s="176"/>
    </row>
    <row r="624" spans="1:8" x14ac:dyDescent="0.25">
      <c r="A624" s="9">
        <v>623</v>
      </c>
      <c r="B624" s="176"/>
      <c r="C624" s="176"/>
      <c r="D624" s="176"/>
      <c r="E624" s="176"/>
      <c r="F624" s="176"/>
      <c r="G624" s="176"/>
      <c r="H624" s="176"/>
    </row>
    <row r="625" spans="1:8" x14ac:dyDescent="0.25">
      <c r="A625" s="9">
        <v>624</v>
      </c>
      <c r="B625" s="176"/>
      <c r="C625" s="176"/>
      <c r="D625" s="176"/>
      <c r="E625" s="176"/>
      <c r="F625" s="176"/>
      <c r="G625" s="176"/>
      <c r="H625" s="176"/>
    </row>
    <row r="626" spans="1:8" x14ac:dyDescent="0.25">
      <c r="A626" s="9">
        <v>625</v>
      </c>
      <c r="B626" s="176"/>
      <c r="C626" s="176"/>
      <c r="D626" s="176"/>
      <c r="E626" s="176"/>
      <c r="F626" s="176"/>
      <c r="G626" s="176"/>
      <c r="H626" s="176"/>
    </row>
    <row r="627" spans="1:8" x14ac:dyDescent="0.25">
      <c r="A627" s="9">
        <v>626</v>
      </c>
      <c r="B627" s="176"/>
      <c r="C627" s="176"/>
      <c r="D627" s="176"/>
      <c r="E627" s="176"/>
      <c r="F627" s="176"/>
      <c r="G627" s="176"/>
      <c r="H627" s="176"/>
    </row>
    <row r="628" spans="1:8" x14ac:dyDescent="0.25">
      <c r="A628" s="9">
        <v>627</v>
      </c>
      <c r="B628" s="176"/>
      <c r="C628" s="176"/>
      <c r="D628" s="176"/>
      <c r="E628" s="176"/>
      <c r="F628" s="176"/>
      <c r="G628" s="176"/>
      <c r="H628" s="176"/>
    </row>
    <row r="629" spans="1:8" x14ac:dyDescent="0.25">
      <c r="A629" s="9">
        <v>628</v>
      </c>
      <c r="B629" s="176"/>
      <c r="C629" s="176"/>
      <c r="D629" s="176"/>
      <c r="E629" s="176"/>
      <c r="F629" s="176"/>
      <c r="G629" s="176"/>
      <c r="H629" s="176"/>
    </row>
    <row r="630" spans="1:8" x14ac:dyDescent="0.25">
      <c r="A630" s="9">
        <v>629</v>
      </c>
      <c r="B630" s="176"/>
      <c r="C630" s="176"/>
      <c r="D630" s="176"/>
      <c r="E630" s="176"/>
      <c r="F630" s="176"/>
      <c r="G630" s="176"/>
      <c r="H630" s="176"/>
    </row>
    <row r="631" spans="1:8" x14ac:dyDescent="0.25">
      <c r="A631" s="9">
        <v>630</v>
      </c>
      <c r="B631" s="176"/>
      <c r="C631" s="176"/>
      <c r="D631" s="176"/>
      <c r="E631" s="176"/>
      <c r="F631" s="176"/>
      <c r="G631" s="176"/>
      <c r="H631" s="176"/>
    </row>
    <row r="632" spans="1:8" x14ac:dyDescent="0.25">
      <c r="A632" s="9">
        <v>631</v>
      </c>
      <c r="B632" s="176"/>
      <c r="C632" s="176"/>
      <c r="D632" s="176"/>
      <c r="E632" s="176"/>
      <c r="F632" s="176"/>
      <c r="G632" s="176"/>
      <c r="H632" s="176"/>
    </row>
    <row r="633" spans="1:8" x14ac:dyDescent="0.25">
      <c r="A633" s="9">
        <v>632</v>
      </c>
      <c r="B633" s="176"/>
      <c r="C633" s="176"/>
      <c r="D633" s="176"/>
      <c r="E633" s="176"/>
      <c r="F633" s="176"/>
      <c r="G633" s="176"/>
      <c r="H633" s="176"/>
    </row>
    <row r="634" spans="1:8" x14ac:dyDescent="0.25">
      <c r="A634" s="9">
        <v>633</v>
      </c>
      <c r="B634" s="176"/>
      <c r="C634" s="176"/>
      <c r="D634" s="176"/>
      <c r="E634" s="176"/>
      <c r="F634" s="176"/>
      <c r="G634" s="176"/>
      <c r="H634" s="176"/>
    </row>
    <row r="635" spans="1:8" x14ac:dyDescent="0.25">
      <c r="A635" s="9">
        <v>634</v>
      </c>
      <c r="B635" s="176"/>
      <c r="C635" s="176"/>
      <c r="D635" s="176"/>
      <c r="E635" s="176"/>
      <c r="F635" s="176"/>
      <c r="G635" s="176"/>
      <c r="H635" s="176"/>
    </row>
    <row r="636" spans="1:8" x14ac:dyDescent="0.25">
      <c r="A636" s="9">
        <v>635</v>
      </c>
      <c r="B636" s="176"/>
      <c r="C636" s="176"/>
      <c r="D636" s="176"/>
      <c r="E636" s="176"/>
      <c r="F636" s="176"/>
      <c r="G636" s="176"/>
      <c r="H636" s="176"/>
    </row>
    <row r="637" spans="1:8" x14ac:dyDescent="0.25">
      <c r="A637" s="9">
        <v>636</v>
      </c>
      <c r="B637" s="176"/>
      <c r="C637" s="176"/>
      <c r="D637" s="176"/>
      <c r="E637" s="176"/>
      <c r="F637" s="176"/>
      <c r="G637" s="176"/>
      <c r="H637" s="176"/>
    </row>
    <row r="638" spans="1:8" x14ac:dyDescent="0.25">
      <c r="A638" s="9">
        <v>637</v>
      </c>
      <c r="B638" s="176"/>
      <c r="C638" s="176"/>
      <c r="D638" s="176"/>
      <c r="E638" s="176"/>
      <c r="F638" s="176"/>
      <c r="G638" s="176"/>
      <c r="H638" s="176"/>
    </row>
    <row r="639" spans="1:8" x14ac:dyDescent="0.25">
      <c r="A639" s="9">
        <v>638</v>
      </c>
      <c r="B639" s="176"/>
      <c r="C639" s="176"/>
      <c r="D639" s="176"/>
      <c r="E639" s="176"/>
      <c r="F639" s="176"/>
      <c r="G639" s="176"/>
      <c r="H639" s="176"/>
    </row>
    <row r="640" spans="1:8" x14ac:dyDescent="0.25">
      <c r="A640" s="9">
        <v>639</v>
      </c>
      <c r="B640" s="176"/>
      <c r="C640" s="176"/>
      <c r="D640" s="176"/>
      <c r="E640" s="176"/>
      <c r="F640" s="176"/>
      <c r="G640" s="176"/>
      <c r="H640" s="176"/>
    </row>
    <row r="641" spans="1:8" x14ac:dyDescent="0.25">
      <c r="A641" s="9">
        <v>640</v>
      </c>
      <c r="B641" s="176"/>
      <c r="C641" s="176"/>
      <c r="D641" s="176"/>
      <c r="E641" s="176"/>
      <c r="F641" s="176"/>
      <c r="G641" s="176"/>
      <c r="H641" s="176"/>
    </row>
    <row r="642" spans="1:8" x14ac:dyDescent="0.25">
      <c r="A642" s="9">
        <v>641</v>
      </c>
      <c r="B642" s="176"/>
      <c r="C642" s="176"/>
      <c r="D642" s="176"/>
      <c r="E642" s="176"/>
      <c r="F642" s="176"/>
      <c r="G642" s="176"/>
      <c r="H642" s="176"/>
    </row>
    <row r="643" spans="1:8" x14ac:dyDescent="0.25">
      <c r="A643" s="9">
        <v>642</v>
      </c>
      <c r="B643" s="176"/>
      <c r="C643" s="176"/>
      <c r="D643" s="176"/>
      <c r="E643" s="176"/>
      <c r="F643" s="176"/>
      <c r="G643" s="176"/>
      <c r="H643" s="176"/>
    </row>
    <row r="644" spans="1:8" x14ac:dyDescent="0.25">
      <c r="A644" s="9">
        <v>643</v>
      </c>
      <c r="B644" s="176"/>
      <c r="C644" s="176"/>
      <c r="D644" s="176"/>
      <c r="E644" s="176"/>
      <c r="F644" s="176"/>
      <c r="G644" s="176"/>
      <c r="H644" s="176"/>
    </row>
    <row r="645" spans="1:8" x14ac:dyDescent="0.25">
      <c r="A645" s="9">
        <v>644</v>
      </c>
      <c r="B645" s="176"/>
      <c r="C645" s="176"/>
      <c r="D645" s="176"/>
      <c r="E645" s="176"/>
      <c r="F645" s="176"/>
      <c r="G645" s="176"/>
      <c r="H645" s="176"/>
    </row>
    <row r="646" spans="1:8" x14ac:dyDescent="0.25">
      <c r="A646" s="9">
        <v>645</v>
      </c>
      <c r="B646" s="176"/>
      <c r="C646" s="176"/>
      <c r="D646" s="176"/>
      <c r="E646" s="176"/>
      <c r="F646" s="176"/>
      <c r="G646" s="176"/>
      <c r="H646" s="176"/>
    </row>
    <row r="647" spans="1:8" x14ac:dyDescent="0.25">
      <c r="A647" s="9">
        <v>646</v>
      </c>
      <c r="B647" s="176"/>
      <c r="C647" s="176"/>
      <c r="D647" s="176"/>
      <c r="E647" s="176"/>
      <c r="F647" s="176"/>
      <c r="G647" s="176"/>
      <c r="H647" s="176"/>
    </row>
    <row r="648" spans="1:8" x14ac:dyDescent="0.25">
      <c r="A648" s="9">
        <v>647</v>
      </c>
      <c r="B648" s="176"/>
      <c r="C648" s="176"/>
      <c r="D648" s="176"/>
      <c r="E648" s="176"/>
      <c r="F648" s="176"/>
      <c r="G648" s="176"/>
      <c r="H648" s="176"/>
    </row>
    <row r="649" spans="1:8" x14ac:dyDescent="0.25">
      <c r="A649" s="9">
        <v>648</v>
      </c>
      <c r="B649" s="176"/>
      <c r="C649" s="176"/>
      <c r="D649" s="176"/>
      <c r="E649" s="176"/>
      <c r="F649" s="176"/>
      <c r="G649" s="176"/>
      <c r="H649" s="176"/>
    </row>
    <row r="650" spans="1:8" x14ac:dyDescent="0.25">
      <c r="A650" s="9">
        <v>649</v>
      </c>
      <c r="B650" s="176"/>
      <c r="C650" s="176"/>
      <c r="D650" s="176"/>
      <c r="E650" s="176"/>
      <c r="F650" s="176"/>
      <c r="G650" s="176"/>
      <c r="H650" s="176"/>
    </row>
    <row r="651" spans="1:8" x14ac:dyDescent="0.25">
      <c r="A651" s="9">
        <v>650</v>
      </c>
      <c r="B651" s="176"/>
      <c r="C651" s="176"/>
      <c r="D651" s="176"/>
      <c r="E651" s="176"/>
      <c r="F651" s="176"/>
      <c r="G651" s="176"/>
      <c r="H651" s="176"/>
    </row>
    <row r="652" spans="1:8" x14ac:dyDescent="0.25">
      <c r="A652" s="9">
        <v>651</v>
      </c>
      <c r="B652" s="176"/>
      <c r="C652" s="176"/>
      <c r="D652" s="176"/>
      <c r="E652" s="176"/>
      <c r="F652" s="176"/>
      <c r="G652" s="176"/>
      <c r="H652" s="176"/>
    </row>
    <row r="653" spans="1:8" x14ac:dyDescent="0.25">
      <c r="A653" s="9">
        <v>652</v>
      </c>
      <c r="B653" s="176"/>
      <c r="C653" s="176"/>
      <c r="D653" s="176"/>
      <c r="E653" s="176"/>
      <c r="F653" s="176"/>
      <c r="G653" s="176"/>
      <c r="H653" s="176"/>
    </row>
    <row r="654" spans="1:8" x14ac:dyDescent="0.25">
      <c r="A654" s="9">
        <v>653</v>
      </c>
      <c r="B654" s="176"/>
      <c r="C654" s="176"/>
      <c r="D654" s="176"/>
      <c r="E654" s="176"/>
      <c r="F654" s="176"/>
      <c r="G654" s="176"/>
      <c r="H654" s="176"/>
    </row>
    <row r="655" spans="1:8" x14ac:dyDescent="0.25">
      <c r="A655" s="9">
        <v>654</v>
      </c>
      <c r="B655" s="176"/>
      <c r="C655" s="176"/>
      <c r="D655" s="176"/>
      <c r="E655" s="176"/>
      <c r="F655" s="176"/>
      <c r="G655" s="176"/>
      <c r="H655" s="176"/>
    </row>
    <row r="656" spans="1:8" x14ac:dyDescent="0.25">
      <c r="A656" s="9">
        <v>655</v>
      </c>
      <c r="B656" s="176"/>
      <c r="C656" s="176"/>
      <c r="D656" s="176"/>
      <c r="E656" s="176"/>
      <c r="F656" s="176"/>
      <c r="G656" s="176"/>
      <c r="H656" s="176"/>
    </row>
    <row r="657" spans="1:8" x14ac:dyDescent="0.25">
      <c r="A657" s="9">
        <v>656</v>
      </c>
      <c r="B657" s="176"/>
      <c r="C657" s="176"/>
      <c r="D657" s="176"/>
      <c r="E657" s="176"/>
      <c r="F657" s="176"/>
      <c r="G657" s="176"/>
      <c r="H657" s="176"/>
    </row>
    <row r="658" spans="1:8" x14ac:dyDescent="0.25">
      <c r="A658" s="9">
        <v>657</v>
      </c>
      <c r="B658" s="176"/>
      <c r="C658" s="176"/>
      <c r="D658" s="176"/>
      <c r="E658" s="176"/>
      <c r="F658" s="176"/>
      <c r="G658" s="176"/>
      <c r="H658" s="176"/>
    </row>
    <row r="659" spans="1:8" x14ac:dyDescent="0.25">
      <c r="A659" s="9">
        <v>658</v>
      </c>
      <c r="B659" s="176"/>
      <c r="C659" s="176"/>
      <c r="D659" s="176"/>
      <c r="E659" s="176"/>
      <c r="F659" s="176"/>
      <c r="G659" s="176"/>
      <c r="H659" s="176"/>
    </row>
    <row r="660" spans="1:8" x14ac:dyDescent="0.25">
      <c r="A660" s="9">
        <v>659</v>
      </c>
      <c r="B660" s="176"/>
      <c r="C660" s="176"/>
      <c r="D660" s="176"/>
      <c r="E660" s="176"/>
      <c r="F660" s="176"/>
      <c r="G660" s="176"/>
      <c r="H660" s="176"/>
    </row>
    <row r="661" spans="1:8" x14ac:dyDescent="0.25">
      <c r="A661" s="9">
        <v>660</v>
      </c>
      <c r="B661" s="176"/>
      <c r="C661" s="176"/>
      <c r="D661" s="176"/>
      <c r="E661" s="176"/>
      <c r="F661" s="176"/>
      <c r="G661" s="176"/>
      <c r="H661" s="176"/>
    </row>
    <row r="662" spans="1:8" x14ac:dyDescent="0.25">
      <c r="A662" s="9">
        <v>661</v>
      </c>
      <c r="B662" s="176"/>
      <c r="C662" s="176"/>
      <c r="D662" s="176"/>
      <c r="E662" s="176"/>
      <c r="F662" s="176"/>
      <c r="G662" s="176"/>
      <c r="H662" s="176"/>
    </row>
    <row r="663" spans="1:8" x14ac:dyDescent="0.25">
      <c r="A663" s="9">
        <v>662</v>
      </c>
      <c r="B663" s="176"/>
      <c r="C663" s="176"/>
      <c r="D663" s="176"/>
      <c r="E663" s="176"/>
      <c r="F663" s="176"/>
      <c r="G663" s="176"/>
      <c r="H663" s="176"/>
    </row>
    <row r="664" spans="1:8" x14ac:dyDescent="0.25">
      <c r="A664" s="9">
        <v>663</v>
      </c>
      <c r="B664" s="176"/>
      <c r="C664" s="176"/>
      <c r="D664" s="176"/>
      <c r="E664" s="176"/>
      <c r="F664" s="176"/>
      <c r="G664" s="176"/>
      <c r="H664" s="176"/>
    </row>
    <row r="665" spans="1:8" x14ac:dyDescent="0.25">
      <c r="A665" s="9">
        <v>664</v>
      </c>
      <c r="B665" s="176"/>
      <c r="C665" s="176"/>
      <c r="D665" s="176"/>
      <c r="E665" s="176"/>
      <c r="F665" s="176"/>
      <c r="G665" s="176"/>
      <c r="H665" s="176"/>
    </row>
    <row r="666" spans="1:8" x14ac:dyDescent="0.25">
      <c r="A666" s="9">
        <v>665</v>
      </c>
      <c r="B666" s="176"/>
      <c r="C666" s="176"/>
      <c r="D666" s="176"/>
      <c r="E666" s="176"/>
      <c r="F666" s="176"/>
      <c r="G666" s="176"/>
      <c r="H666" s="176"/>
    </row>
    <row r="667" spans="1:8" x14ac:dyDescent="0.25">
      <c r="A667" s="9">
        <v>666</v>
      </c>
      <c r="B667" s="176"/>
      <c r="C667" s="176"/>
      <c r="D667" s="176"/>
      <c r="E667" s="176"/>
      <c r="F667" s="176"/>
      <c r="G667" s="176"/>
      <c r="H667" s="176"/>
    </row>
    <row r="668" spans="1:8" x14ac:dyDescent="0.25">
      <c r="A668" s="9">
        <v>667</v>
      </c>
      <c r="B668" s="176"/>
      <c r="C668" s="176"/>
      <c r="D668" s="176"/>
      <c r="E668" s="176"/>
      <c r="F668" s="176"/>
      <c r="G668" s="176"/>
      <c r="H668" s="176"/>
    </row>
    <row r="669" spans="1:8" x14ac:dyDescent="0.25">
      <c r="A669" s="9">
        <v>668</v>
      </c>
      <c r="B669" s="176"/>
      <c r="C669" s="176"/>
      <c r="D669" s="176"/>
      <c r="E669" s="176"/>
      <c r="F669" s="176"/>
      <c r="G669" s="176"/>
      <c r="H669" s="176"/>
    </row>
    <row r="670" spans="1:8" x14ac:dyDescent="0.25">
      <c r="A670" s="9">
        <v>669</v>
      </c>
      <c r="B670" s="176"/>
      <c r="C670" s="176"/>
      <c r="D670" s="176"/>
      <c r="E670" s="176"/>
      <c r="F670" s="176"/>
      <c r="G670" s="176"/>
      <c r="H670" s="176"/>
    </row>
    <row r="671" spans="1:8" x14ac:dyDescent="0.25">
      <c r="A671" s="9">
        <v>670</v>
      </c>
      <c r="B671" s="176"/>
      <c r="C671" s="176"/>
      <c r="D671" s="176"/>
      <c r="E671" s="176"/>
      <c r="F671" s="176"/>
      <c r="G671" s="176"/>
      <c r="H671" s="176"/>
    </row>
    <row r="672" spans="1:8" x14ac:dyDescent="0.25">
      <c r="A672" s="9">
        <v>671</v>
      </c>
      <c r="B672" s="176"/>
      <c r="C672" s="176"/>
      <c r="D672" s="176"/>
      <c r="E672" s="176"/>
      <c r="F672" s="176"/>
      <c r="G672" s="176"/>
      <c r="H672" s="176"/>
    </row>
    <row r="673" spans="1:8" x14ac:dyDescent="0.25">
      <c r="A673" s="9">
        <v>672</v>
      </c>
      <c r="B673" s="176"/>
      <c r="C673" s="176"/>
      <c r="D673" s="176"/>
      <c r="E673" s="176"/>
      <c r="F673" s="176"/>
      <c r="G673" s="176"/>
      <c r="H673" s="176"/>
    </row>
    <row r="674" spans="1:8" x14ac:dyDescent="0.25">
      <c r="A674" s="9">
        <v>673</v>
      </c>
      <c r="B674" s="176"/>
      <c r="C674" s="176"/>
      <c r="D674" s="176"/>
      <c r="E674" s="176"/>
      <c r="F674" s="176"/>
      <c r="G674" s="176"/>
      <c r="H674" s="176"/>
    </row>
    <row r="675" spans="1:8" x14ac:dyDescent="0.25">
      <c r="A675" s="9">
        <v>674</v>
      </c>
      <c r="B675" s="176"/>
      <c r="C675" s="176"/>
      <c r="D675" s="176"/>
      <c r="E675" s="176"/>
      <c r="F675" s="176"/>
      <c r="G675" s="176"/>
      <c r="H675" s="176"/>
    </row>
    <row r="676" spans="1:8" x14ac:dyDescent="0.25">
      <c r="A676" s="9">
        <v>675</v>
      </c>
      <c r="B676" s="176"/>
      <c r="C676" s="176"/>
      <c r="D676" s="176"/>
      <c r="E676" s="176"/>
      <c r="F676" s="176"/>
      <c r="G676" s="176"/>
      <c r="H676" s="176"/>
    </row>
    <row r="677" spans="1:8" x14ac:dyDescent="0.25">
      <c r="A677" s="9">
        <v>676</v>
      </c>
      <c r="B677" s="176"/>
      <c r="C677" s="176"/>
      <c r="D677" s="176"/>
      <c r="E677" s="176"/>
      <c r="F677" s="176"/>
      <c r="G677" s="176"/>
      <c r="H677" s="176"/>
    </row>
    <row r="678" spans="1:8" x14ac:dyDescent="0.25">
      <c r="A678" s="9">
        <v>677</v>
      </c>
      <c r="B678" s="176"/>
      <c r="C678" s="176"/>
      <c r="D678" s="176"/>
      <c r="E678" s="176"/>
      <c r="F678" s="176"/>
      <c r="G678" s="176"/>
      <c r="H678" s="176"/>
    </row>
    <row r="679" spans="1:8" x14ac:dyDescent="0.25">
      <c r="A679" s="9">
        <v>678</v>
      </c>
      <c r="B679" s="176"/>
      <c r="C679" s="176"/>
      <c r="D679" s="176"/>
      <c r="E679" s="176"/>
      <c r="F679" s="176"/>
      <c r="G679" s="176"/>
      <c r="H679" s="176"/>
    </row>
    <row r="680" spans="1:8" x14ac:dyDescent="0.25">
      <c r="A680" s="9">
        <v>679</v>
      </c>
      <c r="B680" s="176"/>
      <c r="C680" s="176"/>
      <c r="D680" s="176"/>
      <c r="E680" s="176"/>
      <c r="F680" s="176"/>
      <c r="G680" s="176"/>
      <c r="H680" s="176"/>
    </row>
    <row r="681" spans="1:8" x14ac:dyDescent="0.25">
      <c r="A681" s="9">
        <v>680</v>
      </c>
      <c r="B681" s="176"/>
      <c r="C681" s="176"/>
      <c r="D681" s="176"/>
      <c r="E681" s="176"/>
      <c r="F681" s="176"/>
      <c r="G681" s="176"/>
      <c r="H681" s="176"/>
    </row>
    <row r="682" spans="1:8" x14ac:dyDescent="0.25">
      <c r="A682" s="9">
        <v>681</v>
      </c>
      <c r="B682" s="176"/>
      <c r="C682" s="598"/>
      <c r="D682" s="176"/>
      <c r="E682" s="601"/>
      <c r="F682" s="176"/>
      <c r="G682" s="176"/>
      <c r="H682" s="176"/>
    </row>
    <row r="683" spans="1:8" x14ac:dyDescent="0.25">
      <c r="A683" s="9">
        <v>682</v>
      </c>
      <c r="B683" s="176"/>
      <c r="C683" s="598"/>
      <c r="D683" s="176"/>
      <c r="E683" s="601"/>
      <c r="F683" s="176"/>
      <c r="G683" s="176"/>
      <c r="H683" s="176"/>
    </row>
    <row r="684" spans="1:8" x14ac:dyDescent="0.25">
      <c r="A684" s="9">
        <v>683</v>
      </c>
      <c r="B684" s="176"/>
      <c r="C684" s="598"/>
      <c r="D684" s="176"/>
      <c r="E684" s="601"/>
      <c r="F684" s="176"/>
      <c r="G684" s="176"/>
      <c r="H684" s="176"/>
    </row>
    <row r="685" spans="1:8" x14ac:dyDescent="0.25">
      <c r="A685" s="9">
        <v>684</v>
      </c>
      <c r="B685" s="176"/>
      <c r="C685" s="598"/>
      <c r="D685" s="176"/>
      <c r="E685" s="601"/>
      <c r="F685" s="176"/>
      <c r="G685" s="176"/>
      <c r="H685" s="176"/>
    </row>
    <row r="686" spans="1:8" x14ac:dyDescent="0.25">
      <c r="A686" s="9">
        <v>685</v>
      </c>
      <c r="B686" s="176"/>
      <c r="C686" s="598"/>
      <c r="D686" s="176"/>
      <c r="E686" s="601"/>
      <c r="F686" s="176"/>
      <c r="G686" s="176"/>
      <c r="H686" s="176"/>
    </row>
    <row r="687" spans="1:8" x14ac:dyDescent="0.25">
      <c r="A687" s="9">
        <v>686</v>
      </c>
      <c r="B687" s="176"/>
      <c r="C687" s="598"/>
      <c r="D687" s="176"/>
      <c r="E687" s="601"/>
      <c r="F687" s="176"/>
      <c r="G687" s="176"/>
      <c r="H687" s="176"/>
    </row>
    <row r="688" spans="1:8" x14ac:dyDescent="0.25">
      <c r="A688" s="9">
        <v>687</v>
      </c>
      <c r="B688" s="176"/>
      <c r="C688" s="598"/>
      <c r="D688" s="176"/>
      <c r="E688" s="601"/>
      <c r="F688" s="176"/>
      <c r="G688" s="176"/>
      <c r="H688" s="176"/>
    </row>
    <row r="689" spans="1:8" x14ac:dyDescent="0.25">
      <c r="A689" s="9">
        <v>688</v>
      </c>
      <c r="B689" s="176"/>
      <c r="C689" s="598"/>
      <c r="D689" s="176"/>
      <c r="E689" s="601"/>
      <c r="F689" s="176"/>
      <c r="G689" s="176"/>
      <c r="H689" s="176"/>
    </row>
    <row r="690" spans="1:8" x14ac:dyDescent="0.25">
      <c r="A690" s="9">
        <v>689</v>
      </c>
      <c r="B690" s="176"/>
      <c r="C690" s="598"/>
      <c r="D690" s="176"/>
      <c r="E690" s="601"/>
      <c r="F690" s="176"/>
      <c r="G690" s="176"/>
      <c r="H690" s="176"/>
    </row>
    <row r="691" spans="1:8" x14ac:dyDescent="0.25">
      <c r="A691" s="9">
        <v>690</v>
      </c>
      <c r="B691" s="176"/>
      <c r="C691" s="598"/>
      <c r="D691" s="176"/>
      <c r="E691" s="601"/>
      <c r="F691" s="176"/>
      <c r="G691" s="176"/>
      <c r="H691" s="176"/>
    </row>
    <row r="692" spans="1:8" x14ac:dyDescent="0.25">
      <c r="A692" s="9">
        <v>691</v>
      </c>
      <c r="B692" s="176"/>
      <c r="C692" s="598"/>
      <c r="D692" s="176"/>
      <c r="E692" s="601"/>
      <c r="F692" s="176"/>
      <c r="G692" s="176"/>
      <c r="H692" s="176"/>
    </row>
    <row r="693" spans="1:8" x14ac:dyDescent="0.25">
      <c r="A693" s="9">
        <v>692</v>
      </c>
      <c r="B693" s="176"/>
      <c r="C693" s="598"/>
      <c r="D693" s="176"/>
      <c r="E693" s="601"/>
      <c r="F693" s="176"/>
      <c r="G693" s="176"/>
      <c r="H693" s="176"/>
    </row>
    <row r="694" spans="1:8" x14ac:dyDescent="0.25">
      <c r="A694" s="9">
        <v>693</v>
      </c>
      <c r="B694" s="176"/>
      <c r="C694" s="598"/>
      <c r="D694" s="176"/>
      <c r="E694" s="601"/>
      <c r="F694" s="176"/>
      <c r="G694" s="176"/>
      <c r="H694" s="176"/>
    </row>
    <row r="695" spans="1:8" x14ac:dyDescent="0.25">
      <c r="A695" s="9">
        <v>694</v>
      </c>
      <c r="B695" s="176"/>
      <c r="C695" s="598"/>
      <c r="D695" s="176"/>
      <c r="E695" s="601"/>
      <c r="F695" s="176"/>
      <c r="G695" s="176"/>
      <c r="H695" s="176"/>
    </row>
    <row r="696" spans="1:8" x14ac:dyDescent="0.25">
      <c r="A696" s="9">
        <v>695</v>
      </c>
      <c r="B696" s="176"/>
      <c r="C696" s="598"/>
      <c r="D696" s="176"/>
      <c r="E696" s="601"/>
      <c r="F696" s="176"/>
      <c r="G696" s="176"/>
      <c r="H696" s="176"/>
    </row>
    <row r="697" spans="1:8" x14ac:dyDescent="0.25">
      <c r="A697" s="9">
        <v>696</v>
      </c>
      <c r="B697" s="176"/>
      <c r="C697" s="598"/>
      <c r="D697" s="176"/>
      <c r="E697" s="601"/>
      <c r="F697" s="176"/>
      <c r="G697" s="176"/>
      <c r="H697" s="176"/>
    </row>
    <row r="698" spans="1:8" x14ac:dyDescent="0.25">
      <c r="A698" s="9">
        <v>697</v>
      </c>
      <c r="B698" s="176"/>
      <c r="C698" s="598"/>
      <c r="D698" s="176"/>
      <c r="E698" s="601"/>
      <c r="F698" s="176"/>
      <c r="G698" s="176"/>
      <c r="H698" s="176"/>
    </row>
    <row r="699" spans="1:8" x14ac:dyDescent="0.25">
      <c r="A699" s="9">
        <v>698</v>
      </c>
      <c r="B699" s="176"/>
      <c r="C699" s="598"/>
      <c r="D699" s="176"/>
      <c r="E699" s="601"/>
      <c r="F699" s="176"/>
      <c r="G699" s="176"/>
      <c r="H699" s="176"/>
    </row>
    <row r="700" spans="1:8" x14ac:dyDescent="0.25">
      <c r="A700" s="9">
        <v>699</v>
      </c>
      <c r="B700" s="176"/>
      <c r="C700" s="598"/>
      <c r="D700" s="176"/>
      <c r="E700" s="601"/>
      <c r="F700" s="176"/>
      <c r="G700" s="176"/>
      <c r="H700" s="176"/>
    </row>
    <row r="701" spans="1:8" x14ac:dyDescent="0.25">
      <c r="A701" s="9">
        <v>700</v>
      </c>
      <c r="B701" s="176"/>
      <c r="C701" s="598"/>
      <c r="D701" s="176"/>
      <c r="E701" s="601"/>
      <c r="F701" s="176"/>
      <c r="G701" s="176"/>
      <c r="H701" s="176"/>
    </row>
    <row r="702" spans="1:8" x14ac:dyDescent="0.25">
      <c r="A702" s="9">
        <v>701</v>
      </c>
      <c r="B702" s="176"/>
      <c r="C702" s="598"/>
      <c r="D702" s="176"/>
      <c r="E702" s="601"/>
      <c r="F702" s="176"/>
      <c r="G702" s="176"/>
      <c r="H702" s="176"/>
    </row>
    <row r="703" spans="1:8" x14ac:dyDescent="0.25">
      <c r="A703" s="9">
        <v>702</v>
      </c>
      <c r="B703" s="176"/>
      <c r="C703" s="598"/>
      <c r="D703" s="176"/>
      <c r="E703" s="601"/>
      <c r="F703" s="176"/>
      <c r="G703" s="176"/>
      <c r="H703" s="176"/>
    </row>
    <row r="704" spans="1:8" x14ac:dyDescent="0.25">
      <c r="A704" s="9">
        <v>703</v>
      </c>
      <c r="B704" s="176"/>
      <c r="C704" s="598"/>
      <c r="D704" s="176"/>
      <c r="E704" s="601"/>
      <c r="F704" s="176"/>
      <c r="G704" s="176"/>
      <c r="H704" s="176"/>
    </row>
    <row r="705" spans="1:8" x14ac:dyDescent="0.25">
      <c r="A705" s="9">
        <v>704</v>
      </c>
      <c r="B705" s="176"/>
      <c r="C705" s="598"/>
      <c r="D705" s="176"/>
      <c r="E705" s="601"/>
      <c r="F705" s="176"/>
      <c r="G705" s="176"/>
      <c r="H705" s="176"/>
    </row>
    <row r="706" spans="1:8" x14ac:dyDescent="0.25">
      <c r="A706" s="9">
        <v>705</v>
      </c>
      <c r="B706" s="176"/>
      <c r="C706" s="598"/>
      <c r="D706" s="176"/>
      <c r="E706" s="601"/>
      <c r="F706" s="176"/>
      <c r="G706" s="176"/>
      <c r="H706" s="176"/>
    </row>
    <row r="707" spans="1:8" x14ac:dyDescent="0.25">
      <c r="A707" s="9">
        <v>706</v>
      </c>
      <c r="B707" s="176"/>
      <c r="C707" s="598"/>
      <c r="D707" s="176"/>
      <c r="E707" s="601"/>
      <c r="F707" s="176"/>
      <c r="G707" s="176"/>
      <c r="H707" s="176"/>
    </row>
    <row r="708" spans="1:8" x14ac:dyDescent="0.25">
      <c r="A708" s="9">
        <v>707</v>
      </c>
      <c r="B708" s="176"/>
      <c r="C708" s="598"/>
      <c r="D708" s="176"/>
      <c r="E708" s="601"/>
      <c r="F708" s="176"/>
      <c r="G708" s="176"/>
      <c r="H708" s="176"/>
    </row>
    <row r="709" spans="1:8" x14ac:dyDescent="0.25">
      <c r="A709" s="9">
        <v>708</v>
      </c>
      <c r="B709" s="176"/>
      <c r="C709" s="598"/>
      <c r="D709" s="176"/>
      <c r="E709" s="601"/>
      <c r="F709" s="176"/>
      <c r="G709" s="176"/>
      <c r="H709" s="176"/>
    </row>
    <row r="710" spans="1:8" x14ac:dyDescent="0.25">
      <c r="A710" s="9">
        <v>709</v>
      </c>
      <c r="B710" s="176"/>
      <c r="C710" s="598"/>
      <c r="D710" s="176"/>
      <c r="E710" s="601"/>
      <c r="F710" s="176"/>
      <c r="G710" s="176"/>
      <c r="H710" s="176"/>
    </row>
    <row r="711" spans="1:8" x14ac:dyDescent="0.25">
      <c r="A711" s="9">
        <v>710</v>
      </c>
      <c r="B711" s="176"/>
      <c r="C711" s="598"/>
      <c r="D711" s="176"/>
      <c r="E711" s="601"/>
      <c r="F711" s="176"/>
      <c r="G711" s="176"/>
      <c r="H711" s="176"/>
    </row>
    <row r="712" spans="1:8" x14ac:dyDescent="0.25">
      <c r="A712" s="9">
        <v>711</v>
      </c>
      <c r="B712" s="176"/>
      <c r="C712" s="598"/>
      <c r="D712" s="176"/>
      <c r="E712" s="601"/>
      <c r="F712" s="176"/>
      <c r="G712" s="176"/>
      <c r="H712" s="176"/>
    </row>
    <row r="713" spans="1:8" x14ac:dyDescent="0.25">
      <c r="A713" s="9">
        <v>712</v>
      </c>
      <c r="B713" s="176"/>
      <c r="C713" s="598"/>
      <c r="D713" s="176"/>
      <c r="E713" s="601"/>
      <c r="F713" s="176"/>
      <c r="G713" s="176"/>
      <c r="H713" s="176"/>
    </row>
    <row r="714" spans="1:8" x14ac:dyDescent="0.25">
      <c r="A714" s="9">
        <v>713</v>
      </c>
      <c r="B714" s="176"/>
      <c r="C714" s="598"/>
      <c r="D714" s="176"/>
      <c r="E714" s="601"/>
      <c r="F714" s="176"/>
      <c r="G714" s="176"/>
      <c r="H714" s="176"/>
    </row>
    <row r="715" spans="1:8" x14ac:dyDescent="0.25">
      <c r="A715" s="9">
        <v>714</v>
      </c>
      <c r="B715" s="176"/>
      <c r="C715" s="598"/>
      <c r="D715" s="176"/>
      <c r="E715" s="601"/>
      <c r="F715" s="176"/>
      <c r="G715" s="176"/>
      <c r="H715" s="176"/>
    </row>
    <row r="716" spans="1:8" x14ac:dyDescent="0.25">
      <c r="A716" s="9">
        <v>715</v>
      </c>
      <c r="B716" s="176"/>
      <c r="C716" s="598"/>
      <c r="D716" s="176"/>
      <c r="E716" s="601"/>
      <c r="F716" s="176"/>
      <c r="G716" s="176"/>
      <c r="H716" s="176"/>
    </row>
    <row r="717" spans="1:8" x14ac:dyDescent="0.25">
      <c r="A717" s="9">
        <v>716</v>
      </c>
      <c r="B717" s="176"/>
      <c r="C717" s="598"/>
      <c r="D717" s="176"/>
      <c r="E717" s="601"/>
      <c r="F717" s="176"/>
      <c r="G717" s="176"/>
      <c r="H717" s="176"/>
    </row>
    <row r="718" spans="1:8" x14ac:dyDescent="0.25">
      <c r="A718" s="9">
        <v>717</v>
      </c>
      <c r="B718" s="176"/>
      <c r="C718" s="598"/>
      <c r="D718" s="176"/>
      <c r="E718" s="601"/>
      <c r="F718" s="176"/>
      <c r="G718" s="176"/>
      <c r="H718" s="176"/>
    </row>
    <row r="719" spans="1:8" x14ac:dyDescent="0.25">
      <c r="A719" s="9">
        <v>718</v>
      </c>
      <c r="B719" s="176"/>
      <c r="C719" s="598"/>
      <c r="D719" s="176"/>
      <c r="E719" s="601"/>
      <c r="F719" s="176"/>
      <c r="G719" s="176"/>
      <c r="H719" s="176"/>
    </row>
    <row r="720" spans="1:8" x14ac:dyDescent="0.25">
      <c r="A720" s="9">
        <v>719</v>
      </c>
      <c r="B720" s="176"/>
      <c r="C720" s="598"/>
      <c r="D720" s="176"/>
      <c r="E720" s="601"/>
      <c r="F720" s="176"/>
      <c r="G720" s="176"/>
      <c r="H720" s="176"/>
    </row>
    <row r="721" spans="1:8" x14ac:dyDescent="0.25">
      <c r="A721" s="9">
        <v>720</v>
      </c>
      <c r="B721" s="176"/>
      <c r="C721" s="598"/>
      <c r="D721" s="176"/>
      <c r="E721" s="601"/>
      <c r="F721" s="176"/>
      <c r="G721" s="176"/>
      <c r="H721" s="176"/>
    </row>
    <row r="722" spans="1:8" x14ac:dyDescent="0.25">
      <c r="A722" s="9">
        <v>721</v>
      </c>
      <c r="B722" s="176"/>
      <c r="C722" s="598"/>
      <c r="D722" s="176"/>
      <c r="E722" s="601"/>
      <c r="F722" s="176"/>
      <c r="G722" s="176"/>
      <c r="H722" s="176"/>
    </row>
    <row r="723" spans="1:8" x14ac:dyDescent="0.25">
      <c r="A723" s="9">
        <v>722</v>
      </c>
      <c r="B723" s="176"/>
      <c r="C723" s="598"/>
      <c r="D723" s="176"/>
      <c r="E723" s="601"/>
      <c r="F723" s="176"/>
      <c r="G723" s="176"/>
      <c r="H723" s="176"/>
    </row>
    <row r="724" spans="1:8" x14ac:dyDescent="0.25">
      <c r="A724" s="9">
        <v>723</v>
      </c>
      <c r="B724" s="176"/>
      <c r="C724" s="598"/>
      <c r="D724" s="176"/>
      <c r="E724" s="601"/>
      <c r="F724" s="176"/>
      <c r="G724" s="176"/>
      <c r="H724" s="176"/>
    </row>
    <row r="725" spans="1:8" x14ac:dyDescent="0.25">
      <c r="A725" s="9">
        <v>724</v>
      </c>
      <c r="B725" s="176"/>
      <c r="C725" s="598"/>
      <c r="D725" s="176"/>
      <c r="E725" s="601"/>
      <c r="F725" s="176"/>
      <c r="G725" s="176"/>
      <c r="H725" s="176"/>
    </row>
    <row r="726" spans="1:8" x14ac:dyDescent="0.25">
      <c r="A726" s="9">
        <v>725</v>
      </c>
      <c r="B726" s="176"/>
      <c r="C726" s="598"/>
      <c r="D726" s="176"/>
      <c r="E726" s="601"/>
      <c r="F726" s="176"/>
      <c r="G726" s="176"/>
      <c r="H726" s="176"/>
    </row>
    <row r="727" spans="1:8" x14ac:dyDescent="0.25">
      <c r="A727" s="9">
        <v>726</v>
      </c>
      <c r="B727" s="176"/>
      <c r="C727" s="598"/>
      <c r="D727" s="176"/>
      <c r="E727" s="601"/>
      <c r="F727" s="176"/>
      <c r="G727" s="176"/>
      <c r="H727" s="176"/>
    </row>
    <row r="728" spans="1:8" x14ac:dyDescent="0.25">
      <c r="A728" s="9">
        <v>727</v>
      </c>
      <c r="B728" s="176"/>
      <c r="C728" s="598"/>
      <c r="D728" s="176"/>
      <c r="E728" s="601"/>
      <c r="F728" s="176"/>
      <c r="G728" s="176"/>
      <c r="H728" s="176"/>
    </row>
    <row r="729" spans="1:8" x14ac:dyDescent="0.25">
      <c r="A729" s="9">
        <v>728</v>
      </c>
      <c r="B729" s="176"/>
      <c r="C729" s="598"/>
      <c r="D729" s="176"/>
      <c r="E729" s="601"/>
      <c r="F729" s="176"/>
      <c r="G729" s="176"/>
      <c r="H729" s="176"/>
    </row>
    <row r="730" spans="1:8" x14ac:dyDescent="0.25">
      <c r="A730" s="9">
        <v>729</v>
      </c>
      <c r="B730" s="176"/>
      <c r="C730" s="598"/>
      <c r="D730" s="176"/>
      <c r="E730" s="601"/>
      <c r="F730" s="176"/>
      <c r="G730" s="176"/>
      <c r="H730" s="176"/>
    </row>
    <row r="731" spans="1:8" x14ac:dyDescent="0.25">
      <c r="A731" s="9">
        <v>730</v>
      </c>
      <c r="B731" s="176"/>
      <c r="C731" s="598"/>
      <c r="D731" s="176"/>
      <c r="E731" s="601"/>
      <c r="F731" s="176"/>
      <c r="G731" s="176"/>
      <c r="H731" s="176"/>
    </row>
    <row r="732" spans="1:8" x14ac:dyDescent="0.25">
      <c r="A732" s="9">
        <v>731</v>
      </c>
      <c r="B732" s="176"/>
      <c r="C732" s="598"/>
      <c r="D732" s="176"/>
      <c r="E732" s="601"/>
      <c r="F732" s="176"/>
      <c r="G732" s="176"/>
      <c r="H732" s="176"/>
    </row>
    <row r="733" spans="1:8" x14ac:dyDescent="0.25">
      <c r="A733" s="9">
        <v>732</v>
      </c>
      <c r="B733" s="176"/>
      <c r="C733" s="598"/>
      <c r="D733" s="176"/>
      <c r="E733" s="601"/>
      <c r="F733" s="176"/>
      <c r="G733" s="176"/>
      <c r="H733" s="176"/>
    </row>
    <row r="734" spans="1:8" x14ac:dyDescent="0.25">
      <c r="A734" s="9">
        <v>733</v>
      </c>
      <c r="B734" s="176"/>
      <c r="C734" s="598"/>
      <c r="D734" s="176"/>
      <c r="E734" s="601"/>
      <c r="F734" s="176"/>
      <c r="G734" s="176"/>
      <c r="H734" s="176"/>
    </row>
    <row r="735" spans="1:8" x14ac:dyDescent="0.25">
      <c r="A735" s="9">
        <v>734</v>
      </c>
      <c r="B735" s="176"/>
      <c r="C735" s="598"/>
      <c r="D735" s="176"/>
      <c r="E735" s="601"/>
      <c r="F735" s="176"/>
      <c r="G735" s="176"/>
      <c r="H735" s="176"/>
    </row>
    <row r="736" spans="1:8" x14ac:dyDescent="0.25">
      <c r="A736" s="9">
        <v>735</v>
      </c>
      <c r="B736" s="176"/>
      <c r="C736" s="598"/>
      <c r="D736" s="176"/>
      <c r="E736" s="601"/>
      <c r="F736" s="176"/>
      <c r="G736" s="176"/>
      <c r="H736" s="176"/>
    </row>
    <row r="737" spans="1:8" x14ac:dyDescent="0.25">
      <c r="A737" s="9">
        <v>736</v>
      </c>
      <c r="B737" s="176"/>
      <c r="C737" s="598"/>
      <c r="D737" s="176"/>
      <c r="E737" s="601"/>
      <c r="F737" s="176"/>
      <c r="G737" s="176"/>
      <c r="H737" s="176"/>
    </row>
    <row r="738" spans="1:8" x14ac:dyDescent="0.25">
      <c r="A738" s="9">
        <v>737</v>
      </c>
      <c r="B738" s="176"/>
      <c r="C738" s="598"/>
      <c r="D738" s="176"/>
      <c r="E738" s="601"/>
      <c r="F738" s="176"/>
      <c r="G738" s="176"/>
      <c r="H738" s="176"/>
    </row>
    <row r="739" spans="1:8" x14ac:dyDescent="0.25">
      <c r="A739" s="9">
        <v>738</v>
      </c>
      <c r="B739" s="176"/>
      <c r="C739" s="598"/>
      <c r="D739" s="176"/>
      <c r="E739" s="601"/>
      <c r="F739" s="176"/>
      <c r="G739" s="176"/>
      <c r="H739" s="176"/>
    </row>
    <row r="740" spans="1:8" x14ac:dyDescent="0.25">
      <c r="A740" s="9">
        <v>739</v>
      </c>
      <c r="B740" s="176"/>
      <c r="C740" s="598"/>
      <c r="D740" s="176"/>
      <c r="E740" s="601"/>
      <c r="F740" s="176"/>
      <c r="G740" s="176"/>
      <c r="H740" s="176"/>
    </row>
    <row r="741" spans="1:8" x14ac:dyDescent="0.25">
      <c r="A741" s="9">
        <v>740</v>
      </c>
      <c r="B741" s="176"/>
      <c r="C741" s="598"/>
      <c r="D741" s="176"/>
      <c r="E741" s="601"/>
      <c r="F741" s="176"/>
      <c r="G741" s="176"/>
      <c r="H741" s="176"/>
    </row>
    <row r="742" spans="1:8" x14ac:dyDescent="0.25">
      <c r="A742" s="9">
        <v>741</v>
      </c>
      <c r="B742" s="176"/>
      <c r="C742" s="598"/>
      <c r="D742" s="176"/>
      <c r="E742" s="601"/>
      <c r="F742" s="176"/>
      <c r="G742" s="176"/>
      <c r="H742" s="176"/>
    </row>
    <row r="743" spans="1:8" x14ac:dyDescent="0.25">
      <c r="A743" s="9">
        <v>742</v>
      </c>
      <c r="B743" s="176"/>
      <c r="C743" s="598"/>
      <c r="D743" s="176"/>
      <c r="E743" s="601"/>
      <c r="F743" s="176"/>
      <c r="G743" s="176"/>
      <c r="H743" s="176"/>
    </row>
    <row r="744" spans="1:8" x14ac:dyDescent="0.25">
      <c r="A744" s="9">
        <v>743</v>
      </c>
      <c r="B744" s="176"/>
      <c r="C744" s="598"/>
      <c r="D744" s="176"/>
      <c r="E744" s="601"/>
      <c r="F744" s="176"/>
      <c r="G744" s="176"/>
      <c r="H744" s="176"/>
    </row>
    <row r="745" spans="1:8" x14ac:dyDescent="0.25">
      <c r="A745" s="9">
        <v>744</v>
      </c>
      <c r="B745" s="176"/>
      <c r="C745" s="598"/>
      <c r="D745" s="176"/>
      <c r="E745" s="601"/>
      <c r="F745" s="176"/>
      <c r="G745" s="176"/>
      <c r="H745" s="176"/>
    </row>
    <row r="746" spans="1:8" x14ac:dyDescent="0.25">
      <c r="A746" s="9">
        <v>745</v>
      </c>
      <c r="B746" s="176"/>
      <c r="C746" s="598"/>
      <c r="D746" s="176"/>
      <c r="E746" s="601"/>
      <c r="F746" s="176"/>
      <c r="G746" s="176"/>
      <c r="H746" s="176"/>
    </row>
    <row r="747" spans="1:8" x14ac:dyDescent="0.25">
      <c r="A747" s="9">
        <v>746</v>
      </c>
      <c r="B747" s="176"/>
      <c r="C747" s="598"/>
      <c r="D747" s="176"/>
      <c r="E747" s="601"/>
      <c r="F747" s="176"/>
      <c r="G747" s="176"/>
      <c r="H747" s="176"/>
    </row>
    <row r="748" spans="1:8" x14ac:dyDescent="0.25">
      <c r="A748" s="9">
        <v>747</v>
      </c>
      <c r="B748" s="176"/>
      <c r="C748" s="598"/>
      <c r="D748" s="176"/>
      <c r="E748" s="601"/>
      <c r="F748" s="176"/>
      <c r="G748" s="176"/>
      <c r="H748" s="176"/>
    </row>
    <row r="749" spans="1:8" x14ac:dyDescent="0.25">
      <c r="A749" s="9">
        <v>748</v>
      </c>
      <c r="B749" s="176"/>
      <c r="C749" s="598"/>
      <c r="D749" s="176"/>
      <c r="E749" s="601"/>
      <c r="F749" s="176"/>
      <c r="G749" s="176"/>
      <c r="H749" s="176"/>
    </row>
    <row r="750" spans="1:8" x14ac:dyDescent="0.25">
      <c r="A750" s="9">
        <v>749</v>
      </c>
      <c r="B750" s="176"/>
      <c r="C750" s="598"/>
      <c r="D750" s="176"/>
      <c r="E750" s="601"/>
      <c r="F750" s="176"/>
      <c r="G750" s="176"/>
      <c r="H750" s="176"/>
    </row>
    <row r="751" spans="1:8" x14ac:dyDescent="0.25">
      <c r="A751" s="9">
        <v>750</v>
      </c>
      <c r="B751" s="176"/>
      <c r="C751" s="598"/>
      <c r="D751" s="176"/>
      <c r="E751" s="601"/>
      <c r="F751" s="176"/>
      <c r="G751" s="176"/>
      <c r="H751" s="176"/>
    </row>
    <row r="752" spans="1:8" x14ac:dyDescent="0.25">
      <c r="A752" s="9">
        <v>751</v>
      </c>
      <c r="B752" s="176"/>
      <c r="C752" s="598"/>
      <c r="D752" s="176"/>
      <c r="E752" s="601"/>
      <c r="F752" s="176"/>
      <c r="G752" s="176"/>
      <c r="H752" s="176"/>
    </row>
    <row r="753" spans="1:8" x14ac:dyDescent="0.25">
      <c r="A753" s="9">
        <v>752</v>
      </c>
      <c r="B753" s="176"/>
      <c r="C753" s="598"/>
      <c r="D753" s="176"/>
      <c r="E753" s="601"/>
      <c r="F753" s="176"/>
      <c r="G753" s="176"/>
      <c r="H753" s="176"/>
    </row>
    <row r="754" spans="1:8" x14ac:dyDescent="0.25">
      <c r="A754" s="9">
        <v>753</v>
      </c>
      <c r="B754" s="176"/>
      <c r="C754" s="598"/>
      <c r="D754" s="176"/>
      <c r="E754" s="601"/>
      <c r="F754" s="176"/>
      <c r="G754" s="176"/>
      <c r="H754" s="176"/>
    </row>
    <row r="755" spans="1:8" x14ac:dyDescent="0.25">
      <c r="A755" s="9">
        <v>754</v>
      </c>
      <c r="B755" s="176"/>
      <c r="C755" s="598"/>
      <c r="D755" s="176"/>
      <c r="E755" s="601"/>
      <c r="F755" s="176"/>
      <c r="G755" s="176"/>
      <c r="H755" s="176"/>
    </row>
    <row r="756" spans="1:8" x14ac:dyDescent="0.25">
      <c r="A756" s="9">
        <v>755</v>
      </c>
      <c r="B756" s="176"/>
      <c r="C756" s="598"/>
      <c r="D756" s="176"/>
      <c r="E756" s="601"/>
      <c r="F756" s="176"/>
      <c r="G756" s="176"/>
      <c r="H756" s="176"/>
    </row>
    <row r="757" spans="1:8" x14ac:dyDescent="0.25">
      <c r="A757" s="9">
        <v>756</v>
      </c>
      <c r="B757" s="176"/>
      <c r="C757" s="598"/>
      <c r="D757" s="176"/>
      <c r="E757" s="601"/>
      <c r="F757" s="176"/>
      <c r="G757" s="176"/>
      <c r="H757" s="176"/>
    </row>
    <row r="758" spans="1:8" x14ac:dyDescent="0.25">
      <c r="A758" s="9">
        <v>757</v>
      </c>
      <c r="B758" s="176"/>
      <c r="C758" s="598"/>
      <c r="D758" s="176"/>
      <c r="E758" s="601"/>
      <c r="F758" s="176"/>
      <c r="G758" s="176"/>
      <c r="H758" s="176"/>
    </row>
    <row r="759" spans="1:8" x14ac:dyDescent="0.25">
      <c r="A759" s="9">
        <v>758</v>
      </c>
      <c r="B759" s="176"/>
      <c r="C759" s="598"/>
      <c r="D759" s="176"/>
      <c r="E759" s="601"/>
      <c r="F759" s="176"/>
      <c r="G759" s="176"/>
      <c r="H759" s="176"/>
    </row>
    <row r="760" spans="1:8" x14ac:dyDescent="0.25">
      <c r="A760" s="9">
        <v>759</v>
      </c>
      <c r="B760" s="176"/>
      <c r="C760" s="598"/>
      <c r="D760" s="176"/>
      <c r="E760" s="601"/>
      <c r="F760" s="176"/>
      <c r="G760" s="176"/>
      <c r="H760" s="176"/>
    </row>
    <row r="761" spans="1:8" x14ac:dyDescent="0.25">
      <c r="A761" s="9">
        <v>760</v>
      </c>
      <c r="B761" s="176"/>
      <c r="C761" s="598"/>
      <c r="D761" s="176"/>
      <c r="E761" s="601"/>
      <c r="F761" s="176"/>
      <c r="G761" s="176"/>
      <c r="H761" s="176"/>
    </row>
    <row r="762" spans="1:8" x14ac:dyDescent="0.25">
      <c r="A762" s="9">
        <v>761</v>
      </c>
      <c r="B762" s="176"/>
      <c r="C762" s="598"/>
      <c r="D762" s="176"/>
      <c r="E762" s="601"/>
      <c r="F762" s="176"/>
      <c r="G762" s="176"/>
      <c r="H762" s="176"/>
    </row>
    <row r="763" spans="1:8" x14ac:dyDescent="0.25">
      <c r="A763" s="9">
        <v>762</v>
      </c>
      <c r="B763" s="176"/>
      <c r="C763" s="598"/>
      <c r="D763" s="176"/>
      <c r="E763" s="601"/>
      <c r="F763" s="176"/>
      <c r="G763" s="176"/>
      <c r="H763" s="176"/>
    </row>
    <row r="764" spans="1:8" x14ac:dyDescent="0.25">
      <c r="A764" s="9">
        <v>763</v>
      </c>
      <c r="B764" s="176"/>
      <c r="C764" s="598"/>
      <c r="D764" s="176"/>
      <c r="E764" s="601"/>
      <c r="F764" s="176"/>
      <c r="G764" s="176"/>
      <c r="H764" s="176"/>
    </row>
    <row r="765" spans="1:8" x14ac:dyDescent="0.25">
      <c r="A765" s="9">
        <v>764</v>
      </c>
      <c r="B765" s="176"/>
      <c r="C765" s="598"/>
      <c r="D765" s="176"/>
      <c r="E765" s="601"/>
      <c r="F765" s="176"/>
      <c r="G765" s="176"/>
      <c r="H765" s="176"/>
    </row>
    <row r="766" spans="1:8" x14ac:dyDescent="0.25">
      <c r="A766" s="9">
        <v>765</v>
      </c>
      <c r="B766" s="176"/>
      <c r="C766" s="598"/>
      <c r="D766" s="176"/>
      <c r="E766" s="601"/>
      <c r="F766" s="176"/>
      <c r="G766" s="176"/>
      <c r="H766" s="176"/>
    </row>
    <row r="767" spans="1:8" x14ac:dyDescent="0.25">
      <c r="A767" s="9">
        <v>766</v>
      </c>
      <c r="B767" s="176"/>
      <c r="C767" s="598"/>
      <c r="D767" s="176"/>
      <c r="E767" s="601"/>
      <c r="F767" s="176"/>
      <c r="G767" s="176"/>
      <c r="H767" s="176"/>
    </row>
    <row r="768" spans="1:8" x14ac:dyDescent="0.25">
      <c r="A768" s="9">
        <v>767</v>
      </c>
      <c r="B768" s="176"/>
      <c r="C768" s="598"/>
      <c r="D768" s="176"/>
      <c r="E768" s="601"/>
      <c r="F768" s="176"/>
      <c r="G768" s="176"/>
      <c r="H768" s="176"/>
    </row>
    <row r="769" spans="1:8" x14ac:dyDescent="0.25">
      <c r="A769" s="9">
        <v>768</v>
      </c>
      <c r="B769" s="176"/>
      <c r="C769" s="598"/>
      <c r="D769" s="176"/>
      <c r="E769" s="601"/>
      <c r="F769" s="176"/>
      <c r="G769" s="176"/>
      <c r="H769" s="176"/>
    </row>
    <row r="770" spans="1:8" x14ac:dyDescent="0.25">
      <c r="A770" s="9">
        <v>769</v>
      </c>
      <c r="B770" s="176"/>
      <c r="C770" s="598"/>
      <c r="D770" s="176"/>
      <c r="E770" s="601"/>
      <c r="F770" s="176"/>
      <c r="G770" s="176"/>
      <c r="H770" s="176"/>
    </row>
    <row r="771" spans="1:8" x14ac:dyDescent="0.25">
      <c r="A771" s="9">
        <v>770</v>
      </c>
      <c r="B771" s="176"/>
      <c r="C771" s="598"/>
      <c r="D771" s="176"/>
      <c r="E771" s="601"/>
      <c r="F771" s="176"/>
      <c r="G771" s="176"/>
      <c r="H771" s="176"/>
    </row>
    <row r="772" spans="1:8" x14ac:dyDescent="0.25">
      <c r="A772" s="9">
        <v>771</v>
      </c>
      <c r="B772" s="176"/>
      <c r="C772" s="598"/>
      <c r="D772" s="176"/>
      <c r="E772" s="601"/>
      <c r="F772" s="176"/>
      <c r="G772" s="176"/>
      <c r="H772" s="176"/>
    </row>
    <row r="773" spans="1:8" x14ac:dyDescent="0.25">
      <c r="A773" s="9">
        <v>772</v>
      </c>
      <c r="B773" s="176"/>
      <c r="C773" s="598"/>
      <c r="D773" s="176"/>
      <c r="E773" s="601"/>
      <c r="F773" s="176"/>
      <c r="G773" s="176"/>
      <c r="H773" s="176"/>
    </row>
    <row r="774" spans="1:8" x14ac:dyDescent="0.25">
      <c r="A774" s="9">
        <v>773</v>
      </c>
      <c r="B774" s="176"/>
      <c r="C774" s="598"/>
      <c r="D774" s="176"/>
      <c r="E774" s="601"/>
      <c r="F774" s="176"/>
      <c r="G774" s="176"/>
      <c r="H774" s="176"/>
    </row>
    <row r="775" spans="1:8" x14ac:dyDescent="0.25">
      <c r="A775" s="9">
        <v>774</v>
      </c>
      <c r="B775" s="176"/>
      <c r="C775" s="598"/>
      <c r="D775" s="176"/>
      <c r="E775" s="601"/>
      <c r="F775" s="176"/>
      <c r="G775" s="176"/>
      <c r="H775" s="176"/>
    </row>
    <row r="776" spans="1:8" x14ac:dyDescent="0.25">
      <c r="A776" s="9">
        <v>775</v>
      </c>
      <c r="B776" s="176"/>
      <c r="C776" s="598"/>
      <c r="D776" s="176"/>
      <c r="E776" s="601"/>
      <c r="F776" s="176"/>
      <c r="G776" s="176"/>
      <c r="H776" s="176"/>
    </row>
    <row r="777" spans="1:8" x14ac:dyDescent="0.25">
      <c r="A777" s="9">
        <v>776</v>
      </c>
      <c r="B777" s="176"/>
      <c r="C777" s="598"/>
      <c r="D777" s="176"/>
      <c r="E777" s="601"/>
      <c r="F777" s="176"/>
      <c r="G777" s="176"/>
      <c r="H777" s="176"/>
    </row>
    <row r="778" spans="1:8" x14ac:dyDescent="0.25">
      <c r="A778" s="9">
        <v>777</v>
      </c>
      <c r="B778" s="176"/>
      <c r="C778" s="598"/>
      <c r="D778" s="176"/>
      <c r="E778" s="601"/>
      <c r="F778" s="176"/>
      <c r="G778" s="176"/>
      <c r="H778" s="176"/>
    </row>
    <row r="779" spans="1:8" x14ac:dyDescent="0.25">
      <c r="A779" s="9">
        <v>778</v>
      </c>
      <c r="B779" s="176"/>
      <c r="C779" s="598"/>
      <c r="D779" s="176"/>
      <c r="E779" s="601"/>
      <c r="F779" s="176"/>
      <c r="G779" s="176"/>
      <c r="H779" s="176"/>
    </row>
    <row r="780" spans="1:8" x14ac:dyDescent="0.25">
      <c r="A780" s="9">
        <v>779</v>
      </c>
      <c r="B780" s="176"/>
      <c r="C780" s="598"/>
      <c r="D780" s="176"/>
      <c r="E780" s="601"/>
      <c r="F780" s="176"/>
      <c r="G780" s="176"/>
      <c r="H780" s="176"/>
    </row>
    <row r="781" spans="1:8" x14ac:dyDescent="0.25">
      <c r="A781" s="9">
        <v>780</v>
      </c>
      <c r="B781" s="176"/>
      <c r="C781" s="598"/>
      <c r="D781" s="176"/>
      <c r="E781" s="601"/>
      <c r="F781" s="176"/>
      <c r="G781" s="176"/>
      <c r="H781" s="176"/>
    </row>
    <row r="782" spans="1:8" x14ac:dyDescent="0.25">
      <c r="A782" s="9">
        <v>781</v>
      </c>
      <c r="B782" s="176"/>
      <c r="C782" s="598"/>
      <c r="D782" s="176"/>
      <c r="E782" s="601"/>
      <c r="F782" s="176"/>
      <c r="G782" s="176"/>
      <c r="H782" s="176"/>
    </row>
    <row r="783" spans="1:8" x14ac:dyDescent="0.25">
      <c r="A783" s="9">
        <v>782</v>
      </c>
      <c r="B783" s="176"/>
      <c r="C783" s="598"/>
      <c r="D783" s="176"/>
      <c r="E783" s="601"/>
      <c r="F783" s="176"/>
      <c r="G783" s="176"/>
      <c r="H783" s="176"/>
    </row>
    <row r="784" spans="1:8" x14ac:dyDescent="0.25">
      <c r="A784" s="9">
        <v>783</v>
      </c>
      <c r="B784" s="176"/>
      <c r="C784" s="598"/>
      <c r="D784" s="176"/>
      <c r="E784" s="601"/>
      <c r="F784" s="176"/>
      <c r="G784" s="176"/>
      <c r="H784" s="176"/>
    </row>
    <row r="785" spans="1:8" x14ac:dyDescent="0.25">
      <c r="A785" s="9">
        <v>784</v>
      </c>
      <c r="B785" s="176"/>
      <c r="C785" s="598"/>
      <c r="D785" s="176"/>
      <c r="E785" s="601"/>
      <c r="F785" s="176"/>
      <c r="G785" s="176"/>
      <c r="H785" s="176"/>
    </row>
    <row r="786" spans="1:8" x14ac:dyDescent="0.25">
      <c r="A786" s="9">
        <v>785</v>
      </c>
      <c r="B786" s="176"/>
      <c r="C786" s="598"/>
      <c r="D786" s="176"/>
      <c r="E786" s="601"/>
      <c r="F786" s="176"/>
      <c r="G786" s="176"/>
      <c r="H786" s="176"/>
    </row>
    <row r="787" spans="1:8" x14ac:dyDescent="0.25">
      <c r="A787" s="9">
        <v>786</v>
      </c>
      <c r="B787" s="176"/>
      <c r="C787" s="598"/>
      <c r="D787" s="176"/>
      <c r="E787" s="601"/>
      <c r="F787" s="176"/>
      <c r="G787" s="176"/>
      <c r="H787" s="176"/>
    </row>
    <row r="788" spans="1:8" x14ac:dyDescent="0.25">
      <c r="A788" s="9">
        <v>787</v>
      </c>
      <c r="B788" s="176"/>
      <c r="C788" s="598"/>
      <c r="D788" s="176"/>
      <c r="E788" s="601"/>
      <c r="F788" s="176"/>
      <c r="G788" s="176"/>
      <c r="H788" s="176"/>
    </row>
    <row r="789" spans="1:8" x14ac:dyDescent="0.25">
      <c r="A789" s="9">
        <v>788</v>
      </c>
      <c r="B789" s="176"/>
      <c r="C789" s="598"/>
      <c r="D789" s="176"/>
      <c r="E789" s="601"/>
      <c r="F789" s="176"/>
      <c r="G789" s="176"/>
      <c r="H789" s="176"/>
    </row>
    <row r="790" spans="1:8" x14ac:dyDescent="0.25">
      <c r="A790" s="9">
        <v>789</v>
      </c>
      <c r="B790" s="176"/>
      <c r="C790" s="598"/>
      <c r="D790" s="176"/>
      <c r="E790" s="601"/>
      <c r="F790" s="176"/>
      <c r="G790" s="176"/>
      <c r="H790" s="176"/>
    </row>
    <row r="791" spans="1:8" x14ac:dyDescent="0.25">
      <c r="A791" s="9">
        <v>790</v>
      </c>
      <c r="B791" s="176"/>
      <c r="C791" s="598"/>
      <c r="D791" s="176"/>
      <c r="E791" s="601"/>
      <c r="F791" s="176"/>
      <c r="G791" s="176"/>
      <c r="H791" s="176"/>
    </row>
    <row r="792" spans="1:8" x14ac:dyDescent="0.25">
      <c r="A792" s="9">
        <v>791</v>
      </c>
      <c r="B792" s="176"/>
      <c r="C792" s="598"/>
      <c r="D792" s="176"/>
      <c r="E792" s="601"/>
      <c r="F792" s="176"/>
      <c r="G792" s="176"/>
      <c r="H792" s="176"/>
    </row>
    <row r="793" spans="1:8" x14ac:dyDescent="0.25">
      <c r="A793" s="9">
        <v>792</v>
      </c>
      <c r="B793" s="176"/>
      <c r="C793" s="598"/>
      <c r="D793" s="176"/>
      <c r="E793" s="601"/>
      <c r="F793" s="176"/>
      <c r="G793" s="176"/>
      <c r="H793" s="176"/>
    </row>
    <row r="794" spans="1:8" x14ac:dyDescent="0.25">
      <c r="A794" s="9">
        <v>793</v>
      </c>
      <c r="B794" s="176"/>
      <c r="C794" s="598"/>
      <c r="D794" s="176"/>
      <c r="E794" s="601"/>
      <c r="F794" s="176"/>
      <c r="G794" s="176"/>
      <c r="H794" s="176"/>
    </row>
    <row r="795" spans="1:8" x14ac:dyDescent="0.25">
      <c r="A795" s="9">
        <v>794</v>
      </c>
      <c r="B795" s="176"/>
      <c r="C795" s="598"/>
      <c r="D795" s="176"/>
      <c r="E795" s="601"/>
      <c r="F795" s="176"/>
      <c r="G795" s="176"/>
      <c r="H795" s="176"/>
    </row>
    <row r="796" spans="1:8" x14ac:dyDescent="0.25">
      <c r="A796" s="9">
        <v>795</v>
      </c>
      <c r="B796" s="176"/>
      <c r="C796" s="598"/>
      <c r="D796" s="176"/>
      <c r="E796" s="601"/>
      <c r="F796" s="176"/>
      <c r="G796" s="176"/>
      <c r="H796" s="176"/>
    </row>
    <row r="797" spans="1:8" x14ac:dyDescent="0.25">
      <c r="A797" s="9">
        <v>796</v>
      </c>
      <c r="B797" s="176"/>
      <c r="C797" s="598"/>
      <c r="D797" s="176"/>
      <c r="E797" s="601"/>
      <c r="F797" s="176"/>
      <c r="G797" s="176"/>
      <c r="H797" s="176"/>
    </row>
    <row r="798" spans="1:8" x14ac:dyDescent="0.25">
      <c r="A798" s="9">
        <v>797</v>
      </c>
      <c r="B798" s="176"/>
      <c r="C798" s="598"/>
      <c r="D798" s="176"/>
      <c r="E798" s="601"/>
      <c r="F798" s="176"/>
      <c r="G798" s="176"/>
      <c r="H798" s="176"/>
    </row>
    <row r="799" spans="1:8" x14ac:dyDescent="0.25">
      <c r="A799" s="9">
        <v>798</v>
      </c>
      <c r="B799" s="176"/>
      <c r="C799" s="598"/>
      <c r="D799" s="176"/>
      <c r="E799" s="601"/>
      <c r="F799" s="176"/>
      <c r="G799" s="176"/>
      <c r="H799" s="176"/>
    </row>
    <row r="800" spans="1:8" x14ac:dyDescent="0.25">
      <c r="A800" s="9">
        <v>799</v>
      </c>
      <c r="B800" s="176"/>
      <c r="C800" s="598"/>
      <c r="D800" s="176"/>
      <c r="E800" s="601"/>
      <c r="F800" s="176"/>
      <c r="G800" s="176"/>
      <c r="H800" s="176"/>
    </row>
    <row r="801" spans="1:8" x14ac:dyDescent="0.25">
      <c r="A801" s="9">
        <v>800</v>
      </c>
      <c r="B801" s="176"/>
      <c r="C801" s="598"/>
      <c r="D801" s="176"/>
      <c r="E801" s="601"/>
      <c r="F801" s="176"/>
      <c r="G801" s="176"/>
      <c r="H801" s="176"/>
    </row>
    <row r="802" spans="1:8" x14ac:dyDescent="0.25">
      <c r="A802" s="9">
        <v>801</v>
      </c>
      <c r="B802" s="176"/>
      <c r="C802" s="598"/>
      <c r="D802" s="176"/>
      <c r="E802" s="601"/>
      <c r="F802" s="176"/>
      <c r="G802" s="176"/>
      <c r="H802" s="176"/>
    </row>
    <row r="803" spans="1:8" x14ac:dyDescent="0.25">
      <c r="A803" s="9">
        <v>802</v>
      </c>
      <c r="B803" s="176"/>
      <c r="C803" s="598"/>
      <c r="D803" s="176"/>
      <c r="E803" s="601"/>
      <c r="F803" s="176"/>
      <c r="G803" s="176"/>
      <c r="H803" s="176"/>
    </row>
    <row r="804" spans="1:8" x14ac:dyDescent="0.25">
      <c r="A804" s="9">
        <v>803</v>
      </c>
      <c r="B804" s="176"/>
      <c r="C804" s="598"/>
      <c r="D804" s="176"/>
      <c r="E804" s="601"/>
      <c r="F804" s="176"/>
      <c r="G804" s="176"/>
      <c r="H804" s="176"/>
    </row>
    <row r="805" spans="1:8" x14ac:dyDescent="0.25">
      <c r="A805" s="9">
        <v>804</v>
      </c>
      <c r="B805" s="176"/>
      <c r="C805" s="598"/>
      <c r="D805" s="176"/>
      <c r="E805" s="601"/>
      <c r="F805" s="176"/>
      <c r="G805" s="176"/>
      <c r="H805" s="176"/>
    </row>
    <row r="806" spans="1:8" x14ac:dyDescent="0.25">
      <c r="A806" s="9">
        <v>805</v>
      </c>
      <c r="B806" s="176"/>
      <c r="C806" s="598"/>
      <c r="D806" s="176"/>
      <c r="E806" s="601"/>
      <c r="F806" s="176"/>
      <c r="G806" s="176"/>
      <c r="H806" s="176"/>
    </row>
    <row r="807" spans="1:8" x14ac:dyDescent="0.25">
      <c r="A807" s="9">
        <v>806</v>
      </c>
      <c r="B807" s="176"/>
      <c r="C807" s="598"/>
      <c r="D807" s="176"/>
      <c r="E807" s="601"/>
      <c r="F807" s="176"/>
      <c r="G807" s="176"/>
      <c r="H807" s="176"/>
    </row>
    <row r="808" spans="1:8" x14ac:dyDescent="0.25">
      <c r="A808" s="9">
        <v>807</v>
      </c>
      <c r="B808" s="176"/>
      <c r="C808" s="598"/>
      <c r="D808" s="176"/>
      <c r="E808" s="601"/>
      <c r="F808" s="176"/>
      <c r="G808" s="176"/>
      <c r="H808" s="176"/>
    </row>
    <row r="809" spans="1:8" x14ac:dyDescent="0.25">
      <c r="A809" s="9">
        <v>808</v>
      </c>
      <c r="B809" s="176"/>
      <c r="C809" s="598"/>
      <c r="D809" s="176"/>
      <c r="E809" s="601"/>
      <c r="F809" s="176"/>
      <c r="G809" s="176"/>
      <c r="H809" s="176"/>
    </row>
    <row r="810" spans="1:8" x14ac:dyDescent="0.25">
      <c r="A810" s="9">
        <v>809</v>
      </c>
      <c r="B810" s="176"/>
      <c r="C810" s="598"/>
      <c r="D810" s="176"/>
      <c r="E810" s="601"/>
      <c r="F810" s="176"/>
      <c r="G810" s="176"/>
      <c r="H810" s="176"/>
    </row>
    <row r="811" spans="1:8" x14ac:dyDescent="0.25">
      <c r="A811" s="9">
        <v>810</v>
      </c>
      <c r="B811" s="176"/>
      <c r="C811" s="598"/>
      <c r="D811" s="176"/>
      <c r="E811" s="601"/>
      <c r="F811" s="176"/>
      <c r="G811" s="176"/>
      <c r="H811" s="176"/>
    </row>
    <row r="812" spans="1:8" x14ac:dyDescent="0.25">
      <c r="A812" s="9">
        <v>811</v>
      </c>
      <c r="B812" s="176"/>
      <c r="C812" s="598"/>
      <c r="D812" s="176"/>
      <c r="E812" s="601"/>
      <c r="F812" s="176"/>
      <c r="G812" s="176"/>
      <c r="H812" s="176"/>
    </row>
    <row r="813" spans="1:8" x14ac:dyDescent="0.25">
      <c r="A813" s="9">
        <v>812</v>
      </c>
      <c r="B813" s="176"/>
      <c r="C813" s="598"/>
      <c r="D813" s="176"/>
      <c r="E813" s="601"/>
      <c r="F813" s="176"/>
      <c r="G813" s="176"/>
      <c r="H813" s="176"/>
    </row>
    <row r="814" spans="1:8" x14ac:dyDescent="0.25">
      <c r="A814" s="9">
        <v>813</v>
      </c>
      <c r="B814" s="176"/>
      <c r="C814" s="598"/>
      <c r="D814" s="176"/>
      <c r="E814" s="601"/>
      <c r="F814" s="176"/>
      <c r="G814" s="176"/>
      <c r="H814" s="176"/>
    </row>
    <row r="815" spans="1:8" x14ac:dyDescent="0.25">
      <c r="A815" s="9">
        <v>814</v>
      </c>
      <c r="B815" s="176"/>
      <c r="C815" s="598"/>
      <c r="D815" s="176"/>
      <c r="E815" s="601"/>
      <c r="F815" s="176"/>
      <c r="G815" s="176"/>
      <c r="H815" s="176"/>
    </row>
    <row r="816" spans="1:8" x14ac:dyDescent="0.25">
      <c r="A816" s="9">
        <v>815</v>
      </c>
      <c r="B816" s="176"/>
      <c r="C816" s="598"/>
      <c r="D816" s="176"/>
      <c r="E816" s="601"/>
      <c r="F816" s="176"/>
      <c r="G816" s="176"/>
      <c r="H816" s="176"/>
    </row>
    <row r="817" spans="1:8" x14ac:dyDescent="0.25">
      <c r="A817" s="9">
        <v>816</v>
      </c>
      <c r="B817" s="176"/>
      <c r="C817" s="598"/>
      <c r="D817" s="176"/>
      <c r="E817" s="601"/>
      <c r="F817" s="176"/>
      <c r="G817" s="176"/>
      <c r="H817" s="176"/>
    </row>
    <row r="818" spans="1:8" x14ac:dyDescent="0.25">
      <c r="A818" s="9">
        <v>817</v>
      </c>
      <c r="B818" s="176"/>
      <c r="C818" s="598"/>
      <c r="D818" s="176"/>
      <c r="E818" s="601"/>
      <c r="F818" s="176"/>
      <c r="G818" s="176"/>
      <c r="H818" s="176"/>
    </row>
    <row r="819" spans="1:8" x14ac:dyDescent="0.25">
      <c r="A819" s="9">
        <v>818</v>
      </c>
      <c r="B819" s="176"/>
      <c r="C819" s="598"/>
      <c r="D819" s="176"/>
      <c r="E819" s="601"/>
      <c r="F819" s="176"/>
      <c r="G819" s="176"/>
      <c r="H819" s="176"/>
    </row>
    <row r="820" spans="1:8" x14ac:dyDescent="0.25">
      <c r="A820" s="9">
        <v>819</v>
      </c>
      <c r="B820" s="176"/>
      <c r="C820" s="598"/>
      <c r="D820" s="176"/>
      <c r="E820" s="601"/>
      <c r="F820" s="176"/>
      <c r="G820" s="176"/>
      <c r="H820" s="176"/>
    </row>
    <row r="821" spans="1:8" x14ac:dyDescent="0.25">
      <c r="A821" s="9">
        <v>820</v>
      </c>
      <c r="B821" s="176"/>
      <c r="C821" s="598"/>
      <c r="D821" s="176"/>
      <c r="E821" s="601"/>
      <c r="F821" s="176"/>
      <c r="G821" s="176"/>
      <c r="H821" s="176"/>
    </row>
    <row r="822" spans="1:8" x14ac:dyDescent="0.25">
      <c r="A822" s="9">
        <v>821</v>
      </c>
      <c r="B822" s="176"/>
      <c r="C822" s="598"/>
      <c r="D822" s="176"/>
      <c r="E822" s="601"/>
      <c r="F822" s="176"/>
      <c r="G822" s="176"/>
      <c r="H822" s="176"/>
    </row>
    <row r="823" spans="1:8" x14ac:dyDescent="0.25">
      <c r="A823" s="9">
        <v>822</v>
      </c>
      <c r="B823" s="176"/>
      <c r="C823" s="598"/>
      <c r="D823" s="176"/>
      <c r="E823" s="601"/>
      <c r="F823" s="176"/>
      <c r="G823" s="176"/>
      <c r="H823" s="176"/>
    </row>
    <row r="824" spans="1:8" x14ac:dyDescent="0.25">
      <c r="A824" s="9">
        <v>823</v>
      </c>
      <c r="B824" s="176"/>
      <c r="C824" s="598"/>
      <c r="D824" s="176"/>
      <c r="E824" s="601"/>
      <c r="F824" s="176"/>
      <c r="G824" s="176"/>
      <c r="H824" s="176"/>
    </row>
    <row r="825" spans="1:8" x14ac:dyDescent="0.25">
      <c r="A825" s="9">
        <v>824</v>
      </c>
      <c r="B825" s="176"/>
      <c r="C825" s="598"/>
      <c r="D825" s="176"/>
      <c r="E825" s="601"/>
      <c r="F825" s="176"/>
      <c r="G825" s="176"/>
      <c r="H825" s="176"/>
    </row>
    <row r="826" spans="1:8" x14ac:dyDescent="0.25">
      <c r="A826" s="9">
        <v>825</v>
      </c>
      <c r="B826" s="176"/>
      <c r="C826" s="598"/>
      <c r="D826" s="176"/>
      <c r="E826" s="601"/>
      <c r="F826" s="176"/>
      <c r="G826" s="176"/>
      <c r="H826" s="176"/>
    </row>
    <row r="827" spans="1:8" x14ac:dyDescent="0.25">
      <c r="A827" s="9">
        <v>826</v>
      </c>
      <c r="B827" s="176"/>
      <c r="C827" s="598"/>
      <c r="D827" s="176"/>
      <c r="E827" s="601"/>
      <c r="F827" s="176"/>
      <c r="G827" s="176"/>
      <c r="H827" s="176"/>
    </row>
    <row r="828" spans="1:8" x14ac:dyDescent="0.25">
      <c r="A828" s="9">
        <v>827</v>
      </c>
      <c r="B828" s="176"/>
      <c r="C828" s="598"/>
      <c r="D828" s="176"/>
      <c r="E828" s="601"/>
      <c r="F828" s="176"/>
      <c r="G828" s="176"/>
      <c r="H828" s="176"/>
    </row>
    <row r="829" spans="1:8" x14ac:dyDescent="0.25">
      <c r="A829" s="9">
        <v>828</v>
      </c>
      <c r="B829" s="176"/>
      <c r="C829" s="598"/>
      <c r="D829" s="176"/>
      <c r="E829" s="601"/>
      <c r="F829" s="176"/>
      <c r="G829" s="176"/>
      <c r="H829" s="176"/>
    </row>
    <row r="830" spans="1:8" x14ac:dyDescent="0.25">
      <c r="A830" s="9">
        <v>829</v>
      </c>
      <c r="B830" s="176"/>
      <c r="C830" s="598"/>
      <c r="D830" s="176"/>
      <c r="E830" s="601"/>
      <c r="F830" s="176"/>
      <c r="G830" s="176"/>
      <c r="H830" s="176"/>
    </row>
    <row r="831" spans="1:8" x14ac:dyDescent="0.25">
      <c r="A831" s="9">
        <v>830</v>
      </c>
      <c r="B831" s="176"/>
      <c r="C831" s="598"/>
      <c r="D831" s="176"/>
      <c r="E831" s="601"/>
      <c r="F831" s="176"/>
      <c r="G831" s="176"/>
      <c r="H831" s="176"/>
    </row>
    <row r="832" spans="1:8" x14ac:dyDescent="0.25">
      <c r="A832" s="9">
        <v>831</v>
      </c>
      <c r="B832" s="176"/>
      <c r="C832" s="598"/>
      <c r="D832" s="176"/>
      <c r="E832" s="601"/>
      <c r="F832" s="176"/>
      <c r="G832" s="176"/>
      <c r="H832" s="176"/>
    </row>
    <row r="833" spans="1:8" x14ac:dyDescent="0.25">
      <c r="A833" s="9">
        <v>832</v>
      </c>
      <c r="B833" s="176"/>
      <c r="C833" s="598"/>
      <c r="D833" s="176"/>
      <c r="E833" s="601"/>
      <c r="F833" s="176"/>
      <c r="G833" s="176"/>
      <c r="H833" s="176"/>
    </row>
    <row r="834" spans="1:8" x14ac:dyDescent="0.25">
      <c r="A834" s="9">
        <v>833</v>
      </c>
      <c r="B834" s="176"/>
      <c r="C834" s="598"/>
      <c r="D834" s="176"/>
      <c r="E834" s="601"/>
      <c r="F834" s="176"/>
      <c r="G834" s="176"/>
      <c r="H834" s="176"/>
    </row>
    <row r="835" spans="1:8" x14ac:dyDescent="0.25">
      <c r="A835" s="9">
        <v>834</v>
      </c>
      <c r="B835" s="176"/>
      <c r="C835" s="598"/>
      <c r="D835" s="176"/>
      <c r="E835" s="601"/>
      <c r="F835" s="176"/>
      <c r="G835" s="176"/>
      <c r="H835" s="176"/>
    </row>
    <row r="836" spans="1:8" x14ac:dyDescent="0.25">
      <c r="A836" s="9">
        <v>835</v>
      </c>
      <c r="B836" s="176"/>
      <c r="C836" s="598"/>
      <c r="D836" s="176"/>
      <c r="E836" s="601"/>
      <c r="F836" s="176"/>
      <c r="G836" s="176"/>
      <c r="H836" s="176"/>
    </row>
    <row r="837" spans="1:8" x14ac:dyDescent="0.25">
      <c r="A837" s="9">
        <v>836</v>
      </c>
      <c r="B837" s="176"/>
      <c r="C837" s="598"/>
      <c r="D837" s="176"/>
      <c r="E837" s="601"/>
      <c r="F837" s="176"/>
      <c r="G837" s="176"/>
      <c r="H837" s="176"/>
    </row>
    <row r="838" spans="1:8" x14ac:dyDescent="0.25">
      <c r="A838" s="9">
        <v>837</v>
      </c>
      <c r="B838" s="176"/>
      <c r="C838" s="598"/>
      <c r="D838" s="176"/>
      <c r="E838" s="601"/>
      <c r="F838" s="176"/>
      <c r="G838" s="176"/>
      <c r="H838" s="176"/>
    </row>
    <row r="839" spans="1:8" x14ac:dyDescent="0.25">
      <c r="A839" s="9">
        <v>838</v>
      </c>
      <c r="B839" s="176"/>
      <c r="C839" s="598"/>
      <c r="D839" s="176"/>
      <c r="E839" s="601"/>
      <c r="F839" s="176"/>
      <c r="G839" s="176"/>
      <c r="H839" s="176"/>
    </row>
    <row r="840" spans="1:8" x14ac:dyDescent="0.25">
      <c r="A840" s="9">
        <v>839</v>
      </c>
      <c r="B840" s="176"/>
      <c r="C840" s="598"/>
      <c r="D840" s="176"/>
      <c r="E840" s="601"/>
      <c r="F840" s="176"/>
      <c r="G840" s="176"/>
      <c r="H840" s="176"/>
    </row>
    <row r="841" spans="1:8" x14ac:dyDescent="0.25">
      <c r="A841" s="9">
        <v>840</v>
      </c>
      <c r="B841" s="176"/>
      <c r="C841" s="598"/>
      <c r="D841" s="176"/>
      <c r="E841" s="601"/>
      <c r="F841" s="176"/>
      <c r="G841" s="176"/>
      <c r="H841" s="176"/>
    </row>
    <row r="842" spans="1:8" x14ac:dyDescent="0.25">
      <c r="A842" s="9">
        <v>841</v>
      </c>
      <c r="B842" s="176"/>
      <c r="C842" s="598"/>
      <c r="D842" s="176"/>
      <c r="E842" s="601"/>
      <c r="F842" s="176"/>
      <c r="G842" s="176"/>
      <c r="H842" s="176"/>
    </row>
    <row r="843" spans="1:8" x14ac:dyDescent="0.25">
      <c r="A843" s="9">
        <v>842</v>
      </c>
      <c r="B843" s="176"/>
      <c r="C843" s="598"/>
      <c r="D843" s="176"/>
      <c r="E843" s="601"/>
      <c r="F843" s="176"/>
      <c r="G843" s="176"/>
      <c r="H843" s="176"/>
    </row>
    <row r="844" spans="1:8" x14ac:dyDescent="0.25">
      <c r="A844" s="9">
        <v>843</v>
      </c>
      <c r="B844" s="176"/>
      <c r="C844" s="598"/>
      <c r="D844" s="176"/>
      <c r="E844" s="601"/>
      <c r="F844" s="176"/>
      <c r="G844" s="176"/>
      <c r="H844" s="176"/>
    </row>
    <row r="845" spans="1:8" x14ac:dyDescent="0.25">
      <c r="A845" s="9">
        <v>844</v>
      </c>
      <c r="B845" s="176"/>
      <c r="C845" s="598"/>
      <c r="D845" s="176"/>
      <c r="E845" s="601"/>
      <c r="F845" s="176"/>
      <c r="G845" s="176"/>
      <c r="H845" s="176"/>
    </row>
    <row r="846" spans="1:8" x14ac:dyDescent="0.25">
      <c r="A846" s="9">
        <v>845</v>
      </c>
      <c r="B846" s="176"/>
      <c r="C846" s="598"/>
      <c r="D846" s="176"/>
      <c r="E846" s="601"/>
      <c r="F846" s="176"/>
      <c r="G846" s="176"/>
      <c r="H846" s="176"/>
    </row>
    <row r="847" spans="1:8" x14ac:dyDescent="0.25">
      <c r="A847" s="9">
        <v>846</v>
      </c>
      <c r="B847" s="176"/>
      <c r="C847" s="598"/>
      <c r="D847" s="176"/>
      <c r="E847" s="601"/>
      <c r="F847" s="176"/>
      <c r="G847" s="176"/>
      <c r="H847" s="176"/>
    </row>
    <row r="848" spans="1:8" x14ac:dyDescent="0.25">
      <c r="A848" s="9">
        <v>847</v>
      </c>
      <c r="B848" s="176"/>
      <c r="C848" s="598"/>
      <c r="D848" s="176"/>
      <c r="E848" s="601"/>
      <c r="F848" s="176"/>
      <c r="G848" s="176"/>
      <c r="H848" s="176"/>
    </row>
    <row r="849" spans="1:8" x14ac:dyDescent="0.25">
      <c r="A849" s="9">
        <v>848</v>
      </c>
      <c r="B849" s="176"/>
      <c r="C849" s="598"/>
      <c r="D849" s="176"/>
      <c r="E849" s="601"/>
      <c r="F849" s="176"/>
      <c r="G849" s="176"/>
      <c r="H849" s="176"/>
    </row>
    <row r="850" spans="1:8" x14ac:dyDescent="0.25">
      <c r="A850" s="9">
        <v>849</v>
      </c>
      <c r="B850" s="176"/>
      <c r="C850" s="598"/>
      <c r="D850" s="176"/>
      <c r="E850" s="601"/>
      <c r="F850" s="176"/>
      <c r="G850" s="176"/>
      <c r="H850" s="176"/>
    </row>
    <row r="851" spans="1:8" x14ac:dyDescent="0.25">
      <c r="A851" s="9">
        <v>850</v>
      </c>
      <c r="B851" s="176"/>
      <c r="C851" s="598"/>
      <c r="D851" s="176"/>
      <c r="E851" s="601"/>
      <c r="F851" s="176"/>
      <c r="G851" s="176"/>
      <c r="H851" s="176"/>
    </row>
    <row r="852" spans="1:8" x14ac:dyDescent="0.25">
      <c r="A852" s="9">
        <v>851</v>
      </c>
      <c r="B852" s="176"/>
      <c r="C852" s="598"/>
      <c r="D852" s="176"/>
      <c r="E852" s="601"/>
      <c r="F852" s="176"/>
      <c r="G852" s="176"/>
      <c r="H852" s="176"/>
    </row>
    <row r="853" spans="1:8" x14ac:dyDescent="0.25">
      <c r="A853" s="9">
        <v>852</v>
      </c>
      <c r="B853" s="176"/>
      <c r="C853" s="598"/>
      <c r="D853" s="176"/>
      <c r="E853" s="601"/>
      <c r="F853" s="176"/>
      <c r="G853" s="176"/>
      <c r="H853" s="176"/>
    </row>
    <row r="854" spans="1:8" x14ac:dyDescent="0.25">
      <c r="A854" s="9">
        <v>853</v>
      </c>
      <c r="B854" s="176"/>
      <c r="C854" s="598"/>
      <c r="D854" s="176"/>
      <c r="E854" s="601"/>
      <c r="F854" s="176"/>
      <c r="G854" s="176"/>
      <c r="H854" s="176"/>
    </row>
    <row r="855" spans="1:8" x14ac:dyDescent="0.25">
      <c r="A855" s="9">
        <v>854</v>
      </c>
      <c r="B855" s="176"/>
      <c r="C855" s="598"/>
      <c r="D855" s="176"/>
      <c r="E855" s="601"/>
      <c r="F855" s="176"/>
      <c r="G855" s="176"/>
      <c r="H855" s="176"/>
    </row>
    <row r="856" spans="1:8" x14ac:dyDescent="0.25">
      <c r="A856" s="9">
        <v>855</v>
      </c>
      <c r="B856" s="176"/>
      <c r="C856" s="598"/>
      <c r="D856" s="176"/>
      <c r="E856" s="601"/>
      <c r="F856" s="176"/>
      <c r="G856" s="176"/>
      <c r="H856" s="176"/>
    </row>
    <row r="857" spans="1:8" x14ac:dyDescent="0.25">
      <c r="A857" s="9">
        <v>856</v>
      </c>
      <c r="B857" s="176"/>
      <c r="C857" s="598"/>
      <c r="D857" s="176"/>
      <c r="E857" s="601"/>
      <c r="F857" s="176"/>
      <c r="G857" s="176"/>
      <c r="H857" s="176"/>
    </row>
    <row r="858" spans="1:8" x14ac:dyDescent="0.25">
      <c r="A858" s="9">
        <v>857</v>
      </c>
      <c r="B858" s="176"/>
      <c r="C858" s="598"/>
      <c r="D858" s="176"/>
      <c r="E858" s="601"/>
      <c r="F858" s="176"/>
      <c r="G858" s="176"/>
      <c r="H858" s="176"/>
    </row>
    <row r="859" spans="1:8" x14ac:dyDescent="0.25">
      <c r="A859" s="9">
        <v>858</v>
      </c>
      <c r="B859" s="176"/>
      <c r="C859" s="598"/>
      <c r="D859" s="176"/>
      <c r="E859" s="601"/>
      <c r="F859" s="176"/>
      <c r="G859" s="176"/>
      <c r="H859" s="176"/>
    </row>
    <row r="860" spans="1:8" x14ac:dyDescent="0.25">
      <c r="A860" s="9">
        <v>859</v>
      </c>
      <c r="B860" s="176"/>
      <c r="C860" s="598"/>
      <c r="D860" s="176"/>
      <c r="E860" s="601"/>
      <c r="F860" s="176"/>
      <c r="G860" s="176"/>
      <c r="H860" s="176"/>
    </row>
    <row r="861" spans="1:8" x14ac:dyDescent="0.25">
      <c r="A861" s="9">
        <v>860</v>
      </c>
      <c r="B861" s="176"/>
      <c r="C861" s="598"/>
      <c r="D861" s="176"/>
      <c r="E861" s="601"/>
      <c r="F861" s="176"/>
      <c r="G861" s="176"/>
      <c r="H861" s="176"/>
    </row>
    <row r="862" spans="1:8" x14ac:dyDescent="0.25">
      <c r="A862" s="9">
        <v>861</v>
      </c>
      <c r="B862" s="176"/>
      <c r="C862" s="598"/>
      <c r="D862" s="176"/>
      <c r="E862" s="601"/>
      <c r="F862" s="176"/>
      <c r="G862" s="176"/>
      <c r="H862" s="176"/>
    </row>
    <row r="863" spans="1:8" x14ac:dyDescent="0.25">
      <c r="A863" s="9">
        <v>862</v>
      </c>
      <c r="B863" s="176"/>
      <c r="C863" s="598"/>
      <c r="D863" s="176"/>
      <c r="E863" s="601"/>
      <c r="F863" s="176"/>
      <c r="G863" s="176"/>
      <c r="H863" s="176"/>
    </row>
    <row r="864" spans="1:8" x14ac:dyDescent="0.25">
      <c r="A864" s="9">
        <v>863</v>
      </c>
      <c r="B864" s="176"/>
      <c r="C864" s="598"/>
      <c r="D864" s="176"/>
      <c r="E864" s="601"/>
      <c r="F864" s="176"/>
      <c r="G864" s="176"/>
      <c r="H864" s="176"/>
    </row>
    <row r="865" spans="1:8" x14ac:dyDescent="0.25">
      <c r="A865" s="9">
        <v>864</v>
      </c>
      <c r="B865" s="176"/>
      <c r="C865" s="598"/>
      <c r="D865" s="176"/>
      <c r="E865" s="601"/>
      <c r="F865" s="176"/>
      <c r="G865" s="176"/>
      <c r="H865" s="176"/>
    </row>
    <row r="866" spans="1:8" x14ac:dyDescent="0.25">
      <c r="A866" s="9">
        <v>865</v>
      </c>
      <c r="B866" s="176"/>
      <c r="C866" s="598"/>
      <c r="D866" s="176"/>
      <c r="E866" s="601"/>
      <c r="F866" s="176"/>
      <c r="G866" s="176"/>
      <c r="H866" s="176"/>
    </row>
    <row r="867" spans="1:8" x14ac:dyDescent="0.25">
      <c r="A867" s="9">
        <v>866</v>
      </c>
      <c r="B867" s="176"/>
      <c r="C867" s="598"/>
      <c r="D867" s="176"/>
      <c r="E867" s="601"/>
      <c r="F867" s="176"/>
      <c r="G867" s="176"/>
      <c r="H867" s="176"/>
    </row>
    <row r="868" spans="1:8" x14ac:dyDescent="0.25">
      <c r="A868" s="9">
        <v>867</v>
      </c>
      <c r="B868" s="176"/>
      <c r="C868" s="598"/>
      <c r="D868" s="176"/>
      <c r="E868" s="601"/>
      <c r="F868" s="176"/>
      <c r="G868" s="176"/>
      <c r="H868" s="176"/>
    </row>
    <row r="869" spans="1:8" x14ac:dyDescent="0.25">
      <c r="A869" s="9">
        <v>868</v>
      </c>
      <c r="B869" s="176"/>
      <c r="C869" s="598"/>
      <c r="D869" s="176"/>
      <c r="E869" s="601"/>
      <c r="F869" s="176"/>
      <c r="G869" s="176"/>
      <c r="H869" s="176"/>
    </row>
    <row r="870" spans="1:8" x14ac:dyDescent="0.25">
      <c r="A870" s="9">
        <v>869</v>
      </c>
      <c r="B870" s="176"/>
      <c r="C870" s="598"/>
      <c r="D870" s="176"/>
      <c r="E870" s="601"/>
      <c r="F870" s="176"/>
      <c r="G870" s="176"/>
      <c r="H870" s="176"/>
    </row>
    <row r="871" spans="1:8" x14ac:dyDescent="0.25">
      <c r="A871" s="9">
        <v>870</v>
      </c>
      <c r="B871" s="176"/>
      <c r="C871" s="598"/>
      <c r="D871" s="176"/>
      <c r="E871" s="601"/>
      <c r="F871" s="176"/>
      <c r="G871" s="176"/>
      <c r="H871" s="176"/>
    </row>
    <row r="872" spans="1:8" x14ac:dyDescent="0.25">
      <c r="A872" s="9">
        <v>871</v>
      </c>
      <c r="B872" s="176"/>
      <c r="C872" s="598"/>
      <c r="D872" s="176"/>
      <c r="E872" s="601"/>
      <c r="F872" s="176"/>
      <c r="G872" s="176"/>
      <c r="H872" s="176"/>
    </row>
    <row r="873" spans="1:8" x14ac:dyDescent="0.25">
      <c r="A873" s="9">
        <v>872</v>
      </c>
      <c r="B873" s="176"/>
      <c r="C873" s="598"/>
      <c r="D873" s="176"/>
      <c r="E873" s="601"/>
      <c r="F873" s="176"/>
      <c r="G873" s="176"/>
      <c r="H873" s="176"/>
    </row>
    <row r="874" spans="1:8" x14ac:dyDescent="0.25">
      <c r="A874" s="9">
        <v>873</v>
      </c>
      <c r="B874" s="176"/>
      <c r="C874" s="598"/>
      <c r="D874" s="176"/>
      <c r="E874" s="601"/>
      <c r="F874" s="176"/>
      <c r="G874" s="176"/>
      <c r="H874" s="176"/>
    </row>
    <row r="875" spans="1:8" x14ac:dyDescent="0.25">
      <c r="A875" s="9">
        <v>874</v>
      </c>
      <c r="B875" s="176"/>
      <c r="C875" s="598"/>
      <c r="D875" s="176"/>
      <c r="E875" s="601"/>
      <c r="F875" s="176"/>
      <c r="G875" s="176"/>
      <c r="H875" s="176"/>
    </row>
    <row r="876" spans="1:8" x14ac:dyDescent="0.25">
      <c r="A876" s="9">
        <v>875</v>
      </c>
      <c r="B876" s="176"/>
      <c r="C876" s="598"/>
      <c r="D876" s="176"/>
      <c r="E876" s="601"/>
      <c r="F876" s="176"/>
      <c r="G876" s="176"/>
      <c r="H876" s="176"/>
    </row>
    <row r="877" spans="1:8" x14ac:dyDescent="0.25">
      <c r="A877" s="9">
        <v>876</v>
      </c>
      <c r="B877" s="176"/>
      <c r="C877" s="598"/>
      <c r="D877" s="176"/>
      <c r="E877" s="601"/>
      <c r="F877" s="176"/>
      <c r="G877" s="176"/>
      <c r="H877" s="176"/>
    </row>
    <row r="878" spans="1:8" x14ac:dyDescent="0.25">
      <c r="A878" s="9">
        <v>877</v>
      </c>
      <c r="B878" s="176"/>
      <c r="C878" s="598"/>
      <c r="D878" s="176"/>
      <c r="E878" s="601"/>
      <c r="F878" s="176"/>
      <c r="G878" s="176"/>
      <c r="H878" s="176"/>
    </row>
    <row r="879" spans="1:8" x14ac:dyDescent="0.25">
      <c r="A879" s="9">
        <v>878</v>
      </c>
      <c r="B879" s="176"/>
      <c r="C879" s="598"/>
      <c r="D879" s="176"/>
      <c r="E879" s="601"/>
      <c r="F879" s="176"/>
      <c r="G879" s="176"/>
      <c r="H879" s="176"/>
    </row>
    <row r="880" spans="1:8" x14ac:dyDescent="0.25">
      <c r="A880" s="9">
        <v>879</v>
      </c>
      <c r="B880" s="176"/>
      <c r="C880" s="598"/>
      <c r="D880" s="176"/>
      <c r="E880" s="601"/>
      <c r="F880" s="176"/>
      <c r="G880" s="176"/>
      <c r="H880" s="176"/>
    </row>
    <row r="881" spans="1:8" x14ac:dyDescent="0.25">
      <c r="A881" s="9">
        <v>880</v>
      </c>
      <c r="B881" s="176"/>
      <c r="C881" s="598"/>
      <c r="D881" s="176"/>
      <c r="E881" s="601"/>
      <c r="F881" s="176"/>
      <c r="G881" s="176"/>
      <c r="H881" s="176"/>
    </row>
    <row r="882" spans="1:8" x14ac:dyDescent="0.25">
      <c r="A882" s="9">
        <v>881</v>
      </c>
      <c r="B882" s="176"/>
      <c r="C882" s="598"/>
      <c r="D882" s="176"/>
      <c r="E882" s="601"/>
      <c r="F882" s="176"/>
      <c r="G882" s="176"/>
      <c r="H882" s="176"/>
    </row>
    <row r="883" spans="1:8" x14ac:dyDescent="0.25">
      <c r="A883" s="9">
        <v>882</v>
      </c>
      <c r="B883" s="176"/>
      <c r="C883" s="598"/>
      <c r="D883" s="176"/>
      <c r="E883" s="601"/>
      <c r="F883" s="176"/>
      <c r="G883" s="176"/>
      <c r="H883" s="176"/>
    </row>
    <row r="884" spans="1:8" x14ac:dyDescent="0.25">
      <c r="A884" s="9">
        <v>883</v>
      </c>
      <c r="B884" s="176"/>
      <c r="C884" s="598"/>
      <c r="D884" s="176"/>
      <c r="E884" s="601"/>
      <c r="F884" s="176"/>
      <c r="G884" s="176"/>
      <c r="H884" s="176"/>
    </row>
    <row r="885" spans="1:8" x14ac:dyDescent="0.25">
      <c r="A885" s="9">
        <v>884</v>
      </c>
      <c r="B885" s="176"/>
      <c r="C885" s="598"/>
      <c r="D885" s="176"/>
      <c r="E885" s="601"/>
      <c r="F885" s="176"/>
      <c r="G885" s="176"/>
      <c r="H885" s="176"/>
    </row>
    <row r="886" spans="1:8" x14ac:dyDescent="0.25">
      <c r="A886" s="9">
        <v>885</v>
      </c>
      <c r="B886" s="176"/>
      <c r="C886" s="598"/>
      <c r="D886" s="176"/>
      <c r="E886" s="601"/>
      <c r="F886" s="176"/>
      <c r="G886" s="176"/>
      <c r="H886" s="176"/>
    </row>
    <row r="887" spans="1:8" x14ac:dyDescent="0.25">
      <c r="A887" s="9">
        <v>886</v>
      </c>
      <c r="B887" s="176"/>
      <c r="C887" s="598"/>
      <c r="D887" s="176"/>
      <c r="E887" s="601"/>
      <c r="F887" s="176"/>
      <c r="G887" s="176"/>
      <c r="H887" s="176"/>
    </row>
    <row r="888" spans="1:8" x14ac:dyDescent="0.25">
      <c r="A888" s="9">
        <v>887</v>
      </c>
      <c r="B888" s="176"/>
      <c r="C888" s="598"/>
      <c r="D888" s="176"/>
      <c r="E888" s="601"/>
      <c r="F888" s="176"/>
      <c r="G888" s="176"/>
      <c r="H888" s="176"/>
    </row>
    <row r="889" spans="1:8" x14ac:dyDescent="0.25">
      <c r="A889" s="9">
        <v>888</v>
      </c>
      <c r="B889" s="176"/>
      <c r="C889" s="598"/>
      <c r="D889" s="176"/>
      <c r="E889" s="601"/>
      <c r="F889" s="176"/>
      <c r="G889" s="176"/>
      <c r="H889" s="176"/>
    </row>
    <row r="890" spans="1:8" x14ac:dyDescent="0.25">
      <c r="A890" s="9">
        <v>889</v>
      </c>
      <c r="B890" s="176"/>
      <c r="C890" s="598"/>
      <c r="D890" s="176"/>
      <c r="E890" s="601"/>
      <c r="F890" s="176"/>
      <c r="G890" s="176"/>
      <c r="H890" s="176"/>
    </row>
    <row r="891" spans="1:8" x14ac:dyDescent="0.25">
      <c r="A891" s="9">
        <v>890</v>
      </c>
      <c r="B891" s="176"/>
      <c r="C891" s="598"/>
      <c r="D891" s="176"/>
      <c r="E891" s="601"/>
      <c r="F891" s="176"/>
      <c r="G891" s="176"/>
      <c r="H891" s="176"/>
    </row>
    <row r="892" spans="1:8" x14ac:dyDescent="0.25">
      <c r="A892" s="9">
        <v>891</v>
      </c>
      <c r="B892" s="176"/>
      <c r="C892" s="598"/>
      <c r="D892" s="176"/>
      <c r="E892" s="601"/>
      <c r="F892" s="176"/>
      <c r="G892" s="176"/>
      <c r="H892" s="176"/>
    </row>
    <row r="893" spans="1:8" x14ac:dyDescent="0.25">
      <c r="A893" s="9">
        <v>892</v>
      </c>
      <c r="B893" s="176"/>
      <c r="C893" s="598"/>
      <c r="D893" s="176"/>
      <c r="E893" s="601"/>
      <c r="F893" s="176"/>
      <c r="G893" s="176"/>
      <c r="H893" s="176"/>
    </row>
    <row r="894" spans="1:8" x14ac:dyDescent="0.25">
      <c r="A894" s="9">
        <v>893</v>
      </c>
      <c r="B894" s="176"/>
      <c r="C894" s="598"/>
      <c r="D894" s="176"/>
      <c r="E894" s="601"/>
      <c r="F894" s="176"/>
      <c r="G894" s="176"/>
      <c r="H894" s="176"/>
    </row>
    <row r="895" spans="1:8" x14ac:dyDescent="0.25">
      <c r="A895" s="9">
        <v>894</v>
      </c>
      <c r="B895" s="176"/>
      <c r="C895" s="598"/>
      <c r="D895" s="176"/>
      <c r="E895" s="601"/>
      <c r="F895" s="176"/>
      <c r="G895" s="176"/>
      <c r="H895" s="176"/>
    </row>
    <row r="896" spans="1:8" x14ac:dyDescent="0.25">
      <c r="A896" s="9">
        <v>895</v>
      </c>
      <c r="B896" s="176"/>
      <c r="C896" s="598"/>
      <c r="D896" s="176"/>
      <c r="E896" s="601"/>
      <c r="F896" s="176"/>
      <c r="G896" s="176"/>
      <c r="H896" s="176"/>
    </row>
    <row r="897" spans="1:8" x14ac:dyDescent="0.25">
      <c r="A897" s="9">
        <v>896</v>
      </c>
      <c r="B897" s="176"/>
      <c r="C897" s="598"/>
      <c r="D897" s="176"/>
      <c r="E897" s="601"/>
      <c r="F897" s="176"/>
      <c r="G897" s="176"/>
      <c r="H897" s="176"/>
    </row>
    <row r="898" spans="1:8" x14ac:dyDescent="0.25">
      <c r="A898" s="9">
        <v>897</v>
      </c>
      <c r="B898" s="176"/>
      <c r="C898" s="598"/>
      <c r="D898" s="176"/>
      <c r="E898" s="601"/>
      <c r="F898" s="176"/>
      <c r="G898" s="176"/>
      <c r="H898" s="176"/>
    </row>
    <row r="899" spans="1:8" x14ac:dyDescent="0.25">
      <c r="A899" s="9">
        <v>898</v>
      </c>
      <c r="B899" s="176"/>
      <c r="C899" s="598"/>
      <c r="D899" s="176"/>
      <c r="E899" s="601"/>
      <c r="F899" s="176"/>
      <c r="G899" s="176"/>
      <c r="H899" s="176"/>
    </row>
    <row r="900" spans="1:8" x14ac:dyDescent="0.25">
      <c r="A900" s="9">
        <v>899</v>
      </c>
      <c r="B900" s="176"/>
      <c r="C900" s="598"/>
      <c r="D900" s="176"/>
      <c r="E900" s="601"/>
      <c r="F900" s="176"/>
      <c r="G900" s="176"/>
      <c r="H900" s="176"/>
    </row>
    <row r="901" spans="1:8" x14ac:dyDescent="0.25">
      <c r="A901" s="9">
        <v>900</v>
      </c>
      <c r="B901" s="176"/>
      <c r="C901" s="598"/>
      <c r="D901" s="176"/>
      <c r="E901" s="601"/>
      <c r="F901" s="176"/>
      <c r="G901" s="176"/>
      <c r="H901" s="176"/>
    </row>
    <row r="902" spans="1:8" x14ac:dyDescent="0.25">
      <c r="A902" s="9">
        <v>901</v>
      </c>
      <c r="B902" s="176"/>
      <c r="C902" s="598"/>
      <c r="D902" s="176"/>
      <c r="E902" s="601"/>
      <c r="F902" s="176"/>
      <c r="G902" s="176"/>
      <c r="H902" s="176"/>
    </row>
    <row r="903" spans="1:8" x14ac:dyDescent="0.25">
      <c r="A903" s="9">
        <v>902</v>
      </c>
      <c r="B903" s="176"/>
      <c r="C903" s="598"/>
      <c r="D903" s="176"/>
      <c r="E903" s="601"/>
      <c r="F903" s="176"/>
      <c r="G903" s="176"/>
      <c r="H903" s="176"/>
    </row>
    <row r="904" spans="1:8" x14ac:dyDescent="0.25">
      <c r="A904" s="9">
        <v>903</v>
      </c>
      <c r="B904" s="176"/>
      <c r="C904" s="598"/>
      <c r="D904" s="176"/>
      <c r="E904" s="601"/>
      <c r="F904" s="176"/>
      <c r="G904" s="176"/>
      <c r="H904" s="176"/>
    </row>
    <row r="905" spans="1:8" x14ac:dyDescent="0.25">
      <c r="A905" s="9">
        <v>904</v>
      </c>
      <c r="B905" s="176"/>
      <c r="C905" s="598"/>
      <c r="D905" s="176"/>
      <c r="E905" s="601"/>
      <c r="F905" s="176"/>
      <c r="G905" s="176"/>
      <c r="H905" s="176"/>
    </row>
    <row r="906" spans="1:8" x14ac:dyDescent="0.25">
      <c r="A906" s="9">
        <v>905</v>
      </c>
      <c r="B906" s="176"/>
      <c r="C906" s="598"/>
      <c r="D906" s="176"/>
      <c r="E906" s="601"/>
      <c r="F906" s="176"/>
      <c r="G906" s="176"/>
      <c r="H906" s="176"/>
    </row>
    <row r="907" spans="1:8" x14ac:dyDescent="0.25">
      <c r="A907" s="9">
        <v>906</v>
      </c>
      <c r="B907" s="176"/>
      <c r="C907" s="598"/>
      <c r="D907" s="176"/>
      <c r="E907" s="601"/>
      <c r="F907" s="176"/>
      <c r="G907" s="176"/>
      <c r="H907" s="176"/>
    </row>
    <row r="908" spans="1:8" x14ac:dyDescent="0.25">
      <c r="A908" s="9">
        <v>907</v>
      </c>
      <c r="B908" s="176"/>
      <c r="C908" s="598"/>
      <c r="D908" s="176"/>
      <c r="E908" s="601"/>
      <c r="F908" s="176"/>
      <c r="G908" s="176"/>
      <c r="H908" s="176"/>
    </row>
    <row r="909" spans="1:8" x14ac:dyDescent="0.25">
      <c r="A909" s="9">
        <v>908</v>
      </c>
      <c r="B909" s="176"/>
      <c r="C909" s="598"/>
      <c r="D909" s="176"/>
      <c r="E909" s="601"/>
      <c r="F909" s="176"/>
      <c r="G909" s="176"/>
      <c r="H909" s="176"/>
    </row>
    <row r="910" spans="1:8" x14ac:dyDescent="0.25">
      <c r="A910" s="9">
        <v>909</v>
      </c>
      <c r="B910" s="176"/>
      <c r="C910" s="598"/>
      <c r="D910" s="176"/>
      <c r="E910" s="601"/>
      <c r="F910" s="176"/>
      <c r="G910" s="176"/>
      <c r="H910" s="176"/>
    </row>
    <row r="911" spans="1:8" x14ac:dyDescent="0.25">
      <c r="A911" s="9">
        <v>910</v>
      </c>
      <c r="B911" s="176"/>
      <c r="C911" s="598"/>
      <c r="D911" s="176"/>
      <c r="E911" s="601"/>
      <c r="F911" s="176"/>
      <c r="G911" s="176"/>
      <c r="H911" s="176"/>
    </row>
    <row r="912" spans="1:8" x14ac:dyDescent="0.25">
      <c r="A912" s="9">
        <v>911</v>
      </c>
      <c r="B912" s="176"/>
      <c r="C912" s="598"/>
      <c r="D912" s="176"/>
      <c r="E912" s="601"/>
      <c r="F912" s="176"/>
      <c r="G912" s="176"/>
      <c r="H912" s="176"/>
    </row>
    <row r="913" spans="1:8" x14ac:dyDescent="0.25">
      <c r="A913" s="9">
        <v>912</v>
      </c>
      <c r="B913" s="176"/>
      <c r="C913" s="598"/>
      <c r="D913" s="176"/>
      <c r="E913" s="601"/>
      <c r="F913" s="176"/>
      <c r="G913" s="176"/>
      <c r="H913" s="176"/>
    </row>
    <row r="914" spans="1:8" x14ac:dyDescent="0.25">
      <c r="A914" s="9">
        <v>913</v>
      </c>
      <c r="B914" s="176"/>
      <c r="C914" s="598"/>
      <c r="D914" s="176"/>
      <c r="E914" s="601"/>
      <c r="F914" s="176"/>
      <c r="G914" s="176"/>
      <c r="H914" s="176"/>
    </row>
    <row r="915" spans="1:8" x14ac:dyDescent="0.25">
      <c r="A915" s="9">
        <v>914</v>
      </c>
      <c r="B915" s="176"/>
      <c r="C915" s="598"/>
      <c r="D915" s="176"/>
      <c r="E915" s="601"/>
      <c r="F915" s="176"/>
      <c r="G915" s="176"/>
      <c r="H915" s="176"/>
    </row>
    <row r="916" spans="1:8" x14ac:dyDescent="0.25">
      <c r="A916" s="9">
        <v>915</v>
      </c>
      <c r="B916" s="176"/>
      <c r="C916" s="598"/>
      <c r="D916" s="176"/>
      <c r="E916" s="601"/>
      <c r="F916" s="176"/>
      <c r="G916" s="176"/>
      <c r="H916" s="176"/>
    </row>
    <row r="917" spans="1:8" x14ac:dyDescent="0.25">
      <c r="A917" s="9">
        <v>916</v>
      </c>
      <c r="B917" s="176"/>
      <c r="C917" s="598"/>
      <c r="D917" s="176"/>
      <c r="E917" s="601"/>
      <c r="F917" s="176"/>
      <c r="G917" s="176"/>
      <c r="H917" s="176"/>
    </row>
    <row r="918" spans="1:8" x14ac:dyDescent="0.25">
      <c r="A918" s="9">
        <v>917</v>
      </c>
      <c r="B918" s="176"/>
      <c r="C918" s="598"/>
      <c r="D918" s="176"/>
      <c r="E918" s="601"/>
      <c r="F918" s="176"/>
      <c r="G918" s="176"/>
      <c r="H918" s="176"/>
    </row>
    <row r="919" spans="1:8" x14ac:dyDescent="0.25">
      <c r="A919" s="9">
        <v>918</v>
      </c>
      <c r="B919" s="176"/>
      <c r="C919" s="598"/>
      <c r="D919" s="176"/>
      <c r="E919" s="601"/>
      <c r="F919" s="176"/>
      <c r="G919" s="176"/>
      <c r="H919" s="176"/>
    </row>
    <row r="920" spans="1:8" x14ac:dyDescent="0.25">
      <c r="A920" s="9">
        <v>919</v>
      </c>
      <c r="B920" s="176"/>
      <c r="C920" s="598"/>
      <c r="D920" s="176"/>
      <c r="E920" s="601"/>
      <c r="F920" s="176"/>
      <c r="G920" s="176"/>
      <c r="H920" s="176"/>
    </row>
    <row r="921" spans="1:8" x14ac:dyDescent="0.25">
      <c r="A921" s="9">
        <v>920</v>
      </c>
      <c r="B921" s="176"/>
      <c r="C921" s="598"/>
      <c r="D921" s="176"/>
      <c r="E921" s="601"/>
      <c r="F921" s="176"/>
      <c r="G921" s="176"/>
      <c r="H921" s="176"/>
    </row>
    <row r="922" spans="1:8" x14ac:dyDescent="0.25">
      <c r="A922" s="9">
        <v>921</v>
      </c>
      <c r="B922" s="176"/>
      <c r="C922" s="598"/>
      <c r="D922" s="176"/>
      <c r="E922" s="601"/>
      <c r="F922" s="176"/>
      <c r="G922" s="176"/>
      <c r="H922" s="176"/>
    </row>
    <row r="923" spans="1:8" x14ac:dyDescent="0.25">
      <c r="A923" s="9">
        <v>922</v>
      </c>
      <c r="B923" s="176"/>
      <c r="C923" s="598"/>
      <c r="D923" s="176"/>
      <c r="E923" s="601"/>
      <c r="F923" s="176"/>
      <c r="G923" s="176"/>
      <c r="H923" s="176"/>
    </row>
    <row r="924" spans="1:8" x14ac:dyDescent="0.25">
      <c r="A924" s="9">
        <v>923</v>
      </c>
      <c r="B924" s="176"/>
      <c r="C924" s="598"/>
      <c r="D924" s="176"/>
      <c r="E924" s="601"/>
      <c r="F924" s="176"/>
      <c r="G924" s="176"/>
      <c r="H924" s="176"/>
    </row>
    <row r="925" spans="1:8" x14ac:dyDescent="0.25">
      <c r="A925" s="9">
        <v>924</v>
      </c>
      <c r="B925" s="176"/>
      <c r="C925" s="598"/>
      <c r="D925" s="176"/>
      <c r="E925" s="601"/>
      <c r="F925" s="176"/>
      <c r="G925" s="176"/>
      <c r="H925" s="176"/>
    </row>
    <row r="926" spans="1:8" x14ac:dyDescent="0.25">
      <c r="A926" s="9">
        <v>925</v>
      </c>
      <c r="B926" s="176"/>
      <c r="C926" s="598"/>
      <c r="D926" s="176"/>
      <c r="E926" s="601"/>
      <c r="F926" s="176"/>
      <c r="G926" s="176"/>
      <c r="H926" s="176"/>
    </row>
    <row r="927" spans="1:8" x14ac:dyDescent="0.25">
      <c r="A927" s="9">
        <v>926</v>
      </c>
      <c r="B927" s="176"/>
      <c r="C927" s="598"/>
      <c r="D927" s="176"/>
      <c r="E927" s="601"/>
      <c r="F927" s="176"/>
      <c r="G927" s="176"/>
      <c r="H927" s="176"/>
    </row>
    <row r="928" spans="1:8" x14ac:dyDescent="0.25">
      <c r="A928" s="9">
        <v>927</v>
      </c>
      <c r="B928" s="176"/>
      <c r="C928" s="598"/>
      <c r="D928" s="176"/>
      <c r="E928" s="601"/>
      <c r="F928" s="176"/>
      <c r="G928" s="176"/>
      <c r="H928" s="176"/>
    </row>
    <row r="929" spans="1:8" x14ac:dyDescent="0.25">
      <c r="A929" s="9">
        <v>928</v>
      </c>
      <c r="B929" s="176"/>
      <c r="C929" s="598"/>
      <c r="D929" s="176"/>
      <c r="E929" s="601"/>
      <c r="F929" s="176"/>
      <c r="G929" s="176"/>
      <c r="H929" s="176"/>
    </row>
    <row r="930" spans="1:8" x14ac:dyDescent="0.25">
      <c r="A930" s="9">
        <v>929</v>
      </c>
      <c r="B930" s="176"/>
      <c r="C930" s="598"/>
      <c r="D930" s="176"/>
      <c r="E930" s="601"/>
      <c r="F930" s="176"/>
      <c r="G930" s="176"/>
      <c r="H930" s="176"/>
    </row>
    <row r="931" spans="1:8" x14ac:dyDescent="0.25">
      <c r="A931" s="9">
        <v>930</v>
      </c>
      <c r="B931" s="176"/>
      <c r="C931" s="598"/>
      <c r="D931" s="176"/>
      <c r="E931" s="601"/>
      <c r="F931" s="176"/>
      <c r="G931" s="176"/>
      <c r="H931" s="176"/>
    </row>
    <row r="932" spans="1:8" x14ac:dyDescent="0.25">
      <c r="A932" s="9">
        <v>931</v>
      </c>
      <c r="B932" s="176"/>
      <c r="C932" s="598"/>
      <c r="D932" s="176"/>
      <c r="E932" s="601"/>
      <c r="F932" s="176"/>
      <c r="G932" s="176"/>
      <c r="H932" s="176"/>
    </row>
    <row r="933" spans="1:8" x14ac:dyDescent="0.25">
      <c r="A933" s="9">
        <v>932</v>
      </c>
      <c r="B933" s="176"/>
      <c r="C933" s="598"/>
      <c r="D933" s="176"/>
      <c r="E933" s="601"/>
      <c r="F933" s="176"/>
      <c r="G933" s="176"/>
      <c r="H933" s="176"/>
    </row>
    <row r="934" spans="1:8" x14ac:dyDescent="0.25">
      <c r="A934" s="9">
        <v>933</v>
      </c>
      <c r="B934" s="176"/>
      <c r="C934" s="598"/>
      <c r="D934" s="176"/>
      <c r="E934" s="601"/>
      <c r="F934" s="176"/>
      <c r="G934" s="176"/>
      <c r="H934" s="176"/>
    </row>
    <row r="935" spans="1:8" x14ac:dyDescent="0.25">
      <c r="A935" s="9">
        <v>934</v>
      </c>
      <c r="B935" s="176"/>
      <c r="C935" s="598"/>
      <c r="D935" s="176"/>
      <c r="E935" s="601"/>
      <c r="F935" s="176"/>
      <c r="G935" s="176"/>
      <c r="H935" s="176"/>
    </row>
    <row r="936" spans="1:8" x14ac:dyDescent="0.25">
      <c r="A936" s="9">
        <v>935</v>
      </c>
      <c r="B936" s="176"/>
      <c r="C936" s="598"/>
      <c r="D936" s="176"/>
      <c r="E936" s="601"/>
      <c r="F936" s="176"/>
      <c r="G936" s="176"/>
      <c r="H936" s="176"/>
    </row>
    <row r="937" spans="1:8" x14ac:dyDescent="0.25">
      <c r="A937" s="9">
        <v>936</v>
      </c>
      <c r="B937" s="176"/>
      <c r="C937" s="598"/>
      <c r="D937" s="176"/>
      <c r="E937" s="601"/>
      <c r="F937" s="176"/>
      <c r="G937" s="176"/>
      <c r="H937" s="176"/>
    </row>
    <row r="938" spans="1:8" x14ac:dyDescent="0.25">
      <c r="A938" s="9">
        <v>937</v>
      </c>
      <c r="B938" s="176"/>
      <c r="C938" s="598"/>
      <c r="D938" s="176"/>
      <c r="E938" s="601"/>
      <c r="F938" s="176"/>
      <c r="G938" s="176"/>
      <c r="H938" s="176"/>
    </row>
    <row r="939" spans="1:8" x14ac:dyDescent="0.25">
      <c r="A939" s="9">
        <v>938</v>
      </c>
      <c r="B939" s="176"/>
      <c r="C939" s="598"/>
      <c r="D939" s="176"/>
      <c r="E939" s="601"/>
      <c r="F939" s="176"/>
      <c r="G939" s="176"/>
      <c r="H939" s="176"/>
    </row>
    <row r="940" spans="1:8" x14ac:dyDescent="0.25">
      <c r="A940" s="9">
        <v>939</v>
      </c>
      <c r="B940" s="176"/>
      <c r="C940" s="598"/>
      <c r="D940" s="176"/>
      <c r="E940" s="601"/>
      <c r="F940" s="176"/>
      <c r="G940" s="176"/>
      <c r="H940" s="176"/>
    </row>
    <row r="941" spans="1:8" x14ac:dyDescent="0.25">
      <c r="A941" s="9">
        <v>940</v>
      </c>
      <c r="B941" s="176"/>
      <c r="C941" s="598"/>
      <c r="D941" s="176"/>
      <c r="E941" s="601"/>
      <c r="F941" s="176"/>
      <c r="G941" s="176"/>
      <c r="H941" s="176"/>
    </row>
    <row r="942" spans="1:8" x14ac:dyDescent="0.25">
      <c r="A942" s="9">
        <v>941</v>
      </c>
      <c r="B942" s="176"/>
      <c r="C942" s="598"/>
      <c r="D942" s="176"/>
      <c r="E942" s="601"/>
      <c r="F942" s="176"/>
      <c r="G942" s="176"/>
      <c r="H942" s="176"/>
    </row>
    <row r="943" spans="1:8" x14ac:dyDescent="0.25">
      <c r="A943" s="9">
        <v>942</v>
      </c>
      <c r="B943" s="176"/>
      <c r="C943" s="598"/>
      <c r="D943" s="176"/>
      <c r="E943" s="601"/>
      <c r="F943" s="176"/>
      <c r="G943" s="176"/>
      <c r="H943" s="176"/>
    </row>
    <row r="944" spans="1:8" x14ac:dyDescent="0.25">
      <c r="A944" s="9">
        <v>943</v>
      </c>
      <c r="B944" s="176"/>
      <c r="C944" s="598"/>
      <c r="D944" s="176"/>
      <c r="E944" s="601"/>
      <c r="F944" s="176"/>
      <c r="G944" s="176"/>
      <c r="H944" s="176"/>
    </row>
    <row r="945" spans="1:8" x14ac:dyDescent="0.25">
      <c r="A945" s="9">
        <v>944</v>
      </c>
      <c r="B945" s="176"/>
      <c r="C945" s="598"/>
      <c r="D945" s="176"/>
      <c r="E945" s="601"/>
      <c r="F945" s="176"/>
      <c r="G945" s="176"/>
      <c r="H945" s="176"/>
    </row>
    <row r="946" spans="1:8" x14ac:dyDescent="0.25">
      <c r="A946" s="9">
        <v>945</v>
      </c>
      <c r="B946" s="176"/>
      <c r="C946" s="598"/>
      <c r="D946" s="176"/>
      <c r="E946" s="601"/>
      <c r="F946" s="176"/>
      <c r="G946" s="176"/>
      <c r="H946" s="176"/>
    </row>
    <row r="947" spans="1:8" x14ac:dyDescent="0.25">
      <c r="A947" s="9">
        <v>946</v>
      </c>
      <c r="B947" s="176"/>
      <c r="C947" s="598"/>
      <c r="D947" s="176"/>
      <c r="E947" s="601"/>
      <c r="F947" s="176"/>
      <c r="G947" s="176"/>
      <c r="H947" s="176"/>
    </row>
    <row r="948" spans="1:8" x14ac:dyDescent="0.25">
      <c r="A948" s="9">
        <v>947</v>
      </c>
      <c r="B948" s="176"/>
      <c r="C948" s="598"/>
      <c r="D948" s="176"/>
      <c r="E948" s="601"/>
      <c r="F948" s="176"/>
      <c r="G948" s="176"/>
      <c r="H948" s="176"/>
    </row>
    <row r="949" spans="1:8" x14ac:dyDescent="0.25">
      <c r="A949" s="9">
        <v>948</v>
      </c>
      <c r="B949" s="176"/>
      <c r="C949" s="598"/>
      <c r="D949" s="176"/>
      <c r="E949" s="601"/>
      <c r="F949" s="176"/>
      <c r="G949" s="176"/>
      <c r="H949" s="176"/>
    </row>
    <row r="950" spans="1:8" x14ac:dyDescent="0.25">
      <c r="A950" s="9">
        <v>949</v>
      </c>
      <c r="B950" s="176"/>
      <c r="C950" s="598"/>
      <c r="D950" s="176"/>
      <c r="E950" s="601"/>
      <c r="F950" s="176"/>
      <c r="G950" s="176"/>
      <c r="H950" s="176"/>
    </row>
    <row r="951" spans="1:8" x14ac:dyDescent="0.25">
      <c r="A951" s="9">
        <v>950</v>
      </c>
      <c r="B951" s="176"/>
      <c r="C951" s="598"/>
      <c r="D951" s="176"/>
      <c r="E951" s="601"/>
      <c r="F951" s="176"/>
      <c r="G951" s="176"/>
      <c r="H951" s="176"/>
    </row>
    <row r="952" spans="1:8" x14ac:dyDescent="0.25">
      <c r="A952" s="9">
        <v>951</v>
      </c>
      <c r="B952" s="176"/>
      <c r="C952" s="598"/>
      <c r="D952" s="176"/>
      <c r="E952" s="601"/>
      <c r="F952" s="176"/>
      <c r="G952" s="176"/>
      <c r="H952" s="176"/>
    </row>
    <row r="953" spans="1:8" x14ac:dyDescent="0.25">
      <c r="A953" s="9">
        <v>952</v>
      </c>
      <c r="B953" s="176"/>
      <c r="C953" s="598"/>
      <c r="D953" s="176"/>
      <c r="E953" s="601"/>
      <c r="F953" s="176"/>
      <c r="G953" s="176"/>
      <c r="H953" s="176"/>
    </row>
    <row r="954" spans="1:8" x14ac:dyDescent="0.25">
      <c r="A954" s="9">
        <v>953</v>
      </c>
      <c r="B954" s="176"/>
      <c r="C954" s="598"/>
      <c r="D954" s="176"/>
      <c r="E954" s="601"/>
      <c r="F954" s="176"/>
      <c r="G954" s="176"/>
      <c r="H954" s="176"/>
    </row>
    <row r="955" spans="1:8" x14ac:dyDescent="0.25">
      <c r="A955" s="9">
        <v>954</v>
      </c>
      <c r="B955" s="176"/>
      <c r="C955" s="598"/>
      <c r="D955" s="176"/>
      <c r="E955" s="601"/>
      <c r="F955" s="176"/>
      <c r="G955" s="176"/>
      <c r="H955" s="176"/>
    </row>
    <row r="956" spans="1:8" x14ac:dyDescent="0.25">
      <c r="A956" s="9">
        <v>955</v>
      </c>
      <c r="B956" s="176"/>
      <c r="C956" s="598"/>
      <c r="D956" s="176"/>
      <c r="E956" s="601"/>
      <c r="F956" s="176"/>
      <c r="G956" s="176"/>
      <c r="H956" s="176"/>
    </row>
    <row r="957" spans="1:8" x14ac:dyDescent="0.25">
      <c r="A957" s="9">
        <v>956</v>
      </c>
      <c r="B957" s="176"/>
      <c r="C957" s="598"/>
      <c r="D957" s="176"/>
      <c r="E957" s="601"/>
      <c r="F957" s="176"/>
      <c r="G957" s="176"/>
      <c r="H957" s="176"/>
    </row>
    <row r="958" spans="1:8" x14ac:dyDescent="0.25">
      <c r="A958" s="9">
        <v>957</v>
      </c>
      <c r="B958" s="176"/>
      <c r="C958" s="598"/>
      <c r="D958" s="176"/>
      <c r="E958" s="601"/>
      <c r="F958" s="176"/>
      <c r="G958" s="176"/>
      <c r="H958" s="176"/>
    </row>
    <row r="959" spans="1:8" x14ac:dyDescent="0.25">
      <c r="A959" s="9">
        <v>958</v>
      </c>
      <c r="B959" s="176"/>
      <c r="C959" s="598"/>
      <c r="D959" s="176"/>
      <c r="E959" s="601"/>
      <c r="F959" s="176"/>
      <c r="G959" s="176"/>
      <c r="H959" s="176"/>
    </row>
    <row r="960" spans="1:8" x14ac:dyDescent="0.25">
      <c r="A960" s="9">
        <v>959</v>
      </c>
      <c r="B960" s="176"/>
      <c r="C960" s="598"/>
      <c r="D960" s="176"/>
      <c r="E960" s="601"/>
      <c r="F960" s="176"/>
      <c r="G960" s="176"/>
      <c r="H960" s="176"/>
    </row>
    <row r="961" spans="1:8" x14ac:dyDescent="0.25">
      <c r="A961" s="9">
        <v>960</v>
      </c>
      <c r="B961" s="176"/>
      <c r="C961" s="598"/>
      <c r="D961" s="176"/>
      <c r="E961" s="601"/>
      <c r="F961" s="176"/>
      <c r="G961" s="176"/>
      <c r="H961" s="176"/>
    </row>
    <row r="962" spans="1:8" x14ac:dyDescent="0.25">
      <c r="A962" s="9">
        <v>961</v>
      </c>
      <c r="B962" s="176"/>
      <c r="C962" s="598"/>
      <c r="D962" s="176"/>
      <c r="E962" s="601"/>
      <c r="F962" s="176"/>
      <c r="G962" s="176"/>
      <c r="H962" s="176"/>
    </row>
    <row r="963" spans="1:8" x14ac:dyDescent="0.25">
      <c r="A963" s="9">
        <v>962</v>
      </c>
      <c r="B963" s="176"/>
      <c r="C963" s="598"/>
      <c r="D963" s="176"/>
      <c r="E963" s="601"/>
      <c r="F963" s="176"/>
      <c r="G963" s="176"/>
      <c r="H963" s="176"/>
    </row>
    <row r="964" spans="1:8" x14ac:dyDescent="0.25">
      <c r="A964" s="9">
        <v>963</v>
      </c>
      <c r="B964" s="176"/>
      <c r="C964" s="598"/>
      <c r="D964" s="176"/>
      <c r="E964" s="601"/>
      <c r="F964" s="176"/>
      <c r="G964" s="176"/>
      <c r="H964" s="176"/>
    </row>
    <row r="965" spans="1:8" x14ac:dyDescent="0.25">
      <c r="A965" s="9">
        <v>964</v>
      </c>
      <c r="B965" s="176"/>
      <c r="C965" s="598"/>
      <c r="D965" s="176"/>
      <c r="E965" s="601"/>
      <c r="F965" s="176"/>
      <c r="G965" s="176"/>
      <c r="H965" s="176"/>
    </row>
    <row r="966" spans="1:8" x14ac:dyDescent="0.25">
      <c r="A966" s="9">
        <v>965</v>
      </c>
      <c r="B966" s="176"/>
      <c r="C966" s="598"/>
      <c r="D966" s="176"/>
      <c r="E966" s="601"/>
      <c r="F966" s="176"/>
      <c r="G966" s="176"/>
      <c r="H966" s="176"/>
    </row>
    <row r="967" spans="1:8" x14ac:dyDescent="0.25">
      <c r="A967" s="9">
        <v>966</v>
      </c>
      <c r="B967" s="176"/>
      <c r="C967" s="598"/>
      <c r="D967" s="176"/>
      <c r="E967" s="601"/>
      <c r="F967" s="176"/>
      <c r="G967" s="176"/>
      <c r="H967" s="176"/>
    </row>
    <row r="968" spans="1:8" x14ac:dyDescent="0.25">
      <c r="A968" s="9">
        <v>967</v>
      </c>
      <c r="B968" s="176"/>
      <c r="C968" s="598"/>
      <c r="D968" s="176"/>
      <c r="E968" s="601"/>
      <c r="F968" s="176"/>
      <c r="G968" s="176"/>
      <c r="H968" s="176"/>
    </row>
    <row r="969" spans="1:8" x14ac:dyDescent="0.25">
      <c r="A969" s="9">
        <v>968</v>
      </c>
      <c r="B969" s="176"/>
      <c r="C969" s="598"/>
      <c r="D969" s="176"/>
      <c r="E969" s="601"/>
      <c r="F969" s="176"/>
      <c r="G969" s="176"/>
      <c r="H969" s="176"/>
    </row>
    <row r="970" spans="1:8" x14ac:dyDescent="0.25">
      <c r="A970" s="9">
        <v>969</v>
      </c>
      <c r="B970" s="176"/>
      <c r="C970" s="598"/>
      <c r="D970" s="176"/>
      <c r="E970" s="601"/>
      <c r="F970" s="176"/>
      <c r="G970" s="176"/>
      <c r="H970" s="176"/>
    </row>
    <row r="971" spans="1:8" x14ac:dyDescent="0.25">
      <c r="A971" s="9">
        <v>970</v>
      </c>
      <c r="B971" s="176"/>
      <c r="C971" s="598"/>
      <c r="D971" s="176"/>
      <c r="E971" s="601"/>
      <c r="F971" s="176"/>
      <c r="G971" s="176"/>
      <c r="H971" s="176"/>
    </row>
    <row r="972" spans="1:8" x14ac:dyDescent="0.25">
      <c r="A972" s="9">
        <v>971</v>
      </c>
      <c r="B972" s="176"/>
      <c r="C972" s="598"/>
      <c r="D972" s="176"/>
      <c r="E972" s="601"/>
      <c r="F972" s="176"/>
      <c r="G972" s="176"/>
      <c r="H972" s="176"/>
    </row>
    <row r="973" spans="1:8" x14ac:dyDescent="0.25">
      <c r="A973" s="9">
        <v>972</v>
      </c>
      <c r="B973" s="176"/>
      <c r="C973" s="598"/>
      <c r="D973" s="176"/>
      <c r="E973" s="601"/>
      <c r="F973" s="176"/>
      <c r="G973" s="176"/>
      <c r="H973" s="176"/>
    </row>
    <row r="974" spans="1:8" x14ac:dyDescent="0.25">
      <c r="A974" s="9">
        <v>973</v>
      </c>
      <c r="B974" s="176"/>
      <c r="C974" s="598"/>
      <c r="D974" s="176"/>
      <c r="E974" s="601"/>
      <c r="F974" s="176"/>
      <c r="G974" s="176"/>
      <c r="H974" s="176"/>
    </row>
    <row r="975" spans="1:8" x14ac:dyDescent="0.25">
      <c r="A975" s="9">
        <v>974</v>
      </c>
      <c r="B975" s="176"/>
      <c r="C975" s="598"/>
      <c r="D975" s="176"/>
      <c r="E975" s="601"/>
      <c r="F975" s="176"/>
      <c r="G975" s="176"/>
      <c r="H975" s="176"/>
    </row>
    <row r="976" spans="1:8" x14ac:dyDescent="0.25">
      <c r="A976" s="9">
        <v>975</v>
      </c>
      <c r="B976" s="176"/>
      <c r="C976" s="598"/>
      <c r="D976" s="176"/>
      <c r="E976" s="601"/>
      <c r="F976" s="176"/>
      <c r="G976" s="176"/>
      <c r="H976" s="176"/>
    </row>
    <row r="977" spans="1:8" x14ac:dyDescent="0.25">
      <c r="A977" s="9">
        <v>976</v>
      </c>
      <c r="B977" s="176"/>
      <c r="C977" s="598"/>
      <c r="D977" s="176"/>
      <c r="E977" s="601"/>
      <c r="F977" s="176"/>
      <c r="G977" s="176"/>
      <c r="H977" s="176"/>
    </row>
    <row r="978" spans="1:8" x14ac:dyDescent="0.25">
      <c r="A978" s="9">
        <v>977</v>
      </c>
      <c r="B978" s="176"/>
      <c r="C978" s="598"/>
      <c r="D978" s="176"/>
      <c r="E978" s="601"/>
      <c r="F978" s="176"/>
      <c r="G978" s="176"/>
      <c r="H978" s="176"/>
    </row>
    <row r="979" spans="1:8" x14ac:dyDescent="0.25">
      <c r="A979" s="9">
        <v>978</v>
      </c>
      <c r="B979" s="176"/>
      <c r="C979" s="598"/>
      <c r="D979" s="176"/>
      <c r="E979" s="601"/>
      <c r="F979" s="176"/>
      <c r="G979" s="176"/>
      <c r="H979" s="176"/>
    </row>
    <row r="980" spans="1:8" x14ac:dyDescent="0.25">
      <c r="A980" s="9">
        <v>979</v>
      </c>
      <c r="B980" s="176"/>
      <c r="C980" s="598"/>
      <c r="D980" s="176"/>
      <c r="E980" s="601"/>
      <c r="F980" s="176"/>
      <c r="G980" s="176"/>
      <c r="H980" s="176"/>
    </row>
    <row r="981" spans="1:8" x14ac:dyDescent="0.25">
      <c r="A981" s="9">
        <v>980</v>
      </c>
      <c r="B981" s="176"/>
      <c r="C981" s="598"/>
      <c r="D981" s="176"/>
      <c r="E981" s="601"/>
      <c r="F981" s="176"/>
      <c r="G981" s="176"/>
      <c r="H981" s="176"/>
    </row>
    <row r="982" spans="1:8" x14ac:dyDescent="0.25">
      <c r="A982" s="9">
        <v>981</v>
      </c>
      <c r="B982" s="176"/>
      <c r="C982" s="598"/>
      <c r="D982" s="176"/>
      <c r="E982" s="601"/>
      <c r="F982" s="176"/>
      <c r="G982" s="176"/>
      <c r="H982" s="176"/>
    </row>
    <row r="983" spans="1:8" x14ac:dyDescent="0.25">
      <c r="A983" s="9">
        <v>982</v>
      </c>
      <c r="B983" s="176"/>
      <c r="C983" s="598"/>
      <c r="D983" s="176"/>
      <c r="E983" s="601"/>
      <c r="F983" s="176"/>
      <c r="G983" s="176"/>
      <c r="H983" s="176"/>
    </row>
    <row r="984" spans="1:8" x14ac:dyDescent="0.25">
      <c r="A984" s="9">
        <v>983</v>
      </c>
      <c r="B984" s="176"/>
      <c r="C984" s="598"/>
      <c r="D984" s="176"/>
      <c r="E984" s="601"/>
      <c r="F984" s="176"/>
      <c r="G984" s="176"/>
      <c r="H984" s="176"/>
    </row>
    <row r="985" spans="1:8" x14ac:dyDescent="0.25">
      <c r="A985" s="9">
        <v>984</v>
      </c>
      <c r="B985" s="176"/>
      <c r="C985" s="598"/>
      <c r="D985" s="176"/>
      <c r="E985" s="601"/>
      <c r="F985" s="176"/>
      <c r="G985" s="176"/>
      <c r="H985" s="176"/>
    </row>
    <row r="986" spans="1:8" x14ac:dyDescent="0.25">
      <c r="A986" s="9">
        <v>985</v>
      </c>
      <c r="B986" s="176"/>
      <c r="C986" s="598"/>
      <c r="D986" s="176"/>
      <c r="E986" s="601"/>
      <c r="F986" s="176"/>
      <c r="G986" s="176"/>
      <c r="H986" s="176"/>
    </row>
    <row r="987" spans="1:8" x14ac:dyDescent="0.25">
      <c r="A987" s="9">
        <v>986</v>
      </c>
      <c r="B987" s="176"/>
      <c r="C987" s="598"/>
      <c r="D987" s="176"/>
      <c r="E987" s="601"/>
      <c r="F987" s="176"/>
      <c r="G987" s="176"/>
      <c r="H987" s="176"/>
    </row>
    <row r="988" spans="1:8" x14ac:dyDescent="0.25">
      <c r="A988" s="9">
        <v>987</v>
      </c>
      <c r="B988" s="176"/>
      <c r="C988" s="598"/>
      <c r="D988" s="176"/>
      <c r="E988" s="601"/>
      <c r="F988" s="176"/>
      <c r="G988" s="176"/>
      <c r="H988" s="176"/>
    </row>
    <row r="989" spans="1:8" x14ac:dyDescent="0.25">
      <c r="A989" s="9">
        <v>988</v>
      </c>
      <c r="B989" s="176"/>
      <c r="C989" s="598"/>
      <c r="D989" s="176"/>
      <c r="E989" s="601"/>
      <c r="F989" s="176"/>
      <c r="G989" s="176"/>
      <c r="H989" s="176"/>
    </row>
    <row r="990" spans="1:8" x14ac:dyDescent="0.25">
      <c r="A990" s="9">
        <v>989</v>
      </c>
      <c r="B990" s="176"/>
      <c r="C990" s="598"/>
      <c r="D990" s="176"/>
      <c r="E990" s="601"/>
      <c r="F990" s="176"/>
      <c r="G990" s="176"/>
      <c r="H990" s="176"/>
    </row>
    <row r="991" spans="1:8" x14ac:dyDescent="0.25">
      <c r="A991" s="9">
        <v>990</v>
      </c>
      <c r="B991" s="176"/>
      <c r="C991" s="598"/>
      <c r="D991" s="176"/>
      <c r="E991" s="601"/>
      <c r="F991" s="176"/>
      <c r="G991" s="176"/>
      <c r="H991" s="176"/>
    </row>
    <row r="992" spans="1:8" x14ac:dyDescent="0.25">
      <c r="A992" s="9">
        <v>991</v>
      </c>
      <c r="B992" s="176"/>
      <c r="C992" s="598"/>
      <c r="D992" s="176"/>
      <c r="E992" s="601"/>
      <c r="F992" s="176"/>
      <c r="G992" s="176"/>
      <c r="H992" s="176"/>
    </row>
    <row r="993" spans="1:8" x14ac:dyDescent="0.25">
      <c r="A993" s="9">
        <v>992</v>
      </c>
      <c r="B993" s="176"/>
      <c r="C993" s="598"/>
      <c r="D993" s="176"/>
      <c r="E993" s="601"/>
      <c r="F993" s="176"/>
      <c r="G993" s="176"/>
      <c r="H993" s="176"/>
    </row>
    <row r="994" spans="1:8" x14ac:dyDescent="0.25">
      <c r="A994" s="9">
        <v>993</v>
      </c>
      <c r="B994" s="176"/>
      <c r="C994" s="598"/>
      <c r="D994" s="176"/>
      <c r="E994" s="601"/>
      <c r="F994" s="176"/>
      <c r="G994" s="176"/>
      <c r="H994" s="176"/>
    </row>
    <row r="995" spans="1:8" x14ac:dyDescent="0.25">
      <c r="A995" s="9">
        <v>994</v>
      </c>
      <c r="B995" s="176"/>
      <c r="C995" s="598"/>
      <c r="D995" s="176"/>
      <c r="E995" s="601"/>
      <c r="F995" s="176"/>
      <c r="G995" s="176"/>
      <c r="H995" s="176"/>
    </row>
    <row r="996" spans="1:8" x14ac:dyDescent="0.25">
      <c r="A996" s="9">
        <v>995</v>
      </c>
      <c r="B996" s="176"/>
      <c r="C996" s="598"/>
      <c r="D996" s="176"/>
      <c r="E996" s="601"/>
      <c r="F996" s="176"/>
      <c r="G996" s="176"/>
      <c r="H996" s="176"/>
    </row>
    <row r="997" spans="1:8" x14ac:dyDescent="0.25">
      <c r="A997" s="9">
        <v>996</v>
      </c>
      <c r="B997" s="176"/>
      <c r="C997" s="598"/>
      <c r="D997" s="176"/>
      <c r="E997" s="601"/>
      <c r="F997" s="176"/>
      <c r="G997" s="176"/>
      <c r="H997" s="176"/>
    </row>
    <row r="998" spans="1:8" x14ac:dyDescent="0.25">
      <c r="A998" s="9">
        <v>997</v>
      </c>
      <c r="B998" s="176"/>
      <c r="C998" s="598"/>
      <c r="D998" s="176"/>
      <c r="E998" s="601"/>
      <c r="F998" s="176"/>
      <c r="G998" s="176"/>
      <c r="H998" s="176"/>
    </row>
    <row r="999" spans="1:8" x14ac:dyDescent="0.25">
      <c r="A999" s="9">
        <v>998</v>
      </c>
      <c r="B999" s="176"/>
      <c r="C999" s="598"/>
      <c r="D999" s="176"/>
      <c r="E999" s="601"/>
      <c r="F999" s="176"/>
      <c r="G999" s="176"/>
      <c r="H999" s="176"/>
    </row>
    <row r="1000" spans="1:8" x14ac:dyDescent="0.25">
      <c r="A1000" s="9">
        <v>999</v>
      </c>
      <c r="B1000" s="176"/>
      <c r="C1000" s="598"/>
      <c r="D1000" s="176"/>
      <c r="E1000" s="601"/>
      <c r="F1000" s="176"/>
      <c r="G1000" s="176"/>
      <c r="H1000" s="176"/>
    </row>
    <row r="1001" spans="1:8" x14ac:dyDescent="0.25">
      <c r="A1001" s="9">
        <v>1000</v>
      </c>
      <c r="B1001" s="176"/>
      <c r="C1001" s="598"/>
      <c r="D1001" s="176"/>
      <c r="E1001" s="601"/>
      <c r="F1001" s="176"/>
      <c r="G1001" s="176"/>
      <c r="H1001" s="176"/>
    </row>
    <row r="1002" spans="1:8" x14ac:dyDescent="0.25">
      <c r="A1002" s="9">
        <v>1001</v>
      </c>
      <c r="B1002" s="176"/>
      <c r="C1002" s="598"/>
      <c r="D1002" s="176"/>
      <c r="E1002" s="601"/>
      <c r="F1002" s="176"/>
      <c r="G1002" s="176"/>
      <c r="H1002" s="176"/>
    </row>
    <row r="1003" spans="1:8" x14ac:dyDescent="0.25">
      <c r="A1003" s="9">
        <v>1002</v>
      </c>
      <c r="B1003" s="176"/>
      <c r="C1003" s="598"/>
      <c r="D1003" s="176"/>
      <c r="E1003" s="601"/>
      <c r="F1003" s="176"/>
      <c r="G1003" s="176"/>
      <c r="H1003" s="176"/>
    </row>
    <row r="1004" spans="1:8" x14ac:dyDescent="0.25">
      <c r="A1004" s="9">
        <v>1003</v>
      </c>
      <c r="B1004" s="176"/>
      <c r="C1004" s="598"/>
      <c r="D1004" s="176"/>
      <c r="E1004" s="601"/>
      <c r="F1004" s="176"/>
      <c r="G1004" s="176"/>
      <c r="H1004" s="176"/>
    </row>
    <row r="1005" spans="1:8" x14ac:dyDescent="0.25">
      <c r="A1005" s="9">
        <v>1004</v>
      </c>
      <c r="B1005" s="176"/>
      <c r="C1005" s="598"/>
      <c r="D1005" s="176"/>
      <c r="E1005" s="601"/>
      <c r="F1005" s="176"/>
      <c r="G1005" s="176"/>
      <c r="H1005" s="176"/>
    </row>
    <row r="1006" spans="1:8" x14ac:dyDescent="0.25">
      <c r="A1006" s="9">
        <v>1005</v>
      </c>
      <c r="B1006" s="176"/>
      <c r="C1006" s="598"/>
      <c r="D1006" s="176"/>
      <c r="E1006" s="601"/>
      <c r="F1006" s="176"/>
      <c r="G1006" s="176"/>
      <c r="H1006" s="176"/>
    </row>
    <row r="1007" spans="1:8" x14ac:dyDescent="0.25">
      <c r="A1007" s="9">
        <v>1006</v>
      </c>
      <c r="B1007" s="176"/>
      <c r="C1007" s="598"/>
      <c r="D1007" s="176"/>
      <c r="E1007" s="601"/>
      <c r="F1007" s="176"/>
      <c r="G1007" s="176"/>
      <c r="H1007" s="176"/>
    </row>
    <row r="1008" spans="1:8" x14ac:dyDescent="0.25">
      <c r="A1008" s="9">
        <v>1007</v>
      </c>
      <c r="B1008" s="176"/>
      <c r="C1008" s="598"/>
      <c r="D1008" s="176"/>
      <c r="E1008" s="601"/>
      <c r="F1008" s="176"/>
      <c r="G1008" s="176"/>
      <c r="H1008" s="176"/>
    </row>
    <row r="1009" spans="1:8" x14ac:dyDescent="0.25">
      <c r="A1009" s="9">
        <v>1008</v>
      </c>
      <c r="B1009" s="176"/>
      <c r="C1009" s="598"/>
      <c r="D1009" s="176"/>
      <c r="E1009" s="601"/>
      <c r="F1009" s="176"/>
      <c r="G1009" s="176"/>
      <c r="H1009" s="176"/>
    </row>
    <row r="1010" spans="1:8" x14ac:dyDescent="0.25">
      <c r="A1010" s="9">
        <v>1009</v>
      </c>
      <c r="B1010" s="176"/>
      <c r="C1010" s="598"/>
      <c r="D1010" s="176"/>
      <c r="E1010" s="601"/>
      <c r="F1010" s="176"/>
      <c r="G1010" s="176"/>
      <c r="H1010" s="176"/>
    </row>
    <row r="1011" spans="1:8" x14ac:dyDescent="0.25">
      <c r="A1011" s="9">
        <v>1010</v>
      </c>
      <c r="B1011" s="176"/>
      <c r="C1011" s="598"/>
      <c r="D1011" s="176"/>
      <c r="E1011" s="601"/>
      <c r="F1011" s="176"/>
      <c r="G1011" s="176"/>
      <c r="H1011" s="176"/>
    </row>
    <row r="1012" spans="1:8" x14ac:dyDescent="0.25">
      <c r="A1012" s="9">
        <v>1011</v>
      </c>
      <c r="B1012" s="176"/>
      <c r="C1012" s="598"/>
      <c r="D1012" s="176"/>
      <c r="E1012" s="601"/>
      <c r="F1012" s="176"/>
      <c r="G1012" s="176"/>
      <c r="H1012" s="176"/>
    </row>
    <row r="1013" spans="1:8" x14ac:dyDescent="0.25">
      <c r="A1013" s="9">
        <v>1012</v>
      </c>
      <c r="B1013" s="176"/>
      <c r="C1013" s="598"/>
      <c r="D1013" s="176"/>
      <c r="E1013" s="601"/>
      <c r="F1013" s="176"/>
      <c r="G1013" s="176"/>
      <c r="H1013" s="176"/>
    </row>
    <row r="1014" spans="1:8" x14ac:dyDescent="0.25">
      <c r="A1014" s="9">
        <v>1013</v>
      </c>
      <c r="B1014" s="176"/>
      <c r="C1014" s="598"/>
      <c r="D1014" s="176"/>
      <c r="E1014" s="601"/>
      <c r="F1014" s="176"/>
      <c r="G1014" s="176"/>
      <c r="H1014" s="176"/>
    </row>
    <row r="1015" spans="1:8" x14ac:dyDescent="0.25">
      <c r="A1015" s="9">
        <v>1014</v>
      </c>
      <c r="B1015" s="176"/>
      <c r="C1015" s="598"/>
      <c r="D1015" s="176"/>
      <c r="E1015" s="601"/>
      <c r="F1015" s="176"/>
      <c r="G1015" s="176"/>
      <c r="H1015" s="176"/>
    </row>
    <row r="1016" spans="1:8" x14ac:dyDescent="0.25">
      <c r="A1016" s="9">
        <v>1015</v>
      </c>
      <c r="B1016" s="176"/>
      <c r="C1016" s="598"/>
      <c r="D1016" s="176"/>
      <c r="E1016" s="601"/>
      <c r="F1016" s="176"/>
      <c r="G1016" s="176"/>
      <c r="H1016" s="176"/>
    </row>
    <row r="1017" spans="1:8" x14ac:dyDescent="0.25">
      <c r="A1017" s="9">
        <v>1016</v>
      </c>
      <c r="B1017" s="176"/>
      <c r="C1017" s="598"/>
      <c r="D1017" s="176"/>
      <c r="E1017" s="601"/>
      <c r="F1017" s="176"/>
      <c r="G1017" s="176"/>
      <c r="H1017" s="176"/>
    </row>
    <row r="1018" spans="1:8" x14ac:dyDescent="0.25">
      <c r="A1018" s="9">
        <v>1017</v>
      </c>
      <c r="B1018" s="176"/>
      <c r="C1018" s="598"/>
      <c r="D1018" s="176"/>
      <c r="E1018" s="601"/>
      <c r="F1018" s="176"/>
      <c r="G1018" s="176"/>
      <c r="H1018" s="176"/>
    </row>
    <row r="1019" spans="1:8" x14ac:dyDescent="0.25">
      <c r="A1019" s="9">
        <v>1018</v>
      </c>
      <c r="B1019" s="176"/>
      <c r="C1019" s="598"/>
      <c r="D1019" s="176"/>
      <c r="E1019" s="601"/>
      <c r="F1019" s="176"/>
      <c r="G1019" s="176"/>
      <c r="H1019" s="176"/>
    </row>
    <row r="1020" spans="1:8" x14ac:dyDescent="0.25">
      <c r="A1020" s="9">
        <v>1019</v>
      </c>
      <c r="B1020" s="176"/>
      <c r="C1020" s="598"/>
      <c r="D1020" s="176"/>
      <c r="E1020" s="601"/>
      <c r="F1020" s="176"/>
      <c r="G1020" s="176"/>
      <c r="H1020" s="176"/>
    </row>
    <row r="1021" spans="1:8" x14ac:dyDescent="0.25">
      <c r="A1021" s="9">
        <v>1020</v>
      </c>
      <c r="B1021" s="176"/>
      <c r="C1021" s="598"/>
      <c r="D1021" s="176"/>
      <c r="E1021" s="601"/>
      <c r="F1021" s="176"/>
      <c r="G1021" s="176"/>
      <c r="H1021" s="176"/>
    </row>
    <row r="1022" spans="1:8" x14ac:dyDescent="0.25">
      <c r="A1022" s="9">
        <v>1021</v>
      </c>
      <c r="B1022" s="176"/>
      <c r="C1022" s="598"/>
      <c r="D1022" s="176"/>
      <c r="E1022" s="601"/>
      <c r="F1022" s="176"/>
      <c r="G1022" s="176"/>
      <c r="H1022" s="176"/>
    </row>
    <row r="1023" spans="1:8" x14ac:dyDescent="0.25">
      <c r="A1023" s="9">
        <v>1022</v>
      </c>
      <c r="B1023" s="176"/>
      <c r="C1023" s="598"/>
      <c r="D1023" s="176"/>
      <c r="E1023" s="601"/>
      <c r="F1023" s="176"/>
      <c r="G1023" s="176"/>
      <c r="H1023" s="176"/>
    </row>
    <row r="1024" spans="1:8" x14ac:dyDescent="0.25">
      <c r="A1024" s="9">
        <v>1023</v>
      </c>
      <c r="B1024" s="176"/>
      <c r="C1024" s="598"/>
      <c r="D1024" s="176"/>
      <c r="E1024" s="601"/>
      <c r="F1024" s="176"/>
      <c r="G1024" s="176"/>
      <c r="H1024" s="176"/>
    </row>
    <row r="1025" spans="1:8" x14ac:dyDescent="0.25">
      <c r="A1025" s="9">
        <v>1024</v>
      </c>
      <c r="B1025" s="176"/>
      <c r="C1025" s="598"/>
      <c r="D1025" s="176"/>
      <c r="E1025" s="601"/>
      <c r="F1025" s="176"/>
      <c r="G1025" s="176"/>
      <c r="H1025" s="176"/>
    </row>
    <row r="1026" spans="1:8" x14ac:dyDescent="0.25">
      <c r="A1026" s="9">
        <v>1025</v>
      </c>
      <c r="B1026" s="176"/>
      <c r="C1026" s="598"/>
      <c r="D1026" s="176"/>
      <c r="E1026" s="601"/>
      <c r="F1026" s="176"/>
      <c r="G1026" s="176"/>
      <c r="H1026" s="176"/>
    </row>
    <row r="1027" spans="1:8" x14ac:dyDescent="0.25">
      <c r="A1027" s="9">
        <v>1026</v>
      </c>
      <c r="B1027" s="176"/>
      <c r="C1027" s="598"/>
      <c r="D1027" s="176"/>
      <c r="E1027" s="601"/>
      <c r="F1027" s="176"/>
      <c r="G1027" s="176"/>
      <c r="H1027" s="176"/>
    </row>
    <row r="1028" spans="1:8" x14ac:dyDescent="0.25">
      <c r="A1028" s="9">
        <v>1027</v>
      </c>
      <c r="B1028" s="176"/>
      <c r="C1028" s="598"/>
      <c r="D1028" s="176"/>
      <c r="E1028" s="601"/>
      <c r="F1028" s="176"/>
      <c r="G1028" s="176"/>
      <c r="H1028" s="176"/>
    </row>
    <row r="1029" spans="1:8" x14ac:dyDescent="0.25">
      <c r="A1029" s="9">
        <v>1028</v>
      </c>
      <c r="B1029" s="176"/>
      <c r="C1029" s="598"/>
      <c r="D1029" s="176"/>
      <c r="E1029" s="601"/>
      <c r="F1029" s="176"/>
      <c r="G1029" s="176"/>
      <c r="H1029" s="176"/>
    </row>
    <row r="1030" spans="1:8" x14ac:dyDescent="0.25">
      <c r="A1030" s="9">
        <v>1029</v>
      </c>
      <c r="B1030" s="176"/>
      <c r="C1030" s="598"/>
      <c r="D1030" s="176"/>
      <c r="E1030" s="601"/>
      <c r="F1030" s="176"/>
      <c r="G1030" s="176"/>
      <c r="H1030" s="176"/>
    </row>
    <row r="1031" spans="1:8" x14ac:dyDescent="0.25">
      <c r="A1031" s="9">
        <v>1030</v>
      </c>
      <c r="B1031" s="176"/>
      <c r="C1031" s="598"/>
      <c r="D1031" s="176"/>
      <c r="E1031" s="601"/>
      <c r="F1031" s="176"/>
      <c r="G1031" s="176"/>
      <c r="H1031" s="176"/>
    </row>
    <row r="1032" spans="1:8" x14ac:dyDescent="0.25">
      <c r="A1032" s="9">
        <v>1031</v>
      </c>
      <c r="B1032" s="176"/>
      <c r="C1032" s="598"/>
      <c r="D1032" s="176"/>
      <c r="E1032" s="601"/>
      <c r="F1032" s="176"/>
      <c r="G1032" s="176"/>
      <c r="H1032" s="176"/>
    </row>
    <row r="1033" spans="1:8" x14ac:dyDescent="0.25">
      <c r="A1033" s="9">
        <v>1032</v>
      </c>
      <c r="B1033" s="176"/>
      <c r="C1033" s="598"/>
      <c r="D1033" s="176"/>
      <c r="E1033" s="601"/>
      <c r="F1033" s="176"/>
      <c r="G1033" s="176"/>
      <c r="H1033" s="176"/>
    </row>
    <row r="1034" spans="1:8" x14ac:dyDescent="0.25">
      <c r="A1034" s="9">
        <v>1033</v>
      </c>
      <c r="B1034" s="176"/>
      <c r="C1034" s="598"/>
      <c r="D1034" s="176"/>
      <c r="E1034" s="601"/>
      <c r="F1034" s="176"/>
      <c r="G1034" s="176"/>
      <c r="H1034" s="176"/>
    </row>
    <row r="1035" spans="1:8" x14ac:dyDescent="0.25">
      <c r="A1035" s="9">
        <v>1034</v>
      </c>
      <c r="B1035" s="176"/>
      <c r="C1035" s="598"/>
      <c r="D1035" s="176"/>
      <c r="E1035" s="601"/>
      <c r="F1035" s="176"/>
      <c r="G1035" s="176"/>
      <c r="H1035" s="176"/>
    </row>
    <row r="1036" spans="1:8" x14ac:dyDescent="0.25">
      <c r="A1036" s="9">
        <v>1035</v>
      </c>
      <c r="B1036" s="176"/>
      <c r="C1036" s="598"/>
      <c r="D1036" s="176"/>
      <c r="E1036" s="601"/>
      <c r="F1036" s="176"/>
      <c r="G1036" s="176"/>
      <c r="H1036" s="176"/>
    </row>
    <row r="1037" spans="1:8" x14ac:dyDescent="0.25">
      <c r="A1037" s="9">
        <v>1036</v>
      </c>
      <c r="B1037" s="176"/>
      <c r="C1037" s="598"/>
      <c r="D1037" s="176"/>
      <c r="E1037" s="601"/>
      <c r="F1037" s="176"/>
      <c r="G1037" s="176"/>
      <c r="H1037" s="176"/>
    </row>
    <row r="1038" spans="1:8" x14ac:dyDescent="0.25">
      <c r="A1038" s="9">
        <v>1037</v>
      </c>
      <c r="B1038" s="176"/>
      <c r="C1038" s="598"/>
      <c r="D1038" s="176"/>
      <c r="E1038" s="601"/>
      <c r="F1038" s="176"/>
      <c r="G1038" s="176"/>
      <c r="H1038" s="176"/>
    </row>
    <row r="1039" spans="1:8" x14ac:dyDescent="0.25">
      <c r="A1039" s="9">
        <v>1038</v>
      </c>
      <c r="B1039" s="176"/>
      <c r="C1039" s="598"/>
      <c r="D1039" s="176"/>
      <c r="E1039" s="601"/>
      <c r="F1039" s="176"/>
      <c r="G1039" s="176"/>
      <c r="H1039" s="176"/>
    </row>
    <row r="1040" spans="1:8" x14ac:dyDescent="0.25">
      <c r="A1040" s="9">
        <v>1039</v>
      </c>
      <c r="B1040" s="176"/>
      <c r="C1040" s="598"/>
      <c r="D1040" s="176"/>
      <c r="E1040" s="601"/>
      <c r="F1040" s="176"/>
      <c r="G1040" s="176"/>
      <c r="H1040" s="176"/>
    </row>
    <row r="1041" spans="1:8" x14ac:dyDescent="0.25">
      <c r="A1041" s="9">
        <v>1040</v>
      </c>
      <c r="B1041" s="176"/>
      <c r="C1041" s="598"/>
      <c r="D1041" s="176"/>
      <c r="E1041" s="601"/>
      <c r="F1041" s="176"/>
      <c r="G1041" s="176"/>
      <c r="H1041" s="176"/>
    </row>
    <row r="1042" spans="1:8" x14ac:dyDescent="0.25">
      <c r="A1042" s="9">
        <v>1041</v>
      </c>
      <c r="B1042" s="176"/>
      <c r="C1042" s="598"/>
      <c r="D1042" s="176"/>
      <c r="E1042" s="601"/>
      <c r="F1042" s="176"/>
      <c r="G1042" s="176"/>
      <c r="H1042" s="176"/>
    </row>
    <row r="1043" spans="1:8" x14ac:dyDescent="0.25">
      <c r="A1043" s="9">
        <v>1042</v>
      </c>
      <c r="B1043" s="176"/>
      <c r="C1043" s="598"/>
      <c r="D1043" s="176"/>
      <c r="E1043" s="601"/>
      <c r="F1043" s="176"/>
      <c r="G1043" s="176"/>
      <c r="H1043" s="176"/>
    </row>
    <row r="1044" spans="1:8" x14ac:dyDescent="0.25">
      <c r="A1044" s="9">
        <v>1043</v>
      </c>
      <c r="B1044" s="176"/>
      <c r="C1044" s="598"/>
      <c r="D1044" s="176"/>
      <c r="E1044" s="601"/>
      <c r="F1044" s="176"/>
      <c r="G1044" s="176"/>
      <c r="H1044" s="176"/>
    </row>
    <row r="1045" spans="1:8" x14ac:dyDescent="0.25">
      <c r="A1045" s="9">
        <v>1044</v>
      </c>
      <c r="B1045" s="176"/>
      <c r="C1045" s="598"/>
      <c r="D1045" s="176"/>
      <c r="E1045" s="601"/>
      <c r="F1045" s="176"/>
      <c r="G1045" s="176"/>
      <c r="H1045" s="176"/>
    </row>
    <row r="1046" spans="1:8" x14ac:dyDescent="0.25">
      <c r="A1046" s="9">
        <v>1045</v>
      </c>
      <c r="B1046" s="176"/>
      <c r="C1046" s="598"/>
      <c r="D1046" s="176"/>
      <c r="E1046" s="601"/>
      <c r="F1046" s="176"/>
      <c r="G1046" s="176"/>
      <c r="H1046" s="176"/>
    </row>
    <row r="1047" spans="1:8" x14ac:dyDescent="0.25">
      <c r="A1047" s="9">
        <v>1046</v>
      </c>
      <c r="B1047" s="176"/>
      <c r="C1047" s="598"/>
      <c r="D1047" s="176"/>
      <c r="E1047" s="601"/>
      <c r="F1047" s="176"/>
      <c r="G1047" s="176"/>
      <c r="H1047" s="176"/>
    </row>
    <row r="1048" spans="1:8" x14ac:dyDescent="0.25">
      <c r="A1048" s="9">
        <v>1047</v>
      </c>
      <c r="B1048" s="176"/>
      <c r="C1048" s="598"/>
      <c r="D1048" s="176"/>
      <c r="E1048" s="601"/>
      <c r="F1048" s="176"/>
      <c r="G1048" s="176"/>
      <c r="H1048" s="176"/>
    </row>
    <row r="1049" spans="1:8" x14ac:dyDescent="0.25">
      <c r="A1049" s="9">
        <v>1048</v>
      </c>
      <c r="B1049" s="176"/>
      <c r="C1049" s="598"/>
      <c r="D1049" s="176"/>
      <c r="E1049" s="601"/>
      <c r="F1049" s="176"/>
      <c r="G1049" s="176"/>
      <c r="H1049" s="176"/>
    </row>
    <row r="1050" spans="1:8" x14ac:dyDescent="0.25">
      <c r="A1050" s="9">
        <v>1049</v>
      </c>
      <c r="B1050" s="176"/>
      <c r="C1050" s="598"/>
      <c r="D1050" s="176"/>
      <c r="E1050" s="601"/>
      <c r="F1050" s="176"/>
      <c r="G1050" s="176"/>
      <c r="H1050" s="176"/>
    </row>
    <row r="1051" spans="1:8" x14ac:dyDescent="0.25">
      <c r="A1051" s="9">
        <v>1050</v>
      </c>
      <c r="B1051" s="176"/>
      <c r="C1051" s="598"/>
      <c r="D1051" s="176"/>
      <c r="E1051" s="601"/>
      <c r="F1051" s="176"/>
      <c r="G1051" s="176"/>
      <c r="H1051" s="176"/>
    </row>
    <row r="1052" spans="1:8" x14ac:dyDescent="0.25">
      <c r="A1052" s="9">
        <v>1051</v>
      </c>
      <c r="B1052" s="176"/>
      <c r="C1052" s="598"/>
      <c r="D1052" s="176"/>
      <c r="E1052" s="601"/>
      <c r="F1052" s="176"/>
      <c r="G1052" s="176"/>
      <c r="H1052" s="176"/>
    </row>
    <row r="1053" spans="1:8" x14ac:dyDescent="0.25">
      <c r="A1053" s="9">
        <v>1052</v>
      </c>
      <c r="B1053" s="176"/>
      <c r="C1053" s="598"/>
      <c r="D1053" s="176"/>
      <c r="E1053" s="601"/>
      <c r="F1053" s="176"/>
      <c r="G1053" s="176"/>
      <c r="H1053" s="176"/>
    </row>
    <row r="1054" spans="1:8" x14ac:dyDescent="0.25">
      <c r="A1054" s="9">
        <v>1053</v>
      </c>
      <c r="B1054" s="176"/>
      <c r="C1054" s="598"/>
      <c r="D1054" s="176"/>
      <c r="E1054" s="601"/>
      <c r="F1054" s="176"/>
      <c r="G1054" s="176"/>
      <c r="H1054" s="176"/>
    </row>
    <row r="1055" spans="1:8" x14ac:dyDescent="0.25">
      <c r="A1055" s="9">
        <v>1054</v>
      </c>
      <c r="B1055" s="176"/>
      <c r="C1055" s="598"/>
      <c r="D1055" s="176"/>
      <c r="E1055" s="601"/>
      <c r="F1055" s="176"/>
      <c r="G1055" s="176"/>
      <c r="H1055" s="176"/>
    </row>
    <row r="1056" spans="1:8" x14ac:dyDescent="0.25">
      <c r="A1056" s="9">
        <v>1055</v>
      </c>
      <c r="B1056" s="176"/>
      <c r="C1056" s="598"/>
      <c r="D1056" s="176"/>
      <c r="E1056" s="601"/>
      <c r="F1056" s="176"/>
      <c r="G1056" s="176"/>
      <c r="H1056" s="176"/>
    </row>
    <row r="1057" spans="1:8" x14ac:dyDescent="0.25">
      <c r="A1057" s="9">
        <v>1056</v>
      </c>
      <c r="B1057" s="176"/>
      <c r="C1057" s="598"/>
      <c r="D1057" s="176"/>
      <c r="E1057" s="601"/>
      <c r="F1057" s="176"/>
      <c r="G1057" s="176"/>
      <c r="H1057" s="176"/>
    </row>
    <row r="1058" spans="1:8" x14ac:dyDescent="0.25">
      <c r="A1058" s="9">
        <v>1057</v>
      </c>
      <c r="B1058" s="176"/>
      <c r="C1058" s="598"/>
      <c r="D1058" s="176"/>
      <c r="E1058" s="601"/>
      <c r="F1058" s="176"/>
      <c r="G1058" s="176"/>
      <c r="H1058" s="176"/>
    </row>
    <row r="1059" spans="1:8" x14ac:dyDescent="0.25">
      <c r="A1059" s="9">
        <v>1058</v>
      </c>
      <c r="B1059" s="176"/>
      <c r="C1059" s="598"/>
      <c r="D1059" s="176"/>
      <c r="E1059" s="601"/>
      <c r="F1059" s="176"/>
      <c r="G1059" s="176"/>
      <c r="H1059" s="176"/>
    </row>
    <row r="1060" spans="1:8" x14ac:dyDescent="0.25">
      <c r="A1060" s="9">
        <v>1059</v>
      </c>
      <c r="B1060" s="176"/>
      <c r="C1060" s="598"/>
      <c r="D1060" s="176"/>
      <c r="E1060" s="601"/>
      <c r="F1060" s="176"/>
      <c r="G1060" s="176"/>
      <c r="H1060" s="176"/>
    </row>
    <row r="1061" spans="1:8" x14ac:dyDescent="0.25">
      <c r="A1061" s="9">
        <v>1060</v>
      </c>
      <c r="B1061" s="176"/>
      <c r="C1061" s="598"/>
      <c r="D1061" s="176"/>
      <c r="E1061" s="601"/>
      <c r="F1061" s="176"/>
      <c r="G1061" s="176"/>
      <c r="H1061" s="176"/>
    </row>
    <row r="1062" spans="1:8" x14ac:dyDescent="0.25">
      <c r="A1062" s="9">
        <v>1061</v>
      </c>
      <c r="B1062" s="176"/>
      <c r="C1062" s="598"/>
      <c r="D1062" s="176"/>
      <c r="E1062" s="601"/>
      <c r="F1062" s="176"/>
      <c r="G1062" s="176"/>
      <c r="H1062" s="176"/>
    </row>
    <row r="1063" spans="1:8" x14ac:dyDescent="0.25">
      <c r="A1063" s="9">
        <v>1062</v>
      </c>
      <c r="B1063" s="176"/>
      <c r="C1063" s="598"/>
      <c r="D1063" s="176"/>
      <c r="E1063" s="601"/>
      <c r="F1063" s="176"/>
      <c r="G1063" s="176"/>
      <c r="H1063" s="176"/>
    </row>
    <row r="1064" spans="1:8" x14ac:dyDescent="0.25">
      <c r="A1064" s="9">
        <v>1063</v>
      </c>
      <c r="B1064" s="176"/>
      <c r="C1064" s="598"/>
      <c r="D1064" s="176"/>
      <c r="E1064" s="601"/>
      <c r="F1064" s="176"/>
      <c r="G1064" s="176"/>
      <c r="H1064" s="176"/>
    </row>
    <row r="1065" spans="1:8" x14ac:dyDescent="0.25">
      <c r="A1065" s="9">
        <v>1064</v>
      </c>
      <c r="B1065" s="176"/>
      <c r="C1065" s="598"/>
      <c r="D1065" s="176"/>
      <c r="E1065" s="601"/>
      <c r="F1065" s="176"/>
      <c r="G1065" s="176"/>
      <c r="H1065" s="176"/>
    </row>
    <row r="1066" spans="1:8" x14ac:dyDescent="0.25">
      <c r="A1066" s="9">
        <v>1065</v>
      </c>
      <c r="B1066" s="176"/>
      <c r="C1066" s="598"/>
      <c r="D1066" s="176"/>
      <c r="E1066" s="601"/>
      <c r="F1066" s="176"/>
      <c r="G1066" s="176"/>
      <c r="H1066" s="176"/>
    </row>
    <row r="1067" spans="1:8" x14ac:dyDescent="0.25">
      <c r="A1067" s="9">
        <v>1066</v>
      </c>
      <c r="B1067" s="176"/>
      <c r="C1067" s="598"/>
      <c r="D1067" s="176"/>
      <c r="E1067" s="601"/>
      <c r="F1067" s="176"/>
      <c r="G1067" s="176"/>
      <c r="H1067" s="176"/>
    </row>
    <row r="1068" spans="1:8" x14ac:dyDescent="0.25">
      <c r="A1068" s="9">
        <v>1067</v>
      </c>
      <c r="B1068" s="176"/>
      <c r="C1068" s="598"/>
      <c r="D1068" s="176"/>
      <c r="E1068" s="601"/>
      <c r="F1068" s="176"/>
      <c r="G1068" s="176"/>
      <c r="H1068" s="176"/>
    </row>
    <row r="1069" spans="1:8" x14ac:dyDescent="0.25">
      <c r="A1069" s="9">
        <v>1068</v>
      </c>
      <c r="B1069" s="176"/>
      <c r="C1069" s="598"/>
      <c r="D1069" s="176"/>
      <c r="E1069" s="601"/>
      <c r="F1069" s="176"/>
      <c r="G1069" s="176"/>
      <c r="H1069" s="176"/>
    </row>
    <row r="1070" spans="1:8" x14ac:dyDescent="0.25">
      <c r="A1070" s="9">
        <v>1069</v>
      </c>
      <c r="B1070" s="176"/>
      <c r="C1070" s="598"/>
      <c r="D1070" s="176"/>
      <c r="E1070" s="601"/>
      <c r="F1070" s="176"/>
      <c r="G1070" s="176"/>
      <c r="H1070" s="176"/>
    </row>
    <row r="1071" spans="1:8" x14ac:dyDescent="0.25">
      <c r="A1071" s="9">
        <v>1070</v>
      </c>
      <c r="B1071" s="176"/>
      <c r="C1071" s="598"/>
      <c r="D1071" s="176"/>
      <c r="E1071" s="601"/>
      <c r="F1071" s="176"/>
      <c r="G1071" s="176"/>
      <c r="H1071" s="176"/>
    </row>
    <row r="1072" spans="1:8" x14ac:dyDescent="0.25">
      <c r="A1072" s="9">
        <v>1071</v>
      </c>
      <c r="B1072" s="176"/>
      <c r="C1072" s="598"/>
      <c r="D1072" s="176"/>
      <c r="E1072" s="601"/>
      <c r="F1072" s="176"/>
      <c r="G1072" s="176"/>
      <c r="H1072" s="176"/>
    </row>
    <row r="1073" spans="1:8" x14ac:dyDescent="0.25">
      <c r="A1073" s="9">
        <v>1072</v>
      </c>
      <c r="B1073" s="176"/>
      <c r="C1073" s="598"/>
      <c r="D1073" s="176"/>
      <c r="E1073" s="601"/>
      <c r="F1073" s="176"/>
      <c r="G1073" s="176"/>
      <c r="H1073" s="176"/>
    </row>
    <row r="1074" spans="1:8" x14ac:dyDescent="0.25">
      <c r="A1074" s="9">
        <v>1073</v>
      </c>
      <c r="B1074" s="176"/>
      <c r="C1074" s="598"/>
      <c r="D1074" s="176"/>
      <c r="E1074" s="601"/>
      <c r="F1074" s="176"/>
      <c r="G1074" s="176"/>
      <c r="H1074" s="176"/>
    </row>
    <row r="1075" spans="1:8" x14ac:dyDescent="0.25">
      <c r="A1075" s="9">
        <v>1074</v>
      </c>
      <c r="B1075" s="176"/>
      <c r="C1075" s="598"/>
      <c r="D1075" s="176"/>
      <c r="E1075" s="601"/>
      <c r="F1075" s="176"/>
      <c r="G1075" s="176"/>
      <c r="H1075" s="176"/>
    </row>
    <row r="1076" spans="1:8" x14ac:dyDescent="0.25">
      <c r="A1076" s="9">
        <v>1075</v>
      </c>
      <c r="B1076" s="176"/>
      <c r="C1076" s="598"/>
      <c r="D1076" s="176"/>
      <c r="E1076" s="601"/>
      <c r="F1076" s="176"/>
      <c r="G1076" s="176"/>
      <c r="H1076" s="176"/>
    </row>
    <row r="1077" spans="1:8" x14ac:dyDescent="0.25">
      <c r="A1077" s="9">
        <v>1076</v>
      </c>
      <c r="B1077" s="176"/>
      <c r="C1077" s="598"/>
      <c r="D1077" s="176"/>
      <c r="E1077" s="601"/>
      <c r="F1077" s="176"/>
      <c r="G1077" s="176"/>
      <c r="H1077" s="176"/>
    </row>
    <row r="1078" spans="1:8" x14ac:dyDescent="0.25">
      <c r="A1078" s="9">
        <v>1077</v>
      </c>
      <c r="B1078" s="176"/>
      <c r="C1078" s="598"/>
      <c r="D1078" s="176"/>
      <c r="E1078" s="601"/>
      <c r="F1078" s="176"/>
      <c r="G1078" s="176"/>
      <c r="H1078" s="176"/>
    </row>
    <row r="1079" spans="1:8" x14ac:dyDescent="0.25">
      <c r="A1079" s="9">
        <v>1078</v>
      </c>
      <c r="B1079" s="176"/>
      <c r="C1079" s="598"/>
      <c r="D1079" s="176"/>
      <c r="E1079" s="601"/>
      <c r="F1079" s="176"/>
      <c r="G1079" s="176"/>
      <c r="H1079" s="176"/>
    </row>
    <row r="1080" spans="1:8" x14ac:dyDescent="0.25">
      <c r="A1080" s="9">
        <v>1079</v>
      </c>
      <c r="B1080" s="176"/>
      <c r="C1080" s="598"/>
      <c r="D1080" s="176"/>
      <c r="E1080" s="601"/>
      <c r="F1080" s="176"/>
      <c r="G1080" s="176"/>
      <c r="H1080" s="176"/>
    </row>
    <row r="1081" spans="1:8" x14ac:dyDescent="0.25">
      <c r="A1081" s="9">
        <v>1080</v>
      </c>
      <c r="B1081" s="176"/>
      <c r="C1081" s="598"/>
      <c r="D1081" s="176"/>
      <c r="E1081" s="601"/>
      <c r="F1081" s="176"/>
      <c r="G1081" s="176"/>
      <c r="H1081" s="176"/>
    </row>
    <row r="1082" spans="1:8" x14ac:dyDescent="0.25">
      <c r="A1082" s="9">
        <v>1081</v>
      </c>
      <c r="B1082" s="176"/>
      <c r="C1082" s="598"/>
      <c r="D1082" s="176"/>
      <c r="E1082" s="601"/>
      <c r="F1082" s="176"/>
      <c r="G1082" s="176"/>
      <c r="H1082" s="176"/>
    </row>
    <row r="1083" spans="1:8" x14ac:dyDescent="0.25">
      <c r="A1083" s="9">
        <v>1082</v>
      </c>
      <c r="B1083" s="176"/>
      <c r="C1083" s="598"/>
      <c r="D1083" s="176"/>
      <c r="E1083" s="601"/>
      <c r="F1083" s="176"/>
      <c r="G1083" s="176"/>
      <c r="H1083" s="176"/>
    </row>
    <row r="1084" spans="1:8" x14ac:dyDescent="0.25">
      <c r="A1084" s="9">
        <v>1083</v>
      </c>
      <c r="B1084" s="176"/>
      <c r="C1084" s="598"/>
      <c r="D1084" s="176"/>
      <c r="E1084" s="601"/>
      <c r="F1084" s="176"/>
      <c r="G1084" s="176"/>
      <c r="H1084" s="176"/>
    </row>
    <row r="1085" spans="1:8" x14ac:dyDescent="0.25">
      <c r="A1085" s="9">
        <v>1084</v>
      </c>
      <c r="B1085" s="176"/>
      <c r="C1085" s="598"/>
      <c r="D1085" s="176"/>
      <c r="E1085" s="601"/>
      <c r="F1085" s="176"/>
      <c r="G1085" s="176"/>
      <c r="H1085" s="176"/>
    </row>
    <row r="1086" spans="1:8" x14ac:dyDescent="0.25">
      <c r="A1086" s="9">
        <v>1085</v>
      </c>
      <c r="B1086" s="176"/>
      <c r="C1086" s="598"/>
      <c r="D1086" s="176"/>
      <c r="E1086" s="601"/>
      <c r="F1086" s="176"/>
      <c r="G1086" s="176"/>
      <c r="H1086" s="176"/>
    </row>
    <row r="1087" spans="1:8" x14ac:dyDescent="0.25">
      <c r="A1087" s="9">
        <v>1086</v>
      </c>
      <c r="B1087" s="176"/>
      <c r="C1087" s="598"/>
      <c r="D1087" s="176"/>
      <c r="E1087" s="601"/>
      <c r="F1087" s="176"/>
      <c r="G1087" s="176"/>
      <c r="H1087" s="176"/>
    </row>
    <row r="1088" spans="1:8" x14ac:dyDescent="0.25">
      <c r="A1088" s="9">
        <v>1087</v>
      </c>
      <c r="B1088" s="176"/>
      <c r="C1088" s="598"/>
      <c r="D1088" s="176"/>
      <c r="E1088" s="601"/>
      <c r="F1088" s="176"/>
      <c r="G1088" s="176"/>
      <c r="H1088" s="176"/>
    </row>
    <row r="1089" spans="1:8" x14ac:dyDescent="0.25">
      <c r="A1089" s="9">
        <v>1088</v>
      </c>
      <c r="B1089" s="176"/>
      <c r="C1089" s="598"/>
      <c r="D1089" s="176"/>
      <c r="E1089" s="601"/>
      <c r="F1089" s="176"/>
      <c r="G1089" s="176"/>
      <c r="H1089" s="176"/>
    </row>
    <row r="1090" spans="1:8" x14ac:dyDescent="0.25">
      <c r="A1090" s="9">
        <v>1089</v>
      </c>
      <c r="B1090" s="176"/>
      <c r="C1090" s="598"/>
      <c r="D1090" s="176"/>
      <c r="E1090" s="601"/>
      <c r="F1090" s="176"/>
      <c r="G1090" s="176"/>
      <c r="H1090" s="176"/>
    </row>
    <row r="1091" spans="1:8" x14ac:dyDescent="0.25">
      <c r="A1091" s="9">
        <v>1090</v>
      </c>
      <c r="B1091" s="176"/>
      <c r="C1091" s="598"/>
      <c r="D1091" s="176"/>
      <c r="E1091" s="601"/>
      <c r="F1091" s="176"/>
      <c r="G1091" s="176"/>
      <c r="H1091" s="176"/>
    </row>
    <row r="1092" spans="1:8" ht="15.75" thickBot="1" x14ac:dyDescent="0.3">
      <c r="A1092" s="9">
        <v>1091</v>
      </c>
      <c r="B1092" s="602"/>
      <c r="C1092" s="603"/>
      <c r="D1092" s="602"/>
      <c r="E1092" s="602"/>
      <c r="F1092" s="602"/>
      <c r="G1092" s="602"/>
      <c r="H1092" s="602"/>
    </row>
  </sheetData>
  <dataConsolidate link="1"/>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
    <tabColor rgb="FF00B050"/>
  </sheetPr>
  <dimension ref="A1:AD33"/>
  <sheetViews>
    <sheetView zoomScale="80" zoomScaleNormal="80" workbookViewId="0">
      <selection activeCell="H11" sqref="H11"/>
    </sheetView>
  </sheetViews>
  <sheetFormatPr defaultColWidth="9.140625" defaultRowHeight="15" x14ac:dyDescent="0.25"/>
  <cols>
    <col min="1" max="1" width="9.140625" style="1"/>
    <col min="2" max="2" width="89.28515625" style="293" bestFit="1" customWidth="1"/>
    <col min="3" max="3" width="15.5703125" style="293" customWidth="1"/>
    <col min="4" max="15" width="9.140625" style="293"/>
    <col min="16" max="16" width="15.28515625" style="293" customWidth="1"/>
    <col min="17" max="17" width="11.5703125" style="293" customWidth="1"/>
    <col min="18" max="21" width="9.140625" style="293"/>
    <col min="22" max="22" width="36.42578125" style="293" customWidth="1"/>
    <col min="23" max="27" width="9.140625" style="293"/>
    <col min="28" max="28" width="18.85546875" style="293" bestFit="1" customWidth="1"/>
    <col min="29" max="29" width="40.5703125" style="293" bestFit="1" customWidth="1"/>
    <col min="30" max="30" width="9.7109375" style="293" bestFit="1" customWidth="1"/>
    <col min="31" max="16384" width="9.140625" style="293"/>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516" t="s">
        <v>19</v>
      </c>
      <c r="Q1" s="2" t="s">
        <v>20</v>
      </c>
      <c r="R1" s="14" t="s">
        <v>17</v>
      </c>
      <c r="S1" s="14" t="s">
        <v>456</v>
      </c>
      <c r="T1" s="14" t="s">
        <v>18</v>
      </c>
      <c r="U1" s="15" t="s">
        <v>25</v>
      </c>
      <c r="V1" s="2" t="s">
        <v>22</v>
      </c>
      <c r="W1" s="14" t="s">
        <v>23</v>
      </c>
      <c r="X1" s="14" t="s">
        <v>24</v>
      </c>
      <c r="Y1" s="2" t="s">
        <v>21</v>
      </c>
      <c r="Z1" s="2" t="s">
        <v>15</v>
      </c>
      <c r="AA1" s="2" t="s">
        <v>16</v>
      </c>
      <c r="AB1" s="105" t="s">
        <v>243</v>
      </c>
      <c r="AC1" s="106" t="s">
        <v>244</v>
      </c>
      <c r="AD1" s="106" t="s">
        <v>245</v>
      </c>
    </row>
    <row r="2" spans="1:30" x14ac:dyDescent="0.25">
      <c r="A2" s="448">
        <v>1</v>
      </c>
      <c r="B2" s="517" t="s">
        <v>5722</v>
      </c>
      <c r="C2" s="517" t="s">
        <v>5721</v>
      </c>
      <c r="D2" s="517"/>
      <c r="E2" s="517"/>
      <c r="F2" s="517"/>
      <c r="G2" s="517"/>
      <c r="H2" s="517"/>
      <c r="I2" s="517"/>
      <c r="J2" s="517"/>
      <c r="K2" s="517"/>
      <c r="L2" s="517"/>
      <c r="M2" s="517"/>
      <c r="N2" s="517"/>
      <c r="O2" s="517"/>
      <c r="P2" s="517"/>
      <c r="Q2" s="518"/>
      <c r="R2" s="517"/>
      <c r="S2" s="517"/>
      <c r="T2" s="517"/>
      <c r="U2" s="517"/>
      <c r="V2" s="519"/>
      <c r="W2" s="517"/>
      <c r="X2" s="517"/>
      <c r="Y2" s="520"/>
      <c r="Z2" s="517">
        <v>1</v>
      </c>
      <c r="AA2" s="517">
        <v>0</v>
      </c>
      <c r="AB2" s="517" t="s">
        <v>5048</v>
      </c>
      <c r="AC2" s="517" t="s">
        <v>2031</v>
      </c>
      <c r="AD2" s="517" t="s">
        <v>1883</v>
      </c>
    </row>
    <row r="3" spans="1:30" x14ac:dyDescent="0.25">
      <c r="A3" s="448">
        <v>2</v>
      </c>
      <c r="B3" s="517" t="s">
        <v>5889</v>
      </c>
      <c r="C3" s="517" t="s">
        <v>5888</v>
      </c>
      <c r="D3" s="517"/>
      <c r="E3" s="517"/>
      <c r="F3" s="517"/>
      <c r="G3" s="517"/>
      <c r="H3" s="517"/>
      <c r="I3" s="517"/>
      <c r="J3" s="517"/>
      <c r="K3" s="517"/>
      <c r="L3" s="517"/>
      <c r="M3" s="517"/>
      <c r="N3" s="517"/>
      <c r="O3" s="517"/>
      <c r="P3" s="517"/>
      <c r="Q3" s="518"/>
      <c r="R3" s="517"/>
      <c r="S3" s="517"/>
      <c r="T3" s="517"/>
      <c r="U3" s="517"/>
      <c r="V3" s="519"/>
      <c r="W3" s="517"/>
      <c r="X3" s="517"/>
      <c r="Y3" s="520"/>
      <c r="Z3" s="517">
        <v>2</v>
      </c>
      <c r="AA3" s="517">
        <v>0</v>
      </c>
      <c r="AB3" s="517" t="s">
        <v>5050</v>
      </c>
      <c r="AC3" s="517" t="s">
        <v>2031</v>
      </c>
      <c r="AD3" s="517" t="s">
        <v>1861</v>
      </c>
    </row>
    <row r="4" spans="1:30" x14ac:dyDescent="0.25">
      <c r="A4" s="448">
        <v>3</v>
      </c>
      <c r="B4" s="517" t="s">
        <v>6009</v>
      </c>
      <c r="C4" s="517" t="s">
        <v>6008</v>
      </c>
      <c r="D4" s="517"/>
      <c r="E4" s="517"/>
      <c r="F4" s="517"/>
      <c r="G4" s="517"/>
      <c r="H4" s="517"/>
      <c r="I4" s="517"/>
      <c r="J4" s="517"/>
      <c r="K4" s="517"/>
      <c r="L4" s="517"/>
      <c r="M4" s="517"/>
      <c r="N4" s="517"/>
      <c r="O4" s="517"/>
      <c r="P4" s="517"/>
      <c r="Q4" s="518"/>
      <c r="R4" s="517"/>
      <c r="S4" s="517"/>
      <c r="T4" s="517"/>
      <c r="U4" s="517"/>
      <c r="V4" s="519"/>
      <c r="W4" s="517"/>
      <c r="X4" s="517"/>
      <c r="Y4" s="520"/>
      <c r="Z4" s="517">
        <v>3</v>
      </c>
      <c r="AA4" s="517">
        <v>0</v>
      </c>
      <c r="AB4" s="517" t="s">
        <v>5050</v>
      </c>
      <c r="AC4" s="517" t="s">
        <v>2031</v>
      </c>
      <c r="AD4" s="517" t="s">
        <v>1869</v>
      </c>
    </row>
    <row r="5" spans="1:30" x14ac:dyDescent="0.25">
      <c r="A5" s="448">
        <v>4</v>
      </c>
      <c r="B5" s="517" t="s">
        <v>6120</v>
      </c>
      <c r="C5" s="517" t="s">
        <v>6119</v>
      </c>
      <c r="D5" s="517"/>
      <c r="E5" s="517"/>
      <c r="F5" s="517"/>
      <c r="G5" s="517"/>
      <c r="H5" s="517"/>
      <c r="I5" s="517"/>
      <c r="J5" s="517"/>
      <c r="K5" s="517"/>
      <c r="L5" s="517"/>
      <c r="M5" s="517"/>
      <c r="N5" s="517"/>
      <c r="O5" s="517"/>
      <c r="P5" s="517"/>
      <c r="Q5" s="518"/>
      <c r="R5" s="517"/>
      <c r="S5" s="517"/>
      <c r="T5" s="517"/>
      <c r="U5" s="517"/>
      <c r="V5" s="519"/>
      <c r="W5" s="517"/>
      <c r="X5" s="517"/>
      <c r="Y5" s="520"/>
      <c r="Z5" s="517">
        <v>4</v>
      </c>
      <c r="AA5" s="517">
        <v>0</v>
      </c>
      <c r="AB5" s="517" t="s">
        <v>5052</v>
      </c>
      <c r="AC5" s="517" t="s">
        <v>2031</v>
      </c>
      <c r="AD5" s="517" t="s">
        <v>1861</v>
      </c>
    </row>
    <row r="6" spans="1:30" x14ac:dyDescent="0.25">
      <c r="A6" s="448">
        <v>5</v>
      </c>
      <c r="B6" s="517" t="s">
        <v>6230</v>
      </c>
      <c r="C6" s="517" t="s">
        <v>6229</v>
      </c>
      <c r="D6" s="517"/>
      <c r="E6" s="517"/>
      <c r="F6" s="517"/>
      <c r="G6" s="517"/>
      <c r="H6" s="517"/>
      <c r="I6" s="517"/>
      <c r="J6" s="517"/>
      <c r="K6" s="517"/>
      <c r="L6" s="517"/>
      <c r="M6" s="517"/>
      <c r="N6" s="517"/>
      <c r="O6" s="517"/>
      <c r="P6" s="517"/>
      <c r="Q6" s="518"/>
      <c r="R6" s="517"/>
      <c r="S6" s="517"/>
      <c r="T6" s="517"/>
      <c r="U6" s="517"/>
      <c r="V6" s="519"/>
      <c r="W6" s="517"/>
      <c r="X6" s="517"/>
      <c r="Y6" s="520"/>
      <c r="Z6" s="517">
        <v>5</v>
      </c>
      <c r="AA6" s="517">
        <v>0</v>
      </c>
      <c r="AB6" s="517" t="s">
        <v>5052</v>
      </c>
      <c r="AC6" s="517" t="s">
        <v>2031</v>
      </c>
      <c r="AD6" s="517" t="s">
        <v>1869</v>
      </c>
    </row>
    <row r="7" spans="1:30" x14ac:dyDescent="0.25">
      <c r="A7" s="448">
        <v>6</v>
      </c>
      <c r="B7" s="517"/>
      <c r="C7" s="517"/>
      <c r="D7" s="517"/>
      <c r="E7" s="517"/>
      <c r="F7" s="517"/>
      <c r="G7" s="517"/>
      <c r="H7" s="517"/>
      <c r="I7" s="517"/>
      <c r="J7" s="517"/>
      <c r="K7" s="517"/>
      <c r="L7" s="517"/>
      <c r="M7" s="517"/>
      <c r="N7" s="517"/>
      <c r="O7" s="517"/>
      <c r="P7" s="517"/>
      <c r="Q7" s="518"/>
      <c r="R7" s="517"/>
      <c r="S7" s="517"/>
      <c r="T7" s="517"/>
      <c r="U7" s="517"/>
      <c r="V7" s="519"/>
      <c r="W7" s="517"/>
      <c r="X7" s="517"/>
      <c r="Y7" s="520">
        <f t="shared" ref="Y7:Y12" si="0">IFERROR(MATCH(V7,НазваниеДиап,0),0)</f>
        <v>0</v>
      </c>
      <c r="Z7" s="517"/>
      <c r="AA7" s="517"/>
      <c r="AB7" s="517"/>
      <c r="AC7" s="517"/>
      <c r="AD7" s="517"/>
    </row>
    <row r="8" spans="1:30" x14ac:dyDescent="0.25">
      <c r="A8" s="448">
        <v>7</v>
      </c>
      <c r="B8" s="517"/>
      <c r="C8" s="517"/>
      <c r="D8" s="517"/>
      <c r="E8" s="517"/>
      <c r="F8" s="517"/>
      <c r="G8" s="517"/>
      <c r="H8" s="517"/>
      <c r="I8" s="517"/>
      <c r="J8" s="517"/>
      <c r="K8" s="517"/>
      <c r="L8" s="517"/>
      <c r="M8" s="517"/>
      <c r="N8" s="517"/>
      <c r="O8" s="517"/>
      <c r="P8" s="517"/>
      <c r="Q8" s="518"/>
      <c r="R8" s="517"/>
      <c r="S8" s="517"/>
      <c r="T8" s="517"/>
      <c r="U8" s="517"/>
      <c r="V8" s="519"/>
      <c r="W8" s="517"/>
      <c r="X8" s="517"/>
      <c r="Y8" s="520">
        <f t="shared" si="0"/>
        <v>0</v>
      </c>
      <c r="Z8" s="517"/>
      <c r="AA8" s="517"/>
      <c r="AB8" s="517"/>
      <c r="AC8" s="517"/>
      <c r="AD8" s="517"/>
    </row>
    <row r="9" spans="1:30" x14ac:dyDescent="0.25">
      <c r="A9" s="448">
        <v>8</v>
      </c>
      <c r="B9" s="517"/>
      <c r="C9" s="517"/>
      <c r="D9" s="517"/>
      <c r="E9" s="517"/>
      <c r="F9" s="517"/>
      <c r="G9" s="517"/>
      <c r="H9" s="517"/>
      <c r="I9" s="517"/>
      <c r="J9" s="517"/>
      <c r="K9" s="517"/>
      <c r="L9" s="517"/>
      <c r="M9" s="517"/>
      <c r="N9" s="517"/>
      <c r="O9" s="517"/>
      <c r="P9" s="517"/>
      <c r="Q9" s="518"/>
      <c r="R9" s="517"/>
      <c r="S9" s="517"/>
      <c r="T9" s="517"/>
      <c r="U9" s="517"/>
      <c r="V9" s="519"/>
      <c r="W9" s="517"/>
      <c r="X9" s="517"/>
      <c r="Y9" s="520">
        <f t="shared" si="0"/>
        <v>0</v>
      </c>
      <c r="Z9" s="517"/>
      <c r="AA9" s="517"/>
      <c r="AB9" s="517"/>
      <c r="AC9" s="517"/>
      <c r="AD9" s="517"/>
    </row>
    <row r="10" spans="1:30" x14ac:dyDescent="0.25">
      <c r="A10" s="448">
        <v>9</v>
      </c>
      <c r="B10" s="517"/>
      <c r="C10" s="517"/>
      <c r="D10" s="517"/>
      <c r="E10" s="517"/>
      <c r="F10" s="517"/>
      <c r="G10" s="517"/>
      <c r="H10" s="517"/>
      <c r="I10" s="517"/>
      <c r="J10" s="517"/>
      <c r="K10" s="517"/>
      <c r="L10" s="517"/>
      <c r="M10" s="517"/>
      <c r="N10" s="517"/>
      <c r="O10" s="517"/>
      <c r="P10" s="517"/>
      <c r="Q10" s="518"/>
      <c r="R10" s="517"/>
      <c r="S10" s="517"/>
      <c r="T10" s="517"/>
      <c r="U10" s="517"/>
      <c r="V10" s="519"/>
      <c r="W10" s="517"/>
      <c r="X10" s="517"/>
      <c r="Y10" s="520">
        <f t="shared" si="0"/>
        <v>0</v>
      </c>
      <c r="Z10" s="517"/>
      <c r="AA10" s="517"/>
      <c r="AB10" s="517"/>
      <c r="AC10" s="517"/>
      <c r="AD10" s="517"/>
    </row>
    <row r="11" spans="1:30" x14ac:dyDescent="0.25">
      <c r="A11" s="448">
        <v>10</v>
      </c>
      <c r="B11" s="517"/>
      <c r="C11" s="517"/>
      <c r="D11" s="517"/>
      <c r="E11" s="517"/>
      <c r="F11" s="517"/>
      <c r="G11" s="517"/>
      <c r="H11" s="517"/>
      <c r="I11" s="517"/>
      <c r="J11" s="517"/>
      <c r="K11" s="517"/>
      <c r="L11" s="517"/>
      <c r="M11" s="517"/>
      <c r="N11" s="517"/>
      <c r="O11" s="517"/>
      <c r="P11" s="517"/>
      <c r="Q11" s="518"/>
      <c r="R11" s="517"/>
      <c r="S11" s="517"/>
      <c r="T11" s="517"/>
      <c r="U11" s="517"/>
      <c r="V11" s="519"/>
      <c r="W11" s="517"/>
      <c r="X11" s="517"/>
      <c r="Y11" s="520">
        <f t="shared" si="0"/>
        <v>0</v>
      </c>
      <c r="Z11" s="517"/>
      <c r="AA11" s="517"/>
      <c r="AB11" s="517"/>
      <c r="AC11" s="517"/>
      <c r="AD11" s="517"/>
    </row>
    <row r="12" spans="1:30" x14ac:dyDescent="0.25">
      <c r="A12" s="448">
        <v>11</v>
      </c>
      <c r="B12" s="517"/>
      <c r="C12" s="517"/>
      <c r="D12" s="517"/>
      <c r="E12" s="517"/>
      <c r="F12" s="517"/>
      <c r="G12" s="517"/>
      <c r="H12" s="517"/>
      <c r="I12" s="517"/>
      <c r="J12" s="517"/>
      <c r="K12" s="517"/>
      <c r="L12" s="517"/>
      <c r="M12" s="517"/>
      <c r="N12" s="517"/>
      <c r="O12" s="517"/>
      <c r="P12" s="517"/>
      <c r="Q12" s="518"/>
      <c r="R12" s="517"/>
      <c r="S12" s="517"/>
      <c r="T12" s="517"/>
      <c r="U12" s="517"/>
      <c r="V12" s="519"/>
      <c r="W12" s="517"/>
      <c r="X12" s="517"/>
      <c r="Y12" s="520">
        <f t="shared" si="0"/>
        <v>0</v>
      </c>
      <c r="Z12" s="517"/>
      <c r="AA12" s="517"/>
      <c r="AB12" s="517"/>
      <c r="AC12" s="517"/>
      <c r="AD12" s="517"/>
    </row>
    <row r="13" spans="1:30" x14ac:dyDescent="0.25">
      <c r="A13" s="448">
        <v>12</v>
      </c>
      <c r="B13" s="517"/>
      <c r="C13" s="517"/>
      <c r="D13" s="517"/>
      <c r="E13" s="517"/>
      <c r="F13" s="517"/>
      <c r="G13" s="517"/>
      <c r="H13" s="517"/>
      <c r="I13" s="517"/>
      <c r="J13" s="517"/>
      <c r="K13" s="517"/>
      <c r="L13" s="517"/>
      <c r="M13" s="517"/>
      <c r="N13" s="517"/>
      <c r="O13" s="517"/>
      <c r="P13" s="517"/>
      <c r="Q13" s="518"/>
      <c r="R13" s="517"/>
      <c r="S13" s="517"/>
      <c r="T13" s="517"/>
      <c r="U13" s="517"/>
      <c r="V13" s="519"/>
      <c r="W13" s="517"/>
      <c r="X13" s="517"/>
      <c r="Y13" s="520">
        <f t="shared" ref="Y13:Y33" si="1">IFERROR(MATCH(V13,НазваниеДиап,0),0)</f>
        <v>0</v>
      </c>
      <c r="Z13" s="517"/>
      <c r="AA13" s="517"/>
      <c r="AB13" s="517"/>
      <c r="AC13" s="517"/>
      <c r="AD13" s="517"/>
    </row>
    <row r="14" spans="1:30" x14ac:dyDescent="0.25">
      <c r="A14" s="448">
        <v>13</v>
      </c>
      <c r="B14" s="517"/>
      <c r="C14" s="517"/>
      <c r="D14" s="517"/>
      <c r="E14" s="517"/>
      <c r="F14" s="517"/>
      <c r="G14" s="517"/>
      <c r="H14" s="517"/>
      <c r="I14" s="517"/>
      <c r="J14" s="517"/>
      <c r="K14" s="517"/>
      <c r="L14" s="517"/>
      <c r="M14" s="517"/>
      <c r="N14" s="517"/>
      <c r="O14" s="517"/>
      <c r="P14" s="517"/>
      <c r="Q14" s="518"/>
      <c r="R14" s="517"/>
      <c r="S14" s="517"/>
      <c r="T14" s="517"/>
      <c r="U14" s="517"/>
      <c r="V14" s="519"/>
      <c r="W14" s="517"/>
      <c r="X14" s="517"/>
      <c r="Y14" s="520">
        <f t="shared" si="1"/>
        <v>0</v>
      </c>
      <c r="Z14" s="517"/>
      <c r="AA14" s="517"/>
      <c r="AB14" s="517"/>
      <c r="AC14" s="517"/>
      <c r="AD14" s="517"/>
    </row>
    <row r="15" spans="1:30" x14ac:dyDescent="0.25">
      <c r="A15" s="448">
        <v>14</v>
      </c>
      <c r="B15" s="517"/>
      <c r="C15" s="517"/>
      <c r="D15" s="517"/>
      <c r="E15" s="517"/>
      <c r="F15" s="517"/>
      <c r="G15" s="517"/>
      <c r="H15" s="517"/>
      <c r="I15" s="517"/>
      <c r="J15" s="517"/>
      <c r="K15" s="517"/>
      <c r="L15" s="517"/>
      <c r="M15" s="517"/>
      <c r="N15" s="517"/>
      <c r="O15" s="517"/>
      <c r="P15" s="517"/>
      <c r="Q15" s="518"/>
      <c r="R15" s="517"/>
      <c r="S15" s="517"/>
      <c r="T15" s="517"/>
      <c r="U15" s="517"/>
      <c r="V15" s="519"/>
      <c r="W15" s="517"/>
      <c r="X15" s="517"/>
      <c r="Y15" s="520">
        <f t="shared" si="1"/>
        <v>0</v>
      </c>
      <c r="Z15" s="517"/>
      <c r="AA15" s="517"/>
      <c r="AB15" s="517"/>
      <c r="AC15" s="517"/>
      <c r="AD15" s="517"/>
    </row>
    <row r="16" spans="1:30" x14ac:dyDescent="0.25">
      <c r="A16" s="448">
        <v>15</v>
      </c>
      <c r="B16" s="517"/>
      <c r="C16" s="517"/>
      <c r="D16" s="517"/>
      <c r="E16" s="517"/>
      <c r="F16" s="517"/>
      <c r="G16" s="517"/>
      <c r="H16" s="517"/>
      <c r="I16" s="517"/>
      <c r="J16" s="517"/>
      <c r="K16" s="517"/>
      <c r="L16" s="517"/>
      <c r="M16" s="517"/>
      <c r="N16" s="517"/>
      <c r="O16" s="517"/>
      <c r="P16" s="517"/>
      <c r="Q16" s="518"/>
      <c r="R16" s="517"/>
      <c r="S16" s="517"/>
      <c r="T16" s="517"/>
      <c r="U16" s="517"/>
      <c r="V16" s="519"/>
      <c r="W16" s="517"/>
      <c r="X16" s="517"/>
      <c r="Y16" s="520">
        <f t="shared" si="1"/>
        <v>0</v>
      </c>
      <c r="Z16" s="517"/>
      <c r="AA16" s="517"/>
      <c r="AB16" s="517"/>
      <c r="AC16" s="517"/>
      <c r="AD16" s="517"/>
    </row>
    <row r="17" spans="1:30" x14ac:dyDescent="0.25">
      <c r="A17" s="448">
        <v>16</v>
      </c>
      <c r="B17" s="517"/>
      <c r="C17" s="517"/>
      <c r="D17" s="517"/>
      <c r="E17" s="517"/>
      <c r="F17" s="517"/>
      <c r="G17" s="517"/>
      <c r="H17" s="517"/>
      <c r="I17" s="517"/>
      <c r="J17" s="517"/>
      <c r="K17" s="517"/>
      <c r="L17" s="517"/>
      <c r="M17" s="517"/>
      <c r="N17" s="517"/>
      <c r="O17" s="517"/>
      <c r="P17" s="517"/>
      <c r="Q17" s="518"/>
      <c r="R17" s="517"/>
      <c r="S17" s="517"/>
      <c r="T17" s="517"/>
      <c r="U17" s="517"/>
      <c r="V17" s="519"/>
      <c r="W17" s="517"/>
      <c r="X17" s="517"/>
      <c r="Y17" s="520">
        <f t="shared" si="1"/>
        <v>0</v>
      </c>
      <c r="Z17" s="517"/>
      <c r="AA17" s="517"/>
      <c r="AB17" s="517"/>
      <c r="AC17" s="517"/>
      <c r="AD17" s="517"/>
    </row>
    <row r="18" spans="1:30" x14ac:dyDescent="0.25">
      <c r="A18" s="448">
        <v>17</v>
      </c>
      <c r="B18" s="517"/>
      <c r="C18" s="517"/>
      <c r="D18" s="517"/>
      <c r="E18" s="517"/>
      <c r="F18" s="517"/>
      <c r="G18" s="517"/>
      <c r="H18" s="517"/>
      <c r="I18" s="517"/>
      <c r="J18" s="517"/>
      <c r="K18" s="517"/>
      <c r="L18" s="517"/>
      <c r="M18" s="517"/>
      <c r="N18" s="517"/>
      <c r="O18" s="517"/>
      <c r="P18" s="517"/>
      <c r="Q18" s="518"/>
      <c r="R18" s="517"/>
      <c r="S18" s="517"/>
      <c r="T18" s="517"/>
      <c r="U18" s="517"/>
      <c r="V18" s="519"/>
      <c r="W18" s="517"/>
      <c r="X18" s="517"/>
      <c r="Y18" s="520">
        <f t="shared" si="1"/>
        <v>0</v>
      </c>
      <c r="Z18" s="517"/>
      <c r="AA18" s="517"/>
      <c r="AB18" s="517"/>
      <c r="AC18" s="517"/>
      <c r="AD18" s="517"/>
    </row>
    <row r="19" spans="1:30" x14ac:dyDescent="0.25">
      <c r="A19" s="448">
        <v>18</v>
      </c>
      <c r="B19" s="517"/>
      <c r="C19" s="517"/>
      <c r="D19" s="517"/>
      <c r="E19" s="517"/>
      <c r="F19" s="517"/>
      <c r="G19" s="517"/>
      <c r="H19" s="517"/>
      <c r="I19" s="517"/>
      <c r="J19" s="517"/>
      <c r="K19" s="517"/>
      <c r="L19" s="517"/>
      <c r="M19" s="517"/>
      <c r="N19" s="517"/>
      <c r="O19" s="517"/>
      <c r="P19" s="517"/>
      <c r="Q19" s="518"/>
      <c r="R19" s="517"/>
      <c r="S19" s="517"/>
      <c r="T19" s="517"/>
      <c r="U19" s="517"/>
      <c r="V19" s="519"/>
      <c r="W19" s="517"/>
      <c r="X19" s="517"/>
      <c r="Y19" s="520">
        <f t="shared" si="1"/>
        <v>0</v>
      </c>
      <c r="Z19" s="517"/>
      <c r="AA19" s="517"/>
      <c r="AB19" s="517"/>
      <c r="AC19" s="517"/>
      <c r="AD19" s="517"/>
    </row>
    <row r="20" spans="1:30" x14ac:dyDescent="0.25">
      <c r="A20" s="448">
        <v>19</v>
      </c>
      <c r="B20" s="517"/>
      <c r="C20" s="517"/>
      <c r="D20" s="517"/>
      <c r="E20" s="517"/>
      <c r="F20" s="517"/>
      <c r="G20" s="517"/>
      <c r="H20" s="517"/>
      <c r="I20" s="517"/>
      <c r="J20" s="517"/>
      <c r="K20" s="517"/>
      <c r="L20" s="517"/>
      <c r="M20" s="517"/>
      <c r="N20" s="517"/>
      <c r="O20" s="517"/>
      <c r="P20" s="517"/>
      <c r="Q20" s="518"/>
      <c r="R20" s="517"/>
      <c r="S20" s="517"/>
      <c r="T20" s="517"/>
      <c r="U20" s="517"/>
      <c r="V20" s="519"/>
      <c r="W20" s="517"/>
      <c r="X20" s="517"/>
      <c r="Y20" s="520">
        <f t="shared" si="1"/>
        <v>0</v>
      </c>
      <c r="Z20" s="517"/>
      <c r="AA20" s="517"/>
      <c r="AB20" s="517"/>
      <c r="AC20" s="517"/>
      <c r="AD20" s="517"/>
    </row>
    <row r="21" spans="1:30" x14ac:dyDescent="0.25">
      <c r="A21" s="448">
        <v>20</v>
      </c>
      <c r="B21" s="517"/>
      <c r="C21" s="517"/>
      <c r="D21" s="517"/>
      <c r="E21" s="517"/>
      <c r="F21" s="517"/>
      <c r="G21" s="517"/>
      <c r="H21" s="517"/>
      <c r="I21" s="517"/>
      <c r="J21" s="517"/>
      <c r="K21" s="517"/>
      <c r="L21" s="517"/>
      <c r="M21" s="517"/>
      <c r="N21" s="517"/>
      <c r="O21" s="517"/>
      <c r="P21" s="517"/>
      <c r="Q21" s="518"/>
      <c r="R21" s="517"/>
      <c r="S21" s="517"/>
      <c r="T21" s="517"/>
      <c r="U21" s="517"/>
      <c r="V21" s="519"/>
      <c r="W21" s="517"/>
      <c r="X21" s="517"/>
      <c r="Y21" s="520">
        <f t="shared" si="1"/>
        <v>0</v>
      </c>
      <c r="Z21" s="517"/>
      <c r="AA21" s="517"/>
      <c r="AB21" s="517"/>
      <c r="AC21" s="517"/>
      <c r="AD21" s="517"/>
    </row>
    <row r="22" spans="1:30" x14ac:dyDescent="0.25">
      <c r="A22" s="448">
        <v>21</v>
      </c>
      <c r="B22" s="517"/>
      <c r="C22" s="517"/>
      <c r="D22" s="517"/>
      <c r="E22" s="517"/>
      <c r="F22" s="517"/>
      <c r="G22" s="517"/>
      <c r="H22" s="517"/>
      <c r="I22" s="517"/>
      <c r="J22" s="517"/>
      <c r="K22" s="517"/>
      <c r="L22" s="517"/>
      <c r="M22" s="517"/>
      <c r="N22" s="517"/>
      <c r="O22" s="517"/>
      <c r="P22" s="517"/>
      <c r="Q22" s="518"/>
      <c r="R22" s="517"/>
      <c r="S22" s="517"/>
      <c r="T22" s="517"/>
      <c r="U22" s="517"/>
      <c r="V22" s="519"/>
      <c r="W22" s="517"/>
      <c r="X22" s="517"/>
      <c r="Y22" s="520">
        <f t="shared" si="1"/>
        <v>0</v>
      </c>
      <c r="Z22" s="517"/>
      <c r="AA22" s="517"/>
      <c r="AB22" s="517"/>
      <c r="AC22" s="517"/>
      <c r="AD22" s="517"/>
    </row>
    <row r="23" spans="1:30" x14ac:dyDescent="0.25">
      <c r="A23" s="448">
        <v>22</v>
      </c>
      <c r="B23" s="517"/>
      <c r="C23" s="517"/>
      <c r="D23" s="517"/>
      <c r="E23" s="517"/>
      <c r="F23" s="517"/>
      <c r="G23" s="517"/>
      <c r="H23" s="517"/>
      <c r="I23" s="517"/>
      <c r="J23" s="517"/>
      <c r="K23" s="517"/>
      <c r="L23" s="517"/>
      <c r="M23" s="517"/>
      <c r="N23" s="517"/>
      <c r="O23" s="517"/>
      <c r="P23" s="517"/>
      <c r="Q23" s="518"/>
      <c r="R23" s="517"/>
      <c r="S23" s="517"/>
      <c r="T23" s="517"/>
      <c r="U23" s="517"/>
      <c r="V23" s="519"/>
      <c r="W23" s="517"/>
      <c r="X23" s="517"/>
      <c r="Y23" s="520">
        <f t="shared" si="1"/>
        <v>0</v>
      </c>
      <c r="Z23" s="517"/>
      <c r="AA23" s="517"/>
      <c r="AB23" s="517"/>
      <c r="AC23" s="517"/>
      <c r="AD23" s="517"/>
    </row>
    <row r="24" spans="1:30" x14ac:dyDescent="0.25">
      <c r="A24" s="448">
        <v>23</v>
      </c>
      <c r="B24" s="517"/>
      <c r="C24" s="517"/>
      <c r="D24" s="517"/>
      <c r="E24" s="517"/>
      <c r="F24" s="517"/>
      <c r="G24" s="517"/>
      <c r="H24" s="517"/>
      <c r="I24" s="517"/>
      <c r="J24" s="517"/>
      <c r="K24" s="517"/>
      <c r="L24" s="517"/>
      <c r="M24" s="517"/>
      <c r="N24" s="517"/>
      <c r="O24" s="517"/>
      <c r="P24" s="517"/>
      <c r="Q24" s="518"/>
      <c r="R24" s="517"/>
      <c r="S24" s="517"/>
      <c r="T24" s="517"/>
      <c r="U24" s="517"/>
      <c r="V24" s="519"/>
      <c r="W24" s="517"/>
      <c r="X24" s="517"/>
      <c r="Y24" s="520">
        <f t="shared" si="1"/>
        <v>0</v>
      </c>
      <c r="Z24" s="517"/>
      <c r="AA24" s="517"/>
      <c r="AB24" s="517"/>
      <c r="AC24" s="517"/>
      <c r="AD24" s="517"/>
    </row>
    <row r="25" spans="1:30" x14ac:dyDescent="0.25">
      <c r="A25" s="448">
        <v>24</v>
      </c>
      <c r="B25" s="517"/>
      <c r="C25" s="517"/>
      <c r="D25" s="517"/>
      <c r="E25" s="517"/>
      <c r="F25" s="517"/>
      <c r="G25" s="517"/>
      <c r="H25" s="517"/>
      <c r="I25" s="517"/>
      <c r="J25" s="517"/>
      <c r="K25" s="517"/>
      <c r="L25" s="517"/>
      <c r="M25" s="517"/>
      <c r="N25" s="517"/>
      <c r="O25" s="517"/>
      <c r="P25" s="517"/>
      <c r="Q25" s="518"/>
      <c r="R25" s="517"/>
      <c r="S25" s="517"/>
      <c r="T25" s="517"/>
      <c r="U25" s="517"/>
      <c r="V25" s="519"/>
      <c r="W25" s="517"/>
      <c r="X25" s="517"/>
      <c r="Y25" s="520">
        <f t="shared" si="1"/>
        <v>0</v>
      </c>
      <c r="Z25" s="517"/>
      <c r="AA25" s="517"/>
      <c r="AB25" s="517"/>
      <c r="AC25" s="517"/>
      <c r="AD25" s="517"/>
    </row>
    <row r="26" spans="1:30" x14ac:dyDescent="0.25">
      <c r="A26" s="448">
        <v>25</v>
      </c>
      <c r="B26" s="517"/>
      <c r="C26" s="517"/>
      <c r="D26" s="517"/>
      <c r="E26" s="517"/>
      <c r="F26" s="517"/>
      <c r="G26" s="517"/>
      <c r="H26" s="517"/>
      <c r="I26" s="517"/>
      <c r="J26" s="517"/>
      <c r="K26" s="517"/>
      <c r="L26" s="517"/>
      <c r="M26" s="517"/>
      <c r="N26" s="517"/>
      <c r="O26" s="517"/>
      <c r="P26" s="517"/>
      <c r="Q26" s="518"/>
      <c r="R26" s="517"/>
      <c r="S26" s="517"/>
      <c r="T26" s="517"/>
      <c r="U26" s="517"/>
      <c r="V26" s="519"/>
      <c r="W26" s="517"/>
      <c r="X26" s="517"/>
      <c r="Y26" s="520">
        <f t="shared" si="1"/>
        <v>0</v>
      </c>
      <c r="Z26" s="517"/>
      <c r="AA26" s="517"/>
      <c r="AB26" s="517"/>
      <c r="AC26" s="517"/>
      <c r="AD26" s="517"/>
    </row>
    <row r="27" spans="1:30" x14ac:dyDescent="0.25">
      <c r="A27" s="448">
        <v>26</v>
      </c>
      <c r="B27" s="517"/>
      <c r="C27" s="517"/>
      <c r="D27" s="517"/>
      <c r="E27" s="517"/>
      <c r="F27" s="517"/>
      <c r="G27" s="517"/>
      <c r="H27" s="517"/>
      <c r="I27" s="517"/>
      <c r="J27" s="517"/>
      <c r="K27" s="517"/>
      <c r="L27" s="517"/>
      <c r="M27" s="517"/>
      <c r="N27" s="517"/>
      <c r="O27" s="517"/>
      <c r="P27" s="517"/>
      <c r="Q27" s="518"/>
      <c r="R27" s="517"/>
      <c r="S27" s="517"/>
      <c r="T27" s="517"/>
      <c r="U27" s="517"/>
      <c r="V27" s="519"/>
      <c r="W27" s="517"/>
      <c r="X27" s="517"/>
      <c r="Y27" s="520">
        <f t="shared" si="1"/>
        <v>0</v>
      </c>
      <c r="Z27" s="517"/>
      <c r="AA27" s="517"/>
      <c r="AB27" s="517"/>
      <c r="AC27" s="517"/>
      <c r="AD27" s="517"/>
    </row>
    <row r="28" spans="1:30" x14ac:dyDescent="0.25">
      <c r="A28" s="448">
        <v>27</v>
      </c>
      <c r="B28" s="517"/>
      <c r="C28" s="517"/>
      <c r="D28" s="517"/>
      <c r="E28" s="517"/>
      <c r="F28" s="517"/>
      <c r="G28" s="517"/>
      <c r="H28" s="517"/>
      <c r="I28" s="517"/>
      <c r="J28" s="517"/>
      <c r="K28" s="517"/>
      <c r="L28" s="517"/>
      <c r="M28" s="517"/>
      <c r="N28" s="517"/>
      <c r="O28" s="517"/>
      <c r="P28" s="517"/>
      <c r="Q28" s="518"/>
      <c r="R28" s="517"/>
      <c r="S28" s="517"/>
      <c r="T28" s="517"/>
      <c r="U28" s="517"/>
      <c r="V28" s="519"/>
      <c r="W28" s="517"/>
      <c r="X28" s="517"/>
      <c r="Y28" s="520">
        <f t="shared" si="1"/>
        <v>0</v>
      </c>
      <c r="Z28" s="517"/>
      <c r="AA28" s="517"/>
      <c r="AB28" s="517"/>
      <c r="AC28" s="517"/>
      <c r="AD28" s="517"/>
    </row>
    <row r="29" spans="1:30" x14ac:dyDescent="0.25">
      <c r="A29" s="448">
        <v>28</v>
      </c>
      <c r="B29" s="517"/>
      <c r="C29" s="517"/>
      <c r="D29" s="517"/>
      <c r="E29" s="517"/>
      <c r="F29" s="517"/>
      <c r="G29" s="517"/>
      <c r="H29" s="517"/>
      <c r="I29" s="517"/>
      <c r="J29" s="517"/>
      <c r="K29" s="517"/>
      <c r="L29" s="517"/>
      <c r="M29" s="517"/>
      <c r="N29" s="517"/>
      <c r="O29" s="517"/>
      <c r="P29" s="517"/>
      <c r="Q29" s="518"/>
      <c r="R29" s="517"/>
      <c r="S29" s="517"/>
      <c r="T29" s="517"/>
      <c r="U29" s="517"/>
      <c r="V29" s="519"/>
      <c r="W29" s="517"/>
      <c r="X29" s="517"/>
      <c r="Y29" s="520">
        <f t="shared" si="1"/>
        <v>0</v>
      </c>
      <c r="Z29" s="517"/>
      <c r="AA29" s="517"/>
      <c r="AB29" s="517"/>
      <c r="AC29" s="517"/>
      <c r="AD29" s="517"/>
    </row>
    <row r="30" spans="1:30" x14ac:dyDescent="0.25">
      <c r="A30" s="448">
        <v>29</v>
      </c>
      <c r="B30" s="517"/>
      <c r="C30" s="517"/>
      <c r="D30" s="517"/>
      <c r="E30" s="517"/>
      <c r="F30" s="517"/>
      <c r="G30" s="517"/>
      <c r="H30" s="517"/>
      <c r="I30" s="517"/>
      <c r="J30" s="517"/>
      <c r="K30" s="517"/>
      <c r="L30" s="517"/>
      <c r="M30" s="517"/>
      <c r="N30" s="517"/>
      <c r="O30" s="517"/>
      <c r="P30" s="517"/>
      <c r="Q30" s="518"/>
      <c r="R30" s="517"/>
      <c r="S30" s="517"/>
      <c r="T30" s="517"/>
      <c r="U30" s="517"/>
      <c r="V30" s="519"/>
      <c r="W30" s="517"/>
      <c r="X30" s="517"/>
      <c r="Y30" s="520">
        <f t="shared" si="1"/>
        <v>0</v>
      </c>
      <c r="Z30" s="517"/>
      <c r="AA30" s="517"/>
      <c r="AB30" s="517"/>
      <c r="AC30" s="517"/>
      <c r="AD30" s="517"/>
    </row>
    <row r="31" spans="1:30" x14ac:dyDescent="0.25">
      <c r="A31" s="448">
        <v>30</v>
      </c>
      <c r="B31" s="517"/>
      <c r="C31" s="517"/>
      <c r="D31" s="517"/>
      <c r="E31" s="517"/>
      <c r="F31" s="517"/>
      <c r="G31" s="517"/>
      <c r="H31" s="517"/>
      <c r="I31" s="517"/>
      <c r="J31" s="517"/>
      <c r="K31" s="517"/>
      <c r="L31" s="517"/>
      <c r="M31" s="517"/>
      <c r="N31" s="517"/>
      <c r="O31" s="517"/>
      <c r="P31" s="517"/>
      <c r="Q31" s="518"/>
      <c r="R31" s="517"/>
      <c r="S31" s="517"/>
      <c r="T31" s="517"/>
      <c r="U31" s="517"/>
      <c r="V31" s="519"/>
      <c r="W31" s="517"/>
      <c r="X31" s="517"/>
      <c r="Y31" s="520">
        <f t="shared" si="1"/>
        <v>0</v>
      </c>
      <c r="Z31" s="517"/>
      <c r="AA31" s="517"/>
      <c r="AB31" s="517"/>
      <c r="AC31" s="517"/>
      <c r="AD31" s="517"/>
    </row>
    <row r="32" spans="1:30" x14ac:dyDescent="0.25">
      <c r="A32" s="448">
        <v>31</v>
      </c>
      <c r="B32" s="517"/>
      <c r="C32" s="517"/>
      <c r="D32" s="517"/>
      <c r="E32" s="517"/>
      <c r="F32" s="517"/>
      <c r="G32" s="517"/>
      <c r="H32" s="517"/>
      <c r="I32" s="517"/>
      <c r="J32" s="517"/>
      <c r="K32" s="517"/>
      <c r="L32" s="517"/>
      <c r="M32" s="517"/>
      <c r="N32" s="517"/>
      <c r="O32" s="517"/>
      <c r="P32" s="517"/>
      <c r="Q32" s="518"/>
      <c r="R32" s="517"/>
      <c r="S32" s="517"/>
      <c r="T32" s="517"/>
      <c r="U32" s="517"/>
      <c r="V32" s="519"/>
      <c r="W32" s="517"/>
      <c r="X32" s="517"/>
      <c r="Y32" s="520">
        <f t="shared" si="1"/>
        <v>0</v>
      </c>
      <c r="Z32" s="517"/>
      <c r="AA32" s="517"/>
      <c r="AB32" s="517"/>
      <c r="AC32" s="517"/>
      <c r="AD32" s="517"/>
    </row>
    <row r="33" spans="1:30" ht="15.75" thickBot="1" x14ac:dyDescent="0.3">
      <c r="A33" s="521">
        <v>32</v>
      </c>
      <c r="B33" s="522"/>
      <c r="C33" s="522"/>
      <c r="D33" s="522"/>
      <c r="E33" s="522"/>
      <c r="F33" s="522"/>
      <c r="G33" s="522"/>
      <c r="H33" s="522"/>
      <c r="I33" s="522"/>
      <c r="J33" s="522"/>
      <c r="K33" s="522"/>
      <c r="L33" s="522"/>
      <c r="M33" s="522"/>
      <c r="N33" s="522"/>
      <c r="O33" s="522"/>
      <c r="P33" s="522"/>
      <c r="Q33" s="523"/>
      <c r="R33" s="522"/>
      <c r="S33" s="522"/>
      <c r="T33" s="522"/>
      <c r="U33" s="522"/>
      <c r="V33" s="522"/>
      <c r="W33" s="522"/>
      <c r="X33" s="522"/>
      <c r="Y33" s="524">
        <f t="shared" si="1"/>
        <v>0</v>
      </c>
      <c r="Z33" s="522"/>
      <c r="AA33" s="522"/>
      <c r="AB33" s="522"/>
      <c r="AC33" s="522"/>
      <c r="AD33" s="522"/>
    </row>
  </sheetData>
  <dataValidations count="1">
    <dataValidation type="list" allowBlank="1" showInputMessage="1" showErrorMessage="1" sqref="V2:V33">
      <formula1>НазваниеДиап</formula1>
    </dataValidation>
  </dataValidation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dimension ref="A1:B14"/>
  <sheetViews>
    <sheetView workbookViewId="0">
      <selection activeCell="B3" sqref="B3"/>
    </sheetView>
  </sheetViews>
  <sheetFormatPr defaultColWidth="9.140625" defaultRowHeight="15" x14ac:dyDescent="0.25"/>
  <cols>
    <col min="1" max="1" width="9.140625" style="3"/>
    <col min="2" max="2" width="67.5703125" style="37" customWidth="1"/>
    <col min="3" max="16384" width="9.140625" style="293"/>
  </cols>
  <sheetData>
    <row r="1" spans="1:2" ht="36" customHeight="1" thickBot="1" x14ac:dyDescent="0.3"/>
    <row r="2" spans="1:2" ht="45.75" customHeight="1" thickBot="1" x14ac:dyDescent="0.3">
      <c r="A2" s="439" t="s">
        <v>0</v>
      </c>
      <c r="B2" s="440" t="s">
        <v>42</v>
      </c>
    </row>
    <row r="3" spans="1:2" ht="15" customHeight="1" x14ac:dyDescent="0.25">
      <c r="A3" s="34">
        <v>1</v>
      </c>
      <c r="B3" s="349" t="s">
        <v>2650</v>
      </c>
    </row>
    <row r="4" spans="1:2" x14ac:dyDescent="0.25">
      <c r="A4" s="35">
        <v>2</v>
      </c>
      <c r="B4" s="350"/>
    </row>
    <row r="5" spans="1:2" x14ac:dyDescent="0.25">
      <c r="A5" s="35">
        <v>3</v>
      </c>
      <c r="B5" s="350"/>
    </row>
    <row r="6" spans="1:2" x14ac:dyDescent="0.25">
      <c r="A6" s="35">
        <v>4</v>
      </c>
      <c r="B6" s="350"/>
    </row>
    <row r="7" spans="1:2" x14ac:dyDescent="0.25">
      <c r="A7" s="35">
        <v>5</v>
      </c>
      <c r="B7" s="350"/>
    </row>
    <row r="8" spans="1:2" x14ac:dyDescent="0.25">
      <c r="A8" s="35">
        <v>6</v>
      </c>
      <c r="B8" s="350"/>
    </row>
    <row r="9" spans="1:2" x14ac:dyDescent="0.25">
      <c r="A9" s="35">
        <v>7</v>
      </c>
      <c r="B9" s="350"/>
    </row>
    <row r="10" spans="1:2" x14ac:dyDescent="0.25">
      <c r="A10" s="35">
        <v>8</v>
      </c>
      <c r="B10" s="350"/>
    </row>
    <row r="11" spans="1:2" x14ac:dyDescent="0.25">
      <c r="A11" s="35">
        <v>9</v>
      </c>
      <c r="B11" s="350"/>
    </row>
    <row r="12" spans="1:2" x14ac:dyDescent="0.25">
      <c r="A12" s="35">
        <v>10</v>
      </c>
      <c r="B12" s="350"/>
    </row>
    <row r="13" spans="1:2" x14ac:dyDescent="0.25">
      <c r="A13" s="35">
        <v>11</v>
      </c>
      <c r="B13" s="350"/>
    </row>
    <row r="14" spans="1:2" ht="15.75" thickBot="1" x14ac:dyDescent="0.3">
      <c r="A14" s="36">
        <v>12</v>
      </c>
      <c r="B14" s="441"/>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B607" sqref="B607"/>
      <selection pane="topRight" activeCell="B607" sqref="B607"/>
      <selection pane="bottomLeft" activeCell="B607" sqref="B607"/>
      <selection pane="bottomRight" activeCell="L15" sqref="L15"/>
    </sheetView>
  </sheetViews>
  <sheetFormatPr defaultColWidth="9.28515625" defaultRowHeight="15" outlineLevelCol="1" x14ac:dyDescent="0.25"/>
  <cols>
    <col min="1" max="1" width="9.28515625" style="3"/>
    <col min="2" max="2" width="85.42578125" style="37" customWidth="1"/>
    <col min="3" max="4" width="12.42578125" style="18" customWidth="1"/>
    <col min="5" max="5" width="12" style="293" customWidth="1" outlineLevel="1"/>
    <col min="6" max="6" width="10.7109375" style="293" customWidth="1" outlineLevel="1"/>
    <col min="7" max="12" width="9.28515625" style="293" customWidth="1" outlineLevel="1"/>
    <col min="13" max="14" width="9.28515625" style="293"/>
    <col min="15" max="15" width="43.7109375" style="293" bestFit="1" customWidth="1"/>
    <col min="16" max="17" width="9.28515625" style="293"/>
    <col min="18" max="18" width="27.7109375" style="293" bestFit="1" customWidth="1"/>
    <col min="19" max="16384" width="9.28515625" style="293"/>
  </cols>
  <sheetData>
    <row r="1" spans="1:13" ht="36" customHeight="1" thickBot="1" x14ac:dyDescent="0.3">
      <c r="A1" s="51"/>
      <c r="B1" s="52"/>
      <c r="C1" s="400"/>
      <c r="D1" s="400"/>
      <c r="E1" s="60"/>
      <c r="F1" s="61"/>
      <c r="G1" s="61"/>
      <c r="H1" s="61"/>
      <c r="I1" s="61"/>
      <c r="J1" s="61"/>
      <c r="K1" s="61"/>
      <c r="L1" s="61"/>
      <c r="M1" s="936" t="s">
        <v>122</v>
      </c>
    </row>
    <row r="2" spans="1:13" ht="45.75" customHeight="1" thickBot="1" x14ac:dyDescent="0.3">
      <c r="A2" s="932" t="s">
        <v>0</v>
      </c>
      <c r="B2" s="939" t="s">
        <v>42</v>
      </c>
      <c r="C2" s="941" t="s">
        <v>1834</v>
      </c>
      <c r="D2" s="941" t="s">
        <v>1835</v>
      </c>
      <c r="E2" s="943" t="s">
        <v>122</v>
      </c>
      <c r="F2" s="944"/>
      <c r="G2" s="944"/>
      <c r="H2" s="944"/>
      <c r="I2" s="944"/>
      <c r="J2" s="944"/>
      <c r="K2" s="944"/>
      <c r="L2" s="944"/>
      <c r="M2" s="937"/>
    </row>
    <row r="3" spans="1:13" ht="81.75" customHeight="1" thickBot="1" x14ac:dyDescent="0.3">
      <c r="A3" s="934"/>
      <c r="B3" s="940"/>
      <c r="C3" s="942"/>
      <c r="D3" s="942"/>
      <c r="E3" s="57" t="s">
        <v>1836</v>
      </c>
      <c r="F3" s="57" t="s">
        <v>1837</v>
      </c>
      <c r="G3" s="398" t="s">
        <v>1838</v>
      </c>
      <c r="H3" s="398" t="s">
        <v>109</v>
      </c>
      <c r="I3" s="398" t="s">
        <v>110</v>
      </c>
      <c r="J3" s="398" t="s">
        <v>111</v>
      </c>
      <c r="K3" s="398" t="s">
        <v>112</v>
      </c>
      <c r="L3" s="398" t="s">
        <v>113</v>
      </c>
      <c r="M3" s="937"/>
    </row>
    <row r="4" spans="1:13" ht="15" customHeight="1" x14ac:dyDescent="0.25">
      <c r="A4" s="254">
        <v>1</v>
      </c>
      <c r="B4" s="176"/>
      <c r="C4" s="19"/>
      <c r="D4" s="19"/>
      <c r="E4" s="185"/>
      <c r="F4" s="185"/>
      <c r="G4" s="185"/>
      <c r="H4" s="185"/>
      <c r="I4" s="185"/>
      <c r="J4" s="185"/>
      <c r="K4" s="185"/>
      <c r="L4" s="185"/>
      <c r="M4" s="937"/>
    </row>
    <row r="5" spans="1:13" x14ac:dyDescent="0.25">
      <c r="A5" s="254">
        <v>2</v>
      </c>
      <c r="B5" s="176"/>
      <c r="C5" s="19"/>
      <c r="D5" s="19"/>
      <c r="E5" s="12"/>
      <c r="F5" s="12"/>
      <c r="G5" s="12"/>
      <c r="H5" s="12"/>
      <c r="I5" s="12"/>
      <c r="J5" s="12"/>
      <c r="K5" s="12"/>
      <c r="L5" s="12"/>
      <c r="M5" s="937"/>
    </row>
    <row r="6" spans="1:13" x14ac:dyDescent="0.25">
      <c r="A6" s="254">
        <v>3</v>
      </c>
      <c r="B6" s="176"/>
      <c r="C6" s="19"/>
      <c r="D6" s="19"/>
      <c r="E6" s="12"/>
      <c r="F6" s="12"/>
      <c r="G6" s="12"/>
      <c r="H6" s="12"/>
      <c r="I6" s="12"/>
      <c r="J6" s="12"/>
      <c r="K6" s="12"/>
      <c r="L6" s="12"/>
      <c r="M6" s="937"/>
    </row>
    <row r="7" spans="1:13" x14ac:dyDescent="0.25">
      <c r="A7" s="254">
        <v>4</v>
      </c>
      <c r="B7" s="176"/>
      <c r="C7" s="19"/>
      <c r="D7" s="19"/>
      <c r="E7" s="12"/>
      <c r="F7" s="12"/>
      <c r="G7" s="12"/>
      <c r="H7" s="12"/>
      <c r="I7" s="12"/>
      <c r="J7" s="12"/>
      <c r="K7" s="12"/>
      <c r="L7" s="12"/>
      <c r="M7" s="937"/>
    </row>
    <row r="8" spans="1:13" x14ac:dyDescent="0.25">
      <c r="A8" s="254">
        <v>5</v>
      </c>
      <c r="B8" s="176"/>
      <c r="C8" s="19"/>
      <c r="D8" s="19"/>
      <c r="E8" s="12"/>
      <c r="F8" s="12"/>
      <c r="G8" s="12"/>
      <c r="H8" s="12"/>
      <c r="I8" s="12"/>
      <c r="J8" s="12"/>
      <c r="K8" s="12"/>
      <c r="L8" s="12"/>
      <c r="M8" s="937"/>
    </row>
    <row r="9" spans="1:13" x14ac:dyDescent="0.25">
      <c r="A9" s="254">
        <v>6</v>
      </c>
      <c r="B9" s="176"/>
      <c r="C9" s="19"/>
      <c r="D9" s="19"/>
      <c r="E9" s="12"/>
      <c r="F9" s="12"/>
      <c r="G9" s="12"/>
      <c r="H9" s="12"/>
      <c r="I9" s="12"/>
      <c r="J9" s="12"/>
      <c r="K9" s="12"/>
      <c r="L9" s="12"/>
      <c r="M9" s="937"/>
    </row>
    <row r="10" spans="1:13" x14ac:dyDescent="0.25">
      <c r="A10" s="254">
        <v>7</v>
      </c>
      <c r="B10" s="176"/>
      <c r="C10" s="19"/>
      <c r="D10" s="19"/>
      <c r="E10" s="12"/>
      <c r="F10" s="12"/>
      <c r="G10" s="12"/>
      <c r="H10" s="12"/>
      <c r="I10" s="12"/>
      <c r="J10" s="12"/>
      <c r="K10" s="12"/>
      <c r="L10" s="12"/>
      <c r="M10" s="937"/>
    </row>
    <row r="11" spans="1:13" x14ac:dyDescent="0.25">
      <c r="A11" s="254">
        <v>8</v>
      </c>
      <c r="B11" s="176"/>
      <c r="C11" s="19"/>
      <c r="D11" s="19"/>
      <c r="E11" s="12"/>
      <c r="F11" s="12"/>
      <c r="G11" s="12"/>
      <c r="H11" s="12"/>
      <c r="I11" s="12"/>
      <c r="J11" s="12"/>
      <c r="K11" s="12"/>
      <c r="L11" s="12"/>
      <c r="M11" s="937"/>
    </row>
    <row r="12" spans="1:13" x14ac:dyDescent="0.25">
      <c r="A12" s="254">
        <v>9</v>
      </c>
      <c r="B12" s="176"/>
      <c r="C12" s="19"/>
      <c r="D12" s="19"/>
      <c r="E12" s="12"/>
      <c r="F12" s="12"/>
      <c r="G12" s="12"/>
      <c r="H12" s="12"/>
      <c r="I12" s="12"/>
      <c r="J12" s="12"/>
      <c r="K12" s="12"/>
      <c r="L12" s="12"/>
      <c r="M12" s="937"/>
    </row>
    <row r="13" spans="1:13" x14ac:dyDescent="0.25">
      <c r="A13" s="254">
        <v>10</v>
      </c>
      <c r="B13" s="176"/>
      <c r="C13" s="19"/>
      <c r="D13" s="19"/>
      <c r="E13" s="12"/>
      <c r="F13" s="12"/>
      <c r="G13" s="12"/>
      <c r="H13" s="12"/>
      <c r="I13" s="12"/>
      <c r="J13" s="12"/>
      <c r="K13" s="12"/>
      <c r="L13" s="12"/>
      <c r="M13" s="937"/>
    </row>
    <row r="14" spans="1:13" x14ac:dyDescent="0.25">
      <c r="A14" s="254">
        <v>11</v>
      </c>
      <c r="B14" s="176"/>
      <c r="C14" s="19"/>
      <c r="D14" s="19"/>
      <c r="E14" s="12"/>
      <c r="F14" s="12"/>
      <c r="G14" s="12"/>
      <c r="H14" s="12"/>
      <c r="I14" s="12"/>
      <c r="J14" s="12"/>
      <c r="K14" s="12"/>
      <c r="L14" s="12"/>
      <c r="M14" s="937"/>
    </row>
    <row r="15" spans="1:13" x14ac:dyDescent="0.25">
      <c r="A15" s="254">
        <v>12</v>
      </c>
      <c r="B15" s="401"/>
      <c r="C15" s="19"/>
      <c r="D15" s="19"/>
      <c r="E15" s="12"/>
      <c r="F15" s="12"/>
      <c r="G15" s="12"/>
      <c r="H15" s="12"/>
      <c r="I15" s="12"/>
      <c r="J15" s="12"/>
      <c r="K15" s="12"/>
      <c r="L15" s="12"/>
      <c r="M15" s="937"/>
    </row>
    <row r="16" spans="1:13" x14ac:dyDescent="0.25">
      <c r="A16" s="58">
        <v>13</v>
      </c>
      <c r="B16" s="19"/>
      <c r="C16" s="19"/>
      <c r="D16" s="19"/>
      <c r="E16" s="12"/>
      <c r="F16" s="12"/>
      <c r="G16" s="12"/>
      <c r="H16" s="12"/>
      <c r="I16" s="12"/>
      <c r="J16" s="12"/>
      <c r="K16" s="12"/>
      <c r="L16" s="12"/>
      <c r="M16" s="937"/>
    </row>
    <row r="17" spans="1:13" x14ac:dyDescent="0.25">
      <c r="A17" s="58">
        <v>14</v>
      </c>
      <c r="B17" s="19"/>
      <c r="C17" s="19"/>
      <c r="D17" s="19"/>
      <c r="E17" s="12"/>
      <c r="F17" s="12"/>
      <c r="G17" s="12"/>
      <c r="H17" s="12"/>
      <c r="I17" s="12"/>
      <c r="J17" s="12"/>
      <c r="K17" s="12"/>
      <c r="L17" s="12"/>
      <c r="M17" s="937"/>
    </row>
    <row r="18" spans="1:13" x14ac:dyDescent="0.25">
      <c r="A18" s="58">
        <v>15</v>
      </c>
      <c r="B18" s="19"/>
      <c r="C18" s="19"/>
      <c r="D18" s="19"/>
      <c r="E18" s="12"/>
      <c r="F18" s="12"/>
      <c r="G18" s="12"/>
      <c r="H18" s="12"/>
      <c r="I18" s="12"/>
      <c r="J18" s="12"/>
      <c r="K18" s="12"/>
      <c r="L18" s="12"/>
      <c r="M18" s="937"/>
    </row>
    <row r="19" spans="1:13" x14ac:dyDescent="0.25">
      <c r="A19" s="58">
        <v>16</v>
      </c>
      <c r="B19" s="19"/>
      <c r="C19" s="19"/>
      <c r="D19" s="19"/>
      <c r="E19" s="12"/>
      <c r="F19" s="12"/>
      <c r="G19" s="12"/>
      <c r="H19" s="12"/>
      <c r="I19" s="12"/>
      <c r="J19" s="12"/>
      <c r="K19" s="12"/>
      <c r="L19" s="12"/>
      <c r="M19" s="937"/>
    </row>
    <row r="20" spans="1:13" x14ac:dyDescent="0.25">
      <c r="A20" s="58">
        <v>17</v>
      </c>
      <c r="B20" s="19"/>
      <c r="C20" s="19"/>
      <c r="D20" s="19"/>
      <c r="E20" s="12"/>
      <c r="F20" s="12"/>
      <c r="G20" s="12"/>
      <c r="H20" s="12"/>
      <c r="I20" s="12"/>
      <c r="J20" s="12"/>
      <c r="K20" s="12"/>
      <c r="L20" s="12"/>
      <c r="M20" s="937"/>
    </row>
    <row r="21" spans="1:13" x14ac:dyDescent="0.25">
      <c r="A21" s="58">
        <v>18</v>
      </c>
      <c r="B21" s="19"/>
      <c r="C21" s="19"/>
      <c r="D21" s="19"/>
      <c r="E21" s="12"/>
      <c r="F21" s="12"/>
      <c r="G21" s="12"/>
      <c r="H21" s="12"/>
      <c r="I21" s="12"/>
      <c r="J21" s="12"/>
      <c r="K21" s="12"/>
      <c r="L21" s="12"/>
      <c r="M21" s="937"/>
    </row>
    <row r="22" spans="1:13" x14ac:dyDescent="0.25">
      <c r="A22" s="58">
        <v>19</v>
      </c>
      <c r="B22" s="19"/>
      <c r="C22" s="19"/>
      <c r="D22" s="19"/>
      <c r="E22" s="12"/>
      <c r="F22" s="12"/>
      <c r="G22" s="12"/>
      <c r="H22" s="12"/>
      <c r="I22" s="12"/>
      <c r="J22" s="12"/>
      <c r="K22" s="12"/>
      <c r="L22" s="12"/>
      <c r="M22" s="937"/>
    </row>
    <row r="23" spans="1:13" x14ac:dyDescent="0.25">
      <c r="A23" s="58">
        <v>20</v>
      </c>
      <c r="B23" s="19"/>
      <c r="C23" s="19"/>
      <c r="D23" s="19"/>
      <c r="E23" s="12"/>
      <c r="F23" s="12"/>
      <c r="G23" s="12"/>
      <c r="H23" s="12"/>
      <c r="I23" s="12"/>
      <c r="J23" s="12"/>
      <c r="K23" s="12"/>
      <c r="L23" s="12"/>
      <c r="M23" s="937"/>
    </row>
    <row r="24" spans="1:13" x14ac:dyDescent="0.25">
      <c r="A24" s="58">
        <v>21</v>
      </c>
      <c r="B24" s="19"/>
      <c r="C24" s="19"/>
      <c r="D24" s="19"/>
      <c r="E24" s="12"/>
      <c r="F24" s="12"/>
      <c r="G24" s="12"/>
      <c r="H24" s="12"/>
      <c r="I24" s="12"/>
      <c r="J24" s="12"/>
      <c r="K24" s="12"/>
      <c r="L24" s="12"/>
      <c r="M24" s="937"/>
    </row>
    <row r="25" spans="1:13" x14ac:dyDescent="0.25">
      <c r="A25" s="58">
        <v>22</v>
      </c>
      <c r="B25" s="25"/>
      <c r="C25" s="19"/>
      <c r="D25" s="19"/>
      <c r="E25" s="12"/>
      <c r="F25" s="12"/>
      <c r="G25" s="12"/>
      <c r="H25" s="12"/>
      <c r="I25" s="12"/>
      <c r="J25" s="12"/>
      <c r="K25" s="12"/>
      <c r="L25" s="12"/>
      <c r="M25" s="937"/>
    </row>
    <row r="26" spans="1:13" x14ac:dyDescent="0.25">
      <c r="A26" s="58">
        <v>23</v>
      </c>
      <c r="B26" s="25"/>
      <c r="C26" s="19"/>
      <c r="D26" s="19"/>
      <c r="E26" s="12"/>
      <c r="F26" s="12"/>
      <c r="G26" s="12"/>
      <c r="H26" s="12"/>
      <c r="I26" s="12"/>
      <c r="J26" s="12"/>
      <c r="K26" s="12"/>
      <c r="L26" s="12"/>
      <c r="M26" s="937"/>
    </row>
    <row r="27" spans="1:13" x14ac:dyDescent="0.25">
      <c r="A27" s="58">
        <v>24</v>
      </c>
      <c r="B27" s="25"/>
      <c r="C27" s="19"/>
      <c r="D27" s="19"/>
      <c r="E27" s="12"/>
      <c r="F27" s="12"/>
      <c r="G27" s="12"/>
      <c r="H27" s="12"/>
      <c r="I27" s="12"/>
      <c r="J27" s="12"/>
      <c r="K27" s="12"/>
      <c r="L27" s="12"/>
      <c r="M27" s="937"/>
    </row>
    <row r="28" spans="1:13" x14ac:dyDescent="0.25">
      <c r="A28" s="58">
        <v>25</v>
      </c>
      <c r="B28" s="25"/>
      <c r="C28" s="19"/>
      <c r="D28" s="19"/>
      <c r="E28" s="12"/>
      <c r="F28" s="12"/>
      <c r="G28" s="12"/>
      <c r="H28" s="12"/>
      <c r="I28" s="12"/>
      <c r="J28" s="12"/>
      <c r="K28" s="12"/>
      <c r="L28" s="12"/>
      <c r="M28" s="937"/>
    </row>
    <row r="29" spans="1:13" x14ac:dyDescent="0.25">
      <c r="A29" s="58">
        <v>26</v>
      </c>
      <c r="B29" s="25"/>
      <c r="C29" s="19"/>
      <c r="D29" s="19"/>
      <c r="E29" s="12"/>
      <c r="F29" s="12"/>
      <c r="G29" s="12"/>
      <c r="H29" s="12"/>
      <c r="I29" s="12"/>
      <c r="J29" s="12"/>
      <c r="K29" s="12"/>
      <c r="L29" s="12"/>
      <c r="M29" s="937"/>
    </row>
    <row r="30" spans="1:13" x14ac:dyDescent="0.25">
      <c r="A30" s="58">
        <v>27</v>
      </c>
      <c r="B30" s="25"/>
      <c r="C30" s="19"/>
      <c r="D30" s="19"/>
      <c r="E30" s="12"/>
      <c r="F30" s="12"/>
      <c r="G30" s="12"/>
      <c r="H30" s="12"/>
      <c r="I30" s="12"/>
      <c r="J30" s="12"/>
      <c r="K30" s="12"/>
      <c r="L30" s="12"/>
      <c r="M30" s="937"/>
    </row>
    <row r="31" spans="1:13" x14ac:dyDescent="0.25">
      <c r="A31" s="58">
        <v>28</v>
      </c>
      <c r="B31" s="25"/>
      <c r="C31" s="19"/>
      <c r="D31" s="19"/>
      <c r="E31" s="12"/>
      <c r="F31" s="12"/>
      <c r="G31" s="12"/>
      <c r="H31" s="12"/>
      <c r="I31" s="12"/>
      <c r="J31" s="12"/>
      <c r="K31" s="12"/>
      <c r="L31" s="12"/>
      <c r="M31" s="937"/>
    </row>
    <row r="32" spans="1:13" x14ac:dyDescent="0.25">
      <c r="A32" s="58">
        <v>29</v>
      </c>
      <c r="B32" s="25"/>
      <c r="C32" s="19"/>
      <c r="D32" s="19"/>
      <c r="E32" s="12"/>
      <c r="F32" s="12"/>
      <c r="G32" s="12"/>
      <c r="H32" s="12"/>
      <c r="I32" s="12"/>
      <c r="J32" s="12"/>
      <c r="K32" s="12"/>
      <c r="L32" s="12"/>
      <c r="M32" s="937"/>
    </row>
    <row r="33" spans="1:13" x14ac:dyDescent="0.25">
      <c r="A33" s="58">
        <v>30</v>
      </c>
      <c r="B33" s="25"/>
      <c r="C33" s="19"/>
      <c r="D33" s="19"/>
      <c r="E33" s="12"/>
      <c r="F33" s="12"/>
      <c r="G33" s="12"/>
      <c r="H33" s="12"/>
      <c r="I33" s="12"/>
      <c r="J33" s="12"/>
      <c r="K33" s="12"/>
      <c r="L33" s="12"/>
      <c r="M33" s="937"/>
    </row>
    <row r="34" spans="1:13" x14ac:dyDescent="0.25">
      <c r="A34" s="58">
        <v>31</v>
      </c>
      <c r="B34" s="25"/>
      <c r="C34" s="19"/>
      <c r="D34" s="19"/>
      <c r="E34" s="12"/>
      <c r="F34" s="12"/>
      <c r="G34" s="12"/>
      <c r="H34" s="12"/>
      <c r="I34" s="12"/>
      <c r="J34" s="12"/>
      <c r="K34" s="12"/>
      <c r="L34" s="12"/>
      <c r="M34" s="937"/>
    </row>
    <row r="35" spans="1:13" x14ac:dyDescent="0.25">
      <c r="A35" s="58">
        <v>32</v>
      </c>
      <c r="B35" s="25"/>
      <c r="C35" s="19"/>
      <c r="D35" s="19"/>
      <c r="E35" s="12"/>
      <c r="F35" s="12"/>
      <c r="G35" s="12"/>
      <c r="H35" s="12"/>
      <c r="I35" s="12"/>
      <c r="J35" s="12"/>
      <c r="K35" s="12"/>
      <c r="L35" s="12"/>
      <c r="M35" s="937"/>
    </row>
    <row r="36" spans="1:13" x14ac:dyDescent="0.25">
      <c r="A36" s="58">
        <v>33</v>
      </c>
      <c r="B36" s="25"/>
      <c r="C36" s="19"/>
      <c r="D36" s="19"/>
      <c r="E36" s="12"/>
      <c r="F36" s="12"/>
      <c r="G36" s="12"/>
      <c r="H36" s="12"/>
      <c r="I36" s="12"/>
      <c r="J36" s="12"/>
      <c r="K36" s="12"/>
      <c r="L36" s="12"/>
      <c r="M36" s="937"/>
    </row>
    <row r="37" spans="1:13" x14ac:dyDescent="0.25">
      <c r="A37" s="58">
        <v>34</v>
      </c>
      <c r="B37" s="25"/>
      <c r="C37" s="19"/>
      <c r="D37" s="19"/>
      <c r="E37" s="12"/>
      <c r="F37" s="12"/>
      <c r="G37" s="12"/>
      <c r="H37" s="12"/>
      <c r="I37" s="12"/>
      <c r="J37" s="12"/>
      <c r="K37" s="12"/>
      <c r="L37" s="12"/>
      <c r="M37" s="937"/>
    </row>
    <row r="38" spans="1:13" x14ac:dyDescent="0.25">
      <c r="A38" s="58">
        <v>35</v>
      </c>
      <c r="B38" s="25"/>
      <c r="C38" s="19"/>
      <c r="D38" s="19"/>
      <c r="E38" s="12"/>
      <c r="F38" s="12"/>
      <c r="G38" s="12"/>
      <c r="H38" s="12"/>
      <c r="I38" s="12"/>
      <c r="J38" s="12"/>
      <c r="K38" s="12"/>
      <c r="L38" s="12"/>
      <c r="M38" s="937"/>
    </row>
    <row r="39" spans="1:13" x14ac:dyDescent="0.25">
      <c r="A39" s="58">
        <v>36</v>
      </c>
      <c r="B39" s="25"/>
      <c r="C39" s="19"/>
      <c r="D39" s="19"/>
      <c r="E39" s="12"/>
      <c r="F39" s="12"/>
      <c r="G39" s="12"/>
      <c r="H39" s="12"/>
      <c r="I39" s="12"/>
      <c r="J39" s="12"/>
      <c r="K39" s="12"/>
      <c r="L39" s="12"/>
      <c r="M39" s="937"/>
    </row>
    <row r="40" spans="1:13" x14ac:dyDescent="0.25">
      <c r="A40" s="58">
        <v>37</v>
      </c>
      <c r="B40" s="25"/>
      <c r="C40" s="19"/>
      <c r="D40" s="19"/>
      <c r="E40" s="12"/>
      <c r="F40" s="12"/>
      <c r="G40" s="12"/>
      <c r="H40" s="12"/>
      <c r="I40" s="12"/>
      <c r="J40" s="12"/>
      <c r="K40" s="12"/>
      <c r="L40" s="12"/>
      <c r="M40" s="937"/>
    </row>
    <row r="41" spans="1:13" x14ac:dyDescent="0.25">
      <c r="A41" s="58">
        <v>38</v>
      </c>
      <c r="B41" s="25"/>
      <c r="C41" s="19"/>
      <c r="D41" s="19"/>
      <c r="E41" s="12"/>
      <c r="F41" s="12"/>
      <c r="G41" s="12"/>
      <c r="H41" s="12"/>
      <c r="I41" s="12"/>
      <c r="J41" s="12"/>
      <c r="K41" s="12"/>
      <c r="L41" s="12"/>
      <c r="M41" s="937"/>
    </row>
    <row r="42" spans="1:13" x14ac:dyDescent="0.25">
      <c r="A42" s="58">
        <v>39</v>
      </c>
      <c r="B42" s="25"/>
      <c r="C42" s="19"/>
      <c r="D42" s="19"/>
      <c r="E42" s="12"/>
      <c r="F42" s="12"/>
      <c r="G42" s="12"/>
      <c r="H42" s="12"/>
      <c r="I42" s="12"/>
      <c r="J42" s="12"/>
      <c r="K42" s="12"/>
      <c r="L42" s="12"/>
      <c r="M42" s="937"/>
    </row>
    <row r="43" spans="1:13" x14ac:dyDescent="0.25">
      <c r="A43" s="58">
        <v>40</v>
      </c>
      <c r="B43" s="25"/>
      <c r="C43" s="19"/>
      <c r="D43" s="19"/>
      <c r="E43" s="12"/>
      <c r="F43" s="12"/>
      <c r="G43" s="12"/>
      <c r="H43" s="12"/>
      <c r="I43" s="12"/>
      <c r="J43" s="12"/>
      <c r="K43" s="12"/>
      <c r="L43" s="12"/>
      <c r="M43" s="937"/>
    </row>
    <row r="44" spans="1:13" x14ac:dyDescent="0.25">
      <c r="A44" s="58">
        <v>41</v>
      </c>
      <c r="B44" s="27"/>
      <c r="C44" s="19"/>
      <c r="D44" s="19"/>
      <c r="E44" s="12"/>
      <c r="F44" s="12"/>
      <c r="G44" s="12"/>
      <c r="H44" s="12"/>
      <c r="I44" s="12"/>
      <c r="J44" s="12"/>
      <c r="K44" s="12"/>
      <c r="L44" s="12"/>
      <c r="M44" s="937"/>
    </row>
    <row r="45" spans="1:13" x14ac:dyDescent="0.25">
      <c r="A45" s="58">
        <v>42</v>
      </c>
      <c r="B45" s="52"/>
      <c r="C45" s="19"/>
      <c r="D45" s="19"/>
      <c r="E45" s="12"/>
      <c r="F45" s="12"/>
      <c r="G45" s="12"/>
      <c r="H45" s="12"/>
      <c r="I45" s="12"/>
      <c r="J45" s="12"/>
      <c r="K45" s="12"/>
      <c r="L45" s="12"/>
      <c r="M45" s="937"/>
    </row>
    <row r="46" spans="1:13" x14ac:dyDescent="0.25">
      <c r="A46" s="58">
        <v>43</v>
      </c>
      <c r="B46" s="52"/>
      <c r="C46" s="19"/>
      <c r="D46" s="19"/>
      <c r="E46" s="12"/>
      <c r="F46" s="12"/>
      <c r="G46" s="12"/>
      <c r="H46" s="12"/>
      <c r="I46" s="12"/>
      <c r="J46" s="12"/>
      <c r="K46" s="12"/>
      <c r="L46" s="12"/>
      <c r="M46" s="937"/>
    </row>
    <row r="47" spans="1:13" x14ac:dyDescent="0.25">
      <c r="A47" s="58">
        <v>44</v>
      </c>
      <c r="B47" s="52"/>
      <c r="C47" s="19"/>
      <c r="D47" s="19"/>
      <c r="E47" s="12"/>
      <c r="F47" s="12"/>
      <c r="G47" s="12"/>
      <c r="H47" s="12"/>
      <c r="I47" s="12"/>
      <c r="J47" s="12"/>
      <c r="K47" s="12"/>
      <c r="L47" s="12"/>
      <c r="M47" s="937"/>
    </row>
    <row r="48" spans="1:13" x14ac:dyDescent="0.25">
      <c r="A48" s="58">
        <v>45</v>
      </c>
      <c r="B48" s="25"/>
      <c r="C48" s="19"/>
      <c r="D48" s="19"/>
      <c r="E48" s="12"/>
      <c r="F48" s="12"/>
      <c r="G48" s="12"/>
      <c r="H48" s="12"/>
      <c r="I48" s="12"/>
      <c r="J48" s="12"/>
      <c r="K48" s="12"/>
      <c r="L48" s="12"/>
      <c r="M48" s="937"/>
    </row>
    <row r="49" spans="1:13" x14ac:dyDescent="0.25">
      <c r="A49" s="58">
        <v>46</v>
      </c>
      <c r="B49" s="25"/>
      <c r="C49" s="19"/>
      <c r="D49" s="19"/>
      <c r="E49" s="12"/>
      <c r="F49" s="12"/>
      <c r="G49" s="12"/>
      <c r="H49" s="12"/>
      <c r="I49" s="12"/>
      <c r="J49" s="12"/>
      <c r="K49" s="12"/>
      <c r="L49" s="12"/>
      <c r="M49" s="937"/>
    </row>
    <row r="50" spans="1:13" x14ac:dyDescent="0.25">
      <c r="A50" s="58">
        <v>47</v>
      </c>
      <c r="B50" s="52"/>
      <c r="C50" s="19"/>
      <c r="D50" s="19"/>
      <c r="E50" s="12"/>
      <c r="F50" s="12"/>
      <c r="G50" s="12"/>
      <c r="H50" s="12"/>
      <c r="I50" s="12"/>
      <c r="J50" s="12"/>
      <c r="K50" s="12"/>
      <c r="L50" s="12"/>
      <c r="M50" s="937"/>
    </row>
    <row r="51" spans="1:13" x14ac:dyDescent="0.25">
      <c r="A51" s="58">
        <v>48</v>
      </c>
      <c r="B51" s="52"/>
      <c r="C51" s="19"/>
      <c r="D51" s="19"/>
      <c r="E51" s="12"/>
      <c r="F51" s="12"/>
      <c r="G51" s="12"/>
      <c r="H51" s="12"/>
      <c r="I51" s="12"/>
      <c r="J51" s="12"/>
      <c r="K51" s="12"/>
      <c r="L51" s="12"/>
      <c r="M51" s="937"/>
    </row>
    <row r="52" spans="1:13" x14ac:dyDescent="0.25">
      <c r="A52" s="58">
        <v>49</v>
      </c>
      <c r="B52" s="52"/>
      <c r="C52" s="19"/>
      <c r="D52" s="19"/>
      <c r="E52" s="12"/>
      <c r="F52" s="12"/>
      <c r="G52" s="12"/>
      <c r="H52" s="12"/>
      <c r="I52" s="12"/>
      <c r="J52" s="12"/>
      <c r="K52" s="12"/>
      <c r="L52" s="12"/>
      <c r="M52" s="937"/>
    </row>
    <row r="53" spans="1:13" x14ac:dyDescent="0.25">
      <c r="A53" s="58">
        <v>50</v>
      </c>
      <c r="B53" s="52"/>
      <c r="C53" s="19"/>
      <c r="D53" s="19"/>
      <c r="E53" s="12"/>
      <c r="F53" s="12"/>
      <c r="G53" s="12"/>
      <c r="H53" s="12"/>
      <c r="I53" s="12"/>
      <c r="J53" s="12"/>
      <c r="K53" s="12"/>
      <c r="L53" s="12"/>
      <c r="M53" s="937"/>
    </row>
    <row r="54" spans="1:13" x14ac:dyDescent="0.25">
      <c r="A54" s="58">
        <v>51</v>
      </c>
      <c r="B54" s="52"/>
      <c r="C54" s="19"/>
      <c r="D54" s="19"/>
      <c r="E54" s="12"/>
      <c r="F54" s="12"/>
      <c r="G54" s="12"/>
      <c r="H54" s="12"/>
      <c r="I54" s="12"/>
      <c r="J54" s="12"/>
      <c r="K54" s="12"/>
      <c r="L54" s="12"/>
      <c r="M54" s="937"/>
    </row>
    <row r="55" spans="1:13" x14ac:dyDescent="0.25">
      <c r="A55" s="58">
        <v>52</v>
      </c>
      <c r="B55" s="52"/>
      <c r="C55" s="19"/>
      <c r="D55" s="19"/>
      <c r="E55" s="12"/>
      <c r="F55" s="12"/>
      <c r="G55" s="12"/>
      <c r="H55" s="12"/>
      <c r="I55" s="12"/>
      <c r="J55" s="12"/>
      <c r="K55" s="12"/>
      <c r="L55" s="12"/>
      <c r="M55" s="937"/>
    </row>
    <row r="56" spans="1:13" x14ac:dyDescent="0.25">
      <c r="A56" s="58">
        <v>53</v>
      </c>
      <c r="B56" s="52"/>
      <c r="C56" s="19"/>
      <c r="D56" s="19"/>
      <c r="E56" s="12"/>
      <c r="F56" s="12"/>
      <c r="G56" s="12"/>
      <c r="H56" s="12"/>
      <c r="I56" s="12"/>
      <c r="J56" s="12"/>
      <c r="K56" s="12"/>
      <c r="L56" s="12"/>
      <c r="M56" s="937"/>
    </row>
    <row r="57" spans="1:13" x14ac:dyDescent="0.25">
      <c r="A57" s="58">
        <v>54</v>
      </c>
      <c r="B57" s="52"/>
      <c r="C57" s="19"/>
      <c r="D57" s="19"/>
      <c r="E57" s="12"/>
      <c r="F57" s="12"/>
      <c r="G57" s="12"/>
      <c r="H57" s="12"/>
      <c r="I57" s="12"/>
      <c r="J57" s="12"/>
      <c r="K57" s="12"/>
      <c r="L57" s="12"/>
      <c r="M57" s="937"/>
    </row>
    <row r="58" spans="1:13" x14ac:dyDescent="0.25">
      <c r="A58" s="58">
        <v>55</v>
      </c>
      <c r="B58" s="52"/>
      <c r="C58" s="19"/>
      <c r="D58" s="19"/>
      <c r="E58" s="12"/>
      <c r="F58" s="12"/>
      <c r="G58" s="12"/>
      <c r="H58" s="12"/>
      <c r="I58" s="12"/>
      <c r="J58" s="12"/>
      <c r="K58" s="12"/>
      <c r="L58" s="12"/>
      <c r="M58" s="937"/>
    </row>
    <row r="59" spans="1:13" x14ac:dyDescent="0.25">
      <c r="A59" s="58">
        <v>56</v>
      </c>
      <c r="B59" s="52"/>
      <c r="C59" s="19"/>
      <c r="D59" s="19"/>
      <c r="E59" s="12"/>
      <c r="F59" s="12"/>
      <c r="G59" s="12"/>
      <c r="H59" s="12"/>
      <c r="I59" s="12"/>
      <c r="J59" s="12"/>
      <c r="K59" s="12"/>
      <c r="L59" s="12"/>
      <c r="M59" s="937"/>
    </row>
    <row r="60" spans="1:13" x14ac:dyDescent="0.25">
      <c r="A60" s="58">
        <v>57</v>
      </c>
      <c r="B60" s="52"/>
      <c r="C60" s="19"/>
      <c r="D60" s="19"/>
      <c r="E60" s="12"/>
      <c r="F60" s="12"/>
      <c r="G60" s="12"/>
      <c r="H60" s="12"/>
      <c r="I60" s="12"/>
      <c r="J60" s="12"/>
      <c r="K60" s="12"/>
      <c r="L60" s="12"/>
      <c r="M60" s="937"/>
    </row>
    <row r="61" spans="1:13" x14ac:dyDescent="0.25">
      <c r="A61" s="58">
        <v>58</v>
      </c>
      <c r="B61" s="52"/>
      <c r="C61" s="19"/>
      <c r="D61" s="19"/>
      <c r="E61" s="12"/>
      <c r="F61" s="12"/>
      <c r="G61" s="12"/>
      <c r="H61" s="12"/>
      <c r="I61" s="12"/>
      <c r="J61" s="12"/>
      <c r="K61" s="12"/>
      <c r="L61" s="12"/>
      <c r="M61" s="937"/>
    </row>
    <row r="62" spans="1:13" x14ac:dyDescent="0.25">
      <c r="A62" s="58">
        <v>59</v>
      </c>
      <c r="B62" s="52"/>
      <c r="C62" s="19"/>
      <c r="D62" s="19"/>
      <c r="E62" s="12"/>
      <c r="F62" s="12"/>
      <c r="G62" s="12"/>
      <c r="H62" s="12"/>
      <c r="I62" s="12"/>
      <c r="J62" s="12"/>
      <c r="K62" s="12"/>
      <c r="L62" s="12"/>
      <c r="M62" s="937"/>
    </row>
    <row r="63" spans="1:13" x14ac:dyDescent="0.25">
      <c r="A63" s="58">
        <v>60</v>
      </c>
      <c r="B63" s="52"/>
      <c r="C63" s="19"/>
      <c r="D63" s="19"/>
      <c r="E63" s="12"/>
      <c r="F63" s="12"/>
      <c r="G63" s="12"/>
      <c r="H63" s="12"/>
      <c r="I63" s="12"/>
      <c r="J63" s="12"/>
      <c r="K63" s="12"/>
      <c r="L63" s="12"/>
      <c r="M63" s="937"/>
    </row>
    <row r="64" spans="1:13" x14ac:dyDescent="0.25">
      <c r="A64" s="58">
        <v>61</v>
      </c>
      <c r="B64" s="52"/>
      <c r="C64" s="19"/>
      <c r="D64" s="19"/>
      <c r="E64" s="12"/>
      <c r="F64" s="12"/>
      <c r="G64" s="12"/>
      <c r="H64" s="12"/>
      <c r="I64" s="12"/>
      <c r="J64" s="12"/>
      <c r="K64" s="12"/>
      <c r="L64" s="12"/>
      <c r="M64" s="937"/>
    </row>
    <row r="65" spans="1:13" x14ac:dyDescent="0.25">
      <c r="A65" s="58">
        <v>62</v>
      </c>
      <c r="B65" s="25"/>
      <c r="C65" s="19"/>
      <c r="D65" s="19"/>
      <c r="E65" s="12"/>
      <c r="F65" s="12"/>
      <c r="G65" s="12"/>
      <c r="H65" s="12"/>
      <c r="I65" s="12"/>
      <c r="J65" s="12"/>
      <c r="K65" s="12"/>
      <c r="L65" s="12"/>
      <c r="M65" s="937"/>
    </row>
    <row r="66" spans="1:13" x14ac:dyDescent="0.25">
      <c r="A66" s="58">
        <v>63</v>
      </c>
      <c r="B66" s="25"/>
      <c r="C66" s="19"/>
      <c r="D66" s="19"/>
      <c r="E66" s="12"/>
      <c r="F66" s="12"/>
      <c r="G66" s="12"/>
      <c r="H66" s="12"/>
      <c r="I66" s="12"/>
      <c r="J66" s="12"/>
      <c r="K66" s="12"/>
      <c r="L66" s="12"/>
      <c r="M66" s="937"/>
    </row>
    <row r="67" spans="1:13" ht="15.75" thickBot="1" x14ac:dyDescent="0.3">
      <c r="A67" s="59">
        <v>64</v>
      </c>
      <c r="B67" s="402"/>
      <c r="C67" s="20"/>
      <c r="D67" s="20"/>
      <c r="E67" s="13"/>
      <c r="F67" s="13"/>
      <c r="G67" s="13"/>
      <c r="H67" s="13"/>
      <c r="I67" s="13"/>
      <c r="J67" s="13"/>
      <c r="K67" s="13"/>
      <c r="L67" s="13"/>
      <c r="M67" s="938"/>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dimension ref="A1:J1027"/>
  <sheetViews>
    <sheetView workbookViewId="0">
      <pane xSplit="3" ySplit="2" topLeftCell="H3" activePane="bottomRight" state="frozen"/>
      <selection activeCell="B607" sqref="B607"/>
      <selection pane="topRight" activeCell="B607" sqref="B607"/>
      <selection pane="bottomLeft" activeCell="B607" sqref="B607"/>
      <selection pane="bottomRight" activeCell="B13" sqref="B13"/>
    </sheetView>
  </sheetViews>
  <sheetFormatPr defaultRowHeight="15" x14ac:dyDescent="0.25"/>
  <cols>
    <col min="1" max="1" width="12.28515625" style="3" customWidth="1"/>
    <col min="2" max="2" width="110.7109375" style="145" customWidth="1"/>
    <col min="3" max="3" width="15.5703125" style="37" bestFit="1" customWidth="1"/>
    <col min="4" max="4" width="19.42578125" style="37" bestFit="1" customWidth="1"/>
    <col min="5" max="5" width="19" style="37" bestFit="1" customWidth="1"/>
    <col min="6" max="6" width="11" style="37" customWidth="1"/>
    <col min="7" max="7" width="17.5703125" style="37" customWidth="1"/>
    <col min="8" max="8" width="23.5703125" style="37" customWidth="1"/>
    <col min="9" max="9" width="9.140625" style="37" customWidth="1"/>
  </cols>
  <sheetData>
    <row r="1" spans="1:10" ht="15.75" thickBot="1" x14ac:dyDescent="0.3">
      <c r="F1" s="945" t="s">
        <v>74</v>
      </c>
      <c r="G1" s="945"/>
      <c r="H1" s="945"/>
      <c r="I1" s="945"/>
    </row>
    <row r="2" spans="1:10" ht="15.75" thickBot="1" x14ac:dyDescent="0.3">
      <c r="A2" s="16" t="s">
        <v>0</v>
      </c>
      <c r="B2" s="120" t="s">
        <v>26</v>
      </c>
      <c r="C2" s="38" t="s">
        <v>2</v>
      </c>
      <c r="D2" s="38" t="s">
        <v>47</v>
      </c>
      <c r="E2" s="38" t="s">
        <v>48</v>
      </c>
      <c r="F2" s="43" t="s">
        <v>49</v>
      </c>
      <c r="G2" s="43" t="s">
        <v>50</v>
      </c>
      <c r="H2" s="43" t="s">
        <v>73</v>
      </c>
      <c r="I2" s="43" t="s">
        <v>0</v>
      </c>
      <c r="J2" s="253" t="s">
        <v>1375</v>
      </c>
    </row>
    <row r="3" spans="1:10" x14ac:dyDescent="0.25">
      <c r="A3" s="34">
        <v>1</v>
      </c>
      <c r="B3" s="207"/>
      <c r="C3" s="208"/>
      <c r="D3" s="208"/>
      <c r="E3" s="208"/>
      <c r="F3" s="149"/>
      <c r="G3" s="149"/>
      <c r="H3" s="208"/>
      <c r="I3" s="208"/>
      <c r="J3" s="190"/>
    </row>
    <row r="4" spans="1:10" x14ac:dyDescent="0.25">
      <c r="A4" s="35">
        <v>2</v>
      </c>
      <c r="B4" s="177"/>
      <c r="C4" s="149"/>
      <c r="D4" s="149"/>
      <c r="E4" s="149"/>
      <c r="F4" s="149"/>
      <c r="G4" s="149"/>
      <c r="H4" s="149"/>
      <c r="I4" s="149"/>
      <c r="J4" s="190"/>
    </row>
    <row r="5" spans="1:10" x14ac:dyDescent="0.25">
      <c r="A5" s="35">
        <v>3</v>
      </c>
      <c r="B5" s="177"/>
      <c r="C5" s="149"/>
      <c r="D5" s="149"/>
      <c r="E5" s="149"/>
      <c r="F5" s="149"/>
      <c r="G5" s="149"/>
      <c r="H5" s="149"/>
      <c r="I5" s="149"/>
      <c r="J5" s="190"/>
    </row>
    <row r="6" spans="1:10" x14ac:dyDescent="0.25">
      <c r="A6" s="35">
        <v>4</v>
      </c>
      <c r="B6" s="177"/>
      <c r="C6" s="149"/>
      <c r="D6" s="149"/>
      <c r="E6" s="149"/>
      <c r="F6" s="149"/>
      <c r="G6" s="149"/>
      <c r="H6" s="149"/>
      <c r="I6" s="149"/>
      <c r="J6" s="190"/>
    </row>
    <row r="7" spans="1:10" x14ac:dyDescent="0.25">
      <c r="A7" s="35">
        <v>5</v>
      </c>
      <c r="B7" s="177"/>
      <c r="C7" s="149"/>
      <c r="D7" s="149"/>
      <c r="E7" s="149"/>
      <c r="F7" s="149"/>
      <c r="G7" s="149"/>
      <c r="H7" s="149"/>
      <c r="I7" s="149"/>
      <c r="J7" s="190"/>
    </row>
    <row r="8" spans="1:10" x14ac:dyDescent="0.25">
      <c r="A8" s="35">
        <v>6</v>
      </c>
      <c r="B8" s="177"/>
      <c r="C8" s="149"/>
      <c r="D8" s="149"/>
      <c r="E8" s="149"/>
      <c r="F8" s="149"/>
      <c r="G8" s="149"/>
      <c r="H8" s="149"/>
      <c r="I8" s="149"/>
      <c r="J8" s="190"/>
    </row>
    <row r="9" spans="1:10" x14ac:dyDescent="0.25">
      <c r="A9" s="35">
        <v>7</v>
      </c>
      <c r="B9" s="177"/>
      <c r="C9" s="149"/>
      <c r="D9" s="149"/>
      <c r="E9" s="149"/>
      <c r="F9" s="149"/>
      <c r="G9" s="149"/>
      <c r="H9" s="149"/>
      <c r="I9" s="149"/>
      <c r="J9" s="190"/>
    </row>
    <row r="10" spans="1:10" x14ac:dyDescent="0.25">
      <c r="A10" s="35">
        <v>8</v>
      </c>
      <c r="B10" s="177"/>
      <c r="C10" s="149"/>
      <c r="D10" s="149"/>
      <c r="E10" s="149"/>
      <c r="F10" s="149"/>
      <c r="G10" s="149"/>
      <c r="H10" s="149"/>
      <c r="I10" s="149"/>
      <c r="J10" s="190"/>
    </row>
    <row r="11" spans="1:10" x14ac:dyDescent="0.25">
      <c r="A11" s="35">
        <v>9</v>
      </c>
      <c r="B11" s="177"/>
      <c r="C11" s="149"/>
      <c r="D11" s="149"/>
      <c r="E11" s="149"/>
      <c r="F11" s="149"/>
      <c r="G11" s="149"/>
      <c r="H11" s="149"/>
      <c r="I11" s="149"/>
      <c r="J11" s="190"/>
    </row>
    <row r="12" spans="1:10" x14ac:dyDescent="0.25">
      <c r="A12" s="35">
        <v>10</v>
      </c>
      <c r="B12" s="177"/>
      <c r="C12" s="149"/>
      <c r="D12" s="149"/>
      <c r="E12" s="149"/>
      <c r="F12" s="149"/>
      <c r="G12" s="149"/>
      <c r="H12" s="149"/>
      <c r="I12" s="149"/>
      <c r="J12" s="190"/>
    </row>
    <row r="13" spans="1:10" x14ac:dyDescent="0.25">
      <c r="A13" s="35">
        <v>11</v>
      </c>
      <c r="B13" s="177"/>
      <c r="C13" s="149"/>
      <c r="D13" s="149"/>
      <c r="E13" s="149"/>
      <c r="F13" s="149"/>
      <c r="G13" s="149"/>
      <c r="H13" s="149"/>
      <c r="I13" s="149"/>
      <c r="J13" s="190"/>
    </row>
    <row r="14" spans="1:10" x14ac:dyDescent="0.25">
      <c r="A14" s="35">
        <v>12</v>
      </c>
      <c r="B14" s="177"/>
      <c r="C14" s="149"/>
      <c r="D14" s="149"/>
      <c r="E14" s="149"/>
      <c r="F14" s="149"/>
      <c r="G14" s="149"/>
      <c r="H14" s="149"/>
      <c r="I14" s="149"/>
      <c r="J14" s="190"/>
    </row>
    <row r="15" spans="1:10" x14ac:dyDescent="0.25">
      <c r="A15" s="35">
        <v>13</v>
      </c>
      <c r="B15" s="177"/>
      <c r="C15" s="149"/>
      <c r="D15" s="149"/>
      <c r="E15" s="149"/>
      <c r="F15" s="149"/>
      <c r="G15" s="149"/>
      <c r="H15" s="149"/>
      <c r="I15" s="149"/>
      <c r="J15" s="190"/>
    </row>
    <row r="16" spans="1:10" x14ac:dyDescent="0.25">
      <c r="A16" s="35">
        <v>14</v>
      </c>
      <c r="B16" s="177"/>
      <c r="C16" s="149"/>
      <c r="D16" s="149"/>
      <c r="E16" s="149"/>
      <c r="F16" s="149"/>
      <c r="G16" s="149"/>
      <c r="H16" s="149"/>
      <c r="I16" s="149"/>
      <c r="J16" s="190"/>
    </row>
    <row r="17" spans="1:10" x14ac:dyDescent="0.25">
      <c r="A17" s="35">
        <v>15</v>
      </c>
      <c r="B17" s="177"/>
      <c r="C17" s="149"/>
      <c r="D17" s="149"/>
      <c r="E17" s="149"/>
      <c r="F17" s="149"/>
      <c r="G17" s="149"/>
      <c r="H17" s="149"/>
      <c r="I17" s="149"/>
      <c r="J17" s="190"/>
    </row>
    <row r="18" spans="1:10" x14ac:dyDescent="0.25">
      <c r="A18" s="35">
        <v>16</v>
      </c>
      <c r="B18" s="177"/>
      <c r="C18" s="149"/>
      <c r="D18" s="149"/>
      <c r="E18" s="149"/>
      <c r="F18" s="149"/>
      <c r="G18" s="149"/>
      <c r="H18" s="149"/>
      <c r="I18" s="149"/>
      <c r="J18" s="190"/>
    </row>
    <row r="19" spans="1:10" x14ac:dyDescent="0.25">
      <c r="A19" s="35">
        <v>17</v>
      </c>
      <c r="B19" s="177"/>
      <c r="C19" s="149"/>
      <c r="D19" s="149"/>
      <c r="E19" s="149"/>
      <c r="F19" s="149"/>
      <c r="G19" s="149"/>
      <c r="H19" s="149"/>
      <c r="I19" s="149"/>
      <c r="J19" s="190"/>
    </row>
    <row r="20" spans="1:10" x14ac:dyDescent="0.25">
      <c r="A20" s="35">
        <v>18</v>
      </c>
      <c r="B20" s="177"/>
      <c r="C20" s="149"/>
      <c r="D20" s="149"/>
      <c r="E20" s="149"/>
      <c r="F20" s="149"/>
      <c r="G20" s="149"/>
      <c r="H20" s="149"/>
      <c r="I20" s="149"/>
      <c r="J20" s="190"/>
    </row>
    <row r="21" spans="1:10" x14ac:dyDescent="0.25">
      <c r="A21" s="35">
        <v>19</v>
      </c>
      <c r="B21" s="177"/>
      <c r="C21" s="149"/>
      <c r="D21" s="149"/>
      <c r="E21" s="149"/>
      <c r="F21" s="149"/>
      <c r="G21" s="149"/>
      <c r="H21" s="149"/>
      <c r="I21" s="149"/>
      <c r="J21" s="190"/>
    </row>
    <row r="22" spans="1:10" x14ac:dyDescent="0.25">
      <c r="A22" s="35">
        <v>20</v>
      </c>
      <c r="B22" s="177"/>
      <c r="C22" s="149"/>
      <c r="D22" s="149"/>
      <c r="E22" s="149"/>
      <c r="F22" s="149"/>
      <c r="G22" s="149"/>
      <c r="H22" s="149"/>
      <c r="I22" s="149"/>
      <c r="J22" s="190"/>
    </row>
    <row r="23" spans="1:10" x14ac:dyDescent="0.25">
      <c r="A23" s="35">
        <v>21</v>
      </c>
      <c r="B23" s="177"/>
      <c r="C23" s="149"/>
      <c r="D23" s="149"/>
      <c r="E23" s="149"/>
      <c r="F23" s="149"/>
      <c r="G23" s="149"/>
      <c r="H23" s="149"/>
      <c r="I23" s="149"/>
      <c r="J23" s="190"/>
    </row>
    <row r="24" spans="1:10" x14ac:dyDescent="0.25">
      <c r="A24" s="35">
        <v>22</v>
      </c>
      <c r="B24" s="177"/>
      <c r="C24" s="149"/>
      <c r="D24" s="149"/>
      <c r="E24" s="149"/>
      <c r="F24" s="149"/>
      <c r="G24" s="149"/>
      <c r="H24" s="149"/>
      <c r="I24" s="149"/>
      <c r="J24" s="190"/>
    </row>
    <row r="25" spans="1:10" x14ac:dyDescent="0.25">
      <c r="A25" s="35">
        <v>23</v>
      </c>
      <c r="B25" s="177"/>
      <c r="C25" s="149"/>
      <c r="D25" s="149"/>
      <c r="E25" s="149"/>
      <c r="F25" s="149"/>
      <c r="G25" s="149"/>
      <c r="H25" s="149"/>
      <c r="I25" s="149"/>
      <c r="J25" s="190"/>
    </row>
    <row r="26" spans="1:10" x14ac:dyDescent="0.25">
      <c r="A26" s="35">
        <v>24</v>
      </c>
      <c r="B26" s="177"/>
      <c r="C26" s="149"/>
      <c r="D26" s="149"/>
      <c r="E26" s="149"/>
      <c r="F26" s="149"/>
      <c r="G26" s="149"/>
      <c r="H26" s="149"/>
      <c r="I26" s="149"/>
      <c r="J26" s="190"/>
    </row>
    <row r="27" spans="1:10" x14ac:dyDescent="0.25">
      <c r="A27" s="35">
        <v>25</v>
      </c>
      <c r="B27" s="177"/>
      <c r="C27" s="149"/>
      <c r="D27" s="149"/>
      <c r="E27" s="149"/>
      <c r="F27" s="149"/>
      <c r="G27" s="149"/>
      <c r="H27" s="149"/>
      <c r="I27" s="149"/>
      <c r="J27" s="190"/>
    </row>
    <row r="28" spans="1:10" x14ac:dyDescent="0.25">
      <c r="A28" s="35">
        <v>26</v>
      </c>
      <c r="B28" s="177"/>
      <c r="C28" s="149"/>
      <c r="D28" s="149"/>
      <c r="E28" s="149"/>
      <c r="F28" s="149"/>
      <c r="G28" s="149"/>
      <c r="H28" s="149"/>
      <c r="I28" s="149"/>
      <c r="J28" s="190"/>
    </row>
    <row r="29" spans="1:10" x14ac:dyDescent="0.25">
      <c r="A29" s="35">
        <v>27</v>
      </c>
      <c r="B29" s="177"/>
      <c r="C29" s="149"/>
      <c r="D29" s="149"/>
      <c r="E29" s="149"/>
      <c r="F29" s="149"/>
      <c r="G29" s="149"/>
      <c r="H29" s="149"/>
      <c r="I29" s="149"/>
      <c r="J29" s="190"/>
    </row>
    <row r="30" spans="1:10" x14ac:dyDescent="0.25">
      <c r="A30" s="35">
        <v>28</v>
      </c>
      <c r="B30" s="177"/>
      <c r="C30" s="149"/>
      <c r="D30" s="149"/>
      <c r="E30" s="149"/>
      <c r="F30" s="149"/>
      <c r="G30" s="149"/>
      <c r="H30" s="149"/>
      <c r="I30" s="149"/>
      <c r="J30" s="190"/>
    </row>
    <row r="31" spans="1:10" x14ac:dyDescent="0.25">
      <c r="A31" s="35">
        <v>29</v>
      </c>
      <c r="B31" s="177"/>
      <c r="C31" s="149"/>
      <c r="D31" s="149"/>
      <c r="E31" s="149"/>
      <c r="F31" s="149"/>
      <c r="G31" s="149"/>
      <c r="H31" s="149"/>
      <c r="I31" s="149"/>
      <c r="J31" s="190"/>
    </row>
    <row r="32" spans="1:10" x14ac:dyDescent="0.25">
      <c r="A32" s="35">
        <v>30</v>
      </c>
      <c r="B32" s="177"/>
      <c r="C32" s="149"/>
      <c r="D32" s="149"/>
      <c r="E32" s="149"/>
      <c r="F32" s="149"/>
      <c r="G32" s="149"/>
      <c r="H32" s="149"/>
      <c r="I32" s="149"/>
      <c r="J32" s="190"/>
    </row>
    <row r="33" spans="1:10" x14ac:dyDescent="0.25">
      <c r="A33" s="35">
        <v>31</v>
      </c>
      <c r="B33" s="177"/>
      <c r="C33" s="149"/>
      <c r="D33" s="149"/>
      <c r="E33" s="149"/>
      <c r="F33" s="149"/>
      <c r="G33" s="149"/>
      <c r="H33" s="149"/>
      <c r="I33" s="149"/>
      <c r="J33" s="190"/>
    </row>
    <row r="34" spans="1:10" x14ac:dyDescent="0.25">
      <c r="A34" s="35">
        <v>32</v>
      </c>
      <c r="B34" s="177"/>
      <c r="C34" s="149"/>
      <c r="D34" s="149"/>
      <c r="E34" s="149"/>
      <c r="F34" s="149"/>
      <c r="G34" s="149"/>
      <c r="H34" s="149"/>
      <c r="I34" s="149"/>
      <c r="J34" s="190"/>
    </row>
    <row r="35" spans="1:10" x14ac:dyDescent="0.25">
      <c r="A35" s="35">
        <v>33</v>
      </c>
      <c r="B35" s="177"/>
      <c r="C35" s="149"/>
      <c r="D35" s="149"/>
      <c r="E35" s="149"/>
      <c r="F35" s="149"/>
      <c r="G35" s="149"/>
      <c r="H35" s="149"/>
      <c r="I35" s="149"/>
      <c r="J35" s="190"/>
    </row>
    <row r="36" spans="1:10" x14ac:dyDescent="0.25">
      <c r="A36" s="35">
        <v>34</v>
      </c>
      <c r="B36" s="177"/>
      <c r="C36" s="149"/>
      <c r="D36" s="149"/>
      <c r="E36" s="149"/>
      <c r="F36" s="149"/>
      <c r="G36" s="149"/>
      <c r="H36" s="149"/>
      <c r="I36" s="149"/>
      <c r="J36" s="190"/>
    </row>
    <row r="37" spans="1:10" x14ac:dyDescent="0.25">
      <c r="A37" s="35">
        <v>35</v>
      </c>
      <c r="B37" s="206"/>
      <c r="C37" s="170"/>
      <c r="D37" s="149"/>
      <c r="E37" s="149"/>
      <c r="F37" s="149"/>
      <c r="G37" s="149"/>
      <c r="H37" s="149"/>
      <c r="I37" s="149"/>
      <c r="J37" s="190"/>
    </row>
    <row r="38" spans="1:10" x14ac:dyDescent="0.25">
      <c r="A38" s="248">
        <v>36</v>
      </c>
      <c r="B38" s="206"/>
      <c r="C38" s="170"/>
      <c r="D38" s="149"/>
      <c r="E38" s="149"/>
      <c r="F38" s="149"/>
      <c r="G38" s="149"/>
      <c r="H38" s="149"/>
      <c r="I38" s="149"/>
      <c r="J38" s="190"/>
    </row>
    <row r="39" spans="1:10" x14ac:dyDescent="0.25">
      <c r="A39" s="248">
        <v>37</v>
      </c>
      <c r="B39" s="177"/>
      <c r="C39" s="149"/>
      <c r="D39" s="149"/>
      <c r="E39" s="149"/>
      <c r="F39" s="149"/>
      <c r="G39" s="149"/>
      <c r="H39" s="149"/>
      <c r="I39" s="149"/>
      <c r="J39" s="190"/>
    </row>
    <row r="40" spans="1:10" x14ac:dyDescent="0.25">
      <c r="A40" s="248">
        <v>38</v>
      </c>
      <c r="B40" s="177"/>
      <c r="C40" s="149"/>
      <c r="D40" s="149"/>
      <c r="E40" s="149"/>
      <c r="F40" s="149"/>
      <c r="G40" s="149"/>
      <c r="H40" s="149"/>
      <c r="I40" s="149"/>
      <c r="J40" s="190"/>
    </row>
    <row r="41" spans="1:10" x14ac:dyDescent="0.25">
      <c r="A41" s="248">
        <v>39</v>
      </c>
      <c r="B41" s="177"/>
      <c r="C41" s="149"/>
      <c r="D41" s="149"/>
      <c r="E41" s="149"/>
      <c r="F41" s="149"/>
      <c r="G41" s="149"/>
      <c r="H41" s="149"/>
      <c r="I41" s="149"/>
      <c r="J41" s="190"/>
    </row>
    <row r="42" spans="1:10" x14ac:dyDescent="0.25">
      <c r="A42" s="248">
        <v>40</v>
      </c>
      <c r="B42" s="177"/>
      <c r="C42" s="149"/>
      <c r="D42" s="149"/>
      <c r="E42" s="149"/>
      <c r="F42" s="149"/>
      <c r="G42" s="149"/>
      <c r="H42" s="149"/>
      <c r="I42" s="149"/>
      <c r="J42" s="190"/>
    </row>
    <row r="43" spans="1:10" x14ac:dyDescent="0.25">
      <c r="A43" s="248">
        <v>41</v>
      </c>
      <c r="B43" s="177"/>
      <c r="C43" s="149"/>
      <c r="D43" s="149"/>
      <c r="E43" s="149"/>
      <c r="F43" s="149"/>
      <c r="G43" s="149"/>
      <c r="H43" s="149"/>
      <c r="I43" s="149"/>
      <c r="J43" s="190"/>
    </row>
    <row r="44" spans="1:10" x14ac:dyDescent="0.25">
      <c r="A44" s="248">
        <v>42</v>
      </c>
      <c r="B44" s="177"/>
      <c r="C44" s="149"/>
      <c r="D44" s="149"/>
      <c r="E44" s="149"/>
      <c r="F44" s="149"/>
      <c r="G44" s="149"/>
      <c r="H44" s="149"/>
      <c r="I44" s="149"/>
      <c r="J44" s="190"/>
    </row>
    <row r="45" spans="1:10" x14ac:dyDescent="0.25">
      <c r="A45" s="248">
        <v>43</v>
      </c>
      <c r="B45" s="177"/>
      <c r="C45" s="149"/>
      <c r="D45" s="149"/>
      <c r="E45" s="149"/>
      <c r="F45" s="149"/>
      <c r="G45" s="149"/>
      <c r="H45" s="149"/>
      <c r="I45" s="149"/>
      <c r="J45" s="190"/>
    </row>
    <row r="46" spans="1:10" x14ac:dyDescent="0.25">
      <c r="A46" s="248">
        <v>44</v>
      </c>
      <c r="B46" s="177"/>
      <c r="C46" s="149"/>
      <c r="D46" s="149"/>
      <c r="E46" s="149"/>
      <c r="F46" s="149"/>
      <c r="G46" s="149"/>
      <c r="H46" s="149"/>
      <c r="I46" s="149"/>
      <c r="J46" s="190"/>
    </row>
    <row r="47" spans="1:10" x14ac:dyDescent="0.25">
      <c r="A47" s="248">
        <v>45</v>
      </c>
      <c r="B47" s="177"/>
      <c r="C47" s="149"/>
      <c r="D47" s="149"/>
      <c r="E47" s="149"/>
      <c r="F47" s="149"/>
      <c r="G47" s="149"/>
      <c r="H47" s="149"/>
      <c r="I47" s="149"/>
      <c r="J47" s="190"/>
    </row>
    <row r="48" spans="1:10" x14ac:dyDescent="0.25">
      <c r="A48" s="248">
        <v>46</v>
      </c>
      <c r="B48" s="177"/>
      <c r="C48" s="149"/>
      <c r="D48" s="149"/>
      <c r="E48" s="149"/>
      <c r="F48" s="149"/>
      <c r="G48" s="149"/>
      <c r="H48" s="149"/>
      <c r="I48" s="149"/>
      <c r="J48" s="190"/>
    </row>
    <row r="49" spans="1:10" x14ac:dyDescent="0.25">
      <c r="A49" s="248">
        <v>47</v>
      </c>
      <c r="B49" s="177"/>
      <c r="C49" s="149"/>
      <c r="D49" s="149"/>
      <c r="E49" s="149"/>
      <c r="F49" s="149"/>
      <c r="G49" s="149"/>
      <c r="H49" s="149"/>
      <c r="I49" s="149"/>
      <c r="J49" s="190"/>
    </row>
    <row r="50" spans="1:10" x14ac:dyDescent="0.25">
      <c r="A50" s="248">
        <v>48</v>
      </c>
      <c r="B50" s="177"/>
      <c r="C50" s="149"/>
      <c r="D50" s="149"/>
      <c r="E50" s="149"/>
      <c r="F50" s="149"/>
      <c r="G50" s="149"/>
      <c r="H50" s="149"/>
      <c r="I50" s="149"/>
      <c r="J50" s="190"/>
    </row>
    <row r="51" spans="1:10" x14ac:dyDescent="0.25">
      <c r="A51" s="248">
        <v>49</v>
      </c>
      <c r="B51" s="177"/>
      <c r="C51" s="149"/>
      <c r="D51" s="149"/>
      <c r="E51" s="149"/>
      <c r="F51" s="149"/>
      <c r="G51" s="149"/>
      <c r="H51" s="149"/>
      <c r="I51" s="149"/>
      <c r="J51" s="190"/>
    </row>
    <row r="52" spans="1:10" x14ac:dyDescent="0.25">
      <c r="A52" s="248">
        <v>50</v>
      </c>
      <c r="B52" s="177"/>
      <c r="C52" s="149"/>
      <c r="D52" s="149"/>
      <c r="E52" s="149"/>
      <c r="F52" s="149"/>
      <c r="G52" s="149"/>
      <c r="H52" s="149"/>
      <c r="I52" s="149"/>
      <c r="J52" s="190"/>
    </row>
    <row r="53" spans="1:10" x14ac:dyDescent="0.25">
      <c r="A53" s="248">
        <v>51</v>
      </c>
      <c r="B53" s="177"/>
      <c r="C53" s="149"/>
      <c r="D53" s="149"/>
      <c r="E53" s="149"/>
      <c r="F53" s="149"/>
      <c r="G53" s="149"/>
      <c r="H53" s="149"/>
      <c r="I53" s="149"/>
      <c r="J53" s="190"/>
    </row>
    <row r="54" spans="1:10" x14ac:dyDescent="0.25">
      <c r="A54" s="248">
        <v>52</v>
      </c>
      <c r="B54" s="177"/>
      <c r="C54" s="149"/>
      <c r="D54" s="149"/>
      <c r="E54" s="149"/>
      <c r="F54" s="149"/>
      <c r="G54" s="149"/>
      <c r="H54" s="149"/>
      <c r="I54" s="149"/>
      <c r="J54" s="190"/>
    </row>
    <row r="55" spans="1:10" x14ac:dyDescent="0.25">
      <c r="A55" s="248">
        <v>53</v>
      </c>
      <c r="B55" s="177"/>
      <c r="C55" s="149"/>
      <c r="D55" s="149"/>
      <c r="E55" s="149"/>
      <c r="F55" s="149"/>
      <c r="G55" s="149"/>
      <c r="H55" s="149"/>
      <c r="I55" s="149"/>
      <c r="J55" s="190"/>
    </row>
    <row r="56" spans="1:10" x14ac:dyDescent="0.25">
      <c r="A56" s="248">
        <v>54</v>
      </c>
      <c r="B56" s="177"/>
      <c r="C56" s="149"/>
      <c r="D56" s="149"/>
      <c r="E56" s="149"/>
      <c r="F56" s="149"/>
      <c r="G56" s="149"/>
      <c r="H56" s="149"/>
      <c r="I56" s="149"/>
      <c r="J56" s="190"/>
    </row>
    <row r="57" spans="1:10" x14ac:dyDescent="0.25">
      <c r="A57" s="248">
        <v>55</v>
      </c>
      <c r="B57" s="177"/>
      <c r="C57" s="149"/>
      <c r="D57" s="149"/>
      <c r="E57" s="149"/>
      <c r="F57" s="149"/>
      <c r="G57" s="149"/>
      <c r="H57" s="149"/>
      <c r="I57" s="149"/>
      <c r="J57" s="190"/>
    </row>
    <row r="58" spans="1:10" x14ac:dyDescent="0.25">
      <c r="A58" s="248">
        <v>56</v>
      </c>
      <c r="B58" s="177"/>
      <c r="C58" s="149"/>
      <c r="D58" s="149"/>
      <c r="E58" s="149"/>
      <c r="F58" s="149"/>
      <c r="G58" s="149"/>
      <c r="H58" s="149"/>
      <c r="I58" s="149"/>
      <c r="J58" s="190"/>
    </row>
    <row r="59" spans="1:10" x14ac:dyDescent="0.25">
      <c r="A59" s="248">
        <v>57</v>
      </c>
      <c r="B59" s="177"/>
      <c r="C59" s="149"/>
      <c r="D59" s="149"/>
      <c r="E59" s="149"/>
      <c r="F59" s="149"/>
      <c r="G59" s="149"/>
      <c r="H59" s="149"/>
      <c r="I59" s="149"/>
      <c r="J59" s="190"/>
    </row>
    <row r="60" spans="1:10" x14ac:dyDescent="0.25">
      <c r="A60" s="248">
        <v>58</v>
      </c>
      <c r="B60" s="177"/>
      <c r="C60" s="149"/>
      <c r="D60" s="149"/>
      <c r="E60" s="149"/>
      <c r="F60" s="149"/>
      <c r="G60" s="149"/>
      <c r="H60" s="149"/>
      <c r="I60" s="149"/>
      <c r="J60" s="190"/>
    </row>
    <row r="61" spans="1:10" x14ac:dyDescent="0.25">
      <c r="A61" s="248">
        <v>59</v>
      </c>
      <c r="B61" s="177"/>
      <c r="C61" s="149"/>
      <c r="D61" s="149"/>
      <c r="E61" s="149"/>
      <c r="F61" s="149"/>
      <c r="G61" s="149"/>
      <c r="H61" s="149"/>
      <c r="I61" s="149"/>
      <c r="J61" s="190"/>
    </row>
    <row r="62" spans="1:10" x14ac:dyDescent="0.25">
      <c r="A62" s="248">
        <v>60</v>
      </c>
      <c r="B62" s="206"/>
      <c r="C62" s="170"/>
      <c r="D62" s="149"/>
      <c r="E62" s="149"/>
      <c r="F62" s="149"/>
      <c r="G62" s="149"/>
      <c r="H62" s="149"/>
      <c r="I62" s="209"/>
      <c r="J62" s="190"/>
    </row>
    <row r="63" spans="1:10" x14ac:dyDescent="0.25">
      <c r="A63" s="248">
        <v>61</v>
      </c>
      <c r="B63" s="206"/>
      <c r="C63" s="170"/>
      <c r="D63" s="149"/>
      <c r="E63" s="149"/>
      <c r="F63" s="149"/>
      <c r="G63" s="149"/>
      <c r="H63" s="149"/>
      <c r="I63" s="209"/>
      <c r="J63" s="190"/>
    </row>
    <row r="64" spans="1:10" x14ac:dyDescent="0.25">
      <c r="A64" s="248">
        <v>62</v>
      </c>
      <c r="B64" s="206"/>
      <c r="C64" s="170"/>
      <c r="D64" s="149"/>
      <c r="E64" s="149"/>
      <c r="F64" s="149"/>
      <c r="G64" s="149"/>
      <c r="H64" s="149"/>
      <c r="I64" s="209"/>
      <c r="J64" s="190"/>
    </row>
    <row r="65" spans="1:10" x14ac:dyDescent="0.25">
      <c r="A65" s="248">
        <v>63</v>
      </c>
      <c r="B65" s="177"/>
      <c r="C65" s="149"/>
      <c r="D65" s="149"/>
      <c r="E65" s="149"/>
      <c r="F65" s="149"/>
      <c r="G65" s="149"/>
      <c r="H65" s="149"/>
      <c r="I65" s="149"/>
      <c r="J65" s="190"/>
    </row>
    <row r="66" spans="1:10" x14ac:dyDescent="0.25">
      <c r="A66" s="248">
        <v>64</v>
      </c>
      <c r="B66" s="177"/>
      <c r="C66" s="149"/>
      <c r="D66" s="149"/>
      <c r="E66" s="149"/>
      <c r="F66" s="149"/>
      <c r="G66" s="149"/>
      <c r="H66" s="149"/>
      <c r="I66" s="149"/>
      <c r="J66" s="190"/>
    </row>
    <row r="67" spans="1:10" x14ac:dyDescent="0.25">
      <c r="A67" s="35">
        <v>65</v>
      </c>
      <c r="B67" s="177"/>
      <c r="C67" s="149"/>
      <c r="D67" s="149"/>
      <c r="E67" s="149"/>
      <c r="F67" s="149"/>
      <c r="G67" s="149"/>
      <c r="H67" s="149"/>
      <c r="I67" s="149"/>
      <c r="J67" s="190"/>
    </row>
    <row r="68" spans="1:10" x14ac:dyDescent="0.25">
      <c r="A68" s="35">
        <v>66</v>
      </c>
      <c r="B68" s="177"/>
      <c r="C68" s="149"/>
      <c r="D68" s="149"/>
      <c r="E68" s="149"/>
      <c r="F68" s="149"/>
      <c r="G68" s="149"/>
      <c r="H68" s="149"/>
      <c r="I68" s="149"/>
      <c r="J68" s="190"/>
    </row>
    <row r="69" spans="1:10" x14ac:dyDescent="0.25">
      <c r="A69" s="35">
        <v>67</v>
      </c>
      <c r="B69" s="177"/>
      <c r="C69" s="149"/>
      <c r="D69" s="149"/>
      <c r="E69" s="149"/>
      <c r="F69" s="149"/>
      <c r="G69" s="149"/>
      <c r="H69" s="149"/>
      <c r="I69" s="149"/>
      <c r="J69" s="190"/>
    </row>
    <row r="70" spans="1:10" x14ac:dyDescent="0.25">
      <c r="A70" s="35">
        <v>68</v>
      </c>
      <c r="B70" s="177"/>
      <c r="C70" s="149"/>
      <c r="D70" s="149"/>
      <c r="E70" s="149"/>
      <c r="F70" s="149"/>
      <c r="G70" s="149"/>
      <c r="H70" s="149"/>
      <c r="I70" s="149"/>
      <c r="J70" s="190"/>
    </row>
    <row r="71" spans="1:10" x14ac:dyDescent="0.25">
      <c r="A71" s="35">
        <v>69</v>
      </c>
      <c r="B71" s="177"/>
      <c r="C71" s="149"/>
      <c r="D71" s="149"/>
      <c r="E71" s="149"/>
      <c r="F71" s="149"/>
      <c r="G71" s="149"/>
      <c r="H71" s="149"/>
      <c r="I71" s="149"/>
      <c r="J71" s="190"/>
    </row>
    <row r="72" spans="1:10" x14ac:dyDescent="0.25">
      <c r="A72" s="35">
        <v>70</v>
      </c>
      <c r="B72" s="177"/>
      <c r="C72" s="149"/>
      <c r="D72" s="149"/>
      <c r="E72" s="149"/>
      <c r="F72" s="149"/>
      <c r="G72" s="149"/>
      <c r="H72" s="149"/>
      <c r="I72" s="149"/>
      <c r="J72" s="190"/>
    </row>
    <row r="73" spans="1:10" x14ac:dyDescent="0.25">
      <c r="A73" s="35">
        <v>71</v>
      </c>
      <c r="B73" s="177"/>
      <c r="C73" s="149"/>
      <c r="D73" s="149"/>
      <c r="E73" s="149"/>
      <c r="F73" s="149"/>
      <c r="G73" s="149"/>
      <c r="H73" s="149"/>
      <c r="I73" s="149"/>
      <c r="J73" s="190"/>
    </row>
    <row r="74" spans="1:10" x14ac:dyDescent="0.25">
      <c r="A74" s="35">
        <v>72</v>
      </c>
      <c r="B74" s="177"/>
      <c r="C74" s="149"/>
      <c r="D74" s="149"/>
      <c r="E74" s="149"/>
      <c r="F74" s="149"/>
      <c r="G74" s="149"/>
      <c r="H74" s="149"/>
      <c r="I74" s="149"/>
      <c r="J74" s="190"/>
    </row>
    <row r="75" spans="1:10" x14ac:dyDescent="0.25">
      <c r="A75" s="35">
        <v>73</v>
      </c>
      <c r="B75" s="177"/>
      <c r="C75" s="149"/>
      <c r="D75" s="149"/>
      <c r="E75" s="149"/>
      <c r="F75" s="149"/>
      <c r="G75" s="149"/>
      <c r="H75" s="149"/>
      <c r="I75" s="149"/>
      <c r="J75" s="190"/>
    </row>
    <row r="76" spans="1:10" x14ac:dyDescent="0.25">
      <c r="A76" s="35">
        <v>74</v>
      </c>
      <c r="B76" s="177"/>
      <c r="C76" s="149"/>
      <c r="D76" s="149"/>
      <c r="E76" s="149"/>
      <c r="F76" s="149"/>
      <c r="G76" s="149"/>
      <c r="H76" s="149"/>
      <c r="I76" s="149"/>
      <c r="J76" s="190"/>
    </row>
    <row r="77" spans="1:10" x14ac:dyDescent="0.25">
      <c r="A77" s="35">
        <v>75</v>
      </c>
      <c r="B77" s="177"/>
      <c r="C77" s="149"/>
      <c r="D77" s="149"/>
      <c r="E77" s="149"/>
      <c r="F77" s="149"/>
      <c r="G77" s="149"/>
      <c r="H77" s="149"/>
      <c r="I77" s="149"/>
      <c r="J77" s="190"/>
    </row>
    <row r="78" spans="1:10" x14ac:dyDescent="0.25">
      <c r="A78" s="35">
        <v>76</v>
      </c>
      <c r="B78" s="177"/>
      <c r="C78" s="149"/>
      <c r="D78" s="149"/>
      <c r="E78" s="149"/>
      <c r="F78" s="149"/>
      <c r="G78" s="149"/>
      <c r="H78" s="149"/>
      <c r="I78" s="149"/>
      <c r="J78" s="190"/>
    </row>
    <row r="79" spans="1:10" x14ac:dyDescent="0.25">
      <c r="A79" s="35">
        <v>77</v>
      </c>
      <c r="B79" s="177"/>
      <c r="C79" s="149"/>
      <c r="D79" s="149"/>
      <c r="E79" s="149"/>
      <c r="F79" s="149"/>
      <c r="G79" s="149"/>
      <c r="H79" s="149"/>
      <c r="I79" s="149"/>
      <c r="J79" s="190"/>
    </row>
    <row r="80" spans="1:10" x14ac:dyDescent="0.25">
      <c r="A80" s="35">
        <v>78</v>
      </c>
      <c r="B80" s="177"/>
      <c r="C80" s="149"/>
      <c r="D80" s="149"/>
      <c r="E80" s="149"/>
      <c r="F80" s="149"/>
      <c r="G80" s="149"/>
      <c r="H80" s="149"/>
      <c r="I80" s="149"/>
      <c r="J80" s="190"/>
    </row>
    <row r="81" spans="1:10" x14ac:dyDescent="0.25">
      <c r="A81" s="35">
        <v>79</v>
      </c>
      <c r="B81" s="177"/>
      <c r="C81" s="149"/>
      <c r="D81" s="149"/>
      <c r="E81" s="149"/>
      <c r="F81" s="149"/>
      <c r="G81" s="149"/>
      <c r="H81" s="149"/>
      <c r="I81" s="149"/>
      <c r="J81" s="190"/>
    </row>
    <row r="82" spans="1:10" x14ac:dyDescent="0.25">
      <c r="A82" s="35">
        <v>80</v>
      </c>
      <c r="B82" s="177"/>
      <c r="C82" s="149"/>
      <c r="D82" s="149"/>
      <c r="E82" s="149"/>
      <c r="F82" s="149"/>
      <c r="G82" s="149"/>
      <c r="H82" s="149"/>
      <c r="I82" s="149"/>
      <c r="J82" s="190"/>
    </row>
    <row r="83" spans="1:10" x14ac:dyDescent="0.25">
      <c r="A83" s="35">
        <v>81</v>
      </c>
      <c r="B83" s="177"/>
      <c r="C83" s="149"/>
      <c r="D83" s="149"/>
      <c r="E83" s="149"/>
      <c r="F83" s="149"/>
      <c r="G83" s="149"/>
      <c r="H83" s="149"/>
      <c r="I83" s="149"/>
      <c r="J83" s="190"/>
    </row>
    <row r="84" spans="1:10" x14ac:dyDescent="0.25">
      <c r="A84" s="35">
        <v>82</v>
      </c>
      <c r="B84" s="177"/>
      <c r="C84" s="149"/>
      <c r="D84" s="149"/>
      <c r="E84" s="149"/>
      <c r="F84" s="149"/>
      <c r="G84" s="149"/>
      <c r="H84" s="149"/>
      <c r="I84" s="149"/>
      <c r="J84" s="190"/>
    </row>
    <row r="85" spans="1:10" x14ac:dyDescent="0.25">
      <c r="A85" s="35">
        <v>83</v>
      </c>
      <c r="B85" s="177"/>
      <c r="C85" s="149"/>
      <c r="D85" s="149"/>
      <c r="E85" s="149"/>
      <c r="F85" s="149"/>
      <c r="G85" s="149"/>
      <c r="H85" s="149"/>
      <c r="I85" s="149"/>
      <c r="J85" s="190"/>
    </row>
    <row r="86" spans="1:10" x14ac:dyDescent="0.25">
      <c r="A86" s="35">
        <v>84</v>
      </c>
      <c r="B86" s="177"/>
      <c r="C86" s="149"/>
      <c r="D86" s="149"/>
      <c r="E86" s="149"/>
      <c r="F86" s="149"/>
      <c r="G86" s="149"/>
      <c r="H86" s="149"/>
      <c r="I86" s="149"/>
      <c r="J86" s="190"/>
    </row>
    <row r="87" spans="1:10" x14ac:dyDescent="0.25">
      <c r="A87" s="35">
        <v>85</v>
      </c>
      <c r="B87" s="177"/>
      <c r="C87" s="149"/>
      <c r="D87" s="149"/>
      <c r="E87" s="149"/>
      <c r="F87" s="149"/>
      <c r="G87" s="149"/>
      <c r="H87" s="149"/>
      <c r="I87" s="149"/>
      <c r="J87" s="190"/>
    </row>
    <row r="88" spans="1:10" x14ac:dyDescent="0.25">
      <c r="A88" s="35">
        <v>86</v>
      </c>
      <c r="B88" s="177"/>
      <c r="C88" s="149"/>
      <c r="D88" s="149"/>
      <c r="E88" s="149"/>
      <c r="F88" s="149"/>
      <c r="G88" s="149"/>
      <c r="H88" s="149"/>
      <c r="I88" s="149"/>
      <c r="J88" s="190"/>
    </row>
    <row r="89" spans="1:10" x14ac:dyDescent="0.25">
      <c r="A89" s="35">
        <v>87</v>
      </c>
      <c r="B89" s="177"/>
      <c r="C89" s="149"/>
      <c r="D89" s="149"/>
      <c r="E89" s="149"/>
      <c r="F89" s="149"/>
      <c r="G89" s="149"/>
      <c r="H89" s="149"/>
      <c r="I89" s="149"/>
      <c r="J89" s="190"/>
    </row>
    <row r="90" spans="1:10" x14ac:dyDescent="0.25">
      <c r="A90" s="35">
        <v>88</v>
      </c>
      <c r="B90" s="177"/>
      <c r="C90" s="149"/>
      <c r="D90" s="149"/>
      <c r="E90" s="149"/>
      <c r="F90" s="149"/>
      <c r="G90" s="149"/>
      <c r="H90" s="149"/>
      <c r="I90" s="149"/>
      <c r="J90" s="190"/>
    </row>
    <row r="91" spans="1:10" x14ac:dyDescent="0.25">
      <c r="A91" s="35">
        <v>89</v>
      </c>
      <c r="B91" s="177"/>
      <c r="C91" s="149"/>
      <c r="D91" s="149"/>
      <c r="E91" s="149"/>
      <c r="F91" s="149"/>
      <c r="G91" s="149"/>
      <c r="H91" s="149"/>
      <c r="I91" s="149"/>
      <c r="J91" s="190"/>
    </row>
    <row r="92" spans="1:10" x14ac:dyDescent="0.25">
      <c r="A92" s="35">
        <v>90</v>
      </c>
      <c r="B92" s="177"/>
      <c r="C92" s="149"/>
      <c r="D92" s="149"/>
      <c r="E92" s="149"/>
      <c r="F92" s="149"/>
      <c r="G92" s="149"/>
      <c r="H92" s="149"/>
      <c r="I92" s="149"/>
      <c r="J92" s="190"/>
    </row>
    <row r="93" spans="1:10" x14ac:dyDescent="0.25">
      <c r="A93" s="35">
        <v>91</v>
      </c>
      <c r="B93" s="177"/>
      <c r="C93" s="149"/>
      <c r="D93" s="149"/>
      <c r="E93" s="149"/>
      <c r="F93" s="149"/>
      <c r="G93" s="149"/>
      <c r="H93" s="149"/>
      <c r="I93" s="149"/>
      <c r="J93" s="190"/>
    </row>
    <row r="94" spans="1:10" x14ac:dyDescent="0.25">
      <c r="A94" s="35">
        <v>92</v>
      </c>
      <c r="B94" s="177"/>
      <c r="C94" s="149"/>
      <c r="D94" s="149"/>
      <c r="E94" s="149"/>
      <c r="F94" s="149"/>
      <c r="G94" s="149"/>
      <c r="H94" s="149"/>
      <c r="I94" s="149"/>
      <c r="J94" s="190"/>
    </row>
    <row r="95" spans="1:10" x14ac:dyDescent="0.25">
      <c r="A95" s="35">
        <v>93</v>
      </c>
      <c r="B95" s="177"/>
      <c r="C95" s="149"/>
      <c r="D95" s="149"/>
      <c r="E95" s="149"/>
      <c r="F95" s="149"/>
      <c r="G95" s="149"/>
      <c r="H95" s="149"/>
      <c r="I95" s="149"/>
      <c r="J95" s="190"/>
    </row>
    <row r="96" spans="1:10" x14ac:dyDescent="0.25">
      <c r="A96" s="35">
        <v>94</v>
      </c>
      <c r="B96" s="177"/>
      <c r="C96" s="149"/>
      <c r="D96" s="149"/>
      <c r="E96" s="149"/>
      <c r="F96" s="149"/>
      <c r="G96" s="149"/>
      <c r="H96" s="149"/>
      <c r="I96" s="149"/>
      <c r="J96" s="190"/>
    </row>
    <row r="97" spans="1:10" x14ac:dyDescent="0.25">
      <c r="A97" s="35">
        <v>95</v>
      </c>
      <c r="B97" s="177"/>
      <c r="C97" s="149"/>
      <c r="D97" s="149"/>
      <c r="E97" s="149"/>
      <c r="F97" s="149"/>
      <c r="G97" s="149"/>
      <c r="H97" s="210"/>
      <c r="I97" s="210"/>
      <c r="J97" s="190"/>
    </row>
    <row r="98" spans="1:10" x14ac:dyDescent="0.25">
      <c r="A98" s="35">
        <v>96</v>
      </c>
      <c r="B98" s="177"/>
      <c r="C98" s="149"/>
      <c r="D98" s="149"/>
      <c r="E98" s="149"/>
      <c r="F98" s="149"/>
      <c r="G98" s="149"/>
      <c r="H98" s="210"/>
      <c r="I98" s="210"/>
      <c r="J98" s="190"/>
    </row>
    <row r="99" spans="1:10" x14ac:dyDescent="0.25">
      <c r="A99" s="35">
        <v>97</v>
      </c>
      <c r="B99" s="177"/>
      <c r="C99" s="149"/>
      <c r="D99" s="149"/>
      <c r="E99" s="149"/>
      <c r="F99" s="149"/>
      <c r="G99" s="149"/>
      <c r="H99" s="210"/>
      <c r="I99" s="210"/>
      <c r="J99" s="190"/>
    </row>
    <row r="100" spans="1:10" x14ac:dyDescent="0.25">
      <c r="A100" s="35">
        <v>98</v>
      </c>
      <c r="B100" s="177"/>
      <c r="C100" s="149"/>
      <c r="D100" s="149"/>
      <c r="E100" s="149"/>
      <c r="F100" s="149"/>
      <c r="G100" s="149"/>
      <c r="H100" s="210"/>
      <c r="I100" s="210"/>
      <c r="J100" s="190"/>
    </row>
    <row r="101" spans="1:10" x14ac:dyDescent="0.25">
      <c r="A101" s="35">
        <v>99</v>
      </c>
      <c r="B101" s="177"/>
      <c r="C101" s="149"/>
      <c r="D101" s="149"/>
      <c r="E101" s="149"/>
      <c r="F101" s="149"/>
      <c r="G101" s="149"/>
      <c r="H101" s="210"/>
      <c r="I101" s="210"/>
      <c r="J101" s="190"/>
    </row>
    <row r="102" spans="1:10" x14ac:dyDescent="0.25">
      <c r="A102" s="35">
        <v>100</v>
      </c>
      <c r="B102" s="177"/>
      <c r="C102" s="149"/>
      <c r="D102" s="149"/>
      <c r="E102" s="149"/>
      <c r="F102" s="149"/>
      <c r="G102" s="149"/>
      <c r="H102" s="210"/>
      <c r="I102" s="210"/>
      <c r="J102" s="190"/>
    </row>
    <row r="103" spans="1:10" x14ac:dyDescent="0.25">
      <c r="A103" s="35">
        <v>101</v>
      </c>
      <c r="B103" s="177"/>
      <c r="C103" s="149"/>
      <c r="D103" s="149"/>
      <c r="E103" s="149"/>
      <c r="F103" s="149"/>
      <c r="G103" s="149"/>
      <c r="H103" s="210"/>
      <c r="I103" s="210"/>
      <c r="J103" s="190"/>
    </row>
    <row r="104" spans="1:10" x14ac:dyDescent="0.25">
      <c r="A104" s="35">
        <v>102</v>
      </c>
      <c r="B104" s="177"/>
      <c r="C104" s="149"/>
      <c r="D104" s="149"/>
      <c r="E104" s="149"/>
      <c r="F104" s="149"/>
      <c r="G104" s="149"/>
      <c r="H104" s="210"/>
      <c r="I104" s="210"/>
      <c r="J104" s="190"/>
    </row>
    <row r="105" spans="1:10" x14ac:dyDescent="0.25">
      <c r="A105" s="35">
        <v>103</v>
      </c>
      <c r="B105" s="177"/>
      <c r="C105" s="149"/>
      <c r="D105" s="149"/>
      <c r="E105" s="149"/>
      <c r="F105" s="149"/>
      <c r="G105" s="149"/>
      <c r="H105" s="210"/>
      <c r="I105" s="210"/>
      <c r="J105" s="190"/>
    </row>
    <row r="106" spans="1:10" x14ac:dyDescent="0.25">
      <c r="A106" s="35">
        <v>104</v>
      </c>
      <c r="B106" s="177"/>
      <c r="C106" s="149"/>
      <c r="D106" s="149"/>
      <c r="E106" s="149"/>
      <c r="F106" s="149"/>
      <c r="G106" s="149"/>
      <c r="H106" s="210"/>
      <c r="I106" s="210"/>
      <c r="J106" s="190"/>
    </row>
    <row r="107" spans="1:10" x14ac:dyDescent="0.25">
      <c r="A107" s="35">
        <v>105</v>
      </c>
      <c r="B107" s="177"/>
      <c r="C107" s="149"/>
      <c r="D107" s="149"/>
      <c r="E107" s="149"/>
      <c r="F107" s="149"/>
      <c r="G107" s="149"/>
      <c r="H107" s="210"/>
      <c r="I107" s="210"/>
      <c r="J107" s="190"/>
    </row>
    <row r="108" spans="1:10" x14ac:dyDescent="0.25">
      <c r="A108" s="35">
        <v>106</v>
      </c>
      <c r="B108" s="177"/>
      <c r="C108" s="149"/>
      <c r="D108" s="149"/>
      <c r="E108" s="149"/>
      <c r="F108" s="149"/>
      <c r="G108" s="149"/>
      <c r="H108" s="210"/>
      <c r="I108" s="210"/>
      <c r="J108" s="190"/>
    </row>
    <row r="109" spans="1:10" x14ac:dyDescent="0.25">
      <c r="A109" s="35">
        <v>107</v>
      </c>
      <c r="B109" s="177"/>
      <c r="C109" s="149"/>
      <c r="D109" s="149"/>
      <c r="E109" s="149"/>
      <c r="F109" s="149"/>
      <c r="G109" s="149"/>
      <c r="H109" s="210"/>
      <c r="I109" s="210"/>
      <c r="J109" s="190"/>
    </row>
    <row r="110" spans="1:10" x14ac:dyDescent="0.25">
      <c r="A110" s="35">
        <v>108</v>
      </c>
      <c r="B110" s="177"/>
      <c r="C110" s="149"/>
      <c r="D110" s="149"/>
      <c r="E110" s="149"/>
      <c r="F110" s="149"/>
      <c r="G110" s="149"/>
      <c r="H110" s="210"/>
      <c r="I110" s="210"/>
      <c r="J110" s="190"/>
    </row>
    <row r="111" spans="1:10" x14ac:dyDescent="0.25">
      <c r="A111" s="35">
        <v>109</v>
      </c>
      <c r="B111" s="177"/>
      <c r="C111" s="149"/>
      <c r="D111" s="149"/>
      <c r="E111" s="149"/>
      <c r="F111" s="149"/>
      <c r="G111" s="149"/>
      <c r="H111" s="210"/>
      <c r="I111" s="210"/>
      <c r="J111" s="190"/>
    </row>
    <row r="112" spans="1:10" x14ac:dyDescent="0.25">
      <c r="A112" s="35">
        <v>110</v>
      </c>
      <c r="B112" s="177"/>
      <c r="C112" s="149"/>
      <c r="D112" s="149"/>
      <c r="E112" s="149"/>
      <c r="F112" s="149"/>
      <c r="G112" s="149"/>
      <c r="H112" s="210"/>
      <c r="I112" s="210"/>
      <c r="J112" s="190"/>
    </row>
    <row r="113" spans="1:10" x14ac:dyDescent="0.25">
      <c r="A113" s="35">
        <v>111</v>
      </c>
      <c r="B113" s="177"/>
      <c r="C113" s="149"/>
      <c r="D113" s="149"/>
      <c r="E113" s="149"/>
      <c r="F113" s="149"/>
      <c r="G113" s="149"/>
      <c r="H113" s="210"/>
      <c r="I113" s="210"/>
      <c r="J113" s="190"/>
    </row>
    <row r="114" spans="1:10" x14ac:dyDescent="0.25">
      <c r="A114" s="35">
        <v>112</v>
      </c>
      <c r="B114" s="177"/>
      <c r="C114" s="149"/>
      <c r="D114" s="149"/>
      <c r="E114" s="149"/>
      <c r="F114" s="149"/>
      <c r="G114" s="149"/>
      <c r="H114" s="210"/>
      <c r="I114" s="210"/>
      <c r="J114" s="190"/>
    </row>
    <row r="115" spans="1:10" x14ac:dyDescent="0.25">
      <c r="A115" s="35">
        <v>113</v>
      </c>
      <c r="B115" s="177"/>
      <c r="C115" s="149"/>
      <c r="D115" s="149"/>
      <c r="E115" s="149"/>
      <c r="F115" s="149"/>
      <c r="G115" s="149"/>
      <c r="H115" s="210"/>
      <c r="I115" s="210"/>
      <c r="J115" s="190"/>
    </row>
    <row r="116" spans="1:10" x14ac:dyDescent="0.25">
      <c r="A116" s="35">
        <v>114</v>
      </c>
      <c r="B116" s="177"/>
      <c r="C116" s="149"/>
      <c r="D116" s="149"/>
      <c r="E116" s="149"/>
      <c r="F116" s="149"/>
      <c r="G116" s="149"/>
      <c r="H116" s="210"/>
      <c r="I116" s="210"/>
      <c r="J116" s="190"/>
    </row>
    <row r="117" spans="1:10" x14ac:dyDescent="0.25">
      <c r="A117" s="35">
        <v>115</v>
      </c>
      <c r="B117" s="177"/>
      <c r="C117" s="149"/>
      <c r="D117" s="149"/>
      <c r="E117" s="149"/>
      <c r="F117" s="149"/>
      <c r="G117" s="149"/>
      <c r="H117" s="210"/>
      <c r="I117" s="210"/>
      <c r="J117" s="190"/>
    </row>
    <row r="118" spans="1:10" x14ac:dyDescent="0.25">
      <c r="A118" s="35">
        <v>116</v>
      </c>
      <c r="B118" s="177"/>
      <c r="C118" s="149"/>
      <c r="D118" s="149"/>
      <c r="E118" s="149"/>
      <c r="F118" s="149"/>
      <c r="G118" s="149"/>
      <c r="H118" s="210"/>
      <c r="I118" s="210"/>
      <c r="J118" s="190"/>
    </row>
    <row r="119" spans="1:10" x14ac:dyDescent="0.25">
      <c r="A119" s="35">
        <v>117</v>
      </c>
      <c r="B119" s="177"/>
      <c r="C119" s="149"/>
      <c r="D119" s="149"/>
      <c r="E119" s="149"/>
      <c r="F119" s="149"/>
      <c r="G119" s="149"/>
      <c r="H119" s="210"/>
      <c r="I119" s="210"/>
      <c r="J119" s="190"/>
    </row>
    <row r="120" spans="1:10" x14ac:dyDescent="0.25">
      <c r="A120" s="35">
        <v>118</v>
      </c>
      <c r="B120" s="177"/>
      <c r="C120" s="149"/>
      <c r="D120" s="149"/>
      <c r="E120" s="149"/>
      <c r="F120" s="149"/>
      <c r="G120" s="149"/>
      <c r="H120" s="210"/>
      <c r="I120" s="210"/>
      <c r="J120" s="190"/>
    </row>
    <row r="121" spans="1:10" x14ac:dyDescent="0.25">
      <c r="A121" s="35">
        <v>119</v>
      </c>
      <c r="B121" s="206"/>
      <c r="C121" s="149"/>
      <c r="D121" s="149"/>
      <c r="E121" s="149"/>
      <c r="F121" s="149"/>
      <c r="G121" s="149"/>
      <c r="H121" s="210"/>
      <c r="I121" s="210"/>
      <c r="J121" s="151"/>
    </row>
    <row r="122" spans="1:10" x14ac:dyDescent="0.25">
      <c r="A122" s="35">
        <v>120</v>
      </c>
      <c r="B122" s="177"/>
      <c r="C122" s="149"/>
      <c r="D122" s="149"/>
      <c r="E122" s="149"/>
      <c r="F122" s="149"/>
      <c r="G122" s="149"/>
      <c r="H122" s="210"/>
      <c r="I122" s="210"/>
      <c r="J122" s="151"/>
    </row>
    <row r="123" spans="1:10" x14ac:dyDescent="0.25">
      <c r="A123" s="35">
        <v>121</v>
      </c>
      <c r="B123" s="177"/>
      <c r="C123" s="149"/>
      <c r="D123" s="149"/>
      <c r="E123" s="149"/>
      <c r="F123" s="149"/>
      <c r="G123" s="149"/>
      <c r="H123" s="210"/>
      <c r="I123" s="210"/>
      <c r="J123" s="151"/>
    </row>
    <row r="124" spans="1:10" x14ac:dyDescent="0.25">
      <c r="A124" s="35">
        <v>122</v>
      </c>
      <c r="B124" s="177"/>
      <c r="C124" s="149"/>
      <c r="D124" s="149"/>
      <c r="E124" s="149"/>
      <c r="F124" s="149"/>
      <c r="G124" s="149"/>
      <c r="H124" s="210"/>
      <c r="I124" s="210"/>
      <c r="J124" s="151"/>
    </row>
    <row r="125" spans="1:10" x14ac:dyDescent="0.25">
      <c r="A125" s="35">
        <v>123</v>
      </c>
      <c r="B125" s="177"/>
      <c r="C125" s="149"/>
      <c r="D125" s="149"/>
      <c r="E125" s="149"/>
      <c r="F125" s="149"/>
      <c r="G125" s="149"/>
      <c r="H125" s="210"/>
      <c r="I125" s="210"/>
      <c r="J125" s="151"/>
    </row>
    <row r="126" spans="1:10" x14ac:dyDescent="0.25">
      <c r="A126" s="35">
        <v>124</v>
      </c>
      <c r="B126" s="177"/>
      <c r="C126" s="149"/>
      <c r="D126" s="149"/>
      <c r="E126" s="149"/>
      <c r="F126" s="149"/>
      <c r="G126" s="149"/>
      <c r="H126" s="210"/>
      <c r="I126" s="210"/>
      <c r="J126" s="151"/>
    </row>
    <row r="127" spans="1:10" x14ac:dyDescent="0.25">
      <c r="A127" s="35">
        <v>125</v>
      </c>
      <c r="B127" s="177"/>
      <c r="C127" s="149"/>
      <c r="D127" s="149"/>
      <c r="E127" s="149"/>
      <c r="F127" s="149"/>
      <c r="G127" s="149"/>
      <c r="H127" s="210"/>
      <c r="I127" s="210"/>
      <c r="J127" s="151"/>
    </row>
    <row r="128" spans="1:10" x14ac:dyDescent="0.25">
      <c r="A128" s="35">
        <v>126</v>
      </c>
      <c r="B128" s="177"/>
      <c r="C128" s="149"/>
      <c r="D128" s="149"/>
      <c r="E128" s="149"/>
      <c r="F128" s="149"/>
      <c r="G128" s="149"/>
      <c r="H128" s="210"/>
      <c r="I128" s="210"/>
      <c r="J128" s="151"/>
    </row>
    <row r="129" spans="1:10" x14ac:dyDescent="0.25">
      <c r="A129" s="35">
        <v>127</v>
      </c>
      <c r="B129" s="177"/>
      <c r="C129" s="149"/>
      <c r="D129" s="149"/>
      <c r="E129" s="149"/>
      <c r="F129" s="149"/>
      <c r="G129" s="149"/>
      <c r="H129" s="210"/>
      <c r="I129" s="210"/>
      <c r="J129" s="151"/>
    </row>
    <row r="130" spans="1:10" x14ac:dyDescent="0.25">
      <c r="A130" s="35">
        <v>128</v>
      </c>
      <c r="B130" s="177"/>
      <c r="C130" s="149"/>
      <c r="D130" s="149"/>
      <c r="E130" s="149"/>
      <c r="F130" s="149"/>
      <c r="G130" s="149"/>
      <c r="H130" s="210"/>
      <c r="I130" s="210"/>
      <c r="J130" s="151"/>
    </row>
    <row r="131" spans="1:10" x14ac:dyDescent="0.25">
      <c r="A131" s="35">
        <v>129</v>
      </c>
      <c r="B131" s="177"/>
      <c r="C131" s="149"/>
      <c r="D131" s="149"/>
      <c r="E131" s="149"/>
      <c r="F131" s="149"/>
      <c r="G131" s="149"/>
      <c r="H131" s="210"/>
      <c r="I131" s="210"/>
      <c r="J131" s="151"/>
    </row>
    <row r="132" spans="1:10" x14ac:dyDescent="0.25">
      <c r="A132" s="35">
        <v>130</v>
      </c>
      <c r="B132" s="177"/>
      <c r="C132" s="149"/>
      <c r="D132" s="149"/>
      <c r="E132" s="149"/>
      <c r="F132" s="149"/>
      <c r="G132" s="149"/>
      <c r="H132" s="210"/>
      <c r="I132" s="210"/>
      <c r="J132" s="151"/>
    </row>
    <row r="133" spans="1:10" x14ac:dyDescent="0.25">
      <c r="A133" s="35">
        <v>131</v>
      </c>
      <c r="B133" s="177"/>
      <c r="C133" s="149"/>
      <c r="D133" s="149"/>
      <c r="E133" s="149"/>
      <c r="F133" s="149"/>
      <c r="G133" s="149"/>
      <c r="H133" s="210"/>
      <c r="I133" s="210"/>
      <c r="J133" s="151"/>
    </row>
    <row r="134" spans="1:10" x14ac:dyDescent="0.25">
      <c r="A134" s="35">
        <v>132</v>
      </c>
      <c r="B134" s="177"/>
      <c r="C134" s="149"/>
      <c r="D134" s="149"/>
      <c r="E134" s="149"/>
      <c r="F134" s="149"/>
      <c r="G134" s="149"/>
      <c r="H134" s="210"/>
      <c r="I134" s="210"/>
      <c r="J134" s="151"/>
    </row>
    <row r="135" spans="1:10" x14ac:dyDescent="0.25">
      <c r="A135" s="35">
        <v>133</v>
      </c>
      <c r="B135" s="177"/>
      <c r="C135" s="149"/>
      <c r="D135" s="149"/>
      <c r="E135" s="149"/>
      <c r="F135" s="149"/>
      <c r="G135" s="149"/>
      <c r="H135" s="210"/>
      <c r="I135" s="210"/>
      <c r="J135" s="151"/>
    </row>
    <row r="136" spans="1:10" x14ac:dyDescent="0.25">
      <c r="A136" s="35">
        <v>134</v>
      </c>
      <c r="B136" s="177"/>
      <c r="C136" s="149"/>
      <c r="D136" s="149"/>
      <c r="E136" s="149"/>
      <c r="F136" s="149"/>
      <c r="G136" s="149"/>
      <c r="H136" s="210"/>
      <c r="I136" s="210"/>
      <c r="J136" s="151"/>
    </row>
    <row r="137" spans="1:10" x14ac:dyDescent="0.25">
      <c r="A137" s="35">
        <v>135</v>
      </c>
      <c r="B137" s="177"/>
      <c r="C137" s="149"/>
      <c r="D137" s="149"/>
      <c r="E137" s="149"/>
      <c r="F137" s="149"/>
      <c r="G137" s="149"/>
      <c r="H137" s="210"/>
      <c r="I137" s="210"/>
      <c r="J137" s="151"/>
    </row>
    <row r="138" spans="1:10" x14ac:dyDescent="0.25">
      <c r="A138" s="35">
        <v>136</v>
      </c>
      <c r="B138" s="177"/>
      <c r="C138" s="149"/>
      <c r="D138" s="149"/>
      <c r="E138" s="149"/>
      <c r="F138" s="149"/>
      <c r="G138" s="149"/>
      <c r="H138" s="210"/>
      <c r="I138" s="210"/>
      <c r="J138" s="151"/>
    </row>
    <row r="139" spans="1:10" x14ac:dyDescent="0.25">
      <c r="A139" s="35">
        <v>137</v>
      </c>
      <c r="B139" s="177"/>
      <c r="C139" s="149"/>
      <c r="D139" s="149"/>
      <c r="E139" s="149"/>
      <c r="F139" s="149"/>
      <c r="G139" s="149"/>
      <c r="H139" s="210"/>
      <c r="I139" s="210"/>
      <c r="J139" s="151"/>
    </row>
    <row r="140" spans="1:10" x14ac:dyDescent="0.25">
      <c r="A140" s="35">
        <v>138</v>
      </c>
      <c r="B140" s="177"/>
      <c r="C140" s="149"/>
      <c r="D140" s="149"/>
      <c r="E140" s="149"/>
      <c r="F140" s="149"/>
      <c r="G140" s="149"/>
      <c r="H140" s="210"/>
      <c r="I140" s="210"/>
      <c r="J140" s="190"/>
    </row>
    <row r="141" spans="1:10" x14ac:dyDescent="0.25">
      <c r="A141" s="35">
        <v>139</v>
      </c>
      <c r="B141" s="177"/>
      <c r="C141" s="149"/>
      <c r="D141" s="149"/>
      <c r="E141" s="149"/>
      <c r="F141" s="149"/>
      <c r="G141" s="149"/>
      <c r="H141" s="210"/>
      <c r="I141" s="210"/>
      <c r="J141" s="190"/>
    </row>
    <row r="142" spans="1:10" x14ac:dyDescent="0.25">
      <c r="A142" s="35">
        <v>140</v>
      </c>
      <c r="B142" s="177"/>
      <c r="C142" s="149"/>
      <c r="D142" s="149"/>
      <c r="E142" s="149"/>
      <c r="F142" s="149"/>
      <c r="G142" s="149"/>
      <c r="H142" s="210"/>
      <c r="I142" s="210"/>
      <c r="J142" s="190"/>
    </row>
    <row r="143" spans="1:10" x14ac:dyDescent="0.25">
      <c r="A143" s="35">
        <v>141</v>
      </c>
      <c r="B143" s="177"/>
      <c r="C143" s="149"/>
      <c r="D143" s="149"/>
      <c r="E143" s="149"/>
      <c r="F143" s="149"/>
      <c r="G143" s="149"/>
      <c r="H143" s="210"/>
      <c r="I143" s="210"/>
      <c r="J143" s="190"/>
    </row>
    <row r="144" spans="1:10" x14ac:dyDescent="0.25">
      <c r="A144" s="35">
        <v>142</v>
      </c>
      <c r="B144" s="177"/>
      <c r="C144" s="149"/>
      <c r="D144" s="149"/>
      <c r="E144" s="149"/>
      <c r="F144" s="149"/>
      <c r="G144" s="149"/>
      <c r="H144" s="210"/>
      <c r="I144" s="210"/>
      <c r="J144" s="190"/>
    </row>
    <row r="145" spans="1:10" x14ac:dyDescent="0.25">
      <c r="A145" s="35">
        <v>143</v>
      </c>
      <c r="B145" s="177"/>
      <c r="C145" s="149"/>
      <c r="D145" s="149"/>
      <c r="E145" s="149"/>
      <c r="F145" s="149"/>
      <c r="G145" s="149"/>
      <c r="H145" s="210"/>
      <c r="I145" s="210"/>
      <c r="J145" s="190"/>
    </row>
    <row r="146" spans="1:10" x14ac:dyDescent="0.25">
      <c r="A146" s="35">
        <v>144</v>
      </c>
      <c r="B146" s="177"/>
      <c r="C146" s="149"/>
      <c r="D146" s="149"/>
      <c r="E146" s="149"/>
      <c r="F146" s="149"/>
      <c r="G146" s="149"/>
      <c r="H146" s="210"/>
      <c r="I146" s="210"/>
      <c r="J146" s="190"/>
    </row>
    <row r="147" spans="1:10" x14ac:dyDescent="0.25">
      <c r="A147" s="35">
        <v>145</v>
      </c>
      <c r="B147" s="177"/>
      <c r="C147" s="149"/>
      <c r="D147" s="149"/>
      <c r="E147" s="149"/>
      <c r="F147" s="149"/>
      <c r="G147" s="149"/>
      <c r="H147" s="210"/>
      <c r="I147" s="210"/>
      <c r="J147" s="151"/>
    </row>
    <row r="148" spans="1:10" x14ac:dyDescent="0.25">
      <c r="A148" s="35">
        <v>146</v>
      </c>
      <c r="B148" s="177"/>
      <c r="C148" s="149"/>
      <c r="D148" s="149"/>
      <c r="E148" s="149"/>
      <c r="F148" s="149"/>
      <c r="G148" s="149"/>
      <c r="H148" s="210"/>
      <c r="I148" s="210"/>
      <c r="J148" s="151"/>
    </row>
    <row r="149" spans="1:10" x14ac:dyDescent="0.25">
      <c r="A149" s="35">
        <v>147</v>
      </c>
      <c r="B149" s="177"/>
      <c r="C149" s="149"/>
      <c r="D149" s="149"/>
      <c r="E149" s="149"/>
      <c r="F149" s="149"/>
      <c r="G149" s="149"/>
      <c r="H149" s="210"/>
      <c r="I149" s="210"/>
      <c r="J149" s="151"/>
    </row>
    <row r="150" spans="1:10" x14ac:dyDescent="0.25">
      <c r="A150" s="35">
        <v>148</v>
      </c>
      <c r="B150" s="177"/>
      <c r="C150" s="149"/>
      <c r="D150" s="149"/>
      <c r="E150" s="149"/>
      <c r="F150" s="149"/>
      <c r="G150" s="149"/>
      <c r="H150" s="210"/>
      <c r="I150" s="210"/>
      <c r="J150" s="151"/>
    </row>
    <row r="151" spans="1:10" x14ac:dyDescent="0.25">
      <c r="A151" s="35">
        <v>149</v>
      </c>
      <c r="B151" s="177"/>
      <c r="C151" s="149"/>
      <c r="D151" s="149"/>
      <c r="E151" s="149"/>
      <c r="F151" s="149"/>
      <c r="G151" s="149"/>
      <c r="H151" s="210"/>
      <c r="I151" s="210"/>
      <c r="J151" s="151"/>
    </row>
    <row r="152" spans="1:10" x14ac:dyDescent="0.25">
      <c r="A152" s="35">
        <v>150</v>
      </c>
      <c r="B152" s="177"/>
      <c r="C152" s="149"/>
      <c r="D152" s="149"/>
      <c r="E152" s="149"/>
      <c r="F152" s="149"/>
      <c r="G152" s="149"/>
      <c r="H152" s="210"/>
      <c r="I152" s="210"/>
      <c r="J152" s="151"/>
    </row>
    <row r="153" spans="1:10" x14ac:dyDescent="0.25">
      <c r="A153" s="35">
        <v>151</v>
      </c>
      <c r="B153" s="177"/>
      <c r="C153" s="149"/>
      <c r="D153" s="149"/>
      <c r="E153" s="149"/>
      <c r="F153" s="149"/>
      <c r="G153" s="149"/>
      <c r="H153" s="210"/>
      <c r="I153" s="210"/>
      <c r="J153" s="151"/>
    </row>
    <row r="154" spans="1:10" x14ac:dyDescent="0.25">
      <c r="A154" s="35">
        <v>152</v>
      </c>
      <c r="B154" s="177"/>
      <c r="C154" s="149"/>
      <c r="D154" s="149"/>
      <c r="E154" s="149"/>
      <c r="F154" s="149"/>
      <c r="G154" s="149"/>
      <c r="H154" s="210"/>
      <c r="I154" s="210"/>
      <c r="J154" s="151"/>
    </row>
    <row r="155" spans="1:10" x14ac:dyDescent="0.25">
      <c r="A155" s="35">
        <v>153</v>
      </c>
      <c r="B155" s="177"/>
      <c r="C155" s="149"/>
      <c r="D155" s="149"/>
      <c r="E155" s="149"/>
      <c r="F155" s="149"/>
      <c r="G155" s="149"/>
      <c r="H155" s="210"/>
      <c r="I155" s="210"/>
      <c r="J155" s="151"/>
    </row>
    <row r="156" spans="1:10" x14ac:dyDescent="0.25">
      <c r="A156" s="35">
        <v>154</v>
      </c>
      <c r="B156" s="177"/>
      <c r="C156" s="149"/>
      <c r="D156" s="149"/>
      <c r="E156" s="149"/>
      <c r="F156" s="149"/>
      <c r="G156" s="149"/>
      <c r="H156" s="210"/>
      <c r="I156" s="210"/>
      <c r="J156" s="151"/>
    </row>
    <row r="157" spans="1:10" x14ac:dyDescent="0.25">
      <c r="A157" s="35">
        <v>155</v>
      </c>
      <c r="B157" s="177"/>
      <c r="C157" s="149"/>
      <c r="D157" s="149"/>
      <c r="E157" s="149"/>
      <c r="F157" s="149"/>
      <c r="G157" s="149"/>
      <c r="H157" s="210"/>
      <c r="I157" s="210"/>
      <c r="J157" s="151"/>
    </row>
    <row r="158" spans="1:10" x14ac:dyDescent="0.25">
      <c r="A158" s="35">
        <v>156</v>
      </c>
      <c r="B158" s="177"/>
      <c r="C158" s="149"/>
      <c r="D158" s="149"/>
      <c r="E158" s="149"/>
      <c r="F158" s="149"/>
      <c r="G158" s="149"/>
      <c r="H158" s="210"/>
      <c r="I158" s="210"/>
      <c r="J158" s="151"/>
    </row>
    <row r="159" spans="1:10" x14ac:dyDescent="0.25">
      <c r="A159" s="35">
        <v>157</v>
      </c>
      <c r="B159" s="177"/>
      <c r="C159" s="149"/>
      <c r="D159" s="149"/>
      <c r="E159" s="149"/>
      <c r="F159" s="149"/>
      <c r="G159" s="149"/>
      <c r="H159" s="210"/>
      <c r="I159" s="210"/>
      <c r="J159" s="151"/>
    </row>
    <row r="160" spans="1:10" x14ac:dyDescent="0.25">
      <c r="A160" s="35">
        <v>158</v>
      </c>
      <c r="B160" s="177"/>
      <c r="C160" s="149"/>
      <c r="D160" s="149"/>
      <c r="E160" s="149"/>
      <c r="F160" s="149"/>
      <c r="G160" s="149"/>
      <c r="H160" s="210"/>
      <c r="I160" s="210"/>
      <c r="J160" s="151"/>
    </row>
    <row r="161" spans="1:10" x14ac:dyDescent="0.25">
      <c r="A161" s="35">
        <v>159</v>
      </c>
      <c r="B161" s="177"/>
      <c r="C161" s="149"/>
      <c r="D161" s="149"/>
      <c r="E161" s="149"/>
      <c r="F161" s="149"/>
      <c r="G161" s="149"/>
      <c r="H161" s="210"/>
      <c r="I161" s="210"/>
      <c r="J161" s="151"/>
    </row>
    <row r="162" spans="1:10" x14ac:dyDescent="0.25">
      <c r="A162" s="35">
        <v>160</v>
      </c>
      <c r="B162" s="177"/>
      <c r="C162" s="149"/>
      <c r="D162" s="149"/>
      <c r="E162" s="149"/>
      <c r="F162" s="149"/>
      <c r="G162" s="149"/>
      <c r="H162" s="210"/>
      <c r="I162" s="210"/>
      <c r="J162" s="151"/>
    </row>
    <row r="163" spans="1:10" x14ac:dyDescent="0.25">
      <c r="A163" s="35">
        <v>161</v>
      </c>
      <c r="B163" s="177"/>
      <c r="C163" s="149"/>
      <c r="D163" s="149"/>
      <c r="E163" s="149"/>
      <c r="F163" s="149"/>
      <c r="G163" s="149"/>
      <c r="H163" s="210"/>
      <c r="I163" s="210"/>
      <c r="J163" s="151"/>
    </row>
    <row r="164" spans="1:10" x14ac:dyDescent="0.25">
      <c r="A164" s="35">
        <v>162</v>
      </c>
      <c r="B164" s="177"/>
      <c r="C164" s="149"/>
      <c r="D164" s="149"/>
      <c r="E164" s="149"/>
      <c r="F164" s="149"/>
      <c r="G164" s="149"/>
      <c r="H164" s="210"/>
      <c r="I164" s="210"/>
      <c r="J164" s="151"/>
    </row>
    <row r="165" spans="1:10" x14ac:dyDescent="0.25">
      <c r="A165" s="35">
        <v>163</v>
      </c>
      <c r="B165" s="177"/>
      <c r="C165" s="149"/>
      <c r="D165" s="149"/>
      <c r="E165" s="149"/>
      <c r="F165" s="149"/>
      <c r="G165" s="149"/>
      <c r="H165" s="210"/>
      <c r="I165" s="210"/>
      <c r="J165" s="151"/>
    </row>
    <row r="166" spans="1:10" x14ac:dyDescent="0.25">
      <c r="A166" s="35">
        <v>164</v>
      </c>
      <c r="B166" s="177"/>
      <c r="C166" s="149"/>
      <c r="D166" s="149"/>
      <c r="E166" s="149"/>
      <c r="F166" s="149"/>
      <c r="G166" s="149"/>
      <c r="H166" s="210"/>
      <c r="I166" s="210"/>
      <c r="J166" s="151"/>
    </row>
    <row r="167" spans="1:10" x14ac:dyDescent="0.25">
      <c r="A167" s="35">
        <v>165</v>
      </c>
      <c r="B167" s="177"/>
      <c r="C167" s="149"/>
      <c r="D167" s="149"/>
      <c r="E167" s="149"/>
      <c r="F167" s="149"/>
      <c r="G167" s="149"/>
      <c r="H167" s="210"/>
      <c r="I167" s="210"/>
      <c r="J167" s="151"/>
    </row>
    <row r="168" spans="1:10" x14ac:dyDescent="0.25">
      <c r="A168" s="35">
        <v>166</v>
      </c>
      <c r="B168" s="177"/>
      <c r="C168" s="149"/>
      <c r="D168" s="149"/>
      <c r="E168" s="149"/>
      <c r="F168" s="149"/>
      <c r="G168" s="149"/>
      <c r="H168" s="210"/>
      <c r="I168" s="210"/>
      <c r="J168" s="151"/>
    </row>
    <row r="169" spans="1:10" x14ac:dyDescent="0.25">
      <c r="A169" s="35">
        <v>167</v>
      </c>
      <c r="B169" s="177"/>
      <c r="C169" s="149"/>
      <c r="D169" s="149"/>
      <c r="E169" s="149"/>
      <c r="F169" s="149"/>
      <c r="G169" s="149"/>
      <c r="H169" s="210"/>
      <c r="I169" s="210"/>
      <c r="J169" s="151"/>
    </row>
    <row r="170" spans="1:10" x14ac:dyDescent="0.25">
      <c r="A170" s="35">
        <v>168</v>
      </c>
      <c r="B170" s="177"/>
      <c r="C170" s="149"/>
      <c r="D170" s="149"/>
      <c r="E170" s="149"/>
      <c r="F170" s="149"/>
      <c r="G170" s="149"/>
      <c r="H170" s="210"/>
      <c r="I170" s="210"/>
      <c r="J170" s="151"/>
    </row>
    <row r="171" spans="1:10" x14ac:dyDescent="0.25">
      <c r="A171" s="35">
        <v>169</v>
      </c>
      <c r="B171" s="177"/>
      <c r="C171" s="149"/>
      <c r="D171" s="149"/>
      <c r="E171" s="149"/>
      <c r="F171" s="149"/>
      <c r="G171" s="149"/>
      <c r="H171" s="210"/>
      <c r="I171" s="210"/>
      <c r="J171" s="151"/>
    </row>
    <row r="172" spans="1:10" x14ac:dyDescent="0.25">
      <c r="A172" s="35">
        <v>170</v>
      </c>
      <c r="B172" s="177"/>
      <c r="C172" s="149"/>
      <c r="D172" s="149"/>
      <c r="E172" s="149"/>
      <c r="F172" s="149"/>
      <c r="G172" s="149"/>
      <c r="H172" s="210"/>
      <c r="I172" s="210"/>
      <c r="J172" s="151"/>
    </row>
    <row r="173" spans="1:10" x14ac:dyDescent="0.25">
      <c r="A173" s="35">
        <v>171</v>
      </c>
      <c r="B173" s="177"/>
      <c r="C173" s="149"/>
      <c r="D173" s="149"/>
      <c r="E173" s="149"/>
      <c r="F173" s="149"/>
      <c r="G173" s="149"/>
      <c r="H173" s="210"/>
      <c r="I173" s="210"/>
      <c r="J173" s="151"/>
    </row>
    <row r="174" spans="1:10" x14ac:dyDescent="0.25">
      <c r="A174" s="35">
        <v>172</v>
      </c>
      <c r="B174" s="177"/>
      <c r="C174" s="149"/>
      <c r="D174" s="149"/>
      <c r="E174" s="149"/>
      <c r="F174" s="149"/>
      <c r="G174" s="149"/>
      <c r="H174" s="210"/>
      <c r="I174" s="210"/>
      <c r="J174" s="151"/>
    </row>
    <row r="175" spans="1:10" x14ac:dyDescent="0.25">
      <c r="A175" s="35">
        <v>173</v>
      </c>
      <c r="B175" s="177"/>
      <c r="C175" s="149"/>
      <c r="D175" s="149"/>
      <c r="E175" s="149"/>
      <c r="F175" s="149"/>
      <c r="G175" s="149"/>
      <c r="H175" s="210"/>
      <c r="I175" s="210"/>
      <c r="J175" s="190"/>
    </row>
    <row r="176" spans="1:10" x14ac:dyDescent="0.25">
      <c r="A176" s="35">
        <v>174</v>
      </c>
      <c r="B176" s="177"/>
      <c r="C176" s="149"/>
      <c r="D176" s="149"/>
      <c r="E176" s="149"/>
      <c r="F176" s="149"/>
      <c r="G176" s="149"/>
      <c r="H176" s="210"/>
      <c r="I176" s="210"/>
      <c r="J176" s="190"/>
    </row>
    <row r="177" spans="1:10" x14ac:dyDescent="0.25">
      <c r="A177" s="35">
        <v>175</v>
      </c>
      <c r="B177" s="177"/>
      <c r="C177" s="149"/>
      <c r="D177" s="149"/>
      <c r="E177" s="149"/>
      <c r="F177" s="149"/>
      <c r="G177" s="149"/>
      <c r="H177" s="210"/>
      <c r="I177" s="210"/>
      <c r="J177" s="151"/>
    </row>
    <row r="178" spans="1:10" x14ac:dyDescent="0.25">
      <c r="A178" s="35">
        <v>176</v>
      </c>
      <c r="B178" s="177"/>
      <c r="C178" s="149"/>
      <c r="D178" s="149"/>
      <c r="E178" s="149"/>
      <c r="F178" s="149"/>
      <c r="G178" s="149"/>
      <c r="H178" s="210"/>
      <c r="I178" s="210"/>
      <c r="J178" s="151"/>
    </row>
    <row r="179" spans="1:10" x14ac:dyDescent="0.25">
      <c r="A179" s="35">
        <v>177</v>
      </c>
      <c r="B179" s="177"/>
      <c r="C179" s="149"/>
      <c r="D179" s="149"/>
      <c r="E179" s="149"/>
      <c r="F179" s="149"/>
      <c r="G179" s="149"/>
      <c r="H179" s="210"/>
      <c r="I179" s="210"/>
      <c r="J179" s="151"/>
    </row>
    <row r="180" spans="1:10" x14ac:dyDescent="0.25">
      <c r="A180" s="35">
        <v>178</v>
      </c>
      <c r="B180" s="177"/>
      <c r="C180" s="149"/>
      <c r="D180" s="149"/>
      <c r="E180" s="149"/>
      <c r="F180" s="149"/>
      <c r="G180" s="149"/>
      <c r="H180" s="210"/>
      <c r="I180" s="210"/>
      <c r="J180" s="151"/>
    </row>
    <row r="181" spans="1:10" x14ac:dyDescent="0.25">
      <c r="A181" s="35">
        <v>179</v>
      </c>
      <c r="B181" s="177"/>
      <c r="C181" s="149"/>
      <c r="D181" s="149"/>
      <c r="E181" s="149"/>
      <c r="F181" s="149"/>
      <c r="G181" s="149"/>
      <c r="H181" s="210"/>
      <c r="I181" s="210"/>
      <c r="J181" s="190"/>
    </row>
    <row r="182" spans="1:10" x14ac:dyDescent="0.25">
      <c r="A182" s="35">
        <v>180</v>
      </c>
      <c r="B182" s="177"/>
      <c r="C182" s="149"/>
      <c r="D182" s="149"/>
      <c r="E182" s="149"/>
      <c r="F182" s="149"/>
      <c r="G182" s="149"/>
      <c r="H182" s="210"/>
      <c r="I182" s="210"/>
      <c r="J182" s="151"/>
    </row>
    <row r="183" spans="1:10" x14ac:dyDescent="0.25">
      <c r="A183" s="35">
        <v>181</v>
      </c>
      <c r="B183" s="177"/>
      <c r="C183" s="149"/>
      <c r="D183" s="149"/>
      <c r="E183" s="149"/>
      <c r="F183" s="149"/>
      <c r="G183" s="149"/>
      <c r="H183" s="210"/>
      <c r="I183" s="210"/>
      <c r="J183" s="190"/>
    </row>
    <row r="184" spans="1:10" x14ac:dyDescent="0.25">
      <c r="A184" s="35">
        <v>182</v>
      </c>
      <c r="B184" s="177"/>
      <c r="C184" s="149"/>
      <c r="D184" s="149"/>
      <c r="E184" s="149"/>
      <c r="F184" s="149"/>
      <c r="G184" s="149"/>
      <c r="H184" s="210"/>
      <c r="I184" s="210"/>
      <c r="J184" s="190"/>
    </row>
    <row r="185" spans="1:10" x14ac:dyDescent="0.25">
      <c r="A185" s="35">
        <v>183</v>
      </c>
      <c r="B185" s="177"/>
      <c r="C185" s="149"/>
      <c r="D185" s="149"/>
      <c r="E185" s="149"/>
      <c r="F185" s="149"/>
      <c r="G185" s="149"/>
      <c r="H185" s="210"/>
      <c r="I185" s="210"/>
      <c r="J185" s="190"/>
    </row>
    <row r="186" spans="1:10" x14ac:dyDescent="0.25">
      <c r="A186" s="35">
        <v>184</v>
      </c>
      <c r="B186" s="177"/>
      <c r="C186" s="149"/>
      <c r="D186" s="149"/>
      <c r="E186" s="149"/>
      <c r="F186" s="149"/>
      <c r="G186" s="149"/>
      <c r="H186" s="210"/>
      <c r="I186" s="210"/>
      <c r="J186" s="190"/>
    </row>
    <row r="187" spans="1:10" x14ac:dyDescent="0.25">
      <c r="A187" s="35">
        <v>185</v>
      </c>
      <c r="B187" s="177"/>
      <c r="C187" s="149"/>
      <c r="D187" s="149"/>
      <c r="E187" s="149"/>
      <c r="F187" s="149"/>
      <c r="G187" s="149"/>
      <c r="H187" s="210"/>
      <c r="I187" s="210"/>
      <c r="J187" s="190"/>
    </row>
    <row r="188" spans="1:10" x14ac:dyDescent="0.25">
      <c r="A188" s="35">
        <v>186</v>
      </c>
      <c r="B188" s="177"/>
      <c r="C188" s="149"/>
      <c r="D188" s="149"/>
      <c r="E188" s="149"/>
      <c r="F188" s="149"/>
      <c r="G188" s="149"/>
      <c r="H188" s="210"/>
      <c r="I188" s="210"/>
      <c r="J188" s="190"/>
    </row>
    <row r="189" spans="1:10" x14ac:dyDescent="0.25">
      <c r="A189" s="35">
        <v>187</v>
      </c>
      <c r="B189" s="177"/>
      <c r="C189" s="149"/>
      <c r="D189" s="149"/>
      <c r="E189" s="149"/>
      <c r="F189" s="149"/>
      <c r="G189" s="149"/>
      <c r="H189" s="210"/>
      <c r="I189" s="210"/>
      <c r="J189" s="151"/>
    </row>
    <row r="190" spans="1:10" x14ac:dyDescent="0.25">
      <c r="A190" s="35">
        <v>188</v>
      </c>
      <c r="B190" s="177"/>
      <c r="C190" s="149"/>
      <c r="D190" s="149"/>
      <c r="E190" s="149"/>
      <c r="F190" s="149"/>
      <c r="G190" s="149"/>
      <c r="H190" s="210"/>
      <c r="I190" s="210"/>
      <c r="J190" s="190"/>
    </row>
    <row r="191" spans="1:10" x14ac:dyDescent="0.25">
      <c r="A191" s="35">
        <v>189</v>
      </c>
      <c r="B191" s="177"/>
      <c r="C191" s="149"/>
      <c r="D191" s="149"/>
      <c r="E191" s="149"/>
      <c r="F191" s="149"/>
      <c r="G191" s="149"/>
      <c r="H191" s="210"/>
      <c r="I191" s="210"/>
      <c r="J191" s="151"/>
    </row>
    <row r="192" spans="1:10" x14ac:dyDescent="0.25">
      <c r="A192" s="35">
        <v>190</v>
      </c>
      <c r="B192" s="177"/>
      <c r="C192" s="149"/>
      <c r="D192" s="149"/>
      <c r="E192" s="149"/>
      <c r="F192" s="149"/>
      <c r="G192" s="149"/>
      <c r="H192" s="210"/>
      <c r="I192" s="210"/>
      <c r="J192" s="190"/>
    </row>
    <row r="193" spans="1:10" x14ac:dyDescent="0.25">
      <c r="A193" s="35">
        <v>191</v>
      </c>
      <c r="B193" s="177"/>
      <c r="C193" s="149"/>
      <c r="D193" s="149"/>
      <c r="E193" s="149"/>
      <c r="F193" s="149"/>
      <c r="G193" s="149"/>
      <c r="H193" s="210"/>
      <c r="I193" s="210"/>
      <c r="J193" s="151"/>
    </row>
    <row r="194" spans="1:10" x14ac:dyDescent="0.25">
      <c r="A194" s="35">
        <v>192</v>
      </c>
      <c r="B194" s="177"/>
      <c r="C194" s="149"/>
      <c r="D194" s="149"/>
      <c r="E194" s="149"/>
      <c r="F194" s="149"/>
      <c r="G194" s="149"/>
      <c r="H194" s="210"/>
      <c r="I194" s="210"/>
      <c r="J194" s="151"/>
    </row>
    <row r="195" spans="1:10" x14ac:dyDescent="0.25">
      <c r="A195" s="35">
        <v>193</v>
      </c>
      <c r="B195" s="177"/>
      <c r="C195" s="149"/>
      <c r="D195" s="149"/>
      <c r="E195" s="149"/>
      <c r="F195" s="149"/>
      <c r="G195" s="149"/>
      <c r="H195" s="210"/>
      <c r="I195" s="210"/>
      <c r="J195" s="151"/>
    </row>
    <row r="196" spans="1:10" x14ac:dyDescent="0.25">
      <c r="A196" s="35">
        <v>194</v>
      </c>
      <c r="B196" s="177"/>
      <c r="C196" s="149"/>
      <c r="D196" s="149"/>
      <c r="E196" s="149"/>
      <c r="F196" s="149"/>
      <c r="G196" s="149"/>
      <c r="H196" s="210"/>
      <c r="I196" s="210"/>
      <c r="J196" s="151"/>
    </row>
    <row r="197" spans="1:10" x14ac:dyDescent="0.25">
      <c r="A197" s="35">
        <v>195</v>
      </c>
      <c r="B197" s="177"/>
      <c r="C197" s="149"/>
      <c r="D197" s="149"/>
      <c r="E197" s="149"/>
      <c r="F197" s="149"/>
      <c r="G197" s="149"/>
      <c r="H197" s="210"/>
      <c r="I197" s="210"/>
      <c r="J197" s="151"/>
    </row>
    <row r="198" spans="1:10" x14ac:dyDescent="0.25">
      <c r="A198" s="35">
        <v>196</v>
      </c>
      <c r="B198" s="177"/>
      <c r="C198" s="149"/>
      <c r="D198" s="149"/>
      <c r="E198" s="149"/>
      <c r="F198" s="149"/>
      <c r="G198" s="149"/>
      <c r="H198" s="210"/>
      <c r="I198" s="210"/>
      <c r="J198" s="151"/>
    </row>
    <row r="199" spans="1:10" x14ac:dyDescent="0.25">
      <c r="A199" s="35">
        <v>197</v>
      </c>
      <c r="B199" s="177"/>
      <c r="C199" s="149"/>
      <c r="D199" s="149"/>
      <c r="E199" s="149"/>
      <c r="F199" s="149"/>
      <c r="G199" s="149"/>
      <c r="H199" s="210"/>
      <c r="I199" s="210"/>
      <c r="J199" s="151"/>
    </row>
    <row r="200" spans="1:10" x14ac:dyDescent="0.25">
      <c r="A200" s="35">
        <v>198</v>
      </c>
      <c r="B200" s="177"/>
      <c r="C200" s="149"/>
      <c r="D200" s="149"/>
      <c r="E200" s="149"/>
      <c r="F200" s="149"/>
      <c r="G200" s="149"/>
      <c r="H200" s="210"/>
      <c r="I200" s="210"/>
      <c r="J200" s="151"/>
    </row>
    <row r="201" spans="1:10" x14ac:dyDescent="0.25">
      <c r="A201" s="35">
        <v>199</v>
      </c>
      <c r="B201" s="177"/>
      <c r="C201" s="149"/>
      <c r="D201" s="149"/>
      <c r="E201" s="149"/>
      <c r="F201" s="149"/>
      <c r="G201" s="149"/>
      <c r="H201" s="210"/>
      <c r="I201" s="210"/>
      <c r="J201" s="151"/>
    </row>
    <row r="202" spans="1:10" x14ac:dyDescent="0.25">
      <c r="A202" s="35">
        <v>200</v>
      </c>
      <c r="B202" s="177"/>
      <c r="C202" s="149"/>
      <c r="D202" s="149"/>
      <c r="E202" s="149"/>
      <c r="F202" s="149"/>
      <c r="G202" s="149"/>
      <c r="H202" s="210"/>
      <c r="I202" s="210"/>
      <c r="J202" s="151"/>
    </row>
    <row r="203" spans="1:10" x14ac:dyDescent="0.25">
      <c r="A203" s="35">
        <v>201</v>
      </c>
      <c r="B203" s="177"/>
      <c r="C203" s="149"/>
      <c r="D203" s="149"/>
      <c r="E203" s="149"/>
      <c r="F203" s="149"/>
      <c r="G203" s="149"/>
      <c r="H203" s="210"/>
      <c r="I203" s="210"/>
      <c r="J203" s="151"/>
    </row>
    <row r="204" spans="1:10" x14ac:dyDescent="0.25">
      <c r="A204" s="35">
        <v>202</v>
      </c>
      <c r="B204" s="177"/>
      <c r="C204" s="149"/>
      <c r="D204" s="149"/>
      <c r="E204" s="149"/>
      <c r="F204" s="149"/>
      <c r="G204" s="149"/>
      <c r="H204" s="210"/>
      <c r="I204" s="210"/>
      <c r="J204" s="151"/>
    </row>
    <row r="205" spans="1:10" x14ac:dyDescent="0.25">
      <c r="A205" s="35">
        <v>203</v>
      </c>
      <c r="B205" s="177"/>
      <c r="C205" s="149"/>
      <c r="D205" s="149"/>
      <c r="E205" s="149"/>
      <c r="F205" s="149"/>
      <c r="G205" s="149"/>
      <c r="H205" s="210"/>
      <c r="I205" s="210"/>
      <c r="J205" s="151"/>
    </row>
    <row r="206" spans="1:10" x14ac:dyDescent="0.25">
      <c r="A206" s="35">
        <v>204</v>
      </c>
      <c r="B206" s="177"/>
      <c r="C206" s="149"/>
      <c r="D206" s="149"/>
      <c r="E206" s="149"/>
      <c r="F206" s="149"/>
      <c r="G206" s="149"/>
      <c r="H206" s="210"/>
      <c r="I206" s="210"/>
      <c r="J206" s="151"/>
    </row>
    <row r="207" spans="1:10" x14ac:dyDescent="0.25">
      <c r="A207" s="35">
        <v>205</v>
      </c>
      <c r="B207" s="177"/>
      <c r="C207" s="149"/>
      <c r="D207" s="149"/>
      <c r="E207" s="149"/>
      <c r="F207" s="149"/>
      <c r="G207" s="149"/>
      <c r="H207" s="210"/>
      <c r="I207" s="210"/>
      <c r="J207" s="151"/>
    </row>
    <row r="208" spans="1:10" x14ac:dyDescent="0.25">
      <c r="A208" s="35">
        <v>206</v>
      </c>
      <c r="B208" s="177"/>
      <c r="C208" s="149"/>
      <c r="D208" s="149"/>
      <c r="E208" s="149"/>
      <c r="F208" s="149"/>
      <c r="G208" s="149"/>
      <c r="H208" s="210"/>
      <c r="I208" s="210"/>
      <c r="J208" s="151"/>
    </row>
    <row r="209" spans="1:10" x14ac:dyDescent="0.25">
      <c r="A209" s="35">
        <v>207</v>
      </c>
      <c r="B209" s="177"/>
      <c r="C209" s="149"/>
      <c r="D209" s="149"/>
      <c r="E209" s="149"/>
      <c r="F209" s="149"/>
      <c r="G209" s="149"/>
      <c r="H209" s="210"/>
      <c r="I209" s="210"/>
      <c r="J209" s="151"/>
    </row>
    <row r="210" spans="1:10" x14ac:dyDescent="0.25">
      <c r="A210" s="35">
        <v>208</v>
      </c>
      <c r="B210" s="177"/>
      <c r="C210" s="149"/>
      <c r="D210" s="149"/>
      <c r="E210" s="149"/>
      <c r="F210" s="149"/>
      <c r="G210" s="149"/>
      <c r="H210" s="210"/>
      <c r="I210" s="210"/>
      <c r="J210" s="151"/>
    </row>
    <row r="211" spans="1:10" x14ac:dyDescent="0.25">
      <c r="A211" s="35">
        <v>209</v>
      </c>
      <c r="B211" s="177"/>
      <c r="C211" s="149"/>
      <c r="D211" s="149"/>
      <c r="E211" s="149"/>
      <c r="F211" s="149"/>
      <c r="G211" s="149"/>
      <c r="H211" s="210"/>
      <c r="I211" s="210"/>
      <c r="J211" s="151"/>
    </row>
    <row r="212" spans="1:10" x14ac:dyDescent="0.25">
      <c r="A212" s="35">
        <v>210</v>
      </c>
      <c r="B212" s="177"/>
      <c r="C212" s="149"/>
      <c r="D212" s="149"/>
      <c r="E212" s="149"/>
      <c r="F212" s="149"/>
      <c r="G212" s="149"/>
      <c r="H212" s="210"/>
      <c r="I212" s="210"/>
      <c r="J212" s="151"/>
    </row>
    <row r="213" spans="1:10" x14ac:dyDescent="0.25">
      <c r="A213" s="35">
        <v>211</v>
      </c>
      <c r="B213" s="177"/>
      <c r="C213" s="149"/>
      <c r="D213" s="149"/>
      <c r="E213" s="149"/>
      <c r="F213" s="149"/>
      <c r="G213" s="149"/>
      <c r="H213" s="210"/>
      <c r="I213" s="210"/>
      <c r="J213" s="151"/>
    </row>
    <row r="214" spans="1:10" x14ac:dyDescent="0.25">
      <c r="A214" s="35">
        <v>212</v>
      </c>
      <c r="B214" s="177"/>
      <c r="C214" s="149"/>
      <c r="D214" s="149"/>
      <c r="E214" s="149"/>
      <c r="F214" s="149"/>
      <c r="G214" s="149"/>
      <c r="H214" s="210"/>
      <c r="I214" s="210"/>
      <c r="J214" s="151"/>
    </row>
    <row r="215" spans="1:10" x14ac:dyDescent="0.25">
      <c r="A215" s="35">
        <v>213</v>
      </c>
      <c r="B215" s="177"/>
      <c r="C215" s="149"/>
      <c r="D215" s="149"/>
      <c r="E215" s="149"/>
      <c r="F215" s="149"/>
      <c r="G215" s="149"/>
      <c r="H215" s="210"/>
      <c r="I215" s="210"/>
      <c r="J215" s="151"/>
    </row>
    <row r="216" spans="1:10" x14ac:dyDescent="0.25">
      <c r="A216" s="35">
        <v>214</v>
      </c>
      <c r="B216" s="177"/>
      <c r="C216" s="149"/>
      <c r="D216" s="149"/>
      <c r="E216" s="149"/>
      <c r="F216" s="149"/>
      <c r="G216" s="149"/>
      <c r="H216" s="210"/>
      <c r="I216" s="210"/>
      <c r="J216" s="151"/>
    </row>
    <row r="217" spans="1:10" x14ac:dyDescent="0.25">
      <c r="A217" s="35">
        <v>215</v>
      </c>
      <c r="B217" s="177"/>
      <c r="C217" s="149"/>
      <c r="D217" s="149"/>
      <c r="E217" s="149"/>
      <c r="F217" s="149"/>
      <c r="G217" s="149"/>
      <c r="H217" s="210"/>
      <c r="I217" s="210"/>
      <c r="J217" s="151"/>
    </row>
    <row r="218" spans="1:10" x14ac:dyDescent="0.25">
      <c r="A218" s="35">
        <v>216</v>
      </c>
      <c r="B218" s="177"/>
      <c r="C218" s="149"/>
      <c r="D218" s="149"/>
      <c r="E218" s="149"/>
      <c r="F218" s="149"/>
      <c r="G218" s="149"/>
      <c r="H218" s="210"/>
      <c r="I218" s="210"/>
      <c r="J218" s="151"/>
    </row>
    <row r="219" spans="1:10" x14ac:dyDescent="0.25">
      <c r="A219" s="35">
        <v>217</v>
      </c>
      <c r="B219" s="177"/>
      <c r="C219" s="149"/>
      <c r="D219" s="149"/>
      <c r="E219" s="149"/>
      <c r="F219" s="149"/>
      <c r="G219" s="149"/>
      <c r="H219" s="210"/>
      <c r="I219" s="210"/>
      <c r="J219" s="151"/>
    </row>
    <row r="220" spans="1:10" x14ac:dyDescent="0.25">
      <c r="A220" s="35">
        <v>218</v>
      </c>
      <c r="B220" s="177"/>
      <c r="C220" s="149"/>
      <c r="D220" s="149"/>
      <c r="E220" s="149"/>
      <c r="F220" s="149"/>
      <c r="G220" s="149"/>
      <c r="H220" s="210"/>
      <c r="I220" s="210"/>
      <c r="J220" s="151"/>
    </row>
    <row r="221" spans="1:10" x14ac:dyDescent="0.25">
      <c r="A221" s="35">
        <v>219</v>
      </c>
      <c r="B221" s="177"/>
      <c r="C221" s="149"/>
      <c r="D221" s="149"/>
      <c r="E221" s="149"/>
      <c r="F221" s="149"/>
      <c r="G221" s="149"/>
      <c r="H221" s="210"/>
      <c r="I221" s="210"/>
      <c r="J221" s="151"/>
    </row>
    <row r="222" spans="1:10" x14ac:dyDescent="0.25">
      <c r="A222" s="35">
        <v>220</v>
      </c>
      <c r="B222" s="177"/>
      <c r="C222" s="149"/>
      <c r="D222" s="149"/>
      <c r="E222" s="149"/>
      <c r="F222" s="149"/>
      <c r="G222" s="149"/>
      <c r="H222" s="210"/>
      <c r="I222" s="210"/>
      <c r="J222" s="151"/>
    </row>
    <row r="223" spans="1:10" x14ac:dyDescent="0.25">
      <c r="A223" s="35">
        <v>221</v>
      </c>
      <c r="B223" s="177"/>
      <c r="C223" s="149"/>
      <c r="D223" s="149"/>
      <c r="E223" s="149"/>
      <c r="F223" s="149"/>
      <c r="G223" s="149"/>
      <c r="H223" s="210"/>
      <c r="I223" s="210"/>
      <c r="J223" s="151"/>
    </row>
    <row r="224" spans="1:10" x14ac:dyDescent="0.25">
      <c r="A224" s="35">
        <v>222</v>
      </c>
      <c r="B224" s="177"/>
      <c r="C224" s="149"/>
      <c r="D224" s="149"/>
      <c r="E224" s="149"/>
      <c r="F224" s="149"/>
      <c r="G224" s="149"/>
      <c r="H224" s="210"/>
      <c r="I224" s="210"/>
      <c r="J224" s="151"/>
    </row>
    <row r="225" spans="1:10" x14ac:dyDescent="0.25">
      <c r="A225" s="35">
        <v>223</v>
      </c>
      <c r="B225" s="177"/>
      <c r="C225" s="149"/>
      <c r="D225" s="149"/>
      <c r="E225" s="149"/>
      <c r="F225" s="149"/>
      <c r="G225" s="149"/>
      <c r="H225" s="210"/>
      <c r="I225" s="210"/>
      <c r="J225" s="151"/>
    </row>
    <row r="226" spans="1:10" x14ac:dyDescent="0.25">
      <c r="A226" s="35">
        <v>224</v>
      </c>
      <c r="B226" s="177"/>
      <c r="C226" s="149"/>
      <c r="D226" s="149"/>
      <c r="E226" s="149"/>
      <c r="F226" s="149"/>
      <c r="G226" s="149"/>
      <c r="H226" s="210"/>
      <c r="I226" s="210"/>
      <c r="J226" s="151"/>
    </row>
    <row r="227" spans="1:10" x14ac:dyDescent="0.25">
      <c r="A227" s="35">
        <v>225</v>
      </c>
      <c r="B227" s="177"/>
      <c r="C227" s="149"/>
      <c r="D227" s="149"/>
      <c r="E227" s="149"/>
      <c r="F227" s="149"/>
      <c r="G227" s="149"/>
      <c r="H227" s="210"/>
      <c r="I227" s="210"/>
      <c r="J227" s="151"/>
    </row>
    <row r="228" spans="1:10" x14ac:dyDescent="0.25">
      <c r="A228" s="35">
        <v>226</v>
      </c>
      <c r="B228" s="177"/>
      <c r="C228" s="149"/>
      <c r="D228" s="149"/>
      <c r="E228" s="149"/>
      <c r="F228" s="149"/>
      <c r="G228" s="149"/>
      <c r="H228" s="210"/>
      <c r="I228" s="210"/>
      <c r="J228" s="151"/>
    </row>
    <row r="229" spans="1:10" x14ac:dyDescent="0.25">
      <c r="A229" s="35">
        <v>227</v>
      </c>
      <c r="B229" s="177"/>
      <c r="C229" s="149"/>
      <c r="D229" s="149"/>
      <c r="E229" s="149"/>
      <c r="F229" s="149"/>
      <c r="G229" s="149"/>
      <c r="H229" s="210"/>
      <c r="I229" s="210"/>
      <c r="J229" s="151"/>
    </row>
    <row r="230" spans="1:10" x14ac:dyDescent="0.25">
      <c r="A230" s="35">
        <v>228</v>
      </c>
      <c r="B230" s="177"/>
      <c r="C230" s="149"/>
      <c r="D230" s="149"/>
      <c r="E230" s="149"/>
      <c r="F230" s="149"/>
      <c r="G230" s="149"/>
      <c r="H230" s="210"/>
      <c r="I230" s="210"/>
      <c r="J230" s="151"/>
    </row>
    <row r="231" spans="1:10" x14ac:dyDescent="0.25">
      <c r="A231" s="35">
        <v>229</v>
      </c>
      <c r="B231" s="177"/>
      <c r="C231" s="149"/>
      <c r="D231" s="149"/>
      <c r="E231" s="149"/>
      <c r="F231" s="149"/>
      <c r="G231" s="149"/>
      <c r="H231" s="210"/>
      <c r="I231" s="210"/>
      <c r="J231" s="151"/>
    </row>
    <row r="232" spans="1:10" x14ac:dyDescent="0.25">
      <c r="A232" s="35">
        <v>230</v>
      </c>
      <c r="B232" s="177"/>
      <c r="C232" s="149"/>
      <c r="D232" s="149"/>
      <c r="E232" s="149"/>
      <c r="F232" s="149"/>
      <c r="G232" s="149"/>
      <c r="H232" s="210"/>
      <c r="I232" s="210"/>
      <c r="J232" s="151"/>
    </row>
    <row r="233" spans="1:10" x14ac:dyDescent="0.25">
      <c r="A233" s="35">
        <v>231</v>
      </c>
      <c r="B233" s="177"/>
      <c r="C233" s="149"/>
      <c r="D233" s="149"/>
      <c r="E233" s="149"/>
      <c r="F233" s="149"/>
      <c r="G233" s="149"/>
      <c r="H233" s="210"/>
      <c r="I233" s="210"/>
      <c r="J233" s="151"/>
    </row>
    <row r="234" spans="1:10" x14ac:dyDescent="0.25">
      <c r="A234" s="35">
        <v>232</v>
      </c>
      <c r="B234" s="177"/>
      <c r="C234" s="149"/>
      <c r="D234" s="149"/>
      <c r="E234" s="149"/>
      <c r="F234" s="149"/>
      <c r="G234" s="149"/>
      <c r="H234" s="210"/>
      <c r="I234" s="210"/>
      <c r="J234" s="151"/>
    </row>
    <row r="235" spans="1:10" x14ac:dyDescent="0.25">
      <c r="A235" s="35">
        <v>233</v>
      </c>
      <c r="B235" s="177"/>
      <c r="C235" s="149"/>
      <c r="D235" s="149"/>
      <c r="E235" s="149"/>
      <c r="F235" s="149"/>
      <c r="G235" s="149"/>
      <c r="H235" s="210"/>
      <c r="I235" s="210"/>
      <c r="J235" s="151"/>
    </row>
    <row r="236" spans="1:10" x14ac:dyDescent="0.25">
      <c r="A236" s="35">
        <v>234</v>
      </c>
      <c r="B236" s="177"/>
      <c r="C236" s="149"/>
      <c r="D236" s="149"/>
      <c r="E236" s="149"/>
      <c r="F236" s="149"/>
      <c r="G236" s="149"/>
      <c r="H236" s="210"/>
      <c r="I236" s="210"/>
      <c r="J236" s="151"/>
    </row>
    <row r="237" spans="1:10" x14ac:dyDescent="0.25">
      <c r="A237" s="35">
        <v>235</v>
      </c>
      <c r="B237" s="177"/>
      <c r="C237" s="149"/>
      <c r="D237" s="149"/>
      <c r="E237" s="149"/>
      <c r="F237" s="149"/>
      <c r="G237" s="149"/>
      <c r="H237" s="210"/>
      <c r="I237" s="210"/>
      <c r="J237" s="151"/>
    </row>
    <row r="238" spans="1:10" x14ac:dyDescent="0.25">
      <c r="A238" s="35">
        <v>236</v>
      </c>
      <c r="B238" s="177"/>
      <c r="C238" s="149"/>
      <c r="D238" s="149"/>
      <c r="E238" s="149"/>
      <c r="F238" s="149"/>
      <c r="G238" s="149"/>
      <c r="H238" s="210"/>
      <c r="I238" s="210"/>
      <c r="J238" s="151"/>
    </row>
    <row r="239" spans="1:10" x14ac:dyDescent="0.25">
      <c r="A239" s="35">
        <v>237</v>
      </c>
      <c r="B239" s="338"/>
      <c r="C239" s="149"/>
      <c r="D239" s="149"/>
      <c r="E239" s="149"/>
      <c r="F239" s="149"/>
      <c r="G239" s="149"/>
      <c r="H239" s="210"/>
      <c r="I239" s="210"/>
      <c r="J239" s="151"/>
    </row>
    <row r="240" spans="1:10" x14ac:dyDescent="0.25">
      <c r="A240" s="35">
        <v>238</v>
      </c>
      <c r="B240" s="177"/>
      <c r="C240" s="149"/>
      <c r="D240" s="149"/>
      <c r="E240" s="149"/>
      <c r="F240" s="149"/>
      <c r="G240" s="149"/>
      <c r="H240" s="210"/>
      <c r="I240" s="210"/>
      <c r="J240" s="190"/>
    </row>
    <row r="241" spans="1:10" x14ac:dyDescent="0.25">
      <c r="A241" s="35">
        <v>239</v>
      </c>
      <c r="B241" s="177"/>
      <c r="C241" s="149"/>
      <c r="D241" s="149"/>
      <c r="E241" s="149"/>
      <c r="F241" s="149"/>
      <c r="G241" s="149"/>
      <c r="H241" s="210"/>
      <c r="I241" s="210"/>
      <c r="J241" s="151"/>
    </row>
    <row r="242" spans="1:10" x14ac:dyDescent="0.25">
      <c r="A242" s="35">
        <v>240</v>
      </c>
      <c r="B242" s="177"/>
      <c r="C242" s="149"/>
      <c r="D242" s="149"/>
      <c r="E242" s="149"/>
      <c r="F242" s="149"/>
      <c r="G242" s="149"/>
      <c r="H242" s="210"/>
      <c r="I242" s="210"/>
      <c r="J242" s="151"/>
    </row>
    <row r="243" spans="1:10" x14ac:dyDescent="0.25">
      <c r="A243" s="35">
        <v>241</v>
      </c>
      <c r="B243" s="177"/>
      <c r="C243" s="149"/>
      <c r="D243" s="149"/>
      <c r="E243" s="149"/>
      <c r="F243" s="149"/>
      <c r="G243" s="149"/>
      <c r="H243" s="210"/>
      <c r="I243" s="210"/>
      <c r="J243" s="151"/>
    </row>
    <row r="244" spans="1:10" x14ac:dyDescent="0.25">
      <c r="A244" s="35">
        <v>242</v>
      </c>
      <c r="B244" s="177"/>
      <c r="C244" s="149"/>
      <c r="D244" s="149"/>
      <c r="E244" s="149"/>
      <c r="F244" s="149"/>
      <c r="G244" s="149"/>
      <c r="H244" s="210"/>
      <c r="I244" s="210"/>
      <c r="J244" s="151"/>
    </row>
    <row r="245" spans="1:10" x14ac:dyDescent="0.25">
      <c r="A245" s="35">
        <v>243</v>
      </c>
      <c r="B245" s="177"/>
      <c r="C245" s="149"/>
      <c r="D245" s="149"/>
      <c r="E245" s="149"/>
      <c r="F245" s="149"/>
      <c r="G245" s="149"/>
      <c r="H245" s="210"/>
      <c r="I245" s="210"/>
      <c r="J245" s="190"/>
    </row>
    <row r="246" spans="1:10" x14ac:dyDescent="0.25">
      <c r="A246" s="35">
        <v>244</v>
      </c>
      <c r="B246" s="177"/>
      <c r="C246" s="149"/>
      <c r="D246" s="149"/>
      <c r="E246" s="149"/>
      <c r="F246" s="149"/>
      <c r="G246" s="149"/>
      <c r="H246" s="210"/>
      <c r="I246" s="210"/>
      <c r="J246" s="193"/>
    </row>
    <row r="247" spans="1:10" x14ac:dyDescent="0.25">
      <c r="A247" s="35">
        <v>245</v>
      </c>
      <c r="B247" s="177"/>
      <c r="C247" s="149"/>
      <c r="D247" s="149"/>
      <c r="E247" s="149"/>
      <c r="F247" s="149"/>
      <c r="G247" s="149"/>
      <c r="H247" s="210"/>
      <c r="I247" s="210"/>
      <c r="J247" s="190"/>
    </row>
    <row r="248" spans="1:10" x14ac:dyDescent="0.25">
      <c r="A248" s="35">
        <v>246</v>
      </c>
      <c r="B248" s="177"/>
      <c r="C248" s="149"/>
      <c r="D248" s="149"/>
      <c r="E248" s="149"/>
      <c r="F248" s="149"/>
      <c r="G248" s="149"/>
      <c r="H248" s="210"/>
      <c r="I248" s="210"/>
      <c r="J248" s="151"/>
    </row>
    <row r="249" spans="1:10" x14ac:dyDescent="0.25">
      <c r="A249" s="35">
        <v>247</v>
      </c>
      <c r="B249" s="177"/>
      <c r="C249" s="149"/>
      <c r="D249" s="149"/>
      <c r="E249" s="149"/>
      <c r="F249" s="149"/>
      <c r="G249" s="149"/>
      <c r="H249" s="210"/>
      <c r="I249" s="210"/>
      <c r="J249" s="151"/>
    </row>
    <row r="250" spans="1:10" x14ac:dyDescent="0.25">
      <c r="A250" s="35">
        <v>248</v>
      </c>
      <c r="B250" s="177"/>
      <c r="C250" s="149"/>
      <c r="D250" s="149"/>
      <c r="E250" s="149"/>
      <c r="F250" s="149"/>
      <c r="G250" s="149"/>
      <c r="H250" s="210"/>
      <c r="I250" s="210"/>
      <c r="J250" s="151"/>
    </row>
    <row r="251" spans="1:10" x14ac:dyDescent="0.25">
      <c r="A251" s="35">
        <v>249</v>
      </c>
      <c r="B251" s="177"/>
      <c r="C251" s="149"/>
      <c r="D251" s="149"/>
      <c r="E251" s="149"/>
      <c r="F251" s="149"/>
      <c r="G251" s="149"/>
      <c r="H251" s="210"/>
      <c r="I251" s="210"/>
      <c r="J251" s="151"/>
    </row>
    <row r="252" spans="1:10" x14ac:dyDescent="0.25">
      <c r="A252" s="35">
        <v>250</v>
      </c>
      <c r="B252" s="177"/>
      <c r="C252" s="149"/>
      <c r="D252" s="149"/>
      <c r="E252" s="149"/>
      <c r="F252" s="149"/>
      <c r="G252" s="149"/>
      <c r="H252" s="210"/>
      <c r="I252" s="210"/>
      <c r="J252" s="151"/>
    </row>
    <row r="253" spans="1:10" x14ac:dyDescent="0.25">
      <c r="A253" s="35">
        <v>251</v>
      </c>
      <c r="B253" s="177"/>
      <c r="C253" s="149"/>
      <c r="D253" s="149"/>
      <c r="E253" s="149"/>
      <c r="F253" s="149"/>
      <c r="G253" s="149"/>
      <c r="H253" s="210"/>
      <c r="I253" s="210"/>
      <c r="J253" s="151"/>
    </row>
    <row r="254" spans="1:10" x14ac:dyDescent="0.25">
      <c r="A254" s="35">
        <v>252</v>
      </c>
      <c r="B254" s="177"/>
      <c r="C254" s="149"/>
      <c r="D254" s="149"/>
      <c r="E254" s="149"/>
      <c r="F254" s="149"/>
      <c r="G254" s="149"/>
      <c r="H254" s="210"/>
      <c r="I254" s="210"/>
      <c r="J254" s="151"/>
    </row>
    <row r="255" spans="1:10" x14ac:dyDescent="0.25">
      <c r="A255" s="35">
        <v>253</v>
      </c>
      <c r="B255" s="177"/>
      <c r="C255" s="149"/>
      <c r="D255" s="149"/>
      <c r="E255" s="149"/>
      <c r="F255" s="149"/>
      <c r="G255" s="149"/>
      <c r="H255" s="210"/>
      <c r="I255" s="210"/>
      <c r="J255" s="151"/>
    </row>
    <row r="256" spans="1:10" x14ac:dyDescent="0.25">
      <c r="A256" s="35">
        <v>254</v>
      </c>
      <c r="B256" s="177"/>
      <c r="C256" s="149"/>
      <c r="D256" s="149"/>
      <c r="E256" s="149"/>
      <c r="F256" s="149"/>
      <c r="G256" s="149"/>
      <c r="H256" s="210"/>
      <c r="I256" s="210"/>
      <c r="J256" s="151"/>
    </row>
    <row r="257" spans="1:10" x14ac:dyDescent="0.25">
      <c r="A257" s="35">
        <v>255</v>
      </c>
      <c r="B257" s="177"/>
      <c r="C257" s="149"/>
      <c r="D257" s="149"/>
      <c r="E257" s="149"/>
      <c r="F257" s="149"/>
      <c r="G257" s="149"/>
      <c r="H257" s="210"/>
      <c r="I257" s="210"/>
      <c r="J257" s="151"/>
    </row>
    <row r="258" spans="1:10" x14ac:dyDescent="0.25">
      <c r="A258" s="35">
        <v>256</v>
      </c>
      <c r="B258" s="177"/>
      <c r="C258" s="149"/>
      <c r="D258" s="149"/>
      <c r="E258" s="149"/>
      <c r="F258" s="149"/>
      <c r="G258" s="149"/>
      <c r="H258" s="210"/>
      <c r="I258" s="210"/>
      <c r="J258" s="151"/>
    </row>
    <row r="259" spans="1:10" x14ac:dyDescent="0.25">
      <c r="A259" s="35">
        <v>257</v>
      </c>
      <c r="B259" s="177"/>
      <c r="C259" s="149"/>
      <c r="D259" s="149"/>
      <c r="E259" s="149"/>
      <c r="F259" s="149"/>
      <c r="G259" s="149"/>
      <c r="H259" s="210"/>
      <c r="I259" s="210"/>
      <c r="J259" s="151"/>
    </row>
    <row r="260" spans="1:10" x14ac:dyDescent="0.25">
      <c r="A260" s="35">
        <v>258</v>
      </c>
      <c r="B260" s="177"/>
      <c r="C260" s="149"/>
      <c r="D260" s="149"/>
      <c r="E260" s="149"/>
      <c r="F260" s="149"/>
      <c r="G260" s="149"/>
      <c r="H260" s="210"/>
      <c r="I260" s="210"/>
      <c r="J260" s="151"/>
    </row>
    <row r="261" spans="1:10" x14ac:dyDescent="0.25">
      <c r="A261" s="35">
        <v>259</v>
      </c>
      <c r="B261" s="177"/>
      <c r="C261" s="149"/>
      <c r="D261" s="149"/>
      <c r="E261" s="149"/>
      <c r="F261" s="149"/>
      <c r="G261" s="149"/>
      <c r="H261" s="210"/>
      <c r="I261" s="210"/>
      <c r="J261" s="151"/>
    </row>
    <row r="262" spans="1:10" x14ac:dyDescent="0.25">
      <c r="A262" s="35">
        <v>260</v>
      </c>
      <c r="B262" s="177"/>
      <c r="C262" s="149"/>
      <c r="D262" s="149"/>
      <c r="E262" s="149"/>
      <c r="F262" s="149"/>
      <c r="G262" s="149"/>
      <c r="H262" s="210"/>
      <c r="I262" s="210"/>
      <c r="J262" s="151"/>
    </row>
    <row r="263" spans="1:10" x14ac:dyDescent="0.25">
      <c r="A263" s="35">
        <v>261</v>
      </c>
      <c r="B263" s="177"/>
      <c r="C263" s="149"/>
      <c r="D263" s="149"/>
      <c r="E263" s="149"/>
      <c r="F263" s="149"/>
      <c r="G263" s="149"/>
      <c r="H263" s="210"/>
      <c r="I263" s="210"/>
      <c r="J263" s="151"/>
    </row>
    <row r="264" spans="1:10" x14ac:dyDescent="0.25">
      <c r="A264" s="35">
        <v>262</v>
      </c>
      <c r="B264" s="177"/>
      <c r="C264" s="149"/>
      <c r="D264" s="149"/>
      <c r="E264" s="149"/>
      <c r="F264" s="149"/>
      <c r="G264" s="149"/>
      <c r="H264" s="210"/>
      <c r="I264" s="210"/>
      <c r="J264" s="151"/>
    </row>
    <row r="265" spans="1:10" x14ac:dyDescent="0.25">
      <c r="A265" s="35">
        <v>263</v>
      </c>
      <c r="B265" s="177"/>
      <c r="C265" s="149"/>
      <c r="D265" s="149"/>
      <c r="E265" s="149"/>
      <c r="F265" s="149"/>
      <c r="G265" s="149"/>
      <c r="H265" s="210"/>
      <c r="I265" s="210"/>
      <c r="J265" s="151"/>
    </row>
    <row r="266" spans="1:10" x14ac:dyDescent="0.25">
      <c r="A266" s="35">
        <v>264</v>
      </c>
      <c r="B266" s="177"/>
      <c r="C266" s="149"/>
      <c r="D266" s="149"/>
      <c r="E266" s="149"/>
      <c r="F266" s="149"/>
      <c r="G266" s="149"/>
      <c r="H266" s="210"/>
      <c r="I266" s="210"/>
      <c r="J266" s="151"/>
    </row>
    <row r="267" spans="1:10" x14ac:dyDescent="0.25">
      <c r="A267" s="35">
        <v>265</v>
      </c>
      <c r="B267" s="177"/>
      <c r="C267" s="149"/>
      <c r="D267" s="149"/>
      <c r="E267" s="149"/>
      <c r="F267" s="149"/>
      <c r="G267" s="149"/>
      <c r="H267" s="210"/>
      <c r="I267" s="210"/>
      <c r="J267" s="151"/>
    </row>
    <row r="268" spans="1:10" x14ac:dyDescent="0.25">
      <c r="A268" s="35">
        <v>266</v>
      </c>
      <c r="B268" s="177"/>
      <c r="C268" s="149"/>
      <c r="D268" s="149"/>
      <c r="E268" s="149"/>
      <c r="F268" s="149"/>
      <c r="G268" s="149"/>
      <c r="H268" s="210"/>
      <c r="I268" s="210"/>
      <c r="J268" s="151"/>
    </row>
    <row r="269" spans="1:10" x14ac:dyDescent="0.25">
      <c r="A269" s="35">
        <v>267</v>
      </c>
      <c r="B269" s="177"/>
      <c r="C269" s="149"/>
      <c r="D269" s="149"/>
      <c r="E269" s="149"/>
      <c r="F269" s="149"/>
      <c r="G269" s="149"/>
      <c r="H269" s="210"/>
      <c r="I269" s="210"/>
      <c r="J269" s="151"/>
    </row>
    <row r="270" spans="1:10" x14ac:dyDescent="0.25">
      <c r="A270" s="35">
        <v>268</v>
      </c>
      <c r="B270" s="177"/>
      <c r="C270" s="149"/>
      <c r="D270" s="149"/>
      <c r="E270" s="149"/>
      <c r="F270" s="149"/>
      <c r="G270" s="149"/>
      <c r="H270" s="210"/>
      <c r="I270" s="210"/>
      <c r="J270" s="151"/>
    </row>
    <row r="271" spans="1:10" x14ac:dyDescent="0.25">
      <c r="A271" s="35">
        <v>269</v>
      </c>
      <c r="B271" s="177"/>
      <c r="C271" s="149"/>
      <c r="D271" s="149"/>
      <c r="E271" s="149"/>
      <c r="F271" s="149"/>
      <c r="G271" s="149"/>
      <c r="H271" s="210"/>
      <c r="I271" s="210"/>
      <c r="J271" s="151"/>
    </row>
    <row r="272" spans="1:10" x14ac:dyDescent="0.25">
      <c r="A272" s="35">
        <v>270</v>
      </c>
      <c r="B272" s="177"/>
      <c r="C272" s="149"/>
      <c r="D272" s="149"/>
      <c r="E272" s="149"/>
      <c r="F272" s="149"/>
      <c r="G272" s="149"/>
      <c r="H272" s="210"/>
      <c r="I272" s="210"/>
      <c r="J272" s="151"/>
    </row>
    <row r="273" spans="1:10" x14ac:dyDescent="0.25">
      <c r="A273" s="35">
        <v>271</v>
      </c>
      <c r="B273" s="177"/>
      <c r="C273" s="149"/>
      <c r="D273" s="149"/>
      <c r="E273" s="149"/>
      <c r="F273" s="149"/>
      <c r="G273" s="149"/>
      <c r="H273" s="210"/>
      <c r="I273" s="210"/>
      <c r="J273" s="151"/>
    </row>
    <row r="274" spans="1:10" x14ac:dyDescent="0.25">
      <c r="A274" s="35">
        <v>272</v>
      </c>
      <c r="B274" s="177"/>
      <c r="C274" s="149"/>
      <c r="D274" s="149"/>
      <c r="E274" s="149"/>
      <c r="F274" s="149"/>
      <c r="G274" s="149"/>
      <c r="H274" s="210"/>
      <c r="I274" s="210"/>
      <c r="J274" s="151"/>
    </row>
    <row r="275" spans="1:10" x14ac:dyDescent="0.25">
      <c r="A275" s="35">
        <v>273</v>
      </c>
      <c r="B275" s="177"/>
      <c r="C275" s="149"/>
      <c r="D275" s="149"/>
      <c r="E275" s="149"/>
      <c r="F275" s="149"/>
      <c r="G275" s="149"/>
      <c r="H275" s="210"/>
      <c r="I275" s="210"/>
      <c r="J275" s="151"/>
    </row>
    <row r="276" spans="1:10" x14ac:dyDescent="0.25">
      <c r="A276" s="35">
        <v>274</v>
      </c>
      <c r="B276" s="177"/>
      <c r="C276" s="149"/>
      <c r="D276" s="149"/>
      <c r="E276" s="149"/>
      <c r="F276" s="149"/>
      <c r="G276" s="149"/>
      <c r="H276" s="210"/>
      <c r="I276" s="210"/>
      <c r="J276" s="151"/>
    </row>
    <row r="277" spans="1:10" x14ac:dyDescent="0.25">
      <c r="A277" s="35">
        <v>275</v>
      </c>
      <c r="B277" s="177"/>
      <c r="C277" s="149"/>
      <c r="D277" s="149"/>
      <c r="E277" s="149"/>
      <c r="F277" s="149"/>
      <c r="G277" s="149"/>
      <c r="H277" s="210"/>
      <c r="I277" s="210"/>
      <c r="J277" s="151"/>
    </row>
    <row r="278" spans="1:10" x14ac:dyDescent="0.25">
      <c r="A278" s="35">
        <v>276</v>
      </c>
      <c r="B278" s="177"/>
      <c r="C278" s="149"/>
      <c r="D278" s="149"/>
      <c r="E278" s="149"/>
      <c r="F278" s="149"/>
      <c r="G278" s="149"/>
      <c r="H278" s="210"/>
      <c r="I278" s="210"/>
      <c r="J278" s="151"/>
    </row>
    <row r="279" spans="1:10" x14ac:dyDescent="0.25">
      <c r="A279" s="35">
        <v>277</v>
      </c>
      <c r="B279" s="177"/>
      <c r="C279" s="149"/>
      <c r="D279" s="149"/>
      <c r="E279" s="149"/>
      <c r="F279" s="149"/>
      <c r="G279" s="149"/>
      <c r="H279" s="210"/>
      <c r="I279" s="210"/>
      <c r="J279" s="151"/>
    </row>
    <row r="280" spans="1:10" x14ac:dyDescent="0.25">
      <c r="A280" s="35">
        <v>278</v>
      </c>
      <c r="B280" s="177"/>
      <c r="C280" s="149"/>
      <c r="D280" s="149"/>
      <c r="E280" s="149"/>
      <c r="F280" s="149"/>
      <c r="G280" s="149"/>
      <c r="H280" s="210"/>
      <c r="I280" s="210"/>
      <c r="J280" s="151"/>
    </row>
    <row r="281" spans="1:10" x14ac:dyDescent="0.25">
      <c r="A281" s="35">
        <v>279</v>
      </c>
      <c r="B281" s="177"/>
      <c r="C281" s="149"/>
      <c r="D281" s="149"/>
      <c r="E281" s="149"/>
      <c r="F281" s="149"/>
      <c r="G281" s="149"/>
      <c r="H281" s="210"/>
      <c r="I281" s="210"/>
      <c r="J281" s="151"/>
    </row>
    <row r="282" spans="1:10" x14ac:dyDescent="0.25">
      <c r="A282" s="35">
        <v>280</v>
      </c>
      <c r="B282" s="177"/>
      <c r="C282" s="149"/>
      <c r="D282" s="149"/>
      <c r="E282" s="149"/>
      <c r="F282" s="149"/>
      <c r="G282" s="149"/>
      <c r="H282" s="210"/>
      <c r="I282" s="210"/>
      <c r="J282" s="151"/>
    </row>
    <row r="283" spans="1:10" x14ac:dyDescent="0.25">
      <c r="A283" s="35">
        <v>281</v>
      </c>
      <c r="B283" s="177"/>
      <c r="C283" s="149"/>
      <c r="D283" s="149"/>
      <c r="E283" s="149"/>
      <c r="F283" s="149"/>
      <c r="G283" s="149"/>
      <c r="H283" s="210"/>
      <c r="I283" s="210"/>
      <c r="J283" s="151"/>
    </row>
    <row r="284" spans="1:10" x14ac:dyDescent="0.25">
      <c r="A284" s="35">
        <v>282</v>
      </c>
      <c r="B284" s="177"/>
      <c r="C284" s="149"/>
      <c r="D284" s="149"/>
      <c r="E284" s="149"/>
      <c r="F284" s="149"/>
      <c r="G284" s="149"/>
      <c r="H284" s="210"/>
      <c r="I284" s="210"/>
      <c r="J284" s="151"/>
    </row>
    <row r="285" spans="1:10" x14ac:dyDescent="0.25">
      <c r="A285" s="35">
        <v>283</v>
      </c>
      <c r="B285" s="177"/>
      <c r="C285" s="149"/>
      <c r="D285" s="149"/>
      <c r="E285" s="149"/>
      <c r="F285" s="149"/>
      <c r="G285" s="149"/>
      <c r="H285" s="210"/>
      <c r="I285" s="210"/>
      <c r="J285" s="151"/>
    </row>
    <row r="286" spans="1:10" x14ac:dyDescent="0.25">
      <c r="A286" s="35">
        <v>284</v>
      </c>
      <c r="B286" s="177"/>
      <c r="C286" s="149"/>
      <c r="D286" s="149"/>
      <c r="E286" s="149"/>
      <c r="F286" s="149"/>
      <c r="G286" s="149"/>
      <c r="H286" s="210"/>
      <c r="I286" s="210"/>
      <c r="J286" s="190"/>
    </row>
    <row r="287" spans="1:10" x14ac:dyDescent="0.25">
      <c r="A287" s="35">
        <v>285</v>
      </c>
      <c r="B287" s="177"/>
      <c r="C287" s="149"/>
      <c r="D287" s="149"/>
      <c r="E287" s="149"/>
      <c r="F287" s="149"/>
      <c r="G287" s="149"/>
      <c r="H287" s="210"/>
      <c r="I287" s="210"/>
      <c r="J287" s="190"/>
    </row>
    <row r="288" spans="1:10" x14ac:dyDescent="0.25">
      <c r="A288" s="35">
        <v>286</v>
      </c>
      <c r="B288" s="177"/>
      <c r="C288" s="149"/>
      <c r="D288" s="149"/>
      <c r="E288" s="149"/>
      <c r="F288" s="149"/>
      <c r="G288" s="149"/>
      <c r="H288" s="210"/>
      <c r="I288" s="210"/>
      <c r="J288" s="190"/>
    </row>
    <row r="289" spans="1:10" x14ac:dyDescent="0.25">
      <c r="A289" s="35">
        <v>287</v>
      </c>
      <c r="B289" s="177"/>
      <c r="C289" s="149"/>
      <c r="D289" s="149"/>
      <c r="E289" s="149"/>
      <c r="F289" s="149"/>
      <c r="G289" s="149"/>
      <c r="H289" s="210"/>
      <c r="I289" s="210"/>
      <c r="J289" s="151"/>
    </row>
    <row r="290" spans="1:10" x14ac:dyDescent="0.25">
      <c r="A290" s="35">
        <v>288</v>
      </c>
      <c r="B290" s="338"/>
      <c r="C290" s="149"/>
      <c r="D290" s="149"/>
      <c r="E290" s="149"/>
      <c r="F290" s="149"/>
      <c r="G290" s="149"/>
      <c r="H290" s="210"/>
      <c r="I290" s="210"/>
      <c r="J290" s="151"/>
    </row>
    <row r="291" spans="1:10" x14ac:dyDescent="0.25">
      <c r="A291" s="35">
        <v>289</v>
      </c>
      <c r="B291" s="177"/>
      <c r="C291" s="149"/>
      <c r="D291" s="149"/>
      <c r="E291" s="149"/>
      <c r="F291" s="149"/>
      <c r="G291" s="149"/>
      <c r="H291" s="210"/>
      <c r="I291" s="210"/>
      <c r="J291" s="151"/>
    </row>
    <row r="292" spans="1:10" x14ac:dyDescent="0.25">
      <c r="A292" s="35">
        <v>290</v>
      </c>
      <c r="B292" s="177"/>
      <c r="C292" s="149"/>
      <c r="D292" s="149"/>
      <c r="E292" s="149"/>
      <c r="F292" s="149"/>
      <c r="G292" s="149"/>
      <c r="H292" s="210"/>
      <c r="I292" s="210"/>
      <c r="J292" s="151"/>
    </row>
    <row r="293" spans="1:10" x14ac:dyDescent="0.25">
      <c r="A293" s="35">
        <v>291</v>
      </c>
      <c r="B293" s="177"/>
      <c r="C293" s="149"/>
      <c r="D293" s="149"/>
      <c r="E293" s="149"/>
      <c r="F293" s="149"/>
      <c r="G293" s="149"/>
      <c r="H293" s="210"/>
      <c r="I293" s="210"/>
      <c r="J293" s="151"/>
    </row>
    <row r="294" spans="1:10" x14ac:dyDescent="0.25">
      <c r="A294" s="35">
        <v>292</v>
      </c>
      <c r="B294" s="177"/>
      <c r="C294" s="149"/>
      <c r="D294" s="149"/>
      <c r="E294" s="149"/>
      <c r="F294" s="149"/>
      <c r="G294" s="149"/>
      <c r="H294" s="210"/>
      <c r="I294" s="210"/>
      <c r="J294" s="151"/>
    </row>
    <row r="295" spans="1:10" x14ac:dyDescent="0.25">
      <c r="A295" s="35">
        <v>293</v>
      </c>
      <c r="B295" s="177"/>
      <c r="C295" s="149"/>
      <c r="D295" s="149"/>
      <c r="E295" s="149"/>
      <c r="F295" s="149"/>
      <c r="G295" s="149"/>
      <c r="H295" s="210"/>
      <c r="I295" s="210"/>
      <c r="J295" s="151"/>
    </row>
    <row r="296" spans="1:10" x14ac:dyDescent="0.25">
      <c r="A296" s="35">
        <v>294</v>
      </c>
      <c r="B296" s="177"/>
      <c r="C296" s="149"/>
      <c r="D296" s="149"/>
      <c r="E296" s="149"/>
      <c r="F296" s="149"/>
      <c r="G296" s="149"/>
      <c r="H296" s="210"/>
      <c r="I296" s="210"/>
      <c r="J296" s="151"/>
    </row>
    <row r="297" spans="1:10" x14ac:dyDescent="0.25">
      <c r="A297" s="35">
        <v>295</v>
      </c>
      <c r="B297" s="177"/>
      <c r="C297" s="149"/>
      <c r="D297" s="149"/>
      <c r="E297" s="149"/>
      <c r="F297" s="149"/>
      <c r="G297" s="149"/>
      <c r="H297" s="210"/>
      <c r="I297" s="210"/>
      <c r="J297" s="151"/>
    </row>
    <row r="298" spans="1:10" x14ac:dyDescent="0.25">
      <c r="A298" s="35">
        <v>296</v>
      </c>
      <c r="B298" s="177"/>
      <c r="C298" s="149"/>
      <c r="D298" s="149"/>
      <c r="E298" s="149"/>
      <c r="F298" s="149"/>
      <c r="G298" s="149"/>
      <c r="H298" s="210"/>
      <c r="I298" s="210"/>
      <c r="J298" s="151"/>
    </row>
    <row r="299" spans="1:10" x14ac:dyDescent="0.25">
      <c r="A299" s="35">
        <v>297</v>
      </c>
      <c r="B299" s="177"/>
      <c r="C299" s="149"/>
      <c r="D299" s="149"/>
      <c r="E299" s="149"/>
      <c r="F299" s="149"/>
      <c r="G299" s="149"/>
      <c r="H299" s="210"/>
      <c r="I299" s="210"/>
      <c r="J299" s="151"/>
    </row>
    <row r="300" spans="1:10" x14ac:dyDescent="0.25">
      <c r="A300" s="35">
        <v>298</v>
      </c>
      <c r="B300" s="177"/>
      <c r="C300" s="149"/>
      <c r="D300" s="149"/>
      <c r="E300" s="149"/>
      <c r="F300" s="149"/>
      <c r="G300" s="149"/>
      <c r="H300" s="210"/>
      <c r="I300" s="210"/>
      <c r="J300" s="151"/>
    </row>
    <row r="301" spans="1:10" x14ac:dyDescent="0.25">
      <c r="A301" s="35">
        <v>299</v>
      </c>
      <c r="B301" s="177"/>
      <c r="C301" s="149"/>
      <c r="D301" s="149"/>
      <c r="E301" s="149"/>
      <c r="F301" s="149"/>
      <c r="G301" s="149"/>
      <c r="H301" s="210"/>
      <c r="I301" s="210"/>
      <c r="J301" s="151"/>
    </row>
    <row r="302" spans="1:10" x14ac:dyDescent="0.25">
      <c r="A302" s="35">
        <v>300</v>
      </c>
      <c r="B302" s="177"/>
      <c r="C302" s="149"/>
      <c r="D302" s="149"/>
      <c r="E302" s="149"/>
      <c r="F302" s="149"/>
      <c r="G302" s="149"/>
      <c r="H302" s="210"/>
      <c r="I302" s="210"/>
      <c r="J302" s="151"/>
    </row>
    <row r="303" spans="1:10" x14ac:dyDescent="0.25">
      <c r="A303" s="35">
        <v>301</v>
      </c>
      <c r="B303" s="177"/>
      <c r="C303" s="149"/>
      <c r="D303" s="149"/>
      <c r="E303" s="149"/>
      <c r="F303" s="149"/>
      <c r="G303" s="149"/>
      <c r="H303" s="210"/>
      <c r="I303" s="210"/>
      <c r="J303" s="151"/>
    </row>
    <row r="304" spans="1:10" x14ac:dyDescent="0.25">
      <c r="A304" s="35">
        <v>302</v>
      </c>
      <c r="B304" s="177"/>
      <c r="C304" s="149"/>
      <c r="D304" s="149"/>
      <c r="E304" s="149"/>
      <c r="F304" s="149"/>
      <c r="G304" s="149"/>
      <c r="H304" s="210"/>
      <c r="I304" s="210"/>
      <c r="J304" s="151"/>
    </row>
    <row r="305" spans="1:10" x14ac:dyDescent="0.25">
      <c r="A305" s="35">
        <v>303</v>
      </c>
      <c r="B305" s="177"/>
      <c r="C305" s="149"/>
      <c r="D305" s="149"/>
      <c r="E305" s="149"/>
      <c r="F305" s="149"/>
      <c r="G305" s="149"/>
      <c r="H305" s="210"/>
      <c r="I305" s="210"/>
      <c r="J305" s="151"/>
    </row>
    <row r="306" spans="1:10" x14ac:dyDescent="0.25">
      <c r="A306" s="35">
        <v>304</v>
      </c>
      <c r="B306" s="177"/>
      <c r="C306" s="149"/>
      <c r="D306" s="149"/>
      <c r="E306" s="149"/>
      <c r="F306" s="149"/>
      <c r="G306" s="149"/>
      <c r="H306" s="210"/>
      <c r="I306" s="210"/>
      <c r="J306" s="151"/>
    </row>
    <row r="307" spans="1:10" x14ac:dyDescent="0.25">
      <c r="A307" s="35">
        <v>305</v>
      </c>
      <c r="B307" s="177"/>
      <c r="C307" s="149"/>
      <c r="D307" s="149"/>
      <c r="E307" s="149"/>
      <c r="F307" s="149"/>
      <c r="G307" s="149"/>
      <c r="H307" s="210"/>
      <c r="I307" s="210"/>
      <c r="J307" s="151"/>
    </row>
    <row r="308" spans="1:10" x14ac:dyDescent="0.25">
      <c r="A308" s="35">
        <v>306</v>
      </c>
      <c r="B308" s="177"/>
      <c r="C308" s="149"/>
      <c r="D308" s="149"/>
      <c r="E308" s="149"/>
      <c r="F308" s="149"/>
      <c r="G308" s="149"/>
      <c r="H308" s="210"/>
      <c r="I308" s="210"/>
      <c r="J308" s="151"/>
    </row>
    <row r="309" spans="1:10" x14ac:dyDescent="0.25">
      <c r="A309" s="35">
        <v>307</v>
      </c>
      <c r="B309" s="177"/>
      <c r="C309" s="149"/>
      <c r="D309" s="149"/>
      <c r="E309" s="149"/>
      <c r="F309" s="149"/>
      <c r="G309" s="149"/>
      <c r="H309" s="210"/>
      <c r="I309" s="210"/>
      <c r="J309" s="151"/>
    </row>
    <row r="310" spans="1:10" x14ac:dyDescent="0.25">
      <c r="A310" s="35">
        <v>308</v>
      </c>
      <c r="B310" s="177"/>
      <c r="C310" s="149"/>
      <c r="D310" s="149"/>
      <c r="E310" s="149"/>
      <c r="F310" s="149"/>
      <c r="G310" s="149"/>
      <c r="H310" s="210"/>
      <c r="I310" s="210"/>
      <c r="J310" s="151"/>
    </row>
    <row r="311" spans="1:10" x14ac:dyDescent="0.25">
      <c r="A311" s="35">
        <v>309</v>
      </c>
      <c r="B311" s="177"/>
      <c r="C311" s="149"/>
      <c r="D311" s="149"/>
      <c r="E311" s="149"/>
      <c r="F311" s="149"/>
      <c r="G311" s="149"/>
      <c r="H311" s="210"/>
      <c r="I311" s="210"/>
      <c r="J311" s="151"/>
    </row>
    <row r="312" spans="1:10" x14ac:dyDescent="0.25">
      <c r="A312" s="35">
        <v>310</v>
      </c>
      <c r="B312" s="177"/>
      <c r="C312" s="149"/>
      <c r="D312" s="149"/>
      <c r="E312" s="149"/>
      <c r="F312" s="149"/>
      <c r="G312" s="149"/>
      <c r="H312" s="210"/>
      <c r="I312" s="210"/>
      <c r="J312" s="151"/>
    </row>
    <row r="313" spans="1:10" x14ac:dyDescent="0.25">
      <c r="A313" s="35">
        <v>311</v>
      </c>
      <c r="B313" s="177"/>
      <c r="C313" s="149"/>
      <c r="D313" s="149"/>
      <c r="E313" s="149"/>
      <c r="F313" s="149"/>
      <c r="G313" s="149"/>
      <c r="H313" s="210"/>
      <c r="I313" s="210"/>
      <c r="J313" s="151"/>
    </row>
    <row r="314" spans="1:10" x14ac:dyDescent="0.25">
      <c r="A314" s="35">
        <v>312</v>
      </c>
      <c r="B314" s="177"/>
      <c r="C314" s="149"/>
      <c r="D314" s="149"/>
      <c r="E314" s="149"/>
      <c r="F314" s="149"/>
      <c r="G314" s="149"/>
      <c r="H314" s="210"/>
      <c r="I314" s="210"/>
      <c r="J314" s="151"/>
    </row>
    <row r="315" spans="1:10" x14ac:dyDescent="0.25">
      <c r="A315" s="35">
        <v>313</v>
      </c>
      <c r="B315" s="177"/>
      <c r="C315" s="149"/>
      <c r="D315" s="149"/>
      <c r="E315" s="149"/>
      <c r="F315" s="149"/>
      <c r="G315" s="149"/>
      <c r="H315" s="210"/>
      <c r="I315" s="210"/>
      <c r="J315" s="151"/>
    </row>
    <row r="316" spans="1:10" x14ac:dyDescent="0.25">
      <c r="A316" s="35">
        <v>314</v>
      </c>
      <c r="B316" s="177"/>
      <c r="C316" s="149"/>
      <c r="D316" s="149"/>
      <c r="E316" s="149"/>
      <c r="F316" s="149"/>
      <c r="G316" s="149"/>
      <c r="H316" s="210"/>
      <c r="I316" s="210"/>
      <c r="J316" s="151"/>
    </row>
    <row r="317" spans="1:10" x14ac:dyDescent="0.25">
      <c r="A317" s="35">
        <v>315</v>
      </c>
      <c r="B317" s="177"/>
      <c r="C317" s="149"/>
      <c r="D317" s="149"/>
      <c r="E317" s="149"/>
      <c r="F317" s="149"/>
      <c r="G317" s="149"/>
      <c r="H317" s="210"/>
      <c r="I317" s="210"/>
      <c r="J317" s="151"/>
    </row>
    <row r="318" spans="1:10" x14ac:dyDescent="0.25">
      <c r="A318" s="35">
        <v>316</v>
      </c>
      <c r="B318" s="177"/>
      <c r="C318" s="149"/>
      <c r="D318" s="149"/>
      <c r="E318" s="149"/>
      <c r="F318" s="149"/>
      <c r="G318" s="149"/>
      <c r="H318" s="210"/>
      <c r="I318" s="210"/>
      <c r="J318" s="151"/>
    </row>
    <row r="319" spans="1:10" x14ac:dyDescent="0.25">
      <c r="A319" s="35">
        <v>317</v>
      </c>
      <c r="B319" s="177"/>
      <c r="C319" s="149"/>
      <c r="D319" s="149"/>
      <c r="E319" s="149"/>
      <c r="F319" s="149"/>
      <c r="G319" s="149"/>
      <c r="H319" s="210"/>
      <c r="I319" s="210"/>
      <c r="J319" s="151"/>
    </row>
    <row r="320" spans="1:10" x14ac:dyDescent="0.25">
      <c r="A320" s="35">
        <v>318</v>
      </c>
      <c r="B320" s="177"/>
      <c r="C320" s="149"/>
      <c r="D320" s="149"/>
      <c r="E320" s="149"/>
      <c r="F320" s="149"/>
      <c r="G320" s="149"/>
      <c r="H320" s="210"/>
      <c r="I320" s="210"/>
      <c r="J320" s="151"/>
    </row>
    <row r="321" spans="1:10" x14ac:dyDescent="0.25">
      <c r="A321" s="35">
        <v>319</v>
      </c>
      <c r="B321" s="177"/>
      <c r="C321" s="149"/>
      <c r="D321" s="149"/>
      <c r="E321" s="149"/>
      <c r="F321" s="149"/>
      <c r="G321" s="149"/>
      <c r="H321" s="210"/>
      <c r="I321" s="210"/>
      <c r="J321" s="151"/>
    </row>
    <row r="322" spans="1:10" x14ac:dyDescent="0.25">
      <c r="A322" s="35">
        <v>320</v>
      </c>
      <c r="B322" s="177"/>
      <c r="C322" s="149"/>
      <c r="D322" s="149"/>
      <c r="E322" s="149"/>
      <c r="F322" s="149"/>
      <c r="G322" s="149"/>
      <c r="H322" s="210"/>
      <c r="I322" s="210"/>
      <c r="J322" s="151"/>
    </row>
    <row r="323" spans="1:10" x14ac:dyDescent="0.25">
      <c r="A323" s="35">
        <v>321</v>
      </c>
      <c r="B323" s="177"/>
      <c r="C323" s="149"/>
      <c r="D323" s="149"/>
      <c r="E323" s="149"/>
      <c r="F323" s="149"/>
      <c r="G323" s="149"/>
      <c r="H323" s="210"/>
      <c r="I323" s="210"/>
      <c r="J323" s="151"/>
    </row>
    <row r="324" spans="1:10" x14ac:dyDescent="0.25">
      <c r="A324" s="35">
        <v>322</v>
      </c>
      <c r="B324" s="177"/>
      <c r="C324" s="149"/>
      <c r="D324" s="149"/>
      <c r="E324" s="149"/>
      <c r="F324" s="149"/>
      <c r="G324" s="149"/>
      <c r="H324" s="210"/>
      <c r="I324" s="210"/>
      <c r="J324" s="151"/>
    </row>
    <row r="325" spans="1:10" x14ac:dyDescent="0.25">
      <c r="A325" s="35">
        <v>323</v>
      </c>
      <c r="B325" s="177"/>
      <c r="C325" s="149"/>
      <c r="D325" s="149"/>
      <c r="E325" s="149"/>
      <c r="F325" s="149"/>
      <c r="G325" s="149"/>
      <c r="H325" s="210"/>
      <c r="I325" s="210"/>
      <c r="J325" s="151"/>
    </row>
    <row r="326" spans="1:10" x14ac:dyDescent="0.25">
      <c r="A326" s="35">
        <v>324</v>
      </c>
      <c r="B326" s="177"/>
      <c r="C326" s="149"/>
      <c r="D326" s="149"/>
      <c r="E326" s="149"/>
      <c r="F326" s="149"/>
      <c r="G326" s="149"/>
      <c r="H326" s="210"/>
      <c r="I326" s="210"/>
      <c r="J326" s="151"/>
    </row>
    <row r="327" spans="1:10" x14ac:dyDescent="0.25">
      <c r="A327" s="35">
        <v>325</v>
      </c>
      <c r="B327" s="177"/>
      <c r="C327" s="149"/>
      <c r="D327" s="149"/>
      <c r="E327" s="149"/>
      <c r="F327" s="149"/>
      <c r="G327" s="149"/>
      <c r="H327" s="210"/>
      <c r="I327" s="210"/>
      <c r="J327" s="151"/>
    </row>
    <row r="328" spans="1:10" x14ac:dyDescent="0.25">
      <c r="A328" s="35">
        <v>326</v>
      </c>
      <c r="B328" s="177"/>
      <c r="C328" s="149"/>
      <c r="D328" s="149"/>
      <c r="E328" s="149"/>
      <c r="F328" s="149"/>
      <c r="G328" s="149"/>
      <c r="H328" s="210"/>
      <c r="I328" s="210"/>
      <c r="J328" s="151"/>
    </row>
    <row r="329" spans="1:10" x14ac:dyDescent="0.25">
      <c r="A329" s="35">
        <v>327</v>
      </c>
      <c r="B329" s="177"/>
      <c r="C329" s="149"/>
      <c r="D329" s="149"/>
      <c r="E329" s="149"/>
      <c r="F329" s="149"/>
      <c r="G329" s="149"/>
      <c r="H329" s="210"/>
      <c r="I329" s="210"/>
      <c r="J329" s="151"/>
    </row>
    <row r="330" spans="1:10" x14ac:dyDescent="0.25">
      <c r="A330" s="35">
        <v>328</v>
      </c>
      <c r="B330" s="177"/>
      <c r="C330" s="149"/>
      <c r="D330" s="149"/>
      <c r="E330" s="149"/>
      <c r="F330" s="149"/>
      <c r="G330" s="149"/>
      <c r="H330" s="210"/>
      <c r="I330" s="210"/>
      <c r="J330" s="151"/>
    </row>
    <row r="331" spans="1:10" x14ac:dyDescent="0.25">
      <c r="A331" s="35">
        <v>329</v>
      </c>
      <c r="B331" s="177"/>
      <c r="C331" s="149"/>
      <c r="D331" s="149"/>
      <c r="E331" s="149"/>
      <c r="F331" s="149"/>
      <c r="G331" s="149"/>
      <c r="H331" s="210"/>
      <c r="I331" s="210"/>
      <c r="J331" s="151"/>
    </row>
    <row r="332" spans="1:10" x14ac:dyDescent="0.25">
      <c r="A332" s="35">
        <v>330</v>
      </c>
      <c r="B332" s="177"/>
      <c r="C332" s="149"/>
      <c r="D332" s="149"/>
      <c r="E332" s="149"/>
      <c r="F332" s="149"/>
      <c r="G332" s="149"/>
      <c r="H332" s="210"/>
      <c r="I332" s="210"/>
      <c r="J332" s="151"/>
    </row>
    <row r="333" spans="1:10" x14ac:dyDescent="0.25">
      <c r="A333" s="35">
        <v>331</v>
      </c>
      <c r="B333" s="177"/>
      <c r="C333" s="149"/>
      <c r="D333" s="149"/>
      <c r="E333" s="149"/>
      <c r="F333" s="149"/>
      <c r="G333" s="149"/>
      <c r="H333" s="210"/>
      <c r="I333" s="210"/>
      <c r="J333" s="151"/>
    </row>
    <row r="334" spans="1:10" x14ac:dyDescent="0.25">
      <c r="A334" s="35">
        <v>332</v>
      </c>
      <c r="B334" s="338"/>
      <c r="C334" s="149"/>
      <c r="D334" s="149"/>
      <c r="E334" s="149"/>
      <c r="F334" s="149"/>
      <c r="G334" s="149"/>
      <c r="H334" s="210"/>
      <c r="I334" s="210"/>
      <c r="J334" s="151"/>
    </row>
    <row r="335" spans="1:10" x14ac:dyDescent="0.25">
      <c r="A335" s="35">
        <v>333</v>
      </c>
      <c r="B335" s="177"/>
      <c r="C335" s="149"/>
      <c r="D335" s="149"/>
      <c r="E335" s="149"/>
      <c r="F335" s="149"/>
      <c r="G335" s="149"/>
      <c r="H335" s="210"/>
      <c r="I335" s="210"/>
      <c r="J335" s="151"/>
    </row>
    <row r="336" spans="1:10" x14ac:dyDescent="0.25">
      <c r="A336" s="35">
        <v>334</v>
      </c>
      <c r="B336" s="177"/>
      <c r="C336" s="149"/>
      <c r="D336" s="149"/>
      <c r="E336" s="149"/>
      <c r="F336" s="149"/>
      <c r="G336" s="149"/>
      <c r="H336" s="210"/>
      <c r="I336" s="210"/>
      <c r="J336" s="151"/>
    </row>
    <row r="337" spans="1:10" x14ac:dyDescent="0.25">
      <c r="A337" s="35">
        <v>335</v>
      </c>
      <c r="B337" s="177"/>
      <c r="C337" s="149"/>
      <c r="D337" s="149"/>
      <c r="E337" s="149"/>
      <c r="F337" s="149"/>
      <c r="G337" s="149"/>
      <c r="H337" s="210"/>
      <c r="I337" s="210"/>
      <c r="J337" s="151"/>
    </row>
    <row r="338" spans="1:10" x14ac:dyDescent="0.25">
      <c r="A338" s="35">
        <v>336</v>
      </c>
      <c r="B338" s="177"/>
      <c r="C338" s="149"/>
      <c r="D338" s="149"/>
      <c r="E338" s="149"/>
      <c r="F338" s="149"/>
      <c r="G338" s="149"/>
      <c r="H338" s="210"/>
      <c r="I338" s="210"/>
      <c r="J338" s="151"/>
    </row>
    <row r="339" spans="1:10" x14ac:dyDescent="0.25">
      <c r="A339" s="35">
        <v>337</v>
      </c>
      <c r="B339" s="177"/>
      <c r="C339" s="149"/>
      <c r="D339" s="149"/>
      <c r="E339" s="149"/>
      <c r="F339" s="149"/>
      <c r="G339" s="149"/>
      <c r="H339" s="210"/>
      <c r="I339" s="210"/>
      <c r="J339" s="151"/>
    </row>
    <row r="340" spans="1:10" x14ac:dyDescent="0.25">
      <c r="A340" s="35">
        <v>338</v>
      </c>
      <c r="B340" s="177"/>
      <c r="C340" s="149"/>
      <c r="D340" s="149"/>
      <c r="E340" s="149"/>
      <c r="F340" s="149"/>
      <c r="G340" s="149"/>
      <c r="H340" s="210"/>
      <c r="I340" s="210"/>
      <c r="J340" s="151"/>
    </row>
    <row r="341" spans="1:10" x14ac:dyDescent="0.25">
      <c r="A341" s="35">
        <v>339</v>
      </c>
      <c r="B341" s="177"/>
      <c r="C341" s="149"/>
      <c r="D341" s="149"/>
      <c r="E341" s="149"/>
      <c r="F341" s="149"/>
      <c r="G341" s="149"/>
      <c r="H341" s="210"/>
      <c r="I341" s="210"/>
      <c r="J341" s="151"/>
    </row>
    <row r="342" spans="1:10" x14ac:dyDescent="0.25">
      <c r="A342" s="35">
        <v>340</v>
      </c>
      <c r="B342" s="177"/>
      <c r="C342" s="149"/>
      <c r="D342" s="149"/>
      <c r="E342" s="149"/>
      <c r="F342" s="149"/>
      <c r="G342" s="149"/>
      <c r="H342" s="210"/>
      <c r="I342" s="210"/>
      <c r="J342" s="151"/>
    </row>
    <row r="343" spans="1:10" x14ac:dyDescent="0.25">
      <c r="A343" s="35">
        <v>341</v>
      </c>
      <c r="B343" s="177"/>
      <c r="C343" s="149"/>
      <c r="D343" s="149"/>
      <c r="E343" s="149"/>
      <c r="F343" s="149"/>
      <c r="G343" s="149"/>
      <c r="H343" s="210"/>
      <c r="I343" s="210"/>
      <c r="J343" s="151"/>
    </row>
    <row r="344" spans="1:10" x14ac:dyDescent="0.25">
      <c r="A344" s="35">
        <v>342</v>
      </c>
      <c r="B344" s="177"/>
      <c r="C344" s="149"/>
      <c r="D344" s="149"/>
      <c r="E344" s="149"/>
      <c r="F344" s="149"/>
      <c r="G344" s="149"/>
      <c r="H344" s="210"/>
      <c r="I344" s="210"/>
      <c r="J344" s="151"/>
    </row>
    <row r="345" spans="1:10" x14ac:dyDescent="0.25">
      <c r="A345" s="35">
        <v>343</v>
      </c>
      <c r="B345" s="177"/>
      <c r="C345" s="149"/>
      <c r="D345" s="149"/>
      <c r="E345" s="149"/>
      <c r="F345" s="149"/>
      <c r="G345" s="149"/>
      <c r="H345" s="210"/>
      <c r="I345" s="210"/>
      <c r="J345" s="151"/>
    </row>
    <row r="346" spans="1:10" x14ac:dyDescent="0.25">
      <c r="A346" s="35">
        <v>344</v>
      </c>
      <c r="B346" s="177"/>
      <c r="C346" s="149"/>
      <c r="D346" s="149"/>
      <c r="E346" s="149"/>
      <c r="F346" s="149"/>
      <c r="G346" s="149"/>
      <c r="H346" s="210"/>
      <c r="I346" s="210"/>
      <c r="J346" s="151"/>
    </row>
    <row r="347" spans="1:10" x14ac:dyDescent="0.25">
      <c r="A347" s="35">
        <v>345</v>
      </c>
      <c r="B347" s="177"/>
      <c r="C347" s="149"/>
      <c r="D347" s="149"/>
      <c r="E347" s="149"/>
      <c r="F347" s="149"/>
      <c r="G347" s="149"/>
      <c r="H347" s="210"/>
      <c r="I347" s="210"/>
      <c r="J347" s="151"/>
    </row>
    <row r="348" spans="1:10" x14ac:dyDescent="0.25">
      <c r="A348" s="35">
        <v>346</v>
      </c>
      <c r="B348" s="177"/>
      <c r="C348" s="149"/>
      <c r="D348" s="149"/>
      <c r="E348" s="149"/>
      <c r="F348" s="149"/>
      <c r="G348" s="149"/>
      <c r="H348" s="210"/>
      <c r="I348" s="210"/>
      <c r="J348" s="151"/>
    </row>
    <row r="349" spans="1:10" x14ac:dyDescent="0.25">
      <c r="A349" s="35">
        <v>347</v>
      </c>
      <c r="B349" s="177"/>
      <c r="C349" s="149"/>
      <c r="D349" s="149"/>
      <c r="E349" s="149"/>
      <c r="F349" s="149"/>
      <c r="G349" s="149"/>
      <c r="H349" s="210"/>
      <c r="I349" s="210"/>
      <c r="J349" s="151"/>
    </row>
    <row r="350" spans="1:10" x14ac:dyDescent="0.25">
      <c r="A350" s="35">
        <v>348</v>
      </c>
      <c r="B350" s="177"/>
      <c r="C350" s="149"/>
      <c r="D350" s="149"/>
      <c r="E350" s="149"/>
      <c r="F350" s="149"/>
      <c r="G350" s="149"/>
      <c r="H350" s="210"/>
      <c r="I350" s="210"/>
      <c r="J350" s="151"/>
    </row>
    <row r="351" spans="1:10" x14ac:dyDescent="0.25">
      <c r="A351" s="35">
        <v>349</v>
      </c>
      <c r="B351" s="177"/>
      <c r="C351" s="149"/>
      <c r="D351" s="149"/>
      <c r="E351" s="149"/>
      <c r="F351" s="149"/>
      <c r="G351" s="149"/>
      <c r="H351" s="210"/>
      <c r="I351" s="210"/>
      <c r="J351" s="151"/>
    </row>
    <row r="352" spans="1:10" x14ac:dyDescent="0.25">
      <c r="A352" s="35">
        <v>350</v>
      </c>
      <c r="B352" s="177"/>
      <c r="C352" s="149"/>
      <c r="D352" s="149"/>
      <c r="E352" s="149"/>
      <c r="F352" s="149"/>
      <c r="G352" s="149"/>
      <c r="H352" s="210"/>
      <c r="I352" s="210"/>
      <c r="J352" s="151"/>
    </row>
    <row r="353" spans="1:10" x14ac:dyDescent="0.25">
      <c r="A353" s="35">
        <v>351</v>
      </c>
      <c r="B353" s="177"/>
      <c r="C353" s="149"/>
      <c r="D353" s="149"/>
      <c r="E353" s="149"/>
      <c r="F353" s="149"/>
      <c r="G353" s="149"/>
      <c r="H353" s="210"/>
      <c r="I353" s="210"/>
      <c r="J353" s="151"/>
    </row>
    <row r="354" spans="1:10" x14ac:dyDescent="0.25">
      <c r="A354" s="35">
        <v>352</v>
      </c>
      <c r="B354" s="177"/>
      <c r="C354" s="149"/>
      <c r="D354" s="149"/>
      <c r="E354" s="149"/>
      <c r="F354" s="149"/>
      <c r="G354" s="149"/>
      <c r="H354" s="210"/>
      <c r="I354" s="210"/>
      <c r="J354" s="151"/>
    </row>
    <row r="355" spans="1:10" x14ac:dyDescent="0.25">
      <c r="A355" s="35">
        <v>353</v>
      </c>
      <c r="B355" s="177"/>
      <c r="C355" s="149"/>
      <c r="D355" s="149"/>
      <c r="E355" s="149"/>
      <c r="F355" s="149"/>
      <c r="G355" s="149"/>
      <c r="H355" s="210"/>
      <c r="I355" s="210"/>
      <c r="J355" s="151"/>
    </row>
    <row r="356" spans="1:10" x14ac:dyDescent="0.25">
      <c r="A356" s="35">
        <v>354</v>
      </c>
      <c r="B356" s="177"/>
      <c r="C356" s="149"/>
      <c r="D356" s="149"/>
      <c r="E356" s="149"/>
      <c r="F356" s="149"/>
      <c r="G356" s="149"/>
      <c r="H356" s="210"/>
      <c r="I356" s="210"/>
      <c r="J356" s="151"/>
    </row>
    <row r="357" spans="1:10" x14ac:dyDescent="0.25">
      <c r="A357" s="35">
        <v>355</v>
      </c>
      <c r="B357" s="177"/>
      <c r="C357" s="149"/>
      <c r="D357" s="149"/>
      <c r="E357" s="149"/>
      <c r="F357" s="149"/>
      <c r="G357" s="149"/>
      <c r="H357" s="210"/>
      <c r="I357" s="210"/>
      <c r="J357" s="151"/>
    </row>
    <row r="358" spans="1:10" x14ac:dyDescent="0.25">
      <c r="A358" s="35">
        <v>356</v>
      </c>
      <c r="B358" s="177"/>
      <c r="C358" s="149"/>
      <c r="D358" s="149"/>
      <c r="E358" s="149"/>
      <c r="F358" s="149"/>
      <c r="G358" s="149"/>
      <c r="H358" s="210"/>
      <c r="I358" s="210"/>
      <c r="J358" s="151"/>
    </row>
    <row r="359" spans="1:10" x14ac:dyDescent="0.25">
      <c r="A359" s="35">
        <v>357</v>
      </c>
      <c r="B359" s="177"/>
      <c r="C359" s="149"/>
      <c r="D359" s="149"/>
      <c r="E359" s="149"/>
      <c r="F359" s="149"/>
      <c r="G359" s="149"/>
      <c r="H359" s="210"/>
      <c r="I359" s="210"/>
      <c r="J359" s="151"/>
    </row>
    <row r="360" spans="1:10" x14ac:dyDescent="0.25">
      <c r="A360" s="35">
        <v>358</v>
      </c>
      <c r="B360" s="177"/>
      <c r="C360" s="149"/>
      <c r="D360" s="149"/>
      <c r="E360" s="149"/>
      <c r="F360" s="149"/>
      <c r="G360" s="149"/>
      <c r="H360" s="210"/>
      <c r="I360" s="210"/>
      <c r="J360" s="151"/>
    </row>
    <row r="361" spans="1:10" x14ac:dyDescent="0.25">
      <c r="A361" s="35">
        <v>359</v>
      </c>
      <c r="B361" s="177"/>
      <c r="C361" s="149"/>
      <c r="D361" s="149"/>
      <c r="E361" s="149"/>
      <c r="F361" s="149"/>
      <c r="G361" s="149"/>
      <c r="H361" s="210"/>
      <c r="I361" s="210"/>
      <c r="J361" s="151"/>
    </row>
    <row r="362" spans="1:10" x14ac:dyDescent="0.25">
      <c r="A362" s="35">
        <v>360</v>
      </c>
      <c r="B362" s="177"/>
      <c r="C362" s="149"/>
      <c r="D362" s="149"/>
      <c r="E362" s="149"/>
      <c r="F362" s="149"/>
      <c r="G362" s="149"/>
      <c r="H362" s="210"/>
      <c r="I362" s="210"/>
      <c r="J362" s="151"/>
    </row>
    <row r="363" spans="1:10" x14ac:dyDescent="0.25">
      <c r="A363" s="35">
        <v>361</v>
      </c>
      <c r="B363" s="177"/>
      <c r="C363" s="149"/>
      <c r="D363" s="149"/>
      <c r="E363" s="149"/>
      <c r="F363" s="149"/>
      <c r="G363" s="149"/>
      <c r="H363" s="210"/>
      <c r="I363" s="210"/>
      <c r="J363" s="151"/>
    </row>
    <row r="364" spans="1:10" x14ac:dyDescent="0.25">
      <c r="A364" s="35">
        <v>362</v>
      </c>
      <c r="B364" s="177"/>
      <c r="C364" s="149"/>
      <c r="D364" s="149"/>
      <c r="E364" s="149"/>
      <c r="F364" s="149"/>
      <c r="G364" s="149"/>
      <c r="H364" s="210"/>
      <c r="I364" s="210"/>
      <c r="J364" s="151"/>
    </row>
    <row r="365" spans="1:10" x14ac:dyDescent="0.25">
      <c r="A365" s="35">
        <v>363</v>
      </c>
      <c r="B365" s="177"/>
      <c r="C365" s="149"/>
      <c r="D365" s="149"/>
      <c r="E365" s="149"/>
      <c r="F365" s="149"/>
      <c r="G365" s="149"/>
      <c r="H365" s="210"/>
      <c r="I365" s="210"/>
      <c r="J365" s="151"/>
    </row>
    <row r="366" spans="1:10" x14ac:dyDescent="0.25">
      <c r="A366" s="35">
        <v>364</v>
      </c>
      <c r="B366" s="177"/>
      <c r="C366" s="149"/>
      <c r="D366" s="149"/>
      <c r="E366" s="149"/>
      <c r="F366" s="149"/>
      <c r="G366" s="149"/>
      <c r="H366" s="210"/>
      <c r="I366" s="210"/>
      <c r="J366" s="151"/>
    </row>
    <row r="367" spans="1:10" x14ac:dyDescent="0.25">
      <c r="A367" s="35">
        <v>365</v>
      </c>
      <c r="B367" s="177"/>
      <c r="C367" s="149"/>
      <c r="D367" s="149"/>
      <c r="E367" s="149"/>
      <c r="F367" s="149"/>
      <c r="G367" s="149"/>
      <c r="H367" s="210"/>
      <c r="I367" s="210"/>
      <c r="J367" s="151"/>
    </row>
    <row r="368" spans="1:10" x14ac:dyDescent="0.25">
      <c r="A368" s="35">
        <v>366</v>
      </c>
      <c r="B368" s="177"/>
      <c r="C368" s="149"/>
      <c r="D368" s="149"/>
      <c r="E368" s="149"/>
      <c r="F368" s="149"/>
      <c r="G368" s="149"/>
      <c r="H368" s="210"/>
      <c r="I368" s="210"/>
      <c r="J368" s="151"/>
    </row>
    <row r="369" spans="1:10" x14ac:dyDescent="0.25">
      <c r="A369" s="35">
        <v>367</v>
      </c>
      <c r="B369" s="177"/>
      <c r="C369" s="149"/>
      <c r="D369" s="149"/>
      <c r="E369" s="149"/>
      <c r="F369" s="149"/>
      <c r="G369" s="149"/>
      <c r="H369" s="210"/>
      <c r="I369" s="210"/>
      <c r="J369" s="151"/>
    </row>
    <row r="370" spans="1:10" x14ac:dyDescent="0.25">
      <c r="A370" s="35">
        <v>368</v>
      </c>
      <c r="B370" s="177"/>
      <c r="C370" s="149"/>
      <c r="D370" s="149"/>
      <c r="E370" s="149"/>
      <c r="F370" s="149"/>
      <c r="G370" s="149"/>
      <c r="H370" s="210"/>
      <c r="I370" s="210"/>
      <c r="J370" s="151"/>
    </row>
    <row r="371" spans="1:10" x14ac:dyDescent="0.25">
      <c r="A371" s="35">
        <v>369</v>
      </c>
      <c r="B371" s="177"/>
      <c r="C371" s="149"/>
      <c r="D371" s="149"/>
      <c r="E371" s="149"/>
      <c r="F371" s="149"/>
      <c r="G371" s="149"/>
      <c r="H371" s="210"/>
      <c r="I371" s="210"/>
      <c r="J371" s="151"/>
    </row>
    <row r="372" spans="1:10" x14ac:dyDescent="0.25">
      <c r="A372" s="35">
        <v>370</v>
      </c>
      <c r="B372" s="177"/>
      <c r="C372" s="149"/>
      <c r="D372" s="149"/>
      <c r="E372" s="149"/>
      <c r="F372" s="149"/>
      <c r="G372" s="149"/>
      <c r="H372" s="210"/>
      <c r="I372" s="210"/>
      <c r="J372" s="151"/>
    </row>
    <row r="373" spans="1:10" x14ac:dyDescent="0.25">
      <c r="A373" s="35">
        <v>371</v>
      </c>
      <c r="B373" s="177"/>
      <c r="C373" s="149"/>
      <c r="D373" s="149"/>
      <c r="E373" s="149"/>
      <c r="F373" s="149"/>
      <c r="G373" s="149"/>
      <c r="H373" s="210"/>
      <c r="I373" s="210"/>
      <c r="J373" s="151"/>
    </row>
    <row r="374" spans="1:10" x14ac:dyDescent="0.25">
      <c r="A374" s="35">
        <v>372</v>
      </c>
      <c r="B374" s="177"/>
      <c r="C374" s="149"/>
      <c r="D374" s="149"/>
      <c r="E374" s="149"/>
      <c r="F374" s="149"/>
      <c r="G374" s="149"/>
      <c r="H374" s="210"/>
      <c r="I374" s="210"/>
      <c r="J374" s="151"/>
    </row>
    <row r="375" spans="1:10" x14ac:dyDescent="0.25">
      <c r="A375" s="35">
        <v>373</v>
      </c>
      <c r="B375" s="177"/>
      <c r="C375" s="149"/>
      <c r="D375" s="149"/>
      <c r="E375" s="149"/>
      <c r="F375" s="149"/>
      <c r="G375" s="149"/>
      <c r="H375" s="210"/>
      <c r="I375" s="210"/>
      <c r="J375" s="151"/>
    </row>
    <row r="376" spans="1:10" x14ac:dyDescent="0.25">
      <c r="A376" s="35">
        <v>374</v>
      </c>
      <c r="B376" s="177"/>
      <c r="C376" s="149"/>
      <c r="D376" s="149"/>
      <c r="E376" s="149"/>
      <c r="F376" s="149"/>
      <c r="G376" s="149"/>
      <c r="H376" s="210"/>
      <c r="I376" s="210"/>
      <c r="J376" s="151"/>
    </row>
    <row r="377" spans="1:10" x14ac:dyDescent="0.25">
      <c r="A377" s="35">
        <v>375</v>
      </c>
      <c r="B377" s="177"/>
      <c r="C377" s="149"/>
      <c r="D377" s="149"/>
      <c r="E377" s="149"/>
      <c r="F377" s="149"/>
      <c r="G377" s="149"/>
      <c r="H377" s="210"/>
      <c r="I377" s="210"/>
      <c r="J377" s="151"/>
    </row>
    <row r="378" spans="1:10" x14ac:dyDescent="0.25">
      <c r="A378" s="35">
        <v>376</v>
      </c>
      <c r="B378" s="338"/>
      <c r="C378" s="149"/>
      <c r="D378" s="149"/>
      <c r="E378" s="149"/>
      <c r="F378" s="149"/>
      <c r="G378" s="149"/>
      <c r="H378" s="210"/>
      <c r="I378" s="210"/>
      <c r="J378" s="151"/>
    </row>
    <row r="379" spans="1:10" x14ac:dyDescent="0.25">
      <c r="A379" s="35">
        <v>377</v>
      </c>
      <c r="B379" s="177"/>
      <c r="C379" s="149"/>
      <c r="D379" s="149"/>
      <c r="E379" s="149"/>
      <c r="F379" s="149"/>
      <c r="G379" s="149"/>
      <c r="H379" s="210"/>
      <c r="I379" s="210"/>
      <c r="J379" s="151"/>
    </row>
    <row r="380" spans="1:10" x14ac:dyDescent="0.25">
      <c r="A380" s="35">
        <v>378</v>
      </c>
      <c r="B380" s="177"/>
      <c r="C380" s="149"/>
      <c r="D380" s="149"/>
      <c r="E380" s="149"/>
      <c r="F380" s="149"/>
      <c r="G380" s="149"/>
      <c r="H380" s="210"/>
      <c r="I380" s="210"/>
      <c r="J380" s="151"/>
    </row>
    <row r="381" spans="1:10" x14ac:dyDescent="0.25">
      <c r="A381" s="35">
        <v>379</v>
      </c>
      <c r="B381" s="177"/>
      <c r="C381" s="149"/>
      <c r="D381" s="149"/>
      <c r="E381" s="149"/>
      <c r="F381" s="149"/>
      <c r="G381" s="149"/>
      <c r="H381" s="210"/>
      <c r="I381" s="210"/>
      <c r="J381" s="151"/>
    </row>
    <row r="382" spans="1:10" x14ac:dyDescent="0.25">
      <c r="A382" s="35">
        <v>380</v>
      </c>
      <c r="B382" s="177"/>
      <c r="C382" s="149"/>
      <c r="D382" s="149"/>
      <c r="E382" s="149"/>
      <c r="F382" s="149"/>
      <c r="G382" s="149"/>
      <c r="H382" s="210"/>
      <c r="I382" s="210"/>
      <c r="J382" s="151"/>
    </row>
    <row r="383" spans="1:10" x14ac:dyDescent="0.25">
      <c r="A383" s="35">
        <v>381</v>
      </c>
      <c r="B383" s="177"/>
      <c r="C383" s="149"/>
      <c r="D383" s="149"/>
      <c r="E383" s="149"/>
      <c r="F383" s="149"/>
      <c r="G383" s="149"/>
      <c r="H383" s="210"/>
      <c r="I383" s="210"/>
      <c r="J383" s="151"/>
    </row>
    <row r="384" spans="1:10" x14ac:dyDescent="0.25">
      <c r="A384" s="35">
        <v>382</v>
      </c>
      <c r="B384" s="177"/>
      <c r="C384" s="149"/>
      <c r="D384" s="149"/>
      <c r="E384" s="149"/>
      <c r="F384" s="149"/>
      <c r="G384" s="149"/>
      <c r="H384" s="210"/>
      <c r="I384" s="210"/>
      <c r="J384" s="151"/>
    </row>
    <row r="385" spans="1:10" x14ac:dyDescent="0.25">
      <c r="A385" s="35">
        <v>383</v>
      </c>
      <c r="B385" s="177"/>
      <c r="C385" s="149"/>
      <c r="D385" s="149"/>
      <c r="E385" s="149"/>
      <c r="F385" s="149"/>
      <c r="G385" s="149"/>
      <c r="H385" s="210"/>
      <c r="I385" s="210"/>
      <c r="J385" s="151"/>
    </row>
    <row r="386" spans="1:10" x14ac:dyDescent="0.25">
      <c r="A386" s="35">
        <v>384</v>
      </c>
      <c r="B386" s="177"/>
      <c r="C386" s="149"/>
      <c r="D386" s="149"/>
      <c r="E386" s="149"/>
      <c r="F386" s="149"/>
      <c r="G386" s="149"/>
      <c r="H386" s="210"/>
      <c r="I386" s="210"/>
      <c r="J386" s="151"/>
    </row>
    <row r="387" spans="1:10" x14ac:dyDescent="0.25">
      <c r="A387" s="35">
        <v>385</v>
      </c>
      <c r="B387" s="177"/>
      <c r="C387" s="149"/>
      <c r="D387" s="149"/>
      <c r="E387" s="149"/>
      <c r="F387" s="149"/>
      <c r="G387" s="149"/>
      <c r="H387" s="210"/>
      <c r="I387" s="210"/>
      <c r="J387" s="151"/>
    </row>
    <row r="388" spans="1:10" x14ac:dyDescent="0.25">
      <c r="A388" s="35">
        <v>386</v>
      </c>
      <c r="B388" s="177"/>
      <c r="C388" s="149"/>
      <c r="D388" s="149"/>
      <c r="E388" s="149"/>
      <c r="F388" s="149"/>
      <c r="G388" s="149"/>
      <c r="H388" s="210"/>
      <c r="I388" s="210"/>
      <c r="J388" s="151"/>
    </row>
    <row r="389" spans="1:10" x14ac:dyDescent="0.25">
      <c r="A389" s="35">
        <v>387</v>
      </c>
      <c r="B389" s="177"/>
      <c r="C389" s="149"/>
      <c r="D389" s="149"/>
      <c r="E389" s="149"/>
      <c r="F389" s="149"/>
      <c r="G389" s="149"/>
      <c r="H389" s="210"/>
      <c r="I389" s="210"/>
      <c r="J389" s="151"/>
    </row>
    <row r="390" spans="1:10" x14ac:dyDescent="0.25">
      <c r="A390" s="35">
        <v>388</v>
      </c>
      <c r="B390" s="177"/>
      <c r="C390" s="149"/>
      <c r="D390" s="149"/>
      <c r="E390" s="149"/>
      <c r="F390" s="149"/>
      <c r="G390" s="149"/>
      <c r="H390" s="210"/>
      <c r="I390" s="210"/>
      <c r="J390" s="151"/>
    </row>
    <row r="391" spans="1:10" x14ac:dyDescent="0.25">
      <c r="A391" s="35">
        <v>389</v>
      </c>
      <c r="B391" s="177"/>
      <c r="C391" s="149"/>
      <c r="D391" s="149"/>
      <c r="E391" s="149"/>
      <c r="F391" s="149"/>
      <c r="G391" s="149"/>
      <c r="H391" s="210"/>
      <c r="I391" s="210"/>
      <c r="J391" s="151"/>
    </row>
    <row r="392" spans="1:10" x14ac:dyDescent="0.25">
      <c r="A392" s="35">
        <v>390</v>
      </c>
      <c r="B392" s="177"/>
      <c r="C392" s="149"/>
      <c r="D392" s="149"/>
      <c r="E392" s="149"/>
      <c r="F392" s="149"/>
      <c r="G392" s="149"/>
      <c r="H392" s="210"/>
      <c r="I392" s="210"/>
      <c r="J392" s="151"/>
    </row>
    <row r="393" spans="1:10" x14ac:dyDescent="0.25">
      <c r="A393" s="35">
        <v>391</v>
      </c>
      <c r="B393" s="177"/>
      <c r="C393" s="149"/>
      <c r="D393" s="149"/>
      <c r="E393" s="149"/>
      <c r="F393" s="149"/>
      <c r="G393" s="149"/>
      <c r="H393" s="210"/>
      <c r="I393" s="210"/>
      <c r="J393" s="151"/>
    </row>
    <row r="394" spans="1:10" x14ac:dyDescent="0.25">
      <c r="A394" s="35">
        <v>392</v>
      </c>
      <c r="B394" s="177"/>
      <c r="C394" s="149"/>
      <c r="D394" s="149"/>
      <c r="E394" s="149"/>
      <c r="F394" s="149"/>
      <c r="G394" s="149"/>
      <c r="H394" s="210"/>
      <c r="I394" s="210"/>
      <c r="J394" s="151"/>
    </row>
    <row r="395" spans="1:10" x14ac:dyDescent="0.25">
      <c r="A395" s="35">
        <v>393</v>
      </c>
      <c r="B395" s="177"/>
      <c r="C395" s="149"/>
      <c r="D395" s="149"/>
      <c r="E395" s="149"/>
      <c r="F395" s="149"/>
      <c r="G395" s="149"/>
      <c r="H395" s="210"/>
      <c r="I395" s="210"/>
      <c r="J395" s="151"/>
    </row>
    <row r="396" spans="1:10" x14ac:dyDescent="0.25">
      <c r="A396" s="35">
        <v>394</v>
      </c>
      <c r="B396" s="177"/>
      <c r="C396" s="149"/>
      <c r="D396" s="149"/>
      <c r="E396" s="149"/>
      <c r="F396" s="149"/>
      <c r="G396" s="149"/>
      <c r="H396" s="210"/>
      <c r="I396" s="210"/>
      <c r="J396" s="151"/>
    </row>
    <row r="397" spans="1:10" x14ac:dyDescent="0.25">
      <c r="A397" s="35">
        <v>395</v>
      </c>
      <c r="B397" s="177"/>
      <c r="C397" s="149"/>
      <c r="D397" s="149"/>
      <c r="E397" s="149"/>
      <c r="F397" s="149"/>
      <c r="G397" s="149"/>
      <c r="H397" s="210"/>
      <c r="I397" s="210"/>
      <c r="J397" s="151"/>
    </row>
    <row r="398" spans="1:10" x14ac:dyDescent="0.25">
      <c r="A398" s="35">
        <v>396</v>
      </c>
      <c r="B398" s="177"/>
      <c r="C398" s="149"/>
      <c r="D398" s="149"/>
      <c r="E398" s="149"/>
      <c r="F398" s="149"/>
      <c r="G398" s="149"/>
      <c r="H398" s="210"/>
      <c r="I398" s="210"/>
      <c r="J398" s="151"/>
    </row>
    <row r="399" spans="1:10" x14ac:dyDescent="0.25">
      <c r="A399" s="35">
        <v>397</v>
      </c>
      <c r="B399" s="177"/>
      <c r="C399" s="149"/>
      <c r="D399" s="149"/>
      <c r="E399" s="149"/>
      <c r="F399" s="149"/>
      <c r="G399" s="149"/>
      <c r="H399" s="210"/>
      <c r="I399" s="210"/>
      <c r="J399" s="151"/>
    </row>
    <row r="400" spans="1:10" x14ac:dyDescent="0.25">
      <c r="A400" s="35">
        <v>398</v>
      </c>
      <c r="B400" s="177"/>
      <c r="C400" s="149"/>
      <c r="D400" s="149"/>
      <c r="E400" s="149"/>
      <c r="F400" s="149"/>
      <c r="G400" s="149"/>
      <c r="H400" s="210"/>
      <c r="I400" s="210"/>
      <c r="J400" s="151"/>
    </row>
    <row r="401" spans="1:10" x14ac:dyDescent="0.25">
      <c r="A401" s="35">
        <v>399</v>
      </c>
      <c r="B401" s="177"/>
      <c r="C401" s="149"/>
      <c r="D401" s="149"/>
      <c r="E401" s="149"/>
      <c r="F401" s="149"/>
      <c r="G401" s="149"/>
      <c r="H401" s="210"/>
      <c r="I401" s="210"/>
      <c r="J401" s="151"/>
    </row>
    <row r="402" spans="1:10" x14ac:dyDescent="0.25">
      <c r="A402" s="35">
        <v>400</v>
      </c>
      <c r="B402" s="177"/>
      <c r="C402" s="149"/>
      <c r="D402" s="149"/>
      <c r="E402" s="149"/>
      <c r="F402" s="149"/>
      <c r="G402" s="149"/>
      <c r="H402" s="210"/>
      <c r="I402" s="210"/>
      <c r="J402" s="151"/>
    </row>
    <row r="403" spans="1:10" x14ac:dyDescent="0.25">
      <c r="A403" s="35">
        <v>401</v>
      </c>
      <c r="B403" s="177"/>
      <c r="C403" s="149"/>
      <c r="D403" s="149"/>
      <c r="E403" s="149"/>
      <c r="F403" s="149"/>
      <c r="G403" s="149"/>
      <c r="H403" s="210"/>
      <c r="I403" s="210"/>
      <c r="J403" s="151"/>
    </row>
    <row r="404" spans="1:10" x14ac:dyDescent="0.25">
      <c r="A404" s="35">
        <v>402</v>
      </c>
      <c r="B404" s="177"/>
      <c r="C404" s="149"/>
      <c r="D404" s="149"/>
      <c r="E404" s="149"/>
      <c r="F404" s="149"/>
      <c r="G404" s="149"/>
      <c r="H404" s="210"/>
      <c r="I404" s="210"/>
      <c r="J404" s="151"/>
    </row>
    <row r="405" spans="1:10" x14ac:dyDescent="0.25">
      <c r="A405" s="35">
        <v>403</v>
      </c>
      <c r="B405" s="177"/>
      <c r="C405" s="149"/>
      <c r="D405" s="149"/>
      <c r="E405" s="149"/>
      <c r="F405" s="149"/>
      <c r="G405" s="149"/>
      <c r="H405" s="210"/>
      <c r="I405" s="210"/>
      <c r="J405" s="151"/>
    </row>
    <row r="406" spans="1:10" x14ac:dyDescent="0.25">
      <c r="A406" s="35">
        <v>404</v>
      </c>
      <c r="B406" s="177"/>
      <c r="C406" s="149"/>
      <c r="D406" s="149"/>
      <c r="E406" s="149"/>
      <c r="F406" s="149"/>
      <c r="G406" s="149"/>
      <c r="H406" s="210"/>
      <c r="I406" s="210"/>
      <c r="J406" s="151"/>
    </row>
    <row r="407" spans="1:10" x14ac:dyDescent="0.25">
      <c r="A407" s="35">
        <v>405</v>
      </c>
      <c r="B407" s="177"/>
      <c r="C407" s="149"/>
      <c r="D407" s="149"/>
      <c r="E407" s="149"/>
      <c r="F407" s="149"/>
      <c r="G407" s="149"/>
      <c r="H407" s="210"/>
      <c r="I407" s="210"/>
      <c r="J407" s="151"/>
    </row>
    <row r="408" spans="1:10" x14ac:dyDescent="0.25">
      <c r="A408" s="35">
        <v>406</v>
      </c>
      <c r="B408" s="177"/>
      <c r="C408" s="149"/>
      <c r="D408" s="149"/>
      <c r="E408" s="149"/>
      <c r="F408" s="149"/>
      <c r="G408" s="149"/>
      <c r="H408" s="210"/>
      <c r="I408" s="210"/>
      <c r="J408" s="151"/>
    </row>
    <row r="409" spans="1:10" x14ac:dyDescent="0.25">
      <c r="A409" s="35">
        <v>407</v>
      </c>
      <c r="B409" s="177"/>
      <c r="C409" s="149"/>
      <c r="D409" s="149"/>
      <c r="E409" s="149"/>
      <c r="F409" s="149"/>
      <c r="G409" s="149"/>
      <c r="H409" s="210"/>
      <c r="I409" s="210"/>
      <c r="J409" s="151"/>
    </row>
    <row r="410" spans="1:10" x14ac:dyDescent="0.25">
      <c r="A410" s="35">
        <v>408</v>
      </c>
      <c r="B410" s="177"/>
      <c r="C410" s="149"/>
      <c r="D410" s="149"/>
      <c r="E410" s="149"/>
      <c r="F410" s="149"/>
      <c r="G410" s="149"/>
      <c r="H410" s="210"/>
      <c r="I410" s="210"/>
      <c r="J410" s="151"/>
    </row>
    <row r="411" spans="1:10" x14ac:dyDescent="0.25">
      <c r="A411" s="35">
        <v>409</v>
      </c>
      <c r="B411" s="177"/>
      <c r="C411" s="149"/>
      <c r="D411" s="149"/>
      <c r="E411" s="149"/>
      <c r="F411" s="149"/>
      <c r="G411" s="149"/>
      <c r="H411" s="210"/>
      <c r="I411" s="210"/>
      <c r="J411" s="151"/>
    </row>
    <row r="412" spans="1:10" x14ac:dyDescent="0.25">
      <c r="A412" s="35">
        <v>410</v>
      </c>
      <c r="B412" s="177"/>
      <c r="C412" s="149"/>
      <c r="D412" s="149"/>
      <c r="E412" s="149"/>
      <c r="F412" s="149"/>
      <c r="G412" s="149"/>
      <c r="H412" s="210"/>
      <c r="I412" s="210"/>
      <c r="J412" s="151"/>
    </row>
    <row r="413" spans="1:10" x14ac:dyDescent="0.25">
      <c r="A413" s="35">
        <v>411</v>
      </c>
      <c r="B413" s="177"/>
      <c r="C413" s="149"/>
      <c r="D413" s="149"/>
      <c r="E413" s="149"/>
      <c r="F413" s="149"/>
      <c r="G413" s="149"/>
      <c r="H413" s="210"/>
      <c r="I413" s="210"/>
      <c r="J413" s="151"/>
    </row>
    <row r="414" spans="1:10" x14ac:dyDescent="0.25">
      <c r="A414" s="35">
        <v>412</v>
      </c>
      <c r="B414" s="177"/>
      <c r="C414" s="149"/>
      <c r="D414" s="149"/>
      <c r="E414" s="149"/>
      <c r="F414" s="149"/>
      <c r="G414" s="149"/>
      <c r="H414" s="210"/>
      <c r="I414" s="210"/>
      <c r="J414" s="151"/>
    </row>
    <row r="415" spans="1:10" x14ac:dyDescent="0.25">
      <c r="A415" s="35">
        <v>413</v>
      </c>
      <c r="B415" s="177"/>
      <c r="C415" s="149"/>
      <c r="D415" s="149"/>
      <c r="E415" s="149"/>
      <c r="F415" s="149"/>
      <c r="G415" s="149"/>
      <c r="H415" s="210"/>
      <c r="I415" s="210"/>
      <c r="J415" s="151"/>
    </row>
    <row r="416" spans="1:10" x14ac:dyDescent="0.25">
      <c r="A416" s="35">
        <v>414</v>
      </c>
      <c r="B416" s="177"/>
      <c r="C416" s="149"/>
      <c r="D416" s="149"/>
      <c r="E416" s="149"/>
      <c r="F416" s="149"/>
      <c r="G416" s="149"/>
      <c r="H416" s="210"/>
      <c r="I416" s="210"/>
      <c r="J416" s="151"/>
    </row>
    <row r="417" spans="1:10" x14ac:dyDescent="0.25">
      <c r="A417" s="35">
        <v>415</v>
      </c>
      <c r="B417" s="177"/>
      <c r="C417" s="149"/>
      <c r="D417" s="149"/>
      <c r="E417" s="149"/>
      <c r="F417" s="149"/>
      <c r="G417" s="149"/>
      <c r="H417" s="210"/>
      <c r="I417" s="210"/>
      <c r="J417" s="151"/>
    </row>
    <row r="418" spans="1:10" x14ac:dyDescent="0.25">
      <c r="A418" s="35">
        <v>416</v>
      </c>
      <c r="B418" s="177"/>
      <c r="C418" s="149"/>
      <c r="D418" s="149"/>
      <c r="E418" s="149"/>
      <c r="F418" s="149"/>
      <c r="G418" s="149"/>
      <c r="H418" s="210"/>
      <c r="I418" s="210"/>
      <c r="J418" s="151"/>
    </row>
    <row r="419" spans="1:10" x14ac:dyDescent="0.25">
      <c r="A419" s="35">
        <v>417</v>
      </c>
      <c r="B419" s="177"/>
      <c r="C419" s="149"/>
      <c r="D419" s="149"/>
      <c r="E419" s="149"/>
      <c r="F419" s="149"/>
      <c r="G419" s="149"/>
      <c r="H419" s="210"/>
      <c r="I419" s="210"/>
      <c r="J419" s="151"/>
    </row>
    <row r="420" spans="1:10" x14ac:dyDescent="0.25">
      <c r="A420" s="35">
        <v>418</v>
      </c>
      <c r="B420" s="177"/>
      <c r="C420" s="149"/>
      <c r="D420" s="149"/>
      <c r="E420" s="149"/>
      <c r="F420" s="149"/>
      <c r="G420" s="149"/>
      <c r="H420" s="210"/>
      <c r="I420" s="210"/>
      <c r="J420" s="151"/>
    </row>
    <row r="421" spans="1:10" x14ac:dyDescent="0.25">
      <c r="A421" s="35">
        <v>419</v>
      </c>
      <c r="B421" s="177"/>
      <c r="C421" s="149"/>
      <c r="D421" s="149"/>
      <c r="E421" s="149"/>
      <c r="F421" s="149"/>
      <c r="G421" s="149"/>
      <c r="H421" s="210"/>
      <c r="I421" s="210"/>
      <c r="J421" s="151"/>
    </row>
    <row r="422" spans="1:10" x14ac:dyDescent="0.25">
      <c r="A422" s="35">
        <v>420</v>
      </c>
      <c r="B422" s="177"/>
      <c r="C422" s="149"/>
      <c r="D422" s="149"/>
      <c r="E422" s="149"/>
      <c r="F422" s="149"/>
      <c r="G422" s="149"/>
      <c r="H422" s="210"/>
      <c r="I422" s="210"/>
      <c r="J422" s="151"/>
    </row>
    <row r="423" spans="1:10" x14ac:dyDescent="0.25">
      <c r="A423" s="35">
        <v>421</v>
      </c>
      <c r="B423" s="177"/>
      <c r="C423" s="149"/>
      <c r="D423" s="149"/>
      <c r="E423" s="149"/>
      <c r="F423" s="149"/>
      <c r="G423" s="149"/>
      <c r="H423" s="210"/>
      <c r="I423" s="210"/>
      <c r="J423" s="151"/>
    </row>
    <row r="424" spans="1:10" x14ac:dyDescent="0.25">
      <c r="A424" s="35">
        <v>422</v>
      </c>
      <c r="B424" s="177"/>
      <c r="C424" s="149"/>
      <c r="D424" s="149"/>
      <c r="E424" s="149"/>
      <c r="F424" s="149"/>
      <c r="G424" s="149"/>
      <c r="H424" s="210"/>
      <c r="I424" s="210"/>
      <c r="J424" s="151"/>
    </row>
    <row r="425" spans="1:10" x14ac:dyDescent="0.25">
      <c r="A425" s="35">
        <v>423</v>
      </c>
      <c r="B425" s="177"/>
      <c r="C425" s="149"/>
      <c r="D425" s="149"/>
      <c r="E425" s="149"/>
      <c r="F425" s="149"/>
      <c r="G425" s="149"/>
      <c r="H425" s="210"/>
      <c r="I425" s="210"/>
      <c r="J425" s="151"/>
    </row>
    <row r="426" spans="1:10" x14ac:dyDescent="0.25">
      <c r="A426" s="35">
        <v>424</v>
      </c>
      <c r="B426" s="177"/>
      <c r="C426" s="149"/>
      <c r="D426" s="149"/>
      <c r="E426" s="149"/>
      <c r="F426" s="149"/>
      <c r="G426" s="149"/>
      <c r="H426" s="210"/>
      <c r="I426" s="210"/>
      <c r="J426" s="151"/>
    </row>
    <row r="427" spans="1:10" x14ac:dyDescent="0.25">
      <c r="A427" s="35">
        <v>425</v>
      </c>
      <c r="B427" s="177"/>
      <c r="C427" s="149"/>
      <c r="D427" s="149"/>
      <c r="E427" s="149"/>
      <c r="F427" s="149"/>
      <c r="G427" s="149"/>
      <c r="H427" s="210"/>
      <c r="I427" s="210"/>
      <c r="J427" s="151"/>
    </row>
    <row r="428" spans="1:10" x14ac:dyDescent="0.25">
      <c r="A428" s="35">
        <v>426</v>
      </c>
      <c r="B428" s="177"/>
      <c r="C428" s="149"/>
      <c r="D428" s="149"/>
      <c r="E428" s="149"/>
      <c r="F428" s="149"/>
      <c r="G428" s="149"/>
      <c r="H428" s="210"/>
      <c r="I428" s="210"/>
      <c r="J428" s="151"/>
    </row>
    <row r="429" spans="1:10" x14ac:dyDescent="0.25">
      <c r="A429" s="35">
        <v>427</v>
      </c>
      <c r="B429" s="177"/>
      <c r="C429" s="149"/>
      <c r="D429" s="149"/>
      <c r="E429" s="149"/>
      <c r="F429" s="149"/>
      <c r="G429" s="149"/>
      <c r="H429" s="210"/>
      <c r="I429" s="210"/>
      <c r="J429" s="151"/>
    </row>
    <row r="430" spans="1:10" x14ac:dyDescent="0.25">
      <c r="A430" s="35">
        <v>428</v>
      </c>
      <c r="B430" s="177"/>
      <c r="C430" s="149"/>
      <c r="D430" s="149"/>
      <c r="E430" s="149"/>
      <c r="F430" s="149"/>
      <c r="G430" s="149"/>
      <c r="H430" s="210"/>
      <c r="I430" s="210"/>
      <c r="J430" s="151"/>
    </row>
    <row r="431" spans="1:10" x14ac:dyDescent="0.25">
      <c r="A431" s="35">
        <v>429</v>
      </c>
      <c r="B431" s="177"/>
      <c r="C431" s="149"/>
      <c r="D431" s="149"/>
      <c r="E431" s="149"/>
      <c r="F431" s="149"/>
      <c r="G431" s="149"/>
      <c r="H431" s="210"/>
      <c r="I431" s="210"/>
      <c r="J431" s="151"/>
    </row>
    <row r="432" spans="1:10" x14ac:dyDescent="0.25">
      <c r="A432" s="35">
        <v>430</v>
      </c>
      <c r="B432" s="177"/>
      <c r="C432" s="149"/>
      <c r="D432" s="149"/>
      <c r="E432" s="149"/>
      <c r="F432" s="149"/>
      <c r="G432" s="149"/>
      <c r="H432" s="210"/>
      <c r="I432" s="210"/>
      <c r="J432" s="151"/>
    </row>
    <row r="433" spans="1:10" x14ac:dyDescent="0.25">
      <c r="A433" s="35">
        <v>431</v>
      </c>
      <c r="B433" s="177"/>
      <c r="C433" s="149"/>
      <c r="D433" s="149"/>
      <c r="E433" s="149"/>
      <c r="F433" s="149"/>
      <c r="G433" s="149"/>
      <c r="H433" s="210"/>
      <c r="I433" s="210"/>
      <c r="J433" s="151"/>
    </row>
    <row r="434" spans="1:10" x14ac:dyDescent="0.25">
      <c r="A434" s="35">
        <v>432</v>
      </c>
      <c r="B434" s="177"/>
      <c r="C434" s="149"/>
      <c r="D434" s="149"/>
      <c r="E434" s="149"/>
      <c r="F434" s="149"/>
      <c r="G434" s="149"/>
      <c r="H434" s="210"/>
      <c r="I434" s="210"/>
      <c r="J434" s="151"/>
    </row>
    <row r="435" spans="1:10" x14ac:dyDescent="0.25">
      <c r="A435" s="35">
        <v>433</v>
      </c>
      <c r="B435" s="177"/>
      <c r="C435" s="149"/>
      <c r="D435" s="149"/>
      <c r="E435" s="149"/>
      <c r="F435" s="149"/>
      <c r="G435" s="149"/>
      <c r="H435" s="210"/>
      <c r="I435" s="210"/>
      <c r="J435" s="151"/>
    </row>
    <row r="436" spans="1:10" x14ac:dyDescent="0.25">
      <c r="A436" s="35">
        <v>434</v>
      </c>
      <c r="B436" s="177"/>
      <c r="C436" s="149"/>
      <c r="D436" s="149"/>
      <c r="E436" s="149"/>
      <c r="F436" s="149"/>
      <c r="G436" s="149"/>
      <c r="H436" s="210"/>
      <c r="I436" s="210"/>
      <c r="J436" s="151"/>
    </row>
    <row r="437" spans="1:10" x14ac:dyDescent="0.25">
      <c r="A437" s="35">
        <v>435</v>
      </c>
      <c r="B437" s="177"/>
      <c r="C437" s="149"/>
      <c r="D437" s="149"/>
      <c r="E437" s="149"/>
      <c r="F437" s="149"/>
      <c r="G437" s="149"/>
      <c r="H437" s="210"/>
      <c r="I437" s="210"/>
      <c r="J437" s="216"/>
    </row>
    <row r="438" spans="1:10" x14ac:dyDescent="0.25">
      <c r="A438" s="35">
        <v>436</v>
      </c>
      <c r="B438" s="177"/>
      <c r="C438" s="149"/>
      <c r="D438" s="149"/>
      <c r="E438" s="149"/>
      <c r="F438" s="149"/>
      <c r="G438" s="149"/>
      <c r="H438" s="210"/>
      <c r="I438" s="210"/>
      <c r="J438" s="216"/>
    </row>
    <row r="439" spans="1:10" x14ac:dyDescent="0.25">
      <c r="A439" s="35">
        <v>437</v>
      </c>
      <c r="B439" s="177"/>
      <c r="C439" s="149"/>
      <c r="D439" s="149"/>
      <c r="E439" s="149"/>
      <c r="F439" s="149"/>
      <c r="G439" s="149"/>
      <c r="H439" s="210"/>
      <c r="I439" s="210"/>
      <c r="J439" s="151"/>
    </row>
    <row r="440" spans="1:10" x14ac:dyDescent="0.25">
      <c r="A440" s="35">
        <v>438</v>
      </c>
      <c r="B440" s="177"/>
      <c r="C440" s="149"/>
      <c r="D440" s="149"/>
      <c r="E440" s="149"/>
      <c r="F440" s="149"/>
      <c r="G440" s="149"/>
      <c r="H440" s="210"/>
      <c r="I440" s="210"/>
      <c r="J440" s="151"/>
    </row>
    <row r="441" spans="1:10" x14ac:dyDescent="0.25">
      <c r="A441" s="35">
        <v>439</v>
      </c>
      <c r="B441" s="177"/>
      <c r="C441" s="149"/>
      <c r="D441" s="149"/>
      <c r="E441" s="149"/>
      <c r="F441" s="149"/>
      <c r="G441" s="149"/>
      <c r="H441" s="210"/>
      <c r="I441" s="210"/>
      <c r="J441" s="151"/>
    </row>
    <row r="442" spans="1:10" x14ac:dyDescent="0.25">
      <c r="A442" s="35">
        <v>440</v>
      </c>
      <c r="B442" s="177"/>
      <c r="C442" s="149"/>
      <c r="D442" s="149"/>
      <c r="E442" s="149"/>
      <c r="F442" s="149"/>
      <c r="G442" s="149"/>
      <c r="H442" s="210"/>
      <c r="I442" s="210"/>
      <c r="J442" s="151"/>
    </row>
    <row r="443" spans="1:10" x14ac:dyDescent="0.25">
      <c r="A443" s="35">
        <v>441</v>
      </c>
      <c r="B443" s="177"/>
      <c r="C443" s="149"/>
      <c r="D443" s="149"/>
      <c r="E443" s="149"/>
      <c r="F443" s="149"/>
      <c r="G443" s="149"/>
      <c r="H443" s="210"/>
      <c r="I443" s="210"/>
      <c r="J443" s="151"/>
    </row>
    <row r="444" spans="1:10" x14ac:dyDescent="0.25">
      <c r="A444" s="35">
        <v>442</v>
      </c>
      <c r="B444" s="177"/>
      <c r="C444" s="149"/>
      <c r="D444" s="149"/>
      <c r="E444" s="149"/>
      <c r="F444" s="149"/>
      <c r="G444" s="149"/>
      <c r="H444" s="210"/>
      <c r="I444" s="210"/>
      <c r="J444" s="151"/>
    </row>
    <row r="445" spans="1:10" x14ac:dyDescent="0.25">
      <c r="A445" s="35">
        <v>443</v>
      </c>
      <c r="B445" s="177"/>
      <c r="C445" s="149"/>
      <c r="D445" s="149"/>
      <c r="E445" s="149"/>
      <c r="F445" s="149"/>
      <c r="G445" s="149"/>
      <c r="H445" s="210"/>
      <c r="I445" s="210"/>
      <c r="J445" s="151"/>
    </row>
    <row r="446" spans="1:10" x14ac:dyDescent="0.25">
      <c r="A446" s="35">
        <v>444</v>
      </c>
      <c r="B446" s="177"/>
      <c r="C446" s="149"/>
      <c r="D446" s="149"/>
      <c r="E446" s="149"/>
      <c r="F446" s="149"/>
      <c r="G446" s="149"/>
      <c r="H446" s="210"/>
      <c r="I446" s="210"/>
      <c r="J446" s="151"/>
    </row>
    <row r="447" spans="1:10" x14ac:dyDescent="0.25">
      <c r="A447" s="35">
        <v>445</v>
      </c>
      <c r="B447" s="177"/>
      <c r="C447" s="149"/>
      <c r="D447" s="149"/>
      <c r="E447" s="149"/>
      <c r="F447" s="149"/>
      <c r="G447" s="149"/>
      <c r="H447" s="210"/>
      <c r="I447" s="210"/>
      <c r="J447" s="151"/>
    </row>
    <row r="448" spans="1:10" x14ac:dyDescent="0.25">
      <c r="A448" s="35">
        <v>446</v>
      </c>
      <c r="B448" s="177"/>
      <c r="C448" s="149"/>
      <c r="D448" s="149"/>
      <c r="E448" s="149"/>
      <c r="F448" s="149"/>
      <c r="G448" s="149"/>
      <c r="H448" s="210"/>
      <c r="I448" s="210"/>
      <c r="J448" s="151"/>
    </row>
    <row r="449" spans="1:10" x14ac:dyDescent="0.25">
      <c r="A449" s="35">
        <v>447</v>
      </c>
      <c r="B449" s="177"/>
      <c r="C449" s="149"/>
      <c r="D449" s="149"/>
      <c r="E449" s="149"/>
      <c r="F449" s="149"/>
      <c r="G449" s="149"/>
      <c r="H449" s="210"/>
      <c r="I449" s="210"/>
      <c r="J449" s="151"/>
    </row>
    <row r="450" spans="1:10" x14ac:dyDescent="0.25">
      <c r="A450" s="35">
        <v>448</v>
      </c>
      <c r="B450" s="177"/>
      <c r="C450" s="149"/>
      <c r="D450" s="149"/>
      <c r="E450" s="149"/>
      <c r="F450" s="149"/>
      <c r="G450" s="149"/>
      <c r="H450" s="210"/>
      <c r="I450" s="210"/>
      <c r="J450" s="151"/>
    </row>
    <row r="451" spans="1:10" x14ac:dyDescent="0.25">
      <c r="A451" s="35">
        <v>449</v>
      </c>
      <c r="B451" s="177"/>
      <c r="C451" s="149"/>
      <c r="D451" s="149"/>
      <c r="E451" s="149"/>
      <c r="F451" s="149"/>
      <c r="G451" s="149"/>
      <c r="H451" s="210"/>
      <c r="I451" s="210"/>
      <c r="J451" s="151"/>
    </row>
    <row r="452" spans="1:10" x14ac:dyDescent="0.25">
      <c r="A452" s="35">
        <v>450</v>
      </c>
      <c r="B452" s="177"/>
      <c r="C452" s="149"/>
      <c r="D452" s="149"/>
      <c r="E452" s="149"/>
      <c r="F452" s="149"/>
      <c r="G452" s="149"/>
      <c r="H452" s="210"/>
      <c r="I452" s="210"/>
      <c r="J452" s="151"/>
    </row>
    <row r="453" spans="1:10" x14ac:dyDescent="0.25">
      <c r="A453" s="35">
        <v>451</v>
      </c>
      <c r="B453" s="177"/>
      <c r="C453" s="149"/>
      <c r="D453" s="149"/>
      <c r="E453" s="149"/>
      <c r="F453" s="149"/>
      <c r="G453" s="149"/>
      <c r="H453" s="210"/>
      <c r="I453" s="210"/>
      <c r="J453" s="151"/>
    </row>
    <row r="454" spans="1:10" x14ac:dyDescent="0.25">
      <c r="A454" s="35">
        <v>452</v>
      </c>
      <c r="B454" s="427"/>
      <c r="C454" s="428"/>
      <c r="D454" s="149"/>
      <c r="E454" s="149"/>
      <c r="F454" s="149"/>
      <c r="G454" s="149"/>
      <c r="H454" s="210"/>
      <c r="I454" s="210"/>
      <c r="J454" s="151"/>
    </row>
    <row r="455" spans="1:10" x14ac:dyDescent="0.25">
      <c r="A455" s="35">
        <v>453</v>
      </c>
      <c r="B455" s="247"/>
      <c r="C455" s="170"/>
      <c r="D455" s="149"/>
      <c r="E455" s="149"/>
      <c r="F455" s="149"/>
      <c r="G455" s="149"/>
      <c r="H455" s="210"/>
      <c r="I455" s="211"/>
      <c r="J455" s="151"/>
    </row>
    <row r="456" spans="1:10" x14ac:dyDescent="0.25">
      <c r="A456" s="35">
        <v>454</v>
      </c>
      <c r="B456" s="278"/>
      <c r="C456" s="170"/>
      <c r="D456" s="149"/>
      <c r="E456" s="149"/>
      <c r="F456" s="149"/>
      <c r="G456" s="149"/>
      <c r="H456" s="210"/>
      <c r="I456" s="211"/>
      <c r="J456" s="151"/>
    </row>
    <row r="457" spans="1:10" x14ac:dyDescent="0.25">
      <c r="A457" s="35">
        <v>455</v>
      </c>
      <c r="B457" s="157"/>
      <c r="C457" s="170"/>
      <c r="D457" s="149"/>
      <c r="E457" s="149"/>
      <c r="F457" s="149"/>
      <c r="G457" s="149"/>
      <c r="H457" s="210"/>
      <c r="I457" s="211"/>
      <c r="J457" s="151"/>
    </row>
    <row r="458" spans="1:10" x14ac:dyDescent="0.25">
      <c r="A458" s="35">
        <v>456</v>
      </c>
      <c r="B458" s="206"/>
      <c r="C458" s="170"/>
      <c r="D458" s="149"/>
      <c r="E458" s="149"/>
      <c r="F458" s="149"/>
      <c r="G458" s="149"/>
      <c r="H458" s="210"/>
      <c r="I458" s="211"/>
      <c r="J458" s="151"/>
    </row>
    <row r="459" spans="1:10" x14ac:dyDescent="0.25">
      <c r="A459" s="35">
        <v>457</v>
      </c>
      <c r="B459" s="206"/>
      <c r="C459" s="170"/>
      <c r="D459" s="149"/>
      <c r="E459" s="149"/>
      <c r="F459" s="149"/>
      <c r="G459" s="149"/>
      <c r="H459" s="210"/>
      <c r="I459" s="211"/>
      <c r="J459" s="151"/>
    </row>
    <row r="460" spans="1:10" x14ac:dyDescent="0.25">
      <c r="A460" s="35">
        <v>458</v>
      </c>
      <c r="B460" s="206"/>
      <c r="C460" s="170"/>
      <c r="D460" s="149"/>
      <c r="E460" s="149"/>
      <c r="F460" s="149"/>
      <c r="G460" s="149"/>
      <c r="H460" s="210"/>
      <c r="I460" s="211"/>
      <c r="J460" s="151"/>
    </row>
    <row r="461" spans="1:10" x14ac:dyDescent="0.25">
      <c r="A461" s="35">
        <v>459</v>
      </c>
      <c r="B461" s="206"/>
      <c r="C461" s="170"/>
      <c r="D461" s="149"/>
      <c r="E461" s="149"/>
      <c r="F461" s="149"/>
      <c r="G461" s="149"/>
      <c r="H461" s="210"/>
      <c r="I461" s="211"/>
      <c r="J461" s="151"/>
    </row>
    <row r="462" spans="1:10" x14ac:dyDescent="0.25">
      <c r="A462" s="35">
        <v>460</v>
      </c>
      <c r="B462" s="206"/>
      <c r="C462" s="170"/>
      <c r="D462" s="149"/>
      <c r="E462" s="149"/>
      <c r="F462" s="149"/>
      <c r="G462" s="149"/>
      <c r="H462" s="210"/>
      <c r="I462" s="211"/>
      <c r="J462" s="151"/>
    </row>
    <row r="463" spans="1:10" x14ac:dyDescent="0.25">
      <c r="A463" s="35">
        <v>461</v>
      </c>
      <c r="B463" s="206"/>
      <c r="C463" s="170"/>
      <c r="D463" s="149"/>
      <c r="E463" s="149"/>
      <c r="F463" s="149"/>
      <c r="G463" s="149"/>
      <c r="H463" s="210"/>
      <c r="I463" s="211"/>
      <c r="J463" s="151"/>
    </row>
    <row r="464" spans="1:10" x14ac:dyDescent="0.25">
      <c r="A464" s="35">
        <v>462</v>
      </c>
      <c r="B464" s="206"/>
      <c r="C464" s="170"/>
      <c r="D464" s="149"/>
      <c r="E464" s="149"/>
      <c r="F464" s="149"/>
      <c r="G464" s="149"/>
      <c r="H464" s="210"/>
      <c r="I464" s="211"/>
      <c r="J464" s="151"/>
    </row>
    <row r="465" spans="1:10" x14ac:dyDescent="0.25">
      <c r="A465" s="35">
        <v>463</v>
      </c>
      <c r="B465" s="206"/>
      <c r="C465" s="170"/>
      <c r="D465" s="149"/>
      <c r="E465" s="149"/>
      <c r="F465" s="149"/>
      <c r="G465" s="149"/>
      <c r="H465" s="210"/>
      <c r="I465" s="211"/>
      <c r="J465" s="151"/>
    </row>
    <row r="466" spans="1:10" x14ac:dyDescent="0.25">
      <c r="A466" s="35">
        <v>464</v>
      </c>
      <c r="B466" s="206"/>
      <c r="C466" s="170"/>
      <c r="D466" s="149"/>
      <c r="E466" s="149"/>
      <c r="F466" s="149"/>
      <c r="G466" s="149"/>
      <c r="H466" s="210"/>
      <c r="I466" s="211"/>
      <c r="J466" s="151"/>
    </row>
    <row r="467" spans="1:10" x14ac:dyDescent="0.25">
      <c r="A467" s="35">
        <v>465</v>
      </c>
      <c r="B467" s="206"/>
      <c r="C467" s="170"/>
      <c r="D467" s="149"/>
      <c r="E467" s="149"/>
      <c r="F467" s="149"/>
      <c r="G467" s="149"/>
      <c r="H467" s="210"/>
      <c r="I467" s="211"/>
      <c r="J467" s="151"/>
    </row>
    <row r="468" spans="1:10" x14ac:dyDescent="0.25">
      <c r="A468" s="35">
        <v>466</v>
      </c>
      <c r="B468" s="206"/>
      <c r="C468" s="170"/>
      <c r="D468" s="149"/>
      <c r="E468" s="149"/>
      <c r="F468" s="149"/>
      <c r="G468" s="149"/>
      <c r="H468" s="210"/>
      <c r="I468" s="211"/>
      <c r="J468" s="151"/>
    </row>
    <row r="469" spans="1:10" x14ac:dyDescent="0.25">
      <c r="A469" s="35">
        <v>467</v>
      </c>
      <c r="B469" s="206"/>
      <c r="C469" s="170"/>
      <c r="D469" s="149"/>
      <c r="E469" s="149"/>
      <c r="F469" s="149"/>
      <c r="G469" s="149"/>
      <c r="H469" s="210"/>
      <c r="I469" s="211"/>
      <c r="J469" s="151"/>
    </row>
    <row r="470" spans="1:10" x14ac:dyDescent="0.25">
      <c r="A470" s="35">
        <v>468</v>
      </c>
      <c r="B470" s="206"/>
      <c r="C470" s="170"/>
      <c r="D470" s="149"/>
      <c r="E470" s="149"/>
      <c r="F470" s="149"/>
      <c r="G470" s="149"/>
      <c r="H470" s="210"/>
      <c r="I470" s="211"/>
      <c r="J470" s="151"/>
    </row>
    <row r="471" spans="1:10" x14ac:dyDescent="0.25">
      <c r="A471" s="35">
        <v>469</v>
      </c>
      <c r="B471" s="206"/>
      <c r="C471" s="170"/>
      <c r="D471" s="149"/>
      <c r="E471" s="149"/>
      <c r="F471" s="149"/>
      <c r="G471" s="149"/>
      <c r="H471" s="210"/>
      <c r="I471" s="211"/>
      <c r="J471" s="151"/>
    </row>
    <row r="472" spans="1:10" x14ac:dyDescent="0.25">
      <c r="A472" s="35">
        <v>470</v>
      </c>
      <c r="B472" s="206"/>
      <c r="C472" s="170"/>
      <c r="D472" s="149"/>
      <c r="E472" s="149"/>
      <c r="F472" s="149"/>
      <c r="G472" s="149"/>
      <c r="H472" s="210"/>
      <c r="I472" s="211"/>
      <c r="J472" s="151"/>
    </row>
    <row r="473" spans="1:10" x14ac:dyDescent="0.25">
      <c r="A473" s="35">
        <v>471</v>
      </c>
      <c r="B473" s="206"/>
      <c r="C473" s="170"/>
      <c r="D473" s="149"/>
      <c r="E473" s="149"/>
      <c r="F473" s="149"/>
      <c r="G473" s="149"/>
      <c r="H473" s="210"/>
      <c r="I473" s="211"/>
      <c r="J473" s="151"/>
    </row>
    <row r="474" spans="1:10" x14ac:dyDescent="0.25">
      <c r="A474" s="35">
        <v>472</v>
      </c>
      <c r="B474" s="338"/>
      <c r="C474" s="170"/>
      <c r="D474" s="149"/>
      <c r="E474" s="149"/>
      <c r="F474" s="149"/>
      <c r="G474" s="149"/>
      <c r="H474" s="210"/>
      <c r="I474" s="211"/>
      <c r="J474" s="151"/>
    </row>
    <row r="475" spans="1:10" x14ac:dyDescent="0.25">
      <c r="A475" s="35">
        <v>473</v>
      </c>
      <c r="B475" s="206"/>
      <c r="C475" s="170"/>
      <c r="D475" s="149"/>
      <c r="E475" s="149"/>
      <c r="F475" s="149"/>
      <c r="G475" s="149"/>
      <c r="H475" s="210"/>
      <c r="I475" s="211"/>
      <c r="J475" s="151"/>
    </row>
    <row r="476" spans="1:10" x14ac:dyDescent="0.25">
      <c r="A476" s="35">
        <v>474</v>
      </c>
      <c r="B476" s="338"/>
      <c r="C476" s="170"/>
      <c r="D476" s="149"/>
      <c r="E476" s="149"/>
      <c r="F476" s="149"/>
      <c r="G476" s="149"/>
      <c r="H476" s="210"/>
      <c r="I476" s="211"/>
      <c r="J476" s="151"/>
    </row>
    <row r="477" spans="1:10" x14ac:dyDescent="0.25">
      <c r="A477" s="35">
        <v>475</v>
      </c>
      <c r="B477" s="206"/>
      <c r="C477" s="170"/>
      <c r="D477" s="149"/>
      <c r="E477" s="149"/>
      <c r="F477" s="149"/>
      <c r="G477" s="149"/>
      <c r="H477" s="210"/>
      <c r="I477" s="211"/>
      <c r="J477" s="151"/>
    </row>
    <row r="478" spans="1:10" x14ac:dyDescent="0.25">
      <c r="A478" s="35">
        <v>476</v>
      </c>
      <c r="B478" s="206"/>
      <c r="C478" s="170"/>
      <c r="D478" s="149"/>
      <c r="E478" s="149"/>
      <c r="F478" s="149"/>
      <c r="G478" s="149"/>
      <c r="H478" s="210"/>
      <c r="I478" s="211"/>
      <c r="J478" s="151"/>
    </row>
    <row r="479" spans="1:10" x14ac:dyDescent="0.25">
      <c r="A479" s="35">
        <v>477</v>
      </c>
      <c r="B479" s="177"/>
      <c r="C479" s="269"/>
      <c r="D479" s="149"/>
      <c r="E479" s="149"/>
      <c r="F479" s="149"/>
      <c r="G479" s="149"/>
      <c r="H479" s="210"/>
      <c r="I479" s="211"/>
      <c r="J479" s="151"/>
    </row>
    <row r="480" spans="1:10" x14ac:dyDescent="0.25">
      <c r="A480" s="35">
        <v>478</v>
      </c>
      <c r="B480" s="177"/>
      <c r="C480" s="269"/>
      <c r="D480" s="149"/>
      <c r="E480" s="149"/>
      <c r="F480" s="149"/>
      <c r="G480" s="149"/>
      <c r="H480" s="210"/>
      <c r="I480" s="211"/>
      <c r="J480" s="151"/>
    </row>
    <row r="481" spans="1:10" x14ac:dyDescent="0.25">
      <c r="A481" s="35">
        <v>479</v>
      </c>
      <c r="B481" s="268"/>
      <c r="C481" s="269"/>
      <c r="D481" s="149"/>
      <c r="E481" s="149"/>
      <c r="F481" s="149"/>
      <c r="G481" s="149"/>
      <c r="H481" s="210"/>
      <c r="I481" s="211"/>
      <c r="J481" s="151"/>
    </row>
    <row r="482" spans="1:10" x14ac:dyDescent="0.25">
      <c r="A482" s="35">
        <v>480</v>
      </c>
      <c r="B482" s="206"/>
      <c r="C482" s="170"/>
      <c r="D482" s="149"/>
      <c r="E482" s="149"/>
      <c r="F482" s="149"/>
      <c r="G482" s="149"/>
      <c r="H482" s="210"/>
      <c r="I482" s="211"/>
      <c r="J482" s="151"/>
    </row>
    <row r="483" spans="1:10" x14ac:dyDescent="0.25">
      <c r="A483" s="35">
        <v>481</v>
      </c>
      <c r="B483" s="247"/>
      <c r="C483" s="170"/>
      <c r="D483" s="149"/>
      <c r="E483" s="149"/>
      <c r="F483" s="149"/>
      <c r="G483" s="149"/>
      <c r="H483" s="210"/>
      <c r="I483" s="211"/>
      <c r="J483" s="151"/>
    </row>
    <row r="484" spans="1:10" x14ac:dyDescent="0.25">
      <c r="A484" s="35">
        <v>482</v>
      </c>
      <c r="B484" s="206"/>
      <c r="C484" s="170"/>
      <c r="D484" s="149"/>
      <c r="E484" s="149"/>
      <c r="F484" s="149"/>
      <c r="G484" s="149"/>
      <c r="H484" s="210"/>
      <c r="I484" s="211"/>
      <c r="J484" s="151"/>
    </row>
    <row r="485" spans="1:10" x14ac:dyDescent="0.25">
      <c r="A485" s="35">
        <v>483</v>
      </c>
      <c r="B485" s="206"/>
      <c r="C485" s="170"/>
      <c r="D485" s="149"/>
      <c r="E485" s="149"/>
      <c r="F485" s="149"/>
      <c r="G485" s="149"/>
      <c r="H485" s="210"/>
      <c r="I485" s="211"/>
      <c r="J485" s="151"/>
    </row>
    <row r="486" spans="1:10" x14ac:dyDescent="0.25">
      <c r="A486" s="35">
        <v>484</v>
      </c>
      <c r="B486" s="206"/>
      <c r="C486" s="170"/>
      <c r="D486" s="149"/>
      <c r="E486" s="149"/>
      <c r="F486" s="149"/>
      <c r="G486" s="149"/>
      <c r="H486" s="210"/>
      <c r="I486" s="211"/>
      <c r="J486" s="151"/>
    </row>
    <row r="487" spans="1:10" x14ac:dyDescent="0.25">
      <c r="A487" s="35">
        <v>485</v>
      </c>
      <c r="B487" s="206"/>
      <c r="C487" s="170"/>
      <c r="D487" s="149"/>
      <c r="E487" s="149"/>
      <c r="F487" s="149"/>
      <c r="G487" s="149"/>
      <c r="H487" s="210"/>
      <c r="I487" s="211"/>
      <c r="J487" s="151"/>
    </row>
    <row r="488" spans="1:10" x14ac:dyDescent="0.25">
      <c r="A488" s="35">
        <v>486</v>
      </c>
      <c r="B488" s="206"/>
      <c r="C488" s="170"/>
      <c r="D488" s="149"/>
      <c r="E488" s="149"/>
      <c r="F488" s="149"/>
      <c r="G488" s="149"/>
      <c r="H488" s="210"/>
      <c r="I488" s="211"/>
      <c r="J488" s="151"/>
    </row>
    <row r="489" spans="1:10" x14ac:dyDescent="0.25">
      <c r="A489" s="35">
        <v>487</v>
      </c>
      <c r="B489" s="206"/>
      <c r="C489" s="170"/>
      <c r="D489" s="149"/>
      <c r="E489" s="149"/>
      <c r="F489" s="149"/>
      <c r="G489" s="149"/>
      <c r="H489" s="210"/>
      <c r="I489" s="211"/>
      <c r="J489" s="151"/>
    </row>
    <row r="490" spans="1:10" x14ac:dyDescent="0.25">
      <c r="A490" s="35">
        <v>488</v>
      </c>
      <c r="B490" s="260"/>
      <c r="C490" s="170"/>
      <c r="D490" s="149"/>
      <c r="E490" s="149"/>
      <c r="F490" s="149"/>
      <c r="G490" s="149"/>
      <c r="H490" s="210"/>
      <c r="I490" s="211"/>
      <c r="J490" s="151"/>
    </row>
    <row r="491" spans="1:10" x14ac:dyDescent="0.25">
      <c r="A491" s="35">
        <v>489</v>
      </c>
      <c r="B491" s="157"/>
      <c r="C491" s="170"/>
      <c r="D491" s="149"/>
      <c r="E491" s="149"/>
      <c r="F491" s="149"/>
      <c r="G491" s="149"/>
      <c r="H491" s="210"/>
      <c r="I491" s="211"/>
      <c r="J491" s="151"/>
    </row>
    <row r="492" spans="1:10" x14ac:dyDescent="0.25">
      <c r="A492" s="35">
        <v>490</v>
      </c>
      <c r="B492" s="206"/>
      <c r="C492" s="170"/>
      <c r="D492" s="149"/>
      <c r="E492" s="149"/>
      <c r="F492" s="149"/>
      <c r="G492" s="149"/>
      <c r="H492" s="210"/>
      <c r="I492" s="211"/>
      <c r="J492" s="151"/>
    </row>
    <row r="493" spans="1:10" x14ac:dyDescent="0.25">
      <c r="A493" s="35">
        <v>491</v>
      </c>
      <c r="B493" s="260"/>
      <c r="C493" s="170"/>
      <c r="D493" s="149"/>
      <c r="E493" s="149"/>
      <c r="F493" s="149"/>
      <c r="G493" s="149"/>
      <c r="H493" s="210"/>
      <c r="I493" s="211"/>
      <c r="J493" s="151"/>
    </row>
    <row r="494" spans="1:10" x14ac:dyDescent="0.25">
      <c r="A494" s="35">
        <v>492</v>
      </c>
      <c r="B494" s="247"/>
      <c r="C494" s="170"/>
      <c r="D494" s="149"/>
      <c r="E494" s="149"/>
      <c r="F494" s="149"/>
      <c r="G494" s="149"/>
      <c r="H494" s="210"/>
      <c r="I494" s="211"/>
      <c r="J494" s="151"/>
    </row>
    <row r="495" spans="1:10" x14ac:dyDescent="0.25">
      <c r="A495" s="35">
        <v>493</v>
      </c>
      <c r="B495" s="247"/>
      <c r="C495" s="170"/>
      <c r="D495" s="149"/>
      <c r="E495" s="149"/>
      <c r="F495" s="149"/>
      <c r="G495" s="149"/>
      <c r="H495" s="210"/>
      <c r="I495" s="211"/>
      <c r="J495" s="151"/>
    </row>
    <row r="496" spans="1:10" x14ac:dyDescent="0.25">
      <c r="A496" s="35">
        <v>494</v>
      </c>
      <c r="B496" s="247"/>
      <c r="C496" s="170"/>
      <c r="D496" s="149"/>
      <c r="E496" s="149"/>
      <c r="F496" s="149"/>
      <c r="G496" s="149"/>
      <c r="H496" s="210"/>
      <c r="I496" s="211"/>
      <c r="J496" s="151"/>
    </row>
    <row r="497" spans="1:10" x14ac:dyDescent="0.25">
      <c r="A497" s="35">
        <v>495</v>
      </c>
      <c r="B497" s="206"/>
      <c r="C497" s="170"/>
      <c r="D497" s="149"/>
      <c r="E497" s="149"/>
      <c r="F497" s="149"/>
      <c r="G497" s="149"/>
      <c r="H497" s="210"/>
      <c r="I497" s="211"/>
      <c r="J497" s="151"/>
    </row>
    <row r="498" spans="1:10" x14ac:dyDescent="0.25">
      <c r="A498" s="35">
        <v>496</v>
      </c>
      <c r="B498" s="247"/>
      <c r="C498" s="170"/>
      <c r="D498" s="149"/>
      <c r="E498" s="149"/>
      <c r="F498" s="149"/>
      <c r="G498" s="149"/>
      <c r="H498" s="210"/>
      <c r="I498" s="211"/>
      <c r="J498" s="151"/>
    </row>
    <row r="499" spans="1:10" x14ac:dyDescent="0.25">
      <c r="A499" s="35">
        <v>497</v>
      </c>
      <c r="B499" s="261"/>
      <c r="C499" s="170"/>
      <c r="D499" s="149"/>
      <c r="E499" s="149"/>
      <c r="F499" s="149"/>
      <c r="G499" s="149"/>
      <c r="H499" s="210"/>
      <c r="I499" s="211"/>
      <c r="J499" s="151"/>
    </row>
    <row r="500" spans="1:10" x14ac:dyDescent="0.25">
      <c r="A500" s="35">
        <v>498</v>
      </c>
      <c r="B500" s="247"/>
      <c r="C500" s="170"/>
      <c r="D500" s="149"/>
      <c r="E500" s="149"/>
      <c r="F500" s="149"/>
      <c r="G500" s="149"/>
      <c r="H500" s="210"/>
      <c r="I500" s="211"/>
      <c r="J500" s="151"/>
    </row>
    <row r="501" spans="1:10" x14ac:dyDescent="0.25">
      <c r="A501" s="35">
        <v>499</v>
      </c>
      <c r="B501" s="206"/>
      <c r="C501" s="170"/>
      <c r="D501" s="149"/>
      <c r="E501" s="149"/>
      <c r="F501" s="149"/>
      <c r="G501" s="149"/>
      <c r="H501" s="210"/>
      <c r="I501" s="211"/>
      <c r="J501" s="151"/>
    </row>
    <row r="502" spans="1:10" x14ac:dyDescent="0.25">
      <c r="A502" s="35">
        <v>500</v>
      </c>
      <c r="B502" s="206"/>
      <c r="C502" s="170"/>
      <c r="D502" s="149"/>
      <c r="E502" s="149"/>
      <c r="F502" s="149"/>
      <c r="G502" s="149"/>
      <c r="H502" s="210"/>
      <c r="I502" s="211"/>
      <c r="J502" s="151"/>
    </row>
    <row r="503" spans="1:10" x14ac:dyDescent="0.25">
      <c r="A503" s="35">
        <v>501</v>
      </c>
      <c r="B503" s="427"/>
      <c r="C503" s="170"/>
      <c r="D503" s="149"/>
      <c r="E503" s="149"/>
      <c r="F503" s="149"/>
      <c r="G503" s="149"/>
      <c r="H503" s="210"/>
      <c r="I503" s="211"/>
      <c r="J503" s="151"/>
    </row>
    <row r="504" spans="1:10" x14ac:dyDescent="0.25">
      <c r="A504" s="35">
        <v>502</v>
      </c>
      <c r="B504" s="206"/>
      <c r="C504" s="170"/>
      <c r="D504" s="149"/>
      <c r="E504" s="149"/>
      <c r="F504" s="149"/>
      <c r="G504" s="149"/>
      <c r="H504" s="210"/>
      <c r="I504" s="211"/>
      <c r="J504" s="151"/>
    </row>
    <row r="505" spans="1:10" x14ac:dyDescent="0.25">
      <c r="A505" s="35">
        <v>503</v>
      </c>
      <c r="B505" s="427"/>
      <c r="C505" s="170"/>
      <c r="D505" s="149"/>
      <c r="E505" s="149"/>
      <c r="F505" s="149"/>
      <c r="G505" s="149"/>
      <c r="H505" s="210"/>
      <c r="I505" s="211"/>
      <c r="J505" s="151"/>
    </row>
    <row r="506" spans="1:10" x14ac:dyDescent="0.25">
      <c r="A506" s="35">
        <v>504</v>
      </c>
      <c r="B506" s="427"/>
      <c r="C506" s="170"/>
      <c r="D506" s="149"/>
      <c r="E506" s="149"/>
      <c r="F506" s="149"/>
      <c r="G506" s="149"/>
      <c r="H506" s="210"/>
      <c r="I506" s="211"/>
      <c r="J506" s="151"/>
    </row>
    <row r="507" spans="1:10" x14ac:dyDescent="0.25">
      <c r="A507" s="35">
        <v>505</v>
      </c>
      <c r="B507" s="206"/>
      <c r="C507" s="170"/>
      <c r="D507" s="149"/>
      <c r="E507" s="149"/>
      <c r="F507" s="149"/>
      <c r="G507" s="149"/>
      <c r="H507" s="210"/>
      <c r="I507" s="211"/>
      <c r="J507" s="151"/>
    </row>
    <row r="508" spans="1:10" x14ac:dyDescent="0.25">
      <c r="A508" s="35">
        <v>506</v>
      </c>
      <c r="B508" s="206"/>
      <c r="C508" s="170"/>
      <c r="D508" s="149"/>
      <c r="E508" s="149"/>
      <c r="F508" s="149"/>
      <c r="G508" s="149"/>
      <c r="H508" s="210"/>
      <c r="I508" s="211"/>
      <c r="J508" s="151"/>
    </row>
    <row r="509" spans="1:10" x14ac:dyDescent="0.25">
      <c r="A509" s="35">
        <v>507</v>
      </c>
      <c r="B509" s="177"/>
      <c r="C509" s="149"/>
      <c r="D509" s="149"/>
      <c r="E509" s="149"/>
      <c r="F509" s="149"/>
      <c r="G509" s="149"/>
      <c r="H509" s="210"/>
      <c r="I509" s="210"/>
      <c r="J509" s="151"/>
    </row>
    <row r="510" spans="1:10" x14ac:dyDescent="0.25">
      <c r="A510" s="35">
        <v>508</v>
      </c>
      <c r="B510" s="177"/>
      <c r="C510" s="149"/>
      <c r="D510" s="149"/>
      <c r="E510" s="149"/>
      <c r="F510" s="149"/>
      <c r="G510" s="149"/>
      <c r="H510" s="210"/>
      <c r="I510" s="210"/>
      <c r="J510" s="151"/>
    </row>
    <row r="511" spans="1:10" x14ac:dyDescent="0.25">
      <c r="A511" s="35">
        <v>509</v>
      </c>
      <c r="B511" s="206"/>
      <c r="C511" s="170"/>
      <c r="D511" s="149"/>
      <c r="E511" s="149"/>
      <c r="F511" s="149"/>
      <c r="G511" s="149"/>
      <c r="H511" s="210"/>
      <c r="I511" s="211"/>
      <c r="J511" s="151"/>
    </row>
    <row r="512" spans="1:10" x14ac:dyDescent="0.25">
      <c r="A512" s="35">
        <v>510</v>
      </c>
      <c r="B512" s="206"/>
      <c r="C512" s="170"/>
      <c r="D512" s="149"/>
      <c r="E512" s="149"/>
      <c r="F512" s="149"/>
      <c r="G512" s="149"/>
      <c r="H512" s="210"/>
      <c r="I512" s="211"/>
      <c r="J512" s="151"/>
    </row>
    <row r="513" spans="1:10" x14ac:dyDescent="0.25">
      <c r="A513" s="35">
        <v>511</v>
      </c>
      <c r="B513" s="206"/>
      <c r="C513" s="170"/>
      <c r="D513" s="149"/>
      <c r="E513" s="149"/>
      <c r="F513" s="149"/>
      <c r="G513" s="149"/>
      <c r="H513" s="210"/>
      <c r="I513" s="211"/>
      <c r="J513" s="151"/>
    </row>
    <row r="514" spans="1:10" x14ac:dyDescent="0.25">
      <c r="A514" s="35">
        <v>512</v>
      </c>
      <c r="B514" s="206"/>
      <c r="C514" s="170"/>
      <c r="D514" s="149"/>
      <c r="E514" s="149"/>
      <c r="F514" s="149"/>
      <c r="G514" s="149"/>
      <c r="H514" s="210"/>
      <c r="I514" s="211"/>
      <c r="J514" s="151"/>
    </row>
    <row r="515" spans="1:10" x14ac:dyDescent="0.25">
      <c r="A515" s="35">
        <v>513</v>
      </c>
      <c r="B515" s="199"/>
      <c r="C515" s="176"/>
      <c r="D515" s="149"/>
      <c r="E515" s="149"/>
      <c r="F515" s="149"/>
      <c r="G515" s="149"/>
      <c r="H515" s="210"/>
      <c r="I515" s="210"/>
      <c r="J515" s="190"/>
    </row>
    <row r="516" spans="1:10" x14ac:dyDescent="0.25">
      <c r="A516" s="35">
        <v>514</v>
      </c>
      <c r="B516" s="199"/>
      <c r="C516" s="176"/>
      <c r="D516" s="149"/>
      <c r="E516" s="149"/>
      <c r="F516" s="149"/>
      <c r="G516" s="149"/>
      <c r="H516" s="210"/>
      <c r="I516" s="210"/>
      <c r="J516" s="190"/>
    </row>
    <row r="517" spans="1:10" x14ac:dyDescent="0.25">
      <c r="A517" s="35">
        <v>515</v>
      </c>
      <c r="B517" s="199"/>
      <c r="C517" s="176"/>
      <c r="D517" s="149"/>
      <c r="E517" s="149"/>
      <c r="F517" s="149"/>
      <c r="G517" s="149"/>
      <c r="H517" s="210"/>
      <c r="I517" s="210"/>
      <c r="J517" s="190"/>
    </row>
    <row r="518" spans="1:10" x14ac:dyDescent="0.25">
      <c r="A518" s="35">
        <v>516</v>
      </c>
      <c r="B518" s="199"/>
      <c r="C518" s="176"/>
      <c r="D518" s="149"/>
      <c r="E518" s="149"/>
      <c r="F518" s="149"/>
      <c r="G518" s="149"/>
      <c r="H518" s="210"/>
      <c r="I518" s="210"/>
      <c r="J518" s="190"/>
    </row>
    <row r="519" spans="1:10" x14ac:dyDescent="0.25">
      <c r="A519" s="35">
        <v>517</v>
      </c>
      <c r="B519" s="206"/>
      <c r="C519" s="302"/>
      <c r="D519" s="149"/>
      <c r="E519" s="149"/>
      <c r="F519" s="149"/>
      <c r="G519" s="149"/>
      <c r="H519" s="210"/>
      <c r="I519" s="210"/>
      <c r="J519" s="190"/>
    </row>
    <row r="520" spans="1:10" x14ac:dyDescent="0.25">
      <c r="A520" s="35">
        <v>518</v>
      </c>
      <c r="B520" s="206"/>
      <c r="C520" s="170"/>
      <c r="D520" s="149"/>
      <c r="E520" s="149"/>
      <c r="F520" s="149"/>
      <c r="G520" s="149"/>
      <c r="H520" s="210"/>
      <c r="I520" s="210"/>
      <c r="J520" s="190"/>
    </row>
    <row r="521" spans="1:10" x14ac:dyDescent="0.25">
      <c r="A521" s="35">
        <v>519</v>
      </c>
      <c r="B521" s="206"/>
      <c r="C521" s="170"/>
      <c r="D521" s="149"/>
      <c r="E521" s="149"/>
      <c r="F521" s="149"/>
      <c r="G521" s="149"/>
      <c r="H521" s="210"/>
      <c r="I521" s="210"/>
      <c r="J521" s="190"/>
    </row>
    <row r="522" spans="1:10" x14ac:dyDescent="0.25">
      <c r="A522" s="35">
        <v>520</v>
      </c>
      <c r="B522" s="206"/>
      <c r="C522" s="170"/>
      <c r="D522" s="149"/>
      <c r="E522" s="149"/>
      <c r="F522" s="149"/>
      <c r="G522" s="149"/>
      <c r="H522" s="210"/>
      <c r="I522" s="210"/>
      <c r="J522" s="190"/>
    </row>
    <row r="523" spans="1:10" x14ac:dyDescent="0.25">
      <c r="A523" s="35">
        <v>521</v>
      </c>
      <c r="B523" s="206"/>
      <c r="C523" s="170"/>
      <c r="D523" s="149"/>
      <c r="E523" s="149"/>
      <c r="F523" s="149"/>
      <c r="G523" s="149"/>
      <c r="H523" s="210"/>
      <c r="I523" s="210"/>
      <c r="J523" s="190"/>
    </row>
    <row r="524" spans="1:10" x14ac:dyDescent="0.25">
      <c r="A524" s="35">
        <v>522</v>
      </c>
      <c r="B524" s="206"/>
      <c r="C524" s="170"/>
      <c r="D524" s="149"/>
      <c r="E524" s="149"/>
      <c r="F524" s="149"/>
      <c r="G524" s="149"/>
      <c r="H524" s="210"/>
      <c r="I524" s="210"/>
      <c r="J524" s="190"/>
    </row>
    <row r="525" spans="1:10" x14ac:dyDescent="0.25">
      <c r="A525" s="35">
        <v>523</v>
      </c>
      <c r="B525" s="260"/>
      <c r="C525" s="170"/>
      <c r="D525" s="149"/>
      <c r="E525" s="149"/>
      <c r="F525" s="149"/>
      <c r="G525" s="149"/>
      <c r="H525" s="210"/>
      <c r="I525" s="210"/>
      <c r="J525" s="190"/>
    </row>
    <row r="526" spans="1:10" x14ac:dyDescent="0.25">
      <c r="A526" s="35">
        <v>524</v>
      </c>
      <c r="B526" s="206"/>
      <c r="C526" s="170"/>
      <c r="D526" s="149"/>
      <c r="E526" s="149"/>
      <c r="F526" s="149"/>
      <c r="G526" s="149"/>
      <c r="H526" s="210"/>
      <c r="I526" s="210"/>
      <c r="J526" s="190"/>
    </row>
    <row r="527" spans="1:10" x14ac:dyDescent="0.25">
      <c r="A527" s="35">
        <v>525</v>
      </c>
      <c r="B527" s="247"/>
      <c r="C527" s="170"/>
      <c r="D527" s="149"/>
      <c r="E527" s="149"/>
      <c r="F527" s="149"/>
      <c r="G527" s="149"/>
      <c r="H527" s="210"/>
      <c r="I527" s="210"/>
      <c r="J527" s="190"/>
    </row>
    <row r="528" spans="1:10" x14ac:dyDescent="0.25">
      <c r="A528" s="35">
        <v>526</v>
      </c>
      <c r="B528" s="247"/>
      <c r="C528" s="170"/>
      <c r="D528" s="149"/>
      <c r="E528" s="149"/>
      <c r="F528" s="149"/>
      <c r="G528" s="149"/>
      <c r="H528" s="210"/>
      <c r="I528" s="210"/>
      <c r="J528" s="190"/>
    </row>
    <row r="529" spans="1:10" x14ac:dyDescent="0.25">
      <c r="A529" s="35">
        <v>527</v>
      </c>
      <c r="B529" s="260"/>
      <c r="C529" s="170"/>
      <c r="D529" s="149"/>
      <c r="E529" s="149"/>
      <c r="F529" s="149"/>
      <c r="G529" s="149"/>
      <c r="H529" s="210"/>
      <c r="I529" s="210"/>
      <c r="J529" s="190"/>
    </row>
    <row r="530" spans="1:10" x14ac:dyDescent="0.25">
      <c r="A530" s="35">
        <v>528</v>
      </c>
      <c r="B530" s="260"/>
      <c r="C530" s="170"/>
      <c r="D530" s="149"/>
      <c r="E530" s="149"/>
      <c r="F530" s="149"/>
      <c r="G530" s="149"/>
      <c r="H530" s="210"/>
      <c r="I530" s="210"/>
      <c r="J530" s="190"/>
    </row>
    <row r="531" spans="1:10" x14ac:dyDescent="0.25">
      <c r="A531" s="35">
        <v>529</v>
      </c>
      <c r="B531" s="260"/>
      <c r="C531" s="170"/>
      <c r="D531" s="149"/>
      <c r="E531" s="149"/>
      <c r="F531" s="149"/>
      <c r="G531" s="149"/>
      <c r="H531" s="210"/>
      <c r="I531" s="210"/>
      <c r="J531" s="190"/>
    </row>
    <row r="532" spans="1:10" x14ac:dyDescent="0.25">
      <c r="A532" s="35">
        <v>530</v>
      </c>
      <c r="B532" s="260"/>
      <c r="C532" s="170"/>
      <c r="D532" s="149"/>
      <c r="E532" s="149"/>
      <c r="F532" s="149"/>
      <c r="G532" s="149"/>
      <c r="H532" s="210"/>
      <c r="I532" s="210"/>
      <c r="J532" s="190"/>
    </row>
    <row r="533" spans="1:10" x14ac:dyDescent="0.25">
      <c r="A533" s="35">
        <v>531</v>
      </c>
      <c r="B533" s="260"/>
      <c r="C533" s="170"/>
      <c r="D533" s="149"/>
      <c r="E533" s="149"/>
      <c r="F533" s="149"/>
      <c r="G533" s="149"/>
      <c r="H533" s="210"/>
      <c r="I533" s="210"/>
      <c r="J533" s="190"/>
    </row>
    <row r="534" spans="1:10" x14ac:dyDescent="0.25">
      <c r="A534" s="35">
        <v>532</v>
      </c>
      <c r="B534" s="260"/>
      <c r="C534" s="170"/>
      <c r="D534" s="149"/>
      <c r="E534" s="149"/>
      <c r="F534" s="149"/>
      <c r="G534" s="149"/>
      <c r="H534" s="210"/>
      <c r="I534" s="210"/>
      <c r="J534" s="190"/>
    </row>
    <row r="535" spans="1:10" x14ac:dyDescent="0.25">
      <c r="A535" s="35">
        <v>533</v>
      </c>
      <c r="B535" s="260"/>
      <c r="C535" s="170"/>
      <c r="D535" s="149"/>
      <c r="E535" s="149"/>
      <c r="F535" s="149"/>
      <c r="G535" s="149"/>
      <c r="H535" s="210"/>
      <c r="I535" s="210"/>
      <c r="J535" s="190"/>
    </row>
    <row r="536" spans="1:10" x14ac:dyDescent="0.25">
      <c r="A536" s="35">
        <v>534</v>
      </c>
      <c r="B536" s="260"/>
      <c r="C536" s="302"/>
      <c r="D536" s="149"/>
      <c r="E536" s="149"/>
      <c r="F536" s="149"/>
      <c r="G536" s="149"/>
      <c r="H536" s="210"/>
      <c r="I536" s="211"/>
      <c r="J536" s="190"/>
    </row>
    <row r="537" spans="1:10" x14ac:dyDescent="0.25">
      <c r="A537" s="35">
        <v>535</v>
      </c>
      <c r="B537" s="260"/>
      <c r="C537" s="302"/>
      <c r="D537" s="149"/>
      <c r="E537" s="149"/>
      <c r="F537" s="149"/>
      <c r="G537" s="149"/>
      <c r="H537" s="210"/>
      <c r="I537" s="211"/>
      <c r="J537" s="190"/>
    </row>
    <row r="538" spans="1:10" x14ac:dyDescent="0.25">
      <c r="A538" s="35">
        <v>536</v>
      </c>
      <c r="B538" s="247"/>
      <c r="C538" s="270"/>
      <c r="D538" s="149"/>
      <c r="E538" s="149"/>
      <c r="F538" s="149"/>
      <c r="G538" s="149"/>
      <c r="H538" s="210"/>
      <c r="I538" s="210"/>
      <c r="J538" s="190"/>
    </row>
    <row r="539" spans="1:10" x14ac:dyDescent="0.25">
      <c r="A539" s="35">
        <v>537</v>
      </c>
      <c r="B539" s="338"/>
      <c r="C539" s="337"/>
      <c r="D539" s="149"/>
      <c r="E539" s="149"/>
      <c r="F539" s="149"/>
      <c r="G539" s="149"/>
      <c r="H539" s="210"/>
      <c r="I539" s="210"/>
      <c r="J539" s="151"/>
    </row>
    <row r="540" spans="1:10" x14ac:dyDescent="0.25">
      <c r="A540" s="35">
        <v>538</v>
      </c>
      <c r="B540" s="199"/>
      <c r="C540" s="176"/>
      <c r="D540" s="149"/>
      <c r="E540" s="149"/>
      <c r="F540" s="149"/>
      <c r="G540" s="149"/>
      <c r="H540" s="210"/>
      <c r="I540" s="211"/>
      <c r="J540" s="190"/>
    </row>
    <row r="541" spans="1:10" x14ac:dyDescent="0.25">
      <c r="A541" s="35">
        <v>539</v>
      </c>
      <c r="B541" s="199"/>
      <c r="C541" s="176"/>
      <c r="D541" s="149"/>
      <c r="E541" s="149"/>
      <c r="F541" s="149"/>
      <c r="G541" s="149"/>
      <c r="H541" s="210"/>
      <c r="I541" s="211"/>
      <c r="J541" s="190"/>
    </row>
    <row r="542" spans="1:10" x14ac:dyDescent="0.25">
      <c r="A542" s="35">
        <v>540</v>
      </c>
      <c r="B542" s="199"/>
      <c r="C542" s="176"/>
      <c r="D542" s="149"/>
      <c r="E542" s="149"/>
      <c r="F542" s="149"/>
      <c r="G542" s="149"/>
      <c r="H542" s="210"/>
      <c r="I542" s="211"/>
      <c r="J542" s="190"/>
    </row>
    <row r="543" spans="1:10" x14ac:dyDescent="0.25">
      <c r="A543" s="35">
        <v>541</v>
      </c>
      <c r="B543" s="199"/>
      <c r="C543" s="176"/>
      <c r="D543" s="149"/>
      <c r="E543" s="149"/>
      <c r="F543" s="149"/>
      <c r="G543" s="149"/>
      <c r="H543" s="210"/>
      <c r="I543" s="211"/>
      <c r="J543" s="190"/>
    </row>
    <row r="544" spans="1:10" x14ac:dyDescent="0.25">
      <c r="A544" s="35">
        <v>542</v>
      </c>
      <c r="B544" s="406"/>
      <c r="C544" s="230"/>
      <c r="D544" s="149"/>
      <c r="E544" s="149"/>
      <c r="F544" s="149"/>
      <c r="G544" s="149"/>
      <c r="H544" s="210"/>
      <c r="I544" s="211"/>
      <c r="J544" s="190"/>
    </row>
    <row r="545" spans="1:10" x14ac:dyDescent="0.25">
      <c r="A545" s="35">
        <v>543</v>
      </c>
      <c r="B545" s="406"/>
      <c r="C545" s="176"/>
      <c r="D545" s="149"/>
      <c r="E545" s="149"/>
      <c r="F545" s="149"/>
      <c r="G545" s="149"/>
      <c r="H545" s="210"/>
      <c r="I545" s="211"/>
      <c r="J545" s="190"/>
    </row>
    <row r="546" spans="1:10" x14ac:dyDescent="0.25">
      <c r="A546" s="35">
        <v>544</v>
      </c>
      <c r="B546" s="199"/>
      <c r="C546" s="176"/>
      <c r="D546" s="149"/>
      <c r="E546" s="149"/>
      <c r="F546" s="149"/>
      <c r="G546" s="149"/>
      <c r="H546" s="210"/>
      <c r="I546" s="211"/>
      <c r="J546" s="190"/>
    </row>
    <row r="547" spans="1:10" x14ac:dyDescent="0.25">
      <c r="A547" s="35">
        <v>545</v>
      </c>
      <c r="B547" s="199"/>
      <c r="C547" s="176"/>
      <c r="D547" s="149"/>
      <c r="E547" s="149"/>
      <c r="F547" s="149"/>
      <c r="G547" s="149"/>
      <c r="H547" s="210"/>
      <c r="I547" s="211"/>
      <c r="J547" s="190"/>
    </row>
    <row r="548" spans="1:10" x14ac:dyDescent="0.25">
      <c r="A548" s="35">
        <v>546</v>
      </c>
      <c r="B548" s="177"/>
      <c r="C548" s="170"/>
      <c r="D548" s="149"/>
      <c r="E548" s="149"/>
      <c r="F548" s="149"/>
      <c r="G548" s="149"/>
      <c r="H548" s="210"/>
      <c r="I548" s="211"/>
      <c r="J548" s="190"/>
    </row>
    <row r="549" spans="1:10" x14ac:dyDescent="0.25">
      <c r="A549" s="35">
        <v>547</v>
      </c>
      <c r="B549" s="177"/>
      <c r="C549" s="170"/>
      <c r="D549" s="149"/>
      <c r="E549" s="149"/>
      <c r="F549" s="149"/>
      <c r="G549" s="149"/>
      <c r="H549" s="210"/>
      <c r="I549" s="211"/>
      <c r="J549" s="190"/>
    </row>
    <row r="550" spans="1:10" x14ac:dyDescent="0.25">
      <c r="A550" s="35">
        <v>548</v>
      </c>
      <c r="B550" s="177"/>
      <c r="C550" s="170"/>
      <c r="D550" s="149"/>
      <c r="E550" s="149"/>
      <c r="F550" s="149"/>
      <c r="G550" s="149"/>
      <c r="H550" s="210"/>
      <c r="I550" s="211"/>
      <c r="J550" s="190"/>
    </row>
    <row r="551" spans="1:10" x14ac:dyDescent="0.25">
      <c r="A551" s="35">
        <v>549</v>
      </c>
      <c r="B551" s="177"/>
      <c r="C551" s="170"/>
      <c r="D551" s="149"/>
      <c r="E551" s="149"/>
      <c r="F551" s="149"/>
      <c r="G551" s="149"/>
      <c r="H551" s="210"/>
      <c r="I551" s="211"/>
      <c r="J551" s="190"/>
    </row>
    <row r="552" spans="1:10" x14ac:dyDescent="0.25">
      <c r="A552" s="35">
        <v>550</v>
      </c>
      <c r="B552" s="177"/>
      <c r="C552" s="170"/>
      <c r="D552" s="149"/>
      <c r="E552" s="149"/>
      <c r="F552" s="149"/>
      <c r="G552" s="149"/>
      <c r="H552" s="210"/>
      <c r="I552" s="210"/>
      <c r="J552" s="190"/>
    </row>
    <row r="553" spans="1:10" x14ac:dyDescent="0.25">
      <c r="A553" s="35">
        <v>551</v>
      </c>
      <c r="B553" s="260"/>
      <c r="C553" s="302"/>
      <c r="D553" s="149"/>
      <c r="E553" s="149"/>
      <c r="F553" s="149"/>
      <c r="G553" s="149"/>
      <c r="H553" s="210"/>
      <c r="I553" s="210"/>
      <c r="J553" s="190"/>
    </row>
    <row r="554" spans="1:10" x14ac:dyDescent="0.25">
      <c r="A554" s="35">
        <v>552</v>
      </c>
      <c r="B554" s="261"/>
      <c r="C554" s="270"/>
      <c r="D554" s="149"/>
      <c r="E554" s="149"/>
      <c r="F554" s="149"/>
      <c r="G554" s="149"/>
      <c r="H554" s="210"/>
      <c r="I554" s="211"/>
      <c r="J554" s="190"/>
    </row>
    <row r="555" spans="1:10" x14ac:dyDescent="0.25">
      <c r="A555" s="35">
        <v>553</v>
      </c>
      <c r="B555" s="261"/>
      <c r="C555" s="270"/>
      <c r="D555" s="149"/>
      <c r="E555" s="149"/>
      <c r="F555" s="149"/>
      <c r="G555" s="149"/>
      <c r="H555" s="210"/>
      <c r="I555" s="211"/>
      <c r="J555" s="190"/>
    </row>
    <row r="556" spans="1:10" x14ac:dyDescent="0.25">
      <c r="A556" s="35">
        <v>554</v>
      </c>
      <c r="B556" s="261"/>
      <c r="C556" s="270"/>
      <c r="D556" s="149"/>
      <c r="E556" s="149"/>
      <c r="F556" s="149"/>
      <c r="G556" s="149"/>
      <c r="H556" s="210"/>
      <c r="I556" s="211"/>
      <c r="J556" s="190"/>
    </row>
    <row r="557" spans="1:10" x14ac:dyDescent="0.25">
      <c r="A557" s="35">
        <v>555</v>
      </c>
      <c r="B557" s="261"/>
      <c r="C557" s="270"/>
      <c r="D557" s="149"/>
      <c r="E557" s="149"/>
      <c r="F557" s="149"/>
      <c r="G557" s="149"/>
      <c r="H557" s="210"/>
      <c r="I557" s="211"/>
      <c r="J557" s="190"/>
    </row>
    <row r="558" spans="1:10" x14ac:dyDescent="0.25">
      <c r="A558" s="35">
        <v>556</v>
      </c>
      <c r="B558" s="247"/>
      <c r="C558" s="270"/>
      <c r="D558" s="149"/>
      <c r="E558" s="149"/>
      <c r="F558" s="149"/>
      <c r="G558" s="149"/>
      <c r="H558" s="210"/>
      <c r="I558" s="211"/>
      <c r="J558" s="190"/>
    </row>
    <row r="559" spans="1:10" x14ac:dyDescent="0.25">
      <c r="A559" s="35">
        <v>557</v>
      </c>
      <c r="B559" s="247"/>
      <c r="C559" s="270"/>
      <c r="D559" s="149"/>
      <c r="E559" s="149"/>
      <c r="F559" s="149"/>
      <c r="G559" s="149"/>
      <c r="H559" s="210"/>
      <c r="I559" s="211"/>
      <c r="J559" s="190"/>
    </row>
    <row r="560" spans="1:10" x14ac:dyDescent="0.25">
      <c r="A560" s="35">
        <v>558</v>
      </c>
      <c r="B560" s="177"/>
      <c r="C560" s="149"/>
      <c r="D560" s="149"/>
      <c r="E560" s="149"/>
      <c r="F560" s="149"/>
      <c r="G560" s="149"/>
      <c r="H560" s="210"/>
      <c r="I560" s="210"/>
    </row>
    <row r="561" spans="1:9" x14ac:dyDescent="0.25">
      <c r="A561" s="35">
        <v>559</v>
      </c>
      <c r="B561" s="177"/>
      <c r="C561" s="149"/>
      <c r="D561" s="149"/>
      <c r="E561" s="149"/>
      <c r="F561" s="149"/>
      <c r="G561" s="149"/>
      <c r="H561" s="210"/>
      <c r="I561" s="210"/>
    </row>
    <row r="562" spans="1:9" x14ac:dyDescent="0.25">
      <c r="A562" s="35">
        <v>560</v>
      </c>
      <c r="B562" s="177"/>
      <c r="C562" s="149"/>
      <c r="D562" s="149"/>
      <c r="E562" s="149"/>
      <c r="F562" s="149"/>
      <c r="G562" s="149"/>
      <c r="H562" s="210"/>
      <c r="I562" s="210"/>
    </row>
    <row r="563" spans="1:9" x14ac:dyDescent="0.25">
      <c r="A563" s="35">
        <v>561</v>
      </c>
      <c r="B563" s="177"/>
      <c r="C563" s="149"/>
      <c r="D563" s="149"/>
      <c r="E563" s="149"/>
      <c r="F563" s="149"/>
      <c r="G563" s="149"/>
      <c r="H563" s="210"/>
      <c r="I563" s="210"/>
    </row>
    <row r="564" spans="1:9" x14ac:dyDescent="0.25">
      <c r="A564" s="35">
        <v>562</v>
      </c>
      <c r="B564" s="177"/>
      <c r="C564" s="149"/>
      <c r="D564" s="149"/>
      <c r="E564" s="149"/>
      <c r="F564" s="149"/>
      <c r="G564" s="149"/>
      <c r="H564" s="210"/>
      <c r="I564" s="210"/>
    </row>
    <row r="565" spans="1:9" x14ac:dyDescent="0.25">
      <c r="A565" s="35">
        <v>563</v>
      </c>
      <c r="B565" s="177"/>
      <c r="C565" s="149"/>
      <c r="D565" s="149"/>
      <c r="E565" s="149"/>
      <c r="F565" s="149"/>
      <c r="G565" s="149"/>
      <c r="H565" s="210"/>
      <c r="I565" s="210"/>
    </row>
    <row r="566" spans="1:9" x14ac:dyDescent="0.25">
      <c r="A566" s="35">
        <v>564</v>
      </c>
      <c r="B566" s="177"/>
      <c r="C566" s="149"/>
      <c r="D566" s="149"/>
      <c r="E566" s="149"/>
      <c r="F566" s="149"/>
      <c r="G566" s="149"/>
      <c r="H566" s="210"/>
      <c r="I566" s="210"/>
    </row>
    <row r="567" spans="1:9" x14ac:dyDescent="0.25">
      <c r="A567" s="35">
        <v>565</v>
      </c>
      <c r="B567" s="177"/>
      <c r="C567" s="149"/>
      <c r="D567" s="149"/>
      <c r="E567" s="149"/>
      <c r="F567" s="149"/>
      <c r="G567" s="149"/>
      <c r="H567" s="210"/>
      <c r="I567" s="210"/>
    </row>
    <row r="568" spans="1:9" x14ac:dyDescent="0.25">
      <c r="A568" s="35">
        <v>566</v>
      </c>
      <c r="B568" s="177"/>
      <c r="C568" s="149"/>
      <c r="D568" s="149"/>
      <c r="E568" s="149"/>
      <c r="F568" s="149"/>
      <c r="G568" s="149"/>
      <c r="H568" s="210"/>
      <c r="I568" s="210"/>
    </row>
    <row r="569" spans="1:9" x14ac:dyDescent="0.25">
      <c r="A569" s="35">
        <v>567</v>
      </c>
      <c r="B569" s="177"/>
      <c r="C569" s="149"/>
      <c r="D569" s="149"/>
      <c r="E569" s="149"/>
      <c r="F569" s="149"/>
      <c r="G569" s="149"/>
      <c r="H569" s="210"/>
      <c r="I569" s="210"/>
    </row>
    <row r="570" spans="1:9" x14ac:dyDescent="0.25">
      <c r="A570" s="35">
        <v>568</v>
      </c>
      <c r="B570" s="177"/>
      <c r="C570" s="149"/>
      <c r="D570" s="149"/>
      <c r="E570" s="149"/>
      <c r="F570" s="149"/>
      <c r="G570" s="149"/>
      <c r="H570" s="210"/>
      <c r="I570" s="210"/>
    </row>
    <row r="571" spans="1:9" x14ac:dyDescent="0.25">
      <c r="A571" s="35">
        <v>569</v>
      </c>
      <c r="B571" s="177"/>
      <c r="C571" s="149"/>
      <c r="D571" s="149"/>
      <c r="E571" s="149"/>
      <c r="F571" s="149"/>
      <c r="G571" s="149"/>
      <c r="H571" s="210"/>
      <c r="I571" s="210"/>
    </row>
    <row r="572" spans="1:9" x14ac:dyDescent="0.25">
      <c r="A572" s="35">
        <v>570</v>
      </c>
      <c r="B572" s="177"/>
      <c r="C572" s="149"/>
      <c r="D572" s="149"/>
      <c r="E572" s="149"/>
      <c r="F572" s="149"/>
      <c r="G572" s="149"/>
      <c r="H572" s="210"/>
      <c r="I572" s="210"/>
    </row>
    <row r="573" spans="1:9" x14ac:dyDescent="0.25">
      <c r="A573" s="35">
        <v>571</v>
      </c>
      <c r="B573" s="177"/>
      <c r="C573" s="149"/>
      <c r="D573" s="149"/>
      <c r="E573" s="149"/>
      <c r="F573" s="149"/>
      <c r="G573" s="149"/>
      <c r="H573" s="210"/>
      <c r="I573" s="210"/>
    </row>
    <row r="574" spans="1:9" x14ac:dyDescent="0.25">
      <c r="A574" s="35">
        <v>572</v>
      </c>
      <c r="B574" s="177"/>
      <c r="C574" s="149"/>
      <c r="D574" s="149"/>
      <c r="E574" s="149"/>
      <c r="F574" s="149"/>
      <c r="G574" s="149"/>
      <c r="H574" s="210"/>
      <c r="I574" s="210"/>
    </row>
    <row r="575" spans="1:9" x14ac:dyDescent="0.25">
      <c r="A575" s="35">
        <v>573</v>
      </c>
      <c r="B575" s="177"/>
      <c r="C575" s="149"/>
      <c r="D575" s="149"/>
      <c r="E575" s="149"/>
      <c r="F575" s="149"/>
      <c r="G575" s="149"/>
      <c r="H575" s="210"/>
      <c r="I575" s="210"/>
    </row>
    <row r="576" spans="1:9" x14ac:dyDescent="0.25">
      <c r="A576" s="35">
        <v>574</v>
      </c>
      <c r="B576" s="190"/>
      <c r="C576" s="170"/>
      <c r="D576" s="149"/>
      <c r="E576" s="149"/>
      <c r="F576" s="149"/>
      <c r="G576" s="149"/>
      <c r="H576" s="210"/>
      <c r="I576" s="211"/>
    </row>
    <row r="577" spans="1:9" x14ac:dyDescent="0.25">
      <c r="A577" s="35">
        <v>575</v>
      </c>
      <c r="B577" s="190"/>
      <c r="C577" s="170"/>
      <c r="D577" s="149"/>
      <c r="E577" s="149"/>
      <c r="F577" s="149"/>
      <c r="G577" s="149"/>
      <c r="H577" s="210"/>
      <c r="I577" s="211"/>
    </row>
    <row r="578" spans="1:9" x14ac:dyDescent="0.25">
      <c r="A578" s="35">
        <v>576</v>
      </c>
      <c r="B578" s="190"/>
      <c r="C578" s="170"/>
      <c r="D578" s="149"/>
      <c r="E578" s="149"/>
      <c r="F578" s="149"/>
      <c r="G578" s="149"/>
      <c r="H578" s="210"/>
      <c r="I578" s="211"/>
    </row>
    <row r="579" spans="1:9" x14ac:dyDescent="0.25">
      <c r="A579" s="35">
        <v>577</v>
      </c>
      <c r="B579" s="190"/>
      <c r="C579" s="170"/>
      <c r="D579" s="149"/>
      <c r="E579" s="149"/>
      <c r="F579" s="149"/>
      <c r="G579" s="149"/>
      <c r="H579" s="210"/>
      <c r="I579" s="211"/>
    </row>
    <row r="580" spans="1:9" x14ac:dyDescent="0.25">
      <c r="A580" s="35">
        <v>578</v>
      </c>
      <c r="B580" s="190"/>
      <c r="C580" s="170"/>
      <c r="D580" s="149"/>
      <c r="E580" s="149"/>
      <c r="F580" s="149"/>
      <c r="G580" s="149"/>
      <c r="H580" s="210"/>
      <c r="I580" s="211"/>
    </row>
    <row r="581" spans="1:9" x14ac:dyDescent="0.25">
      <c r="A581" s="35">
        <v>579</v>
      </c>
      <c r="B581" s="190"/>
      <c r="C581" s="170"/>
      <c r="D581" s="149"/>
      <c r="E581" s="149"/>
      <c r="F581" s="149"/>
      <c r="G581" s="149"/>
      <c r="H581" s="210"/>
      <c r="I581" s="211"/>
    </row>
    <row r="582" spans="1:9" x14ac:dyDescent="0.25">
      <c r="A582" s="35">
        <v>580</v>
      </c>
      <c r="B582" s="190"/>
      <c r="C582" s="170"/>
      <c r="D582" s="149"/>
      <c r="E582" s="149"/>
      <c r="F582" s="149"/>
      <c r="G582" s="149"/>
      <c r="H582" s="210"/>
      <c r="I582" s="211"/>
    </row>
    <row r="583" spans="1:9" x14ac:dyDescent="0.25">
      <c r="A583" s="35">
        <v>581</v>
      </c>
      <c r="B583" s="190"/>
      <c r="C583" s="170"/>
      <c r="D583" s="149"/>
      <c r="E583" s="149"/>
      <c r="F583" s="149"/>
      <c r="G583" s="149"/>
      <c r="H583" s="210"/>
      <c r="I583" s="211"/>
    </row>
    <row r="584" spans="1:9" x14ac:dyDescent="0.25">
      <c r="A584" s="35">
        <v>582</v>
      </c>
      <c r="B584" s="190"/>
      <c r="C584" s="170"/>
      <c r="D584" s="149"/>
      <c r="E584" s="149"/>
      <c r="F584" s="149"/>
      <c r="G584" s="149"/>
      <c r="H584" s="210"/>
      <c r="I584" s="211"/>
    </row>
    <row r="585" spans="1:9" x14ac:dyDescent="0.25">
      <c r="A585" s="35">
        <v>583</v>
      </c>
      <c r="B585" s="190"/>
      <c r="C585" s="170"/>
      <c r="D585" s="149"/>
      <c r="E585" s="149"/>
      <c r="F585" s="149"/>
      <c r="G585" s="149"/>
      <c r="H585" s="210"/>
      <c r="I585" s="211"/>
    </row>
    <row r="586" spans="1:9" x14ac:dyDescent="0.25">
      <c r="A586" s="35">
        <v>584</v>
      </c>
      <c r="B586" s="190"/>
      <c r="C586" s="170"/>
      <c r="D586" s="149"/>
      <c r="E586" s="149"/>
      <c r="F586" s="149"/>
      <c r="G586" s="149"/>
      <c r="H586" s="210"/>
      <c r="I586" s="211"/>
    </row>
    <row r="587" spans="1:9" x14ac:dyDescent="0.25">
      <c r="A587" s="35">
        <v>585</v>
      </c>
      <c r="B587" s="190"/>
      <c r="C587" s="170"/>
      <c r="D587" s="149"/>
      <c r="E587" s="149"/>
      <c r="F587" s="149"/>
      <c r="G587" s="149"/>
      <c r="H587" s="210"/>
      <c r="I587" s="211"/>
    </row>
    <row r="588" spans="1:9" x14ac:dyDescent="0.25">
      <c r="A588" s="35">
        <v>586</v>
      </c>
      <c r="B588" s="190"/>
      <c r="C588" s="170"/>
      <c r="D588" s="149"/>
      <c r="E588" s="149"/>
      <c r="F588" s="149"/>
      <c r="G588" s="149"/>
      <c r="H588" s="210"/>
      <c r="I588" s="211"/>
    </row>
    <row r="589" spans="1:9" x14ac:dyDescent="0.25">
      <c r="A589" s="35">
        <v>587</v>
      </c>
      <c r="B589" s="190"/>
      <c r="C589" s="170"/>
      <c r="D589" s="149"/>
      <c r="E589" s="149"/>
      <c r="F589" s="149"/>
      <c r="G589" s="149"/>
      <c r="H589" s="210"/>
      <c r="I589" s="211"/>
    </row>
    <row r="590" spans="1:9" x14ac:dyDescent="0.25">
      <c r="A590" s="35">
        <v>588</v>
      </c>
      <c r="B590" s="190"/>
      <c r="C590" s="170"/>
      <c r="D590" s="149"/>
      <c r="E590" s="149"/>
      <c r="F590" s="149"/>
      <c r="G590" s="149"/>
      <c r="H590" s="210"/>
      <c r="I590" s="211"/>
    </row>
    <row r="591" spans="1:9" x14ac:dyDescent="0.25">
      <c r="A591" s="35">
        <v>589</v>
      </c>
      <c r="B591" s="190"/>
      <c r="C591" s="170"/>
      <c r="D591" s="149"/>
      <c r="E591" s="149"/>
      <c r="F591" s="149"/>
      <c r="G591" s="149"/>
      <c r="H591" s="210"/>
      <c r="I591" s="211"/>
    </row>
    <row r="592" spans="1:9" x14ac:dyDescent="0.25">
      <c r="A592" s="35">
        <v>590</v>
      </c>
      <c r="B592" s="190"/>
      <c r="C592" s="170"/>
      <c r="D592" s="149"/>
      <c r="E592" s="149"/>
      <c r="F592" s="149"/>
      <c r="G592" s="149"/>
      <c r="H592" s="210"/>
      <c r="I592" s="211"/>
    </row>
    <row r="593" spans="1:9" x14ac:dyDescent="0.25">
      <c r="A593" s="35">
        <v>591</v>
      </c>
      <c r="B593" s="190"/>
      <c r="C593" s="170"/>
      <c r="D593" s="149"/>
      <c r="E593" s="149"/>
      <c r="F593" s="149"/>
      <c r="G593" s="149"/>
      <c r="H593" s="210"/>
      <c r="I593" s="211"/>
    </row>
    <row r="594" spans="1:9" x14ac:dyDescent="0.25">
      <c r="A594" s="35">
        <v>592</v>
      </c>
      <c r="B594" s="190"/>
      <c r="C594" s="170"/>
      <c r="D594" s="149"/>
      <c r="E594" s="149"/>
      <c r="F594" s="149"/>
      <c r="G594" s="149"/>
      <c r="H594" s="210"/>
      <c r="I594" s="211"/>
    </row>
    <row r="595" spans="1:9" x14ac:dyDescent="0.25">
      <c r="A595" s="35">
        <v>593</v>
      </c>
      <c r="B595" s="190"/>
      <c r="C595" s="170"/>
      <c r="D595" s="149"/>
      <c r="E595" s="149"/>
      <c r="F595" s="149"/>
      <c r="G595" s="149"/>
      <c r="H595" s="210"/>
      <c r="I595" s="211"/>
    </row>
    <row r="596" spans="1:9" x14ac:dyDescent="0.25">
      <c r="A596" s="35">
        <v>594</v>
      </c>
      <c r="B596" s="190"/>
      <c r="C596" s="170"/>
      <c r="D596" s="149"/>
      <c r="E596" s="149"/>
      <c r="F596" s="149"/>
      <c r="G596" s="149"/>
      <c r="H596" s="210"/>
      <c r="I596" s="210"/>
    </row>
    <row r="597" spans="1:9" x14ac:dyDescent="0.25">
      <c r="A597" s="35">
        <v>595</v>
      </c>
      <c r="B597" s="190"/>
      <c r="C597" s="170"/>
      <c r="D597" s="149"/>
      <c r="E597" s="149"/>
      <c r="F597" s="149"/>
      <c r="G597" s="149"/>
      <c r="H597" s="210"/>
      <c r="I597" s="210"/>
    </row>
    <row r="598" spans="1:9" x14ac:dyDescent="0.25">
      <c r="A598" s="35">
        <v>596</v>
      </c>
      <c r="B598" s="190"/>
      <c r="C598" s="170"/>
      <c r="D598" s="149"/>
      <c r="E598" s="149"/>
      <c r="F598" s="149"/>
      <c r="G598" s="149"/>
      <c r="H598" s="210"/>
      <c r="I598" s="210"/>
    </row>
    <row r="599" spans="1:9" x14ac:dyDescent="0.25">
      <c r="A599" s="35">
        <v>597</v>
      </c>
      <c r="B599" s="190"/>
      <c r="C599" s="170"/>
      <c r="D599" s="149"/>
      <c r="E599" s="149"/>
      <c r="F599" s="149"/>
      <c r="G599" s="149"/>
      <c r="H599" s="210"/>
      <c r="I599" s="210"/>
    </row>
    <row r="600" spans="1:9" x14ac:dyDescent="0.25">
      <c r="A600" s="35">
        <v>598</v>
      </c>
      <c r="B600" s="190"/>
      <c r="C600" s="170"/>
      <c r="D600" s="149"/>
      <c r="E600" s="149"/>
      <c r="F600" s="149"/>
      <c r="G600" s="149"/>
      <c r="H600" s="210"/>
      <c r="I600" s="210"/>
    </row>
    <row r="601" spans="1:9" x14ac:dyDescent="0.25">
      <c r="A601" s="35">
        <v>599</v>
      </c>
      <c r="B601" s="190"/>
      <c r="C601" s="170"/>
      <c r="D601" s="149"/>
      <c r="E601" s="149"/>
      <c r="F601" s="149"/>
      <c r="G601" s="149"/>
      <c r="H601" s="210"/>
      <c r="I601" s="210"/>
    </row>
    <row r="602" spans="1:9" x14ac:dyDescent="0.25">
      <c r="A602" s="35">
        <v>600</v>
      </c>
      <c r="B602" s="190"/>
      <c r="C602" s="170"/>
      <c r="D602" s="149"/>
      <c r="E602" s="149"/>
      <c r="F602" s="149"/>
      <c r="G602" s="149"/>
      <c r="H602" s="210"/>
      <c r="I602" s="210"/>
    </row>
    <row r="603" spans="1:9" x14ac:dyDescent="0.25">
      <c r="A603" s="35">
        <v>601</v>
      </c>
      <c r="B603" s="190"/>
      <c r="C603" s="170"/>
      <c r="D603" s="149"/>
      <c r="E603" s="149"/>
      <c r="F603" s="149"/>
      <c r="G603" s="149"/>
      <c r="H603" s="210"/>
      <c r="I603" s="210"/>
    </row>
    <row r="604" spans="1:9" x14ac:dyDescent="0.25">
      <c r="A604" s="35">
        <v>602</v>
      </c>
      <c r="B604" s="190"/>
      <c r="C604" s="170"/>
      <c r="D604" s="149"/>
      <c r="E604" s="149"/>
      <c r="F604" s="149"/>
      <c r="G604" s="149"/>
      <c r="H604" s="210"/>
      <c r="I604" s="210"/>
    </row>
    <row r="605" spans="1:9" x14ac:dyDescent="0.25">
      <c r="A605" s="35">
        <v>603</v>
      </c>
      <c r="B605" s="190"/>
      <c r="C605" s="170"/>
      <c r="D605" s="149"/>
      <c r="E605" s="149"/>
      <c r="F605" s="149"/>
      <c r="G605" s="149"/>
      <c r="H605" s="210"/>
      <c r="I605" s="210"/>
    </row>
    <row r="606" spans="1:9" x14ac:dyDescent="0.25">
      <c r="A606" s="35">
        <v>604</v>
      </c>
      <c r="B606" s="190"/>
      <c r="C606" s="170"/>
      <c r="D606" s="149"/>
      <c r="E606" s="149"/>
      <c r="F606" s="149"/>
      <c r="G606" s="149"/>
      <c r="H606" s="210"/>
      <c r="I606" s="210"/>
    </row>
    <row r="607" spans="1:9" x14ac:dyDescent="0.25">
      <c r="A607" s="35">
        <v>605</v>
      </c>
      <c r="B607" s="190"/>
      <c r="C607" s="170"/>
      <c r="D607" s="149"/>
      <c r="E607" s="149"/>
      <c r="F607" s="149"/>
      <c r="G607" s="149"/>
      <c r="H607" s="210"/>
      <c r="I607" s="210"/>
    </row>
    <row r="608" spans="1:9" x14ac:dyDescent="0.25">
      <c r="A608" s="35">
        <v>606</v>
      </c>
      <c r="B608" s="190"/>
      <c r="C608" s="170"/>
      <c r="D608" s="149"/>
      <c r="E608" s="149"/>
      <c r="F608" s="149"/>
      <c r="G608" s="149"/>
      <c r="H608" s="210"/>
      <c r="I608" s="210"/>
    </row>
    <row r="609" spans="1:9" x14ac:dyDescent="0.25">
      <c r="A609" s="35">
        <v>607</v>
      </c>
      <c r="B609" s="291"/>
      <c r="C609" s="262"/>
      <c r="D609" s="149"/>
      <c r="E609" s="149"/>
      <c r="F609" s="149"/>
      <c r="G609" s="149"/>
      <c r="H609" s="210"/>
      <c r="I609" s="210"/>
    </row>
    <row r="610" spans="1:9" x14ac:dyDescent="0.25">
      <c r="A610" s="35">
        <v>608</v>
      </c>
      <c r="B610" s="291"/>
      <c r="C610" s="262"/>
      <c r="D610" s="149"/>
      <c r="E610" s="149"/>
      <c r="F610" s="149"/>
      <c r="G610" s="149"/>
      <c r="H610" s="210"/>
      <c r="I610" s="210"/>
    </row>
    <row r="611" spans="1:9" x14ac:dyDescent="0.25">
      <c r="A611" s="35">
        <v>609</v>
      </c>
      <c r="B611" s="177"/>
      <c r="C611" s="149"/>
      <c r="D611" s="149"/>
      <c r="E611" s="149"/>
      <c r="F611" s="149"/>
      <c r="G611" s="149"/>
      <c r="H611" s="210"/>
      <c r="I611" s="210"/>
    </row>
    <row r="612" spans="1:9" x14ac:dyDescent="0.25">
      <c r="A612" s="35">
        <v>610</v>
      </c>
      <c r="B612" s="177"/>
      <c r="C612" s="149"/>
      <c r="D612" s="149"/>
      <c r="E612" s="149"/>
      <c r="F612" s="149"/>
      <c r="G612" s="149"/>
      <c r="H612" s="210"/>
      <c r="I612" s="210"/>
    </row>
    <row r="613" spans="1:9" x14ac:dyDescent="0.25">
      <c r="A613" s="35">
        <v>611</v>
      </c>
      <c r="B613" s="177"/>
      <c r="C613" s="149"/>
      <c r="D613" s="149"/>
      <c r="E613" s="149"/>
      <c r="F613" s="149"/>
      <c r="G613" s="149"/>
      <c r="H613" s="210"/>
      <c r="I613" s="210"/>
    </row>
    <row r="614" spans="1:9" x14ac:dyDescent="0.25">
      <c r="A614" s="35">
        <v>612</v>
      </c>
      <c r="B614" s="177"/>
      <c r="C614" s="149"/>
      <c r="D614" s="149"/>
      <c r="E614" s="149"/>
      <c r="F614" s="149"/>
      <c r="G614" s="149"/>
      <c r="H614" s="210"/>
      <c r="I614" s="210"/>
    </row>
    <row r="615" spans="1:9" x14ac:dyDescent="0.25">
      <c r="A615" s="35">
        <v>613</v>
      </c>
      <c r="B615" s="177"/>
      <c r="C615" s="149"/>
      <c r="D615" s="149"/>
      <c r="E615" s="149"/>
      <c r="F615" s="149"/>
      <c r="G615" s="149"/>
      <c r="H615" s="210"/>
      <c r="I615" s="210"/>
    </row>
    <row r="616" spans="1:9" x14ac:dyDescent="0.25">
      <c r="A616" s="35">
        <v>614</v>
      </c>
      <c r="B616" s="177"/>
      <c r="C616" s="149"/>
      <c r="D616" s="149"/>
      <c r="E616" s="149"/>
      <c r="F616" s="149"/>
      <c r="G616" s="149"/>
      <c r="H616" s="210"/>
      <c r="I616" s="210"/>
    </row>
    <row r="617" spans="1:9" x14ac:dyDescent="0.25">
      <c r="A617" s="35">
        <v>615</v>
      </c>
      <c r="B617" s="177"/>
      <c r="C617" s="149"/>
      <c r="D617" s="149"/>
      <c r="E617" s="149"/>
      <c r="F617" s="149"/>
      <c r="G617" s="149"/>
      <c r="H617" s="210"/>
      <c r="I617" s="210"/>
    </row>
    <row r="618" spans="1:9" x14ac:dyDescent="0.25">
      <c r="A618" s="35">
        <v>616</v>
      </c>
      <c r="B618" s="177"/>
      <c r="C618" s="149"/>
      <c r="D618" s="149"/>
      <c r="E618" s="149"/>
      <c r="F618" s="149"/>
      <c r="G618" s="149"/>
      <c r="H618" s="210"/>
      <c r="I618" s="210"/>
    </row>
    <row r="619" spans="1:9" x14ac:dyDescent="0.25">
      <c r="A619" s="35">
        <v>617</v>
      </c>
      <c r="B619" s="177"/>
      <c r="C619" s="149"/>
      <c r="D619" s="149"/>
      <c r="E619" s="149"/>
      <c r="F619" s="149"/>
      <c r="G619" s="149"/>
      <c r="H619" s="210"/>
      <c r="I619" s="210"/>
    </row>
    <row r="620" spans="1:9" x14ac:dyDescent="0.25">
      <c r="A620" s="35">
        <v>618</v>
      </c>
      <c r="B620" s="177"/>
      <c r="C620" s="149"/>
      <c r="D620" s="149"/>
      <c r="E620" s="149"/>
      <c r="F620" s="149"/>
      <c r="G620" s="149"/>
      <c r="H620" s="210"/>
      <c r="I620" s="210"/>
    </row>
    <row r="621" spans="1:9" x14ac:dyDescent="0.25">
      <c r="A621" s="35">
        <v>619</v>
      </c>
      <c r="B621" s="177"/>
      <c r="C621" s="149"/>
      <c r="D621" s="149"/>
      <c r="E621" s="149"/>
      <c r="F621" s="149"/>
      <c r="G621" s="149"/>
      <c r="H621" s="210"/>
      <c r="I621" s="210"/>
    </row>
    <row r="622" spans="1:9" x14ac:dyDescent="0.25">
      <c r="A622" s="35">
        <v>620</v>
      </c>
      <c r="B622" s="177"/>
      <c r="C622" s="149"/>
      <c r="D622" s="149"/>
      <c r="E622" s="149"/>
      <c r="F622" s="149"/>
      <c r="G622" s="149"/>
      <c r="H622" s="210"/>
      <c r="I622" s="210"/>
    </row>
    <row r="623" spans="1:9" x14ac:dyDescent="0.25">
      <c r="A623" s="35">
        <v>621</v>
      </c>
      <c r="B623" s="177"/>
      <c r="C623" s="149"/>
      <c r="D623" s="149"/>
      <c r="E623" s="149"/>
      <c r="F623" s="149"/>
      <c r="G623" s="149"/>
      <c r="H623" s="210"/>
      <c r="I623" s="210"/>
    </row>
    <row r="624" spans="1:9" x14ac:dyDescent="0.25">
      <c r="A624" s="35">
        <v>622</v>
      </c>
      <c r="B624" s="177"/>
      <c r="C624" s="149"/>
      <c r="D624" s="149"/>
      <c r="E624" s="149"/>
      <c r="F624" s="149"/>
      <c r="G624" s="149"/>
      <c r="H624" s="210"/>
      <c r="I624" s="210"/>
    </row>
    <row r="625" spans="1:9" x14ac:dyDescent="0.25">
      <c r="A625" s="35">
        <v>623</v>
      </c>
      <c r="B625" s="177"/>
      <c r="C625" s="149"/>
      <c r="D625" s="149"/>
      <c r="E625" s="149"/>
      <c r="F625" s="149"/>
      <c r="G625" s="149"/>
      <c r="H625" s="210"/>
      <c r="I625" s="210"/>
    </row>
    <row r="626" spans="1:9" x14ac:dyDescent="0.25">
      <c r="A626" s="35">
        <v>624</v>
      </c>
      <c r="B626" s="177"/>
      <c r="C626" s="149"/>
      <c r="D626" s="149"/>
      <c r="E626" s="149"/>
      <c r="F626" s="149"/>
      <c r="G626" s="149"/>
      <c r="H626" s="210"/>
      <c r="I626" s="210"/>
    </row>
    <row r="627" spans="1:9" x14ac:dyDescent="0.25">
      <c r="A627" s="35">
        <v>625</v>
      </c>
      <c r="B627" s="177"/>
      <c r="C627" s="149"/>
      <c r="D627" s="149"/>
      <c r="E627" s="149"/>
      <c r="F627" s="149"/>
      <c r="G627" s="149"/>
      <c r="H627" s="210"/>
      <c r="I627" s="210"/>
    </row>
    <row r="628" spans="1:9" x14ac:dyDescent="0.25">
      <c r="A628" s="35">
        <v>626</v>
      </c>
      <c r="B628" s="177"/>
      <c r="C628" s="149"/>
      <c r="D628" s="149"/>
      <c r="E628" s="149"/>
      <c r="F628" s="149"/>
      <c r="G628" s="149"/>
      <c r="H628" s="210"/>
      <c r="I628" s="210"/>
    </row>
    <row r="629" spans="1:9" x14ac:dyDescent="0.25">
      <c r="A629" s="35">
        <v>627</v>
      </c>
      <c r="B629" s="177"/>
      <c r="C629" s="149"/>
      <c r="D629" s="149"/>
      <c r="E629" s="149"/>
      <c r="F629" s="149"/>
      <c r="G629" s="149"/>
      <c r="H629" s="210"/>
      <c r="I629" s="210"/>
    </row>
    <row r="630" spans="1:9" x14ac:dyDescent="0.25">
      <c r="A630" s="35">
        <v>628</v>
      </c>
      <c r="B630" s="177"/>
      <c r="C630" s="149"/>
      <c r="D630" s="149"/>
      <c r="E630" s="149"/>
      <c r="F630" s="149"/>
      <c r="G630" s="149"/>
      <c r="H630" s="210"/>
      <c r="I630" s="210"/>
    </row>
    <row r="631" spans="1:9" x14ac:dyDescent="0.25">
      <c r="A631" s="35">
        <v>629</v>
      </c>
      <c r="B631" s="177"/>
      <c r="C631" s="149"/>
      <c r="D631" s="149"/>
      <c r="E631" s="149"/>
      <c r="F631" s="149"/>
      <c r="G631" s="149"/>
      <c r="H631" s="210"/>
      <c r="I631" s="210"/>
    </row>
    <row r="632" spans="1:9" x14ac:dyDescent="0.25">
      <c r="A632" s="35">
        <v>630</v>
      </c>
      <c r="B632" s="177"/>
      <c r="C632" s="149"/>
      <c r="D632" s="149"/>
      <c r="E632" s="149"/>
      <c r="F632" s="149"/>
      <c r="G632" s="149"/>
      <c r="H632" s="210"/>
      <c r="I632" s="210"/>
    </row>
    <row r="633" spans="1:9" x14ac:dyDescent="0.25">
      <c r="A633" s="35">
        <v>631</v>
      </c>
      <c r="B633" s="177"/>
      <c r="C633" s="149"/>
      <c r="D633" s="149"/>
      <c r="E633" s="149"/>
      <c r="F633" s="149"/>
      <c r="G633" s="149"/>
      <c r="H633" s="210"/>
      <c r="I633" s="210"/>
    </row>
    <row r="634" spans="1:9" x14ac:dyDescent="0.25">
      <c r="A634" s="35">
        <v>632</v>
      </c>
      <c r="B634" s="177"/>
      <c r="C634" s="149"/>
      <c r="D634" s="149"/>
      <c r="E634" s="149"/>
      <c r="F634" s="149"/>
      <c r="G634" s="149"/>
      <c r="H634" s="210"/>
      <c r="I634" s="210"/>
    </row>
    <row r="635" spans="1:9" x14ac:dyDescent="0.25">
      <c r="A635" s="35">
        <v>633</v>
      </c>
      <c r="B635" s="177"/>
      <c r="C635" s="149"/>
      <c r="D635" s="149"/>
      <c r="E635" s="149"/>
      <c r="F635" s="149"/>
      <c r="G635" s="149"/>
      <c r="H635" s="210"/>
      <c r="I635" s="210"/>
    </row>
    <row r="636" spans="1:9" x14ac:dyDescent="0.25">
      <c r="A636" s="35">
        <v>634</v>
      </c>
      <c r="B636" s="177"/>
      <c r="C636" s="149"/>
      <c r="D636" s="149"/>
      <c r="E636" s="149"/>
      <c r="F636" s="149"/>
      <c r="G636" s="149"/>
      <c r="H636" s="210"/>
      <c r="I636" s="210"/>
    </row>
    <row r="637" spans="1:9" x14ac:dyDescent="0.25">
      <c r="A637" s="35">
        <v>635</v>
      </c>
      <c r="B637" s="177"/>
      <c r="C637" s="244"/>
      <c r="D637" s="224"/>
      <c r="E637" s="224"/>
      <c r="F637" s="224"/>
      <c r="G637" s="244"/>
      <c r="H637" s="40"/>
      <c r="I637" s="40"/>
    </row>
    <row r="638" spans="1:9" x14ac:dyDescent="0.25">
      <c r="A638" s="35">
        <v>636</v>
      </c>
      <c r="B638" s="177"/>
      <c r="C638" s="244"/>
      <c r="D638" s="224"/>
      <c r="E638" s="224"/>
      <c r="F638" s="224"/>
      <c r="G638" s="244"/>
      <c r="H638" s="40"/>
      <c r="I638" s="40"/>
    </row>
    <row r="639" spans="1:9" x14ac:dyDescent="0.25">
      <c r="A639" s="35">
        <v>637</v>
      </c>
      <c r="B639" s="177"/>
      <c r="C639" s="244"/>
      <c r="D639" s="224"/>
      <c r="E639" s="224"/>
      <c r="F639" s="224"/>
      <c r="G639" s="244"/>
      <c r="H639" s="40"/>
      <c r="I639" s="40"/>
    </row>
    <row r="640" spans="1:9" x14ac:dyDescent="0.25">
      <c r="A640" s="35">
        <v>638</v>
      </c>
      <c r="B640" s="177"/>
      <c r="C640" s="244"/>
      <c r="D640" s="224"/>
      <c r="E640" s="224"/>
      <c r="F640" s="224"/>
      <c r="G640" s="244"/>
      <c r="H640" s="40"/>
      <c r="I640" s="40"/>
    </row>
    <row r="641" spans="1:9" x14ac:dyDescent="0.25">
      <c r="A641" s="35">
        <v>639</v>
      </c>
      <c r="B641" s="177"/>
      <c r="C641" s="244"/>
      <c r="D641" s="224"/>
      <c r="E641" s="224"/>
      <c r="F641" s="224"/>
      <c r="G641" s="244"/>
      <c r="H641" s="40"/>
      <c r="I641" s="40"/>
    </row>
    <row r="642" spans="1:9" x14ac:dyDescent="0.25">
      <c r="A642" s="35">
        <v>640</v>
      </c>
      <c r="B642" s="177"/>
      <c r="C642" s="244"/>
      <c r="D642" s="224"/>
      <c r="E642" s="224"/>
      <c r="F642" s="224"/>
      <c r="G642" s="244"/>
      <c r="H642" s="40"/>
      <c r="I642" s="40"/>
    </row>
    <row r="643" spans="1:9" x14ac:dyDescent="0.25">
      <c r="A643" s="35">
        <v>641</v>
      </c>
      <c r="B643" s="177"/>
      <c r="C643" s="244"/>
      <c r="D643" s="224"/>
      <c r="E643" s="224"/>
      <c r="F643" s="224"/>
      <c r="G643" s="244"/>
      <c r="H643" s="40"/>
      <c r="I643" s="40"/>
    </row>
    <row r="644" spans="1:9" x14ac:dyDescent="0.25">
      <c r="A644" s="35">
        <v>642</v>
      </c>
      <c r="B644" s="177"/>
      <c r="C644" s="244"/>
      <c r="D644" s="224"/>
      <c r="E644" s="224"/>
      <c r="F644" s="224"/>
      <c r="G644" s="244"/>
      <c r="H644" s="40"/>
      <c r="I644" s="40"/>
    </row>
    <row r="645" spans="1:9" x14ac:dyDescent="0.25">
      <c r="A645" s="35">
        <v>643</v>
      </c>
      <c r="B645" s="177"/>
      <c r="C645" s="244"/>
      <c r="D645" s="224"/>
      <c r="E645" s="224"/>
      <c r="F645" s="224"/>
      <c r="G645" s="244"/>
      <c r="H645" s="40"/>
      <c r="I645" s="40"/>
    </row>
    <row r="646" spans="1:9" x14ac:dyDescent="0.25">
      <c r="A646" s="35">
        <v>644</v>
      </c>
      <c r="B646" s="177"/>
      <c r="C646" s="244"/>
      <c r="D646" s="224"/>
      <c r="E646" s="224"/>
      <c r="F646" s="224"/>
      <c r="G646" s="244"/>
      <c r="H646" s="40"/>
      <c r="I646" s="40"/>
    </row>
    <row r="647" spans="1:9" x14ac:dyDescent="0.25">
      <c r="A647" s="35">
        <v>645</v>
      </c>
      <c r="B647" s="177"/>
      <c r="C647" s="244"/>
      <c r="D647" s="224"/>
      <c r="E647" s="224"/>
      <c r="F647" s="224"/>
      <c r="G647" s="244"/>
      <c r="H647" s="40"/>
      <c r="I647" s="40"/>
    </row>
    <row r="648" spans="1:9" x14ac:dyDescent="0.25">
      <c r="A648" s="35">
        <v>646</v>
      </c>
      <c r="B648" s="177"/>
      <c r="C648" s="244"/>
      <c r="D648" s="224"/>
      <c r="E648" s="224"/>
      <c r="F648" s="224"/>
      <c r="G648" s="244"/>
      <c r="H648" s="40"/>
      <c r="I648" s="40"/>
    </row>
    <row r="649" spans="1:9" x14ac:dyDescent="0.25">
      <c r="A649" s="35">
        <v>647</v>
      </c>
      <c r="B649" s="177"/>
      <c r="C649" s="244"/>
      <c r="D649" s="224"/>
      <c r="E649" s="224"/>
      <c r="F649" s="224"/>
      <c r="G649" s="244"/>
      <c r="H649" s="40"/>
      <c r="I649" s="40"/>
    </row>
    <row r="650" spans="1:9" x14ac:dyDescent="0.25">
      <c r="A650" s="35">
        <v>648</v>
      </c>
      <c r="B650" s="177"/>
      <c r="C650" s="244"/>
      <c r="D650" s="224"/>
      <c r="E650" s="224"/>
      <c r="F650" s="224"/>
      <c r="G650" s="244"/>
      <c r="H650" s="40"/>
      <c r="I650" s="40"/>
    </row>
    <row r="651" spans="1:9" x14ac:dyDescent="0.25">
      <c r="A651" s="35">
        <v>649</v>
      </c>
      <c r="B651" s="177"/>
      <c r="C651" s="244"/>
      <c r="D651" s="224"/>
      <c r="E651" s="224"/>
      <c r="F651" s="224"/>
      <c r="G651" s="244"/>
      <c r="H651" s="40"/>
      <c r="I651" s="40"/>
    </row>
    <row r="652" spans="1:9" x14ac:dyDescent="0.25">
      <c r="A652" s="35">
        <v>650</v>
      </c>
      <c r="B652" s="177"/>
      <c r="C652" s="244"/>
      <c r="D652" s="224"/>
      <c r="E652" s="224"/>
      <c r="F652" s="224"/>
      <c r="G652" s="244"/>
      <c r="H652" s="40"/>
      <c r="I652" s="40"/>
    </row>
    <row r="653" spans="1:9" x14ac:dyDescent="0.25">
      <c r="A653" s="35">
        <v>651</v>
      </c>
      <c r="B653" s="177"/>
      <c r="C653" s="244"/>
      <c r="D653" s="224"/>
      <c r="E653" s="224"/>
      <c r="F653" s="224"/>
      <c r="G653" s="244"/>
      <c r="H653" s="40"/>
      <c r="I653" s="40"/>
    </row>
    <row r="654" spans="1:9" x14ac:dyDescent="0.25">
      <c r="A654" s="35">
        <v>652</v>
      </c>
      <c r="B654" s="177"/>
      <c r="C654" s="244"/>
      <c r="D654" s="224"/>
      <c r="E654" s="224"/>
      <c r="F654" s="224"/>
      <c r="G654" s="244"/>
      <c r="H654" s="40"/>
      <c r="I654" s="40"/>
    </row>
    <row r="655" spans="1:9" x14ac:dyDescent="0.25">
      <c r="A655" s="35">
        <v>653</v>
      </c>
      <c r="B655" s="177"/>
      <c r="C655" s="244"/>
      <c r="D655" s="224"/>
      <c r="E655" s="224"/>
      <c r="F655" s="224"/>
      <c r="G655" s="244"/>
      <c r="H655" s="40"/>
      <c r="I655" s="40"/>
    </row>
    <row r="656" spans="1:9" x14ac:dyDescent="0.25">
      <c r="A656" s="35">
        <v>654</v>
      </c>
      <c r="B656" s="177"/>
      <c r="C656" s="244"/>
      <c r="D656" s="224"/>
      <c r="E656" s="224"/>
      <c r="F656" s="224"/>
      <c r="G656" s="244"/>
      <c r="H656" s="40"/>
      <c r="I656" s="40"/>
    </row>
    <row r="657" spans="1:9" x14ac:dyDescent="0.25">
      <c r="A657" s="35">
        <v>655</v>
      </c>
      <c r="B657" s="177"/>
      <c r="C657" s="244"/>
      <c r="D657" s="29"/>
      <c r="E657" s="29"/>
      <c r="F657" s="29"/>
      <c r="G657" s="244"/>
      <c r="H657" s="40"/>
      <c r="I657" s="40"/>
    </row>
    <row r="658" spans="1:9" x14ac:dyDescent="0.25">
      <c r="A658" s="35">
        <v>656</v>
      </c>
      <c r="B658" s="177"/>
      <c r="C658" s="244"/>
      <c r="D658" s="29"/>
      <c r="E658" s="29"/>
      <c r="F658" s="29"/>
      <c r="G658" s="244"/>
      <c r="H658" s="40"/>
      <c r="I658" s="40"/>
    </row>
    <row r="659" spans="1:9" x14ac:dyDescent="0.25">
      <c r="A659" s="35">
        <v>657</v>
      </c>
      <c r="B659" s="177"/>
      <c r="C659" s="244"/>
      <c r="D659" s="29"/>
      <c r="E659" s="29"/>
      <c r="F659" s="29"/>
      <c r="G659" s="244"/>
      <c r="H659" s="40"/>
      <c r="I659" s="40"/>
    </row>
    <row r="660" spans="1:9" x14ac:dyDescent="0.25">
      <c r="A660" s="35">
        <v>658</v>
      </c>
      <c r="B660" s="177"/>
      <c r="C660" s="244"/>
      <c r="D660" s="29"/>
      <c r="E660" s="29"/>
      <c r="F660" s="29"/>
      <c r="G660" s="244"/>
      <c r="H660" s="40"/>
      <c r="I660" s="40"/>
    </row>
    <row r="661" spans="1:9" x14ac:dyDescent="0.25">
      <c r="A661" s="35">
        <v>659</v>
      </c>
      <c r="B661" s="177"/>
      <c r="C661" s="244"/>
      <c r="D661" s="29"/>
      <c r="E661" s="29"/>
      <c r="F661" s="29"/>
      <c r="G661" s="244"/>
      <c r="H661" s="40"/>
      <c r="I661" s="40"/>
    </row>
    <row r="662" spans="1:9" x14ac:dyDescent="0.25">
      <c r="A662" s="35">
        <v>660</v>
      </c>
      <c r="B662" s="177"/>
      <c r="C662" s="244"/>
      <c r="D662" s="29"/>
      <c r="E662" s="29"/>
      <c r="F662" s="29"/>
      <c r="G662" s="244"/>
      <c r="H662" s="40"/>
      <c r="I662" s="40"/>
    </row>
    <row r="663" spans="1:9" x14ac:dyDescent="0.25">
      <c r="A663" s="35">
        <v>661</v>
      </c>
      <c r="B663" s="177"/>
      <c r="C663" s="244"/>
      <c r="D663" s="29"/>
      <c r="E663" s="29"/>
      <c r="F663" s="29"/>
      <c r="G663" s="244"/>
      <c r="H663" s="40"/>
      <c r="I663" s="40"/>
    </row>
    <row r="664" spans="1:9" x14ac:dyDescent="0.25">
      <c r="A664" s="35">
        <v>662</v>
      </c>
      <c r="B664" s="177"/>
      <c r="C664" s="244"/>
      <c r="D664" s="29"/>
      <c r="E664" s="29"/>
      <c r="F664" s="29"/>
      <c r="G664" s="244"/>
      <c r="H664" s="40"/>
      <c r="I664" s="40"/>
    </row>
    <row r="665" spans="1:9" x14ac:dyDescent="0.25">
      <c r="A665" s="35">
        <v>663</v>
      </c>
      <c r="B665" s="177"/>
      <c r="C665" s="244"/>
      <c r="D665" s="29"/>
      <c r="E665" s="29"/>
      <c r="F665" s="29"/>
      <c r="G665" s="244"/>
      <c r="H665" s="40"/>
      <c r="I665" s="40"/>
    </row>
    <row r="666" spans="1:9" x14ac:dyDescent="0.25">
      <c r="A666" s="35">
        <v>664</v>
      </c>
      <c r="B666" s="177"/>
      <c r="C666" s="244"/>
      <c r="D666" s="29"/>
      <c r="E666" s="29"/>
      <c r="F666" s="29"/>
      <c r="G666" s="244"/>
      <c r="H666" s="40"/>
      <c r="I666" s="40"/>
    </row>
    <row r="667" spans="1:9" x14ac:dyDescent="0.25">
      <c r="A667" s="35">
        <v>665</v>
      </c>
      <c r="B667" s="177"/>
      <c r="C667" s="244"/>
      <c r="D667" s="29"/>
      <c r="E667" s="29"/>
      <c r="F667" s="29"/>
      <c r="G667" s="244"/>
      <c r="H667" s="40"/>
      <c r="I667" s="40"/>
    </row>
    <row r="668" spans="1:9" x14ac:dyDescent="0.25">
      <c r="A668" s="35">
        <v>666</v>
      </c>
      <c r="B668" s="177"/>
      <c r="C668" s="244"/>
      <c r="D668" s="29"/>
      <c r="E668" s="29"/>
      <c r="F668" s="29"/>
      <c r="G668" s="244"/>
      <c r="H668" s="40"/>
      <c r="I668" s="40"/>
    </row>
    <row r="669" spans="1:9" x14ac:dyDescent="0.25">
      <c r="A669" s="35">
        <v>667</v>
      </c>
      <c r="B669" s="177"/>
      <c r="C669" s="244"/>
      <c r="D669" s="29"/>
      <c r="E669" s="29"/>
      <c r="F669" s="29"/>
      <c r="G669" s="244"/>
      <c r="H669" s="40"/>
      <c r="I669" s="40"/>
    </row>
    <row r="670" spans="1:9" x14ac:dyDescent="0.25">
      <c r="A670" s="35">
        <v>668</v>
      </c>
      <c r="B670" s="177"/>
      <c r="C670" s="244"/>
      <c r="D670" s="29"/>
      <c r="E670" s="29"/>
      <c r="F670" s="29"/>
      <c r="G670" s="244"/>
      <c r="H670" s="40"/>
      <c r="I670" s="40"/>
    </row>
    <row r="671" spans="1:9" x14ac:dyDescent="0.25">
      <c r="A671" s="35">
        <v>669</v>
      </c>
      <c r="B671" s="177"/>
      <c r="C671" s="244"/>
      <c r="D671" s="29"/>
      <c r="E671" s="29"/>
      <c r="F671" s="29"/>
      <c r="G671" s="244"/>
      <c r="H671" s="40"/>
      <c r="I671" s="40"/>
    </row>
    <row r="672" spans="1:9" x14ac:dyDescent="0.25">
      <c r="A672" s="35">
        <v>670</v>
      </c>
      <c r="B672" s="177"/>
      <c r="C672" s="244"/>
      <c r="D672" s="29"/>
      <c r="E672" s="29"/>
      <c r="F672" s="29"/>
      <c r="G672" s="244"/>
      <c r="H672" s="40"/>
      <c r="I672" s="40"/>
    </row>
    <row r="673" spans="1:9" x14ac:dyDescent="0.25">
      <c r="A673" s="35">
        <v>671</v>
      </c>
      <c r="B673" s="177"/>
      <c r="C673" s="244"/>
      <c r="D673" s="29"/>
      <c r="E673" s="29"/>
      <c r="F673" s="29"/>
      <c r="G673" s="244"/>
      <c r="H673" s="40"/>
      <c r="I673" s="40"/>
    </row>
    <row r="674" spans="1:9" x14ac:dyDescent="0.25">
      <c r="A674" s="35">
        <v>672</v>
      </c>
      <c r="B674" s="177"/>
      <c r="C674" s="244"/>
      <c r="D674" s="29"/>
      <c r="E674" s="29"/>
      <c r="F674" s="29"/>
      <c r="G674" s="244"/>
      <c r="H674" s="40"/>
      <c r="I674" s="40"/>
    </row>
    <row r="675" spans="1:9" x14ac:dyDescent="0.25">
      <c r="A675" s="35">
        <v>673</v>
      </c>
      <c r="B675" s="177"/>
      <c r="C675" s="244"/>
      <c r="D675" s="29"/>
      <c r="E675" s="29"/>
      <c r="F675" s="29"/>
      <c r="G675" s="244"/>
      <c r="H675" s="40"/>
      <c r="I675" s="40"/>
    </row>
    <row r="676" spans="1:9" x14ac:dyDescent="0.25">
      <c r="A676" s="35">
        <v>674</v>
      </c>
      <c r="B676" s="177"/>
      <c r="C676" s="244"/>
      <c r="D676" s="29"/>
      <c r="E676" s="29"/>
      <c r="F676" s="29"/>
      <c r="G676" s="244"/>
      <c r="H676" s="40"/>
      <c r="I676" s="40"/>
    </row>
    <row r="677" spans="1:9" x14ac:dyDescent="0.25">
      <c r="A677" s="35">
        <v>675</v>
      </c>
      <c r="B677" s="177"/>
      <c r="C677" s="244"/>
      <c r="D677" s="29"/>
      <c r="E677" s="29"/>
      <c r="F677" s="29"/>
      <c r="G677" s="244"/>
      <c r="H677" s="40"/>
      <c r="I677" s="40"/>
    </row>
    <row r="678" spans="1:9" x14ac:dyDescent="0.25">
      <c r="A678" s="35">
        <v>676</v>
      </c>
      <c r="B678" s="177"/>
      <c r="C678" s="244"/>
      <c r="D678" s="29"/>
      <c r="E678" s="29"/>
      <c r="F678" s="29"/>
      <c r="G678" s="244"/>
      <c r="H678" s="40"/>
      <c r="I678" s="40"/>
    </row>
    <row r="679" spans="1:9" x14ac:dyDescent="0.25">
      <c r="A679" s="35">
        <v>677</v>
      </c>
      <c r="B679" s="177"/>
      <c r="C679" s="244"/>
      <c r="D679" s="29"/>
      <c r="E679" s="29"/>
      <c r="F679" s="29"/>
      <c r="G679" s="244"/>
      <c r="H679" s="40"/>
      <c r="I679" s="40"/>
    </row>
    <row r="680" spans="1:9" x14ac:dyDescent="0.25">
      <c r="A680" s="35">
        <v>678</v>
      </c>
      <c r="B680" s="177"/>
      <c r="C680" s="244"/>
      <c r="D680" s="29"/>
      <c r="E680" s="29"/>
      <c r="F680" s="29"/>
      <c r="G680" s="244"/>
      <c r="H680" s="40"/>
      <c r="I680" s="40"/>
    </row>
    <row r="681" spans="1:9" x14ac:dyDescent="0.25">
      <c r="A681" s="35">
        <v>679</v>
      </c>
      <c r="B681" s="177"/>
      <c r="C681" s="244"/>
      <c r="D681" s="29"/>
      <c r="E681" s="29"/>
      <c r="F681" s="29"/>
      <c r="G681" s="244"/>
      <c r="H681" s="40"/>
      <c r="I681" s="40"/>
    </row>
    <row r="682" spans="1:9" x14ac:dyDescent="0.25">
      <c r="A682" s="35">
        <v>680</v>
      </c>
      <c r="B682" s="177"/>
      <c r="C682" s="244"/>
      <c r="D682" s="29"/>
      <c r="E682" s="29"/>
      <c r="F682" s="29"/>
      <c r="G682" s="244"/>
      <c r="H682" s="40"/>
      <c r="I682" s="40"/>
    </row>
    <row r="683" spans="1:9" x14ac:dyDescent="0.25">
      <c r="A683" s="35">
        <v>681</v>
      </c>
      <c r="B683" s="177"/>
      <c r="C683" s="244"/>
      <c r="D683" s="29"/>
      <c r="E683" s="29"/>
      <c r="F683" s="29"/>
      <c r="G683" s="244"/>
      <c r="H683" s="40"/>
      <c r="I683" s="40"/>
    </row>
    <row r="684" spans="1:9" x14ac:dyDescent="0.25">
      <c r="A684" s="35">
        <v>682</v>
      </c>
      <c r="B684" s="177"/>
      <c r="C684" s="244"/>
      <c r="D684" s="29"/>
      <c r="E684" s="29"/>
      <c r="F684" s="29"/>
      <c r="G684" s="244"/>
      <c r="H684" s="40"/>
      <c r="I684" s="40"/>
    </row>
    <row r="685" spans="1:9" x14ac:dyDescent="0.25">
      <c r="A685" s="35">
        <v>683</v>
      </c>
      <c r="B685" s="177"/>
      <c r="C685" s="244"/>
      <c r="D685" s="29"/>
      <c r="E685" s="29"/>
      <c r="F685" s="29"/>
      <c r="G685" s="244"/>
      <c r="H685" s="40"/>
      <c r="I685" s="40"/>
    </row>
    <row r="686" spans="1:9" x14ac:dyDescent="0.25">
      <c r="A686" s="35">
        <v>684</v>
      </c>
      <c r="B686" s="177"/>
      <c r="C686" s="244"/>
      <c r="D686" s="29"/>
      <c r="E686" s="29"/>
      <c r="F686" s="29"/>
      <c r="G686" s="244"/>
      <c r="H686" s="40"/>
      <c r="I686" s="40"/>
    </row>
    <row r="687" spans="1:9" x14ac:dyDescent="0.25">
      <c r="A687" s="35">
        <v>685</v>
      </c>
      <c r="B687" s="177"/>
      <c r="C687" s="244"/>
      <c r="D687" s="29"/>
      <c r="E687" s="29"/>
      <c r="F687" s="29"/>
      <c r="G687" s="244"/>
      <c r="H687" s="40"/>
      <c r="I687" s="40"/>
    </row>
    <row r="688" spans="1:9" x14ac:dyDescent="0.25">
      <c r="A688" s="35">
        <v>686</v>
      </c>
      <c r="B688" s="177"/>
      <c r="C688" s="244"/>
      <c r="D688" s="29"/>
      <c r="E688" s="29"/>
      <c r="F688" s="29"/>
      <c r="G688" s="244"/>
      <c r="H688" s="40"/>
      <c r="I688" s="40"/>
    </row>
    <row r="689" spans="1:9" x14ac:dyDescent="0.25">
      <c r="A689" s="35">
        <v>687</v>
      </c>
      <c r="B689" s="177"/>
      <c r="C689" s="244"/>
      <c r="D689" s="29"/>
      <c r="E689" s="29"/>
      <c r="F689" s="29"/>
      <c r="G689" s="244"/>
      <c r="H689" s="40"/>
      <c r="I689" s="40"/>
    </row>
    <row r="690" spans="1:9" x14ac:dyDescent="0.25">
      <c r="A690" s="35">
        <v>688</v>
      </c>
      <c r="B690" s="177"/>
      <c r="C690" s="244"/>
      <c r="D690" s="29"/>
      <c r="E690" s="29"/>
      <c r="F690" s="29"/>
      <c r="G690" s="244"/>
      <c r="H690" s="40"/>
      <c r="I690" s="40"/>
    </row>
    <row r="691" spans="1:9" x14ac:dyDescent="0.25">
      <c r="A691" s="35">
        <v>689</v>
      </c>
      <c r="B691" s="177"/>
      <c r="C691" s="244"/>
      <c r="D691" s="29"/>
      <c r="E691" s="29"/>
      <c r="F691" s="29"/>
      <c r="G691" s="244"/>
      <c r="H691" s="40"/>
      <c r="I691" s="40"/>
    </row>
    <row r="692" spans="1:9" x14ac:dyDescent="0.25">
      <c r="A692" s="35">
        <v>690</v>
      </c>
      <c r="B692" s="177"/>
      <c r="C692" s="244"/>
      <c r="D692" s="29"/>
      <c r="E692" s="29"/>
      <c r="F692" s="29"/>
      <c r="G692" s="244"/>
      <c r="H692" s="40"/>
      <c r="I692" s="40"/>
    </row>
    <row r="693" spans="1:9" x14ac:dyDescent="0.25">
      <c r="A693" s="35">
        <v>691</v>
      </c>
      <c r="B693" s="177"/>
      <c r="C693" s="244"/>
      <c r="D693" s="29"/>
      <c r="E693" s="29"/>
      <c r="F693" s="29"/>
      <c r="G693" s="244"/>
      <c r="H693" s="40"/>
      <c r="I693" s="40"/>
    </row>
    <row r="694" spans="1:9" x14ac:dyDescent="0.25">
      <c r="A694" s="35">
        <v>692</v>
      </c>
      <c r="B694" s="177"/>
      <c r="C694" s="244"/>
      <c r="D694" s="29"/>
      <c r="E694" s="29"/>
      <c r="F694" s="29"/>
      <c r="G694" s="244"/>
      <c r="H694" s="40"/>
      <c r="I694" s="40"/>
    </row>
    <row r="695" spans="1:9" x14ac:dyDescent="0.25">
      <c r="A695" s="35">
        <v>693</v>
      </c>
      <c r="B695" s="177"/>
      <c r="C695" s="244"/>
      <c r="D695" s="29"/>
      <c r="E695" s="29"/>
      <c r="F695" s="29"/>
      <c r="G695" s="244"/>
      <c r="H695" s="40"/>
      <c r="I695" s="40"/>
    </row>
    <row r="696" spans="1:9" x14ac:dyDescent="0.25">
      <c r="A696" s="35">
        <v>694</v>
      </c>
      <c r="B696" s="177"/>
      <c r="C696" s="244"/>
      <c r="D696" s="29"/>
      <c r="E696" s="29"/>
      <c r="F696" s="29"/>
      <c r="G696" s="244"/>
      <c r="H696" s="40"/>
      <c r="I696" s="40"/>
    </row>
    <row r="697" spans="1:9" x14ac:dyDescent="0.25">
      <c r="A697" s="35">
        <v>695</v>
      </c>
      <c r="B697" s="177"/>
      <c r="C697" s="244"/>
      <c r="D697" s="29"/>
      <c r="E697" s="29"/>
      <c r="F697" s="29"/>
      <c r="G697" s="244"/>
      <c r="H697" s="40"/>
      <c r="I697" s="40"/>
    </row>
    <row r="698" spans="1:9" x14ac:dyDescent="0.25">
      <c r="A698" s="35">
        <v>696</v>
      </c>
      <c r="B698" s="177"/>
      <c r="C698" s="244"/>
      <c r="D698" s="29"/>
      <c r="E698" s="29"/>
      <c r="F698" s="29"/>
      <c r="G698" s="244"/>
      <c r="H698" s="40"/>
      <c r="I698" s="40"/>
    </row>
    <row r="699" spans="1:9" x14ac:dyDescent="0.25">
      <c r="A699" s="35">
        <v>697</v>
      </c>
      <c r="B699" s="177"/>
      <c r="C699" s="244"/>
      <c r="D699" s="29"/>
      <c r="E699" s="29"/>
      <c r="F699" s="29"/>
      <c r="G699" s="244"/>
      <c r="H699" s="40"/>
      <c r="I699" s="40"/>
    </row>
    <row r="700" spans="1:9" x14ac:dyDescent="0.25">
      <c r="A700" s="35">
        <v>698</v>
      </c>
      <c r="B700" s="177"/>
      <c r="C700" s="244"/>
      <c r="D700" s="29"/>
      <c r="E700" s="29"/>
      <c r="F700" s="29"/>
      <c r="G700" s="244"/>
      <c r="H700" s="40"/>
      <c r="I700" s="40"/>
    </row>
    <row r="701" spans="1:9" x14ac:dyDescent="0.25">
      <c r="A701" s="35">
        <v>699</v>
      </c>
      <c r="B701" s="177"/>
      <c r="C701" s="244"/>
      <c r="D701" s="29"/>
      <c r="E701" s="29"/>
      <c r="F701" s="29"/>
      <c r="G701" s="244"/>
      <c r="H701" s="40"/>
      <c r="I701" s="40"/>
    </row>
    <row r="702" spans="1:9" x14ac:dyDescent="0.25">
      <c r="A702" s="35">
        <v>700</v>
      </c>
      <c r="B702" s="177"/>
      <c r="C702" s="244"/>
      <c r="D702" s="29"/>
      <c r="E702" s="29"/>
      <c r="F702" s="29"/>
      <c r="G702" s="244"/>
      <c r="H702" s="40"/>
      <c r="I702" s="40"/>
    </row>
    <row r="703" spans="1:9" x14ac:dyDescent="0.25">
      <c r="A703" s="35">
        <v>701</v>
      </c>
      <c r="B703" s="177"/>
      <c r="C703" s="244"/>
      <c r="D703" s="29"/>
      <c r="E703" s="29"/>
      <c r="F703" s="29"/>
      <c r="G703" s="244"/>
      <c r="H703" s="40"/>
      <c r="I703" s="40"/>
    </row>
    <row r="704" spans="1:9" x14ac:dyDescent="0.25">
      <c r="A704" s="35">
        <v>702</v>
      </c>
      <c r="B704" s="177"/>
      <c r="C704" s="244"/>
      <c r="D704" s="29"/>
      <c r="E704" s="29"/>
      <c r="F704" s="29"/>
      <c r="G704" s="244"/>
      <c r="H704" s="40"/>
      <c r="I704" s="40"/>
    </row>
    <row r="705" spans="1:9" x14ac:dyDescent="0.25">
      <c r="A705" s="35">
        <v>703</v>
      </c>
      <c r="B705" s="177"/>
      <c r="C705" s="244"/>
      <c r="D705" s="29"/>
      <c r="E705" s="29"/>
      <c r="F705" s="29"/>
      <c r="G705" s="244"/>
      <c r="H705" s="40"/>
      <c r="I705" s="40"/>
    </row>
    <row r="706" spans="1:9" x14ac:dyDescent="0.25">
      <c r="A706" s="35">
        <v>704</v>
      </c>
      <c r="B706" s="177"/>
      <c r="C706" s="244"/>
      <c r="D706" s="29"/>
      <c r="E706" s="29"/>
      <c r="F706" s="29"/>
      <c r="G706" s="244"/>
      <c r="H706" s="40"/>
      <c r="I706" s="40"/>
    </row>
    <row r="707" spans="1:9" x14ac:dyDescent="0.25">
      <c r="A707" s="35">
        <v>705</v>
      </c>
      <c r="B707" s="177"/>
      <c r="C707" s="244"/>
      <c r="D707" s="29"/>
      <c r="E707" s="29"/>
      <c r="F707" s="29"/>
      <c r="G707" s="244"/>
      <c r="H707" s="40"/>
      <c r="I707" s="40"/>
    </row>
    <row r="708" spans="1:9" x14ac:dyDescent="0.25">
      <c r="A708" s="35">
        <v>706</v>
      </c>
      <c r="B708" s="177"/>
      <c r="C708" s="244"/>
      <c r="D708" s="29"/>
      <c r="E708" s="29"/>
      <c r="F708" s="29"/>
      <c r="G708" s="244"/>
      <c r="H708" s="40"/>
      <c r="I708" s="40"/>
    </row>
    <row r="709" spans="1:9" x14ac:dyDescent="0.25">
      <c r="A709" s="35">
        <v>707</v>
      </c>
      <c r="B709" s="177"/>
      <c r="C709" s="244"/>
      <c r="D709" s="29"/>
      <c r="E709" s="29"/>
      <c r="F709" s="29"/>
      <c r="G709" s="244"/>
      <c r="H709" s="40"/>
      <c r="I709" s="40"/>
    </row>
    <row r="710" spans="1:9" x14ac:dyDescent="0.25">
      <c r="A710" s="35">
        <v>708</v>
      </c>
      <c r="B710" s="177"/>
      <c r="C710" s="244"/>
      <c r="D710" s="29"/>
      <c r="E710" s="29"/>
      <c r="F710" s="29"/>
      <c r="G710" s="244"/>
      <c r="H710" s="40"/>
      <c r="I710" s="40"/>
    </row>
    <row r="711" spans="1:9" x14ac:dyDescent="0.25">
      <c r="A711" s="35">
        <v>709</v>
      </c>
      <c r="B711" s="177"/>
      <c r="C711" s="244"/>
      <c r="D711" s="29"/>
      <c r="E711" s="29"/>
      <c r="F711" s="29"/>
      <c r="G711" s="244"/>
      <c r="H711" s="40"/>
      <c r="I711" s="40"/>
    </row>
    <row r="712" spans="1:9" x14ac:dyDescent="0.25">
      <c r="A712" s="35">
        <v>710</v>
      </c>
      <c r="B712" s="177"/>
      <c r="C712" s="244"/>
      <c r="D712" s="29"/>
      <c r="E712" s="29"/>
      <c r="F712" s="29"/>
      <c r="G712" s="244"/>
      <c r="H712" s="40"/>
      <c r="I712" s="40"/>
    </row>
    <row r="713" spans="1:9" x14ac:dyDescent="0.25">
      <c r="A713" s="35">
        <v>711</v>
      </c>
      <c r="B713" s="177"/>
      <c r="C713" s="244"/>
      <c r="D713" s="29"/>
      <c r="E713" s="29"/>
      <c r="F713" s="29"/>
      <c r="G713" s="244"/>
      <c r="H713" s="40"/>
      <c r="I713" s="40"/>
    </row>
    <row r="714" spans="1:9" x14ac:dyDescent="0.25">
      <c r="A714" s="35">
        <v>712</v>
      </c>
      <c r="B714" s="177"/>
      <c r="C714" s="244"/>
      <c r="D714" s="29"/>
      <c r="E714" s="29"/>
      <c r="F714" s="29"/>
      <c r="G714" s="244"/>
      <c r="H714" s="40"/>
      <c r="I714" s="40"/>
    </row>
    <row r="715" spans="1:9" x14ac:dyDescent="0.25">
      <c r="A715" s="35">
        <v>713</v>
      </c>
      <c r="B715" s="177"/>
      <c r="C715" s="244"/>
      <c r="D715" s="29"/>
      <c r="E715" s="29"/>
      <c r="F715" s="29"/>
      <c r="G715" s="244"/>
      <c r="H715" s="40"/>
      <c r="I715" s="40"/>
    </row>
    <row r="716" spans="1:9" x14ac:dyDescent="0.25">
      <c r="A716" s="35">
        <v>714</v>
      </c>
      <c r="B716" s="177"/>
      <c r="C716" s="244"/>
      <c r="D716" s="29"/>
      <c r="E716" s="29"/>
      <c r="F716" s="29"/>
      <c r="G716" s="244"/>
      <c r="H716" s="40"/>
      <c r="I716" s="40"/>
    </row>
    <row r="717" spans="1:9" x14ac:dyDescent="0.25">
      <c r="A717" s="35">
        <v>715</v>
      </c>
      <c r="B717" s="177"/>
      <c r="C717" s="244"/>
      <c r="D717" s="29"/>
      <c r="E717" s="29"/>
      <c r="F717" s="29"/>
      <c r="G717" s="244"/>
      <c r="H717" s="40"/>
      <c r="I717" s="40"/>
    </row>
    <row r="718" spans="1:9" x14ac:dyDescent="0.25">
      <c r="A718" s="35">
        <v>716</v>
      </c>
      <c r="B718" s="177"/>
      <c r="C718" s="244"/>
      <c r="D718" s="29"/>
      <c r="E718" s="29"/>
      <c r="F718" s="29"/>
      <c r="G718" s="244"/>
      <c r="H718" s="40"/>
      <c r="I718" s="40"/>
    </row>
    <row r="719" spans="1:9" x14ac:dyDescent="0.25">
      <c r="A719" s="35">
        <v>717</v>
      </c>
      <c r="B719" s="177"/>
      <c r="C719" s="244"/>
      <c r="D719" s="29"/>
      <c r="E719" s="29"/>
      <c r="F719" s="29"/>
      <c r="G719" s="244"/>
      <c r="H719" s="40"/>
      <c r="I719" s="40"/>
    </row>
    <row r="720" spans="1:9" x14ac:dyDescent="0.25">
      <c r="A720" s="35">
        <v>718</v>
      </c>
      <c r="B720" s="177"/>
      <c r="C720" s="244"/>
      <c r="D720" s="29"/>
      <c r="E720" s="29"/>
      <c r="F720" s="29"/>
      <c r="G720" s="244"/>
      <c r="H720" s="40"/>
      <c r="I720" s="40"/>
    </row>
    <row r="721" spans="1:9" x14ac:dyDescent="0.25">
      <c r="A721" s="35">
        <v>719</v>
      </c>
      <c r="B721" s="177"/>
      <c r="C721" s="244"/>
      <c r="D721" s="29"/>
      <c r="E721" s="29"/>
      <c r="F721" s="29"/>
      <c r="G721" s="244"/>
      <c r="H721" s="40"/>
      <c r="I721" s="40"/>
    </row>
    <row r="722" spans="1:9" x14ac:dyDescent="0.25">
      <c r="A722" s="35">
        <v>720</v>
      </c>
      <c r="B722" s="177"/>
      <c r="C722" s="244"/>
      <c r="D722" s="29"/>
      <c r="E722" s="29"/>
      <c r="F722" s="29"/>
      <c r="G722" s="244"/>
      <c r="H722" s="40"/>
      <c r="I722" s="40"/>
    </row>
    <row r="723" spans="1:9" x14ac:dyDescent="0.25">
      <c r="A723" s="35">
        <v>721</v>
      </c>
      <c r="B723" s="177"/>
      <c r="C723" s="244"/>
      <c r="D723" s="29"/>
      <c r="E723" s="29"/>
      <c r="F723" s="29"/>
      <c r="G723" s="244"/>
      <c r="H723" s="40"/>
      <c r="I723" s="40"/>
    </row>
    <row r="724" spans="1:9" x14ac:dyDescent="0.25">
      <c r="A724" s="35">
        <v>722</v>
      </c>
      <c r="B724" s="177"/>
      <c r="C724" s="244"/>
      <c r="D724" s="29"/>
      <c r="E724" s="29"/>
      <c r="F724" s="29"/>
      <c r="G724" s="244"/>
      <c r="H724" s="40"/>
      <c r="I724" s="40"/>
    </row>
    <row r="725" spans="1:9" x14ac:dyDescent="0.25">
      <c r="A725" s="35">
        <v>723</v>
      </c>
      <c r="B725" s="177"/>
      <c r="C725" s="244"/>
      <c r="D725" s="29"/>
      <c r="E725" s="29"/>
      <c r="F725" s="29"/>
      <c r="G725" s="244"/>
      <c r="H725" s="40"/>
      <c r="I725" s="40"/>
    </row>
    <row r="726" spans="1:9" x14ac:dyDescent="0.25">
      <c r="A726" s="35">
        <v>724</v>
      </c>
      <c r="B726" s="177"/>
      <c r="C726" s="244"/>
      <c r="D726" s="29"/>
      <c r="E726" s="29"/>
      <c r="F726" s="29"/>
      <c r="G726" s="244"/>
      <c r="H726" s="40"/>
      <c r="I726" s="40"/>
    </row>
    <row r="727" spans="1:9" x14ac:dyDescent="0.25">
      <c r="A727" s="35">
        <v>725</v>
      </c>
      <c r="B727" s="177"/>
      <c r="C727" s="244"/>
      <c r="D727" s="29"/>
      <c r="E727" s="29"/>
      <c r="F727" s="29"/>
      <c r="G727" s="244"/>
      <c r="H727" s="40"/>
      <c r="I727" s="40"/>
    </row>
    <row r="728" spans="1:9" x14ac:dyDescent="0.25">
      <c r="A728" s="35">
        <v>726</v>
      </c>
      <c r="B728" s="177"/>
      <c r="C728" s="244"/>
      <c r="D728" s="29"/>
      <c r="E728" s="29"/>
      <c r="F728" s="29"/>
      <c r="G728" s="244"/>
      <c r="H728" s="40"/>
      <c r="I728" s="40"/>
    </row>
    <row r="729" spans="1:9" x14ac:dyDescent="0.25">
      <c r="A729" s="35">
        <v>727</v>
      </c>
      <c r="B729" s="177"/>
      <c r="C729" s="244"/>
      <c r="D729" s="29"/>
      <c r="E729" s="29"/>
      <c r="F729" s="29"/>
      <c r="G729" s="244"/>
      <c r="H729" s="40"/>
      <c r="I729" s="40"/>
    </row>
    <row r="730" spans="1:9" x14ac:dyDescent="0.25">
      <c r="A730" s="35">
        <v>728</v>
      </c>
      <c r="B730" s="177"/>
      <c r="C730" s="244"/>
      <c r="D730" s="29"/>
      <c r="E730" s="29"/>
      <c r="F730" s="29"/>
      <c r="G730" s="244"/>
      <c r="H730" s="40"/>
      <c r="I730" s="40"/>
    </row>
    <row r="731" spans="1:9" x14ac:dyDescent="0.25">
      <c r="A731" s="35">
        <v>729</v>
      </c>
      <c r="B731" s="177"/>
      <c r="C731" s="244"/>
      <c r="D731" s="29"/>
      <c r="E731" s="29"/>
      <c r="F731" s="29"/>
      <c r="G731" s="244"/>
      <c r="H731" s="40"/>
      <c r="I731" s="40"/>
    </row>
    <row r="732" spans="1:9" x14ac:dyDescent="0.25">
      <c r="A732" s="35">
        <v>730</v>
      </c>
      <c r="B732" s="177"/>
      <c r="C732" s="244"/>
      <c r="D732" s="29"/>
      <c r="E732" s="29"/>
      <c r="F732" s="29"/>
      <c r="G732" s="244"/>
      <c r="H732" s="40"/>
      <c r="I732" s="40"/>
    </row>
    <row r="733" spans="1:9" x14ac:dyDescent="0.25">
      <c r="A733" s="35">
        <v>731</v>
      </c>
      <c r="B733" s="177"/>
      <c r="C733" s="244"/>
      <c r="D733" s="29"/>
      <c r="E733" s="29"/>
      <c r="F733" s="29"/>
      <c r="G733" s="244"/>
      <c r="H733" s="40"/>
      <c r="I733" s="40"/>
    </row>
    <row r="734" spans="1:9" x14ac:dyDescent="0.25">
      <c r="A734" s="35">
        <v>732</v>
      </c>
      <c r="B734" s="177"/>
      <c r="C734" s="244"/>
      <c r="D734" s="29"/>
      <c r="E734" s="29"/>
      <c r="F734" s="29"/>
      <c r="G734" s="244"/>
      <c r="H734" s="40"/>
      <c r="I734" s="40"/>
    </row>
    <row r="735" spans="1:9" x14ac:dyDescent="0.25">
      <c r="A735" s="35">
        <v>733</v>
      </c>
      <c r="B735" s="177"/>
      <c r="C735" s="244"/>
      <c r="D735" s="29"/>
      <c r="E735" s="29"/>
      <c r="F735" s="29"/>
      <c r="G735" s="244"/>
      <c r="H735" s="40"/>
      <c r="I735" s="40"/>
    </row>
    <row r="736" spans="1:9" x14ac:dyDescent="0.25">
      <c r="A736" s="35">
        <v>734</v>
      </c>
      <c r="B736" s="177"/>
      <c r="C736" s="244"/>
      <c r="D736" s="29"/>
      <c r="E736" s="29"/>
      <c r="F736" s="29"/>
      <c r="G736" s="244"/>
      <c r="H736" s="40"/>
      <c r="I736" s="40"/>
    </row>
    <row r="737" spans="1:9" x14ac:dyDescent="0.25">
      <c r="A737" s="35">
        <v>735</v>
      </c>
      <c r="B737" s="177"/>
      <c r="C737" s="244"/>
      <c r="D737" s="29"/>
      <c r="E737" s="29"/>
      <c r="F737" s="29"/>
      <c r="G737" s="244"/>
      <c r="H737" s="40"/>
      <c r="I737" s="40"/>
    </row>
    <row r="738" spans="1:9" x14ac:dyDescent="0.25">
      <c r="A738" s="35">
        <v>736</v>
      </c>
      <c r="B738" s="177"/>
      <c r="C738" s="244"/>
      <c r="D738" s="29"/>
      <c r="E738" s="29"/>
      <c r="F738" s="29"/>
      <c r="G738" s="244"/>
      <c r="H738" s="40"/>
      <c r="I738" s="40"/>
    </row>
    <row r="739" spans="1:9" x14ac:dyDescent="0.25">
      <c r="A739" s="35">
        <v>737</v>
      </c>
      <c r="B739" s="121"/>
      <c r="C739" s="244"/>
      <c r="D739" s="29"/>
      <c r="E739" s="29"/>
      <c r="F739" s="29"/>
      <c r="G739" s="244"/>
      <c r="H739" s="40"/>
      <c r="I739" s="40"/>
    </row>
    <row r="740" spans="1:9" x14ac:dyDescent="0.25">
      <c r="A740" s="35">
        <v>738</v>
      </c>
      <c r="B740" s="121"/>
      <c r="C740" s="244"/>
      <c r="D740" s="29"/>
      <c r="E740" s="29"/>
      <c r="F740" s="29"/>
      <c r="G740" s="244"/>
      <c r="H740" s="40"/>
      <c r="I740" s="40"/>
    </row>
    <row r="741" spans="1:9" x14ac:dyDescent="0.25">
      <c r="A741" s="35">
        <v>739</v>
      </c>
      <c r="B741" s="121"/>
      <c r="C741" s="244"/>
      <c r="D741" s="29"/>
      <c r="E741" s="29"/>
      <c r="F741" s="29"/>
      <c r="G741" s="244"/>
      <c r="H741" s="40"/>
      <c r="I741" s="40"/>
    </row>
    <row r="742" spans="1:9" x14ac:dyDescent="0.25">
      <c r="A742" s="35">
        <v>740</v>
      </c>
      <c r="B742" s="121"/>
      <c r="C742" s="244"/>
      <c r="D742" s="29"/>
      <c r="E742" s="29"/>
      <c r="F742" s="29"/>
      <c r="G742" s="244"/>
      <c r="H742" s="40"/>
      <c r="I742" s="40"/>
    </row>
    <row r="743" spans="1:9" x14ac:dyDescent="0.25">
      <c r="A743" s="35">
        <v>741</v>
      </c>
      <c r="B743" s="121"/>
      <c r="C743" s="244"/>
      <c r="D743" s="29"/>
      <c r="E743" s="29"/>
      <c r="F743" s="29"/>
      <c r="G743" s="244"/>
      <c r="H743" s="40"/>
      <c r="I743" s="40"/>
    </row>
    <row r="744" spans="1:9" x14ac:dyDescent="0.25">
      <c r="A744" s="35">
        <v>742</v>
      </c>
      <c r="B744" s="121"/>
      <c r="C744" s="244"/>
      <c r="D744" s="29"/>
      <c r="E744" s="29"/>
      <c r="F744" s="29"/>
      <c r="G744" s="244"/>
      <c r="H744" s="40"/>
      <c r="I744" s="40"/>
    </row>
    <row r="745" spans="1:9" x14ac:dyDescent="0.25">
      <c r="A745" s="35">
        <v>743</v>
      </c>
      <c r="B745" s="121"/>
      <c r="C745" s="244"/>
      <c r="D745" s="29"/>
      <c r="E745" s="29"/>
      <c r="F745" s="29"/>
      <c r="G745" s="244"/>
      <c r="H745" s="40"/>
      <c r="I745" s="40"/>
    </row>
    <row r="746" spans="1:9" x14ac:dyDescent="0.25">
      <c r="A746" s="35">
        <v>744</v>
      </c>
      <c r="B746" s="121"/>
      <c r="C746" s="244"/>
      <c r="D746" s="29"/>
      <c r="E746" s="29"/>
      <c r="F746" s="29"/>
      <c r="G746" s="244"/>
      <c r="H746" s="40"/>
      <c r="I746" s="40"/>
    </row>
    <row r="747" spans="1:9" x14ac:dyDescent="0.25">
      <c r="A747" s="35">
        <v>745</v>
      </c>
      <c r="B747" s="121"/>
      <c r="C747" s="244"/>
      <c r="D747" s="29"/>
      <c r="E747" s="29"/>
      <c r="F747" s="29"/>
      <c r="G747" s="244"/>
      <c r="H747" s="40"/>
      <c r="I747" s="40"/>
    </row>
    <row r="748" spans="1:9" x14ac:dyDescent="0.25">
      <c r="A748" s="35">
        <v>746</v>
      </c>
      <c r="B748" s="121"/>
      <c r="C748" s="244"/>
      <c r="D748" s="29"/>
      <c r="E748" s="29"/>
      <c r="F748" s="29"/>
      <c r="G748" s="244"/>
      <c r="H748" s="40"/>
      <c r="I748" s="40"/>
    </row>
    <row r="749" spans="1:9" x14ac:dyDescent="0.25">
      <c r="A749" s="35">
        <v>747</v>
      </c>
      <c r="B749" s="121"/>
      <c r="C749" s="244"/>
      <c r="D749" s="29"/>
      <c r="E749" s="29"/>
      <c r="F749" s="29"/>
      <c r="G749" s="244"/>
      <c r="H749" s="40"/>
      <c r="I749" s="40"/>
    </row>
    <row r="750" spans="1:9" x14ac:dyDescent="0.25">
      <c r="A750" s="35">
        <v>748</v>
      </c>
      <c r="B750" s="121"/>
      <c r="C750" s="244"/>
      <c r="D750" s="29"/>
      <c r="E750" s="29"/>
      <c r="F750" s="29"/>
      <c r="G750" s="244"/>
      <c r="H750" s="40"/>
      <c r="I750" s="40"/>
    </row>
    <row r="751" spans="1:9" x14ac:dyDescent="0.25">
      <c r="A751" s="35">
        <v>749</v>
      </c>
      <c r="B751" s="121"/>
      <c r="C751" s="244"/>
      <c r="D751" s="29"/>
      <c r="E751" s="29"/>
      <c r="F751" s="29"/>
      <c r="G751" s="244"/>
      <c r="H751" s="40"/>
      <c r="I751" s="40"/>
    </row>
    <row r="752" spans="1:9" x14ac:dyDescent="0.25">
      <c r="A752" s="35">
        <v>750</v>
      </c>
      <c r="B752" s="121"/>
      <c r="C752" s="244"/>
      <c r="D752" s="29"/>
      <c r="E752" s="29"/>
      <c r="F752" s="29"/>
      <c r="G752" s="244"/>
      <c r="H752" s="40"/>
      <c r="I752" s="40"/>
    </row>
    <row r="753" spans="1:9" x14ac:dyDescent="0.25">
      <c r="A753" s="35">
        <v>751</v>
      </c>
      <c r="B753" s="121"/>
      <c r="C753" s="244"/>
      <c r="D753" s="29"/>
      <c r="E753" s="29"/>
      <c r="F753" s="29"/>
      <c r="G753" s="244"/>
      <c r="H753" s="40"/>
      <c r="I753" s="40"/>
    </row>
    <row r="754" spans="1:9" x14ac:dyDescent="0.25">
      <c r="A754" s="35">
        <v>752</v>
      </c>
      <c r="B754" s="121"/>
      <c r="C754" s="244"/>
      <c r="D754" s="29"/>
      <c r="E754" s="29"/>
      <c r="F754" s="29"/>
      <c r="G754" s="244"/>
      <c r="H754" s="40"/>
      <c r="I754" s="40"/>
    </row>
    <row r="755" spans="1:9" x14ac:dyDescent="0.25">
      <c r="A755" s="35">
        <v>753</v>
      </c>
      <c r="B755" s="121"/>
      <c r="C755" s="244"/>
      <c r="D755" s="29"/>
      <c r="E755" s="29"/>
      <c r="F755" s="29"/>
      <c r="G755" s="244"/>
      <c r="H755" s="40"/>
      <c r="I755" s="40"/>
    </row>
    <row r="756" spans="1:9" x14ac:dyDescent="0.25">
      <c r="A756" s="35">
        <v>754</v>
      </c>
      <c r="B756" s="121"/>
      <c r="C756" s="244"/>
      <c r="D756" s="29"/>
      <c r="E756" s="29"/>
      <c r="F756" s="29"/>
      <c r="G756" s="244"/>
      <c r="H756" s="40"/>
      <c r="I756" s="40"/>
    </row>
    <row r="757" spans="1:9" x14ac:dyDescent="0.25">
      <c r="A757" s="35">
        <v>755</v>
      </c>
      <c r="B757" s="121"/>
      <c r="C757" s="244"/>
      <c r="D757" s="29"/>
      <c r="E757" s="29"/>
      <c r="F757" s="29"/>
      <c r="G757" s="244"/>
      <c r="H757" s="40"/>
      <c r="I757" s="40"/>
    </row>
    <row r="758" spans="1:9" x14ac:dyDescent="0.25">
      <c r="A758" s="35">
        <v>756</v>
      </c>
      <c r="B758" s="121"/>
      <c r="C758" s="244"/>
      <c r="D758" s="29"/>
      <c r="E758" s="29"/>
      <c r="F758" s="29"/>
      <c r="G758" s="244"/>
      <c r="H758" s="40"/>
      <c r="I758" s="40"/>
    </row>
    <row r="759" spans="1:9" x14ac:dyDescent="0.25">
      <c r="A759" s="35">
        <v>757</v>
      </c>
      <c r="B759" s="121"/>
      <c r="C759" s="244"/>
      <c r="D759" s="29"/>
      <c r="E759" s="29"/>
      <c r="F759" s="29"/>
      <c r="G759" s="244"/>
      <c r="H759" s="40"/>
      <c r="I759" s="40"/>
    </row>
    <row r="760" spans="1:9" x14ac:dyDescent="0.25">
      <c r="A760" s="35">
        <v>758</v>
      </c>
      <c r="B760" s="121"/>
      <c r="C760" s="244"/>
      <c r="D760" s="29"/>
      <c r="E760" s="29"/>
      <c r="F760" s="29"/>
      <c r="G760" s="244"/>
      <c r="H760" s="40"/>
      <c r="I760" s="40"/>
    </row>
    <row r="761" spans="1:9" x14ac:dyDescent="0.25">
      <c r="A761" s="35">
        <v>759</v>
      </c>
      <c r="B761" s="121"/>
      <c r="C761" s="244"/>
      <c r="D761" s="29"/>
      <c r="E761" s="29"/>
      <c r="F761" s="29"/>
      <c r="G761" s="244"/>
      <c r="H761" s="40"/>
      <c r="I761" s="40"/>
    </row>
    <row r="762" spans="1:9" x14ac:dyDescent="0.25">
      <c r="A762" s="35">
        <v>760</v>
      </c>
      <c r="B762" s="121"/>
      <c r="C762" s="244"/>
      <c r="D762" s="29"/>
      <c r="E762" s="29"/>
      <c r="F762" s="29"/>
      <c r="G762" s="244"/>
      <c r="H762" s="40"/>
      <c r="I762" s="40"/>
    </row>
    <row r="763" spans="1:9" x14ac:dyDescent="0.25">
      <c r="A763" s="35">
        <v>761</v>
      </c>
      <c r="B763" s="121"/>
      <c r="C763" s="244"/>
      <c r="D763" s="29"/>
      <c r="E763" s="29"/>
      <c r="F763" s="29"/>
      <c r="G763" s="244"/>
      <c r="H763" s="40"/>
      <c r="I763" s="40"/>
    </row>
    <row r="764" spans="1:9" x14ac:dyDescent="0.25">
      <c r="A764" s="35">
        <v>762</v>
      </c>
      <c r="B764" s="121"/>
      <c r="C764" s="244"/>
      <c r="D764" s="29"/>
      <c r="E764" s="29"/>
      <c r="F764" s="29"/>
      <c r="G764" s="244"/>
      <c r="H764" s="40"/>
      <c r="I764" s="40"/>
    </row>
    <row r="765" spans="1:9" x14ac:dyDescent="0.25">
      <c r="A765" s="35">
        <v>763</v>
      </c>
      <c r="B765" s="121"/>
      <c r="C765" s="244"/>
      <c r="D765" s="29"/>
      <c r="E765" s="29"/>
      <c r="F765" s="29"/>
      <c r="G765" s="244"/>
      <c r="H765" s="40"/>
      <c r="I765" s="40"/>
    </row>
    <row r="766" spans="1:9" x14ac:dyDescent="0.25">
      <c r="A766" s="35">
        <v>764</v>
      </c>
      <c r="B766" s="121"/>
      <c r="C766" s="244"/>
      <c r="D766" s="29"/>
      <c r="E766" s="29"/>
      <c r="F766" s="29"/>
      <c r="G766" s="244"/>
      <c r="H766" s="40"/>
      <c r="I766" s="40"/>
    </row>
    <row r="767" spans="1:9" x14ac:dyDescent="0.25">
      <c r="A767" s="35">
        <v>765</v>
      </c>
      <c r="B767" s="121"/>
      <c r="C767" s="244"/>
      <c r="D767" s="29"/>
      <c r="E767" s="29"/>
      <c r="F767" s="29"/>
      <c r="G767" s="244"/>
      <c r="H767" s="40"/>
      <c r="I767" s="40"/>
    </row>
    <row r="768" spans="1:9" x14ac:dyDescent="0.25">
      <c r="A768" s="35">
        <v>766</v>
      </c>
      <c r="B768" s="121"/>
      <c r="C768" s="244"/>
      <c r="D768" s="29"/>
      <c r="E768" s="29"/>
      <c r="F768" s="29"/>
      <c r="G768" s="244"/>
      <c r="H768" s="40"/>
      <c r="I768" s="40"/>
    </row>
    <row r="769" spans="1:9" x14ac:dyDescent="0.25">
      <c r="A769" s="35">
        <v>767</v>
      </c>
      <c r="B769" s="121"/>
      <c r="C769" s="244"/>
      <c r="D769" s="29"/>
      <c r="E769" s="29"/>
      <c r="F769" s="29"/>
      <c r="G769" s="244"/>
      <c r="H769" s="40"/>
      <c r="I769" s="40"/>
    </row>
    <row r="770" spans="1:9" x14ac:dyDescent="0.25">
      <c r="A770" s="35">
        <v>768</v>
      </c>
      <c r="B770" s="121"/>
      <c r="C770" s="244"/>
      <c r="D770" s="29"/>
      <c r="E770" s="29"/>
      <c r="F770" s="29"/>
      <c r="G770" s="244"/>
      <c r="H770" s="40"/>
      <c r="I770" s="40"/>
    </row>
    <row r="771" spans="1:9" x14ac:dyDescent="0.25">
      <c r="A771" s="35">
        <v>769</v>
      </c>
      <c r="B771" s="121"/>
      <c r="C771" s="244"/>
      <c r="D771" s="29"/>
      <c r="E771" s="29"/>
      <c r="F771" s="29"/>
      <c r="G771" s="244"/>
      <c r="H771" s="40"/>
      <c r="I771" s="40"/>
    </row>
    <row r="772" spans="1:9" x14ac:dyDescent="0.25">
      <c r="A772" s="35">
        <v>770</v>
      </c>
      <c r="B772" s="121"/>
      <c r="C772" s="244"/>
      <c r="D772" s="29"/>
      <c r="E772" s="29"/>
      <c r="F772" s="29"/>
      <c r="G772" s="244"/>
      <c r="H772" s="40"/>
      <c r="I772" s="40"/>
    </row>
    <row r="773" spans="1:9" x14ac:dyDescent="0.25">
      <c r="A773" s="35">
        <v>771</v>
      </c>
      <c r="B773" s="121"/>
      <c r="C773" s="244"/>
      <c r="D773" s="29"/>
      <c r="E773" s="29"/>
      <c r="F773" s="29"/>
      <c r="G773" s="244"/>
      <c r="H773" s="40"/>
      <c r="I773" s="40"/>
    </row>
    <row r="774" spans="1:9" x14ac:dyDescent="0.25">
      <c r="A774" s="35">
        <v>772</v>
      </c>
      <c r="B774" s="121"/>
      <c r="C774" s="244"/>
      <c r="D774" s="29"/>
      <c r="E774" s="29"/>
      <c r="F774" s="29"/>
      <c r="G774" s="244"/>
      <c r="H774" s="40"/>
      <c r="I774" s="40"/>
    </row>
    <row r="775" spans="1:9" x14ac:dyDescent="0.25">
      <c r="A775" s="35">
        <v>773</v>
      </c>
      <c r="B775" s="121"/>
      <c r="C775" s="244"/>
      <c r="D775" s="29"/>
      <c r="E775" s="29"/>
      <c r="F775" s="29"/>
      <c r="G775" s="244"/>
      <c r="H775" s="40"/>
      <c r="I775" s="40"/>
    </row>
    <row r="776" spans="1:9" x14ac:dyDescent="0.25">
      <c r="A776" s="35">
        <v>774</v>
      </c>
      <c r="B776" s="121"/>
      <c r="C776" s="244"/>
      <c r="D776" s="29"/>
      <c r="E776" s="29"/>
      <c r="F776" s="29"/>
      <c r="G776" s="244"/>
      <c r="H776" s="40"/>
      <c r="I776" s="40"/>
    </row>
    <row r="777" spans="1:9" x14ac:dyDescent="0.25">
      <c r="A777" s="35">
        <v>775</v>
      </c>
      <c r="B777" s="121"/>
      <c r="C777" s="244"/>
      <c r="D777" s="29"/>
      <c r="E777" s="29"/>
      <c r="F777" s="29"/>
      <c r="G777" s="244"/>
      <c r="H777" s="40"/>
      <c r="I777" s="40"/>
    </row>
    <row r="778" spans="1:9" x14ac:dyDescent="0.25">
      <c r="A778" s="35">
        <v>776</v>
      </c>
      <c r="B778" s="121"/>
      <c r="C778" s="244"/>
      <c r="D778" s="29"/>
      <c r="E778" s="29"/>
      <c r="F778" s="29"/>
      <c r="G778" s="244"/>
      <c r="H778" s="40"/>
      <c r="I778" s="40"/>
    </row>
    <row r="779" spans="1:9" x14ac:dyDescent="0.25">
      <c r="A779" s="35">
        <v>777</v>
      </c>
      <c r="B779" s="121"/>
      <c r="C779" s="244"/>
      <c r="D779" s="29"/>
      <c r="E779" s="29"/>
      <c r="F779" s="29"/>
      <c r="G779" s="244"/>
      <c r="H779" s="40"/>
      <c r="I779" s="40"/>
    </row>
    <row r="780" spans="1:9" x14ac:dyDescent="0.25">
      <c r="A780" s="35">
        <v>778</v>
      </c>
      <c r="B780" s="121"/>
      <c r="C780" s="244"/>
      <c r="D780" s="29"/>
      <c r="E780" s="29"/>
      <c r="F780" s="29"/>
      <c r="G780" s="244"/>
      <c r="H780" s="40"/>
      <c r="I780" s="40"/>
    </row>
    <row r="781" spans="1:9" x14ac:dyDescent="0.25">
      <c r="A781" s="35">
        <v>779</v>
      </c>
      <c r="B781" s="121"/>
      <c r="C781" s="244"/>
      <c r="D781" s="29"/>
      <c r="E781" s="29"/>
      <c r="F781" s="29"/>
      <c r="G781" s="244"/>
      <c r="H781" s="40"/>
      <c r="I781" s="40"/>
    </row>
    <row r="782" spans="1:9" x14ac:dyDescent="0.25">
      <c r="A782" s="35">
        <v>780</v>
      </c>
      <c r="B782" s="121"/>
      <c r="C782" s="244"/>
      <c r="D782" s="29"/>
      <c r="E782" s="29"/>
      <c r="F782" s="29"/>
      <c r="G782" s="244"/>
      <c r="H782" s="40"/>
      <c r="I782" s="40"/>
    </row>
    <row r="783" spans="1:9" x14ac:dyDescent="0.25">
      <c r="A783" s="35">
        <v>781</v>
      </c>
      <c r="B783" s="121"/>
      <c r="C783" s="244"/>
      <c r="D783" s="29"/>
      <c r="E783" s="29"/>
      <c r="F783" s="29"/>
      <c r="G783" s="244"/>
      <c r="H783" s="40"/>
      <c r="I783" s="40"/>
    </row>
    <row r="784" spans="1:9" x14ac:dyDescent="0.25">
      <c r="A784" s="35">
        <v>782</v>
      </c>
      <c r="B784" s="121"/>
      <c r="C784" s="244"/>
      <c r="D784" s="29"/>
      <c r="E784" s="29"/>
      <c r="F784" s="29"/>
      <c r="G784" s="244"/>
      <c r="H784" s="40"/>
      <c r="I784" s="40"/>
    </row>
    <row r="785" spans="1:9" x14ac:dyDescent="0.25">
      <c r="A785" s="35">
        <v>783</v>
      </c>
      <c r="B785" s="121"/>
      <c r="C785" s="244"/>
      <c r="D785" s="29"/>
      <c r="E785" s="29"/>
      <c r="F785" s="29"/>
      <c r="G785" s="244"/>
      <c r="H785" s="40"/>
      <c r="I785" s="40"/>
    </row>
    <row r="786" spans="1:9" x14ac:dyDescent="0.25">
      <c r="A786" s="35">
        <v>784</v>
      </c>
      <c r="B786" s="121"/>
      <c r="C786" s="244"/>
      <c r="D786" s="29"/>
      <c r="E786" s="29"/>
      <c r="F786" s="29"/>
      <c r="G786" s="244"/>
      <c r="H786" s="40"/>
      <c r="I786" s="40"/>
    </row>
    <row r="787" spans="1:9" x14ac:dyDescent="0.25">
      <c r="A787" s="35">
        <v>785</v>
      </c>
      <c r="B787" s="121"/>
      <c r="C787" s="244"/>
      <c r="D787" s="29"/>
      <c r="E787" s="29"/>
      <c r="F787" s="29"/>
      <c r="G787" s="244"/>
      <c r="H787" s="40"/>
      <c r="I787" s="40"/>
    </row>
    <row r="788" spans="1:9" x14ac:dyDescent="0.25">
      <c r="A788" s="35">
        <v>786</v>
      </c>
      <c r="B788" s="121"/>
      <c r="C788" s="244"/>
      <c r="D788" s="29"/>
      <c r="E788" s="29"/>
      <c r="F788" s="29"/>
      <c r="G788" s="244"/>
      <c r="H788" s="40"/>
      <c r="I788" s="40"/>
    </row>
    <row r="789" spans="1:9" x14ac:dyDescent="0.25">
      <c r="A789" s="35">
        <v>787</v>
      </c>
      <c r="B789" s="121"/>
      <c r="C789" s="244"/>
      <c r="D789" s="29"/>
      <c r="E789" s="29"/>
      <c r="F789" s="29"/>
      <c r="G789" s="244"/>
      <c r="H789" s="40"/>
      <c r="I789" s="40"/>
    </row>
    <row r="790" spans="1:9" x14ac:dyDescent="0.25">
      <c r="A790" s="35">
        <v>788</v>
      </c>
      <c r="B790" s="121"/>
      <c r="C790" s="244"/>
      <c r="D790" s="29"/>
      <c r="E790" s="29"/>
      <c r="F790" s="29"/>
      <c r="G790" s="244"/>
      <c r="H790" s="40"/>
      <c r="I790" s="40"/>
    </row>
    <row r="791" spans="1:9" x14ac:dyDescent="0.25">
      <c r="A791" s="35">
        <v>789</v>
      </c>
      <c r="B791" s="121"/>
      <c r="C791" s="244"/>
      <c r="D791" s="29"/>
      <c r="E791" s="29"/>
      <c r="F791" s="29"/>
      <c r="G791" s="244"/>
      <c r="H791" s="40"/>
      <c r="I791" s="40"/>
    </row>
    <row r="792" spans="1:9" x14ac:dyDescent="0.25">
      <c r="A792" s="35">
        <v>790</v>
      </c>
      <c r="B792" s="121"/>
      <c r="C792" s="244"/>
      <c r="D792" s="29"/>
      <c r="E792" s="29"/>
      <c r="F792" s="29"/>
      <c r="G792" s="244"/>
      <c r="H792" s="40"/>
      <c r="I792" s="40"/>
    </row>
    <row r="793" spans="1:9" x14ac:dyDescent="0.25">
      <c r="A793" s="35">
        <v>791</v>
      </c>
      <c r="B793" s="121"/>
      <c r="C793" s="244"/>
      <c r="D793" s="29"/>
      <c r="E793" s="29"/>
      <c r="F793" s="29"/>
      <c r="G793" s="244"/>
      <c r="H793" s="40"/>
      <c r="I793" s="40"/>
    </row>
    <row r="794" spans="1:9" x14ac:dyDescent="0.25">
      <c r="A794" s="35">
        <v>792</v>
      </c>
      <c r="B794" s="121"/>
      <c r="C794" s="244"/>
      <c r="D794" s="29"/>
      <c r="E794" s="29"/>
      <c r="F794" s="29"/>
      <c r="G794" s="244"/>
      <c r="H794" s="40"/>
      <c r="I794" s="40"/>
    </row>
    <row r="795" spans="1:9" x14ac:dyDescent="0.25">
      <c r="A795" s="35">
        <v>793</v>
      </c>
      <c r="B795" s="121"/>
      <c r="C795" s="244"/>
      <c r="D795" s="29"/>
      <c r="E795" s="29"/>
      <c r="F795" s="29"/>
      <c r="G795" s="244"/>
      <c r="H795" s="40"/>
      <c r="I795" s="40"/>
    </row>
    <row r="796" spans="1:9" x14ac:dyDescent="0.25">
      <c r="A796" s="35">
        <v>794</v>
      </c>
      <c r="B796" s="121"/>
      <c r="C796" s="244"/>
      <c r="D796" s="29"/>
      <c r="E796" s="29"/>
      <c r="F796" s="29"/>
      <c r="G796" s="244"/>
      <c r="H796" s="40"/>
      <c r="I796" s="40"/>
    </row>
    <row r="797" spans="1:9" x14ac:dyDescent="0.25">
      <c r="A797" s="35">
        <v>795</v>
      </c>
      <c r="B797" s="121"/>
      <c r="C797" s="244"/>
      <c r="D797" s="29"/>
      <c r="E797" s="29"/>
      <c r="F797" s="29"/>
      <c r="G797" s="244"/>
      <c r="H797" s="40"/>
      <c r="I797" s="40"/>
    </row>
    <row r="798" spans="1:9" x14ac:dyDescent="0.25">
      <c r="A798" s="35">
        <v>796</v>
      </c>
      <c r="B798" s="121"/>
      <c r="C798" s="244"/>
      <c r="D798" s="29"/>
      <c r="E798" s="29"/>
      <c r="F798" s="29"/>
      <c r="G798" s="244"/>
      <c r="H798" s="40"/>
      <c r="I798" s="40"/>
    </row>
    <row r="799" spans="1:9" x14ac:dyDescent="0.25">
      <c r="A799" s="35">
        <v>797</v>
      </c>
      <c r="B799" s="121"/>
      <c r="C799" s="244"/>
      <c r="D799" s="29"/>
      <c r="E799" s="29"/>
      <c r="F799" s="29"/>
      <c r="G799" s="244"/>
      <c r="H799" s="40"/>
      <c r="I799" s="40"/>
    </row>
    <row r="800" spans="1:9" x14ac:dyDescent="0.25">
      <c r="A800" s="35">
        <v>798</v>
      </c>
      <c r="B800" s="121"/>
      <c r="C800" s="244"/>
      <c r="D800" s="29"/>
      <c r="E800" s="29"/>
      <c r="F800" s="29"/>
      <c r="G800" s="244"/>
      <c r="H800" s="40"/>
      <c r="I800" s="40"/>
    </row>
    <row r="801" spans="1:9" x14ac:dyDescent="0.25">
      <c r="A801" s="35">
        <v>799</v>
      </c>
      <c r="B801" s="121"/>
      <c r="C801" s="244"/>
      <c r="D801" s="29"/>
      <c r="E801" s="29"/>
      <c r="F801" s="29"/>
      <c r="G801" s="244"/>
      <c r="H801" s="40"/>
      <c r="I801" s="40"/>
    </row>
    <row r="802" spans="1:9" x14ac:dyDescent="0.25">
      <c r="A802" s="35">
        <v>800</v>
      </c>
      <c r="B802" s="121"/>
      <c r="C802" s="244"/>
      <c r="D802" s="29"/>
      <c r="E802" s="29"/>
      <c r="F802" s="29"/>
      <c r="G802" s="244"/>
      <c r="H802" s="40"/>
      <c r="I802" s="40"/>
    </row>
    <row r="803" spans="1:9" x14ac:dyDescent="0.25">
      <c r="A803" s="35">
        <v>801</v>
      </c>
      <c r="B803" s="121"/>
      <c r="C803" s="244"/>
      <c r="D803" s="29"/>
      <c r="E803" s="29"/>
      <c r="F803" s="29"/>
      <c r="G803" s="244"/>
      <c r="H803" s="40"/>
      <c r="I803" s="40"/>
    </row>
    <row r="804" spans="1:9" x14ac:dyDescent="0.25">
      <c r="A804" s="35">
        <v>802</v>
      </c>
      <c r="B804" s="121"/>
      <c r="C804" s="244"/>
      <c r="D804" s="29"/>
      <c r="E804" s="29"/>
      <c r="F804" s="29"/>
      <c r="G804" s="244"/>
      <c r="H804" s="40"/>
      <c r="I804" s="40"/>
    </row>
    <row r="805" spans="1:9" x14ac:dyDescent="0.25">
      <c r="A805" s="35">
        <v>803</v>
      </c>
      <c r="B805" s="121"/>
      <c r="C805" s="244"/>
      <c r="D805" s="29"/>
      <c r="E805" s="29"/>
      <c r="F805" s="29"/>
      <c r="G805" s="244"/>
      <c r="H805" s="40"/>
      <c r="I805" s="40"/>
    </row>
    <row r="806" spans="1:9" x14ac:dyDescent="0.25">
      <c r="A806" s="35">
        <v>804</v>
      </c>
      <c r="B806" s="121"/>
      <c r="C806" s="244"/>
      <c r="D806" s="29"/>
      <c r="E806" s="29"/>
      <c r="F806" s="29"/>
      <c r="G806" s="244"/>
      <c r="H806" s="40"/>
      <c r="I806" s="40"/>
    </row>
    <row r="807" spans="1:9" x14ac:dyDescent="0.25">
      <c r="A807" s="35">
        <v>805</v>
      </c>
      <c r="B807" s="121"/>
      <c r="C807" s="244"/>
      <c r="D807" s="29"/>
      <c r="E807" s="29"/>
      <c r="F807" s="29"/>
      <c r="G807" s="244"/>
      <c r="H807" s="40"/>
      <c r="I807" s="40"/>
    </row>
    <row r="808" spans="1:9" x14ac:dyDescent="0.25">
      <c r="A808" s="35">
        <v>806</v>
      </c>
      <c r="B808" s="121"/>
      <c r="C808" s="244"/>
      <c r="D808" s="29"/>
      <c r="E808" s="29"/>
      <c r="F808" s="29"/>
      <c r="G808" s="244"/>
      <c r="H808" s="40"/>
      <c r="I808" s="40"/>
    </row>
    <row r="809" spans="1:9" x14ac:dyDescent="0.25">
      <c r="A809" s="35">
        <v>807</v>
      </c>
      <c r="B809" s="121"/>
      <c r="C809" s="244"/>
      <c r="D809" s="29"/>
      <c r="E809" s="29"/>
      <c r="F809" s="29"/>
      <c r="G809" s="244"/>
      <c r="H809" s="40"/>
      <c r="I809" s="40"/>
    </row>
    <row r="810" spans="1:9" x14ac:dyDescent="0.25">
      <c r="A810" s="35">
        <v>808</v>
      </c>
      <c r="B810" s="121"/>
      <c r="C810" s="244"/>
      <c r="D810" s="29"/>
      <c r="E810" s="29"/>
      <c r="F810" s="29"/>
      <c r="G810" s="244"/>
      <c r="H810" s="40"/>
      <c r="I810" s="40"/>
    </row>
    <row r="811" spans="1:9" x14ac:dyDescent="0.25">
      <c r="A811" s="35">
        <v>809</v>
      </c>
      <c r="B811" s="121"/>
      <c r="C811" s="244"/>
      <c r="D811" s="29"/>
      <c r="E811" s="29"/>
      <c r="F811" s="29"/>
      <c r="G811" s="244"/>
      <c r="H811" s="40"/>
      <c r="I811" s="40"/>
    </row>
    <row r="812" spans="1:9" x14ac:dyDescent="0.25">
      <c r="A812" s="35">
        <v>810</v>
      </c>
      <c r="B812" s="121"/>
      <c r="C812" s="244"/>
      <c r="D812" s="29"/>
      <c r="E812" s="29"/>
      <c r="F812" s="29"/>
      <c r="G812" s="244"/>
      <c r="H812" s="40"/>
      <c r="I812" s="40"/>
    </row>
    <row r="813" spans="1:9" x14ac:dyDescent="0.25">
      <c r="A813" s="35">
        <v>811</v>
      </c>
      <c r="B813" s="121"/>
      <c r="C813" s="244"/>
      <c r="D813" s="29"/>
      <c r="E813" s="29"/>
      <c r="F813" s="29"/>
      <c r="G813" s="244"/>
      <c r="H813" s="40"/>
      <c r="I813" s="40"/>
    </row>
    <row r="814" spans="1:9" x14ac:dyDescent="0.25">
      <c r="A814" s="35">
        <v>812</v>
      </c>
      <c r="B814" s="121"/>
      <c r="C814" s="244"/>
      <c r="D814" s="29"/>
      <c r="E814" s="29"/>
      <c r="F814" s="29"/>
      <c r="G814" s="244"/>
      <c r="H814" s="40"/>
      <c r="I814" s="40"/>
    </row>
    <row r="815" spans="1:9" x14ac:dyDescent="0.25">
      <c r="A815" s="35">
        <v>813</v>
      </c>
      <c r="B815" s="121"/>
      <c r="C815" s="244"/>
      <c r="D815" s="29"/>
      <c r="E815" s="29"/>
      <c r="F815" s="29"/>
      <c r="G815" s="244"/>
      <c r="H815" s="40"/>
      <c r="I815" s="40"/>
    </row>
    <row r="816" spans="1:9" x14ac:dyDescent="0.25">
      <c r="A816" s="35">
        <v>814</v>
      </c>
      <c r="B816" s="121"/>
      <c r="C816" s="244"/>
      <c r="D816" s="29"/>
      <c r="E816" s="29"/>
      <c r="F816" s="29"/>
      <c r="G816" s="244"/>
      <c r="H816" s="40"/>
      <c r="I816" s="40"/>
    </row>
    <row r="817" spans="1:9" x14ac:dyDescent="0.25">
      <c r="A817" s="35">
        <v>815</v>
      </c>
      <c r="B817" s="121"/>
      <c r="C817" s="244"/>
      <c r="D817" s="29"/>
      <c r="E817" s="29"/>
      <c r="F817" s="29"/>
      <c r="G817" s="244"/>
      <c r="H817" s="40"/>
      <c r="I817" s="40"/>
    </row>
    <row r="818" spans="1:9" x14ac:dyDescent="0.25">
      <c r="A818" s="35">
        <v>816</v>
      </c>
      <c r="B818" s="121"/>
      <c r="C818" s="244"/>
      <c r="D818" s="29"/>
      <c r="E818" s="29"/>
      <c r="F818" s="29"/>
      <c r="G818" s="244"/>
      <c r="H818" s="40"/>
      <c r="I818" s="40"/>
    </row>
    <row r="819" spans="1:9" x14ac:dyDescent="0.25">
      <c r="A819" s="35">
        <v>817</v>
      </c>
      <c r="B819" s="121"/>
      <c r="C819" s="244"/>
      <c r="D819" s="29"/>
      <c r="E819" s="29"/>
      <c r="F819" s="29"/>
      <c r="G819" s="244"/>
      <c r="H819" s="40"/>
      <c r="I819" s="40"/>
    </row>
    <row r="820" spans="1:9" x14ac:dyDescent="0.25">
      <c r="A820" s="35">
        <v>818</v>
      </c>
      <c r="B820" s="121"/>
      <c r="C820" s="244"/>
      <c r="D820" s="29"/>
      <c r="E820" s="29"/>
      <c r="F820" s="29"/>
      <c r="G820" s="244"/>
      <c r="H820" s="40"/>
      <c r="I820" s="40"/>
    </row>
    <row r="821" spans="1:9" x14ac:dyDescent="0.25">
      <c r="A821" s="35">
        <v>819</v>
      </c>
      <c r="B821" s="121"/>
      <c r="C821" s="244"/>
      <c r="D821" s="29"/>
      <c r="E821" s="29"/>
      <c r="F821" s="29"/>
      <c r="G821" s="244"/>
      <c r="H821" s="40"/>
      <c r="I821" s="40"/>
    </row>
    <row r="822" spans="1:9" x14ac:dyDescent="0.25">
      <c r="A822" s="35">
        <v>820</v>
      </c>
      <c r="B822" s="121"/>
      <c r="C822" s="244"/>
      <c r="D822" s="29"/>
      <c r="E822" s="29"/>
      <c r="F822" s="29"/>
      <c r="G822" s="244"/>
      <c r="H822" s="40"/>
      <c r="I822" s="40"/>
    </row>
    <row r="823" spans="1:9" x14ac:dyDescent="0.25">
      <c r="A823" s="35">
        <v>821</v>
      </c>
      <c r="B823" s="121"/>
      <c r="C823" s="244"/>
      <c r="D823" s="29"/>
      <c r="E823" s="29"/>
      <c r="F823" s="29"/>
      <c r="G823" s="244"/>
      <c r="H823" s="40"/>
      <c r="I823" s="40"/>
    </row>
    <row r="824" spans="1:9" x14ac:dyDescent="0.25">
      <c r="A824" s="35">
        <v>822</v>
      </c>
      <c r="B824" s="121"/>
      <c r="C824" s="244"/>
      <c r="D824" s="29"/>
      <c r="E824" s="29"/>
      <c r="F824" s="29"/>
      <c r="G824" s="244"/>
      <c r="H824" s="40"/>
      <c r="I824" s="40"/>
    </row>
    <row r="825" spans="1:9" x14ac:dyDescent="0.25">
      <c r="A825" s="35">
        <v>823</v>
      </c>
      <c r="B825" s="121"/>
      <c r="C825" s="244"/>
      <c r="D825" s="29"/>
      <c r="E825" s="29"/>
      <c r="F825" s="29"/>
      <c r="G825" s="244"/>
      <c r="H825" s="40"/>
      <c r="I825" s="40"/>
    </row>
    <row r="826" spans="1:9" x14ac:dyDescent="0.25">
      <c r="A826" s="35">
        <v>824</v>
      </c>
      <c r="B826" s="121"/>
      <c r="C826" s="244"/>
      <c r="D826" s="29"/>
      <c r="E826" s="29"/>
      <c r="F826" s="29"/>
      <c r="G826" s="244"/>
      <c r="H826" s="40"/>
      <c r="I826" s="40"/>
    </row>
    <row r="827" spans="1:9" x14ac:dyDescent="0.25">
      <c r="A827" s="35">
        <v>825</v>
      </c>
      <c r="B827" s="121"/>
      <c r="C827" s="244"/>
      <c r="D827" s="29"/>
      <c r="E827" s="29"/>
      <c r="F827" s="29"/>
      <c r="G827" s="244"/>
      <c r="H827" s="40"/>
      <c r="I827" s="40"/>
    </row>
    <row r="828" spans="1:9" x14ac:dyDescent="0.25">
      <c r="A828" s="35">
        <v>826</v>
      </c>
      <c r="B828" s="121"/>
      <c r="C828" s="244"/>
      <c r="D828" s="29"/>
      <c r="E828" s="29"/>
      <c r="F828" s="29"/>
      <c r="G828" s="244"/>
      <c r="H828" s="40"/>
      <c r="I828" s="40"/>
    </row>
    <row r="829" spans="1:9" x14ac:dyDescent="0.25">
      <c r="A829" s="35">
        <v>827</v>
      </c>
      <c r="B829" s="121"/>
      <c r="C829" s="244"/>
      <c r="D829" s="29"/>
      <c r="E829" s="29"/>
      <c r="F829" s="29"/>
      <c r="G829" s="244"/>
      <c r="H829" s="40"/>
      <c r="I829" s="40"/>
    </row>
    <row r="830" spans="1:9" x14ac:dyDescent="0.25">
      <c r="A830" s="35">
        <v>828</v>
      </c>
      <c r="B830" s="121"/>
      <c r="C830" s="244"/>
      <c r="D830" s="29"/>
      <c r="E830" s="29"/>
      <c r="F830" s="29"/>
      <c r="G830" s="244"/>
      <c r="H830" s="40"/>
      <c r="I830" s="40"/>
    </row>
    <row r="831" spans="1:9" x14ac:dyDescent="0.25">
      <c r="A831" s="35">
        <v>829</v>
      </c>
      <c r="B831" s="121"/>
      <c r="C831" s="244"/>
      <c r="D831" s="29"/>
      <c r="E831" s="29"/>
      <c r="F831" s="29"/>
      <c r="G831" s="244"/>
      <c r="H831" s="40"/>
      <c r="I831" s="40"/>
    </row>
    <row r="832" spans="1:9" x14ac:dyDescent="0.25">
      <c r="A832" s="35">
        <v>830</v>
      </c>
      <c r="B832" s="121"/>
      <c r="C832" s="244"/>
      <c r="D832" s="29"/>
      <c r="E832" s="29"/>
      <c r="F832" s="29"/>
      <c r="G832" s="244"/>
      <c r="H832" s="40"/>
      <c r="I832" s="40"/>
    </row>
    <row r="833" spans="1:9" x14ac:dyDescent="0.25">
      <c r="A833" s="35">
        <v>831</v>
      </c>
      <c r="B833" s="121"/>
      <c r="C833" s="244"/>
      <c r="D833" s="29"/>
      <c r="E833" s="29"/>
      <c r="F833" s="29"/>
      <c r="G833" s="244"/>
      <c r="H833" s="40"/>
      <c r="I833" s="40"/>
    </row>
    <row r="834" spans="1:9" x14ac:dyDescent="0.25">
      <c r="A834" s="35">
        <v>832</v>
      </c>
      <c r="B834" s="121"/>
      <c r="C834" s="244"/>
      <c r="D834" s="29"/>
      <c r="E834" s="29"/>
      <c r="F834" s="29"/>
      <c r="G834" s="244"/>
      <c r="H834" s="40"/>
      <c r="I834" s="40"/>
    </row>
    <row r="835" spans="1:9" x14ac:dyDescent="0.25">
      <c r="A835" s="35">
        <v>833</v>
      </c>
      <c r="B835" s="121"/>
      <c r="C835" s="244"/>
      <c r="D835" s="29"/>
      <c r="E835" s="29"/>
      <c r="F835" s="29"/>
      <c r="G835" s="244"/>
      <c r="H835" s="40"/>
      <c r="I835" s="40"/>
    </row>
    <row r="836" spans="1:9" x14ac:dyDescent="0.25">
      <c r="A836" s="35">
        <v>834</v>
      </c>
      <c r="B836" s="121"/>
      <c r="C836" s="244"/>
      <c r="D836" s="29"/>
      <c r="E836" s="29"/>
      <c r="F836" s="29"/>
      <c r="G836" s="244"/>
      <c r="H836" s="40"/>
      <c r="I836" s="40"/>
    </row>
    <row r="837" spans="1:9" x14ac:dyDescent="0.25">
      <c r="A837" s="35">
        <v>835</v>
      </c>
      <c r="B837" s="121"/>
      <c r="C837" s="244"/>
      <c r="D837" s="29"/>
      <c r="E837" s="29"/>
      <c r="F837" s="29"/>
      <c r="G837" s="244"/>
      <c r="H837" s="40"/>
      <c r="I837" s="40"/>
    </row>
    <row r="838" spans="1:9" x14ac:dyDescent="0.25">
      <c r="A838" s="35">
        <v>836</v>
      </c>
      <c r="B838" s="121"/>
      <c r="C838" s="244"/>
      <c r="D838" s="29"/>
      <c r="E838" s="29"/>
      <c r="F838" s="29"/>
      <c r="G838" s="244"/>
      <c r="H838" s="40"/>
      <c r="I838" s="40"/>
    </row>
    <row r="839" spans="1:9" x14ac:dyDescent="0.25">
      <c r="A839" s="35">
        <v>837</v>
      </c>
      <c r="B839" s="121"/>
      <c r="C839" s="244"/>
      <c r="D839" s="29"/>
      <c r="E839" s="29"/>
      <c r="F839" s="29"/>
      <c r="G839" s="244"/>
      <c r="H839" s="40"/>
      <c r="I839" s="40"/>
    </row>
    <row r="840" spans="1:9" x14ac:dyDescent="0.25">
      <c r="A840" s="35">
        <v>838</v>
      </c>
      <c r="B840" s="121"/>
      <c r="C840" s="244"/>
      <c r="D840" s="29"/>
      <c r="E840" s="29"/>
      <c r="F840" s="29"/>
      <c r="G840" s="244"/>
      <c r="H840" s="40"/>
      <c r="I840" s="40"/>
    </row>
    <row r="841" spans="1:9" x14ac:dyDescent="0.25">
      <c r="A841" s="35">
        <v>839</v>
      </c>
      <c r="B841" s="121"/>
      <c r="C841" s="244"/>
      <c r="D841" s="29"/>
      <c r="E841" s="29"/>
      <c r="F841" s="29"/>
      <c r="G841" s="244"/>
      <c r="H841" s="40"/>
      <c r="I841" s="40"/>
    </row>
    <row r="842" spans="1:9" x14ac:dyDescent="0.25">
      <c r="A842" s="35">
        <v>840</v>
      </c>
      <c r="B842" s="121"/>
      <c r="C842" s="244"/>
      <c r="D842" s="29"/>
      <c r="E842" s="29"/>
      <c r="F842" s="29"/>
      <c r="G842" s="244"/>
      <c r="H842" s="40"/>
      <c r="I842" s="40"/>
    </row>
    <row r="843" spans="1:9" x14ac:dyDescent="0.25">
      <c r="A843" s="35">
        <v>841</v>
      </c>
      <c r="B843" s="121"/>
      <c r="C843" s="244"/>
      <c r="D843" s="29"/>
      <c r="E843" s="29"/>
      <c r="F843" s="29"/>
      <c r="G843" s="244"/>
      <c r="H843" s="40"/>
      <c r="I843" s="40"/>
    </row>
    <row r="844" spans="1:9" x14ac:dyDescent="0.25">
      <c r="A844" s="35">
        <v>842</v>
      </c>
      <c r="B844" s="121"/>
      <c r="C844" s="244"/>
      <c r="D844" s="29"/>
      <c r="E844" s="29"/>
      <c r="F844" s="29"/>
      <c r="G844" s="244"/>
      <c r="H844" s="40"/>
      <c r="I844" s="40"/>
    </row>
    <row r="845" spans="1:9" x14ac:dyDescent="0.25">
      <c r="A845" s="35">
        <v>843</v>
      </c>
      <c r="B845" s="121"/>
      <c r="C845" s="244"/>
      <c r="D845" s="29"/>
      <c r="E845" s="29"/>
      <c r="F845" s="29"/>
      <c r="G845" s="244"/>
      <c r="H845" s="40"/>
      <c r="I845" s="40"/>
    </row>
    <row r="846" spans="1:9" x14ac:dyDescent="0.25">
      <c r="A846" s="35">
        <v>844</v>
      </c>
      <c r="B846" s="121"/>
      <c r="C846" s="244"/>
      <c r="D846" s="29"/>
      <c r="E846" s="29"/>
      <c r="F846" s="29"/>
      <c r="G846" s="244"/>
      <c r="H846" s="40"/>
      <c r="I846" s="40"/>
    </row>
    <row r="847" spans="1:9" x14ac:dyDescent="0.25">
      <c r="A847" s="35">
        <v>845</v>
      </c>
      <c r="B847" s="121"/>
      <c r="C847" s="244"/>
      <c r="D847" s="29"/>
      <c r="E847" s="29"/>
      <c r="F847" s="29"/>
      <c r="G847" s="244"/>
      <c r="H847" s="40"/>
      <c r="I847" s="40"/>
    </row>
    <row r="848" spans="1:9" x14ac:dyDescent="0.25">
      <c r="A848" s="35">
        <v>846</v>
      </c>
      <c r="B848" s="121"/>
      <c r="C848" s="244"/>
      <c r="D848" s="29"/>
      <c r="E848" s="29"/>
      <c r="F848" s="29"/>
      <c r="G848" s="244"/>
      <c r="H848" s="40"/>
      <c r="I848" s="40"/>
    </row>
    <row r="849" spans="1:9" x14ac:dyDescent="0.25">
      <c r="A849" s="35">
        <v>847</v>
      </c>
      <c r="B849" s="121"/>
      <c r="C849" s="244"/>
      <c r="D849" s="29"/>
      <c r="E849" s="29"/>
      <c r="F849" s="29"/>
      <c r="G849" s="244"/>
      <c r="H849" s="40"/>
      <c r="I849" s="40"/>
    </row>
    <row r="850" spans="1:9" x14ac:dyDescent="0.25">
      <c r="A850" s="35">
        <v>848</v>
      </c>
      <c r="B850" s="121"/>
      <c r="C850" s="244"/>
      <c r="D850" s="29"/>
      <c r="E850" s="29"/>
      <c r="F850" s="29"/>
      <c r="G850" s="244"/>
      <c r="H850" s="40"/>
      <c r="I850" s="40"/>
    </row>
    <row r="851" spans="1:9" x14ac:dyDescent="0.25">
      <c r="A851" s="35">
        <v>849</v>
      </c>
      <c r="B851" s="121"/>
      <c r="C851" s="244"/>
      <c r="D851" s="29"/>
      <c r="E851" s="29"/>
      <c r="F851" s="29"/>
      <c r="G851" s="244"/>
      <c r="H851" s="40"/>
      <c r="I851" s="40"/>
    </row>
    <row r="852" spans="1:9" x14ac:dyDescent="0.25">
      <c r="A852" s="35">
        <v>850</v>
      </c>
      <c r="B852" s="121"/>
      <c r="C852" s="244"/>
      <c r="D852" s="29"/>
      <c r="E852" s="29"/>
      <c r="F852" s="29"/>
      <c r="G852" s="244"/>
      <c r="H852" s="40"/>
      <c r="I852" s="40"/>
    </row>
    <row r="853" spans="1:9" x14ac:dyDescent="0.25">
      <c r="A853" s="35">
        <v>851</v>
      </c>
      <c r="B853" s="121"/>
      <c r="C853" s="244"/>
      <c r="D853" s="29"/>
      <c r="E853" s="29"/>
      <c r="F853" s="29"/>
      <c r="G853" s="244"/>
      <c r="H853" s="40"/>
      <c r="I853" s="40"/>
    </row>
    <row r="854" spans="1:9" x14ac:dyDescent="0.25">
      <c r="A854" s="35">
        <v>852</v>
      </c>
      <c r="B854" s="121"/>
      <c r="C854" s="244"/>
      <c r="D854" s="29"/>
      <c r="E854" s="29"/>
      <c r="F854" s="29"/>
      <c r="G854" s="244"/>
      <c r="H854" s="40"/>
      <c r="I854" s="40"/>
    </row>
    <row r="855" spans="1:9" x14ac:dyDescent="0.25">
      <c r="A855" s="35">
        <v>853</v>
      </c>
      <c r="B855" s="121"/>
      <c r="C855" s="244"/>
      <c r="D855" s="29"/>
      <c r="E855" s="29"/>
      <c r="F855" s="29"/>
      <c r="G855" s="244"/>
      <c r="H855" s="40"/>
      <c r="I855" s="40"/>
    </row>
    <row r="856" spans="1:9" x14ac:dyDescent="0.25">
      <c r="A856" s="35">
        <v>854</v>
      </c>
      <c r="B856" s="121"/>
      <c r="C856" s="244"/>
      <c r="D856" s="29"/>
      <c r="E856" s="29"/>
      <c r="F856" s="29"/>
      <c r="G856" s="244"/>
      <c r="H856" s="40"/>
      <c r="I856" s="40"/>
    </row>
    <row r="857" spans="1:9" x14ac:dyDescent="0.25">
      <c r="A857" s="35">
        <v>855</v>
      </c>
      <c r="B857" s="121"/>
      <c r="C857" s="244"/>
      <c r="D857" s="29"/>
      <c r="E857" s="29"/>
      <c r="F857" s="29"/>
      <c r="G857" s="244"/>
      <c r="H857" s="40"/>
      <c r="I857" s="40"/>
    </row>
    <row r="858" spans="1:9" x14ac:dyDescent="0.25">
      <c r="A858" s="35">
        <v>856</v>
      </c>
      <c r="B858" s="121"/>
      <c r="C858" s="244"/>
      <c r="D858" s="29"/>
      <c r="E858" s="29"/>
      <c r="F858" s="29"/>
      <c r="G858" s="244"/>
      <c r="H858" s="40"/>
      <c r="I858" s="40"/>
    </row>
    <row r="859" spans="1:9" x14ac:dyDescent="0.25">
      <c r="A859" s="35">
        <v>857</v>
      </c>
      <c r="B859" s="121"/>
      <c r="C859" s="244"/>
      <c r="D859" s="29"/>
      <c r="E859" s="29"/>
      <c r="F859" s="29"/>
      <c r="G859" s="244"/>
      <c r="H859" s="40"/>
      <c r="I859" s="40"/>
    </row>
    <row r="860" spans="1:9" x14ac:dyDescent="0.25">
      <c r="A860" s="35">
        <v>858</v>
      </c>
      <c r="B860" s="121"/>
      <c r="C860" s="244"/>
      <c r="D860" s="29"/>
      <c r="E860" s="29"/>
      <c r="F860" s="29"/>
      <c r="G860" s="244"/>
      <c r="H860" s="40"/>
      <c r="I860" s="40"/>
    </row>
    <row r="861" spans="1:9" x14ac:dyDescent="0.25">
      <c r="A861" s="35">
        <v>859</v>
      </c>
      <c r="B861" s="121"/>
      <c r="C861" s="244"/>
      <c r="D861" s="29"/>
      <c r="E861" s="29"/>
      <c r="F861" s="29"/>
      <c r="G861" s="244"/>
      <c r="H861" s="40"/>
      <c r="I861" s="40"/>
    </row>
    <row r="862" spans="1:9" x14ac:dyDescent="0.25">
      <c r="A862" s="35">
        <v>860</v>
      </c>
      <c r="B862" s="121"/>
      <c r="C862" s="244"/>
      <c r="D862" s="29"/>
      <c r="E862" s="29"/>
      <c r="F862" s="29"/>
      <c r="G862" s="244"/>
      <c r="H862" s="40"/>
      <c r="I862" s="40"/>
    </row>
    <row r="863" spans="1:9" x14ac:dyDescent="0.25">
      <c r="A863" s="35">
        <v>861</v>
      </c>
      <c r="B863" s="121"/>
      <c r="C863" s="244"/>
      <c r="D863" s="29"/>
      <c r="E863" s="29"/>
      <c r="F863" s="29"/>
      <c r="G863" s="244"/>
      <c r="H863" s="40"/>
      <c r="I863" s="40"/>
    </row>
    <row r="864" spans="1:9" x14ac:dyDescent="0.25">
      <c r="A864" s="35">
        <v>862</v>
      </c>
      <c r="B864" s="121"/>
      <c r="C864" s="244"/>
      <c r="D864" s="29"/>
      <c r="E864" s="29"/>
      <c r="F864" s="29"/>
      <c r="G864" s="244"/>
      <c r="H864" s="40"/>
      <c r="I864" s="40"/>
    </row>
    <row r="865" spans="1:9" x14ac:dyDescent="0.25">
      <c r="A865" s="35">
        <v>863</v>
      </c>
      <c r="B865" s="121"/>
      <c r="C865" s="244"/>
      <c r="D865" s="29"/>
      <c r="E865" s="29"/>
      <c r="F865" s="29"/>
      <c r="G865" s="244"/>
      <c r="H865" s="40"/>
      <c r="I865" s="40"/>
    </row>
    <row r="866" spans="1:9" x14ac:dyDescent="0.25">
      <c r="A866" s="35">
        <v>864</v>
      </c>
      <c r="B866" s="121"/>
      <c r="C866" s="244"/>
      <c r="D866" s="29"/>
      <c r="E866" s="29"/>
      <c r="F866" s="29"/>
      <c r="G866" s="244"/>
      <c r="H866" s="40"/>
      <c r="I866" s="40"/>
    </row>
    <row r="867" spans="1:9" x14ac:dyDescent="0.25">
      <c r="A867" s="35">
        <v>865</v>
      </c>
      <c r="B867" s="121"/>
      <c r="C867" s="244"/>
      <c r="D867" s="29"/>
      <c r="E867" s="29"/>
      <c r="F867" s="29"/>
      <c r="G867" s="244"/>
      <c r="H867" s="40"/>
      <c r="I867" s="40"/>
    </row>
    <row r="868" spans="1:9" x14ac:dyDescent="0.25">
      <c r="A868" s="35">
        <v>866</v>
      </c>
      <c r="B868" s="121"/>
      <c r="C868" s="244"/>
      <c r="D868" s="29"/>
      <c r="E868" s="29"/>
      <c r="F868" s="29"/>
      <c r="G868" s="244"/>
      <c r="H868" s="40"/>
      <c r="I868" s="40"/>
    </row>
    <row r="869" spans="1:9" x14ac:dyDescent="0.25">
      <c r="A869" s="35">
        <v>867</v>
      </c>
      <c r="B869" s="121"/>
      <c r="C869" s="244"/>
      <c r="D869" s="29"/>
      <c r="E869" s="29"/>
      <c r="F869" s="29"/>
      <c r="G869" s="244"/>
      <c r="H869" s="40"/>
      <c r="I869" s="40"/>
    </row>
    <row r="870" spans="1:9" x14ac:dyDescent="0.25">
      <c r="A870" s="35">
        <v>868</v>
      </c>
      <c r="B870" s="121"/>
      <c r="C870" s="244"/>
      <c r="D870" s="29"/>
      <c r="E870" s="29"/>
      <c r="F870" s="29"/>
      <c r="G870" s="244"/>
      <c r="H870" s="40"/>
      <c r="I870" s="40"/>
    </row>
    <row r="871" spans="1:9" x14ac:dyDescent="0.25">
      <c r="A871" s="35">
        <v>869</v>
      </c>
      <c r="B871" s="121"/>
      <c r="C871" s="244"/>
      <c r="D871" s="29"/>
      <c r="E871" s="29"/>
      <c r="F871" s="29"/>
      <c r="G871" s="244"/>
      <c r="H871" s="40"/>
      <c r="I871" s="40"/>
    </row>
    <row r="872" spans="1:9" x14ac:dyDescent="0.25">
      <c r="A872" s="35">
        <v>870</v>
      </c>
      <c r="B872" s="121"/>
      <c r="C872" s="244"/>
      <c r="D872" s="29"/>
      <c r="E872" s="29"/>
      <c r="F872" s="29"/>
      <c r="G872" s="244"/>
      <c r="H872" s="40"/>
      <c r="I872" s="40"/>
    </row>
    <row r="873" spans="1:9" x14ac:dyDescent="0.25">
      <c r="A873" s="35">
        <v>871</v>
      </c>
      <c r="B873" s="121"/>
      <c r="C873" s="244"/>
      <c r="D873" s="29"/>
      <c r="E873" s="29"/>
      <c r="F873" s="29"/>
      <c r="G873" s="244"/>
      <c r="H873" s="40"/>
      <c r="I873" s="40"/>
    </row>
    <row r="874" spans="1:9" x14ac:dyDescent="0.25">
      <c r="A874" s="35">
        <v>872</v>
      </c>
      <c r="B874" s="121"/>
      <c r="C874" s="244"/>
      <c r="D874" s="29"/>
      <c r="E874" s="29"/>
      <c r="F874" s="29"/>
      <c r="G874" s="244"/>
      <c r="H874" s="40"/>
      <c r="I874" s="40"/>
    </row>
    <row r="875" spans="1:9" x14ac:dyDescent="0.25">
      <c r="A875" s="35">
        <v>873</v>
      </c>
      <c r="B875" s="121"/>
      <c r="C875" s="244"/>
      <c r="D875" s="29"/>
      <c r="E875" s="29"/>
      <c r="F875" s="29"/>
      <c r="G875" s="244"/>
      <c r="H875" s="40"/>
      <c r="I875" s="40"/>
    </row>
    <row r="876" spans="1:9" x14ac:dyDescent="0.25">
      <c r="A876" s="35">
        <v>874</v>
      </c>
      <c r="B876" s="121"/>
      <c r="C876" s="244"/>
      <c r="D876" s="29"/>
      <c r="E876" s="29"/>
      <c r="F876" s="29"/>
      <c r="G876" s="244"/>
      <c r="H876" s="40"/>
      <c r="I876" s="40"/>
    </row>
    <row r="877" spans="1:9" x14ac:dyDescent="0.25">
      <c r="A877" s="35">
        <v>875</v>
      </c>
      <c r="B877" s="121"/>
      <c r="C877" s="244"/>
      <c r="D877" s="29"/>
      <c r="E877" s="29"/>
      <c r="F877" s="29"/>
      <c r="G877" s="244"/>
      <c r="H877" s="40"/>
      <c r="I877" s="40"/>
    </row>
    <row r="878" spans="1:9" x14ac:dyDescent="0.25">
      <c r="A878" s="35">
        <v>876</v>
      </c>
      <c r="B878" s="121"/>
      <c r="C878" s="244"/>
      <c r="D878" s="29"/>
      <c r="E878" s="29"/>
      <c r="F878" s="29"/>
      <c r="G878" s="244"/>
      <c r="H878" s="40"/>
      <c r="I878" s="40"/>
    </row>
    <row r="879" spans="1:9" x14ac:dyDescent="0.25">
      <c r="A879" s="35">
        <v>877</v>
      </c>
      <c r="B879" s="121"/>
      <c r="C879" s="244"/>
      <c r="D879" s="29"/>
      <c r="E879" s="29"/>
      <c r="F879" s="29"/>
      <c r="G879" s="244"/>
      <c r="H879" s="40"/>
      <c r="I879" s="40"/>
    </row>
    <row r="880" spans="1:9" x14ac:dyDescent="0.25">
      <c r="A880" s="35">
        <v>878</v>
      </c>
      <c r="B880" s="121"/>
      <c r="C880" s="244"/>
      <c r="D880" s="29"/>
      <c r="E880" s="29"/>
      <c r="F880" s="29"/>
      <c r="G880" s="244"/>
      <c r="H880" s="40"/>
      <c r="I880" s="40"/>
    </row>
    <row r="881" spans="1:9" x14ac:dyDescent="0.25">
      <c r="A881" s="35">
        <v>879</v>
      </c>
      <c r="B881" s="121"/>
      <c r="C881" s="244"/>
      <c r="D881" s="29"/>
      <c r="E881" s="29"/>
      <c r="F881" s="29"/>
      <c r="G881" s="244"/>
      <c r="H881" s="40"/>
      <c r="I881" s="40"/>
    </row>
    <row r="882" spans="1:9" x14ac:dyDescent="0.25">
      <c r="A882" s="35">
        <v>880</v>
      </c>
      <c r="B882" s="121"/>
      <c r="C882" s="244"/>
      <c r="D882" s="29"/>
      <c r="E882" s="29"/>
      <c r="F882" s="29"/>
      <c r="G882" s="244"/>
      <c r="H882" s="40"/>
      <c r="I882" s="40"/>
    </row>
    <row r="883" spans="1:9" x14ac:dyDescent="0.25">
      <c r="A883" s="35">
        <v>881</v>
      </c>
      <c r="B883" s="121"/>
      <c r="C883" s="244"/>
      <c r="D883" s="29"/>
      <c r="E883" s="29"/>
      <c r="F883" s="29"/>
      <c r="G883" s="244"/>
      <c r="H883" s="40"/>
      <c r="I883" s="40"/>
    </row>
    <row r="884" spans="1:9" x14ac:dyDescent="0.25">
      <c r="A884" s="35">
        <v>882</v>
      </c>
      <c r="B884" s="121"/>
      <c r="C884" s="244"/>
      <c r="D884" s="29"/>
      <c r="E884" s="29"/>
      <c r="F884" s="29"/>
      <c r="G884" s="244"/>
      <c r="H884" s="40"/>
      <c r="I884" s="40"/>
    </row>
    <row r="885" spans="1:9" x14ac:dyDescent="0.25">
      <c r="A885" s="35">
        <v>883</v>
      </c>
      <c r="B885" s="121"/>
      <c r="C885" s="244"/>
      <c r="D885" s="29"/>
      <c r="E885" s="29"/>
      <c r="F885" s="29"/>
      <c r="G885" s="244"/>
      <c r="H885" s="40"/>
      <c r="I885" s="40"/>
    </row>
    <row r="886" spans="1:9" x14ac:dyDescent="0.25">
      <c r="A886" s="35">
        <v>884</v>
      </c>
      <c r="B886" s="121"/>
      <c r="C886" s="244"/>
      <c r="D886" s="29"/>
      <c r="E886" s="29"/>
      <c r="F886" s="29"/>
      <c r="G886" s="244"/>
      <c r="H886" s="40"/>
      <c r="I886" s="40"/>
    </row>
    <row r="887" spans="1:9" x14ac:dyDescent="0.25">
      <c r="A887" s="35">
        <v>885</v>
      </c>
      <c r="B887" s="121"/>
      <c r="C887" s="244"/>
      <c r="D887" s="29"/>
      <c r="E887" s="29"/>
      <c r="F887" s="29"/>
      <c r="G887" s="244"/>
      <c r="H887" s="40"/>
      <c r="I887" s="40"/>
    </row>
    <row r="888" spans="1:9" x14ac:dyDescent="0.25">
      <c r="A888" s="35">
        <v>886</v>
      </c>
      <c r="B888" s="121"/>
      <c r="C888" s="244"/>
      <c r="D888" s="29"/>
      <c r="E888" s="29"/>
      <c r="F888" s="29"/>
      <c r="G888" s="244"/>
      <c r="H888" s="40"/>
      <c r="I888" s="40"/>
    </row>
    <row r="889" spans="1:9" x14ac:dyDescent="0.25">
      <c r="A889" s="35">
        <v>887</v>
      </c>
      <c r="B889" s="121"/>
      <c r="C889" s="244"/>
      <c r="D889" s="29"/>
      <c r="E889" s="29"/>
      <c r="F889" s="29"/>
      <c r="G889" s="244"/>
      <c r="H889" s="40"/>
      <c r="I889" s="40"/>
    </row>
    <row r="890" spans="1:9" x14ac:dyDescent="0.25">
      <c r="A890" s="35">
        <v>888</v>
      </c>
      <c r="B890" s="121"/>
      <c r="C890" s="244"/>
      <c r="D890" s="29"/>
      <c r="E890" s="29"/>
      <c r="F890" s="29"/>
      <c r="G890" s="244"/>
      <c r="H890" s="244"/>
      <c r="I890" s="40"/>
    </row>
    <row r="891" spans="1:9" x14ac:dyDescent="0.25">
      <c r="A891" s="35">
        <v>889</v>
      </c>
      <c r="B891" s="121"/>
      <c r="C891" s="244"/>
      <c r="D891" s="29"/>
      <c r="E891" s="29"/>
      <c r="F891" s="29"/>
      <c r="G891" s="244"/>
      <c r="H891" s="244"/>
      <c r="I891" s="40"/>
    </row>
    <row r="892" spans="1:9" x14ac:dyDescent="0.25">
      <c r="A892" s="35">
        <v>890</v>
      </c>
      <c r="B892" s="121"/>
      <c r="C892" s="244"/>
      <c r="D892" s="29"/>
      <c r="E892" s="29"/>
      <c r="F892" s="29"/>
      <c r="G892" s="244"/>
      <c r="H892" s="244"/>
      <c r="I892" s="40"/>
    </row>
    <row r="893" spans="1:9" x14ac:dyDescent="0.25">
      <c r="A893" s="35">
        <v>891</v>
      </c>
      <c r="B893" s="121"/>
      <c r="C893" s="244"/>
      <c r="D893" s="29"/>
      <c r="E893" s="29"/>
      <c r="F893" s="29"/>
      <c r="G893" s="244"/>
      <c r="H893" s="244"/>
      <c r="I893" s="40"/>
    </row>
    <row r="894" spans="1:9" x14ac:dyDescent="0.25">
      <c r="A894" s="35">
        <v>892</v>
      </c>
      <c r="B894" s="121"/>
      <c r="C894" s="244"/>
      <c r="D894" s="29"/>
      <c r="E894" s="29"/>
      <c r="F894" s="29"/>
      <c r="G894" s="244"/>
      <c r="H894" s="244"/>
      <c r="I894" s="40"/>
    </row>
    <row r="895" spans="1:9" x14ac:dyDescent="0.25">
      <c r="A895" s="35">
        <v>893</v>
      </c>
      <c r="B895" s="121"/>
      <c r="C895" s="244"/>
      <c r="D895" s="29"/>
      <c r="E895" s="29"/>
      <c r="F895" s="29"/>
      <c r="G895" s="244"/>
      <c r="H895" s="19"/>
      <c r="I895" s="40"/>
    </row>
    <row r="896" spans="1:9" x14ac:dyDescent="0.25">
      <c r="A896" s="35">
        <v>894</v>
      </c>
      <c r="B896" s="121"/>
      <c r="C896" s="244"/>
      <c r="D896" s="29"/>
      <c r="E896" s="29"/>
      <c r="F896" s="29"/>
      <c r="G896" s="244"/>
      <c r="H896" s="19"/>
      <c r="I896" s="40"/>
    </row>
    <row r="897" spans="1:9" x14ac:dyDescent="0.25">
      <c r="A897" s="35">
        <v>895</v>
      </c>
      <c r="B897" s="121"/>
      <c r="C897" s="244"/>
      <c r="D897" s="29"/>
      <c r="E897" s="29"/>
      <c r="F897" s="29"/>
      <c r="G897" s="244"/>
      <c r="H897" s="244"/>
      <c r="I897" s="40"/>
    </row>
    <row r="898" spans="1:9" x14ac:dyDescent="0.25">
      <c r="A898" s="35">
        <v>896</v>
      </c>
      <c r="B898" s="121"/>
      <c r="C898" s="244"/>
      <c r="D898" s="29"/>
      <c r="E898" s="29"/>
      <c r="F898" s="29"/>
      <c r="G898" s="244"/>
      <c r="H898" s="244"/>
      <c r="I898" s="40"/>
    </row>
    <row r="899" spans="1:9" x14ac:dyDescent="0.25">
      <c r="A899" s="35">
        <v>897</v>
      </c>
      <c r="B899" s="121"/>
      <c r="C899" s="244"/>
      <c r="D899" s="29"/>
      <c r="E899" s="29"/>
      <c r="F899" s="29"/>
      <c r="G899" s="244"/>
      <c r="H899" s="19"/>
      <c r="I899" s="40"/>
    </row>
    <row r="900" spans="1:9" x14ac:dyDescent="0.25">
      <c r="A900" s="35">
        <v>898</v>
      </c>
      <c r="B900" s="121"/>
      <c r="C900" s="244"/>
      <c r="D900" s="29"/>
      <c r="E900" s="29"/>
      <c r="F900" s="29"/>
      <c r="G900" s="244"/>
      <c r="H900" s="244"/>
      <c r="I900" s="40"/>
    </row>
    <row r="901" spans="1:9" x14ac:dyDescent="0.25">
      <c r="A901" s="35">
        <v>899</v>
      </c>
      <c r="B901" s="121"/>
      <c r="C901" s="244"/>
      <c r="D901" s="29"/>
      <c r="E901" s="29"/>
      <c r="F901" s="29"/>
      <c r="G901" s="244"/>
      <c r="H901" s="244"/>
      <c r="I901" s="40"/>
    </row>
    <row r="902" spans="1:9" x14ac:dyDescent="0.25">
      <c r="A902" s="35">
        <v>900</v>
      </c>
      <c r="B902" s="121"/>
      <c r="C902" s="244"/>
      <c r="D902" s="29"/>
      <c r="E902" s="29"/>
      <c r="F902" s="29"/>
      <c r="G902" s="244"/>
      <c r="H902" s="244"/>
      <c r="I902" s="40"/>
    </row>
    <row r="903" spans="1:9" x14ac:dyDescent="0.25">
      <c r="A903" s="35">
        <v>901</v>
      </c>
      <c r="B903" s="121"/>
      <c r="C903" s="244"/>
      <c r="D903" s="29"/>
      <c r="E903" s="29"/>
      <c r="F903" s="29"/>
      <c r="G903" s="244"/>
      <c r="H903" s="244"/>
      <c r="I903" s="40"/>
    </row>
    <row r="904" spans="1:9" x14ac:dyDescent="0.25">
      <c r="A904" s="35">
        <v>902</v>
      </c>
      <c r="B904" s="121"/>
      <c r="C904" s="244"/>
      <c r="D904" s="29"/>
      <c r="E904" s="29"/>
      <c r="F904" s="29"/>
      <c r="G904" s="244"/>
      <c r="H904" s="244"/>
      <c r="I904" s="40"/>
    </row>
    <row r="905" spans="1:9" x14ac:dyDescent="0.25">
      <c r="A905" s="35">
        <v>903</v>
      </c>
      <c r="B905" s="121"/>
      <c r="C905" s="244"/>
      <c r="D905" s="29"/>
      <c r="E905" s="29"/>
      <c r="F905" s="29"/>
      <c r="G905" s="244"/>
      <c r="H905" s="244"/>
      <c r="I905" s="40"/>
    </row>
    <row r="906" spans="1:9" x14ac:dyDescent="0.25">
      <c r="A906" s="35">
        <v>904</v>
      </c>
      <c r="B906" s="121"/>
      <c r="C906" s="244"/>
      <c r="D906" s="29"/>
      <c r="E906" s="29"/>
      <c r="F906" s="29"/>
      <c r="G906" s="244"/>
      <c r="H906" s="244"/>
      <c r="I906" s="40"/>
    </row>
    <row r="907" spans="1:9" x14ac:dyDescent="0.25">
      <c r="A907" s="35">
        <v>905</v>
      </c>
      <c r="B907" s="121"/>
      <c r="C907" s="244"/>
      <c r="D907" s="29"/>
      <c r="E907" s="29"/>
      <c r="F907" s="29"/>
      <c r="G907" s="244"/>
      <c r="H907" s="244"/>
      <c r="I907" s="40"/>
    </row>
    <row r="908" spans="1:9" x14ac:dyDescent="0.25">
      <c r="A908" s="35">
        <v>906</v>
      </c>
      <c r="B908" s="121"/>
      <c r="C908" s="244"/>
      <c r="D908" s="29"/>
      <c r="E908" s="29"/>
      <c r="F908" s="29"/>
      <c r="G908" s="244"/>
      <c r="H908" s="244"/>
      <c r="I908" s="40"/>
    </row>
    <row r="909" spans="1:9" x14ac:dyDescent="0.25">
      <c r="A909" s="35">
        <v>907</v>
      </c>
      <c r="B909" s="121"/>
      <c r="C909" s="244"/>
      <c r="D909" s="29"/>
      <c r="E909" s="29"/>
      <c r="F909" s="29"/>
      <c r="G909" s="244"/>
      <c r="H909" s="19"/>
      <c r="I909" s="40"/>
    </row>
    <row r="910" spans="1:9" x14ac:dyDescent="0.25">
      <c r="A910" s="35">
        <v>908</v>
      </c>
      <c r="B910" s="121"/>
      <c r="C910" s="244"/>
      <c r="D910" s="29"/>
      <c r="E910" s="29"/>
      <c r="F910" s="29"/>
      <c r="G910" s="244"/>
      <c r="H910" s="244"/>
      <c r="I910" s="40"/>
    </row>
    <row r="911" spans="1:9" x14ac:dyDescent="0.25">
      <c r="A911" s="35">
        <v>909</v>
      </c>
      <c r="B911" s="121"/>
      <c r="C911" s="244"/>
      <c r="D911" s="29"/>
      <c r="E911" s="29"/>
      <c r="F911" s="29"/>
      <c r="G911" s="244"/>
      <c r="H911" s="19"/>
      <c r="I911" s="40"/>
    </row>
    <row r="912" spans="1:9" x14ac:dyDescent="0.25">
      <c r="A912" s="35">
        <v>910</v>
      </c>
      <c r="B912" s="121"/>
      <c r="C912" s="244"/>
      <c r="D912" s="29"/>
      <c r="E912" s="29"/>
      <c r="F912" s="29"/>
      <c r="G912" s="244"/>
      <c r="H912" s="244"/>
      <c r="I912" s="40"/>
    </row>
    <row r="913" spans="1:9" x14ac:dyDescent="0.25">
      <c r="A913" s="35">
        <v>911</v>
      </c>
      <c r="B913" s="121"/>
      <c r="C913" s="244"/>
      <c r="D913" s="29"/>
      <c r="E913" s="29"/>
      <c r="F913" s="29"/>
      <c r="G913" s="244"/>
      <c r="H913" s="244"/>
      <c r="I913" s="40"/>
    </row>
    <row r="914" spans="1:9" x14ac:dyDescent="0.25">
      <c r="A914" s="35">
        <v>912</v>
      </c>
      <c r="B914" s="121"/>
      <c r="C914" s="244"/>
      <c r="D914" s="29"/>
      <c r="E914" s="29"/>
      <c r="F914" s="29"/>
      <c r="G914" s="244"/>
      <c r="H914" s="244"/>
      <c r="I914" s="40"/>
    </row>
    <row r="915" spans="1:9" x14ac:dyDescent="0.25">
      <c r="A915" s="35">
        <v>913</v>
      </c>
      <c r="B915" s="121"/>
      <c r="C915" s="244"/>
      <c r="D915" s="29"/>
      <c r="E915" s="29"/>
      <c r="F915" s="29"/>
      <c r="G915" s="244"/>
      <c r="H915" s="244"/>
      <c r="I915" s="40"/>
    </row>
    <row r="916" spans="1:9" x14ac:dyDescent="0.25">
      <c r="A916" s="35">
        <v>914</v>
      </c>
      <c r="B916" s="121"/>
      <c r="C916" s="244"/>
      <c r="D916" s="29"/>
      <c r="E916" s="29"/>
      <c r="F916" s="29"/>
      <c r="G916" s="244"/>
      <c r="H916" s="244"/>
      <c r="I916" s="40"/>
    </row>
    <row r="917" spans="1:9" x14ac:dyDescent="0.25">
      <c r="A917" s="35">
        <v>915</v>
      </c>
      <c r="B917" s="121"/>
      <c r="C917" s="244"/>
      <c r="D917" s="29"/>
      <c r="E917" s="29"/>
      <c r="F917" s="29"/>
      <c r="G917" s="244"/>
      <c r="H917" s="244"/>
      <c r="I917" s="40"/>
    </row>
    <row r="918" spans="1:9" x14ac:dyDescent="0.25">
      <c r="A918" s="35">
        <v>916</v>
      </c>
      <c r="B918" s="121"/>
      <c r="C918" s="244"/>
      <c r="D918" s="29"/>
      <c r="E918" s="29"/>
      <c r="F918" s="29"/>
      <c r="G918" s="244"/>
      <c r="H918" s="244"/>
      <c r="I918" s="40"/>
    </row>
    <row r="919" spans="1:9" x14ac:dyDescent="0.25">
      <c r="A919" s="35">
        <v>917</v>
      </c>
      <c r="B919" s="121"/>
      <c r="C919" s="244"/>
      <c r="D919" s="29"/>
      <c r="E919" s="29"/>
      <c r="F919" s="29"/>
      <c r="G919" s="244"/>
      <c r="H919" s="244"/>
      <c r="I919" s="40"/>
    </row>
    <row r="920" spans="1:9" x14ac:dyDescent="0.25">
      <c r="A920" s="35">
        <v>918</v>
      </c>
      <c r="B920" s="121"/>
      <c r="C920" s="244"/>
      <c r="D920" s="29"/>
      <c r="E920" s="29"/>
      <c r="F920" s="29"/>
      <c r="G920" s="244"/>
      <c r="H920" s="244"/>
      <c r="I920" s="40"/>
    </row>
    <row r="921" spans="1:9" x14ac:dyDescent="0.25">
      <c r="A921" s="35">
        <v>919</v>
      </c>
      <c r="B921" s="121"/>
      <c r="C921" s="244"/>
      <c r="D921" s="29"/>
      <c r="E921" s="29"/>
      <c r="F921" s="29"/>
      <c r="G921" s="244"/>
      <c r="H921" s="19"/>
      <c r="I921" s="40"/>
    </row>
    <row r="922" spans="1:9" x14ac:dyDescent="0.25">
      <c r="A922" s="35">
        <v>920</v>
      </c>
      <c r="B922" s="121"/>
      <c r="C922" s="244"/>
      <c r="D922" s="29"/>
      <c r="E922" s="29"/>
      <c r="F922" s="29"/>
      <c r="G922" s="244"/>
      <c r="H922" s="244"/>
      <c r="I922" s="40"/>
    </row>
    <row r="923" spans="1:9" x14ac:dyDescent="0.25">
      <c r="A923" s="35">
        <v>921</v>
      </c>
      <c r="B923" s="121"/>
      <c r="C923" s="244"/>
      <c r="D923" s="29"/>
      <c r="E923" s="29"/>
      <c r="F923" s="29"/>
      <c r="G923" s="244"/>
      <c r="H923" s="244"/>
      <c r="I923" s="40"/>
    </row>
    <row r="924" spans="1:9" x14ac:dyDescent="0.25">
      <c r="A924" s="35">
        <v>922</v>
      </c>
      <c r="B924" s="121"/>
      <c r="C924" s="244"/>
      <c r="D924" s="29"/>
      <c r="E924" s="29"/>
      <c r="F924" s="29"/>
      <c r="G924" s="244"/>
      <c r="H924" s="40"/>
      <c r="I924" s="40"/>
    </row>
    <row r="925" spans="1:9" x14ac:dyDescent="0.25">
      <c r="A925" s="35">
        <v>923</v>
      </c>
      <c r="B925" s="121"/>
      <c r="C925" s="244"/>
      <c r="D925" s="29"/>
      <c r="E925" s="29"/>
      <c r="F925" s="29"/>
      <c r="G925" s="244"/>
      <c r="H925" s="40"/>
      <c r="I925" s="40"/>
    </row>
    <row r="926" spans="1:9" x14ac:dyDescent="0.25">
      <c r="A926" s="35">
        <v>924</v>
      </c>
      <c r="B926" s="121"/>
      <c r="C926" s="244"/>
      <c r="D926" s="29"/>
      <c r="E926" s="29"/>
      <c r="F926" s="29"/>
      <c r="G926" s="244"/>
      <c r="H926" s="40"/>
      <c r="I926" s="40"/>
    </row>
    <row r="927" spans="1:9" x14ac:dyDescent="0.25">
      <c r="A927" s="35">
        <v>925</v>
      </c>
      <c r="B927" s="121"/>
      <c r="C927" s="244"/>
      <c r="D927" s="29"/>
      <c r="E927" s="29"/>
      <c r="F927" s="29"/>
      <c r="G927" s="244"/>
      <c r="H927" s="40"/>
      <c r="I927" s="40"/>
    </row>
    <row r="928" spans="1:9" x14ac:dyDescent="0.25">
      <c r="A928" s="35">
        <v>926</v>
      </c>
      <c r="B928" s="121"/>
      <c r="C928" s="244"/>
      <c r="D928" s="29"/>
      <c r="E928" s="29"/>
      <c r="F928" s="29"/>
      <c r="G928" s="244"/>
      <c r="H928" s="40"/>
      <c r="I928" s="40"/>
    </row>
    <row r="929" spans="1:9" x14ac:dyDescent="0.25">
      <c r="A929" s="35">
        <v>927</v>
      </c>
      <c r="B929" s="121"/>
      <c r="C929" s="244"/>
      <c r="D929" s="29"/>
      <c r="E929" s="29"/>
      <c r="F929" s="29"/>
      <c r="G929" s="244"/>
      <c r="H929" s="40"/>
      <c r="I929" s="40"/>
    </row>
    <row r="930" spans="1:9" x14ac:dyDescent="0.25">
      <c r="A930" s="35">
        <v>928</v>
      </c>
      <c r="B930" s="121"/>
      <c r="C930" s="244"/>
      <c r="D930" s="29"/>
      <c r="E930" s="29"/>
      <c r="F930" s="29"/>
      <c r="G930" s="244"/>
      <c r="H930" s="40"/>
      <c r="I930" s="40"/>
    </row>
    <row r="931" spans="1:9" x14ac:dyDescent="0.25">
      <c r="A931" s="35">
        <v>929</v>
      </c>
      <c r="B931" s="121"/>
      <c r="C931" s="244"/>
      <c r="D931" s="29"/>
      <c r="E931" s="29"/>
      <c r="F931" s="29"/>
      <c r="G931" s="244"/>
      <c r="H931" s="40"/>
      <c r="I931" s="40"/>
    </row>
    <row r="932" spans="1:9" x14ac:dyDescent="0.25">
      <c r="A932" s="35">
        <v>930</v>
      </c>
      <c r="B932" s="121"/>
      <c r="C932" s="244"/>
      <c r="D932" s="29"/>
      <c r="E932" s="29"/>
      <c r="F932" s="29"/>
      <c r="G932" s="244"/>
      <c r="H932" s="40"/>
      <c r="I932" s="40"/>
    </row>
    <row r="933" spans="1:9" x14ac:dyDescent="0.25">
      <c r="A933" s="35">
        <v>931</v>
      </c>
      <c r="B933" s="121"/>
      <c r="C933" s="244"/>
      <c r="D933" s="29"/>
      <c r="E933" s="29"/>
      <c r="F933" s="29"/>
      <c r="G933" s="244"/>
      <c r="H933" s="40"/>
      <c r="I933" s="40"/>
    </row>
    <row r="934" spans="1:9" x14ac:dyDescent="0.25">
      <c r="A934" s="35">
        <v>932</v>
      </c>
      <c r="B934" s="121"/>
      <c r="C934" s="244"/>
      <c r="D934" s="29"/>
      <c r="E934" s="29"/>
      <c r="F934" s="29"/>
      <c r="G934" s="244"/>
      <c r="H934" s="40"/>
      <c r="I934" s="40"/>
    </row>
    <row r="935" spans="1:9" x14ac:dyDescent="0.25">
      <c r="A935" s="35">
        <v>933</v>
      </c>
      <c r="B935" s="121"/>
      <c r="C935" s="244"/>
      <c r="D935" s="29"/>
      <c r="E935" s="29"/>
      <c r="F935" s="29"/>
      <c r="G935" s="244"/>
      <c r="H935" s="40"/>
      <c r="I935" s="40"/>
    </row>
    <row r="936" spans="1:9" x14ac:dyDescent="0.25">
      <c r="A936" s="35">
        <v>934</v>
      </c>
      <c r="B936" s="121"/>
      <c r="C936" s="244"/>
      <c r="D936" s="29"/>
      <c r="E936" s="29"/>
      <c r="F936" s="29"/>
      <c r="G936" s="244"/>
      <c r="H936" s="40"/>
      <c r="I936" s="40"/>
    </row>
    <row r="937" spans="1:9" x14ac:dyDescent="0.25">
      <c r="A937" s="35">
        <v>935</v>
      </c>
      <c r="B937" s="121"/>
      <c r="C937" s="244"/>
      <c r="D937" s="29"/>
      <c r="E937" s="29"/>
      <c r="F937" s="29"/>
      <c r="G937" s="244"/>
      <c r="H937" s="40"/>
      <c r="I937" s="40"/>
    </row>
    <row r="938" spans="1:9" x14ac:dyDescent="0.25">
      <c r="A938" s="35">
        <v>936</v>
      </c>
      <c r="B938" s="121"/>
      <c r="C938" s="244"/>
      <c r="D938" s="29"/>
      <c r="E938" s="29"/>
      <c r="F938" s="29"/>
      <c r="G938" s="244"/>
      <c r="H938" s="40"/>
      <c r="I938" s="40"/>
    </row>
    <row r="939" spans="1:9" x14ac:dyDescent="0.25">
      <c r="A939" s="35">
        <v>937</v>
      </c>
      <c r="B939" s="121"/>
      <c r="C939" s="244"/>
      <c r="D939" s="29"/>
      <c r="E939" s="29"/>
      <c r="F939" s="29"/>
      <c r="G939" s="244"/>
      <c r="H939" s="40"/>
      <c r="I939" s="40"/>
    </row>
    <row r="940" spans="1:9" x14ac:dyDescent="0.25">
      <c r="A940" s="35">
        <v>938</v>
      </c>
      <c r="B940" s="121"/>
      <c r="C940" s="244"/>
      <c r="D940" s="29"/>
      <c r="E940" s="29"/>
      <c r="F940" s="29"/>
      <c r="G940" s="244"/>
      <c r="H940" s="40"/>
      <c r="I940" s="40"/>
    </row>
    <row r="941" spans="1:9" x14ac:dyDescent="0.25">
      <c r="A941" s="35">
        <v>939</v>
      </c>
      <c r="B941" s="121"/>
      <c r="C941" s="244"/>
      <c r="D941" s="29"/>
      <c r="E941" s="29"/>
      <c r="F941" s="29"/>
      <c r="G941" s="244"/>
      <c r="H941" s="40"/>
      <c r="I941" s="40"/>
    </row>
    <row r="942" spans="1:9" x14ac:dyDescent="0.25">
      <c r="A942" s="35">
        <v>940</v>
      </c>
      <c r="B942" s="121"/>
      <c r="C942" s="244"/>
      <c r="D942" s="29"/>
      <c r="E942" s="29"/>
      <c r="F942" s="29"/>
      <c r="G942" s="244"/>
      <c r="H942" s="40"/>
      <c r="I942" s="40"/>
    </row>
    <row r="943" spans="1:9" x14ac:dyDescent="0.25">
      <c r="A943" s="35">
        <v>941</v>
      </c>
      <c r="B943" s="121"/>
      <c r="C943" s="244"/>
      <c r="D943" s="29"/>
      <c r="E943" s="29"/>
      <c r="F943" s="29"/>
      <c r="G943" s="244"/>
      <c r="H943" s="40"/>
      <c r="I943" s="40"/>
    </row>
    <row r="944" spans="1:9" x14ac:dyDescent="0.25">
      <c r="A944" s="35">
        <v>942</v>
      </c>
      <c r="B944" s="121"/>
      <c r="C944" s="244"/>
      <c r="D944" s="29"/>
      <c r="E944" s="29"/>
      <c r="F944" s="29"/>
      <c r="G944" s="244"/>
      <c r="H944" s="40"/>
      <c r="I944" s="40"/>
    </row>
    <row r="945" spans="1:9" x14ac:dyDescent="0.25">
      <c r="A945" s="35">
        <v>943</v>
      </c>
      <c r="B945" s="121"/>
      <c r="C945" s="244"/>
      <c r="D945" s="29"/>
      <c r="E945" s="29"/>
      <c r="F945" s="29"/>
      <c r="G945" s="244"/>
      <c r="H945" s="40"/>
      <c r="I945" s="40"/>
    </row>
    <row r="946" spans="1:9" x14ac:dyDescent="0.25">
      <c r="A946" s="35">
        <v>944</v>
      </c>
      <c r="B946" s="121"/>
      <c r="C946" s="244"/>
      <c r="D946" s="29"/>
      <c r="E946" s="29"/>
      <c r="F946" s="29"/>
      <c r="G946" s="244"/>
      <c r="H946" s="40"/>
      <c r="I946" s="40"/>
    </row>
    <row r="947" spans="1:9" x14ac:dyDescent="0.25">
      <c r="A947" s="35">
        <v>945</v>
      </c>
      <c r="B947" s="121"/>
      <c r="C947" s="244"/>
      <c r="D947" s="29"/>
      <c r="E947" s="29"/>
      <c r="F947" s="29"/>
      <c r="G947" s="244"/>
      <c r="H947" s="40"/>
      <c r="I947" s="40"/>
    </row>
    <row r="948" spans="1:9" x14ac:dyDescent="0.25">
      <c r="A948" s="35">
        <v>946</v>
      </c>
      <c r="B948" s="121"/>
      <c r="C948" s="244"/>
      <c r="D948" s="29"/>
      <c r="E948" s="29"/>
      <c r="F948" s="29"/>
      <c r="G948" s="244"/>
      <c r="H948" s="40"/>
      <c r="I948" s="40"/>
    </row>
    <row r="949" spans="1:9" x14ac:dyDescent="0.25">
      <c r="A949" s="35">
        <v>947</v>
      </c>
      <c r="B949" s="121"/>
      <c r="C949" s="244"/>
      <c r="D949" s="29"/>
      <c r="E949" s="29"/>
      <c r="F949" s="29"/>
      <c r="G949" s="244"/>
      <c r="H949" s="40"/>
      <c r="I949" s="40"/>
    </row>
    <row r="950" spans="1:9" x14ac:dyDescent="0.25">
      <c r="A950" s="35">
        <v>948</v>
      </c>
      <c r="B950" s="121"/>
      <c r="C950" s="244"/>
      <c r="D950" s="29"/>
      <c r="E950" s="29"/>
      <c r="F950" s="29"/>
      <c r="G950" s="244"/>
      <c r="H950" s="40"/>
      <c r="I950" s="40"/>
    </row>
    <row r="951" spans="1:9" x14ac:dyDescent="0.25">
      <c r="A951" s="35">
        <v>949</v>
      </c>
      <c r="B951" s="121"/>
      <c r="C951" s="244"/>
      <c r="D951" s="29"/>
      <c r="E951" s="29"/>
      <c r="F951" s="29"/>
      <c r="G951" s="244"/>
      <c r="H951" s="40"/>
      <c r="I951" s="40"/>
    </row>
    <row r="952" spans="1:9" x14ac:dyDescent="0.25">
      <c r="A952" s="35">
        <v>950</v>
      </c>
      <c r="B952" s="121"/>
      <c r="C952" s="244"/>
      <c r="D952" s="29"/>
      <c r="E952" s="29"/>
      <c r="F952" s="29"/>
      <c r="G952" s="244"/>
      <c r="H952" s="40"/>
      <c r="I952" s="40"/>
    </row>
    <row r="953" spans="1:9" x14ac:dyDescent="0.25">
      <c r="A953" s="35">
        <v>951</v>
      </c>
      <c r="B953" s="121"/>
      <c r="C953" s="244"/>
      <c r="D953" s="29"/>
      <c r="E953" s="29"/>
      <c r="F953" s="29"/>
      <c r="G953" s="244"/>
      <c r="H953" s="40"/>
      <c r="I953" s="40"/>
    </row>
    <row r="954" spans="1:9" x14ac:dyDescent="0.25">
      <c r="A954" s="35">
        <v>952</v>
      </c>
      <c r="B954" s="121"/>
      <c r="C954" s="244"/>
      <c r="D954" s="29"/>
      <c r="E954" s="29"/>
      <c r="F954" s="29"/>
      <c r="G954" s="244"/>
      <c r="H954" s="40"/>
      <c r="I954" s="40"/>
    </row>
    <row r="955" spans="1:9" x14ac:dyDescent="0.25">
      <c r="A955" s="35">
        <v>953</v>
      </c>
      <c r="B955" s="121"/>
      <c r="C955" s="244"/>
      <c r="D955" s="29"/>
      <c r="E955" s="29"/>
      <c r="F955" s="29"/>
      <c r="G955" s="244"/>
      <c r="H955" s="40"/>
      <c r="I955" s="40"/>
    </row>
    <row r="956" spans="1:9" x14ac:dyDescent="0.25">
      <c r="A956" s="35">
        <v>954</v>
      </c>
      <c r="B956" s="121"/>
      <c r="C956" s="244"/>
      <c r="D956" s="29"/>
      <c r="E956" s="29"/>
      <c r="F956" s="29"/>
      <c r="G956" s="244"/>
      <c r="H956" s="40"/>
      <c r="I956" s="40"/>
    </row>
    <row r="957" spans="1:9" x14ac:dyDescent="0.25">
      <c r="A957" s="35">
        <v>955</v>
      </c>
      <c r="B957" s="121"/>
      <c r="C957" s="244"/>
      <c r="D957" s="29"/>
      <c r="E957" s="29"/>
      <c r="F957" s="29"/>
      <c r="G957" s="244"/>
      <c r="H957" s="40"/>
      <c r="I957" s="40"/>
    </row>
    <row r="958" spans="1:9" x14ac:dyDescent="0.25">
      <c r="A958" s="35">
        <v>956</v>
      </c>
      <c r="B958" s="121"/>
      <c r="C958" s="244"/>
      <c r="D958" s="29"/>
      <c r="E958" s="29"/>
      <c r="F958" s="29"/>
      <c r="G958" s="244"/>
      <c r="H958" s="40"/>
      <c r="I958" s="40"/>
    </row>
    <row r="959" spans="1:9" x14ac:dyDescent="0.25">
      <c r="A959" s="35">
        <v>957</v>
      </c>
      <c r="B959" s="121"/>
      <c r="C959" s="244"/>
      <c r="D959" s="29"/>
      <c r="E959" s="29"/>
      <c r="F959" s="29"/>
      <c r="G959" s="244"/>
      <c r="H959" s="40"/>
      <c r="I959" s="40"/>
    </row>
    <row r="960" spans="1:9" x14ac:dyDescent="0.25">
      <c r="A960" s="35">
        <v>958</v>
      </c>
      <c r="B960" s="121"/>
      <c r="C960" s="244"/>
      <c r="D960" s="29"/>
      <c r="E960" s="29"/>
      <c r="F960" s="29"/>
      <c r="G960" s="244"/>
      <c r="H960" s="40"/>
      <c r="I960" s="40"/>
    </row>
    <row r="961" spans="1:9" x14ac:dyDescent="0.25">
      <c r="A961" s="35">
        <v>959</v>
      </c>
      <c r="B961" s="121"/>
      <c r="C961" s="244"/>
      <c r="D961" s="29"/>
      <c r="E961" s="29"/>
      <c r="F961" s="29"/>
      <c r="G961" s="244"/>
      <c r="H961" s="40"/>
      <c r="I961" s="40"/>
    </row>
    <row r="962" spans="1:9" x14ac:dyDescent="0.25">
      <c r="A962" s="35">
        <v>960</v>
      </c>
      <c r="B962" s="121"/>
      <c r="C962" s="244"/>
      <c r="D962" s="29"/>
      <c r="E962" s="29"/>
      <c r="F962" s="29"/>
      <c r="G962" s="244"/>
      <c r="H962" s="40"/>
      <c r="I962" s="40"/>
    </row>
    <row r="963" spans="1:9" x14ac:dyDescent="0.25">
      <c r="A963" s="35">
        <v>961</v>
      </c>
      <c r="B963" s="121"/>
      <c r="C963" s="244"/>
      <c r="D963" s="29"/>
      <c r="E963" s="29"/>
      <c r="F963" s="29"/>
      <c r="G963" s="244"/>
      <c r="H963" s="40"/>
      <c r="I963" s="40"/>
    </row>
    <row r="964" spans="1:9" x14ac:dyDescent="0.25">
      <c r="A964" s="35">
        <v>962</v>
      </c>
      <c r="B964" s="121"/>
      <c r="C964" s="244"/>
      <c r="D964" s="29"/>
      <c r="E964" s="29"/>
      <c r="F964" s="29"/>
      <c r="G964" s="244"/>
      <c r="H964" s="40"/>
      <c r="I964" s="40"/>
    </row>
    <row r="965" spans="1:9" x14ac:dyDescent="0.25">
      <c r="A965" s="35">
        <v>963</v>
      </c>
      <c r="B965" s="121"/>
      <c r="C965" s="244"/>
      <c r="D965" s="29"/>
      <c r="E965" s="29"/>
      <c r="F965" s="29"/>
      <c r="G965" s="244"/>
      <c r="H965" s="40"/>
      <c r="I965" s="40"/>
    </row>
    <row r="966" spans="1:9" x14ac:dyDescent="0.25">
      <c r="A966" s="35">
        <v>964</v>
      </c>
      <c r="B966" s="121"/>
      <c r="C966" s="244"/>
      <c r="D966" s="29"/>
      <c r="E966" s="29"/>
      <c r="F966" s="29"/>
      <c r="G966" s="244"/>
      <c r="H966" s="40"/>
      <c r="I966" s="40"/>
    </row>
    <row r="967" spans="1:9" x14ac:dyDescent="0.25">
      <c r="A967" s="35">
        <v>965</v>
      </c>
      <c r="B967" s="121"/>
      <c r="C967" s="244"/>
      <c r="D967" s="29"/>
      <c r="E967" s="29"/>
      <c r="F967" s="29"/>
      <c r="G967" s="244"/>
      <c r="H967" s="40"/>
      <c r="I967" s="40"/>
    </row>
    <row r="968" spans="1:9" x14ac:dyDescent="0.25">
      <c r="A968" s="35">
        <v>966</v>
      </c>
      <c r="B968" s="121"/>
      <c r="C968" s="244"/>
      <c r="D968" s="29"/>
      <c r="E968" s="29"/>
      <c r="F968" s="29"/>
      <c r="G968" s="244"/>
      <c r="H968" s="40"/>
      <c r="I968" s="40"/>
    </row>
    <row r="969" spans="1:9" x14ac:dyDescent="0.25">
      <c r="A969" s="35">
        <v>967</v>
      </c>
      <c r="B969" s="121"/>
      <c r="C969" s="244"/>
      <c r="D969" s="29"/>
      <c r="E969" s="29"/>
      <c r="F969" s="29"/>
      <c r="G969" s="244"/>
      <c r="H969" s="40"/>
      <c r="I969" s="40"/>
    </row>
    <row r="970" spans="1:9" x14ac:dyDescent="0.25">
      <c r="A970" s="35">
        <v>968</v>
      </c>
      <c r="B970" s="121"/>
      <c r="C970" s="244"/>
      <c r="D970" s="29"/>
      <c r="E970" s="29"/>
      <c r="F970" s="29"/>
      <c r="G970" s="244"/>
      <c r="H970" s="40"/>
      <c r="I970" s="40"/>
    </row>
    <row r="971" spans="1:9" x14ac:dyDescent="0.25">
      <c r="A971" s="35">
        <v>969</v>
      </c>
      <c r="B971" s="121"/>
      <c r="C971" s="244"/>
      <c r="D971" s="29"/>
      <c r="E971" s="29"/>
      <c r="F971" s="29"/>
      <c r="G971" s="244"/>
      <c r="H971" s="40"/>
      <c r="I971" s="40"/>
    </row>
    <row r="972" spans="1:9" x14ac:dyDescent="0.25">
      <c r="A972" s="35">
        <v>970</v>
      </c>
      <c r="B972" s="121"/>
      <c r="C972" s="244"/>
      <c r="D972" s="29"/>
      <c r="E972" s="29"/>
      <c r="F972" s="29"/>
      <c r="G972" s="244"/>
      <c r="H972" s="40"/>
      <c r="I972" s="40"/>
    </row>
    <row r="973" spans="1:9" x14ac:dyDescent="0.25">
      <c r="A973" s="35">
        <v>971</v>
      </c>
      <c r="B973" s="121"/>
      <c r="C973" s="244"/>
      <c r="D973" s="29"/>
      <c r="E973" s="29"/>
      <c r="F973" s="29"/>
      <c r="G973" s="244"/>
      <c r="H973" s="40"/>
      <c r="I973" s="40"/>
    </row>
    <row r="974" spans="1:9" x14ac:dyDescent="0.25">
      <c r="A974" s="35">
        <v>972</v>
      </c>
      <c r="B974" s="121"/>
      <c r="C974" s="244"/>
      <c r="D974" s="29"/>
      <c r="E974" s="29"/>
      <c r="F974" s="29"/>
      <c r="G974" s="244"/>
      <c r="H974" s="40"/>
      <c r="I974" s="40"/>
    </row>
    <row r="975" spans="1:9" x14ac:dyDescent="0.25">
      <c r="A975" s="35">
        <v>973</v>
      </c>
      <c r="B975" s="121"/>
      <c r="C975" s="244"/>
      <c r="D975" s="29"/>
      <c r="E975" s="29"/>
      <c r="F975" s="29"/>
      <c r="G975" s="244"/>
      <c r="H975" s="40"/>
      <c r="I975" s="40"/>
    </row>
    <row r="976" spans="1:9" x14ac:dyDescent="0.25">
      <c r="A976" s="35">
        <v>974</v>
      </c>
      <c r="B976" s="121"/>
      <c r="C976" s="244"/>
      <c r="D976" s="29"/>
      <c r="E976" s="29"/>
      <c r="F976" s="29"/>
      <c r="G976" s="244"/>
      <c r="H976" s="40"/>
      <c r="I976" s="40"/>
    </row>
    <row r="977" spans="1:9" x14ac:dyDescent="0.25">
      <c r="A977" s="35">
        <v>975</v>
      </c>
      <c r="B977" s="121"/>
      <c r="C977" s="244"/>
      <c r="D977" s="29"/>
      <c r="E977" s="29"/>
      <c r="F977" s="29"/>
      <c r="G977" s="244"/>
      <c r="H977" s="40"/>
      <c r="I977" s="40"/>
    </row>
    <row r="978" spans="1:9" x14ac:dyDescent="0.25">
      <c r="A978" s="35">
        <v>976</v>
      </c>
      <c r="B978" s="121"/>
      <c r="C978" s="244"/>
      <c r="D978" s="29"/>
      <c r="E978" s="29"/>
      <c r="F978" s="29"/>
      <c r="G978" s="244"/>
      <c r="H978" s="40"/>
      <c r="I978" s="40"/>
    </row>
    <row r="979" spans="1:9" x14ac:dyDescent="0.25">
      <c r="A979" s="35">
        <v>977</v>
      </c>
      <c r="B979" s="121"/>
      <c r="C979" s="244"/>
      <c r="D979" s="29"/>
      <c r="E979" s="29"/>
      <c r="F979" s="29"/>
      <c r="G979" s="244"/>
      <c r="H979" s="40"/>
      <c r="I979" s="40"/>
    </row>
    <row r="980" spans="1:9" x14ac:dyDescent="0.25">
      <c r="A980" s="35">
        <v>978</v>
      </c>
      <c r="B980" s="121"/>
      <c r="C980" s="244"/>
      <c r="D980" s="29"/>
      <c r="E980" s="29"/>
      <c r="F980" s="29"/>
      <c r="G980" s="244"/>
      <c r="H980" s="40"/>
      <c r="I980" s="40"/>
    </row>
    <row r="981" spans="1:9" x14ac:dyDescent="0.25">
      <c r="A981" s="35">
        <v>979</v>
      </c>
      <c r="B981" s="121"/>
      <c r="C981" s="244"/>
      <c r="D981" s="29"/>
      <c r="E981" s="29"/>
      <c r="F981" s="29"/>
      <c r="G981" s="244"/>
      <c r="H981" s="40"/>
      <c r="I981" s="40"/>
    </row>
    <row r="982" spans="1:9" x14ac:dyDescent="0.25">
      <c r="A982" s="35">
        <v>980</v>
      </c>
      <c r="B982" s="121"/>
      <c r="C982" s="244"/>
      <c r="D982" s="29"/>
      <c r="E982" s="29"/>
      <c r="F982" s="29"/>
      <c r="G982" s="244"/>
      <c r="H982" s="40"/>
      <c r="I982" s="40"/>
    </row>
    <row r="983" spans="1:9" x14ac:dyDescent="0.25">
      <c r="A983" s="35">
        <v>981</v>
      </c>
      <c r="B983" s="121"/>
      <c r="C983" s="244"/>
      <c r="D983" s="29"/>
      <c r="E983" s="29"/>
      <c r="F983" s="29"/>
      <c r="G983" s="244"/>
      <c r="H983" s="40"/>
      <c r="I983" s="40"/>
    </row>
    <row r="984" spans="1:9" x14ac:dyDescent="0.25">
      <c r="A984" s="35">
        <v>982</v>
      </c>
      <c r="B984" s="121"/>
      <c r="C984" s="244"/>
      <c r="D984" s="29"/>
      <c r="E984" s="29"/>
      <c r="F984" s="29"/>
      <c r="G984" s="244"/>
      <c r="H984" s="40"/>
      <c r="I984" s="40"/>
    </row>
    <row r="985" spans="1:9" x14ac:dyDescent="0.25">
      <c r="A985" s="35">
        <v>983</v>
      </c>
      <c r="B985" s="121"/>
      <c r="C985" s="244"/>
      <c r="D985" s="29"/>
      <c r="E985" s="29"/>
      <c r="F985" s="29"/>
      <c r="G985" s="244"/>
      <c r="H985" s="40"/>
      <c r="I985" s="40"/>
    </row>
    <row r="986" spans="1:9" x14ac:dyDescent="0.25">
      <c r="A986" s="35">
        <v>984</v>
      </c>
      <c r="B986" s="121"/>
      <c r="C986" s="244"/>
      <c r="D986" s="29"/>
      <c r="E986" s="29"/>
      <c r="F986" s="29"/>
      <c r="G986" s="244"/>
      <c r="H986" s="40"/>
      <c r="I986" s="40"/>
    </row>
    <row r="987" spans="1:9" x14ac:dyDescent="0.25">
      <c r="A987" s="35">
        <v>985</v>
      </c>
      <c r="B987" s="121"/>
      <c r="C987" s="244"/>
      <c r="D987" s="29"/>
      <c r="E987" s="29"/>
      <c r="F987" s="29"/>
      <c r="G987" s="244"/>
      <c r="H987" s="40"/>
      <c r="I987" s="40"/>
    </row>
    <row r="988" spans="1:9" x14ac:dyDescent="0.25">
      <c r="A988" s="35">
        <v>986</v>
      </c>
      <c r="B988" s="121"/>
      <c r="C988" s="244"/>
      <c r="D988" s="29"/>
      <c r="E988" s="29"/>
      <c r="F988" s="29"/>
      <c r="G988" s="244"/>
      <c r="H988" s="40"/>
      <c r="I988" s="40"/>
    </row>
    <row r="989" spans="1:9" x14ac:dyDescent="0.25">
      <c r="A989" s="35">
        <v>987</v>
      </c>
      <c r="B989" s="121"/>
      <c r="C989" s="244"/>
      <c r="D989" s="29"/>
      <c r="E989" s="29"/>
      <c r="F989" s="29"/>
      <c r="G989" s="244"/>
      <c r="H989" s="40"/>
      <c r="I989" s="40"/>
    </row>
    <row r="990" spans="1:9" x14ac:dyDescent="0.25">
      <c r="A990" s="35">
        <v>988</v>
      </c>
      <c r="B990" s="121"/>
      <c r="C990" s="244"/>
      <c r="D990" s="29"/>
      <c r="E990" s="29"/>
      <c r="F990" s="29"/>
      <c r="G990" s="244"/>
      <c r="H990" s="40"/>
      <c r="I990" s="40"/>
    </row>
    <row r="991" spans="1:9" x14ac:dyDescent="0.25">
      <c r="A991" s="35">
        <v>989</v>
      </c>
      <c r="B991" s="121"/>
      <c r="C991" s="244"/>
      <c r="D991" s="29"/>
      <c r="E991" s="29"/>
      <c r="F991" s="29"/>
      <c r="G991" s="244"/>
      <c r="H991" s="40"/>
      <c r="I991" s="40"/>
    </row>
    <row r="992" spans="1:9" x14ac:dyDescent="0.25">
      <c r="A992" s="35">
        <v>990</v>
      </c>
      <c r="B992" s="121"/>
      <c r="C992" s="244"/>
      <c r="D992" s="29"/>
      <c r="E992" s="29"/>
      <c r="F992" s="29"/>
      <c r="G992" s="244"/>
      <c r="H992" s="40"/>
      <c r="I992" s="40"/>
    </row>
    <row r="993" spans="1:9" x14ac:dyDescent="0.25">
      <c r="A993" s="35">
        <v>991</v>
      </c>
      <c r="B993" s="121"/>
      <c r="C993" s="244"/>
      <c r="D993" s="29"/>
      <c r="E993" s="29"/>
      <c r="F993" s="29"/>
      <c r="G993" s="244"/>
      <c r="H993" s="40"/>
      <c r="I993" s="40"/>
    </row>
    <row r="994" spans="1:9" x14ac:dyDescent="0.25">
      <c r="A994" s="35">
        <v>992</v>
      </c>
      <c r="B994" s="121"/>
      <c r="C994" s="244"/>
      <c r="D994" s="29"/>
      <c r="E994" s="29"/>
      <c r="F994" s="29"/>
      <c r="G994" s="244"/>
      <c r="H994" s="40"/>
      <c r="I994" s="40"/>
    </row>
    <row r="995" spans="1:9" x14ac:dyDescent="0.25">
      <c r="A995" s="35">
        <v>993</v>
      </c>
      <c r="B995" s="121"/>
      <c r="C995" s="244"/>
      <c r="D995" s="29"/>
      <c r="E995" s="29"/>
      <c r="F995" s="29"/>
      <c r="G995" s="244"/>
      <c r="H995" s="40"/>
      <c r="I995" s="40"/>
    </row>
    <row r="996" spans="1:9" x14ac:dyDescent="0.25">
      <c r="A996" s="35">
        <v>994</v>
      </c>
      <c r="B996" s="121"/>
      <c r="C996" s="244"/>
      <c r="D996" s="29"/>
      <c r="E996" s="29"/>
      <c r="F996" s="29"/>
      <c r="G996" s="244"/>
      <c r="H996" s="40"/>
      <c r="I996" s="40"/>
    </row>
    <row r="997" spans="1:9" x14ac:dyDescent="0.25">
      <c r="A997" s="35">
        <v>995</v>
      </c>
      <c r="B997" s="121"/>
      <c r="C997" s="244"/>
      <c r="D997" s="29"/>
      <c r="E997" s="29"/>
      <c r="F997" s="29"/>
      <c r="G997" s="244"/>
      <c r="H997" s="40"/>
      <c r="I997" s="40"/>
    </row>
    <row r="998" spans="1:9" x14ac:dyDescent="0.25">
      <c r="A998" s="35">
        <v>996</v>
      </c>
      <c r="B998" s="121"/>
      <c r="C998" s="244"/>
      <c r="D998" s="29"/>
      <c r="E998" s="29"/>
      <c r="F998" s="29"/>
      <c r="G998" s="244"/>
      <c r="H998" s="40"/>
      <c r="I998" s="40"/>
    </row>
    <row r="999" spans="1:9" x14ac:dyDescent="0.25">
      <c r="A999" s="35">
        <v>997</v>
      </c>
      <c r="B999" s="121"/>
      <c r="C999" s="244"/>
      <c r="D999" s="29"/>
      <c r="E999" s="29"/>
      <c r="F999" s="29"/>
      <c r="G999" s="244"/>
      <c r="H999" s="40"/>
      <c r="I999" s="40"/>
    </row>
    <row r="1000" spans="1:9" x14ac:dyDescent="0.25">
      <c r="A1000" s="35">
        <v>998</v>
      </c>
      <c r="B1000" s="121"/>
      <c r="C1000" s="244"/>
      <c r="D1000" s="29"/>
      <c r="E1000" s="29"/>
      <c r="F1000" s="29"/>
      <c r="G1000" s="244"/>
      <c r="H1000" s="40"/>
      <c r="I1000" s="40"/>
    </row>
    <row r="1001" spans="1:9" x14ac:dyDescent="0.25">
      <c r="A1001" s="35">
        <v>999</v>
      </c>
      <c r="B1001" s="121"/>
      <c r="C1001" s="244"/>
      <c r="D1001" s="29"/>
      <c r="E1001" s="29"/>
      <c r="F1001" s="29"/>
      <c r="G1001" s="244"/>
      <c r="H1001" s="40"/>
      <c r="I1001" s="40"/>
    </row>
    <row r="1002" spans="1:9" x14ac:dyDescent="0.25">
      <c r="A1002" s="35">
        <v>1000</v>
      </c>
      <c r="B1002" s="121"/>
      <c r="C1002" s="244"/>
      <c r="D1002" s="29"/>
      <c r="E1002" s="29"/>
      <c r="F1002" s="29"/>
      <c r="G1002" s="244"/>
      <c r="H1002" s="40"/>
      <c r="I1002" s="40"/>
    </row>
    <row r="1003" spans="1:9" x14ac:dyDescent="0.25">
      <c r="A1003" s="35">
        <v>1001</v>
      </c>
      <c r="B1003" s="121"/>
      <c r="C1003" s="244"/>
      <c r="D1003" s="29"/>
      <c r="E1003" s="29"/>
      <c r="F1003" s="29"/>
      <c r="G1003" s="244"/>
      <c r="H1003" s="40"/>
      <c r="I1003" s="40"/>
    </row>
    <row r="1004" spans="1:9" x14ac:dyDescent="0.25">
      <c r="A1004" s="35">
        <v>1002</v>
      </c>
      <c r="B1004" s="121"/>
      <c r="C1004" s="244"/>
      <c r="D1004" s="29"/>
      <c r="E1004" s="29"/>
      <c r="F1004" s="29"/>
      <c r="G1004" s="244"/>
      <c r="H1004" s="40"/>
      <c r="I1004" s="40"/>
    </row>
    <row r="1005" spans="1:9" x14ac:dyDescent="0.25">
      <c r="A1005" s="35">
        <v>1003</v>
      </c>
      <c r="B1005" s="121"/>
      <c r="C1005" s="244"/>
      <c r="D1005" s="29"/>
      <c r="E1005" s="29"/>
      <c r="F1005" s="29"/>
      <c r="G1005" s="244"/>
      <c r="H1005" s="40"/>
      <c r="I1005" s="40"/>
    </row>
    <row r="1006" spans="1:9" x14ac:dyDescent="0.25">
      <c r="A1006" s="35">
        <v>1004</v>
      </c>
      <c r="B1006" s="121"/>
      <c r="C1006" s="244"/>
      <c r="D1006" s="29"/>
      <c r="E1006" s="29"/>
      <c r="F1006" s="29"/>
      <c r="G1006" s="244"/>
      <c r="H1006" s="40"/>
      <c r="I1006" s="40"/>
    </row>
    <row r="1007" spans="1:9" x14ac:dyDescent="0.25">
      <c r="A1007" s="35">
        <v>1005</v>
      </c>
      <c r="B1007" s="121"/>
      <c r="C1007" s="244"/>
      <c r="D1007" s="29"/>
      <c r="E1007" s="29"/>
      <c r="F1007" s="29"/>
      <c r="G1007" s="244"/>
      <c r="H1007" s="40"/>
      <c r="I1007" s="40"/>
    </row>
    <row r="1008" spans="1:9" x14ac:dyDescent="0.25">
      <c r="A1008" s="35">
        <v>1006</v>
      </c>
      <c r="B1008" s="121"/>
      <c r="C1008" s="244"/>
      <c r="D1008" s="29"/>
      <c r="E1008" s="29"/>
      <c r="F1008" s="29"/>
      <c r="G1008" s="244"/>
      <c r="H1008" s="40"/>
      <c r="I1008" s="40"/>
    </row>
    <row r="1009" spans="1:9" x14ac:dyDescent="0.25">
      <c r="A1009" s="35">
        <v>1007</v>
      </c>
      <c r="B1009" s="121"/>
      <c r="C1009" s="244"/>
      <c r="D1009" s="29"/>
      <c r="E1009" s="29"/>
      <c r="F1009" s="29"/>
      <c r="G1009" s="244"/>
      <c r="H1009" s="40"/>
      <c r="I1009" s="40"/>
    </row>
    <row r="1010" spans="1:9" x14ac:dyDescent="0.25">
      <c r="A1010" s="35">
        <v>1008</v>
      </c>
      <c r="B1010" s="121"/>
      <c r="C1010" s="244"/>
      <c r="D1010" s="29"/>
      <c r="E1010" s="29"/>
      <c r="F1010" s="29"/>
      <c r="G1010" s="244"/>
      <c r="H1010" s="40"/>
      <c r="I1010" s="40"/>
    </row>
    <row r="1011" spans="1:9" x14ac:dyDescent="0.25">
      <c r="A1011" s="35">
        <v>1009</v>
      </c>
      <c r="B1011" s="121"/>
      <c r="C1011" s="244"/>
      <c r="D1011" s="29"/>
      <c r="E1011" s="29"/>
      <c r="F1011" s="29"/>
      <c r="G1011" s="244"/>
      <c r="H1011" s="40"/>
      <c r="I1011" s="40"/>
    </row>
    <row r="1012" spans="1:9" x14ac:dyDescent="0.25">
      <c r="A1012" s="35">
        <v>1010</v>
      </c>
      <c r="B1012" s="121"/>
      <c r="C1012" s="244"/>
      <c r="D1012" s="29"/>
      <c r="E1012" s="29"/>
      <c r="F1012" s="29"/>
      <c r="G1012" s="244"/>
      <c r="H1012" s="40"/>
      <c r="I1012" s="40"/>
    </row>
    <row r="1013" spans="1:9" x14ac:dyDescent="0.25">
      <c r="A1013" s="35">
        <v>1011</v>
      </c>
      <c r="B1013" s="121"/>
      <c r="C1013" s="244"/>
      <c r="D1013" s="29"/>
      <c r="E1013" s="29"/>
      <c r="F1013" s="29"/>
      <c r="G1013" s="244"/>
      <c r="H1013" s="40"/>
      <c r="I1013" s="40"/>
    </row>
    <row r="1014" spans="1:9" x14ac:dyDescent="0.25">
      <c r="A1014" s="35">
        <v>1012</v>
      </c>
      <c r="B1014" s="121"/>
      <c r="C1014" s="244"/>
      <c r="D1014" s="29"/>
      <c r="E1014" s="29"/>
      <c r="F1014" s="29"/>
      <c r="G1014" s="244"/>
      <c r="H1014" s="40"/>
      <c r="I1014" s="40"/>
    </row>
    <row r="1015" spans="1:9" x14ac:dyDescent="0.25">
      <c r="A1015" s="35">
        <v>1013</v>
      </c>
      <c r="B1015" s="121"/>
      <c r="C1015" s="244"/>
      <c r="D1015" s="29"/>
      <c r="E1015" s="29"/>
      <c r="F1015" s="29"/>
      <c r="G1015" s="244"/>
      <c r="H1015" s="40"/>
      <c r="I1015" s="40"/>
    </row>
    <row r="1016" spans="1:9" x14ac:dyDescent="0.25">
      <c r="A1016" s="35">
        <v>1014</v>
      </c>
      <c r="B1016" s="121"/>
      <c r="C1016" s="244"/>
      <c r="D1016" s="29"/>
      <c r="E1016" s="29"/>
      <c r="F1016" s="29"/>
      <c r="G1016" s="244"/>
      <c r="H1016" s="40"/>
      <c r="I1016" s="40"/>
    </row>
    <row r="1017" spans="1:9" x14ac:dyDescent="0.25">
      <c r="A1017" s="35">
        <v>1015</v>
      </c>
      <c r="B1017" s="121"/>
      <c r="C1017" s="244"/>
      <c r="D1017" s="29"/>
      <c r="E1017" s="29"/>
      <c r="F1017" s="29"/>
      <c r="G1017" s="244"/>
      <c r="H1017" s="40"/>
      <c r="I1017" s="40"/>
    </row>
    <row r="1018" spans="1:9" x14ac:dyDescent="0.25">
      <c r="A1018" s="35">
        <v>1016</v>
      </c>
      <c r="B1018" s="121"/>
      <c r="C1018" s="244"/>
      <c r="D1018" s="29"/>
      <c r="E1018" s="29"/>
      <c r="F1018" s="29"/>
      <c r="G1018" s="244"/>
      <c r="H1018" s="40"/>
      <c r="I1018" s="40"/>
    </row>
    <row r="1019" spans="1:9" x14ac:dyDescent="0.25">
      <c r="A1019" s="35">
        <v>1017</v>
      </c>
      <c r="B1019" s="121"/>
      <c r="C1019" s="244"/>
      <c r="D1019" s="29"/>
      <c r="E1019" s="29"/>
      <c r="F1019" s="29"/>
      <c r="G1019" s="244"/>
      <c r="H1019" s="40"/>
      <c r="I1019" s="40"/>
    </row>
    <row r="1020" spans="1:9" x14ac:dyDescent="0.25">
      <c r="A1020" s="35">
        <v>1018</v>
      </c>
      <c r="B1020" s="121"/>
      <c r="C1020" s="244"/>
      <c r="D1020" s="29"/>
      <c r="E1020" s="29"/>
      <c r="F1020" s="29"/>
      <c r="G1020" s="244"/>
      <c r="H1020" s="40"/>
      <c r="I1020" s="40"/>
    </row>
    <row r="1021" spans="1:9" x14ac:dyDescent="0.25">
      <c r="A1021" s="35">
        <v>1019</v>
      </c>
      <c r="B1021" s="121"/>
      <c r="C1021" s="244"/>
      <c r="D1021" s="29"/>
      <c r="E1021" s="29"/>
      <c r="F1021" s="29"/>
      <c r="G1021" s="244"/>
      <c r="H1021" s="40"/>
      <c r="I1021" s="40"/>
    </row>
    <row r="1022" spans="1:9" x14ac:dyDescent="0.25">
      <c r="A1022" s="35">
        <v>1020</v>
      </c>
      <c r="B1022" s="121"/>
      <c r="C1022" s="244"/>
      <c r="D1022" s="29"/>
      <c r="E1022" s="29"/>
      <c r="F1022" s="29"/>
      <c r="G1022" s="244"/>
      <c r="H1022" s="40"/>
      <c r="I1022" s="40"/>
    </row>
    <row r="1023" spans="1:9" x14ac:dyDescent="0.25">
      <c r="A1023" s="35">
        <v>1021</v>
      </c>
      <c r="B1023" s="121"/>
      <c r="C1023" s="244"/>
      <c r="D1023" s="29"/>
      <c r="E1023" s="29"/>
      <c r="F1023" s="29"/>
      <c r="G1023" s="244"/>
      <c r="H1023" s="40"/>
      <c r="I1023" s="40"/>
    </row>
    <row r="1024" spans="1:9" x14ac:dyDescent="0.25">
      <c r="A1024" s="35">
        <v>1022</v>
      </c>
      <c r="B1024" s="121"/>
      <c r="C1024" s="244"/>
      <c r="D1024" s="29"/>
      <c r="E1024" s="29"/>
      <c r="F1024" s="29"/>
      <c r="G1024" s="244"/>
      <c r="H1024" s="40"/>
      <c r="I1024" s="40"/>
    </row>
    <row r="1025" spans="1:10" x14ac:dyDescent="0.25">
      <c r="A1025" s="35">
        <v>1023</v>
      </c>
      <c r="B1025" s="121"/>
      <c r="C1025" s="244"/>
      <c r="D1025" s="29"/>
      <c r="E1025" s="29"/>
      <c r="F1025" s="29"/>
      <c r="G1025" s="244"/>
      <c r="H1025" s="40"/>
      <c r="I1025" s="40"/>
    </row>
    <row r="1026" spans="1:10" ht="15.75" thickBot="1" x14ac:dyDescent="0.3">
      <c r="A1026" s="36">
        <v>1024</v>
      </c>
      <c r="B1026" s="146"/>
      <c r="C1026" s="245"/>
      <c r="D1026" s="41"/>
      <c r="E1026" s="41"/>
      <c r="F1026" s="41"/>
      <c r="G1026" s="245"/>
      <c r="H1026" s="42"/>
      <c r="I1026" s="42"/>
    </row>
    <row r="1027" spans="1:10" x14ac:dyDescent="0.25">
      <c r="J1027" s="151"/>
    </row>
  </sheetData>
  <autoFilter ref="A2:J1026"/>
  <mergeCells count="1">
    <mergeCell ref="F1:I1"/>
  </mergeCells>
  <conditionalFormatting sqref="A22">
    <cfRule type="cellIs" dxfId="5" priority="1" stopIfTrue="1" operator="equal">
      <formula>"Выполнено"</formula>
    </cfRule>
    <cfRule type="cellIs" dxfId="4" priority="2" stopIfTrue="1" operator="equal">
      <formula>"Не выполнено"</formula>
    </cfRule>
  </conditionalFormatting>
  <dataValidations count="8">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3:F18 F490:F497 F550 F502:F504 F507:F510 F486 F515:F531">
      <formula1>INV</formula1>
    </dataValidation>
    <dataValidation type="list" allowBlank="1" showInputMessage="1" showErrorMessage="1" sqref="H560:H595">
      <formula1>"0 - значение,16 - недостоверность,64 - имитация"</formula1>
    </dataValidation>
    <dataValidation type="list" allowBlank="1" showInputMessage="1" showErrorMessage="1" sqref="F19 F29 F24:F25 F63 F72:F73 F76 F511:F514 F67:F69 F48:F49 F536:F539 F532:F534 F545 F548:F549 F55:F56 F498:F501 F551:F567 F33:F35 F505:F506 F487:F489 F79:F485 H515:H518">
      <formula1>#REF!</formula1>
    </dataValidation>
  </dataValidation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3">
    <tabColor rgb="FFFFFF00"/>
  </sheetPr>
  <dimension ref="A1:O257"/>
  <sheetViews>
    <sheetView zoomScaleNormal="100" workbookViewId="0">
      <pane ySplit="2" topLeftCell="A3" activePane="bottomLeft" state="frozen"/>
      <selection activeCell="B607" sqref="B607"/>
      <selection pane="bottomLeft" activeCell="B3" sqref="B3"/>
    </sheetView>
  </sheetViews>
  <sheetFormatPr defaultRowHeight="15" x14ac:dyDescent="0.25"/>
  <cols>
    <col min="1" max="1" width="8.85546875" style="3" customWidth="1"/>
    <col min="2" max="2" width="117.140625" style="119" bestFit="1" customWidth="1"/>
    <col min="3" max="3" width="15.5703125" style="37" bestFit="1" customWidth="1"/>
    <col min="4" max="4" width="14" style="37" customWidth="1"/>
    <col min="5" max="5" width="25" style="37" customWidth="1"/>
    <col min="6" max="6" width="20.5703125" style="37" bestFit="1" customWidth="1"/>
    <col min="7" max="8" width="14" style="37" customWidth="1"/>
    <col min="9" max="9" width="15.5703125" style="37" bestFit="1" customWidth="1"/>
    <col min="10" max="10" width="14" style="37" customWidth="1"/>
    <col min="11" max="11" width="25" style="37" customWidth="1"/>
    <col min="12" max="12" width="20.5703125" style="37" bestFit="1" customWidth="1"/>
    <col min="13" max="13" width="14" style="37" customWidth="1"/>
    <col min="15" max="15" width="15.5703125" style="3" customWidth="1"/>
  </cols>
  <sheetData>
    <row r="1" spans="1:15" ht="15.75" thickBot="1" x14ac:dyDescent="0.3">
      <c r="A1" s="947" t="s">
        <v>0</v>
      </c>
      <c r="B1" s="946" t="s">
        <v>569</v>
      </c>
      <c r="C1" s="948" t="s">
        <v>567</v>
      </c>
      <c r="D1" s="948"/>
      <c r="E1" s="948"/>
      <c r="F1" s="948"/>
      <c r="G1" s="948"/>
      <c r="H1" s="950" t="s">
        <v>45</v>
      </c>
      <c r="I1" s="949" t="s">
        <v>568</v>
      </c>
      <c r="J1" s="949"/>
      <c r="K1" s="949"/>
      <c r="L1" s="949"/>
      <c r="M1" s="949"/>
    </row>
    <row r="2" spans="1:15" x14ac:dyDescent="0.25">
      <c r="A2" s="947"/>
      <c r="B2" s="946"/>
      <c r="C2" s="44" t="s">
        <v>2</v>
      </c>
      <c r="D2" s="44" t="s">
        <v>49</v>
      </c>
      <c r="E2" s="44" t="s">
        <v>50</v>
      </c>
      <c r="F2" s="44" t="s">
        <v>73</v>
      </c>
      <c r="G2" s="44" t="s">
        <v>0</v>
      </c>
      <c r="H2" s="950"/>
      <c r="I2" s="156" t="s">
        <v>2</v>
      </c>
      <c r="J2" s="156" t="s">
        <v>49</v>
      </c>
      <c r="K2" s="156" t="s">
        <v>50</v>
      </c>
      <c r="L2" s="156" t="s">
        <v>73</v>
      </c>
      <c r="M2" s="156" t="s">
        <v>0</v>
      </c>
    </row>
    <row r="3" spans="1:15" s="190" customFormat="1" x14ac:dyDescent="0.25">
      <c r="A3" s="254">
        <v>1</v>
      </c>
      <c r="B3" s="789" t="s">
        <v>1936</v>
      </c>
      <c r="C3" s="149"/>
      <c r="D3" s="295"/>
      <c r="E3" s="295"/>
      <c r="F3" s="295"/>
      <c r="G3" s="790"/>
      <c r="H3" s="759"/>
      <c r="I3" s="149"/>
      <c r="J3" s="295"/>
      <c r="K3" s="295"/>
      <c r="L3" s="295"/>
      <c r="M3" s="790"/>
      <c r="O3" s="256"/>
    </row>
    <row r="4" spans="1:15" s="190" customFormat="1" x14ac:dyDescent="0.25">
      <c r="A4" s="254">
        <v>2</v>
      </c>
      <c r="B4" s="789" t="s">
        <v>1937</v>
      </c>
      <c r="C4" s="791"/>
      <c r="D4" s="295"/>
      <c r="E4" s="295"/>
      <c r="F4" s="295"/>
      <c r="G4" s="790"/>
      <c r="H4" s="759"/>
      <c r="I4" s="791"/>
      <c r="J4" s="295"/>
      <c r="K4" s="295"/>
      <c r="L4" s="295"/>
      <c r="M4" s="790"/>
      <c r="O4" s="256"/>
    </row>
    <row r="5" spans="1:15" s="190" customFormat="1" x14ac:dyDescent="0.25">
      <c r="A5" s="254">
        <v>3</v>
      </c>
      <c r="B5" s="792" t="s">
        <v>2096</v>
      </c>
      <c r="C5" s="791"/>
      <c r="D5" s="295"/>
      <c r="E5" s="295"/>
      <c r="F5" s="295"/>
      <c r="G5" s="790"/>
      <c r="H5" s="759"/>
      <c r="I5" s="791"/>
      <c r="J5" s="295"/>
      <c r="K5" s="295"/>
      <c r="L5" s="295"/>
      <c r="M5" s="790"/>
      <c r="O5" s="256"/>
    </row>
    <row r="6" spans="1:15" s="190" customFormat="1" x14ac:dyDescent="0.25">
      <c r="A6" s="254">
        <v>4</v>
      </c>
      <c r="B6" s="793" t="s">
        <v>5714</v>
      </c>
      <c r="C6" s="791" t="s">
        <v>5713</v>
      </c>
      <c r="D6" s="295" t="s">
        <v>71</v>
      </c>
      <c r="E6" s="295" t="s">
        <v>68</v>
      </c>
      <c r="F6" s="295" t="s">
        <v>72</v>
      </c>
      <c r="G6" s="790">
        <v>345</v>
      </c>
      <c r="H6" s="759" t="s">
        <v>1531</v>
      </c>
      <c r="I6" s="791" t="s">
        <v>6508</v>
      </c>
      <c r="J6" s="295" t="s">
        <v>71</v>
      </c>
      <c r="K6" s="295" t="s">
        <v>68</v>
      </c>
      <c r="L6" s="295" t="s">
        <v>72</v>
      </c>
      <c r="M6" s="790">
        <v>293</v>
      </c>
      <c r="O6" s="256"/>
    </row>
    <row r="7" spans="1:15" s="190" customFormat="1" x14ac:dyDescent="0.25">
      <c r="A7" s="254">
        <v>5</v>
      </c>
      <c r="B7" s="793" t="s">
        <v>5716</v>
      </c>
      <c r="C7" s="791" t="s">
        <v>5715</v>
      </c>
      <c r="D7" s="295" t="s">
        <v>71</v>
      </c>
      <c r="E7" s="295" t="s">
        <v>68</v>
      </c>
      <c r="F7" s="295" t="s">
        <v>72</v>
      </c>
      <c r="G7" s="790">
        <v>346</v>
      </c>
      <c r="H7" s="759" t="s">
        <v>1531</v>
      </c>
      <c r="I7" s="791" t="s">
        <v>6509</v>
      </c>
      <c r="J7" s="295" t="s">
        <v>71</v>
      </c>
      <c r="K7" s="295" t="s">
        <v>68</v>
      </c>
      <c r="L7" s="295" t="s">
        <v>72</v>
      </c>
      <c r="M7" s="790">
        <v>294</v>
      </c>
      <c r="O7" s="256"/>
    </row>
    <row r="8" spans="1:15" s="190" customFormat="1" x14ac:dyDescent="0.25">
      <c r="A8" s="254">
        <v>6</v>
      </c>
      <c r="B8" s="793" t="s">
        <v>5718</v>
      </c>
      <c r="C8" s="791" t="s">
        <v>5717</v>
      </c>
      <c r="D8" s="295" t="s">
        <v>71</v>
      </c>
      <c r="E8" s="295" t="s">
        <v>68</v>
      </c>
      <c r="F8" s="295" t="s">
        <v>72</v>
      </c>
      <c r="G8" s="790">
        <v>347</v>
      </c>
      <c r="H8" s="759" t="s">
        <v>1531</v>
      </c>
      <c r="I8" s="791" t="s">
        <v>6510</v>
      </c>
      <c r="J8" s="295" t="s">
        <v>71</v>
      </c>
      <c r="K8" s="295" t="s">
        <v>68</v>
      </c>
      <c r="L8" s="295" t="s">
        <v>72</v>
      </c>
      <c r="M8" s="790">
        <v>295</v>
      </c>
      <c r="O8" s="256"/>
    </row>
    <row r="9" spans="1:15" s="190" customFormat="1" x14ac:dyDescent="0.25">
      <c r="A9" s="254">
        <v>7</v>
      </c>
      <c r="B9" s="793" t="s">
        <v>5720</v>
      </c>
      <c r="C9" s="791" t="s">
        <v>5719</v>
      </c>
      <c r="D9" s="295" t="s">
        <v>71</v>
      </c>
      <c r="E9" s="295" t="s">
        <v>68</v>
      </c>
      <c r="F9" s="295" t="s">
        <v>72</v>
      </c>
      <c r="G9" s="790">
        <v>348</v>
      </c>
      <c r="H9" s="759" t="s">
        <v>1531</v>
      </c>
      <c r="I9" s="791" t="s">
        <v>6511</v>
      </c>
      <c r="J9" s="295" t="s">
        <v>71</v>
      </c>
      <c r="K9" s="295" t="s">
        <v>68</v>
      </c>
      <c r="L9" s="295" t="s">
        <v>72</v>
      </c>
      <c r="M9" s="790">
        <v>296</v>
      </c>
      <c r="O9" s="256"/>
    </row>
    <row r="10" spans="1:15" s="190" customFormat="1" x14ac:dyDescent="0.25">
      <c r="A10" s="254">
        <v>8</v>
      </c>
      <c r="B10" s="793" t="s">
        <v>5758</v>
      </c>
      <c r="C10" s="791" t="s">
        <v>5757</v>
      </c>
      <c r="D10" s="295" t="s">
        <v>71</v>
      </c>
      <c r="E10" s="295" t="s">
        <v>68</v>
      </c>
      <c r="F10" s="295" t="s">
        <v>72</v>
      </c>
      <c r="G10" s="790">
        <v>349</v>
      </c>
      <c r="H10" s="759" t="s">
        <v>1531</v>
      </c>
      <c r="I10" s="791" t="s">
        <v>6512</v>
      </c>
      <c r="J10" s="295" t="s">
        <v>71</v>
      </c>
      <c r="K10" s="295" t="s">
        <v>68</v>
      </c>
      <c r="L10" s="295" t="s">
        <v>72</v>
      </c>
      <c r="M10" s="790">
        <v>297</v>
      </c>
      <c r="O10" s="256"/>
    </row>
    <row r="11" spans="1:15" s="190" customFormat="1" x14ac:dyDescent="0.25">
      <c r="A11" s="254">
        <v>9</v>
      </c>
      <c r="B11" s="793" t="s">
        <v>5760</v>
      </c>
      <c r="C11" s="791" t="s">
        <v>5759</v>
      </c>
      <c r="D11" s="295" t="s">
        <v>71</v>
      </c>
      <c r="E11" s="295" t="s">
        <v>68</v>
      </c>
      <c r="F11" s="295" t="s">
        <v>72</v>
      </c>
      <c r="G11" s="790">
        <v>350</v>
      </c>
      <c r="H11" s="759" t="s">
        <v>1531</v>
      </c>
      <c r="I11" s="791" t="s">
        <v>6513</v>
      </c>
      <c r="J11" s="295" t="s">
        <v>71</v>
      </c>
      <c r="K11" s="295" t="s">
        <v>68</v>
      </c>
      <c r="L11" s="295" t="s">
        <v>72</v>
      </c>
      <c r="M11" s="790">
        <v>298</v>
      </c>
      <c r="O11" s="256"/>
    </row>
    <row r="12" spans="1:15" s="190" customFormat="1" x14ac:dyDescent="0.25">
      <c r="A12" s="254">
        <v>10</v>
      </c>
      <c r="B12" s="793" t="s">
        <v>5762</v>
      </c>
      <c r="C12" s="791" t="s">
        <v>5761</v>
      </c>
      <c r="D12" s="295" t="s">
        <v>71</v>
      </c>
      <c r="E12" s="295" t="s">
        <v>68</v>
      </c>
      <c r="F12" s="295" t="s">
        <v>72</v>
      </c>
      <c r="G12" s="790">
        <v>351</v>
      </c>
      <c r="H12" s="759" t="s">
        <v>1531</v>
      </c>
      <c r="I12" s="791" t="s">
        <v>6514</v>
      </c>
      <c r="J12" s="295" t="s">
        <v>71</v>
      </c>
      <c r="K12" s="295" t="s">
        <v>68</v>
      </c>
      <c r="L12" s="295" t="s">
        <v>72</v>
      </c>
      <c r="M12" s="790">
        <v>299</v>
      </c>
      <c r="O12" s="256"/>
    </row>
    <row r="13" spans="1:15" s="190" customFormat="1" x14ac:dyDescent="0.25">
      <c r="A13" s="254">
        <v>11</v>
      </c>
      <c r="B13" s="793" t="s">
        <v>5764</v>
      </c>
      <c r="C13" s="791" t="s">
        <v>5763</v>
      </c>
      <c r="D13" s="295" t="s">
        <v>71</v>
      </c>
      <c r="E13" s="295" t="s">
        <v>68</v>
      </c>
      <c r="F13" s="295" t="s">
        <v>72</v>
      </c>
      <c r="G13" s="790">
        <v>352</v>
      </c>
      <c r="H13" s="759" t="s">
        <v>1531</v>
      </c>
      <c r="I13" s="791" t="s">
        <v>6515</v>
      </c>
      <c r="J13" s="295" t="s">
        <v>71</v>
      </c>
      <c r="K13" s="295" t="s">
        <v>68</v>
      </c>
      <c r="L13" s="295" t="s">
        <v>72</v>
      </c>
      <c r="M13" s="790">
        <v>300</v>
      </c>
      <c r="O13" s="256"/>
    </row>
    <row r="14" spans="1:15" s="190" customFormat="1" x14ac:dyDescent="0.25">
      <c r="A14" s="254">
        <v>12</v>
      </c>
      <c r="B14" s="792" t="s">
        <v>5060</v>
      </c>
      <c r="C14" s="791"/>
      <c r="D14" s="295"/>
      <c r="E14" s="295"/>
      <c r="F14" s="295"/>
      <c r="G14" s="790"/>
      <c r="H14" s="759"/>
      <c r="I14" s="791"/>
      <c r="J14" s="295"/>
      <c r="K14" s="295"/>
      <c r="L14" s="295"/>
      <c r="M14" s="790"/>
      <c r="O14" s="256"/>
    </row>
    <row r="15" spans="1:15" s="190" customFormat="1" ht="14.25" customHeight="1" x14ac:dyDescent="0.25">
      <c r="A15" s="254">
        <v>13</v>
      </c>
      <c r="B15" s="792" t="s">
        <v>5060</v>
      </c>
      <c r="C15" s="791"/>
      <c r="D15" s="295"/>
      <c r="E15" s="295"/>
      <c r="F15" s="295"/>
      <c r="G15" s="790"/>
      <c r="H15" s="149"/>
      <c r="I15" s="791"/>
      <c r="J15" s="295"/>
      <c r="K15" s="295"/>
      <c r="L15" s="295"/>
      <c r="M15" s="790"/>
      <c r="O15" s="256"/>
    </row>
    <row r="16" spans="1:15" s="190" customFormat="1" x14ac:dyDescent="0.25">
      <c r="A16" s="254">
        <v>14</v>
      </c>
      <c r="B16" s="792" t="s">
        <v>5060</v>
      </c>
      <c r="C16" s="791"/>
      <c r="D16" s="295"/>
      <c r="E16" s="295"/>
      <c r="F16" s="295"/>
      <c r="G16" s="790"/>
      <c r="H16" s="759"/>
      <c r="I16" s="794"/>
      <c r="J16" s="295"/>
      <c r="K16" s="295"/>
      <c r="L16" s="295"/>
      <c r="M16" s="790"/>
      <c r="O16" s="256"/>
    </row>
    <row r="17" spans="1:15" s="190" customFormat="1" x14ac:dyDescent="0.25">
      <c r="A17" s="254">
        <v>15</v>
      </c>
      <c r="B17" s="792"/>
      <c r="C17" s="791"/>
      <c r="D17" s="295"/>
      <c r="E17" s="295"/>
      <c r="F17" s="295"/>
      <c r="G17" s="790"/>
      <c r="H17" s="759"/>
      <c r="I17" s="791"/>
      <c r="J17" s="295"/>
      <c r="K17" s="295"/>
      <c r="L17" s="295"/>
      <c r="M17" s="790"/>
      <c r="O17" s="256"/>
    </row>
    <row r="18" spans="1:15" s="190" customFormat="1" x14ac:dyDescent="0.25">
      <c r="A18" s="254">
        <v>16</v>
      </c>
      <c r="B18" s="793" t="s">
        <v>7240</v>
      </c>
      <c r="C18" s="791"/>
      <c r="D18" s="295" t="s">
        <v>70</v>
      </c>
      <c r="E18" s="295" t="s">
        <v>64</v>
      </c>
      <c r="F18" s="295" t="s">
        <v>638</v>
      </c>
      <c r="G18" s="790">
        <v>2</v>
      </c>
      <c r="H18" s="759" t="s">
        <v>1531</v>
      </c>
      <c r="I18" s="791"/>
      <c r="J18" s="295" t="s">
        <v>71</v>
      </c>
      <c r="K18" s="295" t="s">
        <v>64</v>
      </c>
      <c r="L18" s="295" t="s">
        <v>478</v>
      </c>
      <c r="M18" s="790">
        <v>2</v>
      </c>
      <c r="O18" s="256"/>
    </row>
    <row r="19" spans="1:15" s="190" customFormat="1" x14ac:dyDescent="0.25">
      <c r="A19" s="254">
        <v>17</v>
      </c>
      <c r="B19" s="793" t="s">
        <v>7241</v>
      </c>
      <c r="C19" s="791"/>
      <c r="D19" s="295" t="s">
        <v>70</v>
      </c>
      <c r="E19" s="295" t="s">
        <v>64</v>
      </c>
      <c r="F19" s="295" t="s">
        <v>638</v>
      </c>
      <c r="G19" s="790">
        <v>4</v>
      </c>
      <c r="H19" s="759" t="s">
        <v>1531</v>
      </c>
      <c r="I19" s="791"/>
      <c r="J19" s="295" t="s">
        <v>71</v>
      </c>
      <c r="K19" s="295" t="s">
        <v>64</v>
      </c>
      <c r="L19" s="295" t="s">
        <v>478</v>
      </c>
      <c r="M19" s="790">
        <v>4</v>
      </c>
      <c r="O19" s="256"/>
    </row>
    <row r="20" spans="1:15" s="190" customFormat="1" x14ac:dyDescent="0.25">
      <c r="A20" s="254">
        <v>18</v>
      </c>
      <c r="B20" s="793" t="s">
        <v>7242</v>
      </c>
      <c r="C20" s="791"/>
      <c r="D20" s="295" t="s">
        <v>70</v>
      </c>
      <c r="E20" s="295" t="s">
        <v>64</v>
      </c>
      <c r="F20" s="295" t="s">
        <v>638</v>
      </c>
      <c r="G20" s="790">
        <v>6</v>
      </c>
      <c r="H20" s="759" t="s">
        <v>1531</v>
      </c>
      <c r="I20" s="791"/>
      <c r="J20" s="295" t="s">
        <v>71</v>
      </c>
      <c r="K20" s="295" t="s">
        <v>64</v>
      </c>
      <c r="L20" s="295" t="s">
        <v>478</v>
      </c>
      <c r="M20" s="790">
        <v>6</v>
      </c>
      <c r="O20" s="256"/>
    </row>
    <row r="21" spans="1:15" s="190" customFormat="1" x14ac:dyDescent="0.25">
      <c r="A21" s="254">
        <v>19</v>
      </c>
      <c r="B21" s="793" t="s">
        <v>7243</v>
      </c>
      <c r="C21" s="791"/>
      <c r="D21" s="295" t="s">
        <v>70</v>
      </c>
      <c r="E21" s="295" t="s">
        <v>64</v>
      </c>
      <c r="F21" s="295" t="s">
        <v>638</v>
      </c>
      <c r="G21" s="790">
        <v>8</v>
      </c>
      <c r="H21" s="759" t="s">
        <v>1531</v>
      </c>
      <c r="I21" s="791"/>
      <c r="J21" s="295" t="s">
        <v>71</v>
      </c>
      <c r="K21" s="295" t="s">
        <v>64</v>
      </c>
      <c r="L21" s="295" t="s">
        <v>478</v>
      </c>
      <c r="M21" s="790">
        <v>8</v>
      </c>
      <c r="O21" s="256"/>
    </row>
    <row r="22" spans="1:15" s="190" customFormat="1" x14ac:dyDescent="0.25">
      <c r="A22" s="254">
        <v>20</v>
      </c>
      <c r="B22" s="792"/>
      <c r="C22" s="795"/>
      <c r="D22" s="295"/>
      <c r="E22" s="295"/>
      <c r="F22" s="295"/>
      <c r="G22" s="790"/>
      <c r="H22" s="759"/>
      <c r="I22" s="796"/>
      <c r="J22" s="295"/>
      <c r="K22" s="295"/>
      <c r="L22" s="295"/>
      <c r="M22" s="797"/>
      <c r="O22" s="256"/>
    </row>
    <row r="23" spans="1:15" s="190" customFormat="1" x14ac:dyDescent="0.25">
      <c r="A23" s="254">
        <v>21</v>
      </c>
      <c r="B23" s="793" t="s">
        <v>7244</v>
      </c>
      <c r="C23" s="795" t="s">
        <v>5861</v>
      </c>
      <c r="D23" s="295"/>
      <c r="E23" s="295" t="s">
        <v>51</v>
      </c>
      <c r="F23" s="295" t="s">
        <v>1984</v>
      </c>
      <c r="G23" s="790">
        <v>46</v>
      </c>
      <c r="H23" s="759" t="s">
        <v>1530</v>
      </c>
      <c r="I23" s="796"/>
      <c r="J23" s="295"/>
      <c r="K23" s="295" t="s">
        <v>62</v>
      </c>
      <c r="L23" s="295" t="s">
        <v>462</v>
      </c>
      <c r="M23" s="797">
        <v>1</v>
      </c>
      <c r="O23" s="256"/>
    </row>
    <row r="24" spans="1:15" s="190" customFormat="1" x14ac:dyDescent="0.25">
      <c r="A24" s="254">
        <v>22</v>
      </c>
      <c r="B24" s="793" t="s">
        <v>7245</v>
      </c>
      <c r="C24" s="795" t="s">
        <v>6095</v>
      </c>
      <c r="D24" s="295"/>
      <c r="E24" s="295" t="s">
        <v>51</v>
      </c>
      <c r="F24" s="295" t="s">
        <v>1984</v>
      </c>
      <c r="G24" s="790">
        <v>77</v>
      </c>
      <c r="H24" s="759" t="s">
        <v>1530</v>
      </c>
      <c r="I24" s="796"/>
      <c r="J24" s="295"/>
      <c r="K24" s="295" t="s">
        <v>62</v>
      </c>
      <c r="L24" s="295" t="s">
        <v>462</v>
      </c>
      <c r="M24" s="797">
        <v>2</v>
      </c>
      <c r="O24" s="256"/>
    </row>
    <row r="25" spans="1:15" s="190" customFormat="1" x14ac:dyDescent="0.25">
      <c r="A25" s="254">
        <v>23</v>
      </c>
      <c r="B25" s="793" t="s">
        <v>7246</v>
      </c>
      <c r="C25" s="795" t="s">
        <v>5979</v>
      </c>
      <c r="D25" s="295"/>
      <c r="E25" s="295" t="s">
        <v>51</v>
      </c>
      <c r="F25" s="295" t="s">
        <v>1984</v>
      </c>
      <c r="G25" s="790">
        <v>61</v>
      </c>
      <c r="H25" s="759" t="s">
        <v>1530</v>
      </c>
      <c r="I25" s="796"/>
      <c r="J25" s="295"/>
      <c r="K25" s="295" t="s">
        <v>62</v>
      </c>
      <c r="L25" s="295" t="s">
        <v>462</v>
      </c>
      <c r="M25" s="797">
        <v>3</v>
      </c>
      <c r="O25" s="256"/>
    </row>
    <row r="26" spans="1:15" s="190" customFormat="1" x14ac:dyDescent="0.25">
      <c r="A26" s="254">
        <v>24</v>
      </c>
      <c r="B26" s="793" t="s">
        <v>7247</v>
      </c>
      <c r="C26" s="795" t="s">
        <v>6205</v>
      </c>
      <c r="D26" s="295"/>
      <c r="E26" s="295" t="s">
        <v>51</v>
      </c>
      <c r="F26" s="295" t="s">
        <v>1984</v>
      </c>
      <c r="G26" s="790">
        <v>92</v>
      </c>
      <c r="H26" s="759" t="s">
        <v>1530</v>
      </c>
      <c r="I26" s="796"/>
      <c r="J26" s="295"/>
      <c r="K26" s="295" t="s">
        <v>62</v>
      </c>
      <c r="L26" s="295" t="s">
        <v>462</v>
      </c>
      <c r="M26" s="797">
        <v>4</v>
      </c>
      <c r="O26" s="256"/>
    </row>
    <row r="27" spans="1:15" s="190" customFormat="1" x14ac:dyDescent="0.25">
      <c r="A27" s="254">
        <v>25</v>
      </c>
      <c r="B27" s="792"/>
      <c r="C27" s="795"/>
      <c r="D27" s="295"/>
      <c r="E27" s="295"/>
      <c r="F27" s="295"/>
      <c r="G27" s="790"/>
      <c r="H27" s="759"/>
      <c r="I27" s="796"/>
      <c r="J27" s="295"/>
      <c r="K27" s="295"/>
      <c r="L27" s="295"/>
      <c r="M27" s="797"/>
      <c r="O27" s="256"/>
    </row>
    <row r="28" spans="1:15" s="190" customFormat="1" x14ac:dyDescent="0.25">
      <c r="A28" s="254">
        <v>26</v>
      </c>
      <c r="B28" s="792"/>
      <c r="C28" s="795"/>
      <c r="D28" s="295"/>
      <c r="E28" s="295"/>
      <c r="F28" s="295"/>
      <c r="G28" s="790"/>
      <c r="H28" s="759"/>
      <c r="I28" s="796"/>
      <c r="J28" s="295"/>
      <c r="K28" s="295"/>
      <c r="L28" s="295"/>
      <c r="M28" s="797"/>
      <c r="O28" s="256"/>
    </row>
    <row r="29" spans="1:15" s="190" customFormat="1" x14ac:dyDescent="0.25">
      <c r="A29" s="254">
        <v>27</v>
      </c>
      <c r="B29" s="792"/>
      <c r="C29" s="795"/>
      <c r="D29" s="295"/>
      <c r="E29" s="295"/>
      <c r="F29" s="295"/>
      <c r="G29" s="790"/>
      <c r="H29" s="759"/>
      <c r="I29" s="796"/>
      <c r="J29" s="295"/>
      <c r="K29" s="295"/>
      <c r="L29" s="295"/>
      <c r="M29" s="797"/>
      <c r="O29" s="256"/>
    </row>
    <row r="30" spans="1:15" s="190" customFormat="1" x14ac:dyDescent="0.25">
      <c r="A30" s="254">
        <v>28</v>
      </c>
      <c r="B30" s="792"/>
      <c r="C30" s="795"/>
      <c r="D30" s="295"/>
      <c r="E30" s="295"/>
      <c r="F30" s="295"/>
      <c r="G30" s="790"/>
      <c r="H30" s="759"/>
      <c r="I30" s="796"/>
      <c r="J30" s="295"/>
      <c r="K30" s="295"/>
      <c r="L30" s="295"/>
      <c r="M30" s="797"/>
      <c r="O30" s="256"/>
    </row>
    <row r="31" spans="1:15" s="190" customFormat="1" x14ac:dyDescent="0.25">
      <c r="A31" s="254">
        <v>29</v>
      </c>
      <c r="B31" s="792" t="s">
        <v>7248</v>
      </c>
      <c r="C31" s="795"/>
      <c r="D31" s="295"/>
      <c r="E31" s="295"/>
      <c r="F31" s="295"/>
      <c r="G31" s="790"/>
      <c r="H31" s="759"/>
      <c r="I31" s="796"/>
      <c r="J31" s="295"/>
      <c r="K31" s="295"/>
      <c r="L31" s="295"/>
      <c r="M31" s="797"/>
      <c r="O31" s="256"/>
    </row>
    <row r="32" spans="1:15" s="190" customFormat="1" x14ac:dyDescent="0.25">
      <c r="A32" s="254">
        <v>30</v>
      </c>
      <c r="B32" s="793" t="s">
        <v>7249</v>
      </c>
      <c r="C32" s="795"/>
      <c r="D32" s="295" t="s">
        <v>71</v>
      </c>
      <c r="E32" s="295" t="s">
        <v>54</v>
      </c>
      <c r="F32" s="295" t="s">
        <v>72</v>
      </c>
      <c r="G32" s="790">
        <v>16</v>
      </c>
      <c r="H32" s="759" t="s">
        <v>1530</v>
      </c>
      <c r="I32" s="796" t="s">
        <v>5861</v>
      </c>
      <c r="J32" s="295" t="s">
        <v>71</v>
      </c>
      <c r="K32" s="295" t="s">
        <v>51</v>
      </c>
      <c r="L32" s="295" t="s">
        <v>458</v>
      </c>
      <c r="M32" s="798">
        <v>38</v>
      </c>
      <c r="O32" s="256"/>
    </row>
    <row r="33" spans="1:15" s="190" customFormat="1" x14ac:dyDescent="0.25">
      <c r="A33" s="254">
        <v>31</v>
      </c>
      <c r="B33" s="793" t="s">
        <v>7250</v>
      </c>
      <c r="C33" s="795"/>
      <c r="D33" s="295" t="s">
        <v>71</v>
      </c>
      <c r="E33" s="295" t="s">
        <v>54</v>
      </c>
      <c r="F33" s="295" t="s">
        <v>72</v>
      </c>
      <c r="G33" s="790">
        <v>17</v>
      </c>
      <c r="H33" s="759" t="s">
        <v>1530</v>
      </c>
      <c r="I33" s="796" t="s">
        <v>6095</v>
      </c>
      <c r="J33" s="295" t="s">
        <v>71</v>
      </c>
      <c r="K33" s="295" t="s">
        <v>51</v>
      </c>
      <c r="L33" s="295" t="s">
        <v>458</v>
      </c>
      <c r="M33" s="790">
        <v>69</v>
      </c>
      <c r="O33" s="256"/>
    </row>
    <row r="34" spans="1:15" s="190" customFormat="1" x14ac:dyDescent="0.25">
      <c r="A34" s="254">
        <v>32</v>
      </c>
      <c r="B34" s="793" t="s">
        <v>7251</v>
      </c>
      <c r="C34" s="795"/>
      <c r="D34" s="295" t="s">
        <v>71</v>
      </c>
      <c r="E34" s="295" t="s">
        <v>54</v>
      </c>
      <c r="F34" s="295" t="s">
        <v>72</v>
      </c>
      <c r="G34" s="790">
        <v>18</v>
      </c>
      <c r="H34" s="759" t="s">
        <v>1530</v>
      </c>
      <c r="I34" s="795" t="s">
        <v>5979</v>
      </c>
      <c r="J34" s="295" t="s">
        <v>71</v>
      </c>
      <c r="K34" s="295" t="s">
        <v>51</v>
      </c>
      <c r="L34" s="295" t="s">
        <v>458</v>
      </c>
      <c r="M34" s="798">
        <v>53</v>
      </c>
      <c r="O34" s="256"/>
    </row>
    <row r="35" spans="1:15" s="190" customFormat="1" x14ac:dyDescent="0.25">
      <c r="A35" s="254">
        <v>33</v>
      </c>
      <c r="B35" s="793" t="s">
        <v>7252</v>
      </c>
      <c r="C35" s="795"/>
      <c r="D35" s="295" t="s">
        <v>71</v>
      </c>
      <c r="E35" s="295" t="s">
        <v>54</v>
      </c>
      <c r="F35" s="295" t="s">
        <v>72</v>
      </c>
      <c r="G35" s="790">
        <v>19</v>
      </c>
      <c r="H35" s="759" t="s">
        <v>1530</v>
      </c>
      <c r="I35" s="796" t="s">
        <v>6205</v>
      </c>
      <c r="J35" s="295" t="s">
        <v>71</v>
      </c>
      <c r="K35" s="295" t="s">
        <v>51</v>
      </c>
      <c r="L35" s="295" t="s">
        <v>458</v>
      </c>
      <c r="M35" s="798">
        <v>84</v>
      </c>
      <c r="O35" s="256"/>
    </row>
    <row r="36" spans="1:15" s="190" customFormat="1" x14ac:dyDescent="0.25">
      <c r="A36" s="254">
        <v>34</v>
      </c>
      <c r="B36" s="792"/>
      <c r="C36" s="795"/>
      <c r="D36" s="295"/>
      <c r="E36" s="295"/>
      <c r="F36" s="295"/>
      <c r="G36" s="790"/>
      <c r="H36" s="759"/>
      <c r="I36" s="796"/>
      <c r="J36" s="295"/>
      <c r="K36" s="295"/>
      <c r="L36" s="295"/>
      <c r="M36" s="798"/>
      <c r="O36" s="256"/>
    </row>
    <row r="37" spans="1:15" s="190" customFormat="1" x14ac:dyDescent="0.25">
      <c r="A37" s="254">
        <v>35</v>
      </c>
      <c r="B37" s="792" t="s">
        <v>7253</v>
      </c>
      <c r="C37" s="795"/>
      <c r="D37" s="295"/>
      <c r="E37" s="295"/>
      <c r="F37" s="295"/>
      <c r="G37" s="790"/>
      <c r="H37" s="759"/>
      <c r="I37" s="796"/>
      <c r="J37" s="295"/>
      <c r="K37" s="295"/>
      <c r="L37" s="295"/>
      <c r="M37" s="798"/>
      <c r="O37" s="256"/>
    </row>
    <row r="38" spans="1:15" s="190" customFormat="1" x14ac:dyDescent="0.25">
      <c r="A38" s="254">
        <v>36</v>
      </c>
      <c r="B38" s="792" t="s">
        <v>7254</v>
      </c>
      <c r="C38" s="795"/>
      <c r="D38" s="295"/>
      <c r="E38" s="295"/>
      <c r="F38" s="295"/>
      <c r="G38" s="790"/>
      <c r="H38" s="759"/>
      <c r="I38" s="796"/>
      <c r="J38" s="295"/>
      <c r="K38" s="295"/>
      <c r="L38" s="295"/>
      <c r="M38" s="798"/>
      <c r="O38" s="256"/>
    </row>
    <row r="39" spans="1:15" s="190" customFormat="1" x14ac:dyDescent="0.25">
      <c r="A39" s="254">
        <v>37</v>
      </c>
      <c r="B39" s="792" t="s">
        <v>7255</v>
      </c>
      <c r="C39" s="795"/>
      <c r="D39" s="295"/>
      <c r="E39" s="295"/>
      <c r="F39" s="295"/>
      <c r="G39" s="790"/>
      <c r="H39" s="759"/>
      <c r="I39" s="796"/>
      <c r="J39" s="295"/>
      <c r="K39" s="295"/>
      <c r="L39" s="295"/>
      <c r="M39" s="798"/>
      <c r="O39" s="256"/>
    </row>
    <row r="40" spans="1:15" s="190" customFormat="1" x14ac:dyDescent="0.25">
      <c r="A40" s="254">
        <v>38</v>
      </c>
      <c r="B40" s="792" t="s">
        <v>7256</v>
      </c>
      <c r="C40" s="795"/>
      <c r="D40" s="295"/>
      <c r="E40" s="295"/>
      <c r="F40" s="295"/>
      <c r="G40" s="790"/>
      <c r="H40" s="759"/>
      <c r="I40" s="796"/>
      <c r="J40" s="295"/>
      <c r="K40" s="295"/>
      <c r="L40" s="295"/>
      <c r="M40" s="798"/>
      <c r="O40" s="256"/>
    </row>
    <row r="41" spans="1:15" s="190" customFormat="1" x14ac:dyDescent="0.25">
      <c r="A41" s="254">
        <v>39</v>
      </c>
      <c r="B41" s="792" t="s">
        <v>7257</v>
      </c>
      <c r="C41" s="795"/>
      <c r="D41" s="295"/>
      <c r="E41" s="295"/>
      <c r="F41" s="295"/>
      <c r="G41" s="790"/>
      <c r="H41" s="759"/>
      <c r="I41" s="796"/>
      <c r="J41" s="295"/>
      <c r="K41" s="295"/>
      <c r="L41" s="295"/>
      <c r="M41" s="798"/>
      <c r="O41" s="256"/>
    </row>
    <row r="42" spans="1:15" s="190" customFormat="1" x14ac:dyDescent="0.25">
      <c r="A42" s="254">
        <v>40</v>
      </c>
      <c r="B42" s="792" t="s">
        <v>7258</v>
      </c>
      <c r="C42" s="795"/>
      <c r="D42" s="295"/>
      <c r="E42" s="295"/>
      <c r="F42" s="295"/>
      <c r="G42" s="790"/>
      <c r="H42" s="759"/>
      <c r="I42" s="796"/>
      <c r="J42" s="295"/>
      <c r="K42" s="295"/>
      <c r="L42" s="295"/>
      <c r="M42" s="798"/>
      <c r="O42" s="256"/>
    </row>
    <row r="43" spans="1:15" s="190" customFormat="1" x14ac:dyDescent="0.25">
      <c r="A43" s="254">
        <v>41</v>
      </c>
      <c r="B43" s="792" t="s">
        <v>7259</v>
      </c>
      <c r="C43" s="795"/>
      <c r="D43" s="295"/>
      <c r="E43" s="295"/>
      <c r="F43" s="295"/>
      <c r="G43" s="790"/>
      <c r="H43" s="759"/>
      <c r="I43" s="796"/>
      <c r="J43" s="295"/>
      <c r="K43" s="295"/>
      <c r="L43" s="295"/>
      <c r="M43" s="798"/>
      <c r="O43" s="256"/>
    </row>
    <row r="44" spans="1:15" s="190" customFormat="1" x14ac:dyDescent="0.25">
      <c r="A44" s="254">
        <v>42</v>
      </c>
      <c r="B44" s="792" t="s">
        <v>1969</v>
      </c>
      <c r="C44" s="795"/>
      <c r="D44" s="295"/>
      <c r="E44" s="295"/>
      <c r="F44" s="295"/>
      <c r="G44" s="790"/>
      <c r="H44" s="759"/>
      <c r="I44" s="796"/>
      <c r="J44" s="295"/>
      <c r="K44" s="295"/>
      <c r="L44" s="295"/>
      <c r="M44" s="798"/>
      <c r="O44" s="256"/>
    </row>
    <row r="45" spans="1:15" s="190" customFormat="1" x14ac:dyDescent="0.25">
      <c r="A45" s="254">
        <v>43</v>
      </c>
      <c r="B45" s="792" t="s">
        <v>7260</v>
      </c>
      <c r="C45" s="795"/>
      <c r="D45" s="295"/>
      <c r="E45" s="295"/>
      <c r="F45" s="295"/>
      <c r="G45" s="790"/>
      <c r="H45" s="759"/>
      <c r="I45" s="796"/>
      <c r="J45" s="295"/>
      <c r="K45" s="295"/>
      <c r="L45" s="295"/>
      <c r="M45" s="798"/>
      <c r="O45" s="256"/>
    </row>
    <row r="46" spans="1:15" s="190" customFormat="1" x14ac:dyDescent="0.25">
      <c r="A46" s="254">
        <v>44</v>
      </c>
      <c r="B46" s="792" t="s">
        <v>7261</v>
      </c>
      <c r="C46" s="795"/>
      <c r="D46" s="295"/>
      <c r="E46" s="295"/>
      <c r="F46" s="295"/>
      <c r="G46" s="790"/>
      <c r="H46" s="759"/>
      <c r="I46" s="796"/>
      <c r="J46" s="295"/>
      <c r="K46" s="295"/>
      <c r="L46" s="295"/>
      <c r="M46" s="798"/>
      <c r="O46" s="256"/>
    </row>
    <row r="47" spans="1:15" s="190" customFormat="1" x14ac:dyDescent="0.25">
      <c r="A47" s="254">
        <v>45</v>
      </c>
      <c r="B47" s="792" t="s">
        <v>1519</v>
      </c>
      <c r="C47" s="795"/>
      <c r="D47" s="295"/>
      <c r="E47" s="295"/>
      <c r="F47" s="295"/>
      <c r="G47" s="790"/>
      <c r="H47" s="759"/>
      <c r="I47" s="796"/>
      <c r="J47" s="295"/>
      <c r="K47" s="295"/>
      <c r="L47" s="295"/>
      <c r="M47" s="798"/>
      <c r="O47" s="256"/>
    </row>
    <row r="48" spans="1:15" s="190" customFormat="1" x14ac:dyDescent="0.25">
      <c r="A48" s="254">
        <v>46</v>
      </c>
      <c r="B48" s="792" t="s">
        <v>7262</v>
      </c>
      <c r="C48" s="795"/>
      <c r="D48" s="295"/>
      <c r="E48" s="295"/>
      <c r="F48" s="295"/>
      <c r="G48" s="790"/>
      <c r="H48" s="759"/>
      <c r="I48" s="796"/>
      <c r="J48" s="295"/>
      <c r="K48" s="295"/>
      <c r="L48" s="295"/>
      <c r="M48" s="798"/>
      <c r="O48" s="256"/>
    </row>
    <row r="49" spans="1:15" s="190" customFormat="1" x14ac:dyDescent="0.25">
      <c r="A49" s="254">
        <v>47</v>
      </c>
      <c r="B49" s="792" t="s">
        <v>7263</v>
      </c>
      <c r="C49" s="795"/>
      <c r="D49" s="295"/>
      <c r="E49" s="295"/>
      <c r="F49" s="295"/>
      <c r="G49" s="790"/>
      <c r="H49" s="759"/>
      <c r="I49" s="796"/>
      <c r="J49" s="295"/>
      <c r="K49" s="295"/>
      <c r="L49" s="295"/>
      <c r="M49" s="798"/>
      <c r="O49" s="256"/>
    </row>
    <row r="50" spans="1:15" s="190" customFormat="1" x14ac:dyDescent="0.25">
      <c r="A50" s="254">
        <v>48</v>
      </c>
      <c r="B50" s="792" t="s">
        <v>7264</v>
      </c>
      <c r="C50" s="795"/>
      <c r="D50" s="295"/>
      <c r="E50" s="295"/>
      <c r="F50" s="295"/>
      <c r="G50" s="790"/>
      <c r="H50" s="759"/>
      <c r="I50" s="796"/>
      <c r="J50" s="295"/>
      <c r="K50" s="295"/>
      <c r="L50" s="295"/>
      <c r="M50" s="798"/>
      <c r="O50" s="256"/>
    </row>
    <row r="51" spans="1:15" s="190" customFormat="1" x14ac:dyDescent="0.25">
      <c r="A51" s="254">
        <v>49</v>
      </c>
      <c r="B51" s="793" t="s">
        <v>7265</v>
      </c>
      <c r="C51" s="795"/>
      <c r="D51" s="295"/>
      <c r="E51" s="295"/>
      <c r="F51" s="295"/>
      <c r="G51" s="790"/>
      <c r="H51" s="759"/>
      <c r="I51" s="796"/>
      <c r="J51" s="295"/>
      <c r="K51" s="295"/>
      <c r="L51" s="295"/>
      <c r="M51" s="798"/>
      <c r="O51" s="256"/>
    </row>
    <row r="52" spans="1:15" s="190" customFormat="1" x14ac:dyDescent="0.25">
      <c r="A52" s="254">
        <v>50</v>
      </c>
      <c r="B52" s="793" t="s">
        <v>7266</v>
      </c>
      <c r="C52" s="795"/>
      <c r="D52" s="295"/>
      <c r="E52" s="295"/>
      <c r="F52" s="295"/>
      <c r="G52" s="790"/>
      <c r="H52" s="759"/>
      <c r="I52" s="796"/>
      <c r="J52" s="295"/>
      <c r="K52" s="295"/>
      <c r="L52" s="295"/>
      <c r="M52" s="798"/>
      <c r="O52" s="256"/>
    </row>
    <row r="53" spans="1:15" s="190" customFormat="1" x14ac:dyDescent="0.25">
      <c r="A53" s="254">
        <v>51</v>
      </c>
      <c r="B53" s="793" t="s">
        <v>5750</v>
      </c>
      <c r="C53" s="795"/>
      <c r="D53" s="295"/>
      <c r="E53" s="295"/>
      <c r="F53" s="295"/>
      <c r="G53" s="790"/>
      <c r="H53" s="759"/>
      <c r="I53" s="796"/>
      <c r="J53" s="295"/>
      <c r="K53" s="295"/>
      <c r="L53" s="295"/>
      <c r="M53" s="798"/>
      <c r="O53" s="256"/>
    </row>
    <row r="54" spans="1:15" s="293" customFormat="1" x14ac:dyDescent="0.25">
      <c r="A54" s="254">
        <v>52</v>
      </c>
      <c r="B54" s="793" t="s">
        <v>7267</v>
      </c>
      <c r="C54" s="795"/>
      <c r="D54" s="295"/>
      <c r="E54" s="295"/>
      <c r="F54" s="295"/>
      <c r="G54" s="790"/>
      <c r="H54" s="759"/>
      <c r="I54" s="796"/>
      <c r="J54" s="295"/>
      <c r="K54" s="295"/>
      <c r="L54" s="295"/>
      <c r="M54" s="798"/>
      <c r="O54" s="3"/>
    </row>
    <row r="55" spans="1:15" s="293" customFormat="1" x14ac:dyDescent="0.25">
      <c r="A55" s="254">
        <v>53</v>
      </c>
      <c r="B55" s="792" t="s">
        <v>7268</v>
      </c>
      <c r="C55" s="795"/>
      <c r="D55" s="295"/>
      <c r="E55" s="295"/>
      <c r="F55" s="295"/>
      <c r="G55" s="790"/>
      <c r="H55" s="759"/>
      <c r="I55" s="796"/>
      <c r="J55" s="295"/>
      <c r="K55" s="295"/>
      <c r="L55" s="295"/>
      <c r="M55" s="798"/>
      <c r="N55" s="263"/>
      <c r="O55" s="3"/>
    </row>
    <row r="56" spans="1:15" s="293" customFormat="1" x14ac:dyDescent="0.25">
      <c r="A56" s="254">
        <v>54</v>
      </c>
      <c r="B56" s="792" t="s">
        <v>7269</v>
      </c>
      <c r="C56" s="795"/>
      <c r="D56" s="295"/>
      <c r="E56" s="295"/>
      <c r="F56" s="295"/>
      <c r="G56" s="790"/>
      <c r="H56" s="759"/>
      <c r="I56" s="796"/>
      <c r="J56" s="295"/>
      <c r="K56" s="295"/>
      <c r="L56" s="295"/>
      <c r="M56" s="798"/>
      <c r="O56" s="3"/>
    </row>
    <row r="57" spans="1:15" s="293" customFormat="1" x14ac:dyDescent="0.25">
      <c r="A57" s="254">
        <v>55</v>
      </c>
      <c r="B57" s="792" t="s">
        <v>7270</v>
      </c>
      <c r="C57" s="795"/>
      <c r="D57" s="295"/>
      <c r="E57" s="295"/>
      <c r="F57" s="295"/>
      <c r="G57" s="790"/>
      <c r="H57" s="759"/>
      <c r="I57" s="796"/>
      <c r="J57" s="295"/>
      <c r="K57" s="295"/>
      <c r="L57" s="295"/>
      <c r="M57" s="798"/>
      <c r="O57" s="3"/>
    </row>
    <row r="58" spans="1:15" s="293" customFormat="1" x14ac:dyDescent="0.25">
      <c r="A58" s="254">
        <v>56</v>
      </c>
      <c r="B58" s="792" t="s">
        <v>7271</v>
      </c>
      <c r="C58" s="795"/>
      <c r="D58" s="295"/>
      <c r="E58" s="295"/>
      <c r="F58" s="295"/>
      <c r="G58" s="790"/>
      <c r="H58" s="759"/>
      <c r="I58" s="796"/>
      <c r="J58" s="295"/>
      <c r="K58" s="295"/>
      <c r="L58" s="295"/>
      <c r="M58" s="798"/>
      <c r="O58" s="3"/>
    </row>
    <row r="59" spans="1:15" s="293" customFormat="1" x14ac:dyDescent="0.25">
      <c r="A59" s="254">
        <v>57</v>
      </c>
      <c r="B59" s="792"/>
      <c r="C59" s="795"/>
      <c r="D59" s="295"/>
      <c r="E59" s="295"/>
      <c r="F59" s="295"/>
      <c r="G59" s="790"/>
      <c r="H59" s="759"/>
      <c r="I59" s="796"/>
      <c r="J59" s="295"/>
      <c r="K59" s="295"/>
      <c r="L59" s="295"/>
      <c r="M59" s="798"/>
      <c r="O59" s="3"/>
    </row>
    <row r="60" spans="1:15" s="293" customFormat="1" ht="16.5" customHeight="1" x14ac:dyDescent="0.25">
      <c r="A60" s="254">
        <v>58</v>
      </c>
      <c r="B60" s="792"/>
      <c r="C60" s="795"/>
      <c r="D60" s="295"/>
      <c r="E60" s="295"/>
      <c r="F60" s="295"/>
      <c r="G60" s="790"/>
      <c r="H60" s="759"/>
      <c r="I60" s="796"/>
      <c r="J60" s="295"/>
      <c r="K60" s="295"/>
      <c r="L60" s="295"/>
      <c r="M60" s="798"/>
      <c r="O60" s="3"/>
    </row>
    <row r="61" spans="1:15" s="293" customFormat="1" x14ac:dyDescent="0.25">
      <c r="A61" s="254">
        <v>59</v>
      </c>
      <c r="B61" s="792" t="s">
        <v>1967</v>
      </c>
      <c r="C61" s="795"/>
      <c r="D61" s="295"/>
      <c r="E61" s="295"/>
      <c r="F61" s="295"/>
      <c r="G61" s="790"/>
      <c r="H61" s="759"/>
      <c r="I61" s="796"/>
      <c r="J61" s="295"/>
      <c r="K61" s="295"/>
      <c r="L61" s="295"/>
      <c r="M61" s="798"/>
      <c r="O61" s="3"/>
    </row>
    <row r="62" spans="1:15" s="293" customFormat="1" x14ac:dyDescent="0.25">
      <c r="A62" s="254">
        <v>60</v>
      </c>
      <c r="B62" s="792" t="s">
        <v>7272</v>
      </c>
      <c r="C62" s="795"/>
      <c r="D62" s="295"/>
      <c r="E62" s="295"/>
      <c r="F62" s="295"/>
      <c r="G62" s="790"/>
      <c r="H62" s="759"/>
      <c r="I62" s="796"/>
      <c r="J62" s="295"/>
      <c r="K62" s="295"/>
      <c r="L62" s="295"/>
      <c r="M62" s="798"/>
      <c r="O62" s="3"/>
    </row>
    <row r="63" spans="1:15" s="293" customFormat="1" x14ac:dyDescent="0.25">
      <c r="A63" s="254">
        <v>61</v>
      </c>
      <c r="B63" s="792" t="s">
        <v>7273</v>
      </c>
      <c r="C63" s="795"/>
      <c r="D63" s="295"/>
      <c r="E63" s="295"/>
      <c r="F63" s="295"/>
      <c r="G63" s="790"/>
      <c r="H63" s="759"/>
      <c r="I63" s="796"/>
      <c r="J63" s="295"/>
      <c r="K63" s="295"/>
      <c r="L63" s="295"/>
      <c r="M63" s="798"/>
      <c r="O63" s="3"/>
    </row>
    <row r="64" spans="1:15" s="293" customFormat="1" x14ac:dyDescent="0.25">
      <c r="A64" s="254">
        <v>62</v>
      </c>
      <c r="B64" s="792" t="s">
        <v>7274</v>
      </c>
      <c r="C64" s="795"/>
      <c r="D64" s="295"/>
      <c r="E64" s="295"/>
      <c r="F64" s="295"/>
      <c r="G64" s="790"/>
      <c r="H64" s="759"/>
      <c r="I64" s="796"/>
      <c r="J64" s="295"/>
      <c r="K64" s="295"/>
      <c r="L64" s="295"/>
      <c r="M64" s="798"/>
      <c r="O64" s="3"/>
    </row>
    <row r="65" spans="1:15" s="293" customFormat="1" x14ac:dyDescent="0.25">
      <c r="A65" s="254">
        <v>63</v>
      </c>
      <c r="B65" s="792" t="s">
        <v>7275</v>
      </c>
      <c r="C65" s="795"/>
      <c r="D65" s="295"/>
      <c r="E65" s="295"/>
      <c r="F65" s="295"/>
      <c r="G65" s="790"/>
      <c r="H65" s="759"/>
      <c r="I65" s="796"/>
      <c r="J65" s="295"/>
      <c r="K65" s="295"/>
      <c r="L65" s="295"/>
      <c r="M65" s="798"/>
      <c r="O65" s="3"/>
    </row>
    <row r="66" spans="1:15" s="293" customFormat="1" x14ac:dyDescent="0.25">
      <c r="A66" s="254">
        <v>64</v>
      </c>
      <c r="B66" s="792" t="s">
        <v>7276</v>
      </c>
      <c r="C66" s="795"/>
      <c r="D66" s="295"/>
      <c r="E66" s="295"/>
      <c r="F66" s="295"/>
      <c r="G66" s="790"/>
      <c r="H66" s="759"/>
      <c r="I66" s="796"/>
      <c r="J66" s="295"/>
      <c r="K66" s="295"/>
      <c r="L66" s="295"/>
      <c r="M66" s="798"/>
      <c r="O66" s="3"/>
    </row>
    <row r="67" spans="1:15" s="293" customFormat="1" x14ac:dyDescent="0.25">
      <c r="A67" s="254">
        <v>65</v>
      </c>
      <c r="B67" s="792" t="s">
        <v>7277</v>
      </c>
      <c r="C67" s="795"/>
      <c r="D67" s="295"/>
      <c r="E67" s="295"/>
      <c r="F67" s="295"/>
      <c r="G67" s="790"/>
      <c r="H67" s="759"/>
      <c r="I67" s="796"/>
      <c r="J67" s="295"/>
      <c r="K67" s="295"/>
      <c r="L67" s="295"/>
      <c r="M67" s="798"/>
      <c r="O67" s="3"/>
    </row>
    <row r="68" spans="1:15" s="293" customFormat="1" x14ac:dyDescent="0.25">
      <c r="A68" s="254">
        <v>66</v>
      </c>
      <c r="B68" s="792" t="s">
        <v>7278</v>
      </c>
      <c r="C68" s="795"/>
      <c r="D68" s="295"/>
      <c r="E68" s="295"/>
      <c r="F68" s="295"/>
      <c r="G68" s="790"/>
      <c r="H68" s="759"/>
      <c r="I68" s="796"/>
      <c r="J68" s="295"/>
      <c r="K68" s="295"/>
      <c r="L68" s="295"/>
      <c r="M68" s="798"/>
      <c r="O68" s="3"/>
    </row>
    <row r="69" spans="1:15" s="293" customFormat="1" x14ac:dyDescent="0.25">
      <c r="A69" s="254">
        <v>67</v>
      </c>
      <c r="B69" s="792" t="s">
        <v>7279</v>
      </c>
      <c r="C69" s="795"/>
      <c r="D69" s="295"/>
      <c r="E69" s="295"/>
      <c r="F69" s="295"/>
      <c r="G69" s="790"/>
      <c r="H69" s="759"/>
      <c r="I69" s="796"/>
      <c r="J69" s="295"/>
      <c r="K69" s="295"/>
      <c r="L69" s="295"/>
      <c r="M69" s="798"/>
      <c r="O69" s="3"/>
    </row>
    <row r="70" spans="1:15" s="293" customFormat="1" x14ac:dyDescent="0.25">
      <c r="A70" s="254">
        <v>68</v>
      </c>
      <c r="B70" s="792" t="s">
        <v>7280</v>
      </c>
      <c r="C70" s="795"/>
      <c r="D70" s="295"/>
      <c r="E70" s="295"/>
      <c r="F70" s="295"/>
      <c r="G70" s="790"/>
      <c r="H70" s="759"/>
      <c r="I70" s="796"/>
      <c r="J70" s="295"/>
      <c r="K70" s="295"/>
      <c r="L70" s="295"/>
      <c r="M70" s="798"/>
      <c r="O70" s="3"/>
    </row>
    <row r="71" spans="1:15" s="293" customFormat="1" x14ac:dyDescent="0.25">
      <c r="A71" s="254">
        <v>69</v>
      </c>
      <c r="B71" s="792" t="s">
        <v>7281</v>
      </c>
      <c r="C71" s="795"/>
      <c r="D71" s="295"/>
      <c r="E71" s="295"/>
      <c r="F71" s="295"/>
      <c r="G71" s="790"/>
      <c r="H71" s="759"/>
      <c r="I71" s="795"/>
      <c r="J71" s="295"/>
      <c r="K71" s="295"/>
      <c r="L71" s="295"/>
      <c r="M71" s="798"/>
      <c r="O71" s="3"/>
    </row>
    <row r="72" spans="1:15" s="293" customFormat="1" x14ac:dyDescent="0.25">
      <c r="A72" s="254">
        <v>70</v>
      </c>
      <c r="B72" s="792" t="s">
        <v>7282</v>
      </c>
      <c r="C72" s="795"/>
      <c r="D72" s="295"/>
      <c r="E72" s="295"/>
      <c r="F72" s="295"/>
      <c r="G72" s="790"/>
      <c r="H72" s="759"/>
      <c r="I72" s="795"/>
      <c r="J72" s="295"/>
      <c r="K72" s="295"/>
      <c r="L72" s="295"/>
      <c r="M72" s="798"/>
      <c r="O72" s="3"/>
    </row>
    <row r="73" spans="1:15" s="293" customFormat="1" x14ac:dyDescent="0.25">
      <c r="A73" s="254">
        <v>71</v>
      </c>
      <c r="B73" s="792" t="s">
        <v>7283</v>
      </c>
      <c r="C73" s="795"/>
      <c r="D73" s="295"/>
      <c r="E73" s="295"/>
      <c r="F73" s="295"/>
      <c r="G73" s="790"/>
      <c r="H73" s="759"/>
      <c r="I73" s="795"/>
      <c r="J73" s="295"/>
      <c r="K73" s="295"/>
      <c r="L73" s="295"/>
      <c r="M73" s="798"/>
      <c r="O73" s="3"/>
    </row>
    <row r="74" spans="1:15" s="293" customFormat="1" x14ac:dyDescent="0.25">
      <c r="A74" s="254">
        <v>72</v>
      </c>
      <c r="B74" s="792" t="s">
        <v>7284</v>
      </c>
      <c r="C74" s="795"/>
      <c r="D74" s="295"/>
      <c r="E74" s="295"/>
      <c r="F74" s="295"/>
      <c r="G74" s="790"/>
      <c r="H74" s="759"/>
      <c r="I74" s="795"/>
      <c r="J74" s="295"/>
      <c r="K74" s="295"/>
      <c r="L74" s="295"/>
      <c r="M74" s="798"/>
      <c r="O74" s="3"/>
    </row>
    <row r="75" spans="1:15" s="293" customFormat="1" x14ac:dyDescent="0.25">
      <c r="A75" s="254">
        <v>73</v>
      </c>
      <c r="B75" s="792"/>
      <c r="C75" s="240"/>
      <c r="D75" s="263"/>
      <c r="E75" s="263"/>
      <c r="F75" s="263"/>
      <c r="G75" s="210"/>
      <c r="H75" s="263"/>
      <c r="I75" s="240"/>
      <c r="J75" s="263"/>
      <c r="K75" s="263"/>
      <c r="L75" s="263"/>
      <c r="M75" s="210"/>
      <c r="O75" s="3"/>
    </row>
    <row r="76" spans="1:15" s="293" customFormat="1" x14ac:dyDescent="0.25">
      <c r="A76" s="254">
        <v>74</v>
      </c>
      <c r="B76" s="792"/>
      <c r="C76" s="37"/>
      <c r="D76" s="263"/>
      <c r="E76" s="263"/>
      <c r="F76" s="263"/>
      <c r="G76" s="210"/>
      <c r="H76" s="263"/>
      <c r="I76" s="240"/>
      <c r="J76" s="263"/>
      <c r="K76" s="263"/>
      <c r="L76" s="263"/>
      <c r="M76" s="210"/>
      <c r="O76" s="3"/>
    </row>
    <row r="77" spans="1:15" s="293" customFormat="1" x14ac:dyDescent="0.25">
      <c r="A77" s="254">
        <v>75</v>
      </c>
      <c r="B77" s="792"/>
      <c r="C77" s="37"/>
      <c r="D77" s="263"/>
      <c r="E77" s="263"/>
      <c r="F77" s="263"/>
      <c r="G77" s="210"/>
      <c r="H77" s="263"/>
      <c r="I77" s="240"/>
      <c r="J77" s="263"/>
      <c r="K77" s="263"/>
      <c r="L77" s="263"/>
      <c r="M77" s="210"/>
      <c r="O77" s="3"/>
    </row>
    <row r="78" spans="1:15" s="293" customFormat="1" x14ac:dyDescent="0.25">
      <c r="A78" s="254">
        <v>76</v>
      </c>
      <c r="B78" s="792"/>
      <c r="C78" s="37"/>
      <c r="D78" s="263"/>
      <c r="E78" s="263"/>
      <c r="F78" s="263"/>
      <c r="G78" s="210"/>
      <c r="H78" s="263"/>
      <c r="I78" s="240"/>
      <c r="J78" s="263"/>
      <c r="K78" s="263"/>
      <c r="L78" s="263"/>
      <c r="M78" s="210"/>
      <c r="O78" s="3"/>
    </row>
    <row r="79" spans="1:15" s="293" customFormat="1" x14ac:dyDescent="0.25">
      <c r="A79" s="254">
        <v>77</v>
      </c>
      <c r="B79" s="792"/>
      <c r="C79" s="37"/>
      <c r="D79" s="263"/>
      <c r="E79" s="263"/>
      <c r="F79" s="263"/>
      <c r="G79" s="210"/>
      <c r="H79" s="263"/>
      <c r="I79" s="240"/>
      <c r="J79" s="263"/>
      <c r="K79" s="263"/>
      <c r="L79" s="263"/>
      <c r="M79" s="210"/>
      <c r="O79" s="3"/>
    </row>
    <row r="80" spans="1:15" s="293" customFormat="1" x14ac:dyDescent="0.25">
      <c r="A80" s="254">
        <v>78</v>
      </c>
      <c r="B80" s="792"/>
      <c r="C80" s="240"/>
      <c r="D80" s="263"/>
      <c r="E80" s="263"/>
      <c r="F80" s="263"/>
      <c r="G80" s="210"/>
      <c r="H80" s="263"/>
      <c r="I80" s="240"/>
      <c r="J80" s="263"/>
      <c r="K80" s="263"/>
      <c r="L80" s="263"/>
      <c r="M80" s="210"/>
      <c r="O80" s="3"/>
    </row>
    <row r="81" spans="1:13" x14ac:dyDescent="0.25">
      <c r="A81" s="299"/>
      <c r="B81" s="150"/>
      <c r="C81" s="449"/>
      <c r="D81" s="449"/>
      <c r="E81" s="449"/>
      <c r="F81" s="449"/>
      <c r="G81" s="449"/>
      <c r="H81" s="449"/>
      <c r="I81" s="507"/>
      <c r="J81" s="507"/>
      <c r="K81" s="507"/>
      <c r="L81" s="507"/>
      <c r="M81" s="507"/>
    </row>
    <row r="82" spans="1:13" x14ac:dyDescent="0.25">
      <c r="A82" s="299"/>
      <c r="B82" s="150"/>
      <c r="C82" s="449"/>
      <c r="D82" s="449"/>
      <c r="E82" s="449"/>
      <c r="F82" s="449"/>
      <c r="G82" s="449"/>
      <c r="H82" s="449"/>
      <c r="I82" s="507"/>
      <c r="J82" s="507"/>
      <c r="K82" s="507"/>
      <c r="L82" s="507"/>
      <c r="M82" s="507"/>
    </row>
    <row r="83" spans="1:13" x14ac:dyDescent="0.25">
      <c r="A83" s="299"/>
      <c r="B83" s="150"/>
      <c r="C83" s="449"/>
      <c r="D83" s="449"/>
      <c r="E83" s="449"/>
      <c r="F83" s="449"/>
      <c r="G83" s="449"/>
      <c r="H83" s="449"/>
      <c r="I83" s="507"/>
      <c r="J83" s="507"/>
      <c r="K83" s="507"/>
      <c r="L83" s="507"/>
      <c r="M83" s="507"/>
    </row>
    <row r="84" spans="1:13" x14ac:dyDescent="0.25">
      <c r="A84" s="299"/>
      <c r="B84" s="150"/>
      <c r="C84" s="449"/>
      <c r="D84" s="449"/>
      <c r="E84" s="449"/>
      <c r="F84" s="449"/>
      <c r="G84" s="449"/>
      <c r="H84" s="449"/>
      <c r="I84" s="507"/>
      <c r="J84" s="507"/>
      <c r="K84" s="507"/>
      <c r="L84" s="507"/>
      <c r="M84" s="507"/>
    </row>
    <row r="85" spans="1:13" x14ac:dyDescent="0.25">
      <c r="A85" s="299"/>
      <c r="B85" s="150"/>
      <c r="C85" s="449"/>
      <c r="D85" s="449"/>
      <c r="E85" s="449"/>
      <c r="F85" s="449"/>
      <c r="G85" s="449"/>
      <c r="H85" s="449"/>
      <c r="I85" s="507"/>
      <c r="J85" s="507"/>
      <c r="K85" s="507"/>
      <c r="L85" s="507"/>
      <c r="M85" s="507"/>
    </row>
    <row r="86" spans="1:13" x14ac:dyDescent="0.25">
      <c r="A86" s="299"/>
      <c r="B86" s="150"/>
      <c r="C86" s="449"/>
      <c r="D86" s="449"/>
      <c r="E86" s="449"/>
      <c r="F86" s="449"/>
      <c r="G86" s="449"/>
      <c r="H86" s="449"/>
      <c r="I86" s="507"/>
      <c r="J86" s="507"/>
      <c r="K86" s="507"/>
      <c r="L86" s="507"/>
      <c r="M86" s="507"/>
    </row>
    <row r="87" spans="1:13" x14ac:dyDescent="0.25">
      <c r="A87" s="299"/>
      <c r="B87" s="150"/>
      <c r="C87" s="449"/>
      <c r="D87" s="449"/>
      <c r="E87" s="449"/>
      <c r="F87" s="449"/>
      <c r="G87" s="449"/>
      <c r="H87" s="449"/>
      <c r="I87" s="507"/>
      <c r="J87" s="507"/>
      <c r="K87" s="507"/>
      <c r="L87" s="507"/>
      <c r="M87" s="507"/>
    </row>
    <row r="88" spans="1:13" x14ac:dyDescent="0.25">
      <c r="A88" s="299"/>
      <c r="B88" s="150"/>
      <c r="C88" s="449"/>
      <c r="D88" s="449"/>
      <c r="E88" s="449"/>
      <c r="F88" s="449"/>
      <c r="G88" s="449"/>
      <c r="H88" s="449"/>
      <c r="I88" s="507"/>
      <c r="J88" s="507"/>
      <c r="K88" s="507"/>
      <c r="L88" s="507"/>
      <c r="M88" s="507"/>
    </row>
    <row r="89" spans="1:13" x14ac:dyDescent="0.25">
      <c r="A89" s="299"/>
      <c r="B89" s="150"/>
      <c r="C89" s="449"/>
      <c r="D89" s="449"/>
      <c r="E89" s="449"/>
      <c r="F89" s="449"/>
      <c r="G89" s="449"/>
      <c r="H89" s="449"/>
      <c r="I89" s="507"/>
      <c r="J89" s="507"/>
      <c r="K89" s="507"/>
      <c r="L89" s="507"/>
      <c r="M89" s="507"/>
    </row>
    <row r="90" spans="1:13" x14ac:dyDescent="0.25">
      <c r="A90" s="299"/>
      <c r="B90" s="150"/>
      <c r="C90" s="449"/>
      <c r="D90" s="449"/>
      <c r="E90" s="449"/>
      <c r="F90" s="449"/>
      <c r="G90" s="449"/>
      <c r="H90" s="449"/>
      <c r="I90" s="507"/>
      <c r="J90" s="507"/>
      <c r="K90" s="507"/>
      <c r="L90" s="507"/>
      <c r="M90" s="507"/>
    </row>
    <row r="91" spans="1:13" x14ac:dyDescent="0.25">
      <c r="A91" s="299"/>
      <c r="B91" s="150"/>
      <c r="C91" s="449"/>
      <c r="D91" s="449"/>
      <c r="E91" s="449"/>
      <c r="F91" s="449"/>
      <c r="G91" s="449"/>
      <c r="H91" s="449"/>
      <c r="I91" s="507"/>
      <c r="J91" s="507"/>
      <c r="K91" s="507"/>
      <c r="L91" s="507"/>
      <c r="M91" s="507"/>
    </row>
    <row r="92" spans="1:13" x14ac:dyDescent="0.25">
      <c r="A92" s="299"/>
      <c r="B92" s="150"/>
      <c r="C92" s="449"/>
      <c r="D92" s="449"/>
      <c r="E92" s="449"/>
      <c r="F92" s="449"/>
      <c r="G92" s="449"/>
      <c r="H92" s="449"/>
      <c r="I92" s="507"/>
      <c r="J92" s="507"/>
      <c r="K92" s="507"/>
      <c r="L92" s="507"/>
      <c r="M92" s="507"/>
    </row>
    <row r="93" spans="1:13" x14ac:dyDescent="0.25">
      <c r="A93" s="299"/>
      <c r="B93" s="150"/>
      <c r="C93" s="449"/>
      <c r="D93" s="449"/>
      <c r="E93" s="449"/>
      <c r="F93" s="449"/>
      <c r="G93" s="449"/>
      <c r="H93" s="449"/>
      <c r="I93" s="507"/>
      <c r="J93" s="507"/>
      <c r="K93" s="507"/>
      <c r="L93" s="507"/>
      <c r="M93" s="507"/>
    </row>
    <row r="94" spans="1:13" x14ac:dyDescent="0.25">
      <c r="A94" s="299"/>
      <c r="B94" s="150"/>
      <c r="C94" s="449"/>
      <c r="D94" s="449"/>
      <c r="E94" s="449"/>
      <c r="F94" s="449"/>
      <c r="G94" s="449"/>
      <c r="H94" s="449"/>
      <c r="I94" s="507"/>
      <c r="J94" s="507"/>
      <c r="K94" s="507"/>
      <c r="L94" s="507"/>
      <c r="M94" s="507"/>
    </row>
    <row r="95" spans="1:13" x14ac:dyDescent="0.25">
      <c r="A95" s="299"/>
      <c r="B95" s="150"/>
      <c r="C95" s="449"/>
      <c r="D95" s="449"/>
      <c r="E95" s="449"/>
      <c r="F95" s="449"/>
      <c r="G95" s="449"/>
      <c r="H95" s="449"/>
      <c r="I95" s="507"/>
      <c r="J95" s="507"/>
      <c r="K95" s="507"/>
      <c r="L95" s="507"/>
      <c r="M95" s="507"/>
    </row>
    <row r="96" spans="1:13" x14ac:dyDescent="0.25">
      <c r="A96" s="299"/>
      <c r="B96" s="150"/>
      <c r="C96" s="449"/>
      <c r="D96" s="449"/>
      <c r="E96" s="449"/>
      <c r="F96" s="449"/>
      <c r="G96" s="449"/>
      <c r="H96" s="449"/>
      <c r="I96" s="507"/>
      <c r="J96" s="507"/>
      <c r="K96" s="507"/>
      <c r="L96" s="507"/>
      <c r="M96" s="507"/>
    </row>
    <row r="97" spans="1:13" x14ac:dyDescent="0.25">
      <c r="A97" s="299"/>
      <c r="B97" s="150"/>
      <c r="C97" s="449"/>
      <c r="D97" s="449"/>
      <c r="E97" s="449"/>
      <c r="F97" s="449"/>
      <c r="G97" s="449"/>
      <c r="H97" s="449"/>
      <c r="I97" s="507"/>
      <c r="J97" s="507"/>
      <c r="K97" s="507"/>
      <c r="L97" s="507"/>
      <c r="M97" s="507"/>
    </row>
    <row r="98" spans="1:13" x14ac:dyDescent="0.25">
      <c r="A98" s="299"/>
      <c r="B98" s="150"/>
      <c r="C98" s="449"/>
      <c r="D98" s="449"/>
      <c r="E98" s="449"/>
      <c r="F98" s="449"/>
      <c r="G98" s="449"/>
      <c r="H98" s="449"/>
      <c r="I98" s="507"/>
      <c r="J98" s="507"/>
      <c r="K98" s="507"/>
      <c r="L98" s="507"/>
      <c r="M98" s="507"/>
    </row>
    <row r="99" spans="1:13" x14ac:dyDescent="0.25">
      <c r="A99" s="294"/>
      <c r="B99" s="549"/>
      <c r="C99" s="449"/>
      <c r="D99" s="449"/>
      <c r="E99" s="449"/>
      <c r="F99" s="449"/>
      <c r="G99" s="449"/>
      <c r="H99" s="449"/>
      <c r="I99" s="507"/>
      <c r="J99" s="507"/>
      <c r="K99" s="507"/>
      <c r="L99" s="507"/>
      <c r="M99" s="507"/>
    </row>
    <row r="100" spans="1:13" x14ac:dyDescent="0.25">
      <c r="A100" s="294"/>
      <c r="B100" s="549"/>
      <c r="C100" s="449"/>
      <c r="D100" s="449"/>
      <c r="E100" s="449"/>
      <c r="F100" s="449"/>
      <c r="G100" s="449"/>
      <c r="H100" s="449"/>
      <c r="I100" s="507"/>
      <c r="J100" s="507"/>
      <c r="K100" s="507"/>
      <c r="L100" s="507"/>
      <c r="M100" s="507"/>
    </row>
    <row r="101" spans="1:13" x14ac:dyDescent="0.25">
      <c r="A101" s="294"/>
      <c r="B101" s="549"/>
      <c r="C101" s="449"/>
      <c r="D101" s="449"/>
      <c r="E101" s="449"/>
      <c r="F101" s="449"/>
      <c r="G101" s="449"/>
      <c r="H101" s="449"/>
      <c r="I101" s="507"/>
      <c r="J101" s="507"/>
      <c r="K101" s="507"/>
      <c r="L101" s="507"/>
      <c r="M101" s="507"/>
    </row>
    <row r="102" spans="1:13" x14ac:dyDescent="0.25">
      <c r="A102" s="294"/>
      <c r="B102" s="549"/>
      <c r="C102" s="449"/>
      <c r="D102" s="449"/>
      <c r="E102" s="449"/>
      <c r="F102" s="449"/>
      <c r="G102" s="449"/>
      <c r="H102" s="449"/>
      <c r="I102" s="507"/>
      <c r="J102" s="507"/>
      <c r="K102" s="507"/>
      <c r="L102" s="507"/>
      <c r="M102" s="507"/>
    </row>
    <row r="103" spans="1:13" x14ac:dyDescent="0.25">
      <c r="A103" s="294"/>
      <c r="B103" s="549"/>
      <c r="C103" s="449"/>
      <c r="D103" s="449"/>
      <c r="E103" s="449"/>
      <c r="F103" s="449"/>
      <c r="G103" s="449"/>
      <c r="H103" s="449"/>
      <c r="I103" s="507"/>
      <c r="J103" s="507"/>
      <c r="K103" s="507"/>
      <c r="L103" s="507"/>
      <c r="M103" s="507"/>
    </row>
    <row r="104" spans="1:13" x14ac:dyDescent="0.25">
      <c r="A104" s="294"/>
      <c r="B104" s="549"/>
      <c r="C104" s="449"/>
      <c r="D104" s="449"/>
      <c r="E104" s="449"/>
      <c r="F104" s="449"/>
      <c r="G104" s="449"/>
      <c r="H104" s="449"/>
      <c r="I104" s="507"/>
      <c r="J104" s="507"/>
      <c r="K104" s="507"/>
      <c r="L104" s="507"/>
      <c r="M104" s="507"/>
    </row>
    <row r="105" spans="1:13" x14ac:dyDescent="0.25">
      <c r="A105" s="294"/>
      <c r="B105" s="549"/>
      <c r="C105" s="449"/>
      <c r="D105" s="449"/>
      <c r="E105" s="449"/>
      <c r="F105" s="449"/>
      <c r="G105" s="449"/>
      <c r="H105" s="449"/>
      <c r="I105" s="507"/>
      <c r="J105" s="507"/>
      <c r="K105" s="507"/>
      <c r="L105" s="507"/>
      <c r="M105" s="507"/>
    </row>
    <row r="106" spans="1:13" x14ac:dyDescent="0.25">
      <c r="A106" s="294"/>
      <c r="B106" s="549"/>
      <c r="C106" s="449"/>
      <c r="D106" s="449"/>
      <c r="E106" s="449"/>
      <c r="F106" s="449"/>
      <c r="G106" s="449"/>
      <c r="H106" s="449"/>
      <c r="I106" s="507"/>
      <c r="J106" s="507"/>
      <c r="K106" s="507"/>
      <c r="L106" s="507"/>
      <c r="M106" s="507"/>
    </row>
    <row r="107" spans="1:13" x14ac:dyDescent="0.25">
      <c r="A107" s="294"/>
      <c r="B107" s="549"/>
      <c r="C107" s="449"/>
      <c r="D107" s="449"/>
      <c r="E107" s="449"/>
      <c r="F107" s="449"/>
      <c r="G107" s="449"/>
      <c r="H107" s="449"/>
      <c r="I107" s="507"/>
      <c r="J107" s="507"/>
      <c r="K107" s="507"/>
      <c r="L107" s="507"/>
      <c r="M107" s="507"/>
    </row>
    <row r="108" spans="1:13" x14ac:dyDescent="0.25">
      <c r="A108" s="294"/>
      <c r="B108" s="549"/>
      <c r="C108" s="449"/>
      <c r="D108" s="449"/>
      <c r="E108" s="449"/>
      <c r="F108" s="449"/>
      <c r="G108" s="449"/>
      <c r="H108" s="449"/>
      <c r="I108" s="507"/>
      <c r="J108" s="507"/>
      <c r="K108" s="507"/>
      <c r="L108" s="507"/>
      <c r="M108" s="507"/>
    </row>
    <row r="109" spans="1:13" x14ac:dyDescent="0.25">
      <c r="A109" s="294"/>
      <c r="B109" s="549"/>
      <c r="C109" s="449"/>
      <c r="D109" s="449"/>
      <c r="E109" s="449"/>
      <c r="F109" s="449"/>
      <c r="G109" s="449"/>
      <c r="H109" s="449"/>
      <c r="I109" s="507"/>
      <c r="J109" s="507"/>
      <c r="K109" s="507"/>
      <c r="L109" s="507"/>
      <c r="M109" s="507"/>
    </row>
    <row r="110" spans="1:13" x14ac:dyDescent="0.25">
      <c r="A110" s="294"/>
      <c r="B110" s="549"/>
      <c r="C110" s="449"/>
      <c r="D110" s="449"/>
      <c r="E110" s="449"/>
      <c r="F110" s="449"/>
      <c r="G110" s="449"/>
      <c r="H110" s="449"/>
      <c r="I110" s="507"/>
      <c r="J110" s="507"/>
      <c r="K110" s="507"/>
      <c r="L110" s="507"/>
      <c r="M110" s="507"/>
    </row>
    <row r="111" spans="1:13" x14ac:dyDescent="0.25">
      <c r="A111" s="294"/>
      <c r="B111" s="549"/>
      <c r="C111" s="449"/>
      <c r="D111" s="449"/>
      <c r="E111" s="449"/>
      <c r="F111" s="449"/>
      <c r="G111" s="449"/>
      <c r="H111" s="449"/>
      <c r="I111" s="507"/>
      <c r="J111" s="507"/>
      <c r="K111" s="507"/>
      <c r="L111" s="507"/>
      <c r="M111" s="507"/>
    </row>
    <row r="112" spans="1:13" x14ac:dyDescent="0.25">
      <c r="A112" s="294"/>
      <c r="B112" s="549"/>
      <c r="C112" s="449"/>
      <c r="D112" s="449"/>
      <c r="E112" s="449"/>
      <c r="F112" s="449"/>
      <c r="G112" s="449"/>
      <c r="H112" s="449"/>
      <c r="I112" s="507"/>
      <c r="J112" s="507"/>
      <c r="K112" s="507"/>
      <c r="L112" s="507"/>
      <c r="M112" s="507"/>
    </row>
    <row r="113" spans="1:13" x14ac:dyDescent="0.25">
      <c r="A113" s="299">
        <v>111</v>
      </c>
      <c r="B113" s="471"/>
      <c r="C113" s="449"/>
      <c r="D113" s="449"/>
      <c r="E113" s="449"/>
      <c r="F113" s="449"/>
      <c r="G113" s="449"/>
      <c r="H113" s="449"/>
      <c r="I113" s="507"/>
      <c r="J113" s="507"/>
      <c r="K113" s="507"/>
      <c r="L113" s="507"/>
      <c r="M113" s="507"/>
    </row>
    <row r="114" spans="1:13" x14ac:dyDescent="0.25">
      <c r="A114" s="299">
        <v>112</v>
      </c>
      <c r="B114" s="471"/>
      <c r="C114" s="449"/>
      <c r="D114" s="449"/>
      <c r="E114" s="449"/>
      <c r="F114" s="449"/>
      <c r="G114" s="449"/>
      <c r="H114" s="449"/>
      <c r="I114" s="507"/>
      <c r="J114" s="507"/>
      <c r="K114" s="507"/>
      <c r="L114" s="507"/>
      <c r="M114" s="507"/>
    </row>
    <row r="115" spans="1:13" x14ac:dyDescent="0.25">
      <c r="A115" s="299">
        <v>113</v>
      </c>
      <c r="B115" s="471"/>
      <c r="C115" s="449"/>
      <c r="D115" s="449"/>
      <c r="E115" s="449"/>
      <c r="F115" s="449"/>
      <c r="G115" s="449"/>
      <c r="H115" s="449"/>
      <c r="I115" s="507"/>
      <c r="J115" s="507"/>
      <c r="K115" s="507"/>
      <c r="L115" s="507"/>
      <c r="M115" s="507"/>
    </row>
    <row r="116" spans="1:13" x14ac:dyDescent="0.25">
      <c r="A116" s="299">
        <v>114</v>
      </c>
      <c r="B116" s="471"/>
      <c r="C116" s="449"/>
      <c r="D116" s="449"/>
      <c r="E116" s="449"/>
      <c r="F116" s="449"/>
      <c r="G116" s="449"/>
      <c r="H116" s="449"/>
      <c r="I116" s="507"/>
      <c r="J116" s="507"/>
      <c r="K116" s="507"/>
      <c r="L116" s="507"/>
      <c r="M116" s="507"/>
    </row>
    <row r="117" spans="1:13" x14ac:dyDescent="0.25">
      <c r="A117" s="299">
        <v>115</v>
      </c>
      <c r="B117" s="471"/>
      <c r="C117" s="449"/>
      <c r="D117" s="449"/>
      <c r="E117" s="449"/>
      <c r="F117" s="449"/>
      <c r="G117" s="449"/>
      <c r="H117" s="449"/>
      <c r="I117" s="507"/>
      <c r="J117" s="507"/>
      <c r="K117" s="507"/>
      <c r="L117" s="507"/>
      <c r="M117" s="507"/>
    </row>
    <row r="118" spans="1:13" x14ac:dyDescent="0.25">
      <c r="A118" s="299">
        <v>116</v>
      </c>
      <c r="B118" s="471"/>
      <c r="C118" s="449"/>
      <c r="D118" s="449"/>
      <c r="E118" s="449"/>
      <c r="F118" s="449"/>
      <c r="G118" s="449"/>
      <c r="H118" s="449"/>
      <c r="I118" s="507"/>
      <c r="J118" s="507"/>
      <c r="K118" s="507"/>
      <c r="L118" s="507"/>
      <c r="M118" s="507"/>
    </row>
    <row r="119" spans="1:13" x14ac:dyDescent="0.25">
      <c r="A119" s="299">
        <v>117</v>
      </c>
      <c r="B119" s="471"/>
      <c r="C119" s="449"/>
      <c r="D119" s="449"/>
      <c r="E119" s="449"/>
      <c r="F119" s="449"/>
      <c r="G119" s="449"/>
      <c r="H119" s="449"/>
      <c r="I119" s="507"/>
      <c r="J119" s="507"/>
      <c r="K119" s="507"/>
      <c r="L119" s="507"/>
      <c r="M119" s="507"/>
    </row>
    <row r="120" spans="1:13" x14ac:dyDescent="0.25">
      <c r="A120" s="299">
        <v>118</v>
      </c>
      <c r="B120" s="471"/>
      <c r="C120" s="449"/>
      <c r="D120" s="449"/>
      <c r="E120" s="449"/>
      <c r="F120" s="449"/>
      <c r="G120" s="449"/>
      <c r="H120" s="449"/>
      <c r="I120" s="507"/>
      <c r="J120" s="507"/>
      <c r="K120" s="507"/>
      <c r="L120" s="507"/>
      <c r="M120" s="507"/>
    </row>
    <row r="121" spans="1:13" x14ac:dyDescent="0.25">
      <c r="A121" s="299">
        <v>119</v>
      </c>
      <c r="B121" s="471"/>
      <c r="C121" s="449"/>
      <c r="D121" s="449"/>
      <c r="E121" s="449"/>
      <c r="F121" s="449"/>
      <c r="G121" s="449"/>
      <c r="H121" s="449"/>
      <c r="I121" s="507"/>
      <c r="J121" s="507"/>
      <c r="K121" s="507"/>
      <c r="L121" s="507"/>
      <c r="M121" s="507"/>
    </row>
    <row r="122" spans="1:13" x14ac:dyDescent="0.25">
      <c r="A122" s="299">
        <v>120</v>
      </c>
      <c r="B122" s="471"/>
      <c r="C122" s="449"/>
      <c r="D122" s="449"/>
      <c r="E122" s="449"/>
      <c r="F122" s="449"/>
      <c r="G122" s="449"/>
      <c r="H122" s="449"/>
      <c r="I122" s="507"/>
      <c r="J122" s="507"/>
      <c r="K122" s="507"/>
      <c r="L122" s="507"/>
      <c r="M122" s="507"/>
    </row>
    <row r="123" spans="1:13" x14ac:dyDescent="0.25">
      <c r="A123" s="299">
        <v>121</v>
      </c>
      <c r="B123" s="471"/>
      <c r="C123" s="449"/>
      <c r="D123" s="449"/>
      <c r="E123" s="449"/>
      <c r="F123" s="449"/>
      <c r="G123" s="449"/>
      <c r="H123" s="449"/>
      <c r="I123" s="507"/>
      <c r="J123" s="507"/>
      <c r="K123" s="507"/>
      <c r="L123" s="507"/>
      <c r="M123" s="507"/>
    </row>
    <row r="124" spans="1:13" x14ac:dyDescent="0.25">
      <c r="A124" s="299">
        <v>122</v>
      </c>
      <c r="B124" s="471"/>
      <c r="C124" s="449"/>
      <c r="D124" s="449"/>
      <c r="E124" s="449"/>
      <c r="F124" s="449"/>
      <c r="G124" s="449"/>
      <c r="H124" s="449"/>
      <c r="I124" s="507"/>
      <c r="J124" s="507"/>
      <c r="K124" s="507"/>
      <c r="L124" s="507"/>
      <c r="M124" s="507"/>
    </row>
    <row r="125" spans="1:13" x14ac:dyDescent="0.25">
      <c r="A125" s="299">
        <v>123</v>
      </c>
      <c r="B125" s="471"/>
      <c r="C125" s="449"/>
      <c r="D125" s="449"/>
      <c r="E125" s="449"/>
      <c r="F125" s="449"/>
      <c r="G125" s="449"/>
      <c r="H125" s="449"/>
      <c r="I125" s="507"/>
      <c r="J125" s="507"/>
      <c r="K125" s="507"/>
      <c r="L125" s="507"/>
      <c r="M125" s="507"/>
    </row>
    <row r="126" spans="1:13" x14ac:dyDescent="0.25">
      <c r="A126" s="299">
        <v>124</v>
      </c>
      <c r="B126" s="471"/>
      <c r="C126" s="449"/>
      <c r="D126" s="449"/>
      <c r="E126" s="449"/>
      <c r="F126" s="449"/>
      <c r="G126" s="449"/>
      <c r="H126" s="449"/>
      <c r="I126" s="507"/>
      <c r="J126" s="507"/>
      <c r="K126" s="507"/>
      <c r="L126" s="507"/>
      <c r="M126" s="507"/>
    </row>
    <row r="127" spans="1:13" x14ac:dyDescent="0.25">
      <c r="A127" s="299">
        <v>125</v>
      </c>
      <c r="B127" s="471"/>
      <c r="C127" s="449"/>
      <c r="D127" s="449"/>
      <c r="E127" s="449"/>
      <c r="F127" s="449"/>
      <c r="G127" s="449"/>
      <c r="H127" s="449"/>
      <c r="I127" s="507"/>
      <c r="J127" s="507"/>
      <c r="K127" s="507"/>
      <c r="L127" s="507"/>
      <c r="M127" s="507"/>
    </row>
    <row r="128" spans="1:13" x14ac:dyDescent="0.25">
      <c r="A128" s="299">
        <v>126</v>
      </c>
      <c r="B128" s="471"/>
      <c r="C128" s="449"/>
      <c r="D128" s="449"/>
      <c r="E128" s="449"/>
      <c r="F128" s="449"/>
      <c r="G128" s="449"/>
      <c r="H128" s="449"/>
      <c r="I128" s="507"/>
      <c r="J128" s="507"/>
      <c r="K128" s="507"/>
      <c r="L128" s="507"/>
      <c r="M128" s="507"/>
    </row>
    <row r="129" spans="1:13" x14ac:dyDescent="0.25">
      <c r="A129" s="299">
        <v>127</v>
      </c>
      <c r="B129" s="471"/>
      <c r="C129" s="449"/>
      <c r="D129" s="449"/>
      <c r="E129" s="449"/>
      <c r="F129" s="449"/>
      <c r="G129" s="449"/>
      <c r="H129" s="449"/>
      <c r="I129" s="507"/>
      <c r="J129" s="507"/>
      <c r="K129" s="507"/>
      <c r="L129" s="507"/>
      <c r="M129" s="507"/>
    </row>
    <row r="130" spans="1:13" x14ac:dyDescent="0.25">
      <c r="A130" s="299">
        <v>128</v>
      </c>
      <c r="B130" s="471"/>
      <c r="C130" s="449"/>
      <c r="D130" s="449"/>
      <c r="E130" s="449"/>
      <c r="F130" s="449"/>
      <c r="G130" s="449"/>
      <c r="H130" s="449"/>
      <c r="I130" s="507"/>
      <c r="J130" s="507"/>
      <c r="K130" s="507"/>
      <c r="L130" s="507"/>
      <c r="M130" s="507"/>
    </row>
    <row r="131" spans="1:13" x14ac:dyDescent="0.25">
      <c r="A131" s="299">
        <v>129</v>
      </c>
      <c r="B131" s="471"/>
      <c r="C131" s="449"/>
      <c r="D131" s="449"/>
      <c r="E131" s="449"/>
      <c r="F131" s="449"/>
      <c r="G131" s="449"/>
      <c r="H131" s="449"/>
      <c r="I131" s="507"/>
      <c r="J131" s="507"/>
      <c r="K131" s="507"/>
      <c r="L131" s="507"/>
      <c r="M131" s="507"/>
    </row>
    <row r="132" spans="1:13" x14ac:dyDescent="0.25">
      <c r="A132" s="299">
        <v>130</v>
      </c>
      <c r="B132" s="471"/>
      <c r="C132" s="449"/>
      <c r="D132" s="449"/>
      <c r="E132" s="449"/>
      <c r="F132" s="449"/>
      <c r="G132" s="449"/>
      <c r="H132" s="449"/>
      <c r="I132" s="507"/>
      <c r="J132" s="507"/>
      <c r="K132" s="507"/>
      <c r="L132" s="507"/>
      <c r="M132" s="507"/>
    </row>
    <row r="133" spans="1:13" x14ac:dyDescent="0.25">
      <c r="A133" s="299">
        <v>131</v>
      </c>
      <c r="B133" s="471"/>
      <c r="C133" s="449"/>
      <c r="D133" s="449"/>
      <c r="E133" s="449"/>
      <c r="F133" s="449"/>
      <c r="G133" s="449"/>
      <c r="H133" s="449"/>
      <c r="I133" s="507"/>
      <c r="J133" s="507"/>
      <c r="K133" s="507"/>
      <c r="L133" s="507"/>
      <c r="M133" s="507"/>
    </row>
    <row r="134" spans="1:13" x14ac:dyDescent="0.25">
      <c r="A134" s="299">
        <v>132</v>
      </c>
      <c r="B134" s="471"/>
      <c r="C134" s="449"/>
      <c r="D134" s="449"/>
      <c r="E134" s="449"/>
      <c r="F134" s="449"/>
      <c r="G134" s="449"/>
      <c r="H134" s="449"/>
      <c r="I134" s="507"/>
      <c r="J134" s="507"/>
      <c r="K134" s="507"/>
      <c r="L134" s="507"/>
      <c r="M134" s="507"/>
    </row>
    <row r="135" spans="1:13" x14ac:dyDescent="0.25">
      <c r="A135" s="299">
        <v>133</v>
      </c>
      <c r="B135" s="471"/>
      <c r="C135" s="449"/>
      <c r="D135" s="449"/>
      <c r="E135" s="449"/>
      <c r="F135" s="449"/>
      <c r="G135" s="449"/>
      <c r="H135" s="449"/>
      <c r="I135" s="507"/>
      <c r="J135" s="507"/>
      <c r="K135" s="507"/>
      <c r="L135" s="507"/>
      <c r="M135" s="507"/>
    </row>
    <row r="136" spans="1:13" x14ac:dyDescent="0.25">
      <c r="A136" s="299">
        <v>134</v>
      </c>
      <c r="B136" s="471"/>
      <c r="C136" s="449"/>
      <c r="D136" s="449"/>
      <c r="E136" s="449"/>
      <c r="F136" s="449"/>
      <c r="G136" s="449"/>
      <c r="H136" s="449"/>
      <c r="I136" s="507"/>
      <c r="J136" s="507"/>
      <c r="K136" s="507"/>
      <c r="L136" s="507"/>
      <c r="M136" s="507"/>
    </row>
    <row r="137" spans="1:13" x14ac:dyDescent="0.25">
      <c r="A137" s="299">
        <v>135</v>
      </c>
      <c r="B137" s="471"/>
      <c r="C137" s="449"/>
      <c r="D137" s="449"/>
      <c r="E137" s="449"/>
      <c r="F137" s="449"/>
      <c r="G137" s="449"/>
      <c r="H137" s="449"/>
      <c r="I137" s="507"/>
      <c r="J137" s="507"/>
      <c r="K137" s="507"/>
      <c r="L137" s="507"/>
      <c r="M137" s="507"/>
    </row>
    <row r="138" spans="1:13" x14ac:dyDescent="0.25">
      <c r="A138" s="299">
        <v>136</v>
      </c>
      <c r="B138" s="471"/>
      <c r="C138" s="449"/>
      <c r="D138" s="449"/>
      <c r="E138" s="449"/>
      <c r="F138" s="449"/>
      <c r="G138" s="449"/>
      <c r="H138" s="449"/>
      <c r="I138" s="507"/>
      <c r="J138" s="507"/>
      <c r="K138" s="507"/>
      <c r="L138" s="507"/>
      <c r="M138" s="507"/>
    </row>
    <row r="139" spans="1:13" x14ac:dyDescent="0.25">
      <c r="A139" s="299">
        <v>137</v>
      </c>
      <c r="B139" s="471"/>
      <c r="C139" s="449"/>
      <c r="D139" s="449"/>
      <c r="E139" s="449"/>
      <c r="F139" s="449"/>
      <c r="G139" s="449"/>
      <c r="H139" s="449"/>
      <c r="I139" s="507"/>
      <c r="J139" s="507"/>
      <c r="K139" s="507"/>
      <c r="L139" s="507"/>
      <c r="M139" s="507"/>
    </row>
    <row r="140" spans="1:13" x14ac:dyDescent="0.25">
      <c r="A140" s="299">
        <v>138</v>
      </c>
      <c r="B140" s="471"/>
      <c r="C140" s="449"/>
      <c r="D140" s="449"/>
      <c r="E140" s="449"/>
      <c r="F140" s="449"/>
      <c r="G140" s="449"/>
      <c r="H140" s="449"/>
      <c r="I140" s="507"/>
      <c r="J140" s="507"/>
      <c r="K140" s="507"/>
      <c r="L140" s="507"/>
      <c r="M140" s="507"/>
    </row>
    <row r="141" spans="1:13" x14ac:dyDescent="0.25">
      <c r="A141" s="299">
        <v>139</v>
      </c>
      <c r="B141" s="471"/>
      <c r="C141" s="449"/>
      <c r="D141" s="449"/>
      <c r="E141" s="449"/>
      <c r="F141" s="449"/>
      <c r="G141" s="449"/>
      <c r="H141" s="449"/>
      <c r="I141" s="507"/>
      <c r="J141" s="507"/>
      <c r="K141" s="507"/>
      <c r="L141" s="507"/>
      <c r="M141" s="507"/>
    </row>
    <row r="142" spans="1:13" x14ac:dyDescent="0.25">
      <c r="A142" s="299">
        <v>140</v>
      </c>
      <c r="B142" s="471"/>
      <c r="C142" s="449"/>
      <c r="D142" s="449"/>
      <c r="E142" s="449"/>
      <c r="F142" s="449"/>
      <c r="G142" s="449"/>
      <c r="H142" s="449"/>
      <c r="I142" s="507"/>
      <c r="J142" s="507"/>
      <c r="K142" s="507"/>
      <c r="L142" s="507"/>
      <c r="M142" s="507"/>
    </row>
    <row r="143" spans="1:13" x14ac:dyDescent="0.25">
      <c r="A143" s="299">
        <v>141</v>
      </c>
      <c r="B143" s="471"/>
      <c r="C143" s="449"/>
      <c r="D143" s="449"/>
      <c r="E143" s="449"/>
      <c r="F143" s="449"/>
      <c r="G143" s="449"/>
      <c r="H143" s="449"/>
      <c r="I143" s="507"/>
      <c r="J143" s="507"/>
      <c r="K143" s="507"/>
      <c r="L143" s="507"/>
      <c r="M143" s="507"/>
    </row>
    <row r="144" spans="1:13" x14ac:dyDescent="0.25">
      <c r="A144" s="299">
        <v>142</v>
      </c>
      <c r="B144" s="471"/>
      <c r="C144" s="449"/>
      <c r="D144" s="449"/>
      <c r="E144" s="449"/>
      <c r="F144" s="449"/>
      <c r="G144" s="449"/>
      <c r="H144" s="449"/>
      <c r="I144" s="507"/>
      <c r="J144" s="507"/>
      <c r="K144" s="507"/>
      <c r="L144" s="507"/>
      <c r="M144" s="507"/>
    </row>
    <row r="145" spans="1:13" x14ac:dyDescent="0.25">
      <c r="A145" s="299">
        <v>143</v>
      </c>
      <c r="B145" s="471"/>
      <c r="C145" s="449"/>
      <c r="D145" s="449"/>
      <c r="E145" s="449"/>
      <c r="F145" s="449"/>
      <c r="G145" s="449"/>
      <c r="H145" s="449"/>
      <c r="I145" s="507"/>
      <c r="J145" s="507"/>
      <c r="K145" s="507"/>
      <c r="L145" s="507"/>
      <c r="M145" s="507"/>
    </row>
    <row r="146" spans="1:13" x14ac:dyDescent="0.25">
      <c r="A146" s="299">
        <v>144</v>
      </c>
      <c r="B146" s="471"/>
      <c r="C146" s="449"/>
      <c r="D146" s="449"/>
      <c r="E146" s="449"/>
      <c r="F146" s="449"/>
      <c r="G146" s="449"/>
      <c r="H146" s="449"/>
      <c r="I146" s="507"/>
      <c r="J146" s="507"/>
      <c r="K146" s="507"/>
      <c r="L146" s="507"/>
      <c r="M146" s="507"/>
    </row>
    <row r="147" spans="1:13" x14ac:dyDescent="0.25">
      <c r="A147" s="299">
        <v>145</v>
      </c>
      <c r="B147" s="471"/>
      <c r="C147" s="449"/>
      <c r="D147" s="449"/>
      <c r="E147" s="449"/>
      <c r="F147" s="449"/>
      <c r="G147" s="449"/>
      <c r="H147" s="449"/>
      <c r="I147" s="507"/>
      <c r="J147" s="507"/>
      <c r="K147" s="507"/>
      <c r="L147" s="507"/>
      <c r="M147" s="507"/>
    </row>
    <row r="148" spans="1:13" x14ac:dyDescent="0.25">
      <c r="A148" s="299">
        <v>146</v>
      </c>
      <c r="B148" s="471"/>
      <c r="C148" s="449"/>
      <c r="D148" s="449"/>
      <c r="E148" s="449"/>
      <c r="F148" s="449"/>
      <c r="G148" s="449"/>
      <c r="H148" s="449"/>
      <c r="I148" s="507"/>
      <c r="J148" s="507"/>
      <c r="K148" s="507"/>
      <c r="L148" s="507"/>
      <c r="M148" s="507"/>
    </row>
    <row r="149" spans="1:13" x14ac:dyDescent="0.25">
      <c r="A149" s="299">
        <v>147</v>
      </c>
      <c r="B149" s="471"/>
      <c r="C149" s="449"/>
      <c r="D149" s="449"/>
      <c r="E149" s="449"/>
      <c r="F149" s="449"/>
      <c r="G149" s="449"/>
      <c r="H149" s="449"/>
      <c r="I149" s="507"/>
      <c r="J149" s="507"/>
      <c r="K149" s="507"/>
      <c r="L149" s="507"/>
      <c r="M149" s="507"/>
    </row>
    <row r="150" spans="1:13" x14ac:dyDescent="0.25">
      <c r="A150" s="299">
        <v>148</v>
      </c>
      <c r="B150" s="471"/>
      <c r="C150" s="449"/>
      <c r="D150" s="449"/>
      <c r="E150" s="449"/>
      <c r="F150" s="449"/>
      <c r="G150" s="449"/>
      <c r="H150" s="449"/>
      <c r="I150" s="507"/>
      <c r="J150" s="507"/>
      <c r="K150" s="507"/>
      <c r="L150" s="507"/>
      <c r="M150" s="507"/>
    </row>
    <row r="151" spans="1:13" x14ac:dyDescent="0.25">
      <c r="A151" s="299">
        <v>149</v>
      </c>
      <c r="B151" s="471"/>
      <c r="C151" s="449"/>
      <c r="D151" s="449"/>
      <c r="E151" s="449"/>
      <c r="F151" s="449"/>
      <c r="G151" s="449"/>
      <c r="H151" s="449"/>
      <c r="I151" s="507"/>
      <c r="J151" s="507"/>
      <c r="K151" s="507"/>
      <c r="L151" s="507"/>
      <c r="M151" s="507"/>
    </row>
    <row r="152" spans="1:13" x14ac:dyDescent="0.25">
      <c r="A152" s="299">
        <v>150</v>
      </c>
      <c r="B152" s="471"/>
      <c r="C152" s="449"/>
      <c r="D152" s="449"/>
      <c r="E152" s="449"/>
      <c r="F152" s="449"/>
      <c r="G152" s="449"/>
      <c r="H152" s="449"/>
      <c r="I152" s="507"/>
      <c r="J152" s="507"/>
      <c r="K152" s="507"/>
      <c r="L152" s="507"/>
      <c r="M152" s="507"/>
    </row>
    <row r="153" spans="1:13" x14ac:dyDescent="0.25">
      <c r="A153" s="299">
        <v>151</v>
      </c>
      <c r="B153" s="471"/>
      <c r="C153" s="449"/>
      <c r="D153" s="449"/>
      <c r="E153" s="449"/>
      <c r="F153" s="449"/>
      <c r="G153" s="449"/>
      <c r="H153" s="449"/>
      <c r="I153" s="507"/>
      <c r="J153" s="507"/>
      <c r="K153" s="507"/>
      <c r="L153" s="507"/>
      <c r="M153" s="507"/>
    </row>
    <row r="154" spans="1:13" x14ac:dyDescent="0.25">
      <c r="A154" s="299">
        <v>152</v>
      </c>
      <c r="B154" s="471"/>
      <c r="C154" s="449"/>
      <c r="D154" s="449"/>
      <c r="E154" s="449"/>
      <c r="F154" s="449"/>
      <c r="G154" s="449"/>
      <c r="H154" s="449"/>
      <c r="I154" s="507"/>
      <c r="J154" s="507"/>
      <c r="K154" s="507"/>
      <c r="L154" s="507"/>
      <c r="M154" s="507"/>
    </row>
    <row r="155" spans="1:13" x14ac:dyDescent="0.25">
      <c r="A155" s="299">
        <v>153</v>
      </c>
      <c r="B155" s="471"/>
      <c r="C155" s="449"/>
      <c r="D155" s="449"/>
      <c r="E155" s="449"/>
      <c r="F155" s="449"/>
      <c r="G155" s="449"/>
      <c r="H155" s="449"/>
      <c r="I155" s="507"/>
      <c r="J155" s="507"/>
      <c r="K155" s="507"/>
      <c r="L155" s="507"/>
      <c r="M155" s="507"/>
    </row>
    <row r="156" spans="1:13" x14ac:dyDescent="0.25">
      <c r="A156" s="299">
        <v>154</v>
      </c>
      <c r="B156" s="471"/>
      <c r="C156" s="449"/>
      <c r="D156" s="449"/>
      <c r="E156" s="449"/>
      <c r="F156" s="449"/>
      <c r="G156" s="449"/>
      <c r="H156" s="449"/>
      <c r="I156" s="507"/>
      <c r="J156" s="507"/>
      <c r="K156" s="507"/>
      <c r="L156" s="507"/>
      <c r="M156" s="507"/>
    </row>
    <row r="157" spans="1:13" x14ac:dyDescent="0.25">
      <c r="A157" s="299">
        <v>155</v>
      </c>
      <c r="B157" s="471"/>
      <c r="C157" s="449"/>
      <c r="D157" s="449"/>
      <c r="E157" s="449"/>
      <c r="F157" s="449"/>
      <c r="G157" s="449"/>
      <c r="H157" s="449"/>
      <c r="I157" s="507"/>
      <c r="J157" s="507"/>
      <c r="K157" s="507"/>
      <c r="L157" s="507"/>
      <c r="M157" s="507"/>
    </row>
    <row r="158" spans="1:13" x14ac:dyDescent="0.25">
      <c r="A158" s="299">
        <v>156</v>
      </c>
      <c r="B158" s="471"/>
      <c r="C158" s="449"/>
      <c r="D158" s="449"/>
      <c r="E158" s="449"/>
      <c r="F158" s="449"/>
      <c r="G158" s="449"/>
      <c r="H158" s="449"/>
      <c r="I158" s="507"/>
      <c r="J158" s="507"/>
      <c r="K158" s="507"/>
      <c r="L158" s="507"/>
      <c r="M158" s="507"/>
    </row>
    <row r="159" spans="1:13" x14ac:dyDescent="0.25">
      <c r="A159" s="299">
        <v>157</v>
      </c>
      <c r="B159" s="471"/>
      <c r="C159" s="449"/>
      <c r="D159" s="449"/>
      <c r="E159" s="449"/>
      <c r="F159" s="449"/>
      <c r="G159" s="449"/>
      <c r="H159" s="449"/>
      <c r="I159" s="507"/>
      <c r="J159" s="507"/>
      <c r="K159" s="507"/>
      <c r="L159" s="507"/>
      <c r="M159" s="507"/>
    </row>
    <row r="160" spans="1:13" x14ac:dyDescent="0.25">
      <c r="A160" s="299">
        <v>158</v>
      </c>
      <c r="B160" s="471"/>
      <c r="C160" s="449"/>
      <c r="D160" s="449"/>
      <c r="E160" s="449"/>
      <c r="F160" s="449"/>
      <c r="G160" s="449"/>
      <c r="H160" s="449"/>
      <c r="I160" s="507"/>
      <c r="J160" s="507"/>
      <c r="K160" s="507"/>
      <c r="L160" s="507"/>
      <c r="M160" s="507"/>
    </row>
    <row r="161" spans="1:13" x14ac:dyDescent="0.25">
      <c r="A161" s="299">
        <v>159</v>
      </c>
      <c r="B161" s="471"/>
      <c r="C161" s="449"/>
      <c r="D161" s="449"/>
      <c r="E161" s="449"/>
      <c r="F161" s="449"/>
      <c r="G161" s="449"/>
      <c r="H161" s="449"/>
      <c r="I161" s="507"/>
      <c r="J161" s="507"/>
      <c r="K161" s="507"/>
      <c r="L161" s="507"/>
      <c r="M161" s="507"/>
    </row>
    <row r="162" spans="1:13" x14ac:dyDescent="0.25">
      <c r="A162" s="299">
        <v>160</v>
      </c>
      <c r="B162" s="471"/>
      <c r="C162" s="449"/>
      <c r="D162" s="449"/>
      <c r="E162" s="449"/>
      <c r="F162" s="449"/>
      <c r="G162" s="449"/>
      <c r="H162" s="449"/>
      <c r="I162" s="507"/>
      <c r="J162" s="507"/>
      <c r="K162" s="507"/>
      <c r="L162" s="507"/>
      <c r="M162" s="507"/>
    </row>
    <row r="163" spans="1:13" x14ac:dyDescent="0.25">
      <c r="A163" s="299">
        <v>161</v>
      </c>
      <c r="B163" s="471"/>
      <c r="C163" s="449"/>
      <c r="D163" s="449"/>
      <c r="E163" s="449"/>
      <c r="F163" s="449"/>
      <c r="G163" s="449"/>
      <c r="H163" s="449"/>
      <c r="I163" s="507"/>
      <c r="J163" s="507"/>
      <c r="K163" s="507"/>
      <c r="L163" s="507"/>
      <c r="M163" s="507"/>
    </row>
    <row r="164" spans="1:13" x14ac:dyDescent="0.25">
      <c r="A164" s="299">
        <v>162</v>
      </c>
      <c r="B164" s="471"/>
      <c r="C164" s="449"/>
      <c r="D164" s="449"/>
      <c r="E164" s="449"/>
      <c r="F164" s="449"/>
      <c r="G164" s="449"/>
      <c r="H164" s="449"/>
      <c r="I164" s="507"/>
      <c r="J164" s="507"/>
      <c r="K164" s="507"/>
      <c r="L164" s="507"/>
      <c r="M164" s="507"/>
    </row>
    <row r="165" spans="1:13" x14ac:dyDescent="0.25">
      <c r="A165" s="299">
        <v>163</v>
      </c>
      <c r="B165" s="471"/>
      <c r="C165" s="449"/>
      <c r="D165" s="449"/>
      <c r="E165" s="449"/>
      <c r="F165" s="449"/>
      <c r="G165" s="449"/>
      <c r="H165" s="449"/>
      <c r="I165" s="507"/>
      <c r="J165" s="507"/>
      <c r="K165" s="507"/>
      <c r="L165" s="507"/>
      <c r="M165" s="507"/>
    </row>
    <row r="166" spans="1:13" x14ac:dyDescent="0.25">
      <c r="A166" s="299">
        <v>164</v>
      </c>
      <c r="B166" s="471"/>
      <c r="C166" s="449"/>
      <c r="D166" s="449"/>
      <c r="E166" s="449"/>
      <c r="F166" s="449"/>
      <c r="G166" s="449"/>
      <c r="H166" s="449"/>
      <c r="I166" s="507"/>
      <c r="J166" s="507"/>
      <c r="K166" s="507"/>
      <c r="L166" s="507"/>
      <c r="M166" s="507"/>
    </row>
    <row r="167" spans="1:13" x14ac:dyDescent="0.25">
      <c r="A167" s="299">
        <v>165</v>
      </c>
      <c r="B167" s="471"/>
      <c r="C167" s="449"/>
      <c r="D167" s="449"/>
      <c r="E167" s="449"/>
      <c r="F167" s="449"/>
      <c r="G167" s="449"/>
      <c r="H167" s="449"/>
      <c r="I167" s="507"/>
      <c r="J167" s="507"/>
      <c r="K167" s="507"/>
      <c r="L167" s="507"/>
      <c r="M167" s="507"/>
    </row>
    <row r="168" spans="1:13" x14ac:dyDescent="0.25">
      <c r="A168" s="299">
        <v>166</v>
      </c>
      <c r="B168" s="471"/>
      <c r="C168" s="449"/>
      <c r="D168" s="449"/>
      <c r="E168" s="449"/>
      <c r="F168" s="449"/>
      <c r="G168" s="449"/>
      <c r="H168" s="449"/>
      <c r="I168" s="507"/>
      <c r="J168" s="507"/>
      <c r="K168" s="507"/>
      <c r="L168" s="507"/>
      <c r="M168" s="507"/>
    </row>
    <row r="169" spans="1:13" x14ac:dyDescent="0.25">
      <c r="A169" s="299">
        <v>167</v>
      </c>
      <c r="B169" s="471"/>
      <c r="C169" s="449"/>
      <c r="D169" s="449"/>
      <c r="E169" s="449"/>
      <c r="F169" s="449"/>
      <c r="G169" s="449"/>
      <c r="H169" s="449"/>
      <c r="I169" s="507"/>
      <c r="J169" s="507"/>
      <c r="K169" s="507"/>
      <c r="L169" s="507"/>
      <c r="M169" s="507"/>
    </row>
    <row r="170" spans="1:13" x14ac:dyDescent="0.25">
      <c r="A170" s="299">
        <v>168</v>
      </c>
      <c r="B170" s="471"/>
      <c r="C170" s="449"/>
      <c r="D170" s="449"/>
      <c r="E170" s="449"/>
      <c r="F170" s="449"/>
      <c r="G170" s="449"/>
      <c r="H170" s="449"/>
      <c r="I170" s="507"/>
      <c r="J170" s="507"/>
      <c r="K170" s="507"/>
      <c r="L170" s="507"/>
      <c r="M170" s="507"/>
    </row>
    <row r="171" spans="1:13" x14ac:dyDescent="0.25">
      <c r="A171" s="299">
        <v>169</v>
      </c>
      <c r="B171" s="471"/>
      <c r="C171" s="449"/>
      <c r="D171" s="449"/>
      <c r="E171" s="449"/>
      <c r="F171" s="449"/>
      <c r="G171" s="449"/>
      <c r="H171" s="449"/>
      <c r="I171" s="507"/>
      <c r="J171" s="507"/>
      <c r="K171" s="507"/>
      <c r="L171" s="507"/>
      <c r="M171" s="507"/>
    </row>
    <row r="172" spans="1:13" x14ac:dyDescent="0.25">
      <c r="A172" s="299">
        <v>170</v>
      </c>
      <c r="B172" s="471"/>
      <c r="C172" s="449"/>
      <c r="D172" s="449"/>
      <c r="E172" s="449"/>
      <c r="F172" s="449"/>
      <c r="G172" s="449"/>
      <c r="H172" s="449"/>
      <c r="I172" s="507"/>
      <c r="J172" s="507"/>
      <c r="K172" s="507"/>
      <c r="L172" s="507"/>
      <c r="M172" s="507"/>
    </row>
    <row r="173" spans="1:13" x14ac:dyDescent="0.25">
      <c r="A173" s="299">
        <v>171</v>
      </c>
      <c r="B173" s="471"/>
      <c r="C173" s="449"/>
      <c r="D173" s="449"/>
      <c r="E173" s="449"/>
      <c r="F173" s="449"/>
      <c r="G173" s="449"/>
      <c r="H173" s="449"/>
      <c r="I173" s="507"/>
      <c r="J173" s="507"/>
      <c r="K173" s="507"/>
      <c r="L173" s="507"/>
      <c r="M173" s="507"/>
    </row>
    <row r="174" spans="1:13" x14ac:dyDescent="0.25">
      <c r="A174" s="299">
        <v>172</v>
      </c>
      <c r="B174" s="471"/>
      <c r="C174" s="449"/>
      <c r="D174" s="449"/>
      <c r="E174" s="449"/>
      <c r="F174" s="449"/>
      <c r="G174" s="449"/>
      <c r="H174" s="449"/>
      <c r="I174" s="507"/>
      <c r="J174" s="507"/>
      <c r="K174" s="507"/>
      <c r="L174" s="507"/>
      <c r="M174" s="507"/>
    </row>
    <row r="175" spans="1:13" x14ac:dyDescent="0.25">
      <c r="A175" s="299">
        <v>173</v>
      </c>
      <c r="B175" s="471"/>
      <c r="C175" s="449"/>
      <c r="D175" s="449"/>
      <c r="E175" s="449"/>
      <c r="F175" s="449"/>
      <c r="G175" s="449"/>
      <c r="H175" s="449"/>
      <c r="I175" s="507"/>
      <c r="J175" s="507"/>
      <c r="K175" s="507"/>
      <c r="L175" s="507"/>
      <c r="M175" s="507"/>
    </row>
    <row r="176" spans="1:13" x14ac:dyDescent="0.25">
      <c r="A176" s="299">
        <v>174</v>
      </c>
      <c r="B176" s="471"/>
      <c r="C176" s="449"/>
      <c r="D176" s="449"/>
      <c r="E176" s="449"/>
      <c r="F176" s="449"/>
      <c r="G176" s="449"/>
      <c r="H176" s="449"/>
      <c r="I176" s="507"/>
      <c r="J176" s="507"/>
      <c r="K176" s="507"/>
      <c r="L176" s="507"/>
      <c r="M176" s="507"/>
    </row>
    <row r="177" spans="1:13" x14ac:dyDescent="0.25">
      <c r="A177" s="299">
        <v>175</v>
      </c>
      <c r="B177" s="471"/>
      <c r="C177" s="449"/>
      <c r="D177" s="449"/>
      <c r="E177" s="449"/>
      <c r="F177" s="449"/>
      <c r="G177" s="449"/>
      <c r="H177" s="449"/>
      <c r="I177" s="507"/>
      <c r="J177" s="507"/>
      <c r="K177" s="507"/>
      <c r="L177" s="507"/>
      <c r="M177" s="507"/>
    </row>
    <row r="178" spans="1:13" x14ac:dyDescent="0.25">
      <c r="A178" s="299">
        <v>176</v>
      </c>
      <c r="B178" s="471"/>
      <c r="C178" s="449"/>
      <c r="D178" s="449"/>
      <c r="E178" s="449"/>
      <c r="F178" s="449"/>
      <c r="G178" s="449"/>
      <c r="H178" s="449"/>
      <c r="I178" s="507"/>
      <c r="J178" s="507"/>
      <c r="K178" s="507"/>
      <c r="L178" s="507"/>
      <c r="M178" s="507"/>
    </row>
    <row r="179" spans="1:13" x14ac:dyDescent="0.25">
      <c r="A179" s="299">
        <v>177</v>
      </c>
      <c r="B179" s="471"/>
      <c r="C179" s="449"/>
      <c r="D179" s="449"/>
      <c r="E179" s="449"/>
      <c r="F179" s="449"/>
      <c r="G179" s="449"/>
      <c r="H179" s="449"/>
      <c r="I179" s="507"/>
      <c r="J179" s="507"/>
      <c r="K179" s="507"/>
      <c r="L179" s="507"/>
      <c r="M179" s="507"/>
    </row>
    <row r="180" spans="1:13" x14ac:dyDescent="0.25">
      <c r="A180" s="299">
        <v>178</v>
      </c>
      <c r="B180" s="471"/>
      <c r="C180" s="449"/>
      <c r="D180" s="449"/>
      <c r="E180" s="449"/>
      <c r="F180" s="449"/>
      <c r="G180" s="449"/>
      <c r="H180" s="449"/>
      <c r="I180" s="507"/>
      <c r="J180" s="507"/>
      <c r="K180" s="507"/>
      <c r="L180" s="507"/>
      <c r="M180" s="507"/>
    </row>
    <row r="181" spans="1:13" x14ac:dyDescent="0.25">
      <c r="A181" s="299">
        <v>179</v>
      </c>
      <c r="B181" s="471"/>
      <c r="C181" s="449"/>
      <c r="D181" s="449"/>
      <c r="E181" s="449"/>
      <c r="F181" s="449"/>
      <c r="G181" s="449"/>
      <c r="H181" s="449"/>
      <c r="I181" s="507"/>
      <c r="J181" s="507"/>
      <c r="K181" s="507"/>
      <c r="L181" s="507"/>
      <c r="M181" s="507"/>
    </row>
    <row r="182" spans="1:13" x14ac:dyDescent="0.25">
      <c r="A182" s="299">
        <v>180</v>
      </c>
      <c r="B182" s="471"/>
      <c r="C182" s="449"/>
      <c r="D182" s="449"/>
      <c r="E182" s="449"/>
      <c r="F182" s="449"/>
      <c r="G182" s="449"/>
      <c r="H182" s="449"/>
      <c r="I182" s="507"/>
      <c r="J182" s="507"/>
      <c r="K182" s="507"/>
      <c r="L182" s="507"/>
      <c r="M182" s="507"/>
    </row>
    <row r="183" spans="1:13" x14ac:dyDescent="0.25">
      <c r="A183" s="299">
        <v>181</v>
      </c>
      <c r="B183" s="471"/>
      <c r="C183" s="449"/>
      <c r="D183" s="449"/>
      <c r="E183" s="449"/>
      <c r="F183" s="449"/>
      <c r="G183" s="449"/>
      <c r="H183" s="449"/>
      <c r="I183" s="507"/>
      <c r="J183" s="507"/>
      <c r="K183" s="507"/>
      <c r="L183" s="507"/>
      <c r="M183" s="507"/>
    </row>
    <row r="184" spans="1:13" x14ac:dyDescent="0.25">
      <c r="A184" s="299">
        <v>182</v>
      </c>
      <c r="B184" s="471"/>
      <c r="C184" s="449"/>
      <c r="D184" s="449"/>
      <c r="E184" s="449"/>
      <c r="F184" s="449"/>
      <c r="G184" s="449"/>
      <c r="H184" s="449"/>
      <c r="I184" s="507"/>
      <c r="J184" s="507"/>
      <c r="K184" s="507"/>
      <c r="L184" s="507"/>
      <c r="M184" s="507"/>
    </row>
    <row r="185" spans="1:13" x14ac:dyDescent="0.25">
      <c r="A185" s="299">
        <v>183</v>
      </c>
      <c r="B185" s="471"/>
      <c r="C185" s="449"/>
      <c r="D185" s="449"/>
      <c r="E185" s="449"/>
      <c r="F185" s="449"/>
      <c r="G185" s="449"/>
      <c r="H185" s="449"/>
      <c r="I185" s="507"/>
      <c r="J185" s="507"/>
      <c r="K185" s="507"/>
      <c r="L185" s="507"/>
      <c r="M185" s="507"/>
    </row>
    <row r="186" spans="1:13" x14ac:dyDescent="0.25">
      <c r="A186" s="299">
        <v>184</v>
      </c>
      <c r="B186" s="471"/>
      <c r="C186" s="449"/>
      <c r="D186" s="449"/>
      <c r="E186" s="449"/>
      <c r="F186" s="449"/>
      <c r="G186" s="449"/>
      <c r="H186" s="449"/>
      <c r="I186" s="507"/>
      <c r="J186" s="507"/>
      <c r="K186" s="507"/>
      <c r="L186" s="507"/>
      <c r="M186" s="507"/>
    </row>
    <row r="187" spans="1:13" x14ac:dyDescent="0.25">
      <c r="A187" s="299">
        <v>185</v>
      </c>
      <c r="B187" s="471"/>
      <c r="C187" s="449"/>
      <c r="D187" s="449"/>
      <c r="E187" s="449"/>
      <c r="F187" s="449"/>
      <c r="G187" s="449"/>
      <c r="H187" s="449"/>
      <c r="I187" s="507"/>
      <c r="J187" s="507"/>
      <c r="K187" s="507"/>
      <c r="L187" s="507"/>
      <c r="M187" s="507"/>
    </row>
    <row r="188" spans="1:13" x14ac:dyDescent="0.25">
      <c r="A188" s="299">
        <v>186</v>
      </c>
      <c r="B188" s="471"/>
      <c r="C188" s="449"/>
      <c r="D188" s="449"/>
      <c r="E188" s="449"/>
      <c r="F188" s="449"/>
      <c r="G188" s="449"/>
      <c r="H188" s="449"/>
      <c r="I188" s="507"/>
      <c r="J188" s="507"/>
      <c r="K188" s="507"/>
      <c r="L188" s="507"/>
      <c r="M188" s="507"/>
    </row>
    <row r="189" spans="1:13" x14ac:dyDescent="0.25">
      <c r="A189" s="299">
        <v>187</v>
      </c>
      <c r="B189" s="471"/>
      <c r="C189" s="449"/>
      <c r="D189" s="449"/>
      <c r="E189" s="449"/>
      <c r="F189" s="449"/>
      <c r="G189" s="449"/>
      <c r="H189" s="449"/>
      <c r="I189" s="507"/>
      <c r="J189" s="507"/>
      <c r="K189" s="507"/>
      <c r="L189" s="507"/>
      <c r="M189" s="507"/>
    </row>
    <row r="190" spans="1:13" x14ac:dyDescent="0.25">
      <c r="A190" s="299">
        <v>188</v>
      </c>
      <c r="B190" s="471"/>
      <c r="C190" s="449"/>
      <c r="D190" s="449"/>
      <c r="E190" s="449"/>
      <c r="F190" s="449"/>
      <c r="G190" s="449"/>
      <c r="H190" s="449"/>
      <c r="I190" s="507"/>
      <c r="J190" s="507"/>
      <c r="K190" s="507"/>
      <c r="L190" s="507"/>
      <c r="M190" s="507"/>
    </row>
    <row r="191" spans="1:13" x14ac:dyDescent="0.25">
      <c r="A191" s="299">
        <v>189</v>
      </c>
      <c r="B191" s="471"/>
      <c r="C191" s="449"/>
      <c r="D191" s="449"/>
      <c r="E191" s="449"/>
      <c r="F191" s="449"/>
      <c r="G191" s="449"/>
      <c r="H191" s="449"/>
      <c r="I191" s="507"/>
      <c r="J191" s="507"/>
      <c r="K191" s="507"/>
      <c r="L191" s="507"/>
      <c r="M191" s="507"/>
    </row>
    <row r="192" spans="1:13" x14ac:dyDescent="0.25">
      <c r="A192" s="299">
        <v>190</v>
      </c>
      <c r="B192" s="471"/>
      <c r="C192" s="449"/>
      <c r="D192" s="449"/>
      <c r="E192" s="449"/>
      <c r="F192" s="449"/>
      <c r="G192" s="449"/>
      <c r="H192" s="449"/>
      <c r="I192" s="507"/>
      <c r="J192" s="507"/>
      <c r="K192" s="507"/>
      <c r="L192" s="507"/>
      <c r="M192" s="507"/>
    </row>
    <row r="193" spans="1:13" x14ac:dyDescent="0.25">
      <c r="A193" s="299">
        <v>191</v>
      </c>
      <c r="B193" s="471"/>
      <c r="C193" s="449"/>
      <c r="D193" s="449"/>
      <c r="E193" s="449"/>
      <c r="F193" s="449"/>
      <c r="G193" s="449"/>
      <c r="H193" s="449"/>
      <c r="I193" s="507"/>
      <c r="J193" s="507"/>
      <c r="K193" s="507"/>
      <c r="L193" s="507"/>
      <c r="M193" s="507"/>
    </row>
    <row r="194" spans="1:13" x14ac:dyDescent="0.25">
      <c r="A194" s="299">
        <v>192</v>
      </c>
      <c r="B194" s="471"/>
      <c r="C194" s="449"/>
      <c r="D194" s="449"/>
      <c r="E194" s="449"/>
      <c r="F194" s="449"/>
      <c r="G194" s="449"/>
      <c r="H194" s="449"/>
      <c r="I194" s="507"/>
      <c r="J194" s="507"/>
      <c r="K194" s="507"/>
      <c r="L194" s="507"/>
      <c r="M194" s="507"/>
    </row>
    <row r="195" spans="1:13" x14ac:dyDescent="0.25">
      <c r="A195" s="299">
        <v>193</v>
      </c>
      <c r="B195" s="471"/>
      <c r="C195" s="449"/>
      <c r="D195" s="449"/>
      <c r="E195" s="449"/>
      <c r="F195" s="449"/>
      <c r="G195" s="449"/>
      <c r="H195" s="449"/>
      <c r="I195" s="507"/>
      <c r="J195" s="507"/>
      <c r="K195" s="507"/>
      <c r="L195" s="507"/>
      <c r="M195" s="507"/>
    </row>
    <row r="196" spans="1:13" x14ac:dyDescent="0.25">
      <c r="A196" s="299">
        <v>194</v>
      </c>
      <c r="B196" s="471"/>
      <c r="C196" s="449"/>
      <c r="D196" s="449"/>
      <c r="E196" s="449"/>
      <c r="F196" s="449"/>
      <c r="G196" s="449"/>
      <c r="H196" s="449"/>
      <c r="I196" s="507"/>
      <c r="J196" s="507"/>
      <c r="K196" s="507"/>
      <c r="L196" s="507"/>
      <c r="M196" s="507"/>
    </row>
    <row r="197" spans="1:13" x14ac:dyDescent="0.25">
      <c r="A197" s="299">
        <v>195</v>
      </c>
      <c r="B197" s="471"/>
      <c r="C197" s="449"/>
      <c r="D197" s="449"/>
      <c r="E197" s="449"/>
      <c r="F197" s="449"/>
      <c r="G197" s="449"/>
      <c r="H197" s="449"/>
      <c r="I197" s="507"/>
      <c r="J197" s="507"/>
      <c r="K197" s="507"/>
      <c r="L197" s="507"/>
      <c r="M197" s="507"/>
    </row>
    <row r="198" spans="1:13" x14ac:dyDescent="0.25">
      <c r="A198" s="299">
        <v>196</v>
      </c>
      <c r="B198" s="471"/>
      <c r="C198" s="449"/>
      <c r="D198" s="449"/>
      <c r="E198" s="449"/>
      <c r="F198" s="449"/>
      <c r="G198" s="449"/>
      <c r="H198" s="449"/>
      <c r="I198" s="507"/>
      <c r="J198" s="507"/>
      <c r="K198" s="507"/>
      <c r="L198" s="507"/>
      <c r="M198" s="507"/>
    </row>
    <row r="199" spans="1:13" x14ac:dyDescent="0.25">
      <c r="A199" s="299">
        <v>197</v>
      </c>
      <c r="B199" s="471"/>
      <c r="C199" s="449"/>
      <c r="D199" s="449"/>
      <c r="E199" s="449"/>
      <c r="F199" s="449"/>
      <c r="G199" s="449"/>
      <c r="H199" s="449"/>
      <c r="I199" s="507"/>
      <c r="J199" s="507"/>
      <c r="K199" s="507"/>
      <c r="L199" s="507"/>
      <c r="M199" s="507"/>
    </row>
    <row r="200" spans="1:13" x14ac:dyDescent="0.25">
      <c r="A200" s="299">
        <v>198</v>
      </c>
      <c r="B200" s="471"/>
      <c r="C200" s="449"/>
      <c r="D200" s="449"/>
      <c r="E200" s="449"/>
      <c r="F200" s="449"/>
      <c r="G200" s="449"/>
      <c r="H200" s="449"/>
      <c r="I200" s="507"/>
      <c r="J200" s="507"/>
      <c r="K200" s="507"/>
      <c r="L200" s="507"/>
      <c r="M200" s="507"/>
    </row>
    <row r="201" spans="1:13" x14ac:dyDescent="0.25">
      <c r="A201" s="299">
        <v>199</v>
      </c>
      <c r="B201" s="471"/>
      <c r="C201" s="449"/>
      <c r="D201" s="449"/>
      <c r="E201" s="449"/>
      <c r="F201" s="449"/>
      <c r="G201" s="449"/>
      <c r="H201" s="449"/>
      <c r="I201" s="507"/>
      <c r="J201" s="507"/>
      <c r="K201" s="507"/>
      <c r="L201" s="507"/>
      <c r="M201" s="507"/>
    </row>
    <row r="202" spans="1:13" x14ac:dyDescent="0.25">
      <c r="A202" s="299">
        <v>200</v>
      </c>
      <c r="B202" s="471"/>
      <c r="C202" s="449"/>
      <c r="D202" s="449"/>
      <c r="E202" s="449"/>
      <c r="F202" s="449"/>
      <c r="G202" s="449"/>
      <c r="H202" s="449"/>
      <c r="I202" s="507"/>
      <c r="J202" s="507"/>
      <c r="K202" s="507"/>
      <c r="L202" s="507"/>
      <c r="M202" s="507"/>
    </row>
    <row r="203" spans="1:13" x14ac:dyDescent="0.25">
      <c r="A203" s="299">
        <v>201</v>
      </c>
      <c r="B203" s="471"/>
      <c r="C203" s="449"/>
      <c r="D203" s="449"/>
      <c r="E203" s="449"/>
      <c r="F203" s="449"/>
      <c r="G203" s="449"/>
      <c r="H203" s="449"/>
      <c r="I203" s="507"/>
      <c r="J203" s="507"/>
      <c r="K203" s="507"/>
      <c r="L203" s="507"/>
      <c r="M203" s="507"/>
    </row>
    <row r="204" spans="1:13" x14ac:dyDescent="0.25">
      <c r="A204" s="299">
        <v>202</v>
      </c>
      <c r="B204" s="471"/>
      <c r="C204" s="449"/>
      <c r="D204" s="449"/>
      <c r="E204" s="449"/>
      <c r="F204" s="449"/>
      <c r="G204" s="449"/>
      <c r="H204" s="449"/>
      <c r="I204" s="507"/>
      <c r="J204" s="507"/>
      <c r="K204" s="507"/>
      <c r="L204" s="507"/>
      <c r="M204" s="507"/>
    </row>
    <row r="205" spans="1:13" x14ac:dyDescent="0.25">
      <c r="A205" s="299">
        <v>203</v>
      </c>
      <c r="B205" s="471"/>
      <c r="C205" s="449"/>
      <c r="D205" s="449"/>
      <c r="E205" s="449"/>
      <c r="F205" s="449"/>
      <c r="G205" s="449"/>
      <c r="H205" s="449"/>
      <c r="I205" s="507"/>
      <c r="J205" s="507"/>
      <c r="K205" s="507"/>
      <c r="L205" s="507"/>
      <c r="M205" s="507"/>
    </row>
    <row r="206" spans="1:13" x14ac:dyDescent="0.25">
      <c r="A206" s="299">
        <v>204</v>
      </c>
      <c r="B206" s="471"/>
      <c r="C206" s="449"/>
      <c r="D206" s="449"/>
      <c r="E206" s="449"/>
      <c r="F206" s="449"/>
      <c r="G206" s="449"/>
      <c r="H206" s="449"/>
      <c r="I206" s="507"/>
      <c r="J206" s="507"/>
      <c r="K206" s="507"/>
      <c r="L206" s="507"/>
      <c r="M206" s="507"/>
    </row>
    <row r="207" spans="1:13" x14ac:dyDescent="0.25">
      <c r="A207" s="299">
        <v>205</v>
      </c>
      <c r="B207" s="471"/>
      <c r="C207" s="449"/>
      <c r="D207" s="449"/>
      <c r="E207" s="449"/>
      <c r="F207" s="449"/>
      <c r="G207" s="449"/>
      <c r="H207" s="449"/>
      <c r="I207" s="507"/>
      <c r="J207" s="507"/>
      <c r="K207" s="507"/>
      <c r="L207" s="507"/>
      <c r="M207" s="507"/>
    </row>
    <row r="208" spans="1:13" x14ac:dyDescent="0.25">
      <c r="A208" s="299">
        <v>206</v>
      </c>
      <c r="B208" s="471"/>
      <c r="C208" s="449"/>
      <c r="D208" s="449"/>
      <c r="E208" s="449"/>
      <c r="F208" s="449"/>
      <c r="G208" s="449"/>
      <c r="H208" s="449"/>
      <c r="I208" s="507"/>
      <c r="J208" s="507"/>
      <c r="K208" s="507"/>
      <c r="L208" s="507"/>
      <c r="M208" s="507"/>
    </row>
    <row r="209" spans="1:13" x14ac:dyDescent="0.25">
      <c r="A209" s="299">
        <v>207</v>
      </c>
      <c r="B209" s="471"/>
      <c r="C209" s="449"/>
      <c r="D209" s="449"/>
      <c r="E209" s="449"/>
      <c r="F209" s="449"/>
      <c r="G209" s="449"/>
      <c r="H209" s="449"/>
      <c r="I209" s="507"/>
      <c r="J209" s="507"/>
      <c r="K209" s="507"/>
      <c r="L209" s="507"/>
      <c r="M209" s="507"/>
    </row>
    <row r="210" spans="1:13" x14ac:dyDescent="0.25">
      <c r="A210" s="299">
        <v>208</v>
      </c>
      <c r="B210" s="471"/>
      <c r="C210" s="449"/>
      <c r="D210" s="449"/>
      <c r="E210" s="449"/>
      <c r="F210" s="449"/>
      <c r="G210" s="449"/>
      <c r="H210" s="449"/>
      <c r="I210" s="507"/>
      <c r="J210" s="507"/>
      <c r="K210" s="507"/>
      <c r="L210" s="507"/>
      <c r="M210" s="507"/>
    </row>
    <row r="211" spans="1:13" x14ac:dyDescent="0.25">
      <c r="A211" s="299">
        <v>209</v>
      </c>
      <c r="B211" s="471"/>
      <c r="C211" s="449"/>
      <c r="D211" s="449"/>
      <c r="E211" s="449"/>
      <c r="F211" s="449"/>
      <c r="G211" s="449"/>
      <c r="H211" s="449"/>
      <c r="I211" s="507"/>
      <c r="J211" s="507"/>
      <c r="K211" s="507"/>
      <c r="L211" s="507"/>
      <c r="M211" s="507"/>
    </row>
    <row r="212" spans="1:13" x14ac:dyDescent="0.25">
      <c r="A212" s="299">
        <v>210</v>
      </c>
      <c r="B212" s="471"/>
      <c r="C212" s="449"/>
      <c r="D212" s="449"/>
      <c r="E212" s="449"/>
      <c r="F212" s="449"/>
      <c r="G212" s="449"/>
      <c r="H212" s="449"/>
      <c r="I212" s="507"/>
      <c r="J212" s="507"/>
      <c r="K212" s="507"/>
      <c r="L212" s="507"/>
      <c r="M212" s="507"/>
    </row>
    <row r="213" spans="1:13" x14ac:dyDescent="0.25">
      <c r="A213" s="299">
        <v>211</v>
      </c>
      <c r="B213" s="471"/>
      <c r="C213" s="449"/>
      <c r="D213" s="449"/>
      <c r="E213" s="449"/>
      <c r="F213" s="449"/>
      <c r="G213" s="449"/>
      <c r="H213" s="449"/>
      <c r="I213" s="507"/>
      <c r="J213" s="507"/>
      <c r="K213" s="507"/>
      <c r="L213" s="507"/>
      <c r="M213" s="507"/>
    </row>
    <row r="214" spans="1:13" x14ac:dyDescent="0.25">
      <c r="A214" s="299">
        <v>212</v>
      </c>
      <c r="B214" s="471"/>
      <c r="C214" s="449"/>
      <c r="D214" s="449"/>
      <c r="E214" s="449"/>
      <c r="F214" s="449"/>
      <c r="G214" s="449"/>
      <c r="H214" s="449"/>
      <c r="I214" s="507"/>
      <c r="J214" s="507"/>
      <c r="K214" s="507"/>
      <c r="L214" s="507"/>
      <c r="M214" s="507"/>
    </row>
    <row r="215" spans="1:13" x14ac:dyDescent="0.25">
      <c r="A215" s="299">
        <v>213</v>
      </c>
      <c r="B215" s="471"/>
      <c r="C215" s="449"/>
      <c r="D215" s="449"/>
      <c r="E215" s="449"/>
      <c r="F215" s="449"/>
      <c r="G215" s="449"/>
      <c r="H215" s="449"/>
      <c r="I215" s="507"/>
      <c r="J215" s="507"/>
      <c r="K215" s="507"/>
      <c r="L215" s="507"/>
      <c r="M215" s="507"/>
    </row>
    <row r="216" spans="1:13" x14ac:dyDescent="0.25">
      <c r="A216" s="299">
        <v>214</v>
      </c>
      <c r="B216" s="471"/>
      <c r="C216" s="449"/>
      <c r="D216" s="449"/>
      <c r="E216" s="449"/>
      <c r="F216" s="449"/>
      <c r="G216" s="449"/>
      <c r="H216" s="449"/>
      <c r="I216" s="507"/>
      <c r="J216" s="507"/>
      <c r="K216" s="507"/>
      <c r="L216" s="507"/>
      <c r="M216" s="507"/>
    </row>
    <row r="217" spans="1:13" x14ac:dyDescent="0.25">
      <c r="A217" s="299">
        <v>215</v>
      </c>
      <c r="B217" s="471"/>
      <c r="C217" s="449"/>
      <c r="D217" s="449"/>
      <c r="E217" s="449"/>
      <c r="F217" s="449"/>
      <c r="G217" s="449"/>
      <c r="H217" s="449"/>
      <c r="I217" s="507"/>
      <c r="J217" s="507"/>
      <c r="K217" s="507"/>
      <c r="L217" s="507"/>
      <c r="M217" s="507"/>
    </row>
    <row r="218" spans="1:13" x14ac:dyDescent="0.25">
      <c r="A218" s="299">
        <v>216</v>
      </c>
      <c r="B218" s="471"/>
      <c r="C218" s="449"/>
      <c r="D218" s="449"/>
      <c r="E218" s="449"/>
      <c r="F218" s="449"/>
      <c r="G218" s="449"/>
      <c r="H218" s="449"/>
      <c r="I218" s="507"/>
      <c r="J218" s="507"/>
      <c r="K218" s="507"/>
      <c r="L218" s="507"/>
      <c r="M218" s="507"/>
    </row>
    <row r="219" spans="1:13" x14ac:dyDescent="0.25">
      <c r="A219" s="299">
        <v>217</v>
      </c>
      <c r="B219" s="471"/>
      <c r="C219" s="449"/>
      <c r="D219" s="449"/>
      <c r="E219" s="449"/>
      <c r="F219" s="449"/>
      <c r="G219" s="449"/>
      <c r="H219" s="449"/>
      <c r="I219" s="507"/>
      <c r="J219" s="507"/>
      <c r="K219" s="507"/>
      <c r="L219" s="507"/>
      <c r="M219" s="507"/>
    </row>
    <row r="220" spans="1:13" x14ac:dyDescent="0.25">
      <c r="A220" s="299">
        <v>218</v>
      </c>
      <c r="B220" s="471"/>
      <c r="C220" s="449"/>
      <c r="D220" s="449"/>
      <c r="E220" s="449"/>
      <c r="F220" s="449"/>
      <c r="G220" s="449"/>
      <c r="H220" s="449"/>
      <c r="I220" s="507"/>
      <c r="J220" s="507"/>
      <c r="K220" s="507"/>
      <c r="L220" s="507"/>
      <c r="M220" s="507"/>
    </row>
    <row r="221" spans="1:13" x14ac:dyDescent="0.25">
      <c r="A221" s="299">
        <v>219</v>
      </c>
      <c r="B221" s="471"/>
      <c r="C221" s="449"/>
      <c r="D221" s="449"/>
      <c r="E221" s="449"/>
      <c r="F221" s="449"/>
      <c r="G221" s="449"/>
      <c r="H221" s="449"/>
      <c r="I221" s="507"/>
      <c r="J221" s="507"/>
      <c r="K221" s="507"/>
      <c r="L221" s="507"/>
      <c r="M221" s="507"/>
    </row>
    <row r="222" spans="1:13" x14ac:dyDescent="0.25">
      <c r="A222" s="299">
        <v>220</v>
      </c>
      <c r="B222" s="471"/>
      <c r="C222" s="449"/>
      <c r="D222" s="449"/>
      <c r="E222" s="449"/>
      <c r="F222" s="449"/>
      <c r="G222" s="449"/>
      <c r="H222" s="449"/>
      <c r="I222" s="507"/>
      <c r="J222" s="507"/>
      <c r="K222" s="507"/>
      <c r="L222" s="507"/>
      <c r="M222" s="507"/>
    </row>
    <row r="223" spans="1:13" x14ac:dyDescent="0.25">
      <c r="A223" s="299">
        <v>221</v>
      </c>
      <c r="B223" s="471"/>
      <c r="C223" s="449"/>
      <c r="D223" s="449"/>
      <c r="E223" s="449"/>
      <c r="F223" s="449"/>
      <c r="G223" s="449"/>
      <c r="H223" s="449"/>
      <c r="I223" s="507"/>
      <c r="J223" s="507"/>
      <c r="K223" s="507"/>
      <c r="L223" s="507"/>
      <c r="M223" s="507"/>
    </row>
    <row r="224" spans="1:13" x14ac:dyDescent="0.25">
      <c r="A224" s="299">
        <v>222</v>
      </c>
      <c r="B224" s="471"/>
      <c r="C224" s="449"/>
      <c r="D224" s="449"/>
      <c r="E224" s="449"/>
      <c r="F224" s="449"/>
      <c r="G224" s="449"/>
      <c r="H224" s="449"/>
      <c r="I224" s="507"/>
      <c r="J224" s="507"/>
      <c r="K224" s="507"/>
      <c r="L224" s="507"/>
      <c r="M224" s="507"/>
    </row>
    <row r="225" spans="1:13" x14ac:dyDescent="0.25">
      <c r="A225" s="299">
        <v>223</v>
      </c>
      <c r="B225" s="471"/>
      <c r="C225" s="449"/>
      <c r="D225" s="449"/>
      <c r="E225" s="449"/>
      <c r="F225" s="449"/>
      <c r="G225" s="449"/>
      <c r="H225" s="449"/>
      <c r="I225" s="507"/>
      <c r="J225" s="507"/>
      <c r="K225" s="507"/>
      <c r="L225" s="507"/>
      <c r="M225" s="507"/>
    </row>
    <row r="226" spans="1:13" x14ac:dyDescent="0.25">
      <c r="A226" s="299">
        <v>224</v>
      </c>
      <c r="B226" s="471"/>
      <c r="C226" s="449"/>
      <c r="D226" s="449"/>
      <c r="E226" s="449"/>
      <c r="F226" s="449"/>
      <c r="G226" s="449"/>
      <c r="H226" s="449"/>
      <c r="I226" s="507"/>
      <c r="J226" s="507"/>
      <c r="K226" s="507"/>
      <c r="L226" s="507"/>
      <c r="M226" s="507"/>
    </row>
    <row r="227" spans="1:13" x14ac:dyDescent="0.25">
      <c r="A227" s="299">
        <v>225</v>
      </c>
      <c r="B227" s="471"/>
      <c r="C227" s="449"/>
      <c r="D227" s="449"/>
      <c r="E227" s="449"/>
      <c r="F227" s="449"/>
      <c r="G227" s="449"/>
      <c r="H227" s="449"/>
      <c r="I227" s="507"/>
      <c r="J227" s="507"/>
      <c r="K227" s="507"/>
      <c r="L227" s="507"/>
      <c r="M227" s="507"/>
    </row>
    <row r="228" spans="1:13" x14ac:dyDescent="0.25">
      <c r="A228" s="299">
        <v>226</v>
      </c>
      <c r="B228" s="471"/>
      <c r="C228" s="449"/>
      <c r="D228" s="449"/>
      <c r="E228" s="449"/>
      <c r="F228" s="449"/>
      <c r="G228" s="449"/>
      <c r="H228" s="449"/>
      <c r="I228" s="507"/>
      <c r="J228" s="507"/>
      <c r="K228" s="507"/>
      <c r="L228" s="507"/>
      <c r="M228" s="507"/>
    </row>
    <row r="229" spans="1:13" x14ac:dyDescent="0.25">
      <c r="A229" s="299">
        <v>227</v>
      </c>
      <c r="B229" s="471"/>
      <c r="C229" s="449"/>
      <c r="D229" s="449"/>
      <c r="E229" s="449"/>
      <c r="F229" s="449"/>
      <c r="G229" s="449"/>
      <c r="H229" s="449"/>
      <c r="I229" s="507"/>
      <c r="J229" s="507"/>
      <c r="K229" s="507"/>
      <c r="L229" s="507"/>
      <c r="M229" s="507"/>
    </row>
    <row r="230" spans="1:13" x14ac:dyDescent="0.25">
      <c r="A230" s="299">
        <v>228</v>
      </c>
      <c r="B230" s="471"/>
      <c r="C230" s="449"/>
      <c r="D230" s="449"/>
      <c r="E230" s="449"/>
      <c r="F230" s="449"/>
      <c r="G230" s="449"/>
      <c r="H230" s="449"/>
      <c r="I230" s="507"/>
      <c r="J230" s="507"/>
      <c r="K230" s="507"/>
      <c r="L230" s="507"/>
      <c r="M230" s="507"/>
    </row>
    <row r="231" spans="1:13" x14ac:dyDescent="0.25">
      <c r="A231" s="299">
        <v>229</v>
      </c>
      <c r="B231" s="471"/>
      <c r="C231" s="449"/>
      <c r="D231" s="449"/>
      <c r="E231" s="449"/>
      <c r="F231" s="449"/>
      <c r="G231" s="449"/>
      <c r="H231" s="449"/>
      <c r="I231" s="507"/>
      <c r="J231" s="507"/>
      <c r="K231" s="507"/>
      <c r="L231" s="507"/>
      <c r="M231" s="507"/>
    </row>
    <row r="232" spans="1:13" x14ac:dyDescent="0.25">
      <c r="A232" s="299">
        <v>230</v>
      </c>
      <c r="B232" s="471"/>
      <c r="C232" s="449"/>
      <c r="D232" s="449"/>
      <c r="E232" s="449"/>
      <c r="F232" s="449"/>
      <c r="G232" s="449"/>
      <c r="H232" s="449"/>
      <c r="I232" s="507"/>
      <c r="J232" s="507"/>
      <c r="K232" s="507"/>
      <c r="L232" s="507"/>
      <c r="M232" s="507"/>
    </row>
    <row r="233" spans="1:13" x14ac:dyDescent="0.25">
      <c r="A233" s="299">
        <v>231</v>
      </c>
      <c r="B233" s="471"/>
      <c r="C233" s="449"/>
      <c r="D233" s="449"/>
      <c r="E233" s="449"/>
      <c r="F233" s="449"/>
      <c r="G233" s="449"/>
      <c r="H233" s="449"/>
      <c r="I233" s="507"/>
      <c r="J233" s="507"/>
      <c r="K233" s="507"/>
      <c r="L233" s="507"/>
      <c r="M233" s="507"/>
    </row>
    <row r="234" spans="1:13" x14ac:dyDescent="0.25">
      <c r="A234" s="299">
        <v>232</v>
      </c>
      <c r="B234" s="471"/>
      <c r="C234" s="449"/>
      <c r="D234" s="449"/>
      <c r="E234" s="449"/>
      <c r="F234" s="449"/>
      <c r="G234" s="449"/>
      <c r="H234" s="449"/>
      <c r="I234" s="507"/>
      <c r="J234" s="507"/>
      <c r="K234" s="507"/>
      <c r="L234" s="507"/>
      <c r="M234" s="507"/>
    </row>
    <row r="235" spans="1:13" x14ac:dyDescent="0.25">
      <c r="A235" s="299">
        <v>233</v>
      </c>
      <c r="B235" s="471"/>
      <c r="C235" s="449"/>
      <c r="D235" s="449"/>
      <c r="E235" s="449"/>
      <c r="F235" s="449"/>
      <c r="G235" s="449"/>
      <c r="H235" s="449"/>
      <c r="I235" s="507"/>
      <c r="J235" s="507"/>
      <c r="K235" s="507"/>
      <c r="L235" s="507"/>
      <c r="M235" s="507"/>
    </row>
    <row r="236" spans="1:13" x14ac:dyDescent="0.25">
      <c r="A236" s="299">
        <v>234</v>
      </c>
      <c r="B236" s="471"/>
      <c r="C236" s="449"/>
      <c r="D236" s="449"/>
      <c r="E236" s="449"/>
      <c r="F236" s="449"/>
      <c r="G236" s="449"/>
      <c r="H236" s="449"/>
      <c r="I236" s="507"/>
      <c r="J236" s="507"/>
      <c r="K236" s="507"/>
      <c r="L236" s="507"/>
      <c r="M236" s="507"/>
    </row>
    <row r="237" spans="1:13" x14ac:dyDescent="0.25">
      <c r="A237" s="299">
        <v>235</v>
      </c>
      <c r="B237" s="471"/>
      <c r="C237" s="449"/>
      <c r="D237" s="449"/>
      <c r="E237" s="449"/>
      <c r="F237" s="449"/>
      <c r="G237" s="449"/>
      <c r="H237" s="449"/>
      <c r="I237" s="507"/>
      <c r="J237" s="507"/>
      <c r="K237" s="507"/>
      <c r="L237" s="507"/>
      <c r="M237" s="507"/>
    </row>
    <row r="238" spans="1:13" x14ac:dyDescent="0.25">
      <c r="A238" s="299">
        <v>236</v>
      </c>
      <c r="B238" s="471"/>
      <c r="C238" s="449"/>
      <c r="D238" s="449"/>
      <c r="E238" s="449"/>
      <c r="F238" s="449"/>
      <c r="G238" s="449"/>
      <c r="H238" s="449"/>
      <c r="I238" s="507"/>
      <c r="J238" s="507"/>
      <c r="K238" s="507"/>
      <c r="L238" s="507"/>
      <c r="M238" s="507"/>
    </row>
    <row r="239" spans="1:13" x14ac:dyDescent="0.25">
      <c r="A239" s="299">
        <v>237</v>
      </c>
      <c r="B239" s="471"/>
      <c r="C239" s="449"/>
      <c r="D239" s="449"/>
      <c r="E239" s="449"/>
      <c r="F239" s="449"/>
      <c r="G239" s="449"/>
      <c r="H239" s="449"/>
      <c r="I239" s="507"/>
      <c r="J239" s="507"/>
      <c r="K239" s="507"/>
      <c r="L239" s="507"/>
      <c r="M239" s="507"/>
    </row>
    <row r="240" spans="1:13" x14ac:dyDescent="0.25">
      <c r="A240" s="299">
        <v>238</v>
      </c>
      <c r="B240" s="471"/>
      <c r="C240" s="449"/>
      <c r="D240" s="449"/>
      <c r="E240" s="449"/>
      <c r="F240" s="449"/>
      <c r="G240" s="449"/>
      <c r="H240" s="449"/>
      <c r="I240" s="507"/>
      <c r="J240" s="507"/>
      <c r="K240" s="507"/>
      <c r="L240" s="507"/>
      <c r="M240" s="507"/>
    </row>
    <row r="241" spans="1:13" x14ac:dyDescent="0.25">
      <c r="A241" s="299">
        <v>239</v>
      </c>
      <c r="B241" s="471"/>
      <c r="C241" s="449"/>
      <c r="D241" s="449"/>
      <c r="E241" s="449"/>
      <c r="F241" s="449"/>
      <c r="G241" s="449"/>
      <c r="H241" s="449"/>
      <c r="I241" s="507"/>
      <c r="J241" s="507"/>
      <c r="K241" s="507"/>
      <c r="L241" s="507"/>
      <c r="M241" s="507"/>
    </row>
    <row r="242" spans="1:13" x14ac:dyDescent="0.25">
      <c r="A242" s="299">
        <v>240</v>
      </c>
      <c r="B242" s="471"/>
      <c r="C242" s="449"/>
      <c r="D242" s="449"/>
      <c r="E242" s="449"/>
      <c r="F242" s="449"/>
      <c r="G242" s="449"/>
      <c r="H242" s="449"/>
      <c r="I242" s="507"/>
      <c r="J242" s="507"/>
      <c r="K242" s="507"/>
      <c r="L242" s="507"/>
      <c r="M242" s="507"/>
    </row>
    <row r="243" spans="1:13" x14ac:dyDescent="0.25">
      <c r="A243" s="299">
        <v>241</v>
      </c>
      <c r="B243" s="471"/>
      <c r="C243" s="449"/>
      <c r="D243" s="449"/>
      <c r="E243" s="449"/>
      <c r="F243" s="449"/>
      <c r="G243" s="449"/>
      <c r="H243" s="449"/>
      <c r="I243" s="507"/>
      <c r="J243" s="507"/>
      <c r="K243" s="507"/>
      <c r="L243" s="507"/>
      <c r="M243" s="507"/>
    </row>
    <row r="244" spans="1:13" x14ac:dyDescent="0.25">
      <c r="A244" s="299">
        <v>242</v>
      </c>
      <c r="B244" s="471"/>
      <c r="C244" s="449"/>
      <c r="D244" s="449"/>
      <c r="E244" s="449"/>
      <c r="F244" s="449"/>
      <c r="G244" s="449"/>
      <c r="H244" s="449"/>
      <c r="I244" s="507"/>
      <c r="J244" s="507"/>
      <c r="K244" s="507"/>
      <c r="L244" s="507"/>
      <c r="M244" s="507"/>
    </row>
    <row r="245" spans="1:13" x14ac:dyDescent="0.25">
      <c r="A245" s="299">
        <v>243</v>
      </c>
      <c r="B245" s="471"/>
      <c r="C245" s="449"/>
      <c r="D245" s="449"/>
      <c r="E245" s="449"/>
      <c r="F245" s="449"/>
      <c r="G245" s="449"/>
      <c r="H245" s="449"/>
      <c r="I245" s="507"/>
      <c r="J245" s="507"/>
      <c r="K245" s="507"/>
      <c r="L245" s="507"/>
      <c r="M245" s="507"/>
    </row>
    <row r="246" spans="1:13" x14ac:dyDescent="0.25">
      <c r="A246" s="299">
        <v>244</v>
      </c>
      <c r="B246" s="471"/>
      <c r="C246" s="449"/>
      <c r="D246" s="449"/>
      <c r="E246" s="449"/>
      <c r="F246" s="449"/>
      <c r="G246" s="449"/>
      <c r="H246" s="449"/>
      <c r="I246" s="507"/>
      <c r="J246" s="507"/>
      <c r="K246" s="507"/>
      <c r="L246" s="507"/>
      <c r="M246" s="507"/>
    </row>
    <row r="247" spans="1:13" x14ac:dyDescent="0.25">
      <c r="A247" s="299">
        <v>245</v>
      </c>
      <c r="B247" s="471"/>
      <c r="C247" s="449"/>
      <c r="D247" s="449"/>
      <c r="E247" s="449"/>
      <c r="F247" s="449"/>
      <c r="G247" s="449"/>
      <c r="H247" s="449"/>
      <c r="I247" s="507"/>
      <c r="J247" s="507"/>
      <c r="K247" s="507"/>
      <c r="L247" s="507"/>
      <c r="M247" s="507"/>
    </row>
    <row r="248" spans="1:13" x14ac:dyDescent="0.25">
      <c r="A248" s="299">
        <v>246</v>
      </c>
      <c r="B248" s="471"/>
      <c r="C248" s="449"/>
      <c r="D248" s="449"/>
      <c r="E248" s="449"/>
      <c r="F248" s="449"/>
      <c r="G248" s="449"/>
      <c r="H248" s="449"/>
      <c r="I248" s="507"/>
      <c r="J248" s="507"/>
      <c r="K248" s="507"/>
      <c r="L248" s="507"/>
      <c r="M248" s="507"/>
    </row>
    <row r="249" spans="1:13" x14ac:dyDescent="0.25">
      <c r="A249" s="299">
        <v>247</v>
      </c>
      <c r="B249" s="471"/>
      <c r="C249" s="449"/>
      <c r="D249" s="449"/>
      <c r="E249" s="449"/>
      <c r="F249" s="449"/>
      <c r="G249" s="449"/>
      <c r="H249" s="449"/>
      <c r="I249" s="507"/>
      <c r="J249" s="507"/>
      <c r="K249" s="507"/>
      <c r="L249" s="507"/>
      <c r="M249" s="507"/>
    </row>
    <row r="250" spans="1:13" x14ac:dyDescent="0.25">
      <c r="A250" s="299">
        <v>248</v>
      </c>
      <c r="B250" s="471"/>
      <c r="C250" s="449"/>
      <c r="D250" s="449"/>
      <c r="E250" s="449"/>
      <c r="F250" s="449"/>
      <c r="G250" s="449"/>
      <c r="H250" s="449"/>
      <c r="I250" s="507"/>
      <c r="J250" s="507"/>
      <c r="K250" s="507"/>
      <c r="L250" s="507"/>
      <c r="M250" s="507"/>
    </row>
    <row r="251" spans="1:13" x14ac:dyDescent="0.25">
      <c r="A251" s="299">
        <v>249</v>
      </c>
      <c r="B251" s="471"/>
      <c r="C251" s="449"/>
      <c r="D251" s="449"/>
      <c r="E251" s="449"/>
      <c r="F251" s="449"/>
      <c r="G251" s="449"/>
      <c r="H251" s="449"/>
      <c r="I251" s="507"/>
      <c r="J251" s="507"/>
      <c r="K251" s="507"/>
      <c r="L251" s="507"/>
      <c r="M251" s="507"/>
    </row>
    <row r="252" spans="1:13" x14ac:dyDescent="0.25">
      <c r="A252" s="299">
        <v>250</v>
      </c>
      <c r="B252" s="471"/>
      <c r="C252" s="449"/>
      <c r="D252" s="449"/>
      <c r="E252" s="449"/>
      <c r="F252" s="449"/>
      <c r="G252" s="449"/>
      <c r="H252" s="449"/>
      <c r="I252" s="507"/>
      <c r="J252" s="507"/>
      <c r="K252" s="507"/>
      <c r="L252" s="507"/>
      <c r="M252" s="507"/>
    </row>
    <row r="253" spans="1:13" x14ac:dyDescent="0.25">
      <c r="A253" s="299">
        <v>251</v>
      </c>
      <c r="B253" s="471"/>
      <c r="C253" s="449"/>
      <c r="D253" s="449"/>
      <c r="E253" s="449"/>
      <c r="F253" s="449"/>
      <c r="G253" s="449"/>
      <c r="H253" s="449"/>
      <c r="I253" s="507"/>
      <c r="J253" s="507"/>
      <c r="K253" s="507"/>
      <c r="L253" s="507"/>
      <c r="M253" s="507"/>
    </row>
    <row r="254" spans="1:13" x14ac:dyDescent="0.25">
      <c r="A254" s="299">
        <v>252</v>
      </c>
      <c r="B254" s="471"/>
      <c r="C254" s="449"/>
      <c r="D254" s="449"/>
      <c r="E254" s="449"/>
      <c r="F254" s="449"/>
      <c r="G254" s="449"/>
      <c r="H254" s="449"/>
      <c r="I254" s="507"/>
      <c r="J254" s="507"/>
      <c r="K254" s="507"/>
      <c r="L254" s="507"/>
      <c r="M254" s="507"/>
    </row>
    <row r="255" spans="1:13" x14ac:dyDescent="0.25">
      <c r="A255" s="299">
        <v>253</v>
      </c>
      <c r="B255" s="471"/>
      <c r="C255" s="449"/>
      <c r="D255" s="449"/>
      <c r="E255" s="449"/>
      <c r="F255" s="449"/>
      <c r="G255" s="449"/>
      <c r="H255" s="449"/>
      <c r="I255" s="507"/>
      <c r="J255" s="507"/>
      <c r="K255" s="507"/>
      <c r="L255" s="507"/>
      <c r="M255" s="507"/>
    </row>
    <row r="256" spans="1:13" x14ac:dyDescent="0.25">
      <c r="A256" s="299">
        <v>254</v>
      </c>
      <c r="B256" s="471"/>
      <c r="C256" s="449"/>
      <c r="D256" s="449"/>
      <c r="E256" s="449"/>
      <c r="F256" s="449"/>
      <c r="G256" s="449"/>
      <c r="H256" s="449"/>
      <c r="I256" s="507"/>
      <c r="J256" s="507"/>
      <c r="K256" s="507"/>
      <c r="L256" s="507"/>
      <c r="M256" s="507"/>
    </row>
    <row r="257" spans="1:13" x14ac:dyDescent="0.25">
      <c r="A257" s="299">
        <v>255</v>
      </c>
      <c r="B257" s="471"/>
      <c r="C257" s="449"/>
      <c r="D257" s="449"/>
      <c r="E257" s="449"/>
      <c r="F257" s="449"/>
      <c r="G257" s="449"/>
      <c r="H257" s="449"/>
      <c r="I257" s="507"/>
      <c r="J257" s="507"/>
      <c r="K257" s="507"/>
      <c r="L257" s="507"/>
      <c r="M257" s="507"/>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phoneticPr fontId="16" type="noConversion"/>
  <dataValidations count="10">
    <dataValidation type="whole" operator="greaterThanOrEqual" allowBlank="1" showInputMessage="1" showErrorMessage="1" sqref="M81:M257 G81:G257 G15 M35">
      <formula1>1</formula1>
    </dataValidation>
    <dataValidation type="whole" operator="greaterThan" allowBlank="1" showInputMessage="1" showErrorMessage="1" sqref="A3:A257 G75:G80 G4:G5">
      <formula1>1</formula1>
    </dataValidation>
    <dataValidation type="list" allowBlank="1" showInputMessage="1" showErrorMessage="1" sqref="D81:D257 J93:J221 D32:D35 J32:J35 J30 D18:D21 D63:D74 J63:J74 J3:J16 D3:D16 J18:J21">
      <formula1>INV</formula1>
    </dataValidation>
    <dataValidation type="list" allowBlank="1" showInputMessage="1" showErrorMessage="1" sqref="K3:K221 E3:E221 N55">
      <formula1>Type</formula1>
    </dataValidation>
    <dataValidation type="list" allowBlank="1" showInputMessage="1" showErrorMessage="1" sqref="H81:H221">
      <formula1>ActionsLogic</formula1>
    </dataValidation>
    <dataValidation type="list" allowBlank="1" showInputMessage="1" showErrorMessage="1" sqref="L81:L92 J81:J92 D258:D444">
      <formula1>#REF!</formula1>
    </dataValidation>
    <dataValidation type="list" allowBlank="1" showInputMessage="1" showErrorMessage="1" sqref="L61">
      <formula1>" "</formula1>
    </dataValidation>
    <dataValidation allowBlank="1" showDropDown="1" showInputMessage="1" showErrorMessage="1" sqref="C15 I15"/>
    <dataValidation type="list" allowBlank="1" showInputMessage="1" showErrorMessage="1" sqref="H3:H80">
      <formula1>"1 - ИЛИ, 2 - И"</formula1>
    </dataValidation>
    <dataValidation type="whole" operator="greaterThan" allowBlank="1" showInputMessage="1" showErrorMessage="1" sqref="G36:G74 G22:G31">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'C:\Work\Рязань\svn\ПО\trunk\2МНС\ИО\[Рязань МНС.XLSM]Системный'!#REF!</xm:f>
          </x14:formula1>
          <xm:sqref>L18:L21 F32:F35 F19:F21</xm:sqref>
        </x14:dataValidation>
        <x14:dataValidation type="list" allowBlank="1" showInputMessage="1" showErrorMessage="1">
          <x14:formula1>
            <xm:f>'D:\Work\Project7 (ВСТО2)\НПС2\ПО\trunk\МНС\ИО\[ВСТО II НПС-2 МНС.XLSM]Системный'!#REF!</xm:f>
          </x14:formula1>
          <xm:sqref>L17 F17 J17 D17</xm:sqref>
        </x14:dataValidation>
        <x14:dataValidation type="list" allowBlank="1" showInputMessage="1" showErrorMessage="1">
          <x14:formula1>
            <xm:f>'D:\projects\SSN Lopatino\Конфигуратор\SSN\VU\[Лопатино.xlsm]Системный'!#REF!</xm:f>
          </x14:formula1>
          <xm:sqref>F74</xm:sqref>
        </x14:dataValidation>
        <x14:dataValidation type="list" allowBlank="1" showInputMessage="1" showErrorMessage="1">
          <x14:formula1>
            <xm:f>'D:\projects\SSN Lopatino\Конфигуратор\SSN\VU\[Лопатино.xlsm]Системный'!#REF!</xm:f>
          </x14:formula1>
          <xm:sqref>L23:L26</xm:sqref>
        </x14:dataValidation>
        <x14:dataValidation type="list" allowBlank="1" showInputMessage="1" showErrorMessage="1">
          <x14:formula1>
            <xm:f>'D:\projects\SSN Lopatino\Конфигуратор\SSN\VU\[Лопатино.xlsm]Системный'!#REF!</xm:f>
          </x14:formula1>
          <xm:sqref>F23:F26</xm:sqref>
        </x14:dataValidation>
        <x14:dataValidation type="list" allowBlank="1" showInputMessage="1" showErrorMessage="1">
          <x14:formula1>
            <xm:f>'D:\projects\SSN Lopatino\Конфигуратор\SSN\VU\[Лопатино.xlsm]Системный'!#REF!</xm:f>
          </x14:formula1>
          <xm:sqref>F63</xm:sqref>
        </x14:dataValidation>
        <x14:dataValidation type="list" allowBlank="1" showInputMessage="1" showErrorMessage="1">
          <x14:formula1>
            <xm:f>'D:\projects\SSN Lopatino\Конфигуратор\SSN\VU\[Лопатино.xlsm]Системный'!#REF!</xm:f>
          </x14:formula1>
          <xm:sqref>F18</xm:sqref>
        </x14:dataValidation>
        <x14:dataValidation type="list" allowBlank="1" showInputMessage="1" showErrorMessage="1">
          <x14:formula1>
            <xm:f>'C:\shared\Староликеево-20181122T093400Z-001\Староликеево\ИО\[starolikeevolpds_mns1.XLSM]Системный'!#REF!</xm:f>
          </x14:formula1>
          <xm:sqref>F3:F16 L67:L70 L32:L35 F67:F70 L3 L6:L16</xm:sqref>
        </x14:dataValidation>
        <x14:dataValidation type="list" allowBlank="1" showInputMessage="1" showErrorMessage="1">
          <x14:formula1>
            <xm:f>'[!УСО_имит.xlsm]Системный'!#REF!</xm:f>
          </x14:formula1>
          <xm:sqref>C22:D26 J28:J29 C28:D29 I22:J27 D27 F29 F27 F22 L22 L27:L29</xm:sqref>
        </x14:dataValidation>
        <x14:dataValidation type="list" allowBlank="1" showInputMessage="1" showErrorMessage="1">
          <x14:formula1>
            <xm:f>'D:\projects\SSN Lopatino\Конфигуратор\SSN\VU\[Лопатино.xlsm]Системный'!#REF!</xm:f>
          </x14:formula1>
          <xm:sqref>C30:C32 D75:D80 C18:C21 J31 D30:D31 J36:J62 D36:D62 J75:J80 L31 F31 L4:L5 F64:F66 L71:L80 L62:L66 F36:F62 L36:L60 F71:F73 F75:F80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BD152"/>
  <sheetViews>
    <sheetView zoomScaleNormal="100" workbookViewId="0">
      <pane xSplit="2" ySplit="2" topLeftCell="AM3" activePane="bottomRight" state="frozen"/>
      <selection activeCell="B607" sqref="B607"/>
      <selection pane="topRight" activeCell="B607" sqref="B607"/>
      <selection pane="bottomLeft" activeCell="B607" sqref="B607"/>
      <selection pane="bottomRight" activeCell="AW9" sqref="AW9"/>
    </sheetView>
  </sheetViews>
  <sheetFormatPr defaultRowHeight="15" outlineLevelCol="1" x14ac:dyDescent="0.25"/>
  <cols>
    <col min="1" max="1" width="9.140625" style="3"/>
    <col min="2" max="2" width="62.7109375" style="37" bestFit="1" customWidth="1"/>
    <col min="3" max="3" width="15.5703125" style="37" customWidth="1" outlineLevel="1"/>
    <col min="4" max="4" width="11" style="37" customWidth="1" outlineLevel="1"/>
    <col min="5" max="5" width="10.85546875" style="37" customWidth="1" outlineLevel="1"/>
    <col min="6" max="6" width="16" style="37" customWidth="1" outlineLevel="1"/>
    <col min="7" max="7" width="11.5703125" style="37" customWidth="1" outlineLevel="1"/>
    <col min="8" max="8" width="4.7109375" style="37" bestFit="1" customWidth="1"/>
    <col min="9" max="9" width="15.5703125" style="37" customWidth="1" outlineLevel="1"/>
    <col min="10" max="10" width="11" style="37" customWidth="1" outlineLevel="1"/>
    <col min="11" max="11" width="10.85546875" style="37" customWidth="1" outlineLevel="1"/>
    <col min="12" max="12" width="16" style="37" customWidth="1" outlineLevel="1"/>
    <col min="13" max="13" width="6.7109375" style="37" customWidth="1" outlineLevel="1"/>
    <col min="14" max="14" width="4.7109375" style="37" bestFit="1" customWidth="1"/>
    <col min="15" max="15" width="15.5703125" style="37" customWidth="1" outlineLevel="1"/>
    <col min="16" max="16" width="11" style="37" customWidth="1" outlineLevel="1"/>
    <col min="17" max="17" width="14.5703125" style="37" customWidth="1" outlineLevel="1"/>
    <col min="18" max="18" width="12.140625" style="37" customWidth="1" outlineLevel="1"/>
    <col min="19" max="19" width="6.7109375" style="37" customWidth="1" outlineLevel="1"/>
    <col min="20" max="20" width="4.7109375" style="37" bestFit="1" customWidth="1"/>
    <col min="21" max="21" width="15.5703125" style="18" customWidth="1" outlineLevel="1"/>
    <col min="22" max="23" width="9.140625" style="18" customWidth="1" outlineLevel="1"/>
    <col min="24" max="24" width="12.28515625" style="18" customWidth="1" outlineLevel="1"/>
    <col min="25" max="25" width="9.140625" style="18" customWidth="1" outlineLevel="1"/>
    <col min="26" max="26" width="4.7109375" style="18" bestFit="1" customWidth="1"/>
    <col min="27" max="27" width="15.5703125" style="18" customWidth="1" outlineLevel="1"/>
    <col min="28" max="29" width="9.140625" style="18" customWidth="1" outlineLevel="1"/>
    <col min="30" max="30" width="12.42578125" style="18" customWidth="1" outlineLevel="1"/>
    <col min="31" max="31" width="9.140625" style="18" customWidth="1" outlineLevel="1"/>
    <col min="32" max="32" width="4.7109375" style="18" bestFit="1" customWidth="1"/>
    <col min="33" max="33" width="15.5703125" style="18" customWidth="1" outlineLevel="1"/>
    <col min="34" max="37" width="9.140625" style="18" customWidth="1" outlineLevel="1"/>
    <col min="38" max="38" width="4.7109375" style="18" bestFit="1" customWidth="1"/>
    <col min="39" max="39" width="15.5703125" style="18" customWidth="1" outlineLevel="1"/>
    <col min="40" max="40" width="9.140625" style="18" customWidth="1" outlineLevel="1"/>
    <col min="41" max="41" width="15.28515625" style="18" customWidth="1" outlineLevel="1"/>
    <col min="42" max="42" width="12.28515625" style="18" customWidth="1" outlineLevel="1"/>
    <col min="43" max="43" width="9.140625" style="18" customWidth="1" outlineLevel="1"/>
    <col min="44" max="44" width="4.7109375" style="18" bestFit="1" customWidth="1"/>
    <col min="45" max="45" width="26.85546875" style="122" customWidth="1"/>
    <col min="46" max="47" width="27.42578125" style="1" customWidth="1"/>
    <col min="48" max="48" width="10.7109375" style="1" customWidth="1"/>
    <col min="49" max="49" width="42.28515625" customWidth="1"/>
    <col min="50" max="50" width="18.5703125" style="183" customWidth="1"/>
    <col min="51" max="51" width="38.28515625" customWidth="1"/>
    <col min="52" max="52" width="11.7109375" customWidth="1"/>
    <col min="53" max="54" width="9.140625" style="293" customWidth="1"/>
    <col min="55" max="56" width="9.140625" style="293"/>
  </cols>
  <sheetData>
    <row r="1" spans="1:56" ht="36" customHeight="1" thickBot="1" x14ac:dyDescent="0.3">
      <c r="C1" s="951" t="s">
        <v>79</v>
      </c>
      <c r="D1" s="951"/>
      <c r="E1" s="951"/>
      <c r="F1" s="951"/>
      <c r="G1" s="951"/>
      <c r="H1" s="171" t="s">
        <v>668</v>
      </c>
      <c r="I1" s="951" t="s">
        <v>1550</v>
      </c>
      <c r="J1" s="951"/>
      <c r="K1" s="951"/>
      <c r="L1" s="951"/>
      <c r="M1" s="951"/>
      <c r="N1" s="171" t="s">
        <v>629</v>
      </c>
      <c r="O1" s="951" t="s">
        <v>80</v>
      </c>
      <c r="P1" s="951"/>
      <c r="Q1" s="951"/>
      <c r="R1" s="951"/>
      <c r="S1" s="951"/>
      <c r="T1" s="171" t="s">
        <v>629</v>
      </c>
      <c r="U1" s="952" t="s">
        <v>81</v>
      </c>
      <c r="V1" s="952"/>
      <c r="W1" s="952"/>
      <c r="X1" s="952"/>
      <c r="Y1" s="952"/>
      <c r="Z1" s="171" t="s">
        <v>629</v>
      </c>
      <c r="AA1" s="951" t="s">
        <v>82</v>
      </c>
      <c r="AB1" s="951"/>
      <c r="AC1" s="951"/>
      <c r="AD1" s="951"/>
      <c r="AE1" s="951"/>
      <c r="AF1" s="171" t="s">
        <v>627</v>
      </c>
      <c r="AG1" s="951" t="s">
        <v>260</v>
      </c>
      <c r="AH1" s="951"/>
      <c r="AI1" s="951"/>
      <c r="AJ1" s="951"/>
      <c r="AK1" s="951"/>
      <c r="AL1" s="171" t="s">
        <v>629</v>
      </c>
      <c r="AM1" s="951" t="s">
        <v>1534</v>
      </c>
      <c r="AN1" s="951"/>
      <c r="AO1" s="951"/>
      <c r="AP1" s="951"/>
      <c r="AQ1" s="951"/>
      <c r="AR1" s="171" t="s">
        <v>629</v>
      </c>
      <c r="AS1" s="201"/>
      <c r="AT1" s="202"/>
      <c r="AU1" s="202"/>
      <c r="AV1" s="220"/>
      <c r="AW1" s="960" t="s">
        <v>256</v>
      </c>
      <c r="AX1" s="958" t="s">
        <v>628</v>
      </c>
      <c r="AY1" s="932" t="s">
        <v>254</v>
      </c>
      <c r="AZ1" s="956" t="s">
        <v>1551</v>
      </c>
      <c r="BA1" s="931" t="s">
        <v>2159</v>
      </c>
      <c r="BB1" s="931"/>
      <c r="BC1" s="931"/>
      <c r="BD1" s="931"/>
    </row>
    <row r="2" spans="1:56" ht="69" customHeight="1" thickBot="1" x14ac:dyDescent="0.3">
      <c r="A2" s="50" t="s">
        <v>0</v>
      </c>
      <c r="B2" s="187" t="s">
        <v>42</v>
      </c>
      <c r="C2" s="38" t="s">
        <v>2</v>
      </c>
      <c r="D2" s="43" t="s">
        <v>49</v>
      </c>
      <c r="E2" s="43" t="s">
        <v>50</v>
      </c>
      <c r="F2" s="43" t="s">
        <v>73</v>
      </c>
      <c r="G2" s="66" t="s">
        <v>0</v>
      </c>
      <c r="H2" s="953" t="s">
        <v>79</v>
      </c>
      <c r="I2" s="368" t="s">
        <v>2</v>
      </c>
      <c r="J2" s="369" t="s">
        <v>49</v>
      </c>
      <c r="K2" s="369" t="s">
        <v>50</v>
      </c>
      <c r="L2" s="369" t="s">
        <v>73</v>
      </c>
      <c r="M2" s="369" t="s">
        <v>0</v>
      </c>
      <c r="N2" s="953" t="s">
        <v>1550</v>
      </c>
      <c r="O2" s="433" t="s">
        <v>2</v>
      </c>
      <c r="P2" s="43" t="s">
        <v>49</v>
      </c>
      <c r="Q2" s="43" t="s">
        <v>50</v>
      </c>
      <c r="R2" s="43" t="s">
        <v>73</v>
      </c>
      <c r="S2" s="43" t="s">
        <v>0</v>
      </c>
      <c r="T2" s="953" t="s">
        <v>80</v>
      </c>
      <c r="U2" s="370" t="s">
        <v>2</v>
      </c>
      <c r="V2" s="369" t="s">
        <v>49</v>
      </c>
      <c r="W2" s="369" t="s">
        <v>50</v>
      </c>
      <c r="X2" s="369" t="s">
        <v>73</v>
      </c>
      <c r="Y2" s="369" t="s">
        <v>0</v>
      </c>
      <c r="Z2" s="953" t="s">
        <v>81</v>
      </c>
      <c r="AA2" s="370" t="s">
        <v>2</v>
      </c>
      <c r="AB2" s="369" t="s">
        <v>49</v>
      </c>
      <c r="AC2" s="369" t="s">
        <v>50</v>
      </c>
      <c r="AD2" s="369" t="s">
        <v>73</v>
      </c>
      <c r="AE2" s="369" t="s">
        <v>0</v>
      </c>
      <c r="AF2" s="953" t="s">
        <v>82</v>
      </c>
      <c r="AG2" s="370" t="s">
        <v>2</v>
      </c>
      <c r="AH2" s="369" t="s">
        <v>49</v>
      </c>
      <c r="AI2" s="369" t="s">
        <v>50</v>
      </c>
      <c r="AJ2" s="369" t="s">
        <v>73</v>
      </c>
      <c r="AK2" s="369" t="s">
        <v>0</v>
      </c>
      <c r="AL2" s="953" t="s">
        <v>260</v>
      </c>
      <c r="AM2" s="550" t="s">
        <v>2</v>
      </c>
      <c r="AN2" s="551" t="s">
        <v>49</v>
      </c>
      <c r="AO2" s="551" t="s">
        <v>50</v>
      </c>
      <c r="AP2" s="551" t="s">
        <v>73</v>
      </c>
      <c r="AQ2" s="551" t="s">
        <v>0</v>
      </c>
      <c r="AR2" s="953" t="s">
        <v>1534</v>
      </c>
      <c r="AS2" s="56" t="s">
        <v>261</v>
      </c>
      <c r="AT2" s="56" t="s">
        <v>83</v>
      </c>
      <c r="AU2" s="56" t="s">
        <v>1845</v>
      </c>
      <c r="AV2" s="97" t="s">
        <v>84</v>
      </c>
      <c r="AW2" s="961"/>
      <c r="AX2" s="959"/>
      <c r="AY2" s="934"/>
      <c r="AZ2" s="957"/>
      <c r="BA2" s="93" t="s">
        <v>2160</v>
      </c>
      <c r="BB2" s="93" t="s">
        <v>2161</v>
      </c>
      <c r="BC2" s="93" t="s">
        <v>2162</v>
      </c>
      <c r="BD2" s="93" t="s">
        <v>2163</v>
      </c>
    </row>
    <row r="3" spans="1:56" ht="15" customHeight="1" x14ac:dyDescent="0.25">
      <c r="A3" s="17">
        <v>1</v>
      </c>
      <c r="B3" s="260" t="s">
        <v>5037</v>
      </c>
      <c r="C3" s="279" t="s">
        <v>1899</v>
      </c>
      <c r="D3" s="149" t="s">
        <v>71</v>
      </c>
      <c r="E3" s="149" t="s">
        <v>68</v>
      </c>
      <c r="F3" s="208" t="s">
        <v>72</v>
      </c>
      <c r="G3" s="618">
        <v>281</v>
      </c>
      <c r="H3" s="954"/>
      <c r="I3" s="371"/>
      <c r="J3" s="372"/>
      <c r="K3" s="373"/>
      <c r="L3" s="373"/>
      <c r="M3" s="367"/>
      <c r="N3" s="954"/>
      <c r="O3" s="799" t="s">
        <v>1897</v>
      </c>
      <c r="P3" s="149" t="s">
        <v>70</v>
      </c>
      <c r="Q3" s="210" t="s">
        <v>51</v>
      </c>
      <c r="R3" s="149" t="s">
        <v>7285</v>
      </c>
      <c r="S3" s="211">
        <v>9</v>
      </c>
      <c r="T3" s="954"/>
      <c r="U3" s="799" t="s">
        <v>1898</v>
      </c>
      <c r="V3" s="149" t="s">
        <v>71</v>
      </c>
      <c r="W3" s="210" t="s">
        <v>68</v>
      </c>
      <c r="X3" s="149" t="s">
        <v>72</v>
      </c>
      <c r="Y3" s="211">
        <v>282</v>
      </c>
      <c r="Z3" s="954"/>
      <c r="AA3" s="376"/>
      <c r="AB3" s="375"/>
      <c r="AC3" s="375"/>
      <c r="AD3" s="375"/>
      <c r="AE3" s="367"/>
      <c r="AF3" s="954"/>
      <c r="AG3" s="377"/>
      <c r="AH3" s="378"/>
      <c r="AI3" s="378"/>
      <c r="AJ3" s="379"/>
      <c r="AK3" s="378"/>
      <c r="AL3" s="954"/>
      <c r="AM3" s="377"/>
      <c r="AN3" s="378"/>
      <c r="AO3" s="378"/>
      <c r="AP3" s="379"/>
      <c r="AQ3" s="378"/>
      <c r="AR3" s="954"/>
      <c r="AS3" s="79">
        <v>60</v>
      </c>
      <c r="AT3" s="79">
        <v>59</v>
      </c>
      <c r="AU3" s="800"/>
      <c r="AV3" s="212">
        <v>1</v>
      </c>
      <c r="AW3" s="260" t="s">
        <v>5036</v>
      </c>
      <c r="AX3" s="170">
        <v>651</v>
      </c>
      <c r="AY3" s="267" t="s">
        <v>1533</v>
      </c>
      <c r="AZ3" s="12"/>
      <c r="BA3" s="71"/>
      <c r="BB3" s="479"/>
      <c r="BC3" s="479"/>
      <c r="BD3" s="480"/>
    </row>
    <row r="4" spans="1:56" x14ac:dyDescent="0.25">
      <c r="A4" s="4">
        <v>2</v>
      </c>
      <c r="B4" s="260" t="s">
        <v>5039</v>
      </c>
      <c r="C4" s="279" t="s">
        <v>1903</v>
      </c>
      <c r="D4" s="149" t="s">
        <v>71</v>
      </c>
      <c r="E4" s="149" t="s">
        <v>68</v>
      </c>
      <c r="F4" s="149" t="s">
        <v>72</v>
      </c>
      <c r="G4" s="344">
        <v>279</v>
      </c>
      <c r="H4" s="954"/>
      <c r="I4" s="371"/>
      <c r="J4" s="380"/>
      <c r="K4" s="375"/>
      <c r="L4" s="375"/>
      <c r="M4" s="375"/>
      <c r="N4" s="954"/>
      <c r="O4" s="799" t="s">
        <v>255</v>
      </c>
      <c r="P4" s="149" t="s">
        <v>70</v>
      </c>
      <c r="Q4" s="37" t="s">
        <v>51</v>
      </c>
      <c r="R4" s="149" t="s">
        <v>7285</v>
      </c>
      <c r="S4" s="211">
        <v>10</v>
      </c>
      <c r="T4" s="954"/>
      <c r="U4" s="799" t="s">
        <v>1902</v>
      </c>
      <c r="V4" s="149" t="s">
        <v>71</v>
      </c>
      <c r="W4" s="210" t="s">
        <v>68</v>
      </c>
      <c r="X4" s="149" t="s">
        <v>72</v>
      </c>
      <c r="Y4" s="211">
        <v>280</v>
      </c>
      <c r="Z4" s="954"/>
      <c r="AA4" s="376"/>
      <c r="AB4" s="375"/>
      <c r="AC4" s="375"/>
      <c r="AD4" s="375"/>
      <c r="AE4" s="367"/>
      <c r="AF4" s="954"/>
      <c r="AG4" s="377"/>
      <c r="AH4" s="378"/>
      <c r="AI4" s="378"/>
      <c r="AJ4" s="378"/>
      <c r="AK4" s="378"/>
      <c r="AL4" s="954"/>
      <c r="AM4" s="377"/>
      <c r="AN4" s="378"/>
      <c r="AO4" s="378"/>
      <c r="AP4" s="378"/>
      <c r="AQ4" s="378"/>
      <c r="AR4" s="954"/>
      <c r="AS4" s="79">
        <v>65</v>
      </c>
      <c r="AT4" s="79">
        <v>64</v>
      </c>
      <c r="AU4" s="801"/>
      <c r="AV4" s="213">
        <v>2</v>
      </c>
      <c r="AW4" s="260" t="s">
        <v>5038</v>
      </c>
      <c r="AX4" s="170">
        <v>652</v>
      </c>
      <c r="AY4" s="229" t="s">
        <v>1533</v>
      </c>
      <c r="AZ4" s="12"/>
      <c r="BA4" s="72"/>
      <c r="BD4" s="481"/>
    </row>
    <row r="5" spans="1:56" x14ac:dyDescent="0.25">
      <c r="A5" s="4">
        <v>3</v>
      </c>
      <c r="B5" s="260"/>
      <c r="C5" s="279"/>
      <c r="D5" s="149"/>
      <c r="E5" s="149"/>
      <c r="F5" s="149"/>
      <c r="G5" s="618"/>
      <c r="H5" s="954"/>
      <c r="I5" s="371"/>
      <c r="J5" s="375"/>
      <c r="K5" s="375"/>
      <c r="L5" s="375"/>
      <c r="M5" s="375"/>
      <c r="N5" s="954"/>
      <c r="O5" s="434"/>
      <c r="P5" s="149"/>
      <c r="Q5" s="210"/>
      <c r="R5" s="149"/>
      <c r="S5" s="211"/>
      <c r="T5" s="954"/>
      <c r="U5" s="367"/>
      <c r="V5" s="149"/>
      <c r="W5" s="375"/>
      <c r="X5" s="375"/>
      <c r="Y5" s="367"/>
      <c r="Z5" s="954"/>
      <c r="AA5" s="376"/>
      <c r="AB5" s="375"/>
      <c r="AC5" s="375"/>
      <c r="AD5" s="375"/>
      <c r="AE5" s="367"/>
      <c r="AF5" s="954"/>
      <c r="AG5" s="377"/>
      <c r="AH5" s="378"/>
      <c r="AI5" s="378"/>
      <c r="AJ5" s="378"/>
      <c r="AK5" s="378"/>
      <c r="AL5" s="954"/>
      <c r="AM5" s="377"/>
      <c r="AN5" s="378"/>
      <c r="AO5" s="378"/>
      <c r="AP5" s="378"/>
      <c r="AQ5" s="378"/>
      <c r="AR5" s="954"/>
      <c r="AS5" s="198"/>
      <c r="AT5" s="213"/>
      <c r="AU5" s="213"/>
      <c r="AV5" s="213"/>
      <c r="AW5" s="206"/>
      <c r="AX5" s="170"/>
      <c r="AY5" s="229"/>
      <c r="AZ5" s="12"/>
      <c r="BA5" s="72"/>
      <c r="BD5" s="481"/>
    </row>
    <row r="6" spans="1:56" x14ac:dyDescent="0.25">
      <c r="A6" s="4">
        <v>4</v>
      </c>
      <c r="B6" s="260"/>
      <c r="C6" s="279"/>
      <c r="D6" s="149"/>
      <c r="E6" s="149"/>
      <c r="F6" s="149"/>
      <c r="G6" s="618"/>
      <c r="H6" s="954"/>
      <c r="I6" s="371"/>
      <c r="J6" s="375"/>
      <c r="K6" s="381"/>
      <c r="L6" s="375"/>
      <c r="M6" s="367"/>
      <c r="N6" s="954"/>
      <c r="O6" s="450"/>
      <c r="P6" s="149"/>
      <c r="Q6" s="210"/>
      <c r="R6" s="149"/>
      <c r="S6" s="211"/>
      <c r="T6" s="954"/>
      <c r="U6" s="367"/>
      <c r="V6" s="149"/>
      <c r="W6" s="375"/>
      <c r="X6" s="375"/>
      <c r="Y6" s="367"/>
      <c r="Z6" s="954"/>
      <c r="AA6" s="376"/>
      <c r="AB6" s="375"/>
      <c r="AC6" s="375"/>
      <c r="AD6" s="375"/>
      <c r="AE6" s="367"/>
      <c r="AF6" s="954"/>
      <c r="AG6" s="377"/>
      <c r="AH6" s="378"/>
      <c r="AI6" s="378"/>
      <c r="AJ6" s="378"/>
      <c r="AK6" s="378"/>
      <c r="AL6" s="954"/>
      <c r="AM6" s="377"/>
      <c r="AN6" s="378"/>
      <c r="AO6" s="378"/>
      <c r="AP6" s="378"/>
      <c r="AQ6" s="378"/>
      <c r="AR6" s="954"/>
      <c r="AS6" s="198"/>
      <c r="AT6" s="213"/>
      <c r="AU6" s="213"/>
      <c r="AV6" s="213"/>
      <c r="AW6" s="206"/>
      <c r="AX6" s="170"/>
      <c r="AY6" s="229"/>
      <c r="AZ6" s="12"/>
      <c r="BA6" s="72"/>
      <c r="BD6" s="481"/>
    </row>
    <row r="7" spans="1:56" x14ac:dyDescent="0.25">
      <c r="A7" s="4">
        <v>5</v>
      </c>
      <c r="B7" s="260"/>
      <c r="C7" s="279"/>
      <c r="D7" s="149"/>
      <c r="E7" s="149"/>
      <c r="F7" s="149"/>
      <c r="G7" s="344"/>
      <c r="H7" s="954"/>
      <c r="I7" s="382"/>
      <c r="J7" s="375"/>
      <c r="K7" s="381"/>
      <c r="L7" s="375"/>
      <c r="M7" s="375"/>
      <c r="N7" s="954"/>
      <c r="O7" s="265"/>
      <c r="P7" s="149"/>
      <c r="Q7" s="210"/>
      <c r="R7" s="149"/>
      <c r="S7" s="149"/>
      <c r="T7" s="954"/>
      <c r="U7" s="367"/>
      <c r="V7" s="149"/>
      <c r="W7" s="375"/>
      <c r="X7" s="375"/>
      <c r="Y7" s="367"/>
      <c r="Z7" s="954"/>
      <c r="AA7" s="376"/>
      <c r="AB7" s="375"/>
      <c r="AC7" s="375"/>
      <c r="AD7" s="375"/>
      <c r="AE7" s="367"/>
      <c r="AF7" s="954"/>
      <c r="AG7" s="377"/>
      <c r="AH7" s="378"/>
      <c r="AI7" s="378"/>
      <c r="AJ7" s="378"/>
      <c r="AK7" s="378"/>
      <c r="AL7" s="954"/>
      <c r="AM7" s="377"/>
      <c r="AN7" s="378"/>
      <c r="AO7" s="378"/>
      <c r="AP7" s="378"/>
      <c r="AQ7" s="378"/>
      <c r="AR7" s="954"/>
      <c r="AS7" s="191"/>
      <c r="AT7" s="213"/>
      <c r="AU7" s="213"/>
      <c r="AV7" s="192"/>
      <c r="AW7" s="206"/>
      <c r="AX7" s="170"/>
      <c r="AY7" s="229"/>
      <c r="AZ7" s="12"/>
      <c r="BA7" s="72"/>
      <c r="BD7" s="481"/>
    </row>
    <row r="8" spans="1:56" x14ac:dyDescent="0.25">
      <c r="A8" s="4">
        <v>6</v>
      </c>
      <c r="B8" s="260"/>
      <c r="C8" s="279"/>
      <c r="D8" s="149"/>
      <c r="E8" s="149"/>
      <c r="F8" s="149"/>
      <c r="G8" s="618"/>
      <c r="H8" s="954"/>
      <c r="I8" s="371"/>
      <c r="J8" s="375"/>
      <c r="K8" s="381"/>
      <c r="L8" s="375"/>
      <c r="M8" s="367"/>
      <c r="N8" s="954"/>
      <c r="O8" s="434"/>
      <c r="P8" s="149"/>
      <c r="Q8" s="210"/>
      <c r="R8" s="149"/>
      <c r="S8" s="211"/>
      <c r="T8" s="954"/>
      <c r="U8" s="367"/>
      <c r="V8" s="149"/>
      <c r="W8" s="375"/>
      <c r="X8" s="375"/>
      <c r="Y8" s="367"/>
      <c r="Z8" s="954"/>
      <c r="AA8" s="376"/>
      <c r="AB8" s="375"/>
      <c r="AC8" s="375"/>
      <c r="AD8" s="375"/>
      <c r="AE8" s="367"/>
      <c r="AF8" s="954"/>
      <c r="AG8" s="377"/>
      <c r="AH8" s="378"/>
      <c r="AI8" s="378"/>
      <c r="AJ8" s="378"/>
      <c r="AK8" s="378"/>
      <c r="AL8" s="954"/>
      <c r="AM8" s="377"/>
      <c r="AN8" s="378"/>
      <c r="AO8" s="378"/>
      <c r="AP8" s="378"/>
      <c r="AQ8" s="378"/>
      <c r="AR8" s="954"/>
      <c r="AS8" s="198"/>
      <c r="AT8" s="213"/>
      <c r="AU8" s="213"/>
      <c r="AV8" s="213"/>
      <c r="AW8" s="206"/>
      <c r="AX8" s="170"/>
      <c r="AY8" s="229"/>
      <c r="AZ8" s="12"/>
      <c r="BA8" s="72"/>
      <c r="BC8" s="151"/>
      <c r="BD8" s="481"/>
    </row>
    <row r="9" spans="1:56" x14ac:dyDescent="0.25">
      <c r="A9" s="4">
        <v>7</v>
      </c>
      <c r="B9" s="260"/>
      <c r="C9" s="279"/>
      <c r="D9" s="149"/>
      <c r="E9" s="149"/>
      <c r="F9" s="149"/>
      <c r="G9" s="344"/>
      <c r="H9" s="954"/>
      <c r="I9" s="371"/>
      <c r="J9" s="375"/>
      <c r="K9" s="381"/>
      <c r="L9" s="375"/>
      <c r="M9" s="367"/>
      <c r="N9" s="954"/>
      <c r="O9" s="434"/>
      <c r="P9" s="149"/>
      <c r="Q9" s="210"/>
      <c r="R9" s="149"/>
      <c r="S9" s="211"/>
      <c r="T9" s="954"/>
      <c r="U9" s="367"/>
      <c r="V9" s="149"/>
      <c r="W9" s="375"/>
      <c r="X9" s="375"/>
      <c r="Y9" s="367"/>
      <c r="Z9" s="954"/>
      <c r="AA9" s="376"/>
      <c r="AB9" s="375"/>
      <c r="AC9" s="375"/>
      <c r="AD9" s="375"/>
      <c r="AE9" s="367"/>
      <c r="AF9" s="954"/>
      <c r="AG9" s="377"/>
      <c r="AH9" s="378"/>
      <c r="AI9" s="378"/>
      <c r="AJ9" s="378"/>
      <c r="AK9" s="378"/>
      <c r="AL9" s="954"/>
      <c r="AM9" s="377"/>
      <c r="AN9" s="378"/>
      <c r="AO9" s="378"/>
      <c r="AP9" s="378"/>
      <c r="AQ9" s="378"/>
      <c r="AR9" s="954"/>
      <c r="AS9" s="198"/>
      <c r="AT9" s="213"/>
      <c r="AU9" s="213"/>
      <c r="AV9" s="213"/>
      <c r="AW9" s="260"/>
      <c r="AX9" s="170"/>
      <c r="AY9" s="229"/>
      <c r="AZ9" s="12"/>
      <c r="BA9" s="72"/>
      <c r="BD9" s="481"/>
    </row>
    <row r="10" spans="1:56" ht="13.9" customHeight="1" x14ac:dyDescent="0.25">
      <c r="A10" s="4">
        <v>8</v>
      </c>
      <c r="B10" s="260"/>
      <c r="C10" s="279"/>
      <c r="D10" s="149"/>
      <c r="E10" s="149"/>
      <c r="F10" s="149"/>
      <c r="G10" s="618"/>
      <c r="H10" s="954"/>
      <c r="I10" s="371"/>
      <c r="J10" s="375"/>
      <c r="K10" s="381"/>
      <c r="L10" s="375"/>
      <c r="M10" s="367"/>
      <c r="N10" s="954"/>
      <c r="O10" s="434"/>
      <c r="P10" s="149"/>
      <c r="Q10" s="210"/>
      <c r="R10" s="149"/>
      <c r="S10" s="211"/>
      <c r="T10" s="954"/>
      <c r="U10" s="367"/>
      <c r="V10" s="149"/>
      <c r="W10" s="375"/>
      <c r="X10" s="375"/>
      <c r="Y10" s="367"/>
      <c r="Z10" s="954"/>
      <c r="AA10" s="376"/>
      <c r="AB10" s="375"/>
      <c r="AC10" s="375"/>
      <c r="AD10" s="375"/>
      <c r="AE10" s="367"/>
      <c r="AF10" s="954"/>
      <c r="AG10" s="377"/>
      <c r="AH10" s="378"/>
      <c r="AI10" s="378"/>
      <c r="AJ10" s="378"/>
      <c r="AK10" s="378"/>
      <c r="AL10" s="954"/>
      <c r="AM10" s="377"/>
      <c r="AN10" s="378"/>
      <c r="AO10" s="378"/>
      <c r="AP10" s="378"/>
      <c r="AQ10" s="378"/>
      <c r="AR10" s="954"/>
      <c r="AS10" s="198"/>
      <c r="AT10" s="213"/>
      <c r="AU10" s="213"/>
      <c r="AV10" s="213"/>
      <c r="AW10" s="260"/>
      <c r="AX10" s="170"/>
      <c r="AY10" s="229"/>
      <c r="AZ10" s="12"/>
      <c r="BA10" s="72"/>
      <c r="BD10" s="481"/>
    </row>
    <row r="11" spans="1:56" x14ac:dyDescent="0.25">
      <c r="A11" s="4">
        <v>9</v>
      </c>
      <c r="B11" s="260"/>
      <c r="C11" s="279"/>
      <c r="D11" s="149"/>
      <c r="E11" s="149"/>
      <c r="F11" s="149"/>
      <c r="G11" s="618"/>
      <c r="H11" s="954"/>
      <c r="I11" s="371"/>
      <c r="J11" s="375"/>
      <c r="K11" s="381"/>
      <c r="L11" s="375"/>
      <c r="M11" s="367"/>
      <c r="N11" s="954"/>
      <c r="O11" s="434"/>
      <c r="P11" s="149"/>
      <c r="Q11" s="210"/>
      <c r="R11" s="149"/>
      <c r="S11" s="211"/>
      <c r="T11" s="954"/>
      <c r="U11" s="367"/>
      <c r="V11" s="149"/>
      <c r="W11" s="375"/>
      <c r="X11" s="375"/>
      <c r="Y11" s="367"/>
      <c r="Z11" s="954"/>
      <c r="AA11" s="376"/>
      <c r="AB11" s="375"/>
      <c r="AC11" s="375"/>
      <c r="AD11" s="375"/>
      <c r="AE11" s="367"/>
      <c r="AF11" s="954"/>
      <c r="AG11" s="377"/>
      <c r="AH11" s="378"/>
      <c r="AI11" s="378"/>
      <c r="AJ11" s="378"/>
      <c r="AK11" s="378"/>
      <c r="AL11" s="954"/>
      <c r="AM11" s="377"/>
      <c r="AN11" s="378"/>
      <c r="AO11" s="378"/>
      <c r="AP11" s="378"/>
      <c r="AQ11" s="378"/>
      <c r="AR11" s="954"/>
      <c r="AS11" s="198"/>
      <c r="AT11" s="213"/>
      <c r="AU11" s="213"/>
      <c r="AV11" s="213"/>
      <c r="AW11" s="260"/>
      <c r="AX11" s="170"/>
      <c r="AY11" s="229"/>
      <c r="AZ11" s="12"/>
      <c r="BA11" s="72"/>
      <c r="BC11" s="151"/>
      <c r="BD11" s="481"/>
    </row>
    <row r="12" spans="1:56" x14ac:dyDescent="0.25">
      <c r="A12" s="4">
        <v>10</v>
      </c>
      <c r="B12" s="260"/>
      <c r="C12" s="279"/>
      <c r="D12" s="149"/>
      <c r="E12" s="149"/>
      <c r="F12" s="149"/>
      <c r="G12" s="344"/>
      <c r="H12" s="954"/>
      <c r="I12" s="371"/>
      <c r="J12" s="375"/>
      <c r="K12" s="381"/>
      <c r="L12" s="375"/>
      <c r="M12" s="367"/>
      <c r="N12" s="954"/>
      <c r="O12" s="265"/>
      <c r="P12" s="149"/>
      <c r="Q12" s="210"/>
      <c r="R12" s="149"/>
      <c r="S12" s="211"/>
      <c r="T12" s="954"/>
      <c r="U12" s="367"/>
      <c r="V12" s="149"/>
      <c r="W12" s="375"/>
      <c r="X12" s="375"/>
      <c r="Y12" s="367"/>
      <c r="Z12" s="954"/>
      <c r="AA12" s="376"/>
      <c r="AB12" s="375"/>
      <c r="AC12" s="375"/>
      <c r="AD12" s="375"/>
      <c r="AE12" s="367"/>
      <c r="AF12" s="954"/>
      <c r="AG12" s="377"/>
      <c r="AH12" s="378"/>
      <c r="AI12" s="378"/>
      <c r="AJ12" s="378"/>
      <c r="AK12" s="378"/>
      <c r="AL12" s="954"/>
      <c r="AM12" s="374"/>
      <c r="AN12" s="378"/>
      <c r="AO12" s="378"/>
      <c r="AP12" s="378"/>
      <c r="AQ12" s="367"/>
      <c r="AR12" s="954"/>
      <c r="AS12" s="198"/>
      <c r="AT12" s="213"/>
      <c r="AU12" s="213"/>
      <c r="AV12" s="213"/>
      <c r="AW12" s="260"/>
      <c r="AX12" s="170"/>
      <c r="AY12" s="229"/>
      <c r="AZ12" s="12"/>
      <c r="BA12" s="72"/>
      <c r="BC12" s="151"/>
      <c r="BD12" s="481"/>
    </row>
    <row r="13" spans="1:56" ht="15.75" customHeight="1" x14ac:dyDescent="0.25">
      <c r="A13" s="4">
        <v>11</v>
      </c>
      <c r="B13" s="260"/>
      <c r="C13" s="279"/>
      <c r="D13" s="149"/>
      <c r="E13" s="149"/>
      <c r="F13" s="149"/>
      <c r="G13" s="618"/>
      <c r="H13" s="954"/>
      <c r="I13" s="371"/>
      <c r="J13" s="375"/>
      <c r="K13" s="381"/>
      <c r="L13" s="375"/>
      <c r="M13" s="367"/>
      <c r="N13" s="954"/>
      <c r="O13" s="265"/>
      <c r="P13" s="149"/>
      <c r="Q13" s="210"/>
      <c r="R13" s="149"/>
      <c r="S13" s="211"/>
      <c r="T13" s="954"/>
      <c r="U13" s="367"/>
      <c r="V13" s="149"/>
      <c r="W13" s="375"/>
      <c r="X13" s="375"/>
      <c r="Y13" s="367"/>
      <c r="Z13" s="954"/>
      <c r="AA13" s="376"/>
      <c r="AB13" s="375"/>
      <c r="AC13" s="375"/>
      <c r="AD13" s="375"/>
      <c r="AE13" s="367"/>
      <c r="AF13" s="954"/>
      <c r="AG13" s="377"/>
      <c r="AH13" s="378"/>
      <c r="AI13" s="378"/>
      <c r="AJ13" s="378"/>
      <c r="AK13" s="378"/>
      <c r="AL13" s="954"/>
      <c r="AM13" s="374"/>
      <c r="AN13" s="378"/>
      <c r="AO13" s="378"/>
      <c r="AP13" s="378"/>
      <c r="AQ13" s="367"/>
      <c r="AR13" s="954"/>
      <c r="AS13" s="198"/>
      <c r="AT13" s="213"/>
      <c r="AU13" s="213"/>
      <c r="AV13" s="213"/>
      <c r="AW13" s="260"/>
      <c r="AX13" s="170"/>
      <c r="AY13" s="229"/>
      <c r="AZ13" s="12"/>
      <c r="BA13" s="72"/>
      <c r="BC13" s="151"/>
      <c r="BD13" s="481"/>
    </row>
    <row r="14" spans="1:56" x14ac:dyDescent="0.25">
      <c r="A14" s="4">
        <v>12</v>
      </c>
      <c r="B14" s="190"/>
      <c r="C14" s="279"/>
      <c r="D14" s="149"/>
      <c r="E14" s="149"/>
      <c r="F14" s="149"/>
      <c r="G14" s="344"/>
      <c r="H14" s="954"/>
      <c r="I14" s="371"/>
      <c r="J14" s="375"/>
      <c r="K14" s="381"/>
      <c r="L14" s="375"/>
      <c r="M14" s="367"/>
      <c r="N14" s="954"/>
      <c r="O14" s="265"/>
      <c r="P14" s="149"/>
      <c r="Q14" s="210"/>
      <c r="R14" s="149"/>
      <c r="S14" s="211"/>
      <c r="T14" s="954"/>
      <c r="U14" s="367"/>
      <c r="V14" s="149"/>
      <c r="W14" s="375"/>
      <c r="X14" s="375"/>
      <c r="Y14" s="367"/>
      <c r="Z14" s="954"/>
      <c r="AA14" s="376"/>
      <c r="AB14" s="375"/>
      <c r="AC14" s="375"/>
      <c r="AD14" s="375"/>
      <c r="AE14" s="367"/>
      <c r="AF14" s="954"/>
      <c r="AG14" s="377"/>
      <c r="AH14" s="378"/>
      <c r="AI14" s="378"/>
      <c r="AJ14" s="378"/>
      <c r="AK14" s="378"/>
      <c r="AL14" s="954"/>
      <c r="AM14" s="374"/>
      <c r="AN14" s="79"/>
      <c r="AO14" s="79"/>
      <c r="AP14" s="79"/>
      <c r="AQ14" s="79"/>
      <c r="AR14" s="954"/>
      <c r="AS14" s="198"/>
      <c r="AT14" s="213"/>
      <c r="AU14" s="213"/>
      <c r="AV14" s="213"/>
      <c r="AW14" s="260"/>
      <c r="AX14" s="170"/>
      <c r="AY14" s="229"/>
      <c r="AZ14" s="12"/>
      <c r="BA14" s="72"/>
      <c r="BD14" s="481"/>
    </row>
    <row r="15" spans="1:56" x14ac:dyDescent="0.25">
      <c r="A15" s="4">
        <v>13</v>
      </c>
      <c r="B15" s="190"/>
      <c r="C15" s="279"/>
      <c r="D15" s="149"/>
      <c r="E15" s="149"/>
      <c r="F15" s="149"/>
      <c r="G15" s="618"/>
      <c r="H15" s="954"/>
      <c r="I15" s="371"/>
      <c r="J15" s="375"/>
      <c r="K15" s="381"/>
      <c r="L15" s="375"/>
      <c r="M15" s="375"/>
      <c r="N15" s="954"/>
      <c r="O15" s="434"/>
      <c r="P15" s="149"/>
      <c r="Q15" s="210"/>
      <c r="R15" s="149"/>
      <c r="S15" s="149"/>
      <c r="T15" s="954"/>
      <c r="U15" s="367"/>
      <c r="V15" s="149"/>
      <c r="W15" s="375"/>
      <c r="X15" s="375"/>
      <c r="Y15" s="367"/>
      <c r="Z15" s="954"/>
      <c r="AA15" s="376"/>
      <c r="AB15" s="375"/>
      <c r="AC15" s="375"/>
      <c r="AD15" s="375"/>
      <c r="AE15" s="367"/>
      <c r="AF15" s="954"/>
      <c r="AG15" s="377"/>
      <c r="AH15" s="378"/>
      <c r="AI15" s="378"/>
      <c r="AJ15" s="378"/>
      <c r="AK15" s="378"/>
      <c r="AL15" s="954"/>
      <c r="AM15" s="377"/>
      <c r="AN15" s="79"/>
      <c r="AO15" s="79"/>
      <c r="AP15" s="79"/>
      <c r="AQ15" s="79"/>
      <c r="AR15" s="954"/>
      <c r="AS15" s="198"/>
      <c r="AT15" s="213"/>
      <c r="AU15" s="213"/>
      <c r="AV15" s="213"/>
      <c r="AW15" s="260"/>
      <c r="AX15" s="170"/>
      <c r="AY15" s="229"/>
      <c r="AZ15" s="12"/>
      <c r="BA15" s="72"/>
      <c r="BD15" s="481"/>
    </row>
    <row r="16" spans="1:56" x14ac:dyDescent="0.25">
      <c r="A16" s="4">
        <v>14</v>
      </c>
      <c r="B16" s="190"/>
      <c r="C16" s="279"/>
      <c r="D16" s="149"/>
      <c r="E16" s="149"/>
      <c r="F16" s="149"/>
      <c r="G16" s="344"/>
      <c r="H16" s="954"/>
      <c r="I16" s="382"/>
      <c r="J16" s="375"/>
      <c r="K16" s="381"/>
      <c r="L16" s="375"/>
      <c r="M16" s="375"/>
      <c r="N16" s="954"/>
      <c r="O16" s="434"/>
      <c r="P16" s="149"/>
      <c r="Q16" s="210"/>
      <c r="R16" s="149"/>
      <c r="S16" s="149"/>
      <c r="T16" s="954"/>
      <c r="U16" s="367"/>
      <c r="V16" s="149"/>
      <c r="W16" s="375"/>
      <c r="X16" s="375"/>
      <c r="Y16" s="367"/>
      <c r="Z16" s="954"/>
      <c r="AA16" s="376"/>
      <c r="AB16" s="375"/>
      <c r="AC16" s="375"/>
      <c r="AD16" s="375"/>
      <c r="AE16" s="367"/>
      <c r="AF16" s="954"/>
      <c r="AG16" s="377"/>
      <c r="AH16" s="378"/>
      <c r="AI16" s="378"/>
      <c r="AJ16" s="378"/>
      <c r="AK16" s="378"/>
      <c r="AL16" s="954"/>
      <c r="AM16" s="377"/>
      <c r="AN16" s="378"/>
      <c r="AO16" s="378"/>
      <c r="AP16" s="378"/>
      <c r="AQ16" s="378"/>
      <c r="AR16" s="954"/>
      <c r="AS16" s="198"/>
      <c r="AT16" s="213"/>
      <c r="AU16" s="213"/>
      <c r="AV16" s="213"/>
      <c r="AW16" s="260"/>
      <c r="AX16" s="170"/>
      <c r="AY16" s="229"/>
      <c r="AZ16" s="12"/>
      <c r="BA16" s="72"/>
      <c r="BD16" s="481"/>
    </row>
    <row r="17" spans="1:56" x14ac:dyDescent="0.25">
      <c r="A17" s="4">
        <v>15</v>
      </c>
      <c r="B17" s="190"/>
      <c r="C17" s="279"/>
      <c r="D17" s="149"/>
      <c r="E17" s="149"/>
      <c r="F17" s="149"/>
      <c r="G17" s="344"/>
      <c r="H17" s="954"/>
      <c r="I17" s="371"/>
      <c r="J17" s="380"/>
      <c r="K17" s="381"/>
      <c r="L17" s="375"/>
      <c r="M17" s="367"/>
      <c r="N17" s="954"/>
      <c r="O17" s="434"/>
      <c r="P17" s="149"/>
      <c r="Q17" s="210"/>
      <c r="R17" s="149"/>
      <c r="S17" s="211"/>
      <c r="T17" s="954"/>
      <c r="U17" s="367"/>
      <c r="V17" s="149"/>
      <c r="W17" s="375"/>
      <c r="X17" s="375"/>
      <c r="Y17" s="367"/>
      <c r="Z17" s="954"/>
      <c r="AA17" s="376"/>
      <c r="AB17" s="375"/>
      <c r="AC17" s="375"/>
      <c r="AD17" s="375"/>
      <c r="AE17" s="367"/>
      <c r="AF17" s="954"/>
      <c r="AG17" s="377"/>
      <c r="AH17" s="378"/>
      <c r="AI17" s="378"/>
      <c r="AJ17" s="378"/>
      <c r="AK17" s="378"/>
      <c r="AL17" s="954"/>
      <c r="AM17" s="377"/>
      <c r="AN17" s="378"/>
      <c r="AO17" s="378"/>
      <c r="AP17" s="378"/>
      <c r="AQ17" s="378"/>
      <c r="AR17" s="954"/>
      <c r="AS17" s="198"/>
      <c r="AT17" s="213"/>
      <c r="AU17" s="213"/>
      <c r="AV17" s="213"/>
      <c r="AW17" s="260"/>
      <c r="AX17" s="170"/>
      <c r="AY17" s="229"/>
      <c r="AZ17" s="12"/>
      <c r="BA17" s="72"/>
      <c r="BD17" s="481"/>
    </row>
    <row r="18" spans="1:56" x14ac:dyDescent="0.25">
      <c r="A18" s="4">
        <v>16</v>
      </c>
      <c r="B18" s="260"/>
      <c r="C18" s="279"/>
      <c r="D18" s="149"/>
      <c r="E18" s="149"/>
      <c r="F18" s="149"/>
      <c r="G18" s="618"/>
      <c r="H18" s="954"/>
      <c r="I18" s="371"/>
      <c r="J18" s="380"/>
      <c r="K18" s="381"/>
      <c r="L18" s="375"/>
      <c r="M18" s="367"/>
      <c r="N18" s="954"/>
      <c r="O18" s="434"/>
      <c r="P18" s="149"/>
      <c r="Q18" s="210"/>
      <c r="R18" s="149"/>
      <c r="S18" s="211"/>
      <c r="T18" s="954"/>
      <c r="U18" s="367"/>
      <c r="V18" s="149"/>
      <c r="W18" s="375"/>
      <c r="X18" s="375"/>
      <c r="Y18" s="367"/>
      <c r="Z18" s="954"/>
      <c r="AA18" s="376"/>
      <c r="AB18" s="375"/>
      <c r="AC18" s="375"/>
      <c r="AD18" s="375"/>
      <c r="AE18" s="367"/>
      <c r="AF18" s="954"/>
      <c r="AG18" s="377"/>
      <c r="AH18" s="378"/>
      <c r="AI18" s="378"/>
      <c r="AJ18" s="378"/>
      <c r="AK18" s="378"/>
      <c r="AL18" s="954"/>
      <c r="AM18" s="552"/>
      <c r="AN18" s="79"/>
      <c r="AO18" s="79"/>
      <c r="AP18" s="79"/>
      <c r="AQ18" s="79"/>
      <c r="AR18" s="954"/>
      <c r="AS18" s="198"/>
      <c r="AT18" s="213"/>
      <c r="AU18" s="213"/>
      <c r="AV18" s="213"/>
      <c r="AW18" s="260"/>
      <c r="AX18" s="170"/>
      <c r="AY18" s="229"/>
      <c r="AZ18" s="12"/>
      <c r="BA18" s="72"/>
      <c r="BD18" s="481"/>
    </row>
    <row r="19" spans="1:56" x14ac:dyDescent="0.25">
      <c r="A19" s="4">
        <v>17</v>
      </c>
      <c r="B19" s="260"/>
      <c r="C19" s="347"/>
      <c r="D19" s="149"/>
      <c r="E19" s="149"/>
      <c r="F19" s="149"/>
      <c r="G19" s="618"/>
      <c r="H19" s="954"/>
      <c r="I19" s="371"/>
      <c r="J19" s="380"/>
      <c r="K19" s="381"/>
      <c r="L19" s="375"/>
      <c r="M19" s="367"/>
      <c r="N19" s="954"/>
      <c r="O19" s="434"/>
      <c r="P19" s="149"/>
      <c r="Q19" s="210"/>
      <c r="R19" s="149"/>
      <c r="S19" s="211"/>
      <c r="T19" s="954"/>
      <c r="U19" s="367"/>
      <c r="V19" s="149"/>
      <c r="W19" s="375"/>
      <c r="X19" s="375"/>
      <c r="Y19" s="367"/>
      <c r="Z19" s="954"/>
      <c r="AA19" s="376"/>
      <c r="AB19" s="375"/>
      <c r="AC19" s="375"/>
      <c r="AD19" s="375"/>
      <c r="AE19" s="367"/>
      <c r="AF19" s="954"/>
      <c r="AG19" s="377"/>
      <c r="AH19" s="378"/>
      <c r="AI19" s="378"/>
      <c r="AJ19" s="378"/>
      <c r="AK19" s="378"/>
      <c r="AL19" s="954"/>
      <c r="AM19" s="552"/>
      <c r="AN19" s="79"/>
      <c r="AO19" s="79"/>
      <c r="AP19" s="79"/>
      <c r="AQ19" s="79"/>
      <c r="AR19" s="954"/>
      <c r="AS19" s="198"/>
      <c r="AT19" s="213"/>
      <c r="AU19" s="213"/>
      <c r="AV19" s="213"/>
      <c r="AW19" s="260"/>
      <c r="AX19" s="254"/>
      <c r="AY19" s="229"/>
      <c r="AZ19" s="12"/>
      <c r="BA19" s="72"/>
      <c r="BD19" s="481"/>
    </row>
    <row r="20" spans="1:56" ht="14.25" customHeight="1" x14ac:dyDescent="0.25">
      <c r="A20" s="4">
        <v>18</v>
      </c>
      <c r="B20" s="229"/>
      <c r="C20" s="619"/>
      <c r="D20" s="149"/>
      <c r="E20" s="149"/>
      <c r="F20" s="149"/>
      <c r="G20" s="618"/>
      <c r="H20" s="954"/>
      <c r="I20" s="371"/>
      <c r="J20" s="375"/>
      <c r="K20" s="381"/>
      <c r="L20" s="375"/>
      <c r="M20" s="367"/>
      <c r="N20" s="954"/>
      <c r="O20" s="434"/>
      <c r="P20" s="149"/>
      <c r="Q20" s="210"/>
      <c r="R20" s="149"/>
      <c r="S20" s="211"/>
      <c r="T20" s="954"/>
      <c r="U20" s="367"/>
      <c r="V20" s="149"/>
      <c r="W20" s="375"/>
      <c r="X20" s="375"/>
      <c r="Y20" s="367"/>
      <c r="Z20" s="954"/>
      <c r="AA20" s="620"/>
      <c r="AB20" s="375"/>
      <c r="AC20" s="375"/>
      <c r="AD20" s="375"/>
      <c r="AE20" s="367"/>
      <c r="AF20" s="954"/>
      <c r="AG20" s="383"/>
      <c r="AH20" s="378"/>
      <c r="AI20" s="378"/>
      <c r="AJ20" s="378"/>
      <c r="AK20" s="378"/>
      <c r="AL20" s="954"/>
      <c r="AM20" s="383"/>
      <c r="AN20" s="378"/>
      <c r="AO20" s="378"/>
      <c r="AP20" s="378"/>
      <c r="AQ20" s="378"/>
      <c r="AR20" s="954"/>
      <c r="AS20" s="198"/>
      <c r="AT20" s="213"/>
      <c r="AU20" s="213"/>
      <c r="AV20" s="213"/>
      <c r="AW20" s="260"/>
      <c r="AX20" s="254"/>
      <c r="AY20" s="229"/>
      <c r="AZ20" s="12"/>
      <c r="BA20" s="72"/>
      <c r="BD20" s="481"/>
    </row>
    <row r="21" spans="1:56" x14ac:dyDescent="0.25">
      <c r="A21" s="4">
        <v>19</v>
      </c>
      <c r="B21" s="229"/>
      <c r="C21" s="619"/>
      <c r="D21" s="149"/>
      <c r="E21" s="149"/>
      <c r="F21" s="149"/>
      <c r="G21" s="618"/>
      <c r="H21" s="954"/>
      <c r="I21" s="371"/>
      <c r="J21" s="375"/>
      <c r="K21" s="381"/>
      <c r="L21" s="375"/>
      <c r="M21" s="367"/>
      <c r="N21" s="954"/>
      <c r="O21" s="434"/>
      <c r="P21" s="149"/>
      <c r="Q21" s="210"/>
      <c r="R21" s="149"/>
      <c r="S21" s="211"/>
      <c r="T21" s="954"/>
      <c r="U21" s="367"/>
      <c r="V21" s="149"/>
      <c r="W21" s="375"/>
      <c r="X21" s="375"/>
      <c r="Y21" s="367"/>
      <c r="Z21" s="954"/>
      <c r="AA21" s="620"/>
      <c r="AB21" s="375"/>
      <c r="AC21" s="375"/>
      <c r="AD21" s="375"/>
      <c r="AE21" s="367"/>
      <c r="AF21" s="954"/>
      <c r="AG21" s="383"/>
      <c r="AH21" s="378"/>
      <c r="AI21" s="378"/>
      <c r="AJ21" s="378"/>
      <c r="AK21" s="378"/>
      <c r="AL21" s="954"/>
      <c r="AM21" s="383"/>
      <c r="AN21" s="375"/>
      <c r="AO21" s="375"/>
      <c r="AP21" s="375"/>
      <c r="AQ21" s="378"/>
      <c r="AR21" s="954"/>
      <c r="AS21" s="198"/>
      <c r="AT21" s="213"/>
      <c r="AU21" s="213"/>
      <c r="AV21" s="213"/>
      <c r="AW21" s="260"/>
      <c r="AX21" s="213"/>
      <c r="AY21" s="229"/>
      <c r="AZ21" s="12"/>
      <c r="BA21" s="72"/>
      <c r="BD21" s="481"/>
    </row>
    <row r="22" spans="1:56" x14ac:dyDescent="0.25">
      <c r="A22" s="4">
        <v>20</v>
      </c>
      <c r="B22" s="229"/>
      <c r="C22" s="619"/>
      <c r="D22" s="149"/>
      <c r="E22" s="149"/>
      <c r="F22" s="149"/>
      <c r="G22" s="618"/>
      <c r="H22" s="954"/>
      <c r="I22" s="382"/>
      <c r="J22" s="380"/>
      <c r="K22" s="381"/>
      <c r="L22" s="375"/>
      <c r="M22" s="367"/>
      <c r="N22" s="954"/>
      <c r="O22" s="435"/>
      <c r="P22" s="149"/>
      <c r="Q22" s="210"/>
      <c r="R22" s="149"/>
      <c r="S22" s="211"/>
      <c r="T22" s="954"/>
      <c r="U22" s="367"/>
      <c r="V22" s="149"/>
      <c r="W22" s="375"/>
      <c r="X22" s="375"/>
      <c r="Y22" s="367"/>
      <c r="Z22" s="954"/>
      <c r="AA22" s="620"/>
      <c r="AB22" s="375"/>
      <c r="AC22" s="375"/>
      <c r="AD22" s="375"/>
      <c r="AE22" s="367"/>
      <c r="AF22" s="954"/>
      <c r="AG22" s="383"/>
      <c r="AH22" s="378"/>
      <c r="AI22" s="378"/>
      <c r="AJ22" s="378"/>
      <c r="AK22" s="378"/>
      <c r="AL22" s="954"/>
      <c r="AM22" s="383"/>
      <c r="AN22" s="375"/>
      <c r="AO22" s="375"/>
      <c r="AP22" s="375"/>
      <c r="AQ22" s="378"/>
      <c r="AR22" s="954"/>
      <c r="AS22" s="198"/>
      <c r="AT22" s="213"/>
      <c r="AU22" s="213"/>
      <c r="AV22" s="213"/>
      <c r="AW22" s="190"/>
      <c r="AX22" s="213"/>
      <c r="AY22" s="229"/>
      <c r="AZ22" s="12"/>
      <c r="BA22" s="72"/>
      <c r="BD22" s="481"/>
    </row>
    <row r="23" spans="1:56" x14ac:dyDescent="0.25">
      <c r="A23" s="4">
        <v>21</v>
      </c>
      <c r="B23" s="229"/>
      <c r="C23" s="619"/>
      <c r="D23" s="149"/>
      <c r="E23" s="149"/>
      <c r="F23" s="149"/>
      <c r="G23" s="618"/>
      <c r="H23" s="954"/>
      <c r="I23" s="371"/>
      <c r="J23" s="380"/>
      <c r="K23" s="381"/>
      <c r="L23" s="375"/>
      <c r="M23" s="367"/>
      <c r="N23" s="954"/>
      <c r="O23" s="434"/>
      <c r="P23" s="149"/>
      <c r="Q23" s="210"/>
      <c r="R23" s="149"/>
      <c r="S23" s="211"/>
      <c r="T23" s="954"/>
      <c r="U23" s="367"/>
      <c r="V23" s="149"/>
      <c r="W23" s="375"/>
      <c r="X23" s="375"/>
      <c r="Y23" s="367"/>
      <c r="Z23" s="954"/>
      <c r="AA23" s="620"/>
      <c r="AB23" s="375"/>
      <c r="AC23" s="375"/>
      <c r="AD23" s="375"/>
      <c r="AE23" s="367"/>
      <c r="AF23" s="954"/>
      <c r="AG23" s="383"/>
      <c r="AH23" s="378"/>
      <c r="AI23" s="378"/>
      <c r="AJ23" s="378"/>
      <c r="AK23" s="378"/>
      <c r="AL23" s="954"/>
      <c r="AM23" s="383"/>
      <c r="AN23" s="378"/>
      <c r="AO23" s="378"/>
      <c r="AP23" s="378"/>
      <c r="AQ23" s="378"/>
      <c r="AR23" s="954"/>
      <c r="AS23" s="198"/>
      <c r="AT23" s="213"/>
      <c r="AU23" s="213"/>
      <c r="AV23" s="213"/>
      <c r="AW23" s="260"/>
      <c r="AX23" s="213"/>
      <c r="AY23" s="229"/>
      <c r="AZ23" s="12"/>
      <c r="BA23" s="72"/>
      <c r="BD23" s="481"/>
    </row>
    <row r="24" spans="1:56" x14ac:dyDescent="0.25">
      <c r="A24" s="4">
        <v>22</v>
      </c>
      <c r="B24" s="229"/>
      <c r="C24" s="619"/>
      <c r="D24" s="149"/>
      <c r="E24" s="149"/>
      <c r="F24" s="149"/>
      <c r="G24" s="618"/>
      <c r="H24" s="954"/>
      <c r="I24" s="371"/>
      <c r="J24" s="380"/>
      <c r="K24" s="381"/>
      <c r="L24" s="375"/>
      <c r="M24" s="367"/>
      <c r="N24" s="954"/>
      <c r="O24" s="434"/>
      <c r="P24" s="149"/>
      <c r="Q24" s="210"/>
      <c r="R24" s="149"/>
      <c r="S24" s="211"/>
      <c r="T24" s="954"/>
      <c r="U24" s="367"/>
      <c r="V24" s="149"/>
      <c r="W24" s="375"/>
      <c r="X24" s="375"/>
      <c r="Y24" s="367"/>
      <c r="Z24" s="954"/>
      <c r="AA24" s="620"/>
      <c r="AB24" s="375"/>
      <c r="AC24" s="375"/>
      <c r="AD24" s="375"/>
      <c r="AE24" s="367"/>
      <c r="AF24" s="954"/>
      <c r="AG24" s="383"/>
      <c r="AH24" s="378"/>
      <c r="AI24" s="378"/>
      <c r="AJ24" s="378"/>
      <c r="AK24" s="378"/>
      <c r="AL24" s="954"/>
      <c r="AM24" s="383"/>
      <c r="AN24" s="378"/>
      <c r="AO24" s="378"/>
      <c r="AP24" s="378"/>
      <c r="AQ24" s="378"/>
      <c r="AR24" s="954"/>
      <c r="AS24" s="198"/>
      <c r="AT24" s="213"/>
      <c r="AU24" s="213"/>
      <c r="AV24" s="213"/>
      <c r="AW24" s="260"/>
      <c r="AX24" s="213"/>
      <c r="AY24" s="229"/>
      <c r="AZ24" s="12"/>
      <c r="BA24" s="72"/>
      <c r="BD24" s="481"/>
    </row>
    <row r="25" spans="1:56" x14ac:dyDescent="0.25">
      <c r="A25" s="4">
        <v>23</v>
      </c>
      <c r="B25" s="229"/>
      <c r="C25" s="619"/>
      <c r="D25" s="149"/>
      <c r="E25" s="149"/>
      <c r="F25" s="149"/>
      <c r="G25" s="618"/>
      <c r="H25" s="954"/>
      <c r="I25" s="371"/>
      <c r="J25" s="380"/>
      <c r="K25" s="381"/>
      <c r="L25" s="375"/>
      <c r="M25" s="375"/>
      <c r="N25" s="954"/>
      <c r="O25" s="434"/>
      <c r="P25" s="149"/>
      <c r="Q25" s="210"/>
      <c r="R25" s="149"/>
      <c r="S25" s="149"/>
      <c r="T25" s="954"/>
      <c r="U25" s="367"/>
      <c r="V25" s="149"/>
      <c r="W25" s="375"/>
      <c r="X25" s="375"/>
      <c r="Y25" s="367"/>
      <c r="Z25" s="954"/>
      <c r="AA25" s="620"/>
      <c r="AB25" s="375"/>
      <c r="AC25" s="375"/>
      <c r="AD25" s="375"/>
      <c r="AE25" s="367"/>
      <c r="AF25" s="954"/>
      <c r="AG25" s="384"/>
      <c r="AH25" s="378"/>
      <c r="AI25" s="378"/>
      <c r="AJ25" s="378"/>
      <c r="AK25" s="378"/>
      <c r="AL25" s="954"/>
      <c r="AM25" s="384"/>
      <c r="AN25" s="378"/>
      <c r="AO25" s="378"/>
      <c r="AP25" s="378"/>
      <c r="AQ25" s="378"/>
      <c r="AR25" s="954"/>
      <c r="AS25" s="198"/>
      <c r="AT25" s="213"/>
      <c r="AU25" s="213"/>
      <c r="AV25" s="213"/>
      <c r="AW25" s="260"/>
      <c r="AX25" s="170"/>
      <c r="AY25" s="229"/>
      <c r="AZ25" s="12"/>
      <c r="BA25" s="72"/>
      <c r="BD25" s="481"/>
    </row>
    <row r="26" spans="1:56" x14ac:dyDescent="0.25">
      <c r="A26" s="4">
        <v>24</v>
      </c>
      <c r="B26" s="229"/>
      <c r="C26" s="619"/>
      <c r="D26" s="149"/>
      <c r="E26" s="149"/>
      <c r="F26" s="149"/>
      <c r="G26" s="618"/>
      <c r="H26" s="954"/>
      <c r="I26" s="382"/>
      <c r="J26" s="380"/>
      <c r="K26" s="381"/>
      <c r="L26" s="375"/>
      <c r="M26" s="375"/>
      <c r="N26" s="954"/>
      <c r="O26" s="434"/>
      <c r="P26" s="149"/>
      <c r="Q26" s="210"/>
      <c r="R26" s="149"/>
      <c r="S26" s="149"/>
      <c r="T26" s="954"/>
      <c r="U26" s="367"/>
      <c r="V26" s="149"/>
      <c r="W26" s="375"/>
      <c r="X26" s="375"/>
      <c r="Y26" s="367"/>
      <c r="Z26" s="954"/>
      <c r="AA26" s="620"/>
      <c r="AB26" s="375"/>
      <c r="AC26" s="375"/>
      <c r="AD26" s="375"/>
      <c r="AE26" s="367"/>
      <c r="AF26" s="954"/>
      <c r="AG26" s="383"/>
      <c r="AH26" s="378"/>
      <c r="AI26" s="378"/>
      <c r="AJ26" s="378"/>
      <c r="AK26" s="378"/>
      <c r="AL26" s="954"/>
      <c r="AM26" s="383"/>
      <c r="AN26" s="378"/>
      <c r="AO26" s="378"/>
      <c r="AP26" s="378"/>
      <c r="AQ26" s="378"/>
      <c r="AR26" s="954"/>
      <c r="AS26" s="198"/>
      <c r="AT26" s="213"/>
      <c r="AU26" s="213"/>
      <c r="AV26" s="213"/>
      <c r="AW26" s="260"/>
      <c r="AX26" s="170"/>
      <c r="AY26" s="229"/>
      <c r="AZ26" s="12"/>
      <c r="BA26" s="72"/>
      <c r="BD26" s="481"/>
    </row>
    <row r="27" spans="1:56" x14ac:dyDescent="0.25">
      <c r="A27" s="4">
        <v>25</v>
      </c>
      <c r="B27" s="229"/>
      <c r="C27" s="619"/>
      <c r="D27" s="149"/>
      <c r="E27" s="149"/>
      <c r="F27" s="149"/>
      <c r="G27" s="618"/>
      <c r="H27" s="954"/>
      <c r="I27" s="371"/>
      <c r="J27" s="380"/>
      <c r="K27" s="381"/>
      <c r="L27" s="375"/>
      <c r="M27" s="375"/>
      <c r="N27" s="954"/>
      <c r="O27" s="434"/>
      <c r="P27" s="149"/>
      <c r="Q27" s="210"/>
      <c r="R27" s="149"/>
      <c r="S27" s="149"/>
      <c r="T27" s="954"/>
      <c r="U27" s="367"/>
      <c r="V27" s="149"/>
      <c r="W27" s="375"/>
      <c r="X27" s="375"/>
      <c r="Y27" s="367"/>
      <c r="Z27" s="954"/>
      <c r="AA27" s="620"/>
      <c r="AB27" s="375"/>
      <c r="AC27" s="375"/>
      <c r="AD27" s="375"/>
      <c r="AE27" s="367"/>
      <c r="AF27" s="954"/>
      <c r="AG27" s="383"/>
      <c r="AH27" s="378"/>
      <c r="AI27" s="378"/>
      <c r="AJ27" s="378"/>
      <c r="AK27" s="378"/>
      <c r="AL27" s="954"/>
      <c r="AM27" s="383"/>
      <c r="AN27" s="378"/>
      <c r="AO27" s="378"/>
      <c r="AP27" s="378"/>
      <c r="AQ27" s="378"/>
      <c r="AR27" s="954"/>
      <c r="AS27" s="198"/>
      <c r="AT27" s="213"/>
      <c r="AU27" s="213"/>
      <c r="AV27" s="213"/>
      <c r="AW27" s="190"/>
      <c r="AX27" s="170"/>
      <c r="AY27" s="229"/>
      <c r="AZ27" s="12"/>
      <c r="BA27" s="72"/>
      <c r="BD27" s="481"/>
    </row>
    <row r="28" spans="1:56" x14ac:dyDescent="0.25">
      <c r="A28" s="4">
        <v>26</v>
      </c>
      <c r="B28" s="229"/>
      <c r="C28" s="619"/>
      <c r="D28" s="149"/>
      <c r="E28" s="149"/>
      <c r="F28" s="149"/>
      <c r="G28" s="618"/>
      <c r="H28" s="954"/>
      <c r="I28" s="371"/>
      <c r="J28" s="380"/>
      <c r="K28" s="381"/>
      <c r="L28" s="375"/>
      <c r="M28" s="375"/>
      <c r="N28" s="954"/>
      <c r="O28" s="434"/>
      <c r="P28" s="149"/>
      <c r="Q28" s="210"/>
      <c r="R28" s="149"/>
      <c r="S28" s="149"/>
      <c r="T28" s="954"/>
      <c r="U28" s="367"/>
      <c r="V28" s="149"/>
      <c r="W28" s="375"/>
      <c r="X28" s="375"/>
      <c r="Y28" s="367"/>
      <c r="Z28" s="954"/>
      <c r="AA28" s="620"/>
      <c r="AB28" s="375"/>
      <c r="AC28" s="375"/>
      <c r="AD28" s="375"/>
      <c r="AE28" s="367"/>
      <c r="AF28" s="954"/>
      <c r="AG28" s="383"/>
      <c r="AH28" s="378"/>
      <c r="AI28" s="378"/>
      <c r="AJ28" s="378"/>
      <c r="AK28" s="378"/>
      <c r="AL28" s="954"/>
      <c r="AM28" s="383"/>
      <c r="AN28" s="378"/>
      <c r="AO28" s="378"/>
      <c r="AP28" s="378"/>
      <c r="AQ28" s="378"/>
      <c r="AR28" s="954"/>
      <c r="AS28" s="198"/>
      <c r="AT28" s="213"/>
      <c r="AU28" s="213"/>
      <c r="AV28" s="213"/>
      <c r="AW28" s="190"/>
      <c r="AX28" s="170"/>
      <c r="AY28" s="229"/>
      <c r="AZ28" s="12"/>
      <c r="BA28" s="72"/>
      <c r="BD28" s="481"/>
    </row>
    <row r="29" spans="1:56" x14ac:dyDescent="0.25">
      <c r="A29" s="4">
        <v>27</v>
      </c>
      <c r="B29" s="229"/>
      <c r="C29" s="619"/>
      <c r="D29" s="149"/>
      <c r="E29" s="149"/>
      <c r="F29" s="149"/>
      <c r="G29" s="618"/>
      <c r="H29" s="954"/>
      <c r="I29" s="371"/>
      <c r="J29" s="380"/>
      <c r="K29" s="381"/>
      <c r="L29" s="375"/>
      <c r="M29" s="375"/>
      <c r="N29" s="954"/>
      <c r="O29" s="434"/>
      <c r="P29" s="149"/>
      <c r="Q29" s="210"/>
      <c r="R29" s="149"/>
      <c r="S29" s="149"/>
      <c r="T29" s="954"/>
      <c r="U29" s="367"/>
      <c r="V29" s="149"/>
      <c r="W29" s="375"/>
      <c r="X29" s="375"/>
      <c r="Y29" s="367"/>
      <c r="Z29" s="954"/>
      <c r="AA29" s="620"/>
      <c r="AB29" s="375"/>
      <c r="AC29" s="375"/>
      <c r="AD29" s="375"/>
      <c r="AE29" s="367"/>
      <c r="AF29" s="954"/>
      <c r="AG29" s="384"/>
      <c r="AH29" s="378"/>
      <c r="AI29" s="378"/>
      <c r="AJ29" s="378"/>
      <c r="AK29" s="378"/>
      <c r="AL29" s="954"/>
      <c r="AM29" s="384"/>
      <c r="AN29" s="378"/>
      <c r="AO29" s="378"/>
      <c r="AP29" s="378"/>
      <c r="AQ29" s="378"/>
      <c r="AR29" s="954"/>
      <c r="AS29" s="198"/>
      <c r="AT29" s="213"/>
      <c r="AU29" s="213"/>
      <c r="AV29" s="213"/>
      <c r="AW29" s="190"/>
      <c r="AX29" s="254"/>
      <c r="AY29" s="229"/>
      <c r="AZ29" s="12"/>
      <c r="BA29" s="72"/>
      <c r="BD29" s="481"/>
    </row>
    <row r="30" spans="1:56" x14ac:dyDescent="0.25">
      <c r="A30" s="4">
        <v>28</v>
      </c>
      <c r="B30" s="229"/>
      <c r="C30" s="619"/>
      <c r="D30" s="149"/>
      <c r="E30" s="149"/>
      <c r="F30" s="149"/>
      <c r="G30" s="618"/>
      <c r="H30" s="954"/>
      <c r="I30" s="371"/>
      <c r="J30" s="380"/>
      <c r="K30" s="381"/>
      <c r="L30" s="375"/>
      <c r="M30" s="375"/>
      <c r="N30" s="954"/>
      <c r="O30" s="434"/>
      <c r="P30" s="149"/>
      <c r="Q30" s="210"/>
      <c r="R30" s="149"/>
      <c r="S30" s="149"/>
      <c r="T30" s="954"/>
      <c r="U30" s="367"/>
      <c r="V30" s="149"/>
      <c r="W30" s="375"/>
      <c r="X30" s="375"/>
      <c r="Y30" s="367"/>
      <c r="Z30" s="954"/>
      <c r="AA30" s="620"/>
      <c r="AB30" s="375"/>
      <c r="AC30" s="375"/>
      <c r="AD30" s="375"/>
      <c r="AE30" s="367"/>
      <c r="AF30" s="954"/>
      <c r="AG30" s="383"/>
      <c r="AH30" s="378"/>
      <c r="AI30" s="378"/>
      <c r="AJ30" s="378"/>
      <c r="AK30" s="378"/>
      <c r="AL30" s="954"/>
      <c r="AM30" s="383"/>
      <c r="AN30" s="378"/>
      <c r="AO30" s="378"/>
      <c r="AP30" s="378"/>
      <c r="AQ30" s="378"/>
      <c r="AR30" s="954"/>
      <c r="AS30" s="198"/>
      <c r="AT30" s="213"/>
      <c r="AU30" s="213"/>
      <c r="AV30" s="213"/>
      <c r="AW30" s="190"/>
      <c r="AX30" s="254"/>
      <c r="AY30" s="229"/>
      <c r="AZ30" s="12"/>
      <c r="BA30" s="72"/>
      <c r="BD30" s="481"/>
    </row>
    <row r="31" spans="1:56" x14ac:dyDescent="0.25">
      <c r="A31" s="4">
        <v>29</v>
      </c>
      <c r="B31" s="229"/>
      <c r="C31" s="237"/>
      <c r="D31" s="149"/>
      <c r="E31" s="149"/>
      <c r="F31" s="149"/>
      <c r="G31" s="618"/>
      <c r="H31" s="954"/>
      <c r="I31" s="382"/>
      <c r="J31" s="381"/>
      <c r="K31" s="375"/>
      <c r="L31" s="375"/>
      <c r="M31" s="375"/>
      <c r="N31" s="954"/>
      <c r="O31" s="435"/>
      <c r="P31" s="210"/>
      <c r="Q31" s="149"/>
      <c r="R31" s="149"/>
      <c r="S31" s="149"/>
      <c r="T31" s="954"/>
      <c r="U31" s="367"/>
      <c r="V31" s="375"/>
      <c r="W31" s="375"/>
      <c r="X31" s="375"/>
      <c r="Y31" s="367"/>
      <c r="Z31" s="954"/>
      <c r="AA31" s="415"/>
      <c r="AB31" s="375"/>
      <c r="AC31" s="375"/>
      <c r="AD31" s="375"/>
      <c r="AE31" s="367"/>
      <c r="AF31" s="954"/>
      <c r="AG31" s="383"/>
      <c r="AH31" s="378"/>
      <c r="AI31" s="378"/>
      <c r="AJ31" s="378"/>
      <c r="AK31" s="378"/>
      <c r="AL31" s="954"/>
      <c r="AM31" s="383"/>
      <c r="AN31" s="378"/>
      <c r="AO31" s="378"/>
      <c r="AP31" s="378"/>
      <c r="AQ31" s="378"/>
      <c r="AR31" s="954"/>
      <c r="AS31" s="198"/>
      <c r="AT31" s="213"/>
      <c r="AU31" s="213"/>
      <c r="AV31" s="213"/>
      <c r="AW31" s="190"/>
      <c r="AX31" s="213"/>
      <c r="AY31" s="229"/>
      <c r="AZ31" s="12"/>
      <c r="BA31" s="72"/>
      <c r="BD31" s="481"/>
    </row>
    <row r="32" spans="1:56" x14ac:dyDescent="0.25">
      <c r="A32" s="4">
        <v>30</v>
      </c>
      <c r="B32" s="229"/>
      <c r="C32" s="237"/>
      <c r="D32" s="149"/>
      <c r="E32" s="149"/>
      <c r="F32" s="149"/>
      <c r="G32" s="618"/>
      <c r="H32" s="954"/>
      <c r="I32" s="382"/>
      <c r="J32" s="375"/>
      <c r="K32" s="375"/>
      <c r="L32" s="375"/>
      <c r="M32" s="375"/>
      <c r="N32" s="954"/>
      <c r="O32" s="435"/>
      <c r="P32" s="149"/>
      <c r="Q32" s="149"/>
      <c r="R32" s="149"/>
      <c r="S32" s="149"/>
      <c r="T32" s="954"/>
      <c r="U32" s="367"/>
      <c r="V32" s="375"/>
      <c r="W32" s="375"/>
      <c r="X32" s="375"/>
      <c r="Y32" s="367"/>
      <c r="Z32" s="954"/>
      <c r="AA32" s="386"/>
      <c r="AB32" s="375"/>
      <c r="AC32" s="375"/>
      <c r="AD32" s="375"/>
      <c r="AE32" s="367"/>
      <c r="AF32" s="954"/>
      <c r="AG32" s="383"/>
      <c r="AH32" s="378"/>
      <c r="AI32" s="378"/>
      <c r="AJ32" s="378"/>
      <c r="AK32" s="378"/>
      <c r="AL32" s="954"/>
      <c r="AM32" s="383"/>
      <c r="AN32" s="378"/>
      <c r="AO32" s="378"/>
      <c r="AP32" s="378"/>
      <c r="AQ32" s="378"/>
      <c r="AR32" s="954"/>
      <c r="AS32" s="198"/>
      <c r="AT32" s="213"/>
      <c r="AU32" s="213"/>
      <c r="AV32" s="213"/>
      <c r="AW32" s="190"/>
      <c r="AX32" s="213"/>
      <c r="AY32" s="229"/>
      <c r="AZ32" s="12"/>
      <c r="BA32" s="72"/>
      <c r="BD32" s="481"/>
    </row>
    <row r="33" spans="1:56" x14ac:dyDescent="0.25">
      <c r="A33" s="4">
        <v>31</v>
      </c>
      <c r="B33" s="229"/>
      <c r="C33" s="237"/>
      <c r="D33" s="149"/>
      <c r="E33" s="149"/>
      <c r="F33" s="149"/>
      <c r="G33" s="618"/>
      <c r="H33" s="954"/>
      <c r="I33" s="382"/>
      <c r="J33" s="375"/>
      <c r="K33" s="375"/>
      <c r="L33" s="375"/>
      <c r="M33" s="375"/>
      <c r="N33" s="954"/>
      <c r="O33" s="435"/>
      <c r="P33" s="149"/>
      <c r="Q33" s="149"/>
      <c r="R33" s="149"/>
      <c r="S33" s="149"/>
      <c r="T33" s="954"/>
      <c r="U33" s="367"/>
      <c r="V33" s="375"/>
      <c r="W33" s="375"/>
      <c r="X33" s="375"/>
      <c r="Y33" s="367"/>
      <c r="Z33" s="954"/>
      <c r="AA33" s="386"/>
      <c r="AB33" s="375"/>
      <c r="AC33" s="375"/>
      <c r="AD33" s="375"/>
      <c r="AE33" s="367"/>
      <c r="AF33" s="954"/>
      <c r="AG33" s="383"/>
      <c r="AH33" s="378"/>
      <c r="AI33" s="378"/>
      <c r="AJ33" s="378"/>
      <c r="AK33" s="378"/>
      <c r="AL33" s="954"/>
      <c r="AM33" s="383"/>
      <c r="AN33" s="378"/>
      <c r="AO33" s="378"/>
      <c r="AP33" s="378"/>
      <c r="AQ33" s="378"/>
      <c r="AR33" s="954"/>
      <c r="AS33" s="198"/>
      <c r="AT33" s="213"/>
      <c r="AU33" s="213"/>
      <c r="AV33" s="213"/>
      <c r="AW33" s="190"/>
      <c r="AX33" s="213"/>
      <c r="AY33" s="229"/>
      <c r="AZ33" s="12"/>
      <c r="BA33" s="72"/>
      <c r="BD33" s="481"/>
    </row>
    <row r="34" spans="1:56" x14ac:dyDescent="0.25">
      <c r="A34" s="4">
        <v>32</v>
      </c>
      <c r="B34" s="229"/>
      <c r="C34" s="237"/>
      <c r="D34" s="149"/>
      <c r="E34" s="149"/>
      <c r="F34" s="149"/>
      <c r="G34" s="618"/>
      <c r="H34" s="954"/>
      <c r="I34" s="385"/>
      <c r="J34" s="378"/>
      <c r="K34" s="378"/>
      <c r="L34" s="378"/>
      <c r="M34" s="378"/>
      <c r="N34" s="954"/>
      <c r="O34" s="435"/>
      <c r="P34" s="149"/>
      <c r="Q34" s="149"/>
      <c r="R34" s="149"/>
      <c r="S34" s="149"/>
      <c r="T34" s="954"/>
      <c r="U34" s="367"/>
      <c r="V34" s="375"/>
      <c r="W34" s="375"/>
      <c r="X34" s="375"/>
      <c r="Y34" s="367"/>
      <c r="Z34" s="954"/>
      <c r="AA34" s="386"/>
      <c r="AB34" s="375"/>
      <c r="AC34" s="375"/>
      <c r="AD34" s="375"/>
      <c r="AE34" s="367"/>
      <c r="AF34" s="954"/>
      <c r="AG34" s="383"/>
      <c r="AH34" s="378"/>
      <c r="AI34" s="378"/>
      <c r="AJ34" s="378"/>
      <c r="AK34" s="378"/>
      <c r="AL34" s="954"/>
      <c r="AM34" s="383"/>
      <c r="AN34" s="378"/>
      <c r="AO34" s="378"/>
      <c r="AP34" s="378"/>
      <c r="AQ34" s="378"/>
      <c r="AR34" s="954"/>
      <c r="AS34" s="159"/>
      <c r="AT34" s="9"/>
      <c r="AU34" s="9"/>
      <c r="AV34" s="9"/>
      <c r="AW34" s="190"/>
      <c r="AX34" s="213"/>
      <c r="AY34" s="229"/>
      <c r="AZ34" s="12"/>
      <c r="BA34" s="72"/>
      <c r="BD34" s="481"/>
    </row>
    <row r="35" spans="1:56" x14ac:dyDescent="0.25">
      <c r="A35" s="4">
        <v>33</v>
      </c>
      <c r="B35" s="229"/>
      <c r="C35" s="237"/>
      <c r="D35" s="149"/>
      <c r="E35" s="149"/>
      <c r="F35" s="149"/>
      <c r="G35" s="618"/>
      <c r="H35" s="954"/>
      <c r="I35" s="385"/>
      <c r="J35" s="378"/>
      <c r="K35" s="378"/>
      <c r="L35" s="378"/>
      <c r="M35" s="378"/>
      <c r="N35" s="954"/>
      <c r="O35" s="434"/>
      <c r="P35" s="149"/>
      <c r="Q35" s="210"/>
      <c r="R35" s="149"/>
      <c r="S35" s="149"/>
      <c r="T35" s="954"/>
      <c r="U35" s="367"/>
      <c r="V35" s="375"/>
      <c r="W35" s="375"/>
      <c r="X35" s="375"/>
      <c r="Y35" s="414"/>
      <c r="Z35" s="954"/>
      <c r="AA35" s="386"/>
      <c r="AB35" s="375"/>
      <c r="AC35" s="375"/>
      <c r="AD35" s="375"/>
      <c r="AE35" s="367"/>
      <c r="AF35" s="954"/>
      <c r="AG35" s="383"/>
      <c r="AH35" s="378"/>
      <c r="AI35" s="378"/>
      <c r="AJ35" s="378"/>
      <c r="AK35" s="378"/>
      <c r="AL35" s="954"/>
      <c r="AM35" s="383"/>
      <c r="AN35" s="378"/>
      <c r="AO35" s="378"/>
      <c r="AP35" s="378"/>
      <c r="AQ35" s="378"/>
      <c r="AR35" s="954"/>
      <c r="AS35" s="159"/>
      <c r="AT35" s="9"/>
      <c r="AU35" s="9"/>
      <c r="AV35" s="9"/>
      <c r="AW35" s="190"/>
      <c r="AX35" s="170"/>
      <c r="AY35" s="229"/>
      <c r="AZ35" s="12"/>
      <c r="BA35" s="72"/>
      <c r="BD35" s="481"/>
    </row>
    <row r="36" spans="1:56" x14ac:dyDescent="0.25">
      <c r="A36" s="4">
        <v>34</v>
      </c>
      <c r="B36" s="229"/>
      <c r="C36" s="237"/>
      <c r="D36" s="149"/>
      <c r="E36" s="149"/>
      <c r="F36" s="149"/>
      <c r="G36" s="618"/>
      <c r="H36" s="954"/>
      <c r="I36" s="385"/>
      <c r="J36" s="378"/>
      <c r="K36" s="378"/>
      <c r="L36" s="378"/>
      <c r="M36" s="378"/>
      <c r="N36" s="954"/>
      <c r="O36" s="434"/>
      <c r="P36" s="149"/>
      <c r="Q36" s="210"/>
      <c r="R36" s="149"/>
      <c r="S36" s="149"/>
      <c r="T36" s="954"/>
      <c r="U36" s="367"/>
      <c r="V36" s="375"/>
      <c r="W36" s="375"/>
      <c r="X36" s="375"/>
      <c r="Y36" s="414"/>
      <c r="Z36" s="954"/>
      <c r="AA36" s="386"/>
      <c r="AB36" s="375"/>
      <c r="AC36" s="375"/>
      <c r="AD36" s="375"/>
      <c r="AE36" s="367"/>
      <c r="AF36" s="954"/>
      <c r="AG36" s="383"/>
      <c r="AH36" s="378"/>
      <c r="AI36" s="378"/>
      <c r="AJ36" s="378"/>
      <c r="AK36" s="378"/>
      <c r="AL36" s="954"/>
      <c r="AM36" s="383"/>
      <c r="AN36" s="378"/>
      <c r="AO36" s="378"/>
      <c r="AP36" s="378"/>
      <c r="AQ36" s="378"/>
      <c r="AR36" s="954"/>
      <c r="AS36" s="159"/>
      <c r="AT36" s="9"/>
      <c r="AU36" s="9"/>
      <c r="AV36" s="9"/>
      <c r="AW36" s="190"/>
      <c r="AX36" s="170"/>
      <c r="AY36" s="229"/>
      <c r="AZ36" s="12"/>
      <c r="BA36" s="72"/>
      <c r="BD36" s="481"/>
    </row>
    <row r="37" spans="1:56" x14ac:dyDescent="0.25">
      <c r="A37" s="4">
        <v>35</v>
      </c>
      <c r="B37" s="229"/>
      <c r="C37" s="237"/>
      <c r="D37" s="149"/>
      <c r="E37" s="149"/>
      <c r="F37" s="149"/>
      <c r="G37" s="618"/>
      <c r="H37" s="954"/>
      <c r="I37" s="385"/>
      <c r="J37" s="378"/>
      <c r="K37" s="378"/>
      <c r="L37" s="378"/>
      <c r="M37" s="378"/>
      <c r="N37" s="954"/>
      <c r="O37" s="435"/>
      <c r="P37" s="149"/>
      <c r="Q37" s="149"/>
      <c r="R37" s="149"/>
      <c r="S37" s="149"/>
      <c r="T37" s="954"/>
      <c r="U37" s="367"/>
      <c r="V37" s="375"/>
      <c r="W37" s="375"/>
      <c r="X37" s="375"/>
      <c r="Y37" s="414"/>
      <c r="Z37" s="954"/>
      <c r="AA37" s="386"/>
      <c r="AB37" s="375"/>
      <c r="AC37" s="375"/>
      <c r="AD37" s="375"/>
      <c r="AE37" s="367"/>
      <c r="AF37" s="954"/>
      <c r="AG37" s="383"/>
      <c r="AH37" s="378"/>
      <c r="AI37" s="378"/>
      <c r="AJ37" s="378"/>
      <c r="AK37" s="378"/>
      <c r="AL37" s="954"/>
      <c r="AM37" s="383"/>
      <c r="AN37" s="378"/>
      <c r="AO37" s="378"/>
      <c r="AP37" s="378"/>
      <c r="AQ37" s="378"/>
      <c r="AR37" s="954"/>
      <c r="AS37" s="159"/>
      <c r="AT37" s="9"/>
      <c r="AU37" s="9"/>
      <c r="AV37" s="9"/>
      <c r="AW37" s="190"/>
      <c r="AX37" s="170"/>
      <c r="AY37" s="229"/>
      <c r="AZ37" s="12"/>
      <c r="BA37" s="72"/>
      <c r="BD37" s="481"/>
    </row>
    <row r="38" spans="1:56" x14ac:dyDescent="0.25">
      <c r="A38" s="4">
        <v>36</v>
      </c>
      <c r="B38" s="229"/>
      <c r="C38" s="237"/>
      <c r="D38" s="149"/>
      <c r="E38" s="149"/>
      <c r="F38" s="149"/>
      <c r="G38" s="618"/>
      <c r="H38" s="954"/>
      <c r="I38" s="385"/>
      <c r="J38" s="378"/>
      <c r="K38" s="378"/>
      <c r="L38" s="378"/>
      <c r="M38" s="378"/>
      <c r="N38" s="954"/>
      <c r="O38" s="435"/>
      <c r="P38" s="149"/>
      <c r="Q38" s="149"/>
      <c r="R38" s="149"/>
      <c r="S38" s="149"/>
      <c r="T38" s="954"/>
      <c r="U38" s="367"/>
      <c r="V38" s="375"/>
      <c r="W38" s="375"/>
      <c r="X38" s="375"/>
      <c r="Y38" s="414"/>
      <c r="Z38" s="954"/>
      <c r="AA38" s="386"/>
      <c r="AB38" s="375"/>
      <c r="AC38" s="375"/>
      <c r="AD38" s="375"/>
      <c r="AE38" s="367"/>
      <c r="AF38" s="954"/>
      <c r="AG38" s="383"/>
      <c r="AH38" s="378"/>
      <c r="AI38" s="378"/>
      <c r="AJ38" s="378"/>
      <c r="AK38" s="378"/>
      <c r="AL38" s="954"/>
      <c r="AM38" s="383"/>
      <c r="AN38" s="378"/>
      <c r="AO38" s="378"/>
      <c r="AP38" s="378"/>
      <c r="AQ38" s="378"/>
      <c r="AR38" s="954"/>
      <c r="AS38" s="159"/>
      <c r="AT38" s="9"/>
      <c r="AU38" s="9"/>
      <c r="AV38" s="9"/>
      <c r="AW38" s="190"/>
      <c r="AX38" s="170"/>
      <c r="AY38" s="229"/>
      <c r="AZ38" s="12"/>
      <c r="BA38" s="72"/>
      <c r="BD38" s="481"/>
    </row>
    <row r="39" spans="1:56" x14ac:dyDescent="0.25">
      <c r="A39" s="4">
        <v>37</v>
      </c>
      <c r="B39" s="229"/>
      <c r="C39" s="237"/>
      <c r="D39" s="149"/>
      <c r="E39" s="149"/>
      <c r="F39" s="149"/>
      <c r="G39" s="618"/>
      <c r="H39" s="954"/>
      <c r="I39" s="385"/>
      <c r="J39" s="378"/>
      <c r="K39" s="378"/>
      <c r="L39" s="378"/>
      <c r="M39" s="378"/>
      <c r="N39" s="954"/>
      <c r="O39" s="435"/>
      <c r="P39" s="149"/>
      <c r="Q39" s="149"/>
      <c r="R39" s="149"/>
      <c r="S39" s="149"/>
      <c r="T39" s="954"/>
      <c r="U39" s="367"/>
      <c r="V39" s="375"/>
      <c r="W39" s="375"/>
      <c r="X39" s="375"/>
      <c r="Y39" s="414"/>
      <c r="Z39" s="954"/>
      <c r="AA39" s="386"/>
      <c r="AB39" s="375"/>
      <c r="AC39" s="375"/>
      <c r="AD39" s="375"/>
      <c r="AE39" s="367"/>
      <c r="AF39" s="954"/>
      <c r="AG39" s="383"/>
      <c r="AH39" s="378"/>
      <c r="AI39" s="378"/>
      <c r="AJ39" s="378"/>
      <c r="AK39" s="378"/>
      <c r="AL39" s="954"/>
      <c r="AM39" s="383"/>
      <c r="AN39" s="378"/>
      <c r="AO39" s="378"/>
      <c r="AP39" s="378"/>
      <c r="AQ39" s="378"/>
      <c r="AR39" s="954"/>
      <c r="AS39" s="159"/>
      <c r="AT39" s="9"/>
      <c r="AU39" s="9"/>
      <c r="AV39" s="9"/>
      <c r="AW39" s="190"/>
      <c r="AX39" s="254"/>
      <c r="AY39" s="229"/>
      <c r="AZ39" s="12"/>
      <c r="BA39" s="72"/>
      <c r="BD39" s="481"/>
    </row>
    <row r="40" spans="1:56" x14ac:dyDescent="0.25">
      <c r="A40" s="4">
        <v>38</v>
      </c>
      <c r="B40" s="229"/>
      <c r="C40" s="237"/>
      <c r="D40" s="149"/>
      <c r="E40" s="149"/>
      <c r="F40" s="149"/>
      <c r="G40" s="618"/>
      <c r="H40" s="954"/>
      <c r="I40" s="385"/>
      <c r="J40" s="378"/>
      <c r="K40" s="378"/>
      <c r="L40" s="378"/>
      <c r="M40" s="378"/>
      <c r="N40" s="954"/>
      <c r="O40" s="435"/>
      <c r="P40" s="149"/>
      <c r="Q40" s="149"/>
      <c r="R40" s="149"/>
      <c r="S40" s="149"/>
      <c r="T40" s="954"/>
      <c r="U40" s="367"/>
      <c r="V40" s="375"/>
      <c r="W40" s="375"/>
      <c r="X40" s="375"/>
      <c r="Y40" s="414"/>
      <c r="Z40" s="954"/>
      <c r="AA40" s="386"/>
      <c r="AB40" s="375"/>
      <c r="AC40" s="375"/>
      <c r="AD40" s="375"/>
      <c r="AE40" s="366"/>
      <c r="AF40" s="954"/>
      <c r="AG40" s="383"/>
      <c r="AH40" s="378"/>
      <c r="AI40" s="378"/>
      <c r="AJ40" s="378"/>
      <c r="AK40" s="378"/>
      <c r="AL40" s="954"/>
      <c r="AM40" s="383"/>
      <c r="AN40" s="378"/>
      <c r="AO40" s="378"/>
      <c r="AP40" s="378"/>
      <c r="AQ40" s="378"/>
      <c r="AR40" s="954"/>
      <c r="AS40" s="159"/>
      <c r="AT40" s="9"/>
      <c r="AU40" s="9"/>
      <c r="AV40" s="9"/>
      <c r="AW40" s="190"/>
      <c r="AX40" s="254"/>
      <c r="AY40" s="229"/>
      <c r="AZ40" s="12"/>
      <c r="BA40" s="72"/>
      <c r="BD40" s="481"/>
    </row>
    <row r="41" spans="1:56" x14ac:dyDescent="0.25">
      <c r="A41" s="4">
        <v>39</v>
      </c>
      <c r="B41" s="229"/>
      <c r="C41" s="237"/>
      <c r="D41" s="149"/>
      <c r="E41" s="149"/>
      <c r="F41" s="149"/>
      <c r="G41" s="618"/>
      <c r="H41" s="954"/>
      <c r="I41" s="385"/>
      <c r="J41" s="378"/>
      <c r="K41" s="378"/>
      <c r="L41" s="378"/>
      <c r="M41" s="378"/>
      <c r="N41" s="954"/>
      <c r="O41" s="435"/>
      <c r="P41" s="149"/>
      <c r="Q41" s="149"/>
      <c r="R41" s="149"/>
      <c r="S41" s="149"/>
      <c r="T41" s="954"/>
      <c r="U41" s="367"/>
      <c r="V41" s="375"/>
      <c r="W41" s="375"/>
      <c r="X41" s="375"/>
      <c r="Y41" s="414"/>
      <c r="Z41" s="954"/>
      <c r="AA41" s="386"/>
      <c r="AB41" s="375"/>
      <c r="AC41" s="375"/>
      <c r="AD41" s="375"/>
      <c r="AE41" s="366"/>
      <c r="AF41" s="954"/>
      <c r="AG41" s="383"/>
      <c r="AH41" s="378"/>
      <c r="AI41" s="378"/>
      <c r="AJ41" s="378"/>
      <c r="AK41" s="378"/>
      <c r="AL41" s="954"/>
      <c r="AM41" s="383"/>
      <c r="AN41" s="378"/>
      <c r="AO41" s="378"/>
      <c r="AP41" s="378"/>
      <c r="AQ41" s="378"/>
      <c r="AR41" s="954"/>
      <c r="AS41" s="159"/>
      <c r="AT41" s="9"/>
      <c r="AU41" s="9"/>
      <c r="AV41" s="9"/>
      <c r="AW41" s="190"/>
      <c r="AX41" s="213"/>
      <c r="AY41" s="229"/>
      <c r="AZ41" s="12"/>
      <c r="BA41" s="72"/>
      <c r="BD41" s="481"/>
    </row>
    <row r="42" spans="1:56" x14ac:dyDescent="0.25">
      <c r="A42" s="4">
        <v>40</v>
      </c>
      <c r="B42" s="229"/>
      <c r="C42" s="237"/>
      <c r="D42" s="149"/>
      <c r="E42" s="149"/>
      <c r="F42" s="149"/>
      <c r="G42" s="618"/>
      <c r="H42" s="954"/>
      <c r="I42" s="385"/>
      <c r="J42" s="378"/>
      <c r="K42" s="378"/>
      <c r="L42" s="378"/>
      <c r="M42" s="378"/>
      <c r="N42" s="954"/>
      <c r="O42" s="435"/>
      <c r="P42" s="149"/>
      <c r="Q42" s="149"/>
      <c r="R42" s="149"/>
      <c r="S42" s="149"/>
      <c r="T42" s="954"/>
      <c r="U42" s="367"/>
      <c r="V42" s="375"/>
      <c r="W42" s="375"/>
      <c r="X42" s="375"/>
      <c r="Y42" s="414"/>
      <c r="Z42" s="954"/>
      <c r="AA42" s="386"/>
      <c r="AB42" s="375"/>
      <c r="AC42" s="375"/>
      <c r="AD42" s="375"/>
      <c r="AE42" s="366"/>
      <c r="AF42" s="954"/>
      <c r="AG42" s="383"/>
      <c r="AH42" s="378"/>
      <c r="AI42" s="378"/>
      <c r="AJ42" s="378"/>
      <c r="AK42" s="378"/>
      <c r="AL42" s="954"/>
      <c r="AM42" s="383"/>
      <c r="AN42" s="378"/>
      <c r="AO42" s="378"/>
      <c r="AP42" s="378"/>
      <c r="AQ42" s="378"/>
      <c r="AR42" s="954"/>
      <c r="AS42" s="159"/>
      <c r="AT42" s="9"/>
      <c r="AU42" s="9"/>
      <c r="AV42" s="9"/>
      <c r="AW42" s="190"/>
      <c r="AX42" s="213"/>
      <c r="AY42" s="229"/>
      <c r="AZ42" s="12"/>
      <c r="BA42" s="72"/>
      <c r="BD42" s="481"/>
    </row>
    <row r="43" spans="1:56" x14ac:dyDescent="0.25">
      <c r="A43" s="4">
        <v>41</v>
      </c>
      <c r="B43" s="229"/>
      <c r="C43" s="237"/>
      <c r="D43" s="149"/>
      <c r="E43" s="149"/>
      <c r="F43" s="149"/>
      <c r="G43" s="618"/>
      <c r="H43" s="954"/>
      <c r="I43" s="385"/>
      <c r="J43" s="378"/>
      <c r="K43" s="378"/>
      <c r="L43" s="378"/>
      <c r="M43" s="378"/>
      <c r="N43" s="954"/>
      <c r="O43" s="435"/>
      <c r="P43" s="149"/>
      <c r="Q43" s="149"/>
      <c r="R43" s="149"/>
      <c r="S43" s="149"/>
      <c r="T43" s="954"/>
      <c r="U43" s="367"/>
      <c r="V43" s="375"/>
      <c r="W43" s="375"/>
      <c r="X43" s="375"/>
      <c r="Y43" s="414"/>
      <c r="Z43" s="954"/>
      <c r="AA43" s="386"/>
      <c r="AB43" s="375"/>
      <c r="AC43" s="375"/>
      <c r="AD43" s="375"/>
      <c r="AE43" s="366"/>
      <c r="AF43" s="954"/>
      <c r="AG43" s="383"/>
      <c r="AH43" s="378"/>
      <c r="AI43" s="378"/>
      <c r="AJ43" s="378"/>
      <c r="AK43" s="378"/>
      <c r="AL43" s="954"/>
      <c r="AM43" s="383"/>
      <c r="AN43" s="378"/>
      <c r="AO43" s="378"/>
      <c r="AP43" s="378"/>
      <c r="AQ43" s="378"/>
      <c r="AR43" s="954"/>
      <c r="AS43" s="198"/>
      <c r="AT43" s="213"/>
      <c r="AU43" s="9"/>
      <c r="AV43" s="9"/>
      <c r="AW43" s="190"/>
      <c r="AX43" s="213"/>
      <c r="AY43" s="229"/>
      <c r="AZ43" s="12"/>
      <c r="BA43" s="72"/>
      <c r="BD43" s="481"/>
    </row>
    <row r="44" spans="1:56" x14ac:dyDescent="0.25">
      <c r="A44" s="4">
        <v>42</v>
      </c>
      <c r="B44" s="229"/>
      <c r="C44" s="237"/>
      <c r="D44" s="149"/>
      <c r="E44" s="149"/>
      <c r="F44" s="149"/>
      <c r="G44" s="618"/>
      <c r="H44" s="954"/>
      <c r="I44" s="385"/>
      <c r="J44" s="378"/>
      <c r="K44" s="378"/>
      <c r="L44" s="378"/>
      <c r="M44" s="378"/>
      <c r="N44" s="954"/>
      <c r="O44" s="435"/>
      <c r="P44" s="149"/>
      <c r="Q44" s="149"/>
      <c r="R44" s="149"/>
      <c r="S44" s="149"/>
      <c r="T44" s="954"/>
      <c r="U44" s="367"/>
      <c r="V44" s="375"/>
      <c r="W44" s="375"/>
      <c r="X44" s="375"/>
      <c r="Y44" s="414"/>
      <c r="Z44" s="954"/>
      <c r="AA44" s="386"/>
      <c r="AB44" s="375"/>
      <c r="AC44" s="375"/>
      <c r="AD44" s="375"/>
      <c r="AE44" s="366"/>
      <c r="AF44" s="954"/>
      <c r="AG44" s="383"/>
      <c r="AH44" s="378"/>
      <c r="AI44" s="378"/>
      <c r="AJ44" s="378"/>
      <c r="AK44" s="378"/>
      <c r="AL44" s="954"/>
      <c r="AM44" s="383"/>
      <c r="AN44" s="378"/>
      <c r="AO44" s="378"/>
      <c r="AP44" s="378"/>
      <c r="AQ44" s="378"/>
      <c r="AR44" s="954"/>
      <c r="AS44" s="198"/>
      <c r="AT44" s="213"/>
      <c r="AU44" s="9"/>
      <c r="AV44" s="9"/>
      <c r="AW44" s="190"/>
      <c r="AX44" s="213"/>
      <c r="AY44" s="229"/>
      <c r="AZ44" s="12"/>
      <c r="BA44" s="72"/>
      <c r="BD44" s="481"/>
    </row>
    <row r="45" spans="1:56" x14ac:dyDescent="0.25">
      <c r="A45" s="4">
        <v>43</v>
      </c>
      <c r="B45" s="229"/>
      <c r="C45" s="237"/>
      <c r="D45" s="149"/>
      <c r="E45" s="149"/>
      <c r="F45" s="149"/>
      <c r="G45" s="618"/>
      <c r="H45" s="954"/>
      <c r="I45" s="385"/>
      <c r="J45" s="378"/>
      <c r="K45" s="378"/>
      <c r="L45" s="378"/>
      <c r="M45" s="378"/>
      <c r="N45" s="954"/>
      <c r="O45" s="434"/>
      <c r="P45" s="149"/>
      <c r="Q45" s="210"/>
      <c r="R45" s="149"/>
      <c r="S45" s="149"/>
      <c r="T45" s="954"/>
      <c r="U45" s="367"/>
      <c r="V45" s="375"/>
      <c r="W45" s="375"/>
      <c r="X45" s="375"/>
      <c r="Y45" s="378"/>
      <c r="Z45" s="954"/>
      <c r="AA45" s="386"/>
      <c r="AB45" s="375"/>
      <c r="AC45" s="375"/>
      <c r="AD45" s="375"/>
      <c r="AE45" s="366"/>
      <c r="AF45" s="954"/>
      <c r="AG45" s="383"/>
      <c r="AH45" s="378"/>
      <c r="AI45" s="378"/>
      <c r="AJ45" s="378"/>
      <c r="AK45" s="378"/>
      <c r="AL45" s="954"/>
      <c r="AM45" s="383"/>
      <c r="AN45" s="378"/>
      <c r="AO45" s="378"/>
      <c r="AP45" s="378"/>
      <c r="AQ45" s="378"/>
      <c r="AR45" s="954"/>
      <c r="AS45" s="198"/>
      <c r="AT45" s="213"/>
      <c r="AU45" s="9"/>
      <c r="AV45" s="9"/>
      <c r="AW45" s="190"/>
      <c r="AX45" s="170"/>
      <c r="AY45" s="229"/>
      <c r="AZ45" s="12"/>
      <c r="BA45" s="72"/>
      <c r="BD45" s="481"/>
    </row>
    <row r="46" spans="1:56" x14ac:dyDescent="0.25">
      <c r="A46" s="4">
        <v>44</v>
      </c>
      <c r="B46" s="229"/>
      <c r="C46" s="237"/>
      <c r="D46" s="149"/>
      <c r="E46" s="149"/>
      <c r="F46" s="149"/>
      <c r="G46" s="618"/>
      <c r="H46" s="954"/>
      <c r="I46" s="385"/>
      <c r="J46" s="378"/>
      <c r="K46" s="378"/>
      <c r="L46" s="378"/>
      <c r="M46" s="378"/>
      <c r="N46" s="954"/>
      <c r="O46" s="434"/>
      <c r="P46" s="149"/>
      <c r="Q46" s="210"/>
      <c r="R46" s="149"/>
      <c r="S46" s="149"/>
      <c r="T46" s="954"/>
      <c r="U46" s="367"/>
      <c r="V46" s="375"/>
      <c r="W46" s="375"/>
      <c r="X46" s="375"/>
      <c r="Y46" s="378"/>
      <c r="Z46" s="954"/>
      <c r="AA46" s="386"/>
      <c r="AB46" s="375"/>
      <c r="AC46" s="375"/>
      <c r="AD46" s="375"/>
      <c r="AE46" s="366"/>
      <c r="AF46" s="954"/>
      <c r="AG46" s="383"/>
      <c r="AH46" s="378"/>
      <c r="AI46" s="378"/>
      <c r="AJ46" s="378"/>
      <c r="AK46" s="378"/>
      <c r="AL46" s="954"/>
      <c r="AM46" s="383"/>
      <c r="AN46" s="378"/>
      <c r="AO46" s="378"/>
      <c r="AP46" s="378"/>
      <c r="AQ46" s="378"/>
      <c r="AR46" s="954"/>
      <c r="AS46" s="198"/>
      <c r="AT46" s="213"/>
      <c r="AU46" s="213"/>
      <c r="AV46" s="9"/>
      <c r="AW46" s="190"/>
      <c r="AX46" s="170"/>
      <c r="AY46" s="229"/>
      <c r="AZ46" s="12"/>
      <c r="BA46" s="72"/>
      <c r="BD46" s="481"/>
    </row>
    <row r="47" spans="1:56" x14ac:dyDescent="0.25">
      <c r="A47" s="4">
        <v>45</v>
      </c>
      <c r="B47" s="229"/>
      <c r="C47" s="237"/>
      <c r="D47" s="149"/>
      <c r="E47" s="149"/>
      <c r="F47" s="149"/>
      <c r="G47" s="618"/>
      <c r="H47" s="954"/>
      <c r="I47" s="385"/>
      <c r="J47" s="378"/>
      <c r="K47" s="378"/>
      <c r="L47" s="378"/>
      <c r="M47" s="378"/>
      <c r="N47" s="954"/>
      <c r="O47" s="435"/>
      <c r="P47" s="149"/>
      <c r="Q47" s="149"/>
      <c r="R47" s="149"/>
      <c r="S47" s="149"/>
      <c r="T47" s="954"/>
      <c r="U47" s="367"/>
      <c r="V47" s="375"/>
      <c r="W47" s="375"/>
      <c r="X47" s="375"/>
      <c r="Y47" s="378"/>
      <c r="Z47" s="954"/>
      <c r="AA47" s="386"/>
      <c r="AB47" s="375"/>
      <c r="AC47" s="375"/>
      <c r="AD47" s="375"/>
      <c r="AE47" s="366"/>
      <c r="AF47" s="954"/>
      <c r="AG47" s="383"/>
      <c r="AH47" s="378"/>
      <c r="AI47" s="378"/>
      <c r="AJ47" s="378"/>
      <c r="AK47" s="378"/>
      <c r="AL47" s="954"/>
      <c r="AM47" s="383"/>
      <c r="AN47" s="378"/>
      <c r="AO47" s="378"/>
      <c r="AP47" s="378"/>
      <c r="AQ47" s="378"/>
      <c r="AR47" s="954"/>
      <c r="AS47" s="198"/>
      <c r="AT47" s="213"/>
      <c r="AU47" s="9"/>
      <c r="AV47" s="9"/>
      <c r="AW47" s="190"/>
      <c r="AX47" s="170"/>
      <c r="AY47" s="229"/>
      <c r="AZ47" s="12"/>
      <c r="BA47" s="72"/>
      <c r="BD47" s="481"/>
    </row>
    <row r="48" spans="1:56" x14ac:dyDescent="0.25">
      <c r="A48" s="4">
        <v>46</v>
      </c>
      <c r="B48" s="229"/>
      <c r="C48" s="237"/>
      <c r="D48" s="149"/>
      <c r="E48" s="149"/>
      <c r="F48" s="149"/>
      <c r="G48" s="618"/>
      <c r="H48" s="954"/>
      <c r="I48" s="385"/>
      <c r="J48" s="378"/>
      <c r="K48" s="378"/>
      <c r="L48" s="378"/>
      <c r="M48" s="378"/>
      <c r="N48" s="954"/>
      <c r="O48" s="435"/>
      <c r="P48" s="149"/>
      <c r="Q48" s="149"/>
      <c r="R48" s="149"/>
      <c r="S48" s="149"/>
      <c r="T48" s="954"/>
      <c r="U48" s="367"/>
      <c r="V48" s="375"/>
      <c r="W48" s="375"/>
      <c r="X48" s="375"/>
      <c r="Y48" s="378"/>
      <c r="Z48" s="954"/>
      <c r="AA48" s="386"/>
      <c r="AB48" s="375"/>
      <c r="AC48" s="375"/>
      <c r="AD48" s="375"/>
      <c r="AE48" s="366"/>
      <c r="AF48" s="954"/>
      <c r="AG48" s="383"/>
      <c r="AH48" s="378"/>
      <c r="AI48" s="378"/>
      <c r="AJ48" s="378"/>
      <c r="AK48" s="378"/>
      <c r="AL48" s="954"/>
      <c r="AM48" s="383"/>
      <c r="AN48" s="378"/>
      <c r="AO48" s="378"/>
      <c r="AP48" s="378"/>
      <c r="AQ48" s="378"/>
      <c r="AR48" s="954"/>
      <c r="AS48" s="198"/>
      <c r="AT48" s="213"/>
      <c r="AU48" s="9"/>
      <c r="AV48" s="9"/>
      <c r="AW48" s="190"/>
      <c r="AX48" s="170"/>
      <c r="AY48" s="229"/>
      <c r="AZ48" s="12"/>
      <c r="BA48" s="72"/>
      <c r="BD48" s="481"/>
    </row>
    <row r="49" spans="1:56" x14ac:dyDescent="0.25">
      <c r="A49" s="4">
        <v>47</v>
      </c>
      <c r="B49" s="229"/>
      <c r="C49" s="237"/>
      <c r="D49" s="149"/>
      <c r="E49" s="149"/>
      <c r="F49" s="149"/>
      <c r="G49" s="618"/>
      <c r="H49" s="954"/>
      <c r="I49" s="385"/>
      <c r="J49" s="378"/>
      <c r="K49" s="378"/>
      <c r="L49" s="378"/>
      <c r="M49" s="378"/>
      <c r="N49" s="954"/>
      <c r="O49" s="435"/>
      <c r="P49" s="149"/>
      <c r="Q49" s="149"/>
      <c r="R49" s="149"/>
      <c r="S49" s="149"/>
      <c r="T49" s="954"/>
      <c r="U49" s="367"/>
      <c r="V49" s="375"/>
      <c r="W49" s="375"/>
      <c r="X49" s="375"/>
      <c r="Y49" s="378"/>
      <c r="Z49" s="954"/>
      <c r="AA49" s="386"/>
      <c r="AB49" s="375"/>
      <c r="AC49" s="375"/>
      <c r="AD49" s="375"/>
      <c r="AE49" s="366"/>
      <c r="AF49" s="954"/>
      <c r="AG49" s="383"/>
      <c r="AH49" s="378"/>
      <c r="AI49" s="378"/>
      <c r="AJ49" s="378"/>
      <c r="AK49" s="378"/>
      <c r="AL49" s="954"/>
      <c r="AM49" s="383"/>
      <c r="AN49" s="378"/>
      <c r="AO49" s="378"/>
      <c r="AP49" s="378"/>
      <c r="AQ49" s="378"/>
      <c r="AR49" s="954"/>
      <c r="AS49" s="159"/>
      <c r="AT49" s="9"/>
      <c r="AU49" s="9"/>
      <c r="AV49" s="9"/>
      <c r="AW49" s="190"/>
      <c r="AX49" s="254"/>
      <c r="AY49" s="229"/>
      <c r="AZ49" s="12"/>
      <c r="BA49" s="72"/>
      <c r="BD49" s="481"/>
    </row>
    <row r="50" spans="1:56" x14ac:dyDescent="0.25">
      <c r="A50" s="4">
        <v>48</v>
      </c>
      <c r="B50" s="229"/>
      <c r="C50" s="237"/>
      <c r="D50" s="149"/>
      <c r="E50" s="149"/>
      <c r="F50" s="149"/>
      <c r="G50" s="618"/>
      <c r="H50" s="954"/>
      <c r="I50" s="385"/>
      <c r="J50" s="378"/>
      <c r="K50" s="378"/>
      <c r="L50" s="378"/>
      <c r="M50" s="378"/>
      <c r="N50" s="954"/>
      <c r="O50" s="435"/>
      <c r="P50" s="149"/>
      <c r="Q50" s="149"/>
      <c r="R50" s="149"/>
      <c r="S50" s="149"/>
      <c r="T50" s="954"/>
      <c r="U50" s="367"/>
      <c r="V50" s="375"/>
      <c r="W50" s="375"/>
      <c r="X50" s="375"/>
      <c r="Y50" s="378"/>
      <c r="Z50" s="954"/>
      <c r="AA50" s="386"/>
      <c r="AB50" s="375"/>
      <c r="AC50" s="375"/>
      <c r="AD50" s="375"/>
      <c r="AE50" s="366"/>
      <c r="AF50" s="954"/>
      <c r="AG50" s="383"/>
      <c r="AH50" s="378"/>
      <c r="AI50" s="378"/>
      <c r="AJ50" s="378"/>
      <c r="AK50" s="378"/>
      <c r="AL50" s="954"/>
      <c r="AM50" s="383"/>
      <c r="AN50" s="378"/>
      <c r="AO50" s="378"/>
      <c r="AP50" s="378"/>
      <c r="AQ50" s="378"/>
      <c r="AR50" s="954"/>
      <c r="AS50" s="159"/>
      <c r="AT50" s="9"/>
      <c r="AU50" s="9"/>
      <c r="AV50" s="9"/>
      <c r="AW50" s="190"/>
      <c r="AX50" s="254"/>
      <c r="AY50" s="229"/>
      <c r="AZ50" s="12"/>
      <c r="BA50" s="72"/>
      <c r="BD50" s="481"/>
    </row>
    <row r="51" spans="1:56" x14ac:dyDescent="0.25">
      <c r="A51" s="4">
        <v>49</v>
      </c>
      <c r="B51" s="229"/>
      <c r="C51" s="237"/>
      <c r="D51" s="149"/>
      <c r="E51" s="149"/>
      <c r="F51" s="149"/>
      <c r="G51" s="618"/>
      <c r="H51" s="954"/>
      <c r="I51" s="385"/>
      <c r="J51" s="378"/>
      <c r="K51" s="378"/>
      <c r="L51" s="378"/>
      <c r="M51" s="378"/>
      <c r="N51" s="954"/>
      <c r="O51" s="435"/>
      <c r="P51" s="149"/>
      <c r="Q51" s="149"/>
      <c r="R51" s="149"/>
      <c r="S51" s="149"/>
      <c r="T51" s="954"/>
      <c r="U51" s="367"/>
      <c r="V51" s="375"/>
      <c r="W51" s="375"/>
      <c r="X51" s="375"/>
      <c r="Y51" s="378"/>
      <c r="Z51" s="954"/>
      <c r="AA51" s="386"/>
      <c r="AB51" s="375"/>
      <c r="AC51" s="375"/>
      <c r="AD51" s="375"/>
      <c r="AE51" s="366"/>
      <c r="AF51" s="954"/>
      <c r="AG51" s="383"/>
      <c r="AH51" s="378"/>
      <c r="AI51" s="378"/>
      <c r="AJ51" s="378"/>
      <c r="AK51" s="378"/>
      <c r="AL51" s="954"/>
      <c r="AM51" s="383"/>
      <c r="AN51" s="378"/>
      <c r="AO51" s="378"/>
      <c r="AP51" s="378"/>
      <c r="AQ51" s="378"/>
      <c r="AR51" s="954"/>
      <c r="AS51" s="159"/>
      <c r="AT51" s="9"/>
      <c r="AU51" s="9"/>
      <c r="AV51" s="9"/>
      <c r="AW51" s="190"/>
      <c r="AX51" s="213"/>
      <c r="AY51" s="229"/>
      <c r="AZ51" s="12"/>
      <c r="BA51" s="72"/>
      <c r="BD51" s="481"/>
    </row>
    <row r="52" spans="1:56" x14ac:dyDescent="0.25">
      <c r="A52" s="4">
        <v>50</v>
      </c>
      <c r="B52" s="229"/>
      <c r="C52" s="237"/>
      <c r="D52" s="149"/>
      <c r="E52" s="149"/>
      <c r="F52" s="149"/>
      <c r="G52" s="618"/>
      <c r="H52" s="954"/>
      <c r="I52" s="385"/>
      <c r="J52" s="378"/>
      <c r="K52" s="378"/>
      <c r="L52" s="378"/>
      <c r="M52" s="378"/>
      <c r="N52" s="954"/>
      <c r="O52" s="435"/>
      <c r="P52" s="149"/>
      <c r="Q52" s="149"/>
      <c r="R52" s="149"/>
      <c r="S52" s="149"/>
      <c r="T52" s="954"/>
      <c r="U52" s="367"/>
      <c r="V52" s="375"/>
      <c r="W52" s="375"/>
      <c r="X52" s="375"/>
      <c r="Y52" s="378"/>
      <c r="Z52" s="954"/>
      <c r="AA52" s="386"/>
      <c r="AB52" s="375"/>
      <c r="AC52" s="375"/>
      <c r="AD52" s="375"/>
      <c r="AE52" s="366"/>
      <c r="AF52" s="954"/>
      <c r="AG52" s="383"/>
      <c r="AH52" s="378"/>
      <c r="AI52" s="378"/>
      <c r="AJ52" s="378"/>
      <c r="AK52" s="378"/>
      <c r="AL52" s="954"/>
      <c r="AM52" s="383"/>
      <c r="AN52" s="378"/>
      <c r="AO52" s="378"/>
      <c r="AP52" s="378"/>
      <c r="AQ52" s="378"/>
      <c r="AR52" s="954"/>
      <c r="AS52" s="159"/>
      <c r="AT52" s="9"/>
      <c r="AU52" s="9"/>
      <c r="AV52" s="9"/>
      <c r="AW52" s="190"/>
      <c r="AX52" s="213"/>
      <c r="AY52" s="229"/>
      <c r="AZ52" s="12"/>
      <c r="BA52" s="72"/>
      <c r="BD52" s="481"/>
    </row>
    <row r="53" spans="1:56" x14ac:dyDescent="0.25">
      <c r="A53" s="4">
        <v>51</v>
      </c>
      <c r="B53" s="229"/>
      <c r="C53" s="237"/>
      <c r="D53" s="149"/>
      <c r="E53" s="149"/>
      <c r="F53" s="149"/>
      <c r="G53" s="618"/>
      <c r="H53" s="954"/>
      <c r="I53" s="385"/>
      <c r="J53" s="378"/>
      <c r="K53" s="378"/>
      <c r="L53" s="378"/>
      <c r="M53" s="378"/>
      <c r="N53" s="954"/>
      <c r="O53" s="435"/>
      <c r="P53" s="149"/>
      <c r="Q53" s="149"/>
      <c r="R53" s="149"/>
      <c r="S53" s="149"/>
      <c r="T53" s="954"/>
      <c r="U53" s="367"/>
      <c r="V53" s="375"/>
      <c r="W53" s="375"/>
      <c r="X53" s="375"/>
      <c r="Y53" s="378"/>
      <c r="Z53" s="954"/>
      <c r="AA53" s="386"/>
      <c r="AB53" s="375"/>
      <c r="AC53" s="375"/>
      <c r="AD53" s="375"/>
      <c r="AE53" s="366"/>
      <c r="AF53" s="954"/>
      <c r="AG53" s="383"/>
      <c r="AH53" s="378"/>
      <c r="AI53" s="378"/>
      <c r="AJ53" s="378"/>
      <c r="AK53" s="378"/>
      <c r="AL53" s="954"/>
      <c r="AM53" s="383"/>
      <c r="AN53" s="378"/>
      <c r="AO53" s="378"/>
      <c r="AP53" s="378"/>
      <c r="AQ53" s="378"/>
      <c r="AR53" s="954"/>
      <c r="AS53" s="159"/>
      <c r="AT53" s="9"/>
      <c r="AU53" s="9"/>
      <c r="AV53" s="9"/>
      <c r="AW53" s="190"/>
      <c r="AX53" s="213"/>
      <c r="AY53" s="229"/>
      <c r="AZ53" s="12"/>
      <c r="BA53" s="72"/>
      <c r="BD53" s="481"/>
    </row>
    <row r="54" spans="1:56" x14ac:dyDescent="0.25">
      <c r="A54" s="4">
        <v>52</v>
      </c>
      <c r="B54" s="229"/>
      <c r="C54" s="237"/>
      <c r="D54" s="149"/>
      <c r="E54" s="149"/>
      <c r="F54" s="149"/>
      <c r="G54" s="618"/>
      <c r="H54" s="954"/>
      <c r="I54" s="385"/>
      <c r="J54" s="378"/>
      <c r="K54" s="378"/>
      <c r="L54" s="378"/>
      <c r="M54" s="378"/>
      <c r="N54" s="954"/>
      <c r="O54" s="435"/>
      <c r="P54" s="149"/>
      <c r="Q54" s="149"/>
      <c r="R54" s="149"/>
      <c r="S54" s="149"/>
      <c r="T54" s="954"/>
      <c r="U54" s="367"/>
      <c r="V54" s="375"/>
      <c r="W54" s="375"/>
      <c r="X54" s="375"/>
      <c r="Y54" s="378"/>
      <c r="Z54" s="954"/>
      <c r="AA54" s="386"/>
      <c r="AB54" s="375"/>
      <c r="AC54" s="375"/>
      <c r="AD54" s="375"/>
      <c r="AE54" s="366"/>
      <c r="AF54" s="954"/>
      <c r="AG54" s="383"/>
      <c r="AH54" s="378"/>
      <c r="AI54" s="378"/>
      <c r="AJ54" s="378"/>
      <c r="AK54" s="378"/>
      <c r="AL54" s="954"/>
      <c r="AM54" s="383"/>
      <c r="AN54" s="378"/>
      <c r="AO54" s="378"/>
      <c r="AP54" s="378"/>
      <c r="AQ54" s="378"/>
      <c r="AR54" s="954"/>
      <c r="AS54" s="159"/>
      <c r="AT54" s="9"/>
      <c r="AU54" s="9"/>
      <c r="AV54" s="9"/>
      <c r="AW54" s="190"/>
      <c r="AX54" s="213"/>
      <c r="AY54" s="229"/>
      <c r="AZ54" s="12"/>
      <c r="BA54" s="72"/>
      <c r="BD54" s="481"/>
    </row>
    <row r="55" spans="1:56" x14ac:dyDescent="0.25">
      <c r="A55" s="4">
        <v>53</v>
      </c>
      <c r="B55" s="413"/>
      <c r="C55" s="237"/>
      <c r="D55" s="149"/>
      <c r="E55" s="149"/>
      <c r="F55" s="149"/>
      <c r="G55" s="618"/>
      <c r="H55" s="954"/>
      <c r="I55" s="385"/>
      <c r="J55" s="378"/>
      <c r="K55" s="378"/>
      <c r="L55" s="378"/>
      <c r="M55" s="378"/>
      <c r="N55" s="954"/>
      <c r="O55" s="435"/>
      <c r="P55" s="149"/>
      <c r="Q55" s="149"/>
      <c r="R55" s="149"/>
      <c r="S55" s="149"/>
      <c r="T55" s="954"/>
      <c r="U55" s="367"/>
      <c r="V55" s="375"/>
      <c r="W55" s="375"/>
      <c r="X55" s="375"/>
      <c r="Y55" s="367"/>
      <c r="Z55" s="954"/>
      <c r="AA55" s="386"/>
      <c r="AB55" s="375"/>
      <c r="AC55" s="375"/>
      <c r="AD55" s="375"/>
      <c r="AE55" s="366"/>
      <c r="AF55" s="954"/>
      <c r="AG55" s="383"/>
      <c r="AH55" s="378"/>
      <c r="AI55" s="378"/>
      <c r="AJ55" s="378"/>
      <c r="AK55" s="378"/>
      <c r="AL55" s="954"/>
      <c r="AM55" s="383"/>
      <c r="AN55" s="378"/>
      <c r="AO55" s="378"/>
      <c r="AP55" s="378"/>
      <c r="AQ55" s="378"/>
      <c r="AR55" s="954"/>
      <c r="AS55" s="159"/>
      <c r="AT55" s="9"/>
      <c r="AU55" s="9"/>
      <c r="AV55" s="9"/>
      <c r="AW55" s="228"/>
      <c r="AX55" s="213"/>
      <c r="AY55" s="229"/>
      <c r="AZ55" s="12"/>
      <c r="BA55" s="72"/>
      <c r="BD55" s="481"/>
    </row>
    <row r="56" spans="1:56" x14ac:dyDescent="0.25">
      <c r="A56" s="4">
        <v>54</v>
      </c>
      <c r="B56" s="413"/>
      <c r="C56" s="237"/>
      <c r="D56" s="149"/>
      <c r="E56" s="149"/>
      <c r="F56" s="149"/>
      <c r="G56" s="618"/>
      <c r="H56" s="954"/>
      <c r="I56" s="385"/>
      <c r="J56" s="378"/>
      <c r="K56" s="378"/>
      <c r="L56" s="378"/>
      <c r="M56" s="378"/>
      <c r="N56" s="954"/>
      <c r="O56" s="435"/>
      <c r="P56" s="149"/>
      <c r="Q56" s="149"/>
      <c r="R56" s="149"/>
      <c r="S56" s="149"/>
      <c r="T56" s="954"/>
      <c r="U56" s="367"/>
      <c r="V56" s="375"/>
      <c r="W56" s="375"/>
      <c r="X56" s="375"/>
      <c r="Y56" s="378"/>
      <c r="Z56" s="954"/>
      <c r="AA56" s="386"/>
      <c r="AB56" s="375"/>
      <c r="AC56" s="375"/>
      <c r="AD56" s="375"/>
      <c r="AE56" s="366"/>
      <c r="AF56" s="954"/>
      <c r="AG56" s="383"/>
      <c r="AH56" s="378"/>
      <c r="AI56" s="378"/>
      <c r="AJ56" s="378"/>
      <c r="AK56" s="378"/>
      <c r="AL56" s="954"/>
      <c r="AM56" s="383"/>
      <c r="AN56" s="378"/>
      <c r="AO56" s="378"/>
      <c r="AP56" s="378"/>
      <c r="AQ56" s="378"/>
      <c r="AR56" s="954"/>
      <c r="AS56" s="159"/>
      <c r="AT56" s="9"/>
      <c r="AU56" s="9"/>
      <c r="AV56" s="9"/>
      <c r="AW56" s="228"/>
      <c r="AX56" s="213"/>
      <c r="AY56" s="229"/>
      <c r="AZ56" s="12"/>
      <c r="BA56" s="72"/>
      <c r="BD56" s="481"/>
    </row>
    <row r="57" spans="1:56" x14ac:dyDescent="0.25">
      <c r="A57" s="4">
        <v>55</v>
      </c>
      <c r="B57" s="413"/>
      <c r="C57" s="237"/>
      <c r="D57" s="149"/>
      <c r="E57" s="149"/>
      <c r="F57" s="149"/>
      <c r="G57" s="618"/>
      <c r="H57" s="954"/>
      <c r="I57" s="385"/>
      <c r="J57" s="378"/>
      <c r="K57" s="378"/>
      <c r="L57" s="378"/>
      <c r="M57" s="378"/>
      <c r="N57" s="954"/>
      <c r="O57" s="435"/>
      <c r="P57" s="149"/>
      <c r="Q57" s="149"/>
      <c r="R57" s="149"/>
      <c r="S57" s="149"/>
      <c r="T57" s="954"/>
      <c r="U57" s="367"/>
      <c r="V57" s="375"/>
      <c r="W57" s="375"/>
      <c r="X57" s="375"/>
      <c r="Y57" s="378"/>
      <c r="Z57" s="954"/>
      <c r="AA57" s="386"/>
      <c r="AB57" s="375"/>
      <c r="AC57" s="375"/>
      <c r="AD57" s="375"/>
      <c r="AE57" s="366"/>
      <c r="AF57" s="954"/>
      <c r="AG57" s="383"/>
      <c r="AH57" s="378"/>
      <c r="AI57" s="378"/>
      <c r="AJ57" s="378"/>
      <c r="AK57" s="378"/>
      <c r="AL57" s="954"/>
      <c r="AM57" s="415"/>
      <c r="AN57" s="378"/>
      <c r="AO57" s="378"/>
      <c r="AP57" s="378"/>
      <c r="AQ57" s="367"/>
      <c r="AR57" s="954"/>
      <c r="AS57" s="159"/>
      <c r="AT57" s="9"/>
      <c r="AU57" s="9"/>
      <c r="AV57" s="9"/>
      <c r="AW57" s="228"/>
      <c r="AX57" s="213"/>
      <c r="AY57" s="229"/>
      <c r="AZ57" s="12"/>
      <c r="BA57" s="72"/>
      <c r="BD57" s="481"/>
    </row>
    <row r="58" spans="1:56" x14ac:dyDescent="0.25">
      <c r="A58" s="4">
        <v>56</v>
      </c>
      <c r="B58" s="413"/>
      <c r="C58" s="237"/>
      <c r="D58" s="149"/>
      <c r="E58" s="149"/>
      <c r="F58" s="149"/>
      <c r="G58" s="618"/>
      <c r="H58" s="954"/>
      <c r="I58" s="385"/>
      <c r="J58" s="378"/>
      <c r="K58" s="378"/>
      <c r="L58" s="378"/>
      <c r="M58" s="378"/>
      <c r="N58" s="954"/>
      <c r="O58" s="435"/>
      <c r="P58" s="149"/>
      <c r="Q58" s="149"/>
      <c r="R58" s="149"/>
      <c r="S58" s="149"/>
      <c r="T58" s="954"/>
      <c r="U58" s="367"/>
      <c r="V58" s="375"/>
      <c r="W58" s="375"/>
      <c r="X58" s="375"/>
      <c r="Y58" s="367"/>
      <c r="Z58" s="954"/>
      <c r="AA58" s="386"/>
      <c r="AB58" s="375"/>
      <c r="AC58" s="375"/>
      <c r="AD58" s="375"/>
      <c r="AE58" s="366"/>
      <c r="AF58" s="954"/>
      <c r="AG58" s="383"/>
      <c r="AH58" s="378"/>
      <c r="AI58" s="378"/>
      <c r="AJ58" s="378"/>
      <c r="AK58" s="378"/>
      <c r="AL58" s="954"/>
      <c r="AM58" s="374"/>
      <c r="AN58" s="378"/>
      <c r="AO58" s="378"/>
      <c r="AP58" s="378"/>
      <c r="AQ58" s="378"/>
      <c r="AR58" s="954"/>
      <c r="AS58" s="159"/>
      <c r="AT58" s="9"/>
      <c r="AU58" s="9"/>
      <c r="AV58" s="9"/>
      <c r="AW58" s="228"/>
      <c r="AX58" s="213"/>
      <c r="AY58" s="229"/>
      <c r="AZ58" s="12"/>
      <c r="BA58" s="72"/>
      <c r="BD58" s="481"/>
    </row>
    <row r="59" spans="1:56" x14ac:dyDescent="0.25">
      <c r="A59" s="4">
        <v>57</v>
      </c>
      <c r="B59" s="149"/>
      <c r="C59" s="237"/>
      <c r="D59" s="149"/>
      <c r="E59" s="149"/>
      <c r="F59" s="149"/>
      <c r="G59" s="618"/>
      <c r="H59" s="954"/>
      <c r="I59" s="385"/>
      <c r="J59" s="378"/>
      <c r="K59" s="378"/>
      <c r="L59" s="378"/>
      <c r="M59" s="378"/>
      <c r="N59" s="954"/>
      <c r="O59" s="435"/>
      <c r="P59" s="149"/>
      <c r="Q59" s="149"/>
      <c r="R59" s="149"/>
      <c r="S59" s="149"/>
      <c r="T59" s="954"/>
      <c r="U59" s="378"/>
      <c r="V59" s="378"/>
      <c r="W59" s="378"/>
      <c r="X59" s="378"/>
      <c r="Y59" s="378"/>
      <c r="Z59" s="954"/>
      <c r="AA59" s="386"/>
      <c r="AB59" s="375"/>
      <c r="AC59" s="375"/>
      <c r="AD59" s="375"/>
      <c r="AE59" s="366"/>
      <c r="AF59" s="954"/>
      <c r="AG59" s="383"/>
      <c r="AH59" s="378"/>
      <c r="AI59" s="378"/>
      <c r="AJ59" s="378"/>
      <c r="AK59" s="378"/>
      <c r="AL59" s="954"/>
      <c r="AM59" s="383"/>
      <c r="AN59" s="378"/>
      <c r="AO59" s="378"/>
      <c r="AP59" s="378"/>
      <c r="AQ59" s="378"/>
      <c r="AR59" s="954"/>
      <c r="AS59" s="159"/>
      <c r="AT59" s="9"/>
      <c r="AU59" s="9"/>
      <c r="AV59" s="9"/>
      <c r="AW59" s="228"/>
      <c r="AX59" s="213"/>
      <c r="AY59" s="229"/>
      <c r="AZ59" s="12"/>
      <c r="BA59" s="72"/>
      <c r="BD59" s="481"/>
    </row>
    <row r="60" spans="1:56" x14ac:dyDescent="0.25">
      <c r="A60" s="4">
        <v>58</v>
      </c>
      <c r="B60" s="149"/>
      <c r="C60" s="237"/>
      <c r="D60" s="149"/>
      <c r="E60" s="149"/>
      <c r="F60" s="149"/>
      <c r="G60" s="618"/>
      <c r="H60" s="954"/>
      <c r="I60" s="385"/>
      <c r="J60" s="378"/>
      <c r="K60" s="378"/>
      <c r="L60" s="378"/>
      <c r="M60" s="378"/>
      <c r="N60" s="954"/>
      <c r="O60" s="435"/>
      <c r="P60" s="149"/>
      <c r="Q60" s="149"/>
      <c r="R60" s="149"/>
      <c r="S60" s="149"/>
      <c r="T60" s="954"/>
      <c r="U60" s="378"/>
      <c r="V60" s="378"/>
      <c r="W60" s="378"/>
      <c r="X60" s="378"/>
      <c r="Y60" s="378"/>
      <c r="Z60" s="954"/>
      <c r="AA60" s="386"/>
      <c r="AB60" s="375"/>
      <c r="AC60" s="375"/>
      <c r="AD60" s="375"/>
      <c r="AE60" s="366"/>
      <c r="AF60" s="954"/>
      <c r="AG60" s="383"/>
      <c r="AH60" s="378"/>
      <c r="AI60" s="378"/>
      <c r="AJ60" s="378"/>
      <c r="AK60" s="378"/>
      <c r="AL60" s="954"/>
      <c r="AM60" s="383"/>
      <c r="AN60" s="378"/>
      <c r="AO60" s="378"/>
      <c r="AP60" s="378"/>
      <c r="AQ60" s="378"/>
      <c r="AR60" s="954"/>
      <c r="AS60" s="159"/>
      <c r="AT60" s="9"/>
      <c r="AU60" s="9"/>
      <c r="AV60" s="9"/>
      <c r="AW60" s="228"/>
      <c r="AX60" s="213"/>
      <c r="AY60" s="229"/>
      <c r="AZ60" s="12"/>
      <c r="BA60" s="72"/>
      <c r="BD60" s="481"/>
    </row>
    <row r="61" spans="1:56" x14ac:dyDescent="0.25">
      <c r="A61" s="4">
        <v>59</v>
      </c>
      <c r="B61" s="149"/>
      <c r="C61" s="237"/>
      <c r="D61" s="149"/>
      <c r="E61" s="149"/>
      <c r="F61" s="149"/>
      <c r="G61" s="618"/>
      <c r="H61" s="954"/>
      <c r="I61" s="385"/>
      <c r="J61" s="378"/>
      <c r="K61" s="378"/>
      <c r="L61" s="378"/>
      <c r="M61" s="378"/>
      <c r="N61" s="954"/>
      <c r="O61" s="435"/>
      <c r="P61" s="149"/>
      <c r="Q61" s="149"/>
      <c r="R61" s="149"/>
      <c r="S61" s="149"/>
      <c r="T61" s="954"/>
      <c r="U61" s="378"/>
      <c r="V61" s="378"/>
      <c r="W61" s="378"/>
      <c r="X61" s="378"/>
      <c r="Y61" s="378"/>
      <c r="Z61" s="954"/>
      <c r="AA61" s="386"/>
      <c r="AB61" s="375"/>
      <c r="AC61" s="375"/>
      <c r="AD61" s="375"/>
      <c r="AE61" s="366"/>
      <c r="AF61" s="954"/>
      <c r="AG61" s="383"/>
      <c r="AH61" s="378"/>
      <c r="AI61" s="378"/>
      <c r="AJ61" s="378"/>
      <c r="AK61" s="378"/>
      <c r="AL61" s="954"/>
      <c r="AM61" s="383"/>
      <c r="AN61" s="378"/>
      <c r="AO61" s="378"/>
      <c r="AP61" s="378"/>
      <c r="AQ61" s="378"/>
      <c r="AR61" s="954"/>
      <c r="AS61" s="159"/>
      <c r="AT61" s="9"/>
      <c r="AU61" s="9"/>
      <c r="AV61" s="9"/>
      <c r="AW61" s="22"/>
      <c r="AX61" s="9"/>
      <c r="AY61" s="12"/>
      <c r="AZ61" s="12"/>
      <c r="BA61" s="72"/>
      <c r="BD61" s="481"/>
    </row>
    <row r="62" spans="1:56" x14ac:dyDescent="0.25">
      <c r="A62" s="4">
        <v>60</v>
      </c>
      <c r="B62" s="149"/>
      <c r="C62" s="237"/>
      <c r="D62" s="149"/>
      <c r="E62" s="149"/>
      <c r="F62" s="149"/>
      <c r="G62" s="618"/>
      <c r="H62" s="954"/>
      <c r="I62" s="385"/>
      <c r="J62" s="378"/>
      <c r="K62" s="378"/>
      <c r="L62" s="378"/>
      <c r="M62" s="378"/>
      <c r="N62" s="954"/>
      <c r="O62" s="435"/>
      <c r="P62" s="149"/>
      <c r="Q62" s="149"/>
      <c r="R62" s="149"/>
      <c r="S62" s="149"/>
      <c r="T62" s="954"/>
      <c r="U62" s="378"/>
      <c r="V62" s="378"/>
      <c r="W62" s="378"/>
      <c r="X62" s="378"/>
      <c r="Y62" s="378"/>
      <c r="Z62" s="954"/>
      <c r="AA62" s="386"/>
      <c r="AB62" s="375"/>
      <c r="AC62" s="375"/>
      <c r="AD62" s="375"/>
      <c r="AE62" s="366"/>
      <c r="AF62" s="954"/>
      <c r="AG62" s="383"/>
      <c r="AH62" s="378"/>
      <c r="AI62" s="378"/>
      <c r="AJ62" s="378"/>
      <c r="AK62" s="378"/>
      <c r="AL62" s="954"/>
      <c r="AM62" s="383"/>
      <c r="AN62" s="378"/>
      <c r="AO62" s="378"/>
      <c r="AP62" s="378"/>
      <c r="AQ62" s="378"/>
      <c r="AR62" s="954"/>
      <c r="AS62" s="159"/>
      <c r="AT62" s="9"/>
      <c r="AU62" s="9"/>
      <c r="AV62" s="9"/>
      <c r="AW62" s="22"/>
      <c r="AX62" s="9"/>
      <c r="AY62" s="12"/>
      <c r="AZ62" s="12"/>
      <c r="BA62" s="72"/>
      <c r="BD62" s="481"/>
    </row>
    <row r="63" spans="1:56" x14ac:dyDescent="0.25">
      <c r="A63" s="4">
        <v>61</v>
      </c>
      <c r="B63" s="149"/>
      <c r="C63" s="237"/>
      <c r="D63" s="149"/>
      <c r="E63" s="149"/>
      <c r="F63" s="149"/>
      <c r="G63" s="618"/>
      <c r="H63" s="954"/>
      <c r="I63" s="385"/>
      <c r="J63" s="378"/>
      <c r="K63" s="378"/>
      <c r="L63" s="378"/>
      <c r="M63" s="378"/>
      <c r="N63" s="954"/>
      <c r="O63" s="435"/>
      <c r="P63" s="149"/>
      <c r="Q63" s="149"/>
      <c r="R63" s="149"/>
      <c r="S63" s="149"/>
      <c r="T63" s="954"/>
      <c r="U63" s="378"/>
      <c r="V63" s="378"/>
      <c r="W63" s="378"/>
      <c r="X63" s="378"/>
      <c r="Y63" s="378"/>
      <c r="Z63" s="954"/>
      <c r="AA63" s="386"/>
      <c r="AB63" s="375"/>
      <c r="AC63" s="375"/>
      <c r="AD63" s="375"/>
      <c r="AE63" s="366"/>
      <c r="AF63" s="954"/>
      <c r="AG63" s="383"/>
      <c r="AH63" s="378"/>
      <c r="AI63" s="378"/>
      <c r="AJ63" s="378"/>
      <c r="AK63" s="378"/>
      <c r="AL63" s="954"/>
      <c r="AM63" s="383"/>
      <c r="AN63" s="378"/>
      <c r="AO63" s="378"/>
      <c r="AP63" s="378"/>
      <c r="AQ63" s="378"/>
      <c r="AR63" s="954"/>
      <c r="AS63" s="159"/>
      <c r="AT63" s="9"/>
      <c r="AU63" s="9"/>
      <c r="AV63" s="9"/>
      <c r="AW63" s="22"/>
      <c r="AX63" s="9"/>
      <c r="AY63" s="12"/>
      <c r="AZ63" s="12"/>
      <c r="BA63" s="72"/>
      <c r="BD63" s="481"/>
    </row>
    <row r="64" spans="1:56" x14ac:dyDescent="0.25">
      <c r="A64" s="4">
        <v>62</v>
      </c>
      <c r="B64" s="149"/>
      <c r="C64" s="237"/>
      <c r="D64" s="149"/>
      <c r="E64" s="149"/>
      <c r="F64" s="149"/>
      <c r="G64" s="618"/>
      <c r="H64" s="954"/>
      <c r="I64" s="385"/>
      <c r="J64" s="378"/>
      <c r="K64" s="378"/>
      <c r="L64" s="378"/>
      <c r="M64" s="378"/>
      <c r="N64" s="954"/>
      <c r="O64" s="435"/>
      <c r="P64" s="149"/>
      <c r="Q64" s="149"/>
      <c r="R64" s="149"/>
      <c r="S64" s="149"/>
      <c r="T64" s="954"/>
      <c r="U64" s="378"/>
      <c r="V64" s="378"/>
      <c r="W64" s="378"/>
      <c r="X64" s="378"/>
      <c r="Y64" s="378"/>
      <c r="Z64" s="954"/>
      <c r="AA64" s="386"/>
      <c r="AB64" s="375"/>
      <c r="AC64" s="375"/>
      <c r="AD64" s="375"/>
      <c r="AE64" s="366"/>
      <c r="AF64" s="954"/>
      <c r="AG64" s="383"/>
      <c r="AH64" s="378"/>
      <c r="AI64" s="378"/>
      <c r="AJ64" s="378"/>
      <c r="AK64" s="378"/>
      <c r="AL64" s="954"/>
      <c r="AM64" s="383"/>
      <c r="AN64" s="378"/>
      <c r="AO64" s="378"/>
      <c r="AP64" s="378"/>
      <c r="AQ64" s="378"/>
      <c r="AR64" s="954"/>
      <c r="AS64" s="159"/>
      <c r="AT64" s="9"/>
      <c r="AU64" s="9"/>
      <c r="AV64" s="9"/>
      <c r="AW64" s="22"/>
      <c r="AX64" s="9"/>
      <c r="AY64" s="12"/>
      <c r="AZ64" s="12"/>
      <c r="BA64" s="72"/>
      <c r="BD64" s="481"/>
    </row>
    <row r="65" spans="1:56" x14ac:dyDescent="0.25">
      <c r="A65" s="4">
        <v>63</v>
      </c>
      <c r="B65" s="149"/>
      <c r="C65" s="238"/>
      <c r="D65" s="149"/>
      <c r="E65" s="149"/>
      <c r="F65" s="149"/>
      <c r="G65" s="618"/>
      <c r="H65" s="954"/>
      <c r="I65" s="385"/>
      <c r="J65" s="378"/>
      <c r="K65" s="378"/>
      <c r="L65" s="378"/>
      <c r="M65" s="378"/>
      <c r="N65" s="954"/>
      <c r="O65" s="435"/>
      <c r="P65" s="149"/>
      <c r="Q65" s="149"/>
      <c r="R65" s="149"/>
      <c r="S65" s="149"/>
      <c r="T65" s="954"/>
      <c r="U65" s="378"/>
      <c r="V65" s="378"/>
      <c r="W65" s="378"/>
      <c r="X65" s="378"/>
      <c r="Y65" s="378"/>
      <c r="Z65" s="954"/>
      <c r="AA65" s="386"/>
      <c r="AB65" s="375"/>
      <c r="AC65" s="375"/>
      <c r="AD65" s="375"/>
      <c r="AE65" s="366"/>
      <c r="AF65" s="954"/>
      <c r="AG65" s="383"/>
      <c r="AH65" s="378"/>
      <c r="AI65" s="378"/>
      <c r="AJ65" s="378"/>
      <c r="AK65" s="378"/>
      <c r="AL65" s="954"/>
      <c r="AM65" s="383"/>
      <c r="AN65" s="378"/>
      <c r="AO65" s="378"/>
      <c r="AP65" s="378"/>
      <c r="AQ65" s="378"/>
      <c r="AR65" s="954"/>
      <c r="AS65" s="159"/>
      <c r="AT65" s="9"/>
      <c r="AU65" s="9"/>
      <c r="AV65" s="9"/>
      <c r="AW65" s="184"/>
      <c r="AX65" s="9"/>
      <c r="AY65" s="12"/>
      <c r="AZ65" s="12"/>
      <c r="BA65" s="72"/>
      <c r="BD65" s="481"/>
    </row>
    <row r="66" spans="1:56" x14ac:dyDescent="0.25">
      <c r="A66" s="58">
        <v>64</v>
      </c>
      <c r="B66" s="149"/>
      <c r="C66" s="238"/>
      <c r="D66" s="149"/>
      <c r="E66" s="149"/>
      <c r="F66" s="149"/>
      <c r="G66" s="618"/>
      <c r="H66" s="954"/>
      <c r="I66" s="385"/>
      <c r="J66" s="378"/>
      <c r="K66" s="378"/>
      <c r="L66" s="378"/>
      <c r="M66" s="378"/>
      <c r="N66" s="954"/>
      <c r="O66" s="435"/>
      <c r="P66" s="149"/>
      <c r="Q66" s="149"/>
      <c r="R66" s="149"/>
      <c r="S66" s="149"/>
      <c r="T66" s="954"/>
      <c r="U66" s="378"/>
      <c r="V66" s="378"/>
      <c r="W66" s="378"/>
      <c r="X66" s="378"/>
      <c r="Y66" s="378"/>
      <c r="Z66" s="954"/>
      <c r="AA66" s="386"/>
      <c r="AB66" s="375"/>
      <c r="AC66" s="375"/>
      <c r="AD66" s="375"/>
      <c r="AE66" s="366"/>
      <c r="AF66" s="954"/>
      <c r="AG66" s="383"/>
      <c r="AH66" s="378"/>
      <c r="AI66" s="378"/>
      <c r="AJ66" s="378"/>
      <c r="AK66" s="378"/>
      <c r="AL66" s="954"/>
      <c r="AM66" s="383"/>
      <c r="AN66" s="378"/>
      <c r="AO66" s="378"/>
      <c r="AP66" s="378"/>
      <c r="AQ66" s="378"/>
      <c r="AR66" s="954"/>
      <c r="AS66" s="159"/>
      <c r="AT66" s="9"/>
      <c r="AU66" s="9"/>
      <c r="AV66" s="9"/>
      <c r="AW66" s="184"/>
      <c r="AX66" s="9"/>
      <c r="AY66" s="12"/>
      <c r="AZ66" s="12"/>
      <c r="BA66" s="72"/>
      <c r="BD66" s="481"/>
    </row>
    <row r="67" spans="1:56" x14ac:dyDescent="0.25">
      <c r="A67" s="58">
        <v>65</v>
      </c>
      <c r="B67" s="149"/>
      <c r="C67" s="238"/>
      <c r="D67" s="149"/>
      <c r="E67" s="149"/>
      <c r="F67" s="149"/>
      <c r="G67" s="618"/>
      <c r="H67" s="954"/>
      <c r="I67" s="385"/>
      <c r="J67" s="378"/>
      <c r="K67" s="378"/>
      <c r="L67" s="378"/>
      <c r="M67" s="378"/>
      <c r="N67" s="954"/>
      <c r="O67" s="435"/>
      <c r="P67" s="149"/>
      <c r="Q67" s="149"/>
      <c r="R67" s="149"/>
      <c r="S67" s="149"/>
      <c r="T67" s="954"/>
      <c r="U67" s="378"/>
      <c r="V67" s="378"/>
      <c r="W67" s="378"/>
      <c r="X67" s="378"/>
      <c r="Y67" s="378"/>
      <c r="Z67" s="954"/>
      <c r="AA67" s="386"/>
      <c r="AB67" s="375"/>
      <c r="AC67" s="375"/>
      <c r="AD67" s="375"/>
      <c r="AE67" s="366"/>
      <c r="AF67" s="954"/>
      <c r="AG67" s="383"/>
      <c r="AH67" s="378"/>
      <c r="AI67" s="378"/>
      <c r="AJ67" s="378"/>
      <c r="AK67" s="378"/>
      <c r="AL67" s="954"/>
      <c r="AM67" s="383"/>
      <c r="AN67" s="378"/>
      <c r="AO67" s="378"/>
      <c r="AP67" s="378"/>
      <c r="AQ67" s="378"/>
      <c r="AR67" s="954"/>
      <c r="AS67" s="159"/>
      <c r="AT67" s="9"/>
      <c r="AU67" s="9"/>
      <c r="AV67" s="9"/>
      <c r="AW67" s="184"/>
      <c r="AX67" s="9"/>
      <c r="AY67" s="12"/>
      <c r="AZ67" s="12"/>
      <c r="BA67" s="72"/>
      <c r="BD67" s="481"/>
    </row>
    <row r="68" spans="1:56" x14ac:dyDescent="0.25">
      <c r="A68" s="58">
        <v>66</v>
      </c>
      <c r="B68" s="149"/>
      <c r="C68" s="238"/>
      <c r="D68" s="149"/>
      <c r="E68" s="149"/>
      <c r="F68" s="149"/>
      <c r="G68" s="618"/>
      <c r="H68" s="954"/>
      <c r="I68" s="385"/>
      <c r="J68" s="378"/>
      <c r="K68" s="378"/>
      <c r="L68" s="378"/>
      <c r="M68" s="378"/>
      <c r="N68" s="954"/>
      <c r="O68" s="435"/>
      <c r="P68" s="149"/>
      <c r="Q68" s="149"/>
      <c r="R68" s="149"/>
      <c r="S68" s="149"/>
      <c r="T68" s="954"/>
      <c r="U68" s="378"/>
      <c r="V68" s="378"/>
      <c r="W68" s="378"/>
      <c r="X68" s="378"/>
      <c r="Y68" s="378"/>
      <c r="Z68" s="954"/>
      <c r="AA68" s="386"/>
      <c r="AB68" s="375"/>
      <c r="AC68" s="375"/>
      <c r="AD68" s="375"/>
      <c r="AE68" s="366"/>
      <c r="AF68" s="954"/>
      <c r="AG68" s="383"/>
      <c r="AH68" s="378"/>
      <c r="AI68" s="378"/>
      <c r="AJ68" s="378"/>
      <c r="AK68" s="378"/>
      <c r="AL68" s="954"/>
      <c r="AM68" s="383"/>
      <c r="AN68" s="378"/>
      <c r="AO68" s="378"/>
      <c r="AP68" s="378"/>
      <c r="AQ68" s="378"/>
      <c r="AR68" s="954"/>
      <c r="AS68" s="159"/>
      <c r="AT68" s="9"/>
      <c r="AU68" s="9"/>
      <c r="AV68" s="9"/>
      <c r="AW68" s="184"/>
      <c r="AX68" s="9"/>
      <c r="AY68" s="12"/>
      <c r="AZ68" s="12"/>
      <c r="BA68" s="72"/>
      <c r="BD68" s="481"/>
    </row>
    <row r="69" spans="1:56" x14ac:dyDescent="0.25">
      <c r="A69" s="58">
        <v>67</v>
      </c>
      <c r="B69" s="149"/>
      <c r="C69" s="238"/>
      <c r="D69" s="149"/>
      <c r="E69" s="149"/>
      <c r="F69" s="149"/>
      <c r="G69" s="343"/>
      <c r="H69" s="954"/>
      <c r="I69" s="385"/>
      <c r="J69" s="378"/>
      <c r="K69" s="378"/>
      <c r="L69" s="378"/>
      <c r="M69" s="378"/>
      <c r="N69" s="954"/>
      <c r="O69" s="435"/>
      <c r="P69" s="149"/>
      <c r="Q69" s="149"/>
      <c r="R69" s="149"/>
      <c r="S69" s="149"/>
      <c r="T69" s="954"/>
      <c r="U69" s="378"/>
      <c r="V69" s="378"/>
      <c r="W69" s="378"/>
      <c r="X69" s="378"/>
      <c r="Y69" s="378"/>
      <c r="Z69" s="954"/>
      <c r="AA69" s="386"/>
      <c r="AB69" s="375"/>
      <c r="AC69" s="375"/>
      <c r="AD69" s="375"/>
      <c r="AE69" s="366"/>
      <c r="AF69" s="954"/>
      <c r="AG69" s="383"/>
      <c r="AH69" s="378"/>
      <c r="AI69" s="378"/>
      <c r="AJ69" s="378"/>
      <c r="AK69" s="378"/>
      <c r="AL69" s="954"/>
      <c r="AM69" s="383"/>
      <c r="AN69" s="378"/>
      <c r="AO69" s="378"/>
      <c r="AP69" s="378"/>
      <c r="AQ69" s="378"/>
      <c r="AR69" s="954"/>
      <c r="AS69" s="159"/>
      <c r="AT69" s="9"/>
      <c r="AU69" s="9"/>
      <c r="AV69" s="9"/>
      <c r="AW69" s="184"/>
      <c r="AX69" s="9"/>
      <c r="AY69" s="12"/>
      <c r="AZ69" s="12"/>
      <c r="BA69" s="72"/>
      <c r="BD69" s="481"/>
    </row>
    <row r="70" spans="1:56" x14ac:dyDescent="0.25">
      <c r="A70" s="58">
        <v>68</v>
      </c>
      <c r="B70" s="157"/>
      <c r="C70" s="238"/>
      <c r="D70" s="149"/>
      <c r="E70" s="149"/>
      <c r="F70" s="149"/>
      <c r="G70" s="343"/>
      <c r="H70" s="954"/>
      <c r="I70" s="385"/>
      <c r="J70" s="378"/>
      <c r="K70" s="378"/>
      <c r="L70" s="378"/>
      <c r="M70" s="378"/>
      <c r="N70" s="954"/>
      <c r="O70" s="435"/>
      <c r="P70" s="149"/>
      <c r="Q70" s="149"/>
      <c r="R70" s="149"/>
      <c r="S70" s="149"/>
      <c r="T70" s="954"/>
      <c r="U70" s="378"/>
      <c r="V70" s="378"/>
      <c r="W70" s="378"/>
      <c r="X70" s="378"/>
      <c r="Y70" s="378"/>
      <c r="Z70" s="954"/>
      <c r="AA70" s="386"/>
      <c r="AB70" s="375"/>
      <c r="AC70" s="375"/>
      <c r="AD70" s="375"/>
      <c r="AE70" s="366"/>
      <c r="AF70" s="954"/>
      <c r="AG70" s="383"/>
      <c r="AH70" s="378"/>
      <c r="AI70" s="378"/>
      <c r="AJ70" s="378"/>
      <c r="AK70" s="378"/>
      <c r="AL70" s="954"/>
      <c r="AM70" s="383"/>
      <c r="AN70" s="378"/>
      <c r="AO70" s="378"/>
      <c r="AP70" s="378"/>
      <c r="AQ70" s="378"/>
      <c r="AR70" s="954"/>
      <c r="AS70" s="159"/>
      <c r="AT70" s="9"/>
      <c r="AU70" s="9"/>
      <c r="AV70" s="9"/>
      <c r="AW70" s="184"/>
      <c r="AX70" s="9"/>
      <c r="AY70" s="12"/>
      <c r="AZ70" s="12"/>
      <c r="BA70" s="72"/>
      <c r="BD70" s="481"/>
    </row>
    <row r="71" spans="1:56" x14ac:dyDescent="0.25">
      <c r="A71" s="58">
        <v>69</v>
      </c>
      <c r="B71" s="25"/>
      <c r="C71" s="238"/>
      <c r="D71" s="149"/>
      <c r="E71" s="149"/>
      <c r="F71" s="149"/>
      <c r="G71" s="343"/>
      <c r="H71" s="954"/>
      <c r="I71" s="385"/>
      <c r="J71" s="378"/>
      <c r="K71" s="378"/>
      <c r="L71" s="378"/>
      <c r="M71" s="378"/>
      <c r="N71" s="954"/>
      <c r="O71" s="435"/>
      <c r="P71" s="149"/>
      <c r="Q71" s="149"/>
      <c r="R71" s="149"/>
      <c r="S71" s="149"/>
      <c r="T71" s="954"/>
      <c r="U71" s="378"/>
      <c r="V71" s="378"/>
      <c r="W71" s="378"/>
      <c r="X71" s="378"/>
      <c r="Y71" s="378"/>
      <c r="Z71" s="954"/>
      <c r="AA71" s="386"/>
      <c r="AB71" s="375"/>
      <c r="AC71" s="375"/>
      <c r="AD71" s="375"/>
      <c r="AE71" s="366"/>
      <c r="AF71" s="954"/>
      <c r="AG71" s="383"/>
      <c r="AH71" s="378"/>
      <c r="AI71" s="378"/>
      <c r="AJ71" s="378"/>
      <c r="AK71" s="378"/>
      <c r="AL71" s="954"/>
      <c r="AM71" s="383"/>
      <c r="AN71" s="378"/>
      <c r="AO71" s="378"/>
      <c r="AP71" s="378"/>
      <c r="AQ71" s="378"/>
      <c r="AR71" s="954"/>
      <c r="AS71" s="159"/>
      <c r="AT71" s="9"/>
      <c r="AU71" s="9"/>
      <c r="AV71" s="9"/>
      <c r="AW71" s="184"/>
      <c r="AX71" s="9"/>
      <c r="AY71" s="12"/>
      <c r="AZ71" s="12"/>
      <c r="BA71" s="72"/>
      <c r="BD71" s="481"/>
    </row>
    <row r="72" spans="1:56" x14ac:dyDescent="0.25">
      <c r="A72" s="58">
        <v>70</v>
      </c>
      <c r="B72" s="25"/>
      <c r="C72" s="238"/>
      <c r="D72" s="149"/>
      <c r="E72" s="149"/>
      <c r="F72" s="149"/>
      <c r="G72" s="343"/>
      <c r="H72" s="954"/>
      <c r="I72" s="385"/>
      <c r="J72" s="378"/>
      <c r="K72" s="378"/>
      <c r="L72" s="378"/>
      <c r="M72" s="378"/>
      <c r="N72" s="954"/>
      <c r="O72" s="435"/>
      <c r="P72" s="149"/>
      <c r="Q72" s="149"/>
      <c r="R72" s="149"/>
      <c r="S72" s="149"/>
      <c r="T72" s="954"/>
      <c r="U72" s="378"/>
      <c r="V72" s="378"/>
      <c r="W72" s="378"/>
      <c r="X72" s="378"/>
      <c r="Y72" s="378"/>
      <c r="Z72" s="954"/>
      <c r="AA72" s="386"/>
      <c r="AB72" s="375"/>
      <c r="AC72" s="375"/>
      <c r="AD72" s="375"/>
      <c r="AE72" s="366"/>
      <c r="AF72" s="954"/>
      <c r="AG72" s="383"/>
      <c r="AH72" s="378"/>
      <c r="AI72" s="378"/>
      <c r="AJ72" s="378"/>
      <c r="AK72" s="378"/>
      <c r="AL72" s="954"/>
      <c r="AM72" s="383"/>
      <c r="AN72" s="378"/>
      <c r="AO72" s="378"/>
      <c r="AP72" s="378"/>
      <c r="AQ72" s="378"/>
      <c r="AR72" s="954"/>
      <c r="AS72" s="159"/>
      <c r="AT72" s="9"/>
      <c r="AU72" s="9"/>
      <c r="AV72" s="9"/>
      <c r="AW72" s="184"/>
      <c r="AX72" s="9"/>
      <c r="AY72" s="12"/>
      <c r="AZ72" s="12"/>
      <c r="BA72" s="72"/>
      <c r="BD72" s="481"/>
    </row>
    <row r="73" spans="1:56" x14ac:dyDescent="0.25">
      <c r="A73" s="58">
        <v>71</v>
      </c>
      <c r="B73" s="341"/>
      <c r="C73" s="238"/>
      <c r="D73" s="149"/>
      <c r="E73" s="149"/>
      <c r="F73" s="149"/>
      <c r="G73" s="343"/>
      <c r="H73" s="954"/>
      <c r="I73" s="385"/>
      <c r="J73" s="378"/>
      <c r="K73" s="378"/>
      <c r="L73" s="378"/>
      <c r="M73" s="378"/>
      <c r="N73" s="954"/>
      <c r="O73" s="435"/>
      <c r="P73" s="149"/>
      <c r="Q73" s="149"/>
      <c r="R73" s="149"/>
      <c r="S73" s="149"/>
      <c r="T73" s="954"/>
      <c r="U73" s="378"/>
      <c r="V73" s="378"/>
      <c r="W73" s="378"/>
      <c r="X73" s="378"/>
      <c r="Y73" s="378"/>
      <c r="Z73" s="954"/>
      <c r="AA73" s="386"/>
      <c r="AB73" s="375"/>
      <c r="AC73" s="375"/>
      <c r="AD73" s="375"/>
      <c r="AE73" s="366"/>
      <c r="AF73" s="954"/>
      <c r="AG73" s="383"/>
      <c r="AH73" s="378"/>
      <c r="AI73" s="378"/>
      <c r="AJ73" s="378"/>
      <c r="AK73" s="378"/>
      <c r="AL73" s="954"/>
      <c r="AM73" s="383"/>
      <c r="AN73" s="378"/>
      <c r="AO73" s="378"/>
      <c r="AP73" s="378"/>
      <c r="AQ73" s="378"/>
      <c r="AR73" s="954"/>
      <c r="AS73" s="159"/>
      <c r="AT73" s="9"/>
      <c r="AU73" s="9"/>
      <c r="AV73" s="9"/>
      <c r="AW73" s="184"/>
      <c r="AX73" s="9"/>
      <c r="AY73" s="12"/>
      <c r="AZ73" s="12"/>
      <c r="BA73" s="72"/>
      <c r="BD73" s="481"/>
    </row>
    <row r="74" spans="1:56" x14ac:dyDescent="0.25">
      <c r="A74" s="58">
        <v>72</v>
      </c>
      <c r="B74" s="341"/>
      <c r="C74" s="238"/>
      <c r="D74" s="149"/>
      <c r="E74" s="149"/>
      <c r="F74" s="149"/>
      <c r="G74" s="343"/>
      <c r="H74" s="954"/>
      <c r="I74" s="385"/>
      <c r="J74" s="378"/>
      <c r="K74" s="378"/>
      <c r="L74" s="378"/>
      <c r="M74" s="378"/>
      <c r="N74" s="954"/>
      <c r="O74" s="436"/>
      <c r="P74" s="341"/>
      <c r="Q74" s="341"/>
      <c r="R74" s="341"/>
      <c r="S74" s="341"/>
      <c r="T74" s="954"/>
      <c r="U74" s="378"/>
      <c r="V74" s="378"/>
      <c r="W74" s="378"/>
      <c r="X74" s="378"/>
      <c r="Y74" s="378"/>
      <c r="Z74" s="954"/>
      <c r="AA74" s="386"/>
      <c r="AB74" s="375"/>
      <c r="AC74" s="375"/>
      <c r="AD74" s="375"/>
      <c r="AE74" s="366"/>
      <c r="AF74" s="954"/>
      <c r="AG74" s="383"/>
      <c r="AH74" s="378"/>
      <c r="AI74" s="378"/>
      <c r="AJ74" s="378"/>
      <c r="AK74" s="378"/>
      <c r="AL74" s="954"/>
      <c r="AM74" s="383"/>
      <c r="AN74" s="378"/>
      <c r="AO74" s="378"/>
      <c r="AP74" s="378"/>
      <c r="AQ74" s="378"/>
      <c r="AR74" s="954"/>
      <c r="AS74" s="159"/>
      <c r="AT74" s="9"/>
      <c r="AU74" s="9"/>
      <c r="AV74" s="9"/>
      <c r="AW74" s="184"/>
      <c r="AX74" s="9"/>
      <c r="AY74" s="12"/>
      <c r="AZ74" s="12"/>
      <c r="BA74" s="72"/>
      <c r="BD74" s="481"/>
    </row>
    <row r="75" spans="1:56" x14ac:dyDescent="0.25">
      <c r="A75" s="58">
        <v>73</v>
      </c>
      <c r="B75" s="341"/>
      <c r="C75" s="238"/>
      <c r="D75" s="149"/>
      <c r="E75" s="149"/>
      <c r="F75" s="149"/>
      <c r="G75" s="343"/>
      <c r="H75" s="954"/>
      <c r="I75" s="385"/>
      <c r="J75" s="378"/>
      <c r="K75" s="378"/>
      <c r="L75" s="378"/>
      <c r="M75" s="378"/>
      <c r="N75" s="954"/>
      <c r="O75" s="436"/>
      <c r="P75" s="341"/>
      <c r="Q75" s="341"/>
      <c r="R75" s="341"/>
      <c r="S75" s="341"/>
      <c r="T75" s="954"/>
      <c r="U75" s="378"/>
      <c r="V75" s="378"/>
      <c r="W75" s="378"/>
      <c r="X75" s="378"/>
      <c r="Y75" s="378"/>
      <c r="Z75" s="954"/>
      <c r="AA75" s="386"/>
      <c r="AB75" s="375"/>
      <c r="AC75" s="375"/>
      <c r="AD75" s="375"/>
      <c r="AE75" s="366"/>
      <c r="AF75" s="954"/>
      <c r="AG75" s="383"/>
      <c r="AH75" s="378"/>
      <c r="AI75" s="378"/>
      <c r="AJ75" s="378"/>
      <c r="AK75" s="378"/>
      <c r="AL75" s="954"/>
      <c r="AM75" s="383"/>
      <c r="AN75" s="378"/>
      <c r="AO75" s="378"/>
      <c r="AP75" s="378"/>
      <c r="AQ75" s="378"/>
      <c r="AR75" s="954"/>
      <c r="AS75" s="159"/>
      <c r="AT75" s="9"/>
      <c r="AU75" s="9"/>
      <c r="AV75" s="9"/>
      <c r="AW75" s="184"/>
      <c r="AX75" s="9"/>
      <c r="AY75" s="12"/>
      <c r="AZ75" s="12"/>
      <c r="BA75" s="72"/>
      <c r="BD75" s="481"/>
    </row>
    <row r="76" spans="1:56" x14ac:dyDescent="0.25">
      <c r="A76" s="58">
        <v>74</v>
      </c>
      <c r="B76" s="341"/>
      <c r="C76" s="238"/>
      <c r="D76" s="149"/>
      <c r="E76" s="149"/>
      <c r="F76" s="149"/>
      <c r="G76" s="343"/>
      <c r="H76" s="954"/>
      <c r="I76" s="385"/>
      <c r="J76" s="378"/>
      <c r="K76" s="378"/>
      <c r="L76" s="378"/>
      <c r="M76" s="378"/>
      <c r="N76" s="954"/>
      <c r="O76" s="436"/>
      <c r="P76" s="341"/>
      <c r="Q76" s="341"/>
      <c r="R76" s="341"/>
      <c r="S76" s="341"/>
      <c r="T76" s="954"/>
      <c r="U76" s="378"/>
      <c r="V76" s="378"/>
      <c r="W76" s="378"/>
      <c r="X76" s="378"/>
      <c r="Y76" s="378"/>
      <c r="Z76" s="954"/>
      <c r="AA76" s="386"/>
      <c r="AB76" s="375"/>
      <c r="AC76" s="375"/>
      <c r="AD76" s="375"/>
      <c r="AE76" s="366"/>
      <c r="AF76" s="954"/>
      <c r="AG76" s="383"/>
      <c r="AH76" s="378"/>
      <c r="AI76" s="378"/>
      <c r="AJ76" s="378"/>
      <c r="AK76" s="378"/>
      <c r="AL76" s="954"/>
      <c r="AM76" s="383"/>
      <c r="AN76" s="378"/>
      <c r="AO76" s="378"/>
      <c r="AP76" s="378"/>
      <c r="AQ76" s="378"/>
      <c r="AR76" s="954"/>
      <c r="AS76" s="159"/>
      <c r="AT76" s="9"/>
      <c r="AU76" s="9"/>
      <c r="AV76" s="9"/>
      <c r="AW76" s="184"/>
      <c r="AX76" s="9"/>
      <c r="AY76" s="12"/>
      <c r="AZ76" s="12"/>
      <c r="BA76" s="72"/>
      <c r="BD76" s="481"/>
    </row>
    <row r="77" spans="1:56" x14ac:dyDescent="0.25">
      <c r="A77" s="58">
        <v>75</v>
      </c>
      <c r="B77" s="341"/>
      <c r="C77" s="238"/>
      <c r="D77" s="149"/>
      <c r="E77" s="149"/>
      <c r="F77" s="149"/>
      <c r="G77" s="343"/>
      <c r="H77" s="954"/>
      <c r="I77" s="385"/>
      <c r="J77" s="378"/>
      <c r="K77" s="378"/>
      <c r="L77" s="378"/>
      <c r="M77" s="378"/>
      <c r="N77" s="954"/>
      <c r="O77" s="436"/>
      <c r="P77" s="341"/>
      <c r="Q77" s="341"/>
      <c r="R77" s="341"/>
      <c r="S77" s="341"/>
      <c r="T77" s="954"/>
      <c r="U77" s="378"/>
      <c r="V77" s="378"/>
      <c r="W77" s="378"/>
      <c r="X77" s="378"/>
      <c r="Y77" s="378"/>
      <c r="Z77" s="954"/>
      <c r="AA77" s="386"/>
      <c r="AB77" s="375"/>
      <c r="AC77" s="375"/>
      <c r="AD77" s="375"/>
      <c r="AE77" s="366"/>
      <c r="AF77" s="954"/>
      <c r="AG77" s="383"/>
      <c r="AH77" s="378"/>
      <c r="AI77" s="378"/>
      <c r="AJ77" s="378"/>
      <c r="AK77" s="378"/>
      <c r="AL77" s="954"/>
      <c r="AM77" s="383"/>
      <c r="AN77" s="378"/>
      <c r="AO77" s="378"/>
      <c r="AP77" s="378"/>
      <c r="AQ77" s="378"/>
      <c r="AR77" s="954"/>
      <c r="AS77" s="159"/>
      <c r="AT77" s="9"/>
      <c r="AU77" s="9"/>
      <c r="AV77" s="9"/>
      <c r="AW77" s="184"/>
      <c r="AX77" s="9"/>
      <c r="AY77" s="12"/>
      <c r="AZ77" s="12"/>
      <c r="BA77" s="72"/>
      <c r="BD77" s="481"/>
    </row>
    <row r="78" spans="1:56" x14ac:dyDescent="0.25">
      <c r="A78" s="58">
        <v>76</v>
      </c>
      <c r="B78" s="341"/>
      <c r="C78" s="238"/>
      <c r="D78" s="149"/>
      <c r="E78" s="149"/>
      <c r="F78" s="149"/>
      <c r="G78" s="343"/>
      <c r="H78" s="954"/>
      <c r="I78" s="385"/>
      <c r="J78" s="378"/>
      <c r="K78" s="378"/>
      <c r="L78" s="378"/>
      <c r="M78" s="378"/>
      <c r="N78" s="954"/>
      <c r="O78" s="436"/>
      <c r="P78" s="341"/>
      <c r="Q78" s="341"/>
      <c r="R78" s="341"/>
      <c r="S78" s="341"/>
      <c r="T78" s="954"/>
      <c r="U78" s="378"/>
      <c r="V78" s="378"/>
      <c r="W78" s="378"/>
      <c r="X78" s="378"/>
      <c r="Y78" s="378"/>
      <c r="Z78" s="954"/>
      <c r="AA78" s="386"/>
      <c r="AB78" s="375"/>
      <c r="AC78" s="375"/>
      <c r="AD78" s="375"/>
      <c r="AE78" s="366"/>
      <c r="AF78" s="954"/>
      <c r="AG78" s="383"/>
      <c r="AH78" s="378"/>
      <c r="AI78" s="378"/>
      <c r="AJ78" s="378"/>
      <c r="AK78" s="378"/>
      <c r="AL78" s="954"/>
      <c r="AM78" s="383"/>
      <c r="AN78" s="378"/>
      <c r="AO78" s="378"/>
      <c r="AP78" s="378"/>
      <c r="AQ78" s="378"/>
      <c r="AR78" s="954"/>
      <c r="AS78" s="159"/>
      <c r="AT78" s="9"/>
      <c r="AU78" s="9"/>
      <c r="AV78" s="9"/>
      <c r="AW78" s="184"/>
      <c r="AX78" s="9"/>
      <c r="AY78" s="12"/>
      <c r="AZ78" s="12"/>
      <c r="BA78" s="72"/>
      <c r="BD78" s="481"/>
    </row>
    <row r="79" spans="1:56" x14ac:dyDescent="0.25">
      <c r="A79" s="58">
        <v>77</v>
      </c>
      <c r="B79" s="341"/>
      <c r="C79" s="238"/>
      <c r="D79" s="149"/>
      <c r="E79" s="149"/>
      <c r="F79" s="149"/>
      <c r="G79" s="343"/>
      <c r="H79" s="954"/>
      <c r="I79" s="385"/>
      <c r="J79" s="378"/>
      <c r="K79" s="378"/>
      <c r="L79" s="378"/>
      <c r="M79" s="378"/>
      <c r="N79" s="954"/>
      <c r="O79" s="436"/>
      <c r="P79" s="341"/>
      <c r="Q79" s="341"/>
      <c r="R79" s="341"/>
      <c r="S79" s="341"/>
      <c r="T79" s="954"/>
      <c r="U79" s="378"/>
      <c r="V79" s="378"/>
      <c r="W79" s="378"/>
      <c r="X79" s="378"/>
      <c r="Y79" s="378"/>
      <c r="Z79" s="954"/>
      <c r="AA79" s="386"/>
      <c r="AB79" s="375"/>
      <c r="AC79" s="375"/>
      <c r="AD79" s="375"/>
      <c r="AE79" s="366"/>
      <c r="AF79" s="954"/>
      <c r="AG79" s="383"/>
      <c r="AH79" s="378"/>
      <c r="AI79" s="378"/>
      <c r="AJ79" s="378"/>
      <c r="AK79" s="378"/>
      <c r="AL79" s="954"/>
      <c r="AM79" s="383"/>
      <c r="AN79" s="378"/>
      <c r="AO79" s="378"/>
      <c r="AP79" s="378"/>
      <c r="AQ79" s="378"/>
      <c r="AR79" s="954"/>
      <c r="AS79" s="159"/>
      <c r="AT79" s="9"/>
      <c r="AU79" s="9"/>
      <c r="AV79" s="9"/>
      <c r="AW79" s="184"/>
      <c r="AX79" s="9"/>
      <c r="AY79" s="12"/>
      <c r="AZ79" s="12"/>
      <c r="BA79" s="72"/>
      <c r="BD79" s="481"/>
    </row>
    <row r="80" spans="1:56" x14ac:dyDescent="0.25">
      <c r="A80" s="58">
        <v>78</v>
      </c>
      <c r="B80" s="341"/>
      <c r="C80" s="238"/>
      <c r="D80" s="149"/>
      <c r="E80" s="149"/>
      <c r="F80" s="149"/>
      <c r="G80" s="343"/>
      <c r="H80" s="954"/>
      <c r="I80" s="385"/>
      <c r="J80" s="378"/>
      <c r="K80" s="378"/>
      <c r="L80" s="378"/>
      <c r="M80" s="378"/>
      <c r="N80" s="954"/>
      <c r="O80" s="436"/>
      <c r="P80" s="341"/>
      <c r="Q80" s="341"/>
      <c r="R80" s="341"/>
      <c r="S80" s="341"/>
      <c r="T80" s="954"/>
      <c r="U80" s="378"/>
      <c r="V80" s="378"/>
      <c r="W80" s="378"/>
      <c r="X80" s="378"/>
      <c r="Y80" s="378"/>
      <c r="Z80" s="954"/>
      <c r="AA80" s="386"/>
      <c r="AB80" s="375"/>
      <c r="AC80" s="375"/>
      <c r="AD80" s="375"/>
      <c r="AE80" s="366"/>
      <c r="AF80" s="954"/>
      <c r="AG80" s="383"/>
      <c r="AH80" s="378"/>
      <c r="AI80" s="378"/>
      <c r="AJ80" s="378"/>
      <c r="AK80" s="378"/>
      <c r="AL80" s="954"/>
      <c r="AM80" s="383"/>
      <c r="AN80" s="378"/>
      <c r="AO80" s="378"/>
      <c r="AP80" s="378"/>
      <c r="AQ80" s="378"/>
      <c r="AR80" s="954"/>
      <c r="AS80" s="159"/>
      <c r="AT80" s="9"/>
      <c r="AU80" s="9"/>
      <c r="AV80" s="9"/>
      <c r="AW80" s="184"/>
      <c r="AX80" s="9"/>
      <c r="AY80" s="12"/>
      <c r="AZ80" s="12"/>
      <c r="BA80" s="72"/>
      <c r="BD80" s="481"/>
    </row>
    <row r="81" spans="1:56" x14ac:dyDescent="0.25">
      <c r="A81" s="58">
        <v>79</v>
      </c>
      <c r="B81" s="341"/>
      <c r="C81" s="238"/>
      <c r="D81" s="149"/>
      <c r="E81" s="149"/>
      <c r="F81" s="149"/>
      <c r="G81" s="343"/>
      <c r="H81" s="954"/>
      <c r="I81" s="385"/>
      <c r="J81" s="378"/>
      <c r="K81" s="378"/>
      <c r="L81" s="378"/>
      <c r="M81" s="378"/>
      <c r="N81" s="954"/>
      <c r="O81" s="436"/>
      <c r="P81" s="341"/>
      <c r="Q81" s="341"/>
      <c r="R81" s="341"/>
      <c r="S81" s="341"/>
      <c r="T81" s="954"/>
      <c r="U81" s="378"/>
      <c r="V81" s="378"/>
      <c r="W81" s="378"/>
      <c r="X81" s="378"/>
      <c r="Y81" s="378"/>
      <c r="Z81" s="954"/>
      <c r="AA81" s="386"/>
      <c r="AB81" s="375"/>
      <c r="AC81" s="375"/>
      <c r="AD81" s="375"/>
      <c r="AE81" s="366"/>
      <c r="AF81" s="954"/>
      <c r="AG81" s="383"/>
      <c r="AH81" s="378"/>
      <c r="AI81" s="378"/>
      <c r="AJ81" s="378"/>
      <c r="AK81" s="378"/>
      <c r="AL81" s="954"/>
      <c r="AM81" s="383"/>
      <c r="AN81" s="378"/>
      <c r="AO81" s="378"/>
      <c r="AP81" s="378"/>
      <c r="AQ81" s="378"/>
      <c r="AR81" s="954"/>
      <c r="AS81" s="159"/>
      <c r="AT81" s="9"/>
      <c r="AU81" s="9"/>
      <c r="AV81" s="9"/>
      <c r="AW81" s="184"/>
      <c r="AX81" s="9"/>
      <c r="AY81" s="12"/>
      <c r="AZ81" s="12"/>
      <c r="BA81" s="72"/>
      <c r="BD81" s="481"/>
    </row>
    <row r="82" spans="1:56" x14ac:dyDescent="0.25">
      <c r="A82" s="58">
        <v>80</v>
      </c>
      <c r="B82" s="341"/>
      <c r="C82" s="238"/>
      <c r="D82" s="149"/>
      <c r="E82" s="149"/>
      <c r="F82" s="149"/>
      <c r="G82" s="343"/>
      <c r="H82" s="954"/>
      <c r="I82" s="385"/>
      <c r="J82" s="378"/>
      <c r="K82" s="378"/>
      <c r="L82" s="378"/>
      <c r="M82" s="378"/>
      <c r="N82" s="954"/>
      <c r="O82" s="436"/>
      <c r="P82" s="341"/>
      <c r="Q82" s="341"/>
      <c r="R82" s="341"/>
      <c r="S82" s="341"/>
      <c r="T82" s="954"/>
      <c r="U82" s="378"/>
      <c r="V82" s="378"/>
      <c r="W82" s="378"/>
      <c r="X82" s="378"/>
      <c r="Y82" s="378"/>
      <c r="Z82" s="954"/>
      <c r="AA82" s="386"/>
      <c r="AB82" s="375"/>
      <c r="AC82" s="375"/>
      <c r="AD82" s="375"/>
      <c r="AE82" s="366"/>
      <c r="AF82" s="954"/>
      <c r="AG82" s="383"/>
      <c r="AH82" s="378"/>
      <c r="AI82" s="378"/>
      <c r="AJ82" s="378"/>
      <c r="AK82" s="378"/>
      <c r="AL82" s="954"/>
      <c r="AM82" s="383"/>
      <c r="AN82" s="378"/>
      <c r="AO82" s="378"/>
      <c r="AP82" s="378"/>
      <c r="AQ82" s="378"/>
      <c r="AR82" s="954"/>
      <c r="AS82" s="159"/>
      <c r="AT82" s="9"/>
      <c r="AU82" s="9"/>
      <c r="AV82" s="9"/>
      <c r="AW82" s="184"/>
      <c r="AX82" s="9"/>
      <c r="AY82" s="12"/>
      <c r="AZ82" s="12"/>
      <c r="BA82" s="72"/>
      <c r="BD82" s="481"/>
    </row>
    <row r="83" spans="1:56" x14ac:dyDescent="0.25">
      <c r="A83" s="58">
        <v>81</v>
      </c>
      <c r="B83" s="341"/>
      <c r="C83" s="238"/>
      <c r="D83" s="149"/>
      <c r="E83" s="149"/>
      <c r="F83" s="149"/>
      <c r="G83" s="343"/>
      <c r="H83" s="954"/>
      <c r="I83" s="385"/>
      <c r="J83" s="378"/>
      <c r="K83" s="378"/>
      <c r="L83" s="378"/>
      <c r="M83" s="378"/>
      <c r="N83" s="954"/>
      <c r="O83" s="436"/>
      <c r="P83" s="341"/>
      <c r="Q83" s="341"/>
      <c r="R83" s="341"/>
      <c r="S83" s="341"/>
      <c r="T83" s="954"/>
      <c r="U83" s="378"/>
      <c r="V83" s="378"/>
      <c r="W83" s="378"/>
      <c r="X83" s="378"/>
      <c r="Y83" s="378"/>
      <c r="Z83" s="954"/>
      <c r="AA83" s="386"/>
      <c r="AB83" s="375"/>
      <c r="AC83" s="375"/>
      <c r="AD83" s="375"/>
      <c r="AE83" s="366"/>
      <c r="AF83" s="954"/>
      <c r="AG83" s="383"/>
      <c r="AH83" s="378"/>
      <c r="AI83" s="378"/>
      <c r="AJ83" s="378"/>
      <c r="AK83" s="378"/>
      <c r="AL83" s="954"/>
      <c r="AM83" s="383"/>
      <c r="AN83" s="378"/>
      <c r="AO83" s="378"/>
      <c r="AP83" s="378"/>
      <c r="AQ83" s="378"/>
      <c r="AR83" s="954"/>
      <c r="AS83" s="159"/>
      <c r="AT83" s="9"/>
      <c r="AU83" s="9"/>
      <c r="AV83" s="9"/>
      <c r="AW83" s="184"/>
      <c r="AX83" s="9"/>
      <c r="AY83" s="12"/>
      <c r="AZ83" s="12"/>
      <c r="BA83" s="72"/>
      <c r="BD83" s="481"/>
    </row>
    <row r="84" spans="1:56" x14ac:dyDescent="0.25">
      <c r="A84" s="58">
        <v>82</v>
      </c>
      <c r="B84" s="341"/>
      <c r="C84" s="238"/>
      <c r="D84" s="149"/>
      <c r="E84" s="149"/>
      <c r="F84" s="149"/>
      <c r="G84" s="343"/>
      <c r="H84" s="954"/>
      <c r="I84" s="385"/>
      <c r="J84" s="378"/>
      <c r="K84" s="378"/>
      <c r="L84" s="378"/>
      <c r="M84" s="378"/>
      <c r="N84" s="954"/>
      <c r="O84" s="436"/>
      <c r="P84" s="341"/>
      <c r="Q84" s="341"/>
      <c r="R84" s="341"/>
      <c r="S84" s="341"/>
      <c r="T84" s="954"/>
      <c r="U84" s="378"/>
      <c r="V84" s="378"/>
      <c r="W84" s="378"/>
      <c r="X84" s="378"/>
      <c r="Y84" s="378"/>
      <c r="Z84" s="954"/>
      <c r="AA84" s="386"/>
      <c r="AB84" s="375"/>
      <c r="AC84" s="375"/>
      <c r="AD84" s="375"/>
      <c r="AE84" s="366"/>
      <c r="AF84" s="954"/>
      <c r="AG84" s="383"/>
      <c r="AH84" s="378"/>
      <c r="AI84" s="378"/>
      <c r="AJ84" s="378"/>
      <c r="AK84" s="378"/>
      <c r="AL84" s="954"/>
      <c r="AM84" s="383"/>
      <c r="AN84" s="378"/>
      <c r="AO84" s="378"/>
      <c r="AP84" s="378"/>
      <c r="AQ84" s="378"/>
      <c r="AR84" s="954"/>
      <c r="AS84" s="159"/>
      <c r="AT84" s="9"/>
      <c r="AU84" s="9"/>
      <c r="AV84" s="9"/>
      <c r="AW84" s="184"/>
      <c r="AX84" s="9"/>
      <c r="AY84" s="12"/>
      <c r="AZ84" s="12"/>
      <c r="BA84" s="72"/>
      <c r="BD84" s="481"/>
    </row>
    <row r="85" spans="1:56" x14ac:dyDescent="0.25">
      <c r="A85" s="58">
        <v>83</v>
      </c>
      <c r="B85" s="341"/>
      <c r="C85" s="238"/>
      <c r="D85" s="149"/>
      <c r="E85" s="149"/>
      <c r="F85" s="149"/>
      <c r="G85" s="343"/>
      <c r="H85" s="954"/>
      <c r="I85" s="385"/>
      <c r="J85" s="378"/>
      <c r="K85" s="378"/>
      <c r="L85" s="378"/>
      <c r="M85" s="378"/>
      <c r="N85" s="954"/>
      <c r="O85" s="436"/>
      <c r="P85" s="341"/>
      <c r="Q85" s="341"/>
      <c r="R85" s="341"/>
      <c r="S85" s="341"/>
      <c r="T85" s="954"/>
      <c r="U85" s="378"/>
      <c r="V85" s="378"/>
      <c r="W85" s="378"/>
      <c r="X85" s="378"/>
      <c r="Y85" s="378"/>
      <c r="Z85" s="954"/>
      <c r="AA85" s="386"/>
      <c r="AB85" s="375"/>
      <c r="AC85" s="375"/>
      <c r="AD85" s="375"/>
      <c r="AE85" s="366"/>
      <c r="AF85" s="954"/>
      <c r="AG85" s="383"/>
      <c r="AH85" s="378"/>
      <c r="AI85" s="378"/>
      <c r="AJ85" s="378"/>
      <c r="AK85" s="378"/>
      <c r="AL85" s="954"/>
      <c r="AM85" s="383"/>
      <c r="AN85" s="378"/>
      <c r="AO85" s="378"/>
      <c r="AP85" s="378"/>
      <c r="AQ85" s="378"/>
      <c r="AR85" s="954"/>
      <c r="AS85" s="159"/>
      <c r="AT85" s="9"/>
      <c r="AU85" s="9"/>
      <c r="AV85" s="9"/>
      <c r="AW85" s="184"/>
      <c r="AX85" s="9"/>
      <c r="AY85" s="12"/>
      <c r="AZ85" s="12"/>
      <c r="BA85" s="72"/>
      <c r="BD85" s="481"/>
    </row>
    <row r="86" spans="1:56" x14ac:dyDescent="0.25">
      <c r="A86" s="58">
        <v>84</v>
      </c>
      <c r="B86" s="341"/>
      <c r="C86" s="238"/>
      <c r="D86" s="149"/>
      <c r="E86" s="149"/>
      <c r="F86" s="149"/>
      <c r="G86" s="343"/>
      <c r="H86" s="954"/>
      <c r="I86" s="385"/>
      <c r="J86" s="378"/>
      <c r="K86" s="378"/>
      <c r="L86" s="378"/>
      <c r="M86" s="378"/>
      <c r="N86" s="954"/>
      <c r="O86" s="436"/>
      <c r="P86" s="341"/>
      <c r="Q86" s="341"/>
      <c r="R86" s="341"/>
      <c r="S86" s="341"/>
      <c r="T86" s="954"/>
      <c r="U86" s="378"/>
      <c r="V86" s="378"/>
      <c r="W86" s="378"/>
      <c r="X86" s="378"/>
      <c r="Y86" s="378"/>
      <c r="Z86" s="954"/>
      <c r="AA86" s="386"/>
      <c r="AB86" s="375"/>
      <c r="AC86" s="375"/>
      <c r="AD86" s="375"/>
      <c r="AE86" s="366"/>
      <c r="AF86" s="954"/>
      <c r="AG86" s="383"/>
      <c r="AH86" s="378"/>
      <c r="AI86" s="378"/>
      <c r="AJ86" s="378"/>
      <c r="AK86" s="378"/>
      <c r="AL86" s="954"/>
      <c r="AM86" s="383"/>
      <c r="AN86" s="378"/>
      <c r="AO86" s="378"/>
      <c r="AP86" s="378"/>
      <c r="AQ86" s="378"/>
      <c r="AR86" s="954"/>
      <c r="AS86" s="159"/>
      <c r="AT86" s="9"/>
      <c r="AU86" s="9"/>
      <c r="AV86" s="9"/>
      <c r="AW86" s="184"/>
      <c r="AX86" s="9"/>
      <c r="AY86" s="12"/>
      <c r="AZ86" s="12"/>
      <c r="BA86" s="72"/>
      <c r="BD86" s="481"/>
    </row>
    <row r="87" spans="1:56" x14ac:dyDescent="0.25">
      <c r="A87" s="58">
        <v>85</v>
      </c>
      <c r="B87" s="341"/>
      <c r="C87" s="238"/>
      <c r="D87" s="149"/>
      <c r="E87" s="149"/>
      <c r="F87" s="149"/>
      <c r="G87" s="343"/>
      <c r="H87" s="954"/>
      <c r="I87" s="385"/>
      <c r="J87" s="378"/>
      <c r="K87" s="378"/>
      <c r="L87" s="378"/>
      <c r="M87" s="378"/>
      <c r="N87" s="954"/>
      <c r="O87" s="436"/>
      <c r="P87" s="341"/>
      <c r="Q87" s="341"/>
      <c r="R87" s="341"/>
      <c r="S87" s="341"/>
      <c r="T87" s="954"/>
      <c r="U87" s="378"/>
      <c r="V87" s="378"/>
      <c r="W87" s="378"/>
      <c r="X87" s="378"/>
      <c r="Y87" s="378"/>
      <c r="Z87" s="954"/>
      <c r="AA87" s="386"/>
      <c r="AB87" s="375"/>
      <c r="AC87" s="375"/>
      <c r="AD87" s="375"/>
      <c r="AE87" s="366"/>
      <c r="AF87" s="954"/>
      <c r="AG87" s="383"/>
      <c r="AH87" s="378"/>
      <c r="AI87" s="378"/>
      <c r="AJ87" s="378"/>
      <c r="AK87" s="378"/>
      <c r="AL87" s="954"/>
      <c r="AM87" s="383"/>
      <c r="AN87" s="378"/>
      <c r="AO87" s="378"/>
      <c r="AP87" s="378"/>
      <c r="AQ87" s="378"/>
      <c r="AR87" s="954"/>
      <c r="AS87" s="159"/>
      <c r="AT87" s="9"/>
      <c r="AU87" s="9"/>
      <c r="AV87" s="9"/>
      <c r="AW87" s="184"/>
      <c r="AX87" s="9"/>
      <c r="AY87" s="12"/>
      <c r="AZ87" s="12"/>
      <c r="BA87" s="72"/>
      <c r="BD87" s="481"/>
    </row>
    <row r="88" spans="1:56" x14ac:dyDescent="0.25">
      <c r="A88" s="58">
        <v>86</v>
      </c>
      <c r="B88" s="341"/>
      <c r="C88" s="238"/>
      <c r="D88" s="149"/>
      <c r="E88" s="149"/>
      <c r="F88" s="149"/>
      <c r="G88" s="343"/>
      <c r="H88" s="954"/>
      <c r="I88" s="385"/>
      <c r="J88" s="378"/>
      <c r="K88" s="378"/>
      <c r="L88" s="378"/>
      <c r="M88" s="378"/>
      <c r="N88" s="954"/>
      <c r="O88" s="436"/>
      <c r="P88" s="341"/>
      <c r="Q88" s="341"/>
      <c r="R88" s="341"/>
      <c r="S88" s="341"/>
      <c r="T88" s="954"/>
      <c r="U88" s="378"/>
      <c r="V88" s="378"/>
      <c r="W88" s="378"/>
      <c r="X88" s="378"/>
      <c r="Y88" s="378"/>
      <c r="Z88" s="954"/>
      <c r="AA88" s="386"/>
      <c r="AB88" s="375"/>
      <c r="AC88" s="375"/>
      <c r="AD88" s="375"/>
      <c r="AE88" s="366"/>
      <c r="AF88" s="954"/>
      <c r="AG88" s="383"/>
      <c r="AH88" s="378"/>
      <c r="AI88" s="378"/>
      <c r="AJ88" s="378"/>
      <c r="AK88" s="378"/>
      <c r="AL88" s="954"/>
      <c r="AM88" s="383"/>
      <c r="AN88" s="378"/>
      <c r="AO88" s="378"/>
      <c r="AP88" s="378"/>
      <c r="AQ88" s="378"/>
      <c r="AR88" s="954"/>
      <c r="AS88" s="159"/>
      <c r="AT88" s="9"/>
      <c r="AU88" s="9"/>
      <c r="AV88" s="9"/>
      <c r="AW88" s="184"/>
      <c r="AX88" s="9"/>
      <c r="AY88" s="12"/>
      <c r="AZ88" s="12"/>
      <c r="BA88" s="72"/>
      <c r="BD88" s="481"/>
    </row>
    <row r="89" spans="1:56" x14ac:dyDescent="0.25">
      <c r="A89" s="58">
        <v>87</v>
      </c>
      <c r="B89" s="341"/>
      <c r="C89" s="238"/>
      <c r="D89" s="149"/>
      <c r="E89" s="149"/>
      <c r="F89" s="149"/>
      <c r="G89" s="343"/>
      <c r="H89" s="954"/>
      <c r="I89" s="385"/>
      <c r="J89" s="378"/>
      <c r="K89" s="378"/>
      <c r="L89" s="378"/>
      <c r="M89" s="378"/>
      <c r="N89" s="954"/>
      <c r="O89" s="436"/>
      <c r="P89" s="341"/>
      <c r="Q89" s="341"/>
      <c r="R89" s="341"/>
      <c r="S89" s="341"/>
      <c r="T89" s="954"/>
      <c r="U89" s="378"/>
      <c r="V89" s="378"/>
      <c r="W89" s="378"/>
      <c r="X89" s="378"/>
      <c r="Y89" s="378"/>
      <c r="Z89" s="954"/>
      <c r="AA89" s="386"/>
      <c r="AB89" s="375"/>
      <c r="AC89" s="375"/>
      <c r="AD89" s="375"/>
      <c r="AE89" s="366"/>
      <c r="AF89" s="954"/>
      <c r="AG89" s="383"/>
      <c r="AH89" s="378"/>
      <c r="AI89" s="378"/>
      <c r="AJ89" s="378"/>
      <c r="AK89" s="378"/>
      <c r="AL89" s="954"/>
      <c r="AM89" s="383"/>
      <c r="AN89" s="378"/>
      <c r="AO89" s="378"/>
      <c r="AP89" s="378"/>
      <c r="AQ89" s="378"/>
      <c r="AR89" s="954"/>
      <c r="AS89" s="159"/>
      <c r="AT89" s="9"/>
      <c r="AU89" s="9"/>
      <c r="AV89" s="9"/>
      <c r="AW89" s="184"/>
      <c r="AX89" s="9"/>
      <c r="AY89" s="12"/>
      <c r="AZ89" s="12"/>
      <c r="BA89" s="72"/>
      <c r="BD89" s="481"/>
    </row>
    <row r="90" spans="1:56" x14ac:dyDescent="0.25">
      <c r="A90" s="58">
        <v>88</v>
      </c>
      <c r="B90" s="341"/>
      <c r="C90" s="238"/>
      <c r="D90" s="149"/>
      <c r="E90" s="149"/>
      <c r="F90" s="149"/>
      <c r="G90" s="343"/>
      <c r="H90" s="954"/>
      <c r="I90" s="385"/>
      <c r="J90" s="378"/>
      <c r="K90" s="378"/>
      <c r="L90" s="378"/>
      <c r="M90" s="378"/>
      <c r="N90" s="954"/>
      <c r="O90" s="436"/>
      <c r="P90" s="341"/>
      <c r="Q90" s="341"/>
      <c r="R90" s="341"/>
      <c r="S90" s="341"/>
      <c r="T90" s="954"/>
      <c r="U90" s="378"/>
      <c r="V90" s="378"/>
      <c r="W90" s="378"/>
      <c r="X90" s="378"/>
      <c r="Y90" s="378"/>
      <c r="Z90" s="954"/>
      <c r="AA90" s="386"/>
      <c r="AB90" s="375"/>
      <c r="AC90" s="375"/>
      <c r="AD90" s="375"/>
      <c r="AE90" s="366"/>
      <c r="AF90" s="954"/>
      <c r="AG90" s="383"/>
      <c r="AH90" s="378"/>
      <c r="AI90" s="378"/>
      <c r="AJ90" s="378"/>
      <c r="AK90" s="378"/>
      <c r="AL90" s="954"/>
      <c r="AM90" s="383"/>
      <c r="AN90" s="378"/>
      <c r="AO90" s="378"/>
      <c r="AP90" s="378"/>
      <c r="AQ90" s="378"/>
      <c r="AR90" s="954"/>
      <c r="AS90" s="159"/>
      <c r="AT90" s="9"/>
      <c r="AU90" s="9"/>
      <c r="AV90" s="9"/>
      <c r="AW90" s="184"/>
      <c r="AX90" s="9"/>
      <c r="AY90" s="12"/>
      <c r="AZ90" s="12"/>
      <c r="BA90" s="72"/>
      <c r="BD90" s="481"/>
    </row>
    <row r="91" spans="1:56" x14ac:dyDescent="0.25">
      <c r="A91" s="58">
        <v>89</v>
      </c>
      <c r="B91" s="341"/>
      <c r="C91" s="238"/>
      <c r="D91" s="149"/>
      <c r="E91" s="149"/>
      <c r="F91" s="149"/>
      <c r="G91" s="343"/>
      <c r="H91" s="954"/>
      <c r="I91" s="385"/>
      <c r="J91" s="378"/>
      <c r="K91" s="378"/>
      <c r="L91" s="378"/>
      <c r="M91" s="378"/>
      <c r="N91" s="954"/>
      <c r="O91" s="436"/>
      <c r="P91" s="341"/>
      <c r="Q91" s="341"/>
      <c r="R91" s="341"/>
      <c r="S91" s="341"/>
      <c r="T91" s="954"/>
      <c r="U91" s="378"/>
      <c r="V91" s="378"/>
      <c r="W91" s="378"/>
      <c r="X91" s="378"/>
      <c r="Y91" s="378"/>
      <c r="Z91" s="954"/>
      <c r="AA91" s="386"/>
      <c r="AB91" s="375"/>
      <c r="AC91" s="375"/>
      <c r="AD91" s="375"/>
      <c r="AE91" s="366"/>
      <c r="AF91" s="954"/>
      <c r="AG91" s="383"/>
      <c r="AH91" s="378"/>
      <c r="AI91" s="378"/>
      <c r="AJ91" s="378"/>
      <c r="AK91" s="378"/>
      <c r="AL91" s="954"/>
      <c r="AM91" s="383"/>
      <c r="AN91" s="378"/>
      <c r="AO91" s="378"/>
      <c r="AP91" s="378"/>
      <c r="AQ91" s="378"/>
      <c r="AR91" s="954"/>
      <c r="AS91" s="159"/>
      <c r="AT91" s="9"/>
      <c r="AU91" s="9"/>
      <c r="AV91" s="9"/>
      <c r="AW91" s="184"/>
      <c r="AX91" s="9"/>
      <c r="AY91" s="12"/>
      <c r="AZ91" s="12"/>
      <c r="BA91" s="72"/>
      <c r="BD91" s="481"/>
    </row>
    <row r="92" spans="1:56" x14ac:dyDescent="0.25">
      <c r="A92" s="58">
        <v>90</v>
      </c>
      <c r="B92" s="341"/>
      <c r="C92" s="238"/>
      <c r="D92" s="149"/>
      <c r="E92" s="149"/>
      <c r="F92" s="149"/>
      <c r="G92" s="343"/>
      <c r="H92" s="954"/>
      <c r="I92" s="385"/>
      <c r="J92" s="378"/>
      <c r="K92" s="378"/>
      <c r="L92" s="378"/>
      <c r="M92" s="378"/>
      <c r="N92" s="954"/>
      <c r="O92" s="436"/>
      <c r="P92" s="341"/>
      <c r="Q92" s="341"/>
      <c r="R92" s="341"/>
      <c r="S92" s="341"/>
      <c r="T92" s="954"/>
      <c r="U92" s="378"/>
      <c r="V92" s="378"/>
      <c r="W92" s="378"/>
      <c r="X92" s="378"/>
      <c r="Y92" s="378"/>
      <c r="Z92" s="954"/>
      <c r="AA92" s="386"/>
      <c r="AB92" s="375"/>
      <c r="AC92" s="375"/>
      <c r="AD92" s="375"/>
      <c r="AE92" s="366"/>
      <c r="AF92" s="954"/>
      <c r="AG92" s="383"/>
      <c r="AH92" s="378"/>
      <c r="AI92" s="378"/>
      <c r="AJ92" s="378"/>
      <c r="AK92" s="378"/>
      <c r="AL92" s="954"/>
      <c r="AM92" s="383"/>
      <c r="AN92" s="378"/>
      <c r="AO92" s="378"/>
      <c r="AP92" s="378"/>
      <c r="AQ92" s="378"/>
      <c r="AR92" s="954"/>
      <c r="AS92" s="159"/>
      <c r="AT92" s="9"/>
      <c r="AU92" s="9"/>
      <c r="AV92" s="9"/>
      <c r="AW92" s="184"/>
      <c r="AX92" s="9"/>
      <c r="AY92" s="12"/>
      <c r="AZ92" s="12"/>
      <c r="BA92" s="72"/>
      <c r="BD92" s="481"/>
    </row>
    <row r="93" spans="1:56" x14ac:dyDescent="0.25">
      <c r="A93" s="58">
        <v>91</v>
      </c>
      <c r="B93" s="341"/>
      <c r="C93" s="238"/>
      <c r="D93" s="149"/>
      <c r="E93" s="149"/>
      <c r="F93" s="149"/>
      <c r="G93" s="343"/>
      <c r="H93" s="954"/>
      <c r="I93" s="385"/>
      <c r="J93" s="378"/>
      <c r="K93" s="378"/>
      <c r="L93" s="378"/>
      <c r="M93" s="378"/>
      <c r="N93" s="954"/>
      <c r="O93" s="436"/>
      <c r="P93" s="341"/>
      <c r="Q93" s="341"/>
      <c r="R93" s="341"/>
      <c r="S93" s="341"/>
      <c r="T93" s="954"/>
      <c r="U93" s="378"/>
      <c r="V93" s="378"/>
      <c r="W93" s="378"/>
      <c r="X93" s="378"/>
      <c r="Y93" s="378"/>
      <c r="Z93" s="954"/>
      <c r="AA93" s="386"/>
      <c r="AB93" s="375"/>
      <c r="AC93" s="375"/>
      <c r="AD93" s="375"/>
      <c r="AE93" s="366"/>
      <c r="AF93" s="954"/>
      <c r="AG93" s="383"/>
      <c r="AH93" s="378"/>
      <c r="AI93" s="378"/>
      <c r="AJ93" s="378"/>
      <c r="AK93" s="378"/>
      <c r="AL93" s="954"/>
      <c r="AM93" s="383"/>
      <c r="AN93" s="378"/>
      <c r="AO93" s="378"/>
      <c r="AP93" s="378"/>
      <c r="AQ93" s="378"/>
      <c r="AR93" s="954"/>
      <c r="AS93" s="159"/>
      <c r="AT93" s="9"/>
      <c r="AU93" s="9"/>
      <c r="AV93" s="9"/>
      <c r="AW93" s="184"/>
      <c r="AX93" s="9"/>
      <c r="AY93" s="12"/>
      <c r="AZ93" s="12"/>
      <c r="BA93" s="72"/>
      <c r="BD93" s="481"/>
    </row>
    <row r="94" spans="1:56" x14ac:dyDescent="0.25">
      <c r="A94" s="58">
        <v>92</v>
      </c>
      <c r="B94" s="341"/>
      <c r="C94" s="238"/>
      <c r="D94" s="149"/>
      <c r="E94" s="149"/>
      <c r="F94" s="149"/>
      <c r="G94" s="343"/>
      <c r="H94" s="954"/>
      <c r="I94" s="385"/>
      <c r="J94" s="378"/>
      <c r="K94" s="378"/>
      <c r="L94" s="378"/>
      <c r="M94" s="378"/>
      <c r="N94" s="954"/>
      <c r="O94" s="436"/>
      <c r="P94" s="341"/>
      <c r="Q94" s="341"/>
      <c r="R94" s="341"/>
      <c r="S94" s="341"/>
      <c r="T94" s="954"/>
      <c r="U94" s="378"/>
      <c r="V94" s="378"/>
      <c r="W94" s="378"/>
      <c r="X94" s="378"/>
      <c r="Y94" s="378"/>
      <c r="Z94" s="954"/>
      <c r="AA94" s="386"/>
      <c r="AB94" s="375"/>
      <c r="AC94" s="375"/>
      <c r="AD94" s="375"/>
      <c r="AE94" s="366"/>
      <c r="AF94" s="954"/>
      <c r="AG94" s="383"/>
      <c r="AH94" s="378"/>
      <c r="AI94" s="378"/>
      <c r="AJ94" s="378"/>
      <c r="AK94" s="378"/>
      <c r="AL94" s="954"/>
      <c r="AM94" s="383"/>
      <c r="AN94" s="378"/>
      <c r="AO94" s="378"/>
      <c r="AP94" s="378"/>
      <c r="AQ94" s="378"/>
      <c r="AR94" s="954"/>
      <c r="AS94" s="159"/>
      <c r="AT94" s="9"/>
      <c r="AU94" s="9"/>
      <c r="AV94" s="9"/>
      <c r="AW94" s="184"/>
      <c r="AX94" s="9"/>
      <c r="AY94" s="12"/>
      <c r="AZ94" s="12"/>
      <c r="BA94" s="72"/>
      <c r="BD94" s="481"/>
    </row>
    <row r="95" spans="1:56" x14ac:dyDescent="0.25">
      <c r="A95" s="58">
        <v>93</v>
      </c>
      <c r="B95" s="341"/>
      <c r="C95" s="238"/>
      <c r="D95" s="149"/>
      <c r="E95" s="149"/>
      <c r="F95" s="149"/>
      <c r="G95" s="343"/>
      <c r="H95" s="954"/>
      <c r="I95" s="385"/>
      <c r="J95" s="378"/>
      <c r="K95" s="378"/>
      <c r="L95" s="378"/>
      <c r="M95" s="378"/>
      <c r="N95" s="954"/>
      <c r="O95" s="436"/>
      <c r="P95" s="341"/>
      <c r="Q95" s="341"/>
      <c r="R95" s="341"/>
      <c r="S95" s="341"/>
      <c r="T95" s="954"/>
      <c r="U95" s="378"/>
      <c r="V95" s="378"/>
      <c r="W95" s="378"/>
      <c r="X95" s="378"/>
      <c r="Y95" s="378"/>
      <c r="Z95" s="954"/>
      <c r="AA95" s="386"/>
      <c r="AB95" s="375"/>
      <c r="AC95" s="375"/>
      <c r="AD95" s="375"/>
      <c r="AE95" s="366"/>
      <c r="AF95" s="954"/>
      <c r="AG95" s="383"/>
      <c r="AH95" s="378"/>
      <c r="AI95" s="378"/>
      <c r="AJ95" s="378"/>
      <c r="AK95" s="378"/>
      <c r="AL95" s="954"/>
      <c r="AM95" s="383"/>
      <c r="AN95" s="378"/>
      <c r="AO95" s="378"/>
      <c r="AP95" s="378"/>
      <c r="AQ95" s="378"/>
      <c r="AR95" s="954"/>
      <c r="AS95" s="159"/>
      <c r="AT95" s="9"/>
      <c r="AU95" s="9"/>
      <c r="AV95" s="9"/>
      <c r="AW95" s="184"/>
      <c r="AX95" s="9"/>
      <c r="AY95" s="12"/>
      <c r="AZ95" s="12"/>
      <c r="BA95" s="72"/>
      <c r="BD95" s="481"/>
    </row>
    <row r="96" spans="1:56" x14ac:dyDescent="0.25">
      <c r="A96" s="58">
        <v>94</v>
      </c>
      <c r="B96" s="341"/>
      <c r="C96" s="238"/>
      <c r="D96" s="149"/>
      <c r="E96" s="149"/>
      <c r="F96" s="149"/>
      <c r="G96" s="343"/>
      <c r="H96" s="954"/>
      <c r="I96" s="385"/>
      <c r="J96" s="378"/>
      <c r="K96" s="378"/>
      <c r="L96" s="378"/>
      <c r="M96" s="378"/>
      <c r="N96" s="954"/>
      <c r="O96" s="436"/>
      <c r="P96" s="341"/>
      <c r="Q96" s="341"/>
      <c r="R96" s="341"/>
      <c r="S96" s="341"/>
      <c r="T96" s="954"/>
      <c r="U96" s="378"/>
      <c r="V96" s="378"/>
      <c r="W96" s="378"/>
      <c r="X96" s="378"/>
      <c r="Y96" s="378"/>
      <c r="Z96" s="954"/>
      <c r="AA96" s="386"/>
      <c r="AB96" s="375"/>
      <c r="AC96" s="375"/>
      <c r="AD96" s="375"/>
      <c r="AE96" s="366"/>
      <c r="AF96" s="954"/>
      <c r="AG96" s="383"/>
      <c r="AH96" s="378"/>
      <c r="AI96" s="378"/>
      <c r="AJ96" s="378"/>
      <c r="AK96" s="378"/>
      <c r="AL96" s="954"/>
      <c r="AM96" s="383"/>
      <c r="AN96" s="378"/>
      <c r="AO96" s="378"/>
      <c r="AP96" s="378"/>
      <c r="AQ96" s="378"/>
      <c r="AR96" s="954"/>
      <c r="AS96" s="159"/>
      <c r="AT96" s="9"/>
      <c r="AU96" s="9"/>
      <c r="AV96" s="9"/>
      <c r="AW96" s="184"/>
      <c r="AX96" s="9"/>
      <c r="AY96" s="12"/>
      <c r="AZ96" s="12"/>
      <c r="BA96" s="72"/>
      <c r="BD96" s="481"/>
    </row>
    <row r="97" spans="1:56" x14ac:dyDescent="0.25">
      <c r="A97" s="58">
        <v>95</v>
      </c>
      <c r="B97" s="341"/>
      <c r="C97" s="238"/>
      <c r="D97" s="149"/>
      <c r="E97" s="149"/>
      <c r="F97" s="149"/>
      <c r="G97" s="343"/>
      <c r="H97" s="954"/>
      <c r="I97" s="385"/>
      <c r="J97" s="378"/>
      <c r="K97" s="378"/>
      <c r="L97" s="378"/>
      <c r="M97" s="378"/>
      <c r="N97" s="954"/>
      <c r="O97" s="436"/>
      <c r="P97" s="341"/>
      <c r="Q97" s="341"/>
      <c r="R97" s="341"/>
      <c r="S97" s="341"/>
      <c r="T97" s="954"/>
      <c r="U97" s="378"/>
      <c r="V97" s="378"/>
      <c r="W97" s="378"/>
      <c r="X97" s="378"/>
      <c r="Y97" s="378"/>
      <c r="Z97" s="954"/>
      <c r="AA97" s="386"/>
      <c r="AB97" s="375"/>
      <c r="AC97" s="375"/>
      <c r="AD97" s="375"/>
      <c r="AE97" s="366"/>
      <c r="AF97" s="954"/>
      <c r="AG97" s="383"/>
      <c r="AH97" s="378"/>
      <c r="AI97" s="378"/>
      <c r="AJ97" s="378"/>
      <c r="AK97" s="378"/>
      <c r="AL97" s="954"/>
      <c r="AM97" s="383"/>
      <c r="AN97" s="378"/>
      <c r="AO97" s="378"/>
      <c r="AP97" s="378"/>
      <c r="AQ97" s="378"/>
      <c r="AR97" s="954"/>
      <c r="AS97" s="159"/>
      <c r="AT97" s="9"/>
      <c r="AU97" s="9"/>
      <c r="AV97" s="9"/>
      <c r="AW97" s="184"/>
      <c r="AX97" s="9"/>
      <c r="AY97" s="12"/>
      <c r="AZ97" s="12"/>
      <c r="BA97" s="72"/>
      <c r="BD97" s="481"/>
    </row>
    <row r="98" spans="1:56" ht="15.75" thickBot="1" x14ac:dyDescent="0.3">
      <c r="A98" s="59">
        <v>96</v>
      </c>
      <c r="B98" s="241" t="s">
        <v>2651</v>
      </c>
      <c r="C98" s="239"/>
      <c r="D98" s="241"/>
      <c r="E98" s="241"/>
      <c r="F98" s="241"/>
      <c r="G98" s="416"/>
      <c r="H98" s="955"/>
      <c r="I98" s="387"/>
      <c r="J98" s="388"/>
      <c r="K98" s="388"/>
      <c r="L98" s="388"/>
      <c r="M98" s="388"/>
      <c r="N98" s="955"/>
      <c r="O98" s="437"/>
      <c r="P98" s="342"/>
      <c r="Q98" s="342"/>
      <c r="R98" s="342"/>
      <c r="S98" s="342"/>
      <c r="T98" s="955"/>
      <c r="U98" s="388"/>
      <c r="V98" s="388"/>
      <c r="W98" s="388"/>
      <c r="X98" s="388"/>
      <c r="Y98" s="388"/>
      <c r="Z98" s="955"/>
      <c r="AA98" s="390"/>
      <c r="AB98" s="417"/>
      <c r="AC98" s="417"/>
      <c r="AD98" s="417"/>
      <c r="AE98" s="418"/>
      <c r="AF98" s="955"/>
      <c r="AG98" s="389"/>
      <c r="AH98" s="388"/>
      <c r="AI98" s="388"/>
      <c r="AJ98" s="388"/>
      <c r="AK98" s="388"/>
      <c r="AL98" s="955"/>
      <c r="AM98" s="389"/>
      <c r="AN98" s="388"/>
      <c r="AO98" s="388"/>
      <c r="AP98" s="388"/>
      <c r="AQ98" s="388"/>
      <c r="AR98" s="955"/>
      <c r="AS98" s="160"/>
      <c r="AT98" s="10"/>
      <c r="AU98" s="10"/>
      <c r="AV98" s="10"/>
      <c r="AW98" s="23" t="s">
        <v>2649</v>
      </c>
      <c r="AX98" s="345"/>
      <c r="AY98" s="13"/>
      <c r="AZ98" s="13"/>
      <c r="BA98" s="73">
        <v>1</v>
      </c>
      <c r="BB98" s="53">
        <v>1</v>
      </c>
      <c r="BC98" s="53">
        <v>1</v>
      </c>
      <c r="BD98" s="7">
        <v>1</v>
      </c>
    </row>
    <row r="100" spans="1:56" x14ac:dyDescent="0.25">
      <c r="C100" s="3"/>
      <c r="E100" s="3"/>
      <c r="G100" s="3"/>
      <c r="I100" s="3"/>
      <c r="K100" s="3"/>
      <c r="M100" s="3"/>
      <c r="O100" s="3"/>
      <c r="Q100" s="3"/>
      <c r="S100" s="3"/>
      <c r="U100" s="37"/>
      <c r="V100" s="37"/>
      <c r="W100" s="3"/>
      <c r="X100" s="37"/>
      <c r="Y100" s="3"/>
      <c r="Z100" s="37"/>
      <c r="AA100" s="3"/>
      <c r="AB100" s="37"/>
      <c r="AC100" s="3"/>
      <c r="AD100" s="37"/>
      <c r="AE100" s="3"/>
      <c r="AF100" s="37"/>
      <c r="AG100" s="3"/>
      <c r="AH100" s="37"/>
      <c r="AI100" s="3"/>
      <c r="AJ100" s="37"/>
      <c r="AK100" s="3"/>
      <c r="AL100" s="37"/>
      <c r="AM100" s="3"/>
      <c r="AN100" s="37"/>
      <c r="AO100" s="3"/>
      <c r="AP100" s="37"/>
      <c r="AQ100" s="3"/>
      <c r="AR100" s="37"/>
      <c r="AS100" s="3"/>
      <c r="AT100" s="37"/>
      <c r="AV100" s="3"/>
      <c r="AW100" s="37"/>
      <c r="AX100" s="3"/>
    </row>
    <row r="107" spans="1:56" x14ac:dyDescent="0.25">
      <c r="C107" s="3"/>
      <c r="E107" s="3"/>
      <c r="G107" s="3"/>
      <c r="I107" s="3"/>
      <c r="K107" s="3"/>
      <c r="M107" s="3"/>
      <c r="O107" s="3"/>
      <c r="Q107" s="3"/>
      <c r="S107" s="3"/>
      <c r="U107" s="37"/>
      <c r="V107" s="37"/>
      <c r="W107" s="3"/>
      <c r="X107" s="37"/>
      <c r="Y107" s="3"/>
      <c r="Z107" s="37"/>
      <c r="AA107" s="3"/>
      <c r="AB107" s="37"/>
      <c r="AC107" s="3"/>
      <c r="AD107" s="37"/>
      <c r="AE107" s="3"/>
      <c r="AF107" s="37"/>
      <c r="AG107" s="3"/>
      <c r="AH107" s="37"/>
      <c r="AI107" s="3"/>
      <c r="AJ107" s="37"/>
      <c r="AK107" s="3"/>
      <c r="AL107" s="37"/>
      <c r="AM107" s="3"/>
      <c r="AN107" s="37"/>
      <c r="AO107" s="3"/>
      <c r="AP107" s="37"/>
      <c r="AQ107" s="3"/>
      <c r="AR107" s="37"/>
      <c r="AS107" s="3"/>
      <c r="AT107" s="37"/>
      <c r="AV107" s="3"/>
      <c r="AW107" s="37"/>
      <c r="AX107" s="3"/>
      <c r="AY107" s="37"/>
    </row>
    <row r="152" spans="4:4" x14ac:dyDescent="0.25">
      <c r="D152" s="251" t="s">
        <v>1363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9">
    <mergeCell ref="BA1:BD1"/>
    <mergeCell ref="H2:H98"/>
    <mergeCell ref="T2:T98"/>
    <mergeCell ref="Z2:Z98"/>
    <mergeCell ref="AF2:AF98"/>
    <mergeCell ref="AL2:AL98"/>
    <mergeCell ref="AR2:AR98"/>
    <mergeCell ref="N2:N98"/>
    <mergeCell ref="AZ1:AZ2"/>
    <mergeCell ref="AY1:AY2"/>
    <mergeCell ref="AX1:AX2"/>
    <mergeCell ref="AW1:AW2"/>
    <mergeCell ref="AM1:AQ1"/>
    <mergeCell ref="C1:G1"/>
    <mergeCell ref="O1:S1"/>
    <mergeCell ref="U1:Y1"/>
    <mergeCell ref="AA1:AE1"/>
    <mergeCell ref="AG1:AK1"/>
    <mergeCell ref="I1:M1"/>
  </mergeCells>
  <dataValidations count="9">
    <dataValidation type="list" allowBlank="1" showInputMessage="1" showErrorMessage="1" sqref="AJ66 R66 AJ64 X66 AJ3 R20:R21 R31 L3:L7 L98 R98 X98 AJ98 AP66 AP64 AP3 AP98 L66 L20:L21 L31 L17:L1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3:AI66 AC3:AC66 E3:E66 K98 Q3 Q98 W98 AC98 AI98 E98 AO98 AO3:AO66 K3:K66 Q5:Q66 W3:W66">
      <formula1>Type</formula1>
    </dataValidation>
    <dataValidation type="list" allowBlank="1" showInputMessage="1" showErrorMessage="1" sqref="AH3:AH66 J31:J66 D3:D66 AB3:AB66 J98 J5:J7 V61:V66 J20:J21 V98 AB98 AH98 D98 AN98 AN3:AN66 P3:P98 V5:V30">
      <formula1>INV</formula1>
    </dataValidation>
    <dataValidation type="list" allowBlank="1" showInputMessage="1" showErrorMessage="1" sqref="AP12:AP13 R35:R36 L8:L16 L22:L30 R45:R46 AP57:AP58 L19 X31:X58">
      <formula1>"0 - значение,16 - недостоверность,64 - имитация"</formula1>
    </dataValidation>
    <dataValidation type="list" allowBlank="1" showInputMessage="1" showErrorMessage="1" sqref="AW3:AW98">
      <formula1>IerarhiyaUr2</formula1>
    </dataValidation>
    <dataValidation type="list" allowBlank="1" showInputMessage="1" showErrorMessage="1" sqref="AY3:AY98">
      <formula1>PicName</formula1>
    </dataValidation>
    <dataValidation type="list" allowBlank="1" showInputMessage="1" showErrorMessage="1" sqref="AP55:AP56">
      <formula1>"0 - значение,16 - недостоверность64 - имитация"</formula1>
    </dataValidation>
    <dataValidation type="list" allowBlank="1" showInputMessage="1" showErrorMessage="1" sqref="AP5">
      <formula1>" "</formula1>
    </dataValidation>
    <dataValidation type="list" allowBlank="1" showInputMessage="1" showErrorMessage="1" sqref="R7:R19 R55:R56 V31:V60">
      <formula1>#REF!</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'D:\projects\SSN Lopatino\Конфигуратор\SSN\VU\[Лопатино.xlsm]Системный'!#REF!</xm:f>
          </x14:formula1>
          <xm:sqref>R3:R4</xm:sqref>
        </x14:dataValidation>
        <x14:dataValidation type="list" allowBlank="1" showInputMessage="1" showErrorMessage="1">
          <x14:formula1>
            <xm:f>'D:\projects\SSN Lopatino\Конфигуратор\SSN\VU\[Лопатино.xlsm]Системный'!#REF!</xm:f>
          </x14:formula1>
          <xm:sqref>X3:X4</xm:sqref>
        </x14:dataValidation>
        <x14:dataValidation type="list" allowBlank="1" showInputMessage="1" showErrorMessage="1">
          <x14:formula1>
            <xm:f>Системный!O3:O4</xm:f>
          </x14:formula1>
          <xm:sqref>AP18:AP19</xm:sqref>
        </x14:dataValidation>
        <x14:dataValidation type="list" allowBlank="1" showInputMessage="1" showErrorMessage="1">
          <x14:formula1>
            <xm:f>Системный!O1048575:O1048576</xm:f>
          </x14:formula1>
          <xm:sqref>AP14:AP15</xm:sqref>
        </x14:dataValidation>
        <x14:dataValidation type="list" allowBlank="1" showInputMessage="1" showErrorMessage="1">
          <x14:formula1>
            <xm:f>Системный!L5:L23</xm:f>
          </x14:formula1>
          <xm:sqref>R5:R6</xm:sqref>
        </x14:dataValidation>
        <x14:dataValidation type="list" allowBlank="1" showInputMessage="1" showErrorMessage="1">
          <x14:formula1>
            <xm:f>Системный!L22:L40</xm:f>
          </x14:formula1>
          <xm:sqref>R22:R30</xm:sqref>
        </x14:dataValidation>
        <x14:dataValidation type="list" allowBlank="1" showInputMessage="1" showErrorMessage="1">
          <x14:formula1>
            <xm:f>Системный!K5:K7</xm:f>
          </x14:formula1>
          <xm:sqref>X5:X30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70" zoomScaleNormal="70" workbookViewId="0">
      <pane xSplit="2" ySplit="3" topLeftCell="C4" activePane="bottomRight" state="frozen"/>
      <selection activeCell="B607" sqref="B607"/>
      <selection pane="topRight" activeCell="B607" sqref="B607"/>
      <selection pane="bottomLeft" activeCell="B607" sqref="B607"/>
      <selection pane="bottomRight" activeCell="Q117" sqref="Q117"/>
    </sheetView>
  </sheetViews>
  <sheetFormatPr defaultRowHeight="15" outlineLevelCol="1" x14ac:dyDescent="0.25"/>
  <cols>
    <col min="1" max="1" width="9.140625" style="3"/>
    <col min="2" max="2" width="44" style="3" customWidth="1"/>
    <col min="3" max="3" width="15.5703125" style="37" customWidth="1" outlineLevel="1"/>
    <col min="4" max="4" width="11" style="37" customWidth="1" outlineLevel="1"/>
    <col min="5" max="5" width="10.85546875" style="37" customWidth="1" outlineLevel="1"/>
    <col min="6" max="6" width="16" style="37" customWidth="1" outlineLevel="1"/>
    <col min="7" max="7" width="6.85546875" style="37" customWidth="1" outlineLevel="1"/>
    <col min="8" max="8" width="4.7109375" style="37" customWidth="1"/>
    <col min="9" max="9" width="15.5703125" style="37" customWidth="1" outlineLevel="1"/>
    <col min="10" max="10" width="11" style="37" customWidth="1" outlineLevel="1"/>
    <col min="11" max="11" width="10.85546875" style="37" customWidth="1" outlineLevel="1"/>
    <col min="12" max="12" width="16" style="37" customWidth="1" outlineLevel="1"/>
    <col min="13" max="13" width="6.7109375" style="37" customWidth="1" outlineLevel="1"/>
    <col min="14" max="14" width="4.7109375" style="37" customWidth="1"/>
    <col min="15" max="15" width="15.5703125" style="37" customWidth="1" outlineLevel="1"/>
    <col min="16" max="16" width="11" style="37" customWidth="1" outlineLevel="1"/>
    <col min="17" max="17" width="10.85546875" style="37" customWidth="1" outlineLevel="1"/>
    <col min="18" max="18" width="16" style="37" customWidth="1" outlineLevel="1"/>
    <col min="19" max="19" width="6.7109375" style="37" customWidth="1" outlineLevel="1"/>
    <col min="20" max="20" width="4.7109375" style="37" customWidth="1"/>
    <col min="21" max="21" width="15.5703125" style="37" customWidth="1" outlineLevel="1"/>
    <col min="22" max="22" width="11" style="37" customWidth="1" outlineLevel="1"/>
    <col min="23" max="23" width="10.85546875" style="37" customWidth="1" outlineLevel="1"/>
    <col min="24" max="24" width="16" style="37" customWidth="1" outlineLevel="1"/>
    <col min="25" max="25" width="6.7109375" style="37" customWidth="1" outlineLevel="1"/>
    <col min="26" max="26" width="4.7109375" style="37" customWidth="1"/>
    <col min="27" max="27" width="15.5703125" style="37" customWidth="1" outlineLevel="1"/>
    <col min="28" max="28" width="11" style="37" customWidth="1" outlineLevel="1"/>
    <col min="29" max="29" width="10.85546875" style="37" customWidth="1" outlineLevel="1"/>
    <col min="30" max="30" width="16" style="37" customWidth="1" outlineLevel="1"/>
    <col min="31" max="31" width="6.7109375" style="37" customWidth="1" outlineLevel="1"/>
    <col min="32" max="32" width="4.7109375" style="37" customWidth="1"/>
    <col min="33" max="33" width="15.5703125" style="37" customWidth="1" outlineLevel="1"/>
    <col min="34" max="34" width="11" style="37" customWidth="1" outlineLevel="1"/>
    <col min="35" max="35" width="10.85546875" style="37" customWidth="1" outlineLevel="1"/>
    <col min="36" max="36" width="16" style="37" customWidth="1" outlineLevel="1"/>
    <col min="37" max="37" width="6.7109375" style="37" customWidth="1" outlineLevel="1"/>
    <col min="38" max="38" width="4.7109375" style="37" customWidth="1"/>
    <col min="39" max="39" width="15.5703125" style="37" customWidth="1" outlineLevel="1"/>
    <col min="40" max="40" width="11" style="37" customWidth="1" outlineLevel="1"/>
    <col min="41" max="41" width="10.85546875" style="37" customWidth="1" outlineLevel="1"/>
    <col min="42" max="42" width="16" style="37" customWidth="1" outlineLevel="1"/>
    <col min="43" max="43" width="6.7109375" style="37" customWidth="1" outlineLevel="1"/>
    <col min="44" max="44" width="4.7109375" style="37" customWidth="1"/>
    <col min="45" max="45" width="15.5703125" style="37" hidden="1" customWidth="1" outlineLevel="1"/>
    <col min="46" max="46" width="11" style="37" hidden="1" customWidth="1" outlineLevel="1"/>
    <col min="47" max="47" width="10.85546875" style="37" hidden="1" customWidth="1" outlineLevel="1"/>
    <col min="48" max="48" width="16" style="37" hidden="1" customWidth="1" outlineLevel="1"/>
    <col min="49" max="49" width="6.7109375" style="37" hidden="1" customWidth="1" outlineLevel="1"/>
    <col min="50" max="50" width="4.7109375" style="37" customWidth="1" collapsed="1"/>
    <col min="51" max="51" width="15.5703125" style="37" hidden="1" customWidth="1" outlineLevel="1"/>
    <col min="52" max="52" width="11" style="37" hidden="1" customWidth="1" outlineLevel="1"/>
    <col min="53" max="53" width="10.85546875" style="37" hidden="1" customWidth="1" outlineLevel="1"/>
    <col min="54" max="54" width="16" style="37" hidden="1" customWidth="1" outlineLevel="1"/>
    <col min="55" max="55" width="6.7109375" style="37" hidden="1" customWidth="1" outlineLevel="1"/>
    <col min="56" max="56" width="4.7109375" style="37" customWidth="1" collapsed="1"/>
    <col min="57" max="57" width="15.5703125" style="37" customWidth="1" outlineLevel="1"/>
    <col min="58" max="58" width="11" style="37" customWidth="1" outlineLevel="1"/>
    <col min="59" max="59" width="10.85546875" style="37" customWidth="1" outlineLevel="1"/>
    <col min="60" max="60" width="16" style="37" customWidth="1" outlineLevel="1"/>
    <col min="61" max="61" width="6.7109375" style="37" customWidth="1" outlineLevel="1"/>
    <col min="62" max="62" width="4.7109375" style="37" customWidth="1"/>
    <col min="63" max="63" width="15.5703125" style="37" hidden="1" customWidth="1" outlineLevel="1"/>
    <col min="64" max="64" width="11" style="37" hidden="1" customWidth="1" outlineLevel="1"/>
    <col min="65" max="65" width="10.85546875" style="37" hidden="1" customWidth="1" outlineLevel="1"/>
    <col min="66" max="66" width="16" style="37" hidden="1" customWidth="1" outlineLevel="1"/>
    <col min="67" max="67" width="6.7109375" style="37" hidden="1" customWidth="1" outlineLevel="1"/>
    <col min="68" max="68" width="4.7109375" style="37" customWidth="1" collapsed="1"/>
    <col min="69" max="69" width="21.28515625" style="293" customWidth="1" outlineLevel="1"/>
    <col min="70" max="71" width="19.140625" style="293" customWidth="1" outlineLevel="1"/>
    <col min="72" max="73" width="21.85546875" style="293" customWidth="1" outlineLevel="1"/>
    <col min="74" max="74" width="21.140625" style="293" customWidth="1" outlineLevel="1"/>
    <col min="75" max="75" width="20.42578125" style="293" customWidth="1" outlineLevel="1"/>
    <col min="76" max="76" width="5.140625" style="293" customWidth="1"/>
    <col min="77" max="77" width="15.5703125" style="37" customWidth="1" outlineLevel="1"/>
    <col min="78" max="78" width="11" style="37" customWidth="1" outlineLevel="1"/>
    <col min="79" max="79" width="10.85546875" style="37" customWidth="1" outlineLevel="1"/>
    <col min="80" max="80" width="16" style="37" customWidth="1" outlineLevel="1"/>
    <col min="81" max="81" width="6.7109375" style="37" customWidth="1" outlineLevel="1"/>
    <col min="82" max="82" width="4.7109375" style="37" customWidth="1"/>
    <col min="83" max="83" width="15.5703125" style="37" customWidth="1" outlineLevel="1"/>
    <col min="84" max="84" width="11" style="37" customWidth="1" outlineLevel="1"/>
    <col min="85" max="85" width="10.85546875" style="37" customWidth="1" outlineLevel="1"/>
    <col min="86" max="86" width="16" style="37" customWidth="1" outlineLevel="1"/>
    <col min="87" max="87" width="6.7109375" style="37" customWidth="1" outlineLevel="1"/>
    <col min="88" max="88" width="4.7109375" style="37" customWidth="1"/>
    <col min="89" max="89" width="15.5703125" style="37" customWidth="1" outlineLevel="1"/>
    <col min="90" max="90" width="11" style="37" customWidth="1" outlineLevel="1"/>
    <col min="91" max="91" width="10.85546875" style="37" customWidth="1" outlineLevel="1"/>
    <col min="92" max="92" width="16" style="37" customWidth="1" outlineLevel="1"/>
    <col min="93" max="93" width="6.7109375" style="37" customWidth="1" outlineLevel="1"/>
    <col min="94" max="94" width="4.7109375" style="37" customWidth="1"/>
    <col min="95" max="95" width="15.5703125" style="37" customWidth="1" outlineLevel="1"/>
    <col min="96" max="96" width="11" style="37" customWidth="1" outlineLevel="1"/>
    <col min="97" max="97" width="10.85546875" style="37" customWidth="1" outlineLevel="1"/>
    <col min="98" max="98" width="16" style="37" customWidth="1" outlineLevel="1"/>
    <col min="99" max="99" width="6.7109375" style="37" customWidth="1" outlineLevel="1"/>
    <col min="100" max="100" width="4.7109375" style="37" customWidth="1"/>
    <col min="101" max="101" width="15.5703125" style="37" hidden="1" customWidth="1" outlineLevel="1"/>
    <col min="102" max="102" width="11" style="37" hidden="1" customWidth="1" outlineLevel="1"/>
    <col min="103" max="103" width="10.85546875" style="37" hidden="1" customWidth="1" outlineLevel="1"/>
    <col min="104" max="104" width="16" style="37" hidden="1" customWidth="1" outlineLevel="1"/>
    <col min="105" max="105" width="6.7109375" style="37" hidden="1" customWidth="1" outlineLevel="1"/>
    <col min="106" max="106" width="4.7109375" style="37" customWidth="1" collapsed="1"/>
    <col min="107" max="107" width="15.5703125" style="37" customWidth="1" outlineLevel="1"/>
    <col min="108" max="108" width="11" style="37" customWidth="1" outlineLevel="1"/>
    <col min="109" max="109" width="10.85546875" style="37" customWidth="1" outlineLevel="1"/>
    <col min="110" max="110" width="16" style="37" customWidth="1" outlineLevel="1"/>
    <col min="111" max="111" width="6.7109375" style="37" customWidth="1" outlineLevel="1"/>
    <col min="112" max="112" width="4.7109375" style="37" customWidth="1"/>
    <col min="113" max="113" width="15.5703125" style="37" customWidth="1" outlineLevel="1"/>
    <col min="114" max="114" width="11" style="37" customWidth="1" outlineLevel="1"/>
    <col min="115" max="115" width="10.85546875" style="37" customWidth="1" outlineLevel="1"/>
    <col min="116" max="116" width="16" style="37" customWidth="1" outlineLevel="1"/>
    <col min="117" max="117" width="6.7109375" style="37" customWidth="1" outlineLevel="1"/>
    <col min="118" max="118" width="4.7109375" style="37" customWidth="1"/>
    <col min="119" max="119" width="15.5703125" style="37" hidden="1" customWidth="1" outlineLevel="1"/>
    <col min="120" max="120" width="11" style="37" hidden="1" customWidth="1" outlineLevel="1"/>
    <col min="121" max="121" width="10.85546875" style="37" hidden="1" customWidth="1" outlineLevel="1"/>
    <col min="122" max="122" width="16" style="37" hidden="1" customWidth="1" outlineLevel="1"/>
    <col min="123" max="123" width="6.7109375" style="37" hidden="1" customWidth="1" outlineLevel="1"/>
    <col min="124" max="124" width="4.7109375" style="37" customWidth="1" collapsed="1"/>
    <col min="125" max="125" width="15.5703125" style="37" hidden="1" customWidth="1" outlineLevel="1"/>
    <col min="126" max="126" width="11" style="37" hidden="1" customWidth="1" outlineLevel="1"/>
    <col min="127" max="127" width="10.85546875" style="37" hidden="1" customWidth="1" outlineLevel="1"/>
    <col min="128" max="128" width="16" style="37" hidden="1" customWidth="1" outlineLevel="1"/>
    <col min="129" max="129" width="6.7109375" style="37" hidden="1" customWidth="1" outlineLevel="1"/>
    <col min="130" max="130" width="4.7109375" style="37" customWidth="1" collapsed="1"/>
    <col min="131" max="131" width="15.5703125" style="37" customWidth="1" outlineLevel="1"/>
    <col min="132" max="132" width="11" style="37" customWidth="1" outlineLevel="1"/>
    <col min="133" max="133" width="10.85546875" style="37" customWidth="1" outlineLevel="1"/>
    <col min="134" max="134" width="16" style="37" customWidth="1" outlineLevel="1"/>
    <col min="135" max="135" width="6.7109375" style="37" customWidth="1" outlineLevel="1"/>
    <col min="136" max="136" width="4.7109375" style="37" customWidth="1"/>
    <col min="137" max="137" width="15.5703125" style="37" customWidth="1" outlineLevel="1"/>
    <col min="138" max="138" width="11" style="37" customWidth="1" outlineLevel="1"/>
    <col min="139" max="139" width="10.85546875" style="37" customWidth="1" outlineLevel="1"/>
    <col min="140" max="140" width="16" style="37" customWidth="1" outlineLevel="1"/>
    <col min="141" max="141" width="6.7109375" style="37" customWidth="1" outlineLevel="1"/>
    <col min="142" max="142" width="4.7109375" style="37" customWidth="1"/>
    <col min="143" max="143" width="21.28515625" style="293" customWidth="1" outlineLevel="1"/>
    <col min="144" max="145" width="19.140625" style="293" customWidth="1" outlineLevel="1"/>
    <col min="146" max="147" width="21.85546875" style="293" customWidth="1" outlineLevel="1"/>
    <col min="148" max="148" width="21.140625" style="293" customWidth="1" outlineLevel="1"/>
    <col min="149" max="149" width="15.28515625" style="293" customWidth="1" outlineLevel="1"/>
    <col min="150" max="150" width="5.140625" style="293" customWidth="1"/>
    <col min="151" max="151" width="15.5703125" style="37" customWidth="1" outlineLevel="1"/>
    <col min="152" max="152" width="11" style="37" customWidth="1" outlineLevel="1"/>
    <col min="153" max="153" width="15.42578125" style="37" customWidth="1" outlineLevel="1"/>
    <col min="154" max="154" width="16" style="37" customWidth="1" outlineLevel="1"/>
    <col min="155" max="155" width="6.7109375" style="37" customWidth="1" outlineLevel="1"/>
    <col min="156" max="156" width="4.7109375" style="37" customWidth="1"/>
    <col min="157" max="157" width="15.5703125" style="293" customWidth="1" outlineLevel="1"/>
    <col min="158" max="161" width="9.140625" style="293" customWidth="1" outlineLevel="1"/>
    <col min="162" max="162" width="4.28515625" style="293" customWidth="1"/>
    <col min="163" max="163" width="15.5703125" style="293" customWidth="1" outlineLevel="1"/>
    <col min="164" max="165" width="9.140625" style="293" customWidth="1" outlineLevel="1"/>
    <col min="166" max="166" width="11.140625" style="293" customWidth="1" outlineLevel="1"/>
    <col min="167" max="167" width="9.140625" style="293" customWidth="1" outlineLevel="1"/>
    <col min="168" max="168" width="4.28515625" style="293" customWidth="1"/>
    <col min="169" max="169" width="15.5703125" style="293" customWidth="1" outlineLevel="1"/>
    <col min="170" max="171" width="9.140625" style="293" customWidth="1" outlineLevel="1"/>
    <col min="172" max="172" width="11.7109375" style="293" bestFit="1" customWidth="1" outlineLevel="1"/>
    <col min="173" max="173" width="9.140625" style="293" customWidth="1" outlineLevel="1"/>
    <col min="174" max="174" width="4.28515625" style="293" customWidth="1"/>
    <col min="175" max="175" width="15.5703125" style="293" hidden="1" customWidth="1" outlineLevel="1"/>
    <col min="176" max="179" width="9.140625" style="293" hidden="1" customWidth="1" outlineLevel="1"/>
    <col min="180" max="180" width="4.28515625" style="293" customWidth="1" collapsed="1"/>
    <col min="181" max="181" width="15.5703125" style="293" hidden="1" customWidth="1" outlineLevel="1"/>
    <col min="182" max="185" width="9.140625" style="293" hidden="1" customWidth="1" outlineLevel="1"/>
    <col min="186" max="186" width="4.28515625" style="293" customWidth="1" collapsed="1"/>
    <col min="187" max="187" width="15.5703125" style="18" hidden="1" customWidth="1" outlineLevel="1"/>
    <col min="188" max="189" width="9.140625" style="293" hidden="1" customWidth="1" outlineLevel="1"/>
    <col min="190" max="190" width="13.85546875" style="293" hidden="1" customWidth="1" outlineLevel="1"/>
    <col min="191" max="191" width="9.140625" style="293" hidden="1" customWidth="1" outlineLevel="1"/>
    <col min="192" max="192" width="4.28515625" style="293" customWidth="1" collapsed="1"/>
    <col min="193" max="193" width="15.5703125" style="293" hidden="1" customWidth="1" outlineLevel="1"/>
    <col min="194" max="197" width="9.140625" style="293" hidden="1" customWidth="1" outlineLevel="1"/>
    <col min="198" max="198" width="4.28515625" style="293" bestFit="1" customWidth="1" collapsed="1"/>
    <col min="199" max="199" width="15.5703125" style="293" hidden="1" customWidth="1" outlineLevel="1"/>
    <col min="200" max="203" width="9.140625" style="293" hidden="1" customWidth="1" outlineLevel="1"/>
    <col min="204" max="204" width="4.28515625" style="293" bestFit="1" customWidth="1" collapsed="1"/>
    <col min="205" max="205" width="20.28515625" style="293" customWidth="1"/>
    <col min="206" max="206" width="12" style="293" hidden="1" customWidth="1" outlineLevel="1"/>
    <col min="207" max="221" width="9.140625" style="293" hidden="1" customWidth="1" outlineLevel="1"/>
    <col min="222" max="222" width="9.140625" style="293" collapsed="1"/>
    <col min="223" max="223" width="31.28515625" style="293" customWidth="1"/>
    <col min="224" max="224" width="13.85546875" style="1" customWidth="1"/>
    <col min="225" max="225" width="33.140625" style="293" customWidth="1"/>
    <col min="226" max="226" width="9.140625" style="293"/>
    <col min="227" max="227" width="23" style="293" customWidth="1"/>
    <col min="228" max="16384" width="9.140625" style="293"/>
  </cols>
  <sheetData>
    <row r="1" spans="1:227" ht="37.5" customHeight="1" thickBot="1" x14ac:dyDescent="0.3">
      <c r="A1" s="34"/>
      <c r="B1" s="85"/>
      <c r="C1" s="982" t="s">
        <v>101</v>
      </c>
      <c r="D1" s="983"/>
      <c r="E1" s="983"/>
      <c r="F1" s="983"/>
      <c r="G1" s="983"/>
      <c r="H1" s="983"/>
      <c r="I1" s="983"/>
      <c r="J1" s="983"/>
      <c r="K1" s="983"/>
      <c r="L1" s="983"/>
      <c r="M1" s="983"/>
      <c r="N1" s="983"/>
      <c r="O1" s="983"/>
      <c r="P1" s="983"/>
      <c r="Q1" s="983"/>
      <c r="R1" s="983"/>
      <c r="S1" s="983"/>
      <c r="T1" s="983"/>
      <c r="U1" s="983"/>
      <c r="V1" s="983"/>
      <c r="W1" s="983"/>
      <c r="X1" s="983"/>
      <c r="Y1" s="983"/>
      <c r="Z1" s="983"/>
      <c r="AA1" s="983"/>
      <c r="AB1" s="983"/>
      <c r="AC1" s="983"/>
      <c r="AD1" s="983"/>
      <c r="AE1" s="983"/>
      <c r="AF1" s="983"/>
      <c r="AG1" s="983"/>
      <c r="AH1" s="983"/>
      <c r="AI1" s="983"/>
      <c r="AJ1" s="983"/>
      <c r="AK1" s="983"/>
      <c r="AL1" s="983"/>
      <c r="AM1" s="983"/>
      <c r="AN1" s="983"/>
      <c r="AO1" s="983"/>
      <c r="AP1" s="983"/>
      <c r="AQ1" s="983"/>
      <c r="AR1" s="983"/>
      <c r="AS1" s="983"/>
      <c r="AT1" s="983"/>
      <c r="AU1" s="983"/>
      <c r="AV1" s="983"/>
      <c r="AW1" s="983"/>
      <c r="AX1" s="983"/>
      <c r="AY1" s="983"/>
      <c r="AZ1" s="983"/>
      <c r="BA1" s="983"/>
      <c r="BB1" s="983"/>
      <c r="BC1" s="983"/>
      <c r="BD1" s="983"/>
      <c r="BE1" s="983"/>
      <c r="BF1" s="983"/>
      <c r="BG1" s="983"/>
      <c r="BH1" s="983"/>
      <c r="BI1" s="983"/>
      <c r="BJ1" s="983"/>
      <c r="BK1" s="983"/>
      <c r="BL1" s="983"/>
      <c r="BM1" s="983"/>
      <c r="BN1" s="983"/>
      <c r="BO1" s="983"/>
      <c r="BP1" s="983"/>
      <c r="BQ1" s="983"/>
      <c r="BR1" s="983"/>
      <c r="BS1" s="983"/>
      <c r="BT1" s="983"/>
      <c r="BU1" s="983"/>
      <c r="BV1" s="983"/>
      <c r="BW1" s="983"/>
      <c r="BX1" s="984"/>
      <c r="BY1" s="982" t="s">
        <v>102</v>
      </c>
      <c r="BZ1" s="983"/>
      <c r="CA1" s="983"/>
      <c r="CB1" s="983"/>
      <c r="CC1" s="983"/>
      <c r="CD1" s="983"/>
      <c r="CE1" s="983"/>
      <c r="CF1" s="983"/>
      <c r="CG1" s="983"/>
      <c r="CH1" s="983"/>
      <c r="CI1" s="983"/>
      <c r="CJ1" s="983"/>
      <c r="CK1" s="983"/>
      <c r="CL1" s="983"/>
      <c r="CM1" s="983"/>
      <c r="CN1" s="983"/>
      <c r="CO1" s="983"/>
      <c r="CP1" s="983"/>
      <c r="CQ1" s="983"/>
      <c r="CR1" s="983"/>
      <c r="CS1" s="983"/>
      <c r="CT1" s="983"/>
      <c r="CU1" s="983"/>
      <c r="CV1" s="983"/>
      <c r="CW1" s="983"/>
      <c r="CX1" s="983"/>
      <c r="CY1" s="983"/>
      <c r="CZ1" s="983"/>
      <c r="DA1" s="983"/>
      <c r="DB1" s="983"/>
      <c r="DC1" s="983"/>
      <c r="DD1" s="983"/>
      <c r="DE1" s="983"/>
      <c r="DF1" s="983"/>
      <c r="DG1" s="983"/>
      <c r="DH1" s="983"/>
      <c r="DI1" s="983"/>
      <c r="DJ1" s="983"/>
      <c r="DK1" s="983"/>
      <c r="DL1" s="983"/>
      <c r="DM1" s="983"/>
      <c r="DN1" s="983"/>
      <c r="DO1" s="983"/>
      <c r="DP1" s="983"/>
      <c r="DQ1" s="983"/>
      <c r="DR1" s="983"/>
      <c r="DS1" s="983"/>
      <c r="DT1" s="983"/>
      <c r="DU1" s="983"/>
      <c r="DV1" s="983"/>
      <c r="DW1" s="983"/>
      <c r="DX1" s="983"/>
      <c r="DY1" s="983"/>
      <c r="DZ1" s="983"/>
      <c r="EA1" s="983"/>
      <c r="EB1" s="983"/>
      <c r="EC1" s="983"/>
      <c r="ED1" s="983"/>
      <c r="EE1" s="983"/>
      <c r="EF1" s="983"/>
      <c r="EG1" s="983"/>
      <c r="EH1" s="983"/>
      <c r="EI1" s="983"/>
      <c r="EJ1" s="983"/>
      <c r="EK1" s="983"/>
      <c r="EL1" s="983"/>
      <c r="EM1" s="983"/>
      <c r="EN1" s="983"/>
      <c r="EO1" s="983"/>
      <c r="EP1" s="983"/>
      <c r="EQ1" s="983"/>
      <c r="ER1" s="983"/>
      <c r="ES1" s="983"/>
      <c r="ET1" s="984"/>
      <c r="EU1" s="53"/>
      <c r="EV1" s="53"/>
      <c r="EW1" s="53"/>
      <c r="EX1" s="53"/>
      <c r="EY1" s="53"/>
      <c r="EZ1" s="53"/>
      <c r="FA1" s="73"/>
      <c r="FB1" s="53"/>
      <c r="FC1" s="53"/>
      <c r="FD1" s="53"/>
      <c r="FE1" s="53"/>
      <c r="FF1" s="172"/>
      <c r="FG1" s="61"/>
      <c r="FH1" s="61"/>
      <c r="FI1" s="61"/>
      <c r="FJ1" s="61"/>
      <c r="FK1" s="61"/>
      <c r="FL1" s="172"/>
      <c r="FM1" s="61"/>
      <c r="FN1" s="61"/>
      <c r="FO1" s="61"/>
      <c r="FP1" s="61"/>
      <c r="FQ1" s="61"/>
      <c r="FR1" s="172"/>
      <c r="FS1" s="61"/>
      <c r="FT1" s="61"/>
      <c r="FU1" s="61"/>
      <c r="FV1" s="61"/>
      <c r="FW1" s="61"/>
      <c r="FX1" s="172"/>
      <c r="FY1" s="61"/>
      <c r="FZ1" s="61"/>
      <c r="GA1" s="61"/>
      <c r="GB1" s="61"/>
      <c r="GC1" s="61"/>
      <c r="GD1" s="172"/>
      <c r="GE1" s="173"/>
      <c r="GF1" s="61"/>
      <c r="GG1" s="61"/>
      <c r="GH1" s="61"/>
      <c r="GI1" s="61"/>
      <c r="GJ1" s="172"/>
      <c r="GK1" s="61"/>
      <c r="GL1" s="61"/>
      <c r="GM1" s="61"/>
      <c r="GN1" s="61"/>
      <c r="GO1" s="61"/>
      <c r="GP1" s="172"/>
      <c r="GQ1" s="61"/>
      <c r="GR1" s="61"/>
      <c r="GS1" s="61"/>
      <c r="GT1" s="61"/>
      <c r="GU1" s="61"/>
      <c r="GV1" s="174"/>
      <c r="GW1" s="172"/>
      <c r="GX1" s="60"/>
      <c r="GY1" s="61"/>
      <c r="GZ1" s="61"/>
      <c r="HA1" s="61"/>
      <c r="HB1" s="61"/>
      <c r="HC1" s="61"/>
      <c r="HD1" s="61"/>
      <c r="HE1" s="61"/>
      <c r="HF1" s="61"/>
      <c r="HG1" s="61"/>
      <c r="HH1" s="61"/>
      <c r="HI1" s="61"/>
      <c r="HJ1" s="61"/>
      <c r="HK1" s="61"/>
      <c r="HL1" s="61"/>
      <c r="HM1" s="62"/>
      <c r="HN1" s="936" t="s">
        <v>122</v>
      </c>
      <c r="HO1" s="960" t="s">
        <v>256</v>
      </c>
      <c r="HP1" s="993" t="s">
        <v>628</v>
      </c>
      <c r="HQ1" s="932" t="s">
        <v>254</v>
      </c>
      <c r="HR1" s="960" t="s">
        <v>1817</v>
      </c>
      <c r="HS1" s="990" t="s">
        <v>1972</v>
      </c>
    </row>
    <row r="2" spans="1:227" ht="54.75" customHeight="1" thickBot="1" x14ac:dyDescent="0.3">
      <c r="A2" s="36"/>
      <c r="B2" s="69"/>
      <c r="C2" s="985" t="s">
        <v>92</v>
      </c>
      <c r="D2" s="952"/>
      <c r="E2" s="952"/>
      <c r="F2" s="952"/>
      <c r="G2" s="986"/>
      <c r="H2" s="171" t="s">
        <v>619</v>
      </c>
      <c r="I2" s="987" t="s">
        <v>93</v>
      </c>
      <c r="J2" s="988"/>
      <c r="K2" s="988"/>
      <c r="L2" s="988"/>
      <c r="M2" s="989"/>
      <c r="N2" s="171" t="s">
        <v>620</v>
      </c>
      <c r="O2" s="987" t="s">
        <v>94</v>
      </c>
      <c r="P2" s="988"/>
      <c r="Q2" s="988"/>
      <c r="R2" s="988"/>
      <c r="S2" s="989"/>
      <c r="T2" s="171" t="s">
        <v>621</v>
      </c>
      <c r="U2" s="962" t="s">
        <v>95</v>
      </c>
      <c r="V2" s="963"/>
      <c r="W2" s="963"/>
      <c r="X2" s="963"/>
      <c r="Y2" s="964"/>
      <c r="Z2" s="171" t="s">
        <v>622</v>
      </c>
      <c r="AA2" s="962" t="s">
        <v>96</v>
      </c>
      <c r="AB2" s="963"/>
      <c r="AC2" s="963"/>
      <c r="AD2" s="963"/>
      <c r="AE2" s="964"/>
      <c r="AF2" s="171" t="s">
        <v>629</v>
      </c>
      <c r="AG2" s="987" t="s">
        <v>123</v>
      </c>
      <c r="AH2" s="988"/>
      <c r="AI2" s="988"/>
      <c r="AJ2" s="988"/>
      <c r="AK2" s="989"/>
      <c r="AL2" s="171" t="s">
        <v>2385</v>
      </c>
      <c r="AM2" s="962" t="s">
        <v>97</v>
      </c>
      <c r="AN2" s="963"/>
      <c r="AO2" s="963"/>
      <c r="AP2" s="963"/>
      <c r="AQ2" s="964"/>
      <c r="AR2" s="171" t="s">
        <v>623</v>
      </c>
      <c r="AS2" s="962" t="s">
        <v>98</v>
      </c>
      <c r="AT2" s="963"/>
      <c r="AU2" s="963"/>
      <c r="AV2" s="963"/>
      <c r="AW2" s="964"/>
      <c r="AX2" s="171" t="s">
        <v>624</v>
      </c>
      <c r="AY2" s="962" t="s">
        <v>99</v>
      </c>
      <c r="AZ2" s="963"/>
      <c r="BA2" s="963"/>
      <c r="BB2" s="963"/>
      <c r="BC2" s="964"/>
      <c r="BD2" s="171" t="s">
        <v>625</v>
      </c>
      <c r="BE2" s="962" t="s">
        <v>100</v>
      </c>
      <c r="BF2" s="963"/>
      <c r="BG2" s="963"/>
      <c r="BH2" s="963"/>
      <c r="BI2" s="964"/>
      <c r="BJ2" s="171" t="s">
        <v>626</v>
      </c>
      <c r="BK2" s="962" t="s">
        <v>1535</v>
      </c>
      <c r="BL2" s="963"/>
      <c r="BM2" s="963"/>
      <c r="BN2" s="963"/>
      <c r="BO2" s="964"/>
      <c r="BP2" s="171" t="s">
        <v>629</v>
      </c>
      <c r="BQ2" s="97" t="s">
        <v>1499</v>
      </c>
      <c r="BR2" s="283" t="s">
        <v>1500</v>
      </c>
      <c r="BS2" s="283" t="s">
        <v>1501</v>
      </c>
      <c r="BT2" s="283" t="s">
        <v>2381</v>
      </c>
      <c r="BU2" s="283" t="s">
        <v>2382</v>
      </c>
      <c r="BV2" s="283" t="s">
        <v>629</v>
      </c>
      <c r="BW2" s="284" t="s">
        <v>629</v>
      </c>
      <c r="BX2" s="74"/>
      <c r="BY2" s="962" t="s">
        <v>92</v>
      </c>
      <c r="BZ2" s="963"/>
      <c r="CA2" s="963"/>
      <c r="CB2" s="963"/>
      <c r="CC2" s="964"/>
      <c r="CD2" s="171" t="s">
        <v>1504</v>
      </c>
      <c r="CE2" s="987" t="s">
        <v>93</v>
      </c>
      <c r="CF2" s="988"/>
      <c r="CG2" s="988"/>
      <c r="CH2" s="988"/>
      <c r="CI2" s="989"/>
      <c r="CJ2" s="171" t="s">
        <v>1505</v>
      </c>
      <c r="CK2" s="962" t="s">
        <v>94</v>
      </c>
      <c r="CL2" s="963"/>
      <c r="CM2" s="963"/>
      <c r="CN2" s="963"/>
      <c r="CO2" s="964"/>
      <c r="CP2" s="171" t="s">
        <v>1506</v>
      </c>
      <c r="CQ2" s="962" t="s">
        <v>95</v>
      </c>
      <c r="CR2" s="963"/>
      <c r="CS2" s="963"/>
      <c r="CT2" s="963"/>
      <c r="CU2" s="964"/>
      <c r="CV2" s="171" t="s">
        <v>1507</v>
      </c>
      <c r="CW2" s="962" t="s">
        <v>96</v>
      </c>
      <c r="CX2" s="963"/>
      <c r="CY2" s="963"/>
      <c r="CZ2" s="963"/>
      <c r="DA2" s="964"/>
      <c r="DB2" s="171" t="s">
        <v>629</v>
      </c>
      <c r="DC2" s="962" t="s">
        <v>123</v>
      </c>
      <c r="DD2" s="963"/>
      <c r="DE2" s="963"/>
      <c r="DF2" s="963"/>
      <c r="DG2" s="964"/>
      <c r="DH2" s="171" t="s">
        <v>2440</v>
      </c>
      <c r="DI2" s="962" t="s">
        <v>97</v>
      </c>
      <c r="DJ2" s="963"/>
      <c r="DK2" s="963"/>
      <c r="DL2" s="963"/>
      <c r="DM2" s="964"/>
      <c r="DN2" s="171" t="s">
        <v>1508</v>
      </c>
      <c r="DO2" s="962" t="s">
        <v>98</v>
      </c>
      <c r="DP2" s="963"/>
      <c r="DQ2" s="963"/>
      <c r="DR2" s="963"/>
      <c r="DS2" s="964"/>
      <c r="DT2" s="171" t="s">
        <v>1509</v>
      </c>
      <c r="DU2" s="962" t="s">
        <v>99</v>
      </c>
      <c r="DV2" s="963"/>
      <c r="DW2" s="963"/>
      <c r="DX2" s="963"/>
      <c r="DY2" s="964"/>
      <c r="DZ2" s="171" t="s">
        <v>1510</v>
      </c>
      <c r="EA2" s="962" t="s">
        <v>100</v>
      </c>
      <c r="EB2" s="963"/>
      <c r="EC2" s="963"/>
      <c r="ED2" s="963"/>
      <c r="EE2" s="964"/>
      <c r="EF2" s="171" t="s">
        <v>1511</v>
      </c>
      <c r="EG2" s="962" t="s">
        <v>1535</v>
      </c>
      <c r="EH2" s="963"/>
      <c r="EI2" s="963"/>
      <c r="EJ2" s="963"/>
      <c r="EK2" s="964"/>
      <c r="EL2" s="171" t="s">
        <v>1536</v>
      </c>
      <c r="EM2" s="97" t="s">
        <v>1513</v>
      </c>
      <c r="EN2" s="283" t="s">
        <v>1514</v>
      </c>
      <c r="EO2" s="283" t="s">
        <v>1515</v>
      </c>
      <c r="EP2" s="283" t="s">
        <v>1516</v>
      </c>
      <c r="EQ2" s="283" t="s">
        <v>1517</v>
      </c>
      <c r="ER2" s="283" t="s">
        <v>629</v>
      </c>
      <c r="ES2" s="284" t="s">
        <v>629</v>
      </c>
      <c r="ET2" s="74"/>
      <c r="EU2" s="966" t="s">
        <v>1512</v>
      </c>
      <c r="EV2" s="967"/>
      <c r="EW2" s="967"/>
      <c r="EX2" s="967"/>
      <c r="EY2" s="968"/>
      <c r="EZ2" s="304" t="s">
        <v>1548</v>
      </c>
      <c r="FA2" s="969" t="s">
        <v>103</v>
      </c>
      <c r="FB2" s="970"/>
      <c r="FC2" s="970"/>
      <c r="FD2" s="970"/>
      <c r="FE2" s="971"/>
      <c r="FF2" s="171" t="s">
        <v>629</v>
      </c>
      <c r="FG2" s="969" t="s">
        <v>104</v>
      </c>
      <c r="FH2" s="970"/>
      <c r="FI2" s="970"/>
      <c r="FJ2" s="970"/>
      <c r="FK2" s="971"/>
      <c r="FL2" s="175" t="s">
        <v>1349</v>
      </c>
      <c r="FM2" s="969" t="s">
        <v>105</v>
      </c>
      <c r="FN2" s="970"/>
      <c r="FO2" s="970"/>
      <c r="FP2" s="970"/>
      <c r="FQ2" s="971"/>
      <c r="FR2" s="175" t="s">
        <v>1350</v>
      </c>
      <c r="FS2" s="969" t="s">
        <v>106</v>
      </c>
      <c r="FT2" s="970"/>
      <c r="FU2" s="970"/>
      <c r="FV2" s="970"/>
      <c r="FW2" s="971"/>
      <c r="FX2" s="171" t="s">
        <v>629</v>
      </c>
      <c r="FY2" s="969" t="s">
        <v>107</v>
      </c>
      <c r="FZ2" s="970"/>
      <c r="GA2" s="970"/>
      <c r="GB2" s="970"/>
      <c r="GC2" s="971"/>
      <c r="GD2" s="171" t="s">
        <v>629</v>
      </c>
      <c r="GE2" s="969" t="s">
        <v>108</v>
      </c>
      <c r="GF2" s="970"/>
      <c r="GG2" s="970"/>
      <c r="GH2" s="970"/>
      <c r="GI2" s="971"/>
      <c r="GJ2" s="175" t="s">
        <v>629</v>
      </c>
      <c r="GK2" s="969" t="s">
        <v>1568</v>
      </c>
      <c r="GL2" s="970"/>
      <c r="GM2" s="970"/>
      <c r="GN2" s="970"/>
      <c r="GO2" s="971"/>
      <c r="GP2" s="171" t="s">
        <v>629</v>
      </c>
      <c r="GQ2" s="969" t="s">
        <v>1569</v>
      </c>
      <c r="GR2" s="970"/>
      <c r="GS2" s="970"/>
      <c r="GT2" s="970"/>
      <c r="GU2" s="971"/>
      <c r="GV2" s="171" t="s">
        <v>629</v>
      </c>
      <c r="GW2" s="284" t="s">
        <v>1526</v>
      </c>
      <c r="GX2" s="943" t="s">
        <v>122</v>
      </c>
      <c r="GY2" s="944"/>
      <c r="GZ2" s="944"/>
      <c r="HA2" s="944"/>
      <c r="HB2" s="944"/>
      <c r="HC2" s="944"/>
      <c r="HD2" s="944"/>
      <c r="HE2" s="944"/>
      <c r="HF2" s="944"/>
      <c r="HG2" s="944"/>
      <c r="HH2" s="944"/>
      <c r="HI2" s="944"/>
      <c r="HJ2" s="944"/>
      <c r="HK2" s="944"/>
      <c r="HL2" s="944"/>
      <c r="HM2" s="965"/>
      <c r="HN2" s="937"/>
      <c r="HO2" s="975"/>
      <c r="HP2" s="994"/>
      <c r="HQ2" s="933"/>
      <c r="HR2" s="975"/>
      <c r="HS2" s="991"/>
    </row>
    <row r="3" spans="1:227" ht="60.75" customHeight="1" thickBot="1" x14ac:dyDescent="0.3">
      <c r="A3" s="696" t="s">
        <v>0</v>
      </c>
      <c r="B3" s="695" t="s">
        <v>42</v>
      </c>
      <c r="C3" s="38" t="s">
        <v>2</v>
      </c>
      <c r="D3" s="43" t="s">
        <v>49</v>
      </c>
      <c r="E3" s="43" t="s">
        <v>50</v>
      </c>
      <c r="F3" s="43" t="s">
        <v>73</v>
      </c>
      <c r="G3" s="66" t="s">
        <v>0</v>
      </c>
      <c r="H3" s="954" t="s">
        <v>262</v>
      </c>
      <c r="I3" s="38" t="s">
        <v>2</v>
      </c>
      <c r="J3" s="76" t="s">
        <v>49</v>
      </c>
      <c r="K3" s="76" t="s">
        <v>50</v>
      </c>
      <c r="L3" s="76" t="s">
        <v>73</v>
      </c>
      <c r="M3" s="77" t="s">
        <v>0</v>
      </c>
      <c r="N3" s="972" t="s">
        <v>93</v>
      </c>
      <c r="O3" s="75" t="s">
        <v>2</v>
      </c>
      <c r="P3" s="76" t="s">
        <v>49</v>
      </c>
      <c r="Q3" s="76" t="s">
        <v>50</v>
      </c>
      <c r="R3" s="76" t="s">
        <v>73</v>
      </c>
      <c r="S3" s="77" t="s">
        <v>0</v>
      </c>
      <c r="T3" s="972" t="s">
        <v>94</v>
      </c>
      <c r="U3" s="75" t="s">
        <v>2</v>
      </c>
      <c r="V3" s="76" t="s">
        <v>49</v>
      </c>
      <c r="W3" s="76" t="s">
        <v>50</v>
      </c>
      <c r="X3" s="76" t="s">
        <v>73</v>
      </c>
      <c r="Y3" s="77" t="s">
        <v>0</v>
      </c>
      <c r="Z3" s="972" t="s">
        <v>95</v>
      </c>
      <c r="AA3" s="75" t="s">
        <v>2</v>
      </c>
      <c r="AB3" s="76" t="s">
        <v>49</v>
      </c>
      <c r="AC3" s="76" t="s">
        <v>50</v>
      </c>
      <c r="AD3" s="76" t="s">
        <v>73</v>
      </c>
      <c r="AE3" s="77" t="s">
        <v>0</v>
      </c>
      <c r="AF3" s="972" t="s">
        <v>96</v>
      </c>
      <c r="AG3" s="75" t="s">
        <v>2</v>
      </c>
      <c r="AH3" s="76" t="s">
        <v>49</v>
      </c>
      <c r="AI3" s="76" t="s">
        <v>50</v>
      </c>
      <c r="AJ3" s="76" t="s">
        <v>73</v>
      </c>
      <c r="AK3" s="77" t="s">
        <v>0</v>
      </c>
      <c r="AL3" s="972" t="s">
        <v>123</v>
      </c>
      <c r="AM3" s="75" t="s">
        <v>2</v>
      </c>
      <c r="AN3" s="76" t="s">
        <v>49</v>
      </c>
      <c r="AO3" s="76" t="s">
        <v>50</v>
      </c>
      <c r="AP3" s="76" t="s">
        <v>73</v>
      </c>
      <c r="AQ3" s="77" t="s">
        <v>0</v>
      </c>
      <c r="AR3" s="972" t="s">
        <v>97</v>
      </c>
      <c r="AS3" s="75" t="s">
        <v>2</v>
      </c>
      <c r="AT3" s="76" t="s">
        <v>49</v>
      </c>
      <c r="AU3" s="76" t="s">
        <v>50</v>
      </c>
      <c r="AV3" s="76" t="s">
        <v>73</v>
      </c>
      <c r="AW3" s="77" t="s">
        <v>0</v>
      </c>
      <c r="AX3" s="972" t="s">
        <v>98</v>
      </c>
      <c r="AY3" s="75" t="s">
        <v>2</v>
      </c>
      <c r="AZ3" s="76" t="s">
        <v>49</v>
      </c>
      <c r="BA3" s="76" t="s">
        <v>50</v>
      </c>
      <c r="BB3" s="76" t="s">
        <v>73</v>
      </c>
      <c r="BC3" s="77" t="s">
        <v>0</v>
      </c>
      <c r="BD3" s="972" t="s">
        <v>99</v>
      </c>
      <c r="BE3" s="75" t="s">
        <v>2</v>
      </c>
      <c r="BF3" s="76" t="s">
        <v>49</v>
      </c>
      <c r="BG3" s="76" t="s">
        <v>50</v>
      </c>
      <c r="BH3" s="76" t="s">
        <v>73</v>
      </c>
      <c r="BI3" s="77" t="s">
        <v>0</v>
      </c>
      <c r="BJ3" s="972" t="s">
        <v>100</v>
      </c>
      <c r="BK3" s="75" t="s">
        <v>2</v>
      </c>
      <c r="BL3" s="76" t="s">
        <v>49</v>
      </c>
      <c r="BM3" s="76" t="s">
        <v>50</v>
      </c>
      <c r="BN3" s="76" t="s">
        <v>73</v>
      </c>
      <c r="BO3" s="77" t="s">
        <v>0</v>
      </c>
      <c r="BP3" s="972" t="s">
        <v>1535</v>
      </c>
      <c r="BQ3" s="64" t="s">
        <v>85</v>
      </c>
      <c r="BR3" s="65" t="s">
        <v>86</v>
      </c>
      <c r="BS3" s="65" t="s">
        <v>87</v>
      </c>
      <c r="BT3" s="65" t="s">
        <v>88</v>
      </c>
      <c r="BU3" s="65" t="s">
        <v>89</v>
      </c>
      <c r="BV3" s="65" t="s">
        <v>90</v>
      </c>
      <c r="BW3" s="63" t="s">
        <v>91</v>
      </c>
      <c r="BX3" s="972" t="s">
        <v>124</v>
      </c>
      <c r="BY3" s="38" t="s">
        <v>2</v>
      </c>
      <c r="BZ3" s="43" t="s">
        <v>49</v>
      </c>
      <c r="CA3" s="43" t="s">
        <v>50</v>
      </c>
      <c r="CB3" s="43" t="s">
        <v>73</v>
      </c>
      <c r="CC3" s="66" t="s">
        <v>0</v>
      </c>
      <c r="CD3" s="972" t="s">
        <v>92</v>
      </c>
      <c r="CE3" s="75" t="s">
        <v>2</v>
      </c>
      <c r="CF3" s="76" t="s">
        <v>49</v>
      </c>
      <c r="CG3" s="76" t="s">
        <v>50</v>
      </c>
      <c r="CH3" s="76" t="s">
        <v>73</v>
      </c>
      <c r="CI3" s="77" t="s">
        <v>0</v>
      </c>
      <c r="CJ3" s="972" t="s">
        <v>93</v>
      </c>
      <c r="CK3" s="75" t="s">
        <v>2</v>
      </c>
      <c r="CL3" s="76" t="s">
        <v>49</v>
      </c>
      <c r="CM3" s="76" t="s">
        <v>50</v>
      </c>
      <c r="CN3" s="76" t="s">
        <v>73</v>
      </c>
      <c r="CO3" s="77" t="s">
        <v>0</v>
      </c>
      <c r="CP3" s="972" t="s">
        <v>94</v>
      </c>
      <c r="CQ3" s="75" t="s">
        <v>2</v>
      </c>
      <c r="CR3" s="76" t="s">
        <v>49</v>
      </c>
      <c r="CS3" s="76" t="s">
        <v>50</v>
      </c>
      <c r="CT3" s="76" t="s">
        <v>73</v>
      </c>
      <c r="CU3" s="77" t="s">
        <v>0</v>
      </c>
      <c r="CV3" s="972" t="s">
        <v>95</v>
      </c>
      <c r="CW3" s="75" t="s">
        <v>2</v>
      </c>
      <c r="CX3" s="76" t="s">
        <v>49</v>
      </c>
      <c r="CY3" s="76" t="s">
        <v>50</v>
      </c>
      <c r="CZ3" s="76" t="s">
        <v>73</v>
      </c>
      <c r="DA3" s="77" t="s">
        <v>0</v>
      </c>
      <c r="DB3" s="972" t="s">
        <v>96</v>
      </c>
      <c r="DC3" s="75" t="s">
        <v>2</v>
      </c>
      <c r="DD3" s="76" t="s">
        <v>49</v>
      </c>
      <c r="DE3" s="76" t="s">
        <v>50</v>
      </c>
      <c r="DF3" s="76" t="s">
        <v>73</v>
      </c>
      <c r="DG3" s="77" t="s">
        <v>0</v>
      </c>
      <c r="DH3" s="972" t="s">
        <v>123</v>
      </c>
      <c r="DI3" s="75" t="s">
        <v>2</v>
      </c>
      <c r="DJ3" s="76" t="s">
        <v>49</v>
      </c>
      <c r="DK3" s="76" t="s">
        <v>50</v>
      </c>
      <c r="DL3" s="76" t="s">
        <v>73</v>
      </c>
      <c r="DM3" s="77" t="s">
        <v>0</v>
      </c>
      <c r="DN3" s="972" t="s">
        <v>97</v>
      </c>
      <c r="DO3" s="75" t="s">
        <v>2</v>
      </c>
      <c r="DP3" s="76" t="s">
        <v>49</v>
      </c>
      <c r="DQ3" s="76" t="s">
        <v>50</v>
      </c>
      <c r="DR3" s="76" t="s">
        <v>73</v>
      </c>
      <c r="DS3" s="77" t="s">
        <v>0</v>
      </c>
      <c r="DT3" s="972" t="s">
        <v>98</v>
      </c>
      <c r="DU3" s="75" t="s">
        <v>2</v>
      </c>
      <c r="DV3" s="76" t="s">
        <v>49</v>
      </c>
      <c r="DW3" s="76" t="s">
        <v>50</v>
      </c>
      <c r="DX3" s="76" t="s">
        <v>73</v>
      </c>
      <c r="DY3" s="77" t="s">
        <v>0</v>
      </c>
      <c r="DZ3" s="972" t="s">
        <v>99</v>
      </c>
      <c r="EA3" s="75" t="s">
        <v>2</v>
      </c>
      <c r="EB3" s="76" t="s">
        <v>49</v>
      </c>
      <c r="EC3" s="76" t="s">
        <v>50</v>
      </c>
      <c r="ED3" s="76" t="s">
        <v>73</v>
      </c>
      <c r="EE3" s="77" t="s">
        <v>0</v>
      </c>
      <c r="EF3" s="972" t="s">
        <v>100</v>
      </c>
      <c r="EG3" s="75" t="s">
        <v>2</v>
      </c>
      <c r="EH3" s="76" t="s">
        <v>49</v>
      </c>
      <c r="EI3" s="76" t="s">
        <v>50</v>
      </c>
      <c r="EJ3" s="76" t="s">
        <v>73</v>
      </c>
      <c r="EK3" s="77" t="s">
        <v>0</v>
      </c>
      <c r="EL3" s="972"/>
      <c r="EM3" s="64" t="s">
        <v>85</v>
      </c>
      <c r="EN3" s="65" t="s">
        <v>86</v>
      </c>
      <c r="EO3" s="65" t="s">
        <v>87</v>
      </c>
      <c r="EP3" s="65" t="s">
        <v>88</v>
      </c>
      <c r="EQ3" s="65" t="s">
        <v>89</v>
      </c>
      <c r="ER3" s="65" t="s">
        <v>90</v>
      </c>
      <c r="ES3" s="63" t="s">
        <v>91</v>
      </c>
      <c r="ET3" s="972" t="s">
        <v>125</v>
      </c>
      <c r="EU3" s="280" t="s">
        <v>2</v>
      </c>
      <c r="EV3" s="281" t="s">
        <v>49</v>
      </c>
      <c r="EW3" s="281" t="s">
        <v>50</v>
      </c>
      <c r="EX3" s="281" t="s">
        <v>73</v>
      </c>
      <c r="EY3" s="282" t="s">
        <v>0</v>
      </c>
      <c r="EZ3" s="976" t="s">
        <v>1512</v>
      </c>
      <c r="FA3" s="38" t="s">
        <v>2</v>
      </c>
      <c r="FB3" s="43" t="s">
        <v>49</v>
      </c>
      <c r="FC3" s="43" t="s">
        <v>50</v>
      </c>
      <c r="FD3" s="43" t="s">
        <v>73</v>
      </c>
      <c r="FE3" s="43" t="s">
        <v>0</v>
      </c>
      <c r="FF3" s="979" t="s">
        <v>103</v>
      </c>
      <c r="FG3" s="38" t="s">
        <v>2</v>
      </c>
      <c r="FH3" s="43" t="s">
        <v>49</v>
      </c>
      <c r="FI3" s="43" t="s">
        <v>50</v>
      </c>
      <c r="FJ3" s="43" t="s">
        <v>73</v>
      </c>
      <c r="FK3" s="43" t="s">
        <v>0</v>
      </c>
      <c r="FL3" s="979" t="s">
        <v>104</v>
      </c>
      <c r="FM3" s="38" t="s">
        <v>2</v>
      </c>
      <c r="FN3" s="43" t="s">
        <v>49</v>
      </c>
      <c r="FO3" s="43" t="s">
        <v>50</v>
      </c>
      <c r="FP3" s="43" t="s">
        <v>73</v>
      </c>
      <c r="FQ3" s="43" t="s">
        <v>0</v>
      </c>
      <c r="FR3" s="979" t="s">
        <v>105</v>
      </c>
      <c r="FS3" s="38" t="s">
        <v>2</v>
      </c>
      <c r="FT3" s="43" t="s">
        <v>49</v>
      </c>
      <c r="FU3" s="43" t="s">
        <v>50</v>
      </c>
      <c r="FV3" s="43" t="s">
        <v>73</v>
      </c>
      <c r="FW3" s="43" t="s">
        <v>0</v>
      </c>
      <c r="FX3" s="979" t="s">
        <v>106</v>
      </c>
      <c r="FY3" s="38" t="s">
        <v>2</v>
      </c>
      <c r="FZ3" s="43" t="s">
        <v>49</v>
      </c>
      <c r="GA3" s="43" t="s">
        <v>50</v>
      </c>
      <c r="GB3" s="43" t="s">
        <v>73</v>
      </c>
      <c r="GC3" s="43" t="s">
        <v>0</v>
      </c>
      <c r="GD3" s="979" t="s">
        <v>107</v>
      </c>
      <c r="GE3" s="38" t="s">
        <v>2</v>
      </c>
      <c r="GF3" s="43" t="s">
        <v>49</v>
      </c>
      <c r="GG3" s="43" t="s">
        <v>50</v>
      </c>
      <c r="GH3" s="43" t="s">
        <v>73</v>
      </c>
      <c r="GI3" s="43" t="s">
        <v>0</v>
      </c>
      <c r="GJ3" s="979" t="s">
        <v>108</v>
      </c>
      <c r="GK3" s="38" t="s">
        <v>2</v>
      </c>
      <c r="GL3" s="43" t="s">
        <v>49</v>
      </c>
      <c r="GM3" s="43" t="s">
        <v>50</v>
      </c>
      <c r="GN3" s="43" t="s">
        <v>73</v>
      </c>
      <c r="GO3" s="43" t="s">
        <v>0</v>
      </c>
      <c r="GP3" s="979" t="s">
        <v>1568</v>
      </c>
      <c r="GQ3" s="38" t="s">
        <v>2</v>
      </c>
      <c r="GR3" s="43" t="s">
        <v>49</v>
      </c>
      <c r="GS3" s="43" t="s">
        <v>50</v>
      </c>
      <c r="GT3" s="43" t="s">
        <v>73</v>
      </c>
      <c r="GU3" s="43" t="s">
        <v>0</v>
      </c>
      <c r="GV3" s="979" t="s">
        <v>1569</v>
      </c>
      <c r="GW3" s="63" t="s">
        <v>1522</v>
      </c>
      <c r="GX3" s="695" t="s">
        <v>1521</v>
      </c>
      <c r="GY3" s="695" t="s">
        <v>1755</v>
      </c>
      <c r="GZ3" s="695" t="s">
        <v>1754</v>
      </c>
      <c r="HA3" s="695" t="s">
        <v>109</v>
      </c>
      <c r="HB3" s="695" t="s">
        <v>110</v>
      </c>
      <c r="HC3" s="695" t="s">
        <v>111</v>
      </c>
      <c r="HD3" s="695" t="s">
        <v>112</v>
      </c>
      <c r="HE3" s="695" t="s">
        <v>113</v>
      </c>
      <c r="HF3" s="695" t="s">
        <v>114</v>
      </c>
      <c r="HG3" s="695" t="s">
        <v>115</v>
      </c>
      <c r="HH3" s="695" t="s">
        <v>116</v>
      </c>
      <c r="HI3" s="695" t="s">
        <v>117</v>
      </c>
      <c r="HJ3" s="695" t="s">
        <v>118</v>
      </c>
      <c r="HK3" s="695" t="s">
        <v>119</v>
      </c>
      <c r="HL3" s="695" t="s">
        <v>120</v>
      </c>
      <c r="HM3" s="695" t="s">
        <v>121</v>
      </c>
      <c r="HN3" s="937"/>
      <c r="HO3" s="975"/>
      <c r="HP3" s="995"/>
      <c r="HQ3" s="934"/>
      <c r="HR3" s="961"/>
      <c r="HS3" s="992"/>
    </row>
    <row r="4" spans="1:227" x14ac:dyDescent="0.25">
      <c r="A4" s="17">
        <v>1</v>
      </c>
      <c r="B4" s="199" t="s">
        <v>4967</v>
      </c>
      <c r="C4" s="279" t="s">
        <v>5796</v>
      </c>
      <c r="D4" s="149" t="s">
        <v>71</v>
      </c>
      <c r="E4" s="149" t="s">
        <v>68</v>
      </c>
      <c r="F4" s="149" t="s">
        <v>72</v>
      </c>
      <c r="G4" s="223">
        <v>116</v>
      </c>
      <c r="H4" s="996"/>
      <c r="I4" s="279" t="s">
        <v>5798</v>
      </c>
      <c r="J4" s="149" t="s">
        <v>71</v>
      </c>
      <c r="K4" s="149" t="s">
        <v>68</v>
      </c>
      <c r="L4" s="149" t="s">
        <v>72</v>
      </c>
      <c r="M4" s="223">
        <v>117</v>
      </c>
      <c r="N4" s="973"/>
      <c r="O4" s="279" t="s">
        <v>5792</v>
      </c>
      <c r="P4" s="149" t="s">
        <v>71</v>
      </c>
      <c r="Q4" s="149" t="s">
        <v>68</v>
      </c>
      <c r="R4" s="149" t="s">
        <v>72</v>
      </c>
      <c r="S4" s="223">
        <v>114</v>
      </c>
      <c r="T4" s="973"/>
      <c r="U4" s="279" t="s">
        <v>5794</v>
      </c>
      <c r="V4" s="149" t="s">
        <v>71</v>
      </c>
      <c r="W4" s="149" t="s">
        <v>68</v>
      </c>
      <c r="X4" s="149" t="s">
        <v>72</v>
      </c>
      <c r="Y4" s="223">
        <v>115</v>
      </c>
      <c r="Z4" s="973"/>
      <c r="AA4" s="236"/>
      <c r="AB4" s="149"/>
      <c r="AC4" s="149"/>
      <c r="AD4" s="208"/>
      <c r="AE4" s="243"/>
      <c r="AF4" s="973"/>
      <c r="AG4" s="235"/>
      <c r="AH4" s="149"/>
      <c r="AI4" s="149"/>
      <c r="AJ4" s="234"/>
      <c r="AK4" s="243"/>
      <c r="AL4" s="973"/>
      <c r="AM4" s="287" t="s">
        <v>5800</v>
      </c>
      <c r="AN4" s="149" t="s">
        <v>71</v>
      </c>
      <c r="AO4" s="149" t="s">
        <v>68</v>
      </c>
      <c r="AP4" s="803" t="s">
        <v>72</v>
      </c>
      <c r="AQ4" s="243">
        <v>118</v>
      </c>
      <c r="AR4" s="973"/>
      <c r="AS4" s="252"/>
      <c r="AT4" s="149"/>
      <c r="AU4" s="149"/>
      <c r="AV4" s="149"/>
      <c r="AW4" s="223"/>
      <c r="AX4" s="973"/>
      <c r="AY4" s="252"/>
      <c r="AZ4" s="149"/>
      <c r="BA4" s="149"/>
      <c r="BB4" s="149"/>
      <c r="BC4" s="223"/>
      <c r="BD4" s="973"/>
      <c r="BE4" s="287" t="s">
        <v>5802</v>
      </c>
      <c r="BF4" s="149" t="s">
        <v>71</v>
      </c>
      <c r="BG4" s="149" t="s">
        <v>68</v>
      </c>
      <c r="BH4" s="234" t="s">
        <v>72</v>
      </c>
      <c r="BI4" s="243">
        <v>119</v>
      </c>
      <c r="BJ4" s="973"/>
      <c r="BK4" s="236"/>
      <c r="BL4" s="149"/>
      <c r="BM4" s="149"/>
      <c r="BN4" s="352"/>
      <c r="BO4" s="243"/>
      <c r="BP4" s="973"/>
      <c r="BQ4" s="287">
        <v>71</v>
      </c>
      <c r="BR4" s="287">
        <v>72</v>
      </c>
      <c r="BS4" s="287"/>
      <c r="BT4" s="286">
        <v>73</v>
      </c>
      <c r="BU4" s="286">
        <v>74</v>
      </c>
      <c r="BV4" s="185"/>
      <c r="BW4" s="71"/>
      <c r="BX4" s="973"/>
      <c r="BY4" s="285" t="s">
        <v>6844</v>
      </c>
      <c r="BZ4" s="149" t="s">
        <v>71</v>
      </c>
      <c r="CA4" s="149" t="s">
        <v>68</v>
      </c>
      <c r="CB4" s="208" t="s">
        <v>72</v>
      </c>
      <c r="CC4" s="240">
        <v>566</v>
      </c>
      <c r="CD4" s="973"/>
      <c r="CE4" s="287" t="s">
        <v>6846</v>
      </c>
      <c r="CF4" s="149" t="s">
        <v>71</v>
      </c>
      <c r="CG4" s="149" t="s">
        <v>68</v>
      </c>
      <c r="CH4" s="303" t="s">
        <v>72</v>
      </c>
      <c r="CI4" s="243">
        <v>567</v>
      </c>
      <c r="CJ4" s="973"/>
      <c r="CK4" s="287" t="s">
        <v>6839</v>
      </c>
      <c r="CL4" s="149" t="s">
        <v>71</v>
      </c>
      <c r="CM4" s="149" t="s">
        <v>68</v>
      </c>
      <c r="CN4" s="303" t="s">
        <v>72</v>
      </c>
      <c r="CO4" s="243">
        <v>564</v>
      </c>
      <c r="CP4" s="973"/>
      <c r="CQ4" s="287" t="s">
        <v>6842</v>
      </c>
      <c r="CR4" s="149" t="s">
        <v>71</v>
      </c>
      <c r="CS4" s="149" t="s">
        <v>68</v>
      </c>
      <c r="CT4" s="303" t="s">
        <v>72</v>
      </c>
      <c r="CU4" s="243">
        <v>565</v>
      </c>
      <c r="CV4" s="973"/>
      <c r="CW4" s="78"/>
      <c r="CX4" s="341"/>
      <c r="CY4" s="341"/>
      <c r="CZ4" s="81"/>
      <c r="DA4" s="82"/>
      <c r="DB4" s="973"/>
      <c r="DC4" s="412"/>
      <c r="DD4" s="149"/>
      <c r="DE4" s="149"/>
      <c r="DF4" s="234"/>
      <c r="DG4" s="243"/>
      <c r="DH4" s="973"/>
      <c r="DI4" s="287" t="s">
        <v>6850</v>
      </c>
      <c r="DJ4" s="149" t="s">
        <v>71</v>
      </c>
      <c r="DK4" s="149" t="s">
        <v>68</v>
      </c>
      <c r="DL4" s="303" t="s">
        <v>72</v>
      </c>
      <c r="DM4" s="243">
        <v>569</v>
      </c>
      <c r="DN4" s="973"/>
      <c r="DO4" s="78"/>
      <c r="DP4" s="341"/>
      <c r="DQ4" s="341"/>
      <c r="DR4" s="81"/>
      <c r="DS4" s="82"/>
      <c r="DT4" s="973"/>
      <c r="DU4" s="78"/>
      <c r="DV4" s="341"/>
      <c r="DW4" s="341"/>
      <c r="DX4" s="81"/>
      <c r="DY4" s="82"/>
      <c r="DZ4" s="973"/>
      <c r="EA4" s="287" t="s">
        <v>6848</v>
      </c>
      <c r="EB4" s="149" t="s">
        <v>71</v>
      </c>
      <c r="EC4" s="149" t="s">
        <v>68</v>
      </c>
      <c r="ED4" s="303" t="s">
        <v>72</v>
      </c>
      <c r="EE4" s="243">
        <v>568</v>
      </c>
      <c r="EF4" s="973"/>
      <c r="EG4" s="287" t="s">
        <v>6852</v>
      </c>
      <c r="EH4" s="149" t="s">
        <v>71</v>
      </c>
      <c r="EI4" s="149" t="s">
        <v>68</v>
      </c>
      <c r="EJ4" s="303" t="s">
        <v>72</v>
      </c>
      <c r="EK4" s="243">
        <v>570</v>
      </c>
      <c r="EL4" s="973"/>
      <c r="EM4" s="285">
        <v>187</v>
      </c>
      <c r="EN4" s="285">
        <v>188</v>
      </c>
      <c r="EO4" s="285">
        <v>189</v>
      </c>
      <c r="EP4" s="185"/>
      <c r="EQ4" s="185"/>
      <c r="ER4" s="185"/>
      <c r="ES4" s="71"/>
      <c r="ET4" s="973"/>
      <c r="EU4" s="287" t="s">
        <v>6856</v>
      </c>
      <c r="EV4" s="149" t="s">
        <v>70</v>
      </c>
      <c r="EW4" s="149" t="s">
        <v>68</v>
      </c>
      <c r="EX4" s="149" t="s">
        <v>72</v>
      </c>
      <c r="EY4" s="243">
        <v>572</v>
      </c>
      <c r="EZ4" s="977"/>
      <c r="FA4" s="70"/>
      <c r="FB4" s="341"/>
      <c r="FC4" s="341"/>
      <c r="FD4" s="33"/>
      <c r="FE4" s="341"/>
      <c r="FF4" s="980"/>
      <c r="FG4" s="266"/>
      <c r="FH4" s="149"/>
      <c r="FI4" s="149"/>
      <c r="FJ4" s="208"/>
      <c r="FK4" s="149"/>
      <c r="FL4" s="980"/>
      <c r="FM4" s="266"/>
      <c r="FN4" s="341"/>
      <c r="FO4" s="341"/>
      <c r="FP4" s="39"/>
      <c r="FQ4" s="341"/>
      <c r="FR4" s="980"/>
      <c r="FS4" s="70"/>
      <c r="FT4" s="341"/>
      <c r="FU4" s="341"/>
      <c r="FV4" s="33"/>
      <c r="FW4" s="341"/>
      <c r="FX4" s="980"/>
      <c r="FY4" s="70"/>
      <c r="FZ4" s="341"/>
      <c r="GA4" s="341"/>
      <c r="GB4" s="33"/>
      <c r="GC4" s="341"/>
      <c r="GD4" s="980"/>
      <c r="GE4" s="271"/>
      <c r="GF4" s="149"/>
      <c r="GG4" s="149"/>
      <c r="GH4" s="149"/>
      <c r="GI4" s="223"/>
      <c r="GJ4" s="980"/>
      <c r="GK4" s="70"/>
      <c r="GL4" s="341"/>
      <c r="GM4" s="341"/>
      <c r="GN4" s="33"/>
      <c r="GO4" s="341"/>
      <c r="GP4" s="980"/>
      <c r="GQ4" s="70"/>
      <c r="GR4" s="341"/>
      <c r="GS4" s="341"/>
      <c r="GT4" s="33"/>
      <c r="GU4" s="341"/>
      <c r="GV4" s="980"/>
      <c r="GW4" s="804">
        <v>190</v>
      </c>
      <c r="GX4" s="185"/>
      <c r="GY4" s="185"/>
      <c r="GZ4" s="185"/>
      <c r="HA4" s="185"/>
      <c r="HB4" s="185"/>
      <c r="HC4" s="185"/>
      <c r="HD4" s="185"/>
      <c r="HE4" s="185"/>
      <c r="HF4" s="185"/>
      <c r="HG4" s="185"/>
      <c r="HH4" s="185"/>
      <c r="HI4" s="185"/>
      <c r="HJ4" s="185"/>
      <c r="HK4" s="185"/>
      <c r="HL4" s="185"/>
      <c r="HM4" s="185"/>
      <c r="HN4" s="937"/>
      <c r="HO4" s="228" t="s">
        <v>4966</v>
      </c>
      <c r="HP4" s="805" t="s">
        <v>7286</v>
      </c>
      <c r="HQ4" s="229" t="s">
        <v>4963</v>
      </c>
      <c r="HR4" s="229">
        <v>1</v>
      </c>
      <c r="HS4" s="12" t="s">
        <v>2233</v>
      </c>
    </row>
    <row r="5" spans="1:227" x14ac:dyDescent="0.25">
      <c r="A5" s="58">
        <v>2</v>
      </c>
      <c r="B5" s="199" t="s">
        <v>4969</v>
      </c>
      <c r="C5" s="279" t="s">
        <v>5808</v>
      </c>
      <c r="D5" s="149" t="s">
        <v>71</v>
      </c>
      <c r="E5" s="149" t="s">
        <v>68</v>
      </c>
      <c r="F5" s="149" t="s">
        <v>72</v>
      </c>
      <c r="G5" s="223">
        <v>122</v>
      </c>
      <c r="H5" s="996"/>
      <c r="I5" s="279" t="s">
        <v>5810</v>
      </c>
      <c r="J5" s="149" t="s">
        <v>71</v>
      </c>
      <c r="K5" s="149" t="s">
        <v>68</v>
      </c>
      <c r="L5" s="149" t="s">
        <v>72</v>
      </c>
      <c r="M5" s="223">
        <v>123</v>
      </c>
      <c r="N5" s="973"/>
      <c r="O5" s="279" t="s">
        <v>5804</v>
      </c>
      <c r="P5" s="149" t="s">
        <v>71</v>
      </c>
      <c r="Q5" s="149" t="s">
        <v>68</v>
      </c>
      <c r="R5" s="149" t="s">
        <v>72</v>
      </c>
      <c r="S5" s="223">
        <v>120</v>
      </c>
      <c r="T5" s="973"/>
      <c r="U5" s="279" t="s">
        <v>5806</v>
      </c>
      <c r="V5" s="149" t="s">
        <v>71</v>
      </c>
      <c r="W5" s="149" t="s">
        <v>68</v>
      </c>
      <c r="X5" s="149" t="s">
        <v>72</v>
      </c>
      <c r="Y5" s="223">
        <v>121</v>
      </c>
      <c r="Z5" s="973"/>
      <c r="AA5" s="236"/>
      <c r="AB5" s="149"/>
      <c r="AC5" s="149"/>
      <c r="AD5" s="149"/>
      <c r="AE5" s="243"/>
      <c r="AF5" s="973"/>
      <c r="AG5" s="235"/>
      <c r="AH5" s="149"/>
      <c r="AI5" s="149"/>
      <c r="AJ5" s="234"/>
      <c r="AK5" s="243"/>
      <c r="AL5" s="973"/>
      <c r="AM5" s="287" t="s">
        <v>5812</v>
      </c>
      <c r="AN5" s="149" t="s">
        <v>71</v>
      </c>
      <c r="AO5" s="149" t="s">
        <v>68</v>
      </c>
      <c r="AP5" s="806" t="s">
        <v>72</v>
      </c>
      <c r="AQ5" s="243">
        <v>124</v>
      </c>
      <c r="AR5" s="973"/>
      <c r="AS5" s="252"/>
      <c r="AT5" s="149"/>
      <c r="AU5" s="149"/>
      <c r="AV5" s="149"/>
      <c r="AW5" s="223"/>
      <c r="AX5" s="973"/>
      <c r="AY5" s="252"/>
      <c r="AZ5" s="149"/>
      <c r="BA5" s="149"/>
      <c r="BB5" s="149"/>
      <c r="BC5" s="223"/>
      <c r="BD5" s="973"/>
      <c r="BE5" s="287" t="s">
        <v>5814</v>
      </c>
      <c r="BF5" s="149" t="s">
        <v>71</v>
      </c>
      <c r="BG5" s="149" t="s">
        <v>68</v>
      </c>
      <c r="BH5" s="234" t="s">
        <v>72</v>
      </c>
      <c r="BI5" s="243">
        <v>125</v>
      </c>
      <c r="BJ5" s="973"/>
      <c r="BK5" s="236"/>
      <c r="BL5" s="149"/>
      <c r="BM5" s="149"/>
      <c r="BN5" s="353"/>
      <c r="BO5" s="243"/>
      <c r="BP5" s="973"/>
      <c r="BQ5" s="287">
        <v>75</v>
      </c>
      <c r="BR5" s="287">
        <v>76</v>
      </c>
      <c r="BS5" s="287"/>
      <c r="BT5" s="286">
        <v>77</v>
      </c>
      <c r="BU5" s="286">
        <v>78</v>
      </c>
      <c r="BV5" s="12"/>
      <c r="BW5" s="72"/>
      <c r="BX5" s="973"/>
      <c r="BY5" s="286" t="s">
        <v>6863</v>
      </c>
      <c r="BZ5" s="149" t="s">
        <v>71</v>
      </c>
      <c r="CA5" s="149" t="s">
        <v>68</v>
      </c>
      <c r="CB5" s="149" t="s">
        <v>72</v>
      </c>
      <c r="CC5" s="240">
        <v>575</v>
      </c>
      <c r="CD5" s="973"/>
      <c r="CE5" s="287" t="s">
        <v>6865</v>
      </c>
      <c r="CF5" s="149" t="s">
        <v>71</v>
      </c>
      <c r="CG5" s="149" t="s">
        <v>68</v>
      </c>
      <c r="CH5" s="234" t="s">
        <v>72</v>
      </c>
      <c r="CI5" s="243">
        <v>576</v>
      </c>
      <c r="CJ5" s="973"/>
      <c r="CK5" s="287" t="s">
        <v>6858</v>
      </c>
      <c r="CL5" s="149" t="s">
        <v>71</v>
      </c>
      <c r="CM5" s="149" t="s">
        <v>68</v>
      </c>
      <c r="CN5" s="234" t="s">
        <v>72</v>
      </c>
      <c r="CO5" s="243">
        <v>573</v>
      </c>
      <c r="CP5" s="973"/>
      <c r="CQ5" s="287" t="s">
        <v>6861</v>
      </c>
      <c r="CR5" s="149" t="s">
        <v>71</v>
      </c>
      <c r="CS5" s="149" t="s">
        <v>68</v>
      </c>
      <c r="CT5" s="234" t="s">
        <v>72</v>
      </c>
      <c r="CU5" s="243">
        <v>574</v>
      </c>
      <c r="CV5" s="973"/>
      <c r="CW5" s="78"/>
      <c r="CX5" s="341"/>
      <c r="CY5" s="341"/>
      <c r="CZ5" s="80"/>
      <c r="DA5" s="82"/>
      <c r="DB5" s="973"/>
      <c r="DC5" s="412"/>
      <c r="DD5" s="149"/>
      <c r="DE5" s="149"/>
      <c r="DF5" s="234"/>
      <c r="DG5" s="243"/>
      <c r="DH5" s="973"/>
      <c r="DI5" s="287" t="s">
        <v>6869</v>
      </c>
      <c r="DJ5" s="149" t="s">
        <v>71</v>
      </c>
      <c r="DK5" s="149" t="s">
        <v>68</v>
      </c>
      <c r="DL5" s="234" t="s">
        <v>72</v>
      </c>
      <c r="DM5" s="243">
        <v>578</v>
      </c>
      <c r="DN5" s="973"/>
      <c r="DO5" s="78"/>
      <c r="DP5" s="341"/>
      <c r="DQ5" s="341"/>
      <c r="DR5" s="80"/>
      <c r="DS5" s="82"/>
      <c r="DT5" s="973"/>
      <c r="DU5" s="78"/>
      <c r="DV5" s="341"/>
      <c r="DW5" s="341"/>
      <c r="DX5" s="80"/>
      <c r="DY5" s="82"/>
      <c r="DZ5" s="973"/>
      <c r="EA5" s="287" t="s">
        <v>6867</v>
      </c>
      <c r="EB5" s="149" t="s">
        <v>71</v>
      </c>
      <c r="EC5" s="149" t="s">
        <v>68</v>
      </c>
      <c r="ED5" s="234" t="s">
        <v>72</v>
      </c>
      <c r="EE5" s="243">
        <v>577</v>
      </c>
      <c r="EF5" s="973"/>
      <c r="EG5" s="287" t="s">
        <v>6871</v>
      </c>
      <c r="EH5" s="149" t="s">
        <v>71</v>
      </c>
      <c r="EI5" s="149" t="s">
        <v>68</v>
      </c>
      <c r="EJ5" s="234" t="s">
        <v>72</v>
      </c>
      <c r="EK5" s="243">
        <v>579</v>
      </c>
      <c r="EL5" s="973"/>
      <c r="EM5" s="286">
        <v>191</v>
      </c>
      <c r="EN5" s="286">
        <v>192</v>
      </c>
      <c r="EO5" s="286">
        <v>193</v>
      </c>
      <c r="EP5" s="12"/>
      <c r="EQ5" s="12"/>
      <c r="ER5" s="12"/>
      <c r="ES5" s="72"/>
      <c r="ET5" s="973"/>
      <c r="EU5" s="287" t="s">
        <v>6875</v>
      </c>
      <c r="EV5" s="149" t="s">
        <v>70</v>
      </c>
      <c r="EW5" s="149" t="s">
        <v>68</v>
      </c>
      <c r="EX5" s="149" t="s">
        <v>72</v>
      </c>
      <c r="EY5" s="243">
        <v>581</v>
      </c>
      <c r="EZ5" s="977"/>
      <c r="FA5" s="55"/>
      <c r="FB5" s="341"/>
      <c r="FC5" s="341"/>
      <c r="FD5" s="28"/>
      <c r="FE5" s="341"/>
      <c r="FF5" s="980"/>
      <c r="FG5" s="233"/>
      <c r="FH5" s="149"/>
      <c r="FI5" s="149"/>
      <c r="FJ5" s="149"/>
      <c r="FK5" s="149"/>
      <c r="FL5" s="980"/>
      <c r="FM5" s="233"/>
      <c r="FN5" s="149"/>
      <c r="FO5" s="149"/>
      <c r="FP5" s="149"/>
      <c r="FQ5" s="149"/>
      <c r="FR5" s="980"/>
      <c r="FS5" s="55"/>
      <c r="FT5" s="341"/>
      <c r="FU5" s="341"/>
      <c r="FV5" s="28"/>
      <c r="FW5" s="341"/>
      <c r="FX5" s="980"/>
      <c r="FY5" s="55"/>
      <c r="FZ5" s="341"/>
      <c r="GA5" s="341"/>
      <c r="GB5" s="28"/>
      <c r="GC5" s="341"/>
      <c r="GD5" s="980"/>
      <c r="GE5" s="271"/>
      <c r="GF5" s="149"/>
      <c r="GG5" s="149"/>
      <c r="GH5" s="149"/>
      <c r="GI5" s="223"/>
      <c r="GJ5" s="980"/>
      <c r="GK5" s="55"/>
      <c r="GL5" s="341"/>
      <c r="GM5" s="341"/>
      <c r="GN5" s="28"/>
      <c r="GO5" s="341"/>
      <c r="GP5" s="980"/>
      <c r="GQ5" s="55"/>
      <c r="GR5" s="341"/>
      <c r="GS5" s="341"/>
      <c r="GT5" s="28"/>
      <c r="GU5" s="341"/>
      <c r="GV5" s="980"/>
      <c r="GW5" s="807">
        <v>194</v>
      </c>
      <c r="GX5" s="12"/>
      <c r="GY5" s="12"/>
      <c r="GZ5" s="12"/>
      <c r="HA5" s="12"/>
      <c r="HB5" s="12"/>
      <c r="HC5" s="12"/>
      <c r="HD5" s="12"/>
      <c r="HE5" s="12"/>
      <c r="HF5" s="12"/>
      <c r="HG5" s="12"/>
      <c r="HH5" s="12"/>
      <c r="HI5" s="12"/>
      <c r="HJ5" s="12"/>
      <c r="HK5" s="12"/>
      <c r="HL5" s="12"/>
      <c r="HM5" s="12"/>
      <c r="HN5" s="937"/>
      <c r="HO5" s="228" t="s">
        <v>4968</v>
      </c>
      <c r="HP5" s="170" t="s">
        <v>7287</v>
      </c>
      <c r="HQ5" s="229" t="s">
        <v>4963</v>
      </c>
      <c r="HR5" s="229">
        <v>1</v>
      </c>
      <c r="HS5" s="12" t="s">
        <v>2233</v>
      </c>
    </row>
    <row r="6" spans="1:227" x14ac:dyDescent="0.25">
      <c r="A6" s="58">
        <v>3</v>
      </c>
      <c r="B6" s="199" t="s">
        <v>4973</v>
      </c>
      <c r="C6" s="279" t="s">
        <v>6041</v>
      </c>
      <c r="D6" s="149" t="s">
        <v>71</v>
      </c>
      <c r="E6" s="149" t="s">
        <v>68</v>
      </c>
      <c r="F6" s="149" t="s">
        <v>72</v>
      </c>
      <c r="G6" s="223">
        <v>128</v>
      </c>
      <c r="H6" s="996"/>
      <c r="I6" s="279" t="s">
        <v>6043</v>
      </c>
      <c r="J6" s="149" t="s">
        <v>71</v>
      </c>
      <c r="K6" s="149" t="s">
        <v>68</v>
      </c>
      <c r="L6" s="149" t="s">
        <v>72</v>
      </c>
      <c r="M6" s="223">
        <v>129</v>
      </c>
      <c r="N6" s="973"/>
      <c r="O6" s="279" t="s">
        <v>6037</v>
      </c>
      <c r="P6" s="149" t="s">
        <v>71</v>
      </c>
      <c r="Q6" s="149" t="s">
        <v>68</v>
      </c>
      <c r="R6" s="149" t="s">
        <v>72</v>
      </c>
      <c r="S6" s="223">
        <v>126</v>
      </c>
      <c r="T6" s="973"/>
      <c r="U6" s="279" t="s">
        <v>6039</v>
      </c>
      <c r="V6" s="149" t="s">
        <v>71</v>
      </c>
      <c r="W6" s="149" t="s">
        <v>68</v>
      </c>
      <c r="X6" s="149" t="s">
        <v>72</v>
      </c>
      <c r="Y6" s="223">
        <v>127</v>
      </c>
      <c r="Z6" s="973"/>
      <c r="AA6" s="236"/>
      <c r="AB6" s="149"/>
      <c r="AC6" s="149"/>
      <c r="AD6" s="149"/>
      <c r="AE6" s="243"/>
      <c r="AF6" s="973"/>
      <c r="AG6" s="235"/>
      <c r="AH6" s="149"/>
      <c r="AI6" s="149"/>
      <c r="AJ6" s="234"/>
      <c r="AK6" s="243"/>
      <c r="AL6" s="973"/>
      <c r="AM6" s="287" t="s">
        <v>6045</v>
      </c>
      <c r="AN6" s="149" t="s">
        <v>71</v>
      </c>
      <c r="AO6" s="149" t="s">
        <v>68</v>
      </c>
      <c r="AP6" s="234" t="s">
        <v>72</v>
      </c>
      <c r="AQ6" s="243">
        <v>130</v>
      </c>
      <c r="AR6" s="973"/>
      <c r="AS6" s="252"/>
      <c r="AT6" s="149"/>
      <c r="AU6" s="149"/>
      <c r="AV6" s="149"/>
      <c r="AW6" s="223"/>
      <c r="AX6" s="973"/>
      <c r="AY6" s="252"/>
      <c r="AZ6" s="149"/>
      <c r="BA6" s="149"/>
      <c r="BB6" s="149"/>
      <c r="BC6" s="223"/>
      <c r="BD6" s="973"/>
      <c r="BE6" s="287" t="s">
        <v>6047</v>
      </c>
      <c r="BF6" s="149" t="s">
        <v>71</v>
      </c>
      <c r="BG6" s="149" t="s">
        <v>68</v>
      </c>
      <c r="BH6" s="234" t="s">
        <v>72</v>
      </c>
      <c r="BI6" s="243">
        <v>131</v>
      </c>
      <c r="BJ6" s="973"/>
      <c r="BK6" s="236"/>
      <c r="BL6" s="149"/>
      <c r="BM6" s="149"/>
      <c r="BN6" s="234"/>
      <c r="BO6" s="243"/>
      <c r="BP6" s="973"/>
      <c r="BQ6" s="287">
        <v>97</v>
      </c>
      <c r="BR6" s="287">
        <v>98</v>
      </c>
      <c r="BS6" s="287"/>
      <c r="BT6" s="286">
        <v>99</v>
      </c>
      <c r="BU6" s="286">
        <v>100</v>
      </c>
      <c r="BV6" s="12"/>
      <c r="BW6" s="72"/>
      <c r="BX6" s="973"/>
      <c r="BY6" s="286" t="s">
        <v>6882</v>
      </c>
      <c r="BZ6" s="149" t="s">
        <v>71</v>
      </c>
      <c r="CA6" s="149" t="s">
        <v>68</v>
      </c>
      <c r="CB6" s="149" t="s">
        <v>72</v>
      </c>
      <c r="CC6" s="240">
        <v>584</v>
      </c>
      <c r="CD6" s="973"/>
      <c r="CE6" s="287" t="s">
        <v>6884</v>
      </c>
      <c r="CF6" s="149" t="s">
        <v>71</v>
      </c>
      <c r="CG6" s="149" t="s">
        <v>68</v>
      </c>
      <c r="CH6" s="234" t="s">
        <v>72</v>
      </c>
      <c r="CI6" s="243">
        <v>585</v>
      </c>
      <c r="CJ6" s="973"/>
      <c r="CK6" s="287" t="s">
        <v>6877</v>
      </c>
      <c r="CL6" s="149" t="s">
        <v>71</v>
      </c>
      <c r="CM6" s="149" t="s">
        <v>68</v>
      </c>
      <c r="CN6" s="234" t="s">
        <v>72</v>
      </c>
      <c r="CO6" s="243">
        <v>582</v>
      </c>
      <c r="CP6" s="973"/>
      <c r="CQ6" s="287" t="s">
        <v>6880</v>
      </c>
      <c r="CR6" s="149" t="s">
        <v>71</v>
      </c>
      <c r="CS6" s="149" t="s">
        <v>68</v>
      </c>
      <c r="CT6" s="234" t="s">
        <v>72</v>
      </c>
      <c r="CU6" s="243">
        <v>583</v>
      </c>
      <c r="CV6" s="973"/>
      <c r="CW6" s="78"/>
      <c r="CX6" s="341"/>
      <c r="CY6" s="341"/>
      <c r="CZ6" s="80"/>
      <c r="DA6" s="82"/>
      <c r="DB6" s="973"/>
      <c r="DC6" s="412"/>
      <c r="DD6" s="149"/>
      <c r="DE6" s="149"/>
      <c r="DF6" s="234"/>
      <c r="DG6" s="243"/>
      <c r="DH6" s="973"/>
      <c r="DI6" s="287" t="s">
        <v>6888</v>
      </c>
      <c r="DJ6" s="149" t="s">
        <v>71</v>
      </c>
      <c r="DK6" s="149" t="s">
        <v>68</v>
      </c>
      <c r="DL6" s="234" t="s">
        <v>72</v>
      </c>
      <c r="DM6" s="243">
        <v>587</v>
      </c>
      <c r="DN6" s="973"/>
      <c r="DO6" s="78"/>
      <c r="DP6" s="341"/>
      <c r="DQ6" s="341"/>
      <c r="DR6" s="80"/>
      <c r="DS6" s="82"/>
      <c r="DT6" s="973"/>
      <c r="DU6" s="78"/>
      <c r="DV6" s="341"/>
      <c r="DW6" s="341"/>
      <c r="DX6" s="80"/>
      <c r="DY6" s="82"/>
      <c r="DZ6" s="973"/>
      <c r="EA6" s="287" t="s">
        <v>6886</v>
      </c>
      <c r="EB6" s="149" t="s">
        <v>71</v>
      </c>
      <c r="EC6" s="149" t="s">
        <v>68</v>
      </c>
      <c r="ED6" s="234" t="s">
        <v>72</v>
      </c>
      <c r="EE6" s="243">
        <v>586</v>
      </c>
      <c r="EF6" s="973"/>
      <c r="EG6" s="287" t="s">
        <v>6890</v>
      </c>
      <c r="EH6" s="149" t="s">
        <v>71</v>
      </c>
      <c r="EI6" s="149" t="s">
        <v>68</v>
      </c>
      <c r="EJ6" s="234" t="s">
        <v>72</v>
      </c>
      <c r="EK6" s="243">
        <v>588</v>
      </c>
      <c r="EL6" s="973"/>
      <c r="EM6" s="286">
        <v>195</v>
      </c>
      <c r="EN6" s="286">
        <v>196</v>
      </c>
      <c r="EO6" s="286">
        <v>197</v>
      </c>
      <c r="EP6" s="12"/>
      <c r="EQ6" s="12"/>
      <c r="ER6" s="12"/>
      <c r="ES6" s="72"/>
      <c r="ET6" s="973"/>
      <c r="EU6" s="287" t="s">
        <v>6894</v>
      </c>
      <c r="EV6" s="149" t="s">
        <v>70</v>
      </c>
      <c r="EW6" s="149" t="s">
        <v>68</v>
      </c>
      <c r="EX6" s="149" t="s">
        <v>72</v>
      </c>
      <c r="EY6" s="243">
        <v>590</v>
      </c>
      <c r="EZ6" s="977"/>
      <c r="FA6" s="55"/>
      <c r="FB6" s="341"/>
      <c r="FC6" s="341"/>
      <c r="FD6" s="28"/>
      <c r="FE6" s="341"/>
      <c r="FF6" s="980"/>
      <c r="FG6" s="233"/>
      <c r="FH6" s="149"/>
      <c r="FI6" s="149"/>
      <c r="FJ6" s="255"/>
      <c r="FK6" s="149"/>
      <c r="FL6" s="980"/>
      <c r="FM6" s="233"/>
      <c r="FN6" s="149"/>
      <c r="FO6" s="149"/>
      <c r="FP6" s="255"/>
      <c r="FQ6" s="149"/>
      <c r="FR6" s="980"/>
      <c r="FS6" s="55"/>
      <c r="FT6" s="341"/>
      <c r="FU6" s="341"/>
      <c r="FV6" s="28"/>
      <c r="FW6" s="341"/>
      <c r="FX6" s="980"/>
      <c r="FY6" s="55"/>
      <c r="FZ6" s="341"/>
      <c r="GA6" s="341"/>
      <c r="GB6" s="28"/>
      <c r="GC6" s="341"/>
      <c r="GD6" s="980"/>
      <c r="GE6" s="271"/>
      <c r="GF6" s="149"/>
      <c r="GG6" s="149"/>
      <c r="GH6" s="149"/>
      <c r="GI6" s="223"/>
      <c r="GJ6" s="980"/>
      <c r="GK6" s="55"/>
      <c r="GL6" s="341"/>
      <c r="GM6" s="341"/>
      <c r="GN6" s="28"/>
      <c r="GO6" s="341"/>
      <c r="GP6" s="980"/>
      <c r="GQ6" s="55"/>
      <c r="GR6" s="341"/>
      <c r="GS6" s="341"/>
      <c r="GT6" s="28"/>
      <c r="GU6" s="341"/>
      <c r="GV6" s="980"/>
      <c r="GW6" s="807">
        <v>198</v>
      </c>
      <c r="GX6" s="12"/>
      <c r="GY6" s="12"/>
      <c r="GZ6" s="12"/>
      <c r="HA6" s="12"/>
      <c r="HB6" s="12"/>
      <c r="HC6" s="12"/>
      <c r="HD6" s="12"/>
      <c r="HE6" s="12"/>
      <c r="HF6" s="12"/>
      <c r="HG6" s="12"/>
      <c r="HH6" s="12"/>
      <c r="HI6" s="12"/>
      <c r="HJ6" s="12"/>
      <c r="HK6" s="12"/>
      <c r="HL6" s="12"/>
      <c r="HM6" s="12"/>
      <c r="HN6" s="937"/>
      <c r="HO6" s="228" t="s">
        <v>4972</v>
      </c>
      <c r="HP6" s="170" t="s">
        <v>7288</v>
      </c>
      <c r="HQ6" s="229" t="s">
        <v>4963</v>
      </c>
      <c r="HR6" s="229">
        <v>1</v>
      </c>
      <c r="HS6" s="12" t="s">
        <v>2233</v>
      </c>
    </row>
    <row r="7" spans="1:227" x14ac:dyDescent="0.25">
      <c r="A7" s="58">
        <v>4</v>
      </c>
      <c r="B7" s="199" t="s">
        <v>4975</v>
      </c>
      <c r="C7" s="279" t="s">
        <v>6053</v>
      </c>
      <c r="D7" s="149" t="s">
        <v>71</v>
      </c>
      <c r="E7" s="149" t="s">
        <v>68</v>
      </c>
      <c r="F7" s="149" t="s">
        <v>72</v>
      </c>
      <c r="G7" s="223">
        <v>134</v>
      </c>
      <c r="H7" s="996"/>
      <c r="I7" s="279" t="s">
        <v>6055</v>
      </c>
      <c r="J7" s="149" t="s">
        <v>71</v>
      </c>
      <c r="K7" s="149" t="s">
        <v>68</v>
      </c>
      <c r="L7" s="149" t="s">
        <v>72</v>
      </c>
      <c r="M7" s="223">
        <v>135</v>
      </c>
      <c r="N7" s="973"/>
      <c r="O7" s="279" t="s">
        <v>6049</v>
      </c>
      <c r="P7" s="149" t="s">
        <v>71</v>
      </c>
      <c r="Q7" s="149" t="s">
        <v>68</v>
      </c>
      <c r="R7" s="149" t="s">
        <v>72</v>
      </c>
      <c r="S7" s="223">
        <v>132</v>
      </c>
      <c r="T7" s="973"/>
      <c r="U7" s="279" t="s">
        <v>6051</v>
      </c>
      <c r="V7" s="149" t="s">
        <v>71</v>
      </c>
      <c r="W7" s="149" t="s">
        <v>68</v>
      </c>
      <c r="X7" s="149" t="s">
        <v>72</v>
      </c>
      <c r="Y7" s="223">
        <v>133</v>
      </c>
      <c r="Z7" s="973"/>
      <c r="AA7" s="236"/>
      <c r="AB7" s="149"/>
      <c r="AC7" s="149"/>
      <c r="AD7" s="149"/>
      <c r="AE7" s="243"/>
      <c r="AF7" s="973"/>
      <c r="AG7" s="235"/>
      <c r="AH7" s="149"/>
      <c r="AI7" s="149"/>
      <c r="AJ7" s="234"/>
      <c r="AK7" s="243"/>
      <c r="AL7" s="973"/>
      <c r="AM7" s="287" t="s">
        <v>6057</v>
      </c>
      <c r="AN7" s="149" t="s">
        <v>71</v>
      </c>
      <c r="AO7" s="149" t="s">
        <v>68</v>
      </c>
      <c r="AP7" s="234" t="s">
        <v>72</v>
      </c>
      <c r="AQ7" s="243">
        <v>136</v>
      </c>
      <c r="AR7" s="973"/>
      <c r="AS7" s="252"/>
      <c r="AT7" s="149"/>
      <c r="AU7" s="149"/>
      <c r="AV7" s="149"/>
      <c r="AW7" s="223"/>
      <c r="AX7" s="973"/>
      <c r="AY7" s="252"/>
      <c r="AZ7" s="149"/>
      <c r="BA7" s="149"/>
      <c r="BB7" s="149"/>
      <c r="BC7" s="223"/>
      <c r="BD7" s="973"/>
      <c r="BE7" s="287" t="s">
        <v>6059</v>
      </c>
      <c r="BF7" s="149" t="s">
        <v>71</v>
      </c>
      <c r="BG7" s="149" t="s">
        <v>68</v>
      </c>
      <c r="BH7" s="234" t="s">
        <v>72</v>
      </c>
      <c r="BI7" s="243">
        <v>137</v>
      </c>
      <c r="BJ7" s="973"/>
      <c r="BK7" s="236"/>
      <c r="BL7" s="149"/>
      <c r="BM7" s="149"/>
      <c r="BN7" s="234"/>
      <c r="BO7" s="243"/>
      <c r="BP7" s="973"/>
      <c r="BQ7" s="287">
        <v>101</v>
      </c>
      <c r="BR7" s="287">
        <v>102</v>
      </c>
      <c r="BS7" s="287"/>
      <c r="BT7" s="286">
        <v>103</v>
      </c>
      <c r="BU7" s="286">
        <v>104</v>
      </c>
      <c r="BV7" s="12"/>
      <c r="BW7" s="72"/>
      <c r="BX7" s="973"/>
      <c r="BY7" s="286" t="s">
        <v>6901</v>
      </c>
      <c r="BZ7" s="149" t="s">
        <v>71</v>
      </c>
      <c r="CA7" s="149" t="s">
        <v>68</v>
      </c>
      <c r="CB7" s="149" t="s">
        <v>72</v>
      </c>
      <c r="CC7" s="240">
        <v>593</v>
      </c>
      <c r="CD7" s="973"/>
      <c r="CE7" s="287" t="s">
        <v>6903</v>
      </c>
      <c r="CF7" s="149" t="s">
        <v>71</v>
      </c>
      <c r="CG7" s="149" t="s">
        <v>68</v>
      </c>
      <c r="CH7" s="234" t="s">
        <v>72</v>
      </c>
      <c r="CI7" s="243">
        <v>594</v>
      </c>
      <c r="CJ7" s="973"/>
      <c r="CK7" s="287" t="s">
        <v>6896</v>
      </c>
      <c r="CL7" s="149" t="s">
        <v>71</v>
      </c>
      <c r="CM7" s="149" t="s">
        <v>68</v>
      </c>
      <c r="CN7" s="234" t="s">
        <v>72</v>
      </c>
      <c r="CO7" s="243">
        <v>591</v>
      </c>
      <c r="CP7" s="973"/>
      <c r="CQ7" s="287" t="s">
        <v>6899</v>
      </c>
      <c r="CR7" s="149" t="s">
        <v>71</v>
      </c>
      <c r="CS7" s="149" t="s">
        <v>68</v>
      </c>
      <c r="CT7" s="234" t="s">
        <v>72</v>
      </c>
      <c r="CU7" s="243">
        <v>592</v>
      </c>
      <c r="CV7" s="973"/>
      <c r="CW7" s="78"/>
      <c r="CX7" s="341"/>
      <c r="CY7" s="341"/>
      <c r="CZ7" s="80"/>
      <c r="DA7" s="82"/>
      <c r="DB7" s="973"/>
      <c r="DC7" s="412"/>
      <c r="DD7" s="149"/>
      <c r="DE7" s="149"/>
      <c r="DF7" s="234"/>
      <c r="DG7" s="243"/>
      <c r="DH7" s="973"/>
      <c r="DI7" s="287" t="s">
        <v>6907</v>
      </c>
      <c r="DJ7" s="149" t="s">
        <v>71</v>
      </c>
      <c r="DK7" s="149" t="s">
        <v>68</v>
      </c>
      <c r="DL7" s="234" t="s">
        <v>72</v>
      </c>
      <c r="DM7" s="243">
        <v>596</v>
      </c>
      <c r="DN7" s="973"/>
      <c r="DO7" s="78"/>
      <c r="DP7" s="341"/>
      <c r="DQ7" s="341"/>
      <c r="DR7" s="80"/>
      <c r="DS7" s="82"/>
      <c r="DT7" s="973"/>
      <c r="DU7" s="78"/>
      <c r="DV7" s="341"/>
      <c r="DW7" s="341"/>
      <c r="DX7" s="80"/>
      <c r="DY7" s="82"/>
      <c r="DZ7" s="973"/>
      <c r="EA7" s="287" t="s">
        <v>6905</v>
      </c>
      <c r="EB7" s="149" t="s">
        <v>71</v>
      </c>
      <c r="EC7" s="149" t="s">
        <v>68</v>
      </c>
      <c r="ED7" s="234" t="s">
        <v>72</v>
      </c>
      <c r="EE7" s="243">
        <v>595</v>
      </c>
      <c r="EF7" s="973"/>
      <c r="EG7" s="287" t="s">
        <v>6909</v>
      </c>
      <c r="EH7" s="149" t="s">
        <v>71</v>
      </c>
      <c r="EI7" s="149" t="s">
        <v>68</v>
      </c>
      <c r="EJ7" s="234" t="s">
        <v>72</v>
      </c>
      <c r="EK7" s="243">
        <v>597</v>
      </c>
      <c r="EL7" s="973"/>
      <c r="EM7" s="286">
        <v>199</v>
      </c>
      <c r="EN7" s="286">
        <v>200</v>
      </c>
      <c r="EO7" s="286">
        <v>201</v>
      </c>
      <c r="EP7" s="12"/>
      <c r="EQ7" s="12"/>
      <c r="ER7" s="12"/>
      <c r="ES7" s="72"/>
      <c r="ET7" s="973"/>
      <c r="EU7" s="287" t="s">
        <v>6913</v>
      </c>
      <c r="EV7" s="149" t="s">
        <v>70</v>
      </c>
      <c r="EW7" s="149" t="s">
        <v>68</v>
      </c>
      <c r="EX7" s="149" t="s">
        <v>72</v>
      </c>
      <c r="EY7" s="243">
        <v>599</v>
      </c>
      <c r="EZ7" s="977"/>
      <c r="FA7" s="55"/>
      <c r="FB7" s="341"/>
      <c r="FC7" s="341"/>
      <c r="FD7" s="28"/>
      <c r="FE7" s="341"/>
      <c r="FF7" s="980"/>
      <c r="FG7" s="233"/>
      <c r="FH7" s="149"/>
      <c r="FI7" s="149"/>
      <c r="FJ7" s="255"/>
      <c r="FK7" s="149"/>
      <c r="FL7" s="980"/>
      <c r="FM7" s="233"/>
      <c r="FN7" s="149"/>
      <c r="FO7" s="149"/>
      <c r="FP7" s="255"/>
      <c r="FQ7" s="149"/>
      <c r="FR7" s="980"/>
      <c r="FS7" s="55"/>
      <c r="FT7" s="341"/>
      <c r="FU7" s="341"/>
      <c r="FV7" s="28"/>
      <c r="FW7" s="341"/>
      <c r="FX7" s="980"/>
      <c r="FY7" s="55"/>
      <c r="FZ7" s="341"/>
      <c r="GA7" s="341"/>
      <c r="GB7" s="28"/>
      <c r="GC7" s="341"/>
      <c r="GD7" s="980"/>
      <c r="GE7" s="271"/>
      <c r="GF7" s="149"/>
      <c r="GG7" s="149"/>
      <c r="GH7" s="149"/>
      <c r="GI7" s="223"/>
      <c r="GJ7" s="980"/>
      <c r="GK7" s="55"/>
      <c r="GL7" s="341"/>
      <c r="GM7" s="341"/>
      <c r="GN7" s="28"/>
      <c r="GO7" s="341"/>
      <c r="GP7" s="980"/>
      <c r="GQ7" s="55"/>
      <c r="GR7" s="341"/>
      <c r="GS7" s="341"/>
      <c r="GT7" s="28"/>
      <c r="GU7" s="341"/>
      <c r="GV7" s="980"/>
      <c r="GW7" s="807">
        <v>202</v>
      </c>
      <c r="GX7" s="12"/>
      <c r="GY7" s="12"/>
      <c r="GZ7" s="12"/>
      <c r="HA7" s="12"/>
      <c r="HB7" s="12"/>
      <c r="HC7" s="12"/>
      <c r="HD7" s="12"/>
      <c r="HE7" s="12"/>
      <c r="HF7" s="12"/>
      <c r="HG7" s="12"/>
      <c r="HH7" s="12"/>
      <c r="HI7" s="12"/>
      <c r="HJ7" s="12"/>
      <c r="HK7" s="12"/>
      <c r="HL7" s="12"/>
      <c r="HM7" s="12"/>
      <c r="HN7" s="937"/>
      <c r="HO7" s="228" t="s">
        <v>4974</v>
      </c>
      <c r="HP7" s="170" t="s">
        <v>7289</v>
      </c>
      <c r="HQ7" s="229" t="s">
        <v>4963</v>
      </c>
      <c r="HR7" s="229">
        <v>1</v>
      </c>
      <c r="HS7" s="12" t="s">
        <v>2233</v>
      </c>
    </row>
    <row r="8" spans="1:227" x14ac:dyDescent="0.25">
      <c r="A8" s="58">
        <v>5</v>
      </c>
      <c r="B8" s="199" t="s">
        <v>4979</v>
      </c>
      <c r="C8" s="279" t="s">
        <v>5925</v>
      </c>
      <c r="D8" s="149" t="s">
        <v>71</v>
      </c>
      <c r="E8" s="149" t="s">
        <v>68</v>
      </c>
      <c r="F8" s="149" t="s">
        <v>72</v>
      </c>
      <c r="G8" s="223">
        <v>140</v>
      </c>
      <c r="H8" s="996"/>
      <c r="I8" s="279" t="s">
        <v>5927</v>
      </c>
      <c r="J8" s="149" t="s">
        <v>71</v>
      </c>
      <c r="K8" s="149" t="s">
        <v>68</v>
      </c>
      <c r="L8" s="149" t="s">
        <v>72</v>
      </c>
      <c r="M8" s="223">
        <v>141</v>
      </c>
      <c r="N8" s="973"/>
      <c r="O8" s="279" t="s">
        <v>5921</v>
      </c>
      <c r="P8" s="149" t="s">
        <v>71</v>
      </c>
      <c r="Q8" s="149" t="s">
        <v>68</v>
      </c>
      <c r="R8" s="149" t="s">
        <v>72</v>
      </c>
      <c r="S8" s="223">
        <v>138</v>
      </c>
      <c r="T8" s="973"/>
      <c r="U8" s="279" t="s">
        <v>5923</v>
      </c>
      <c r="V8" s="149" t="s">
        <v>71</v>
      </c>
      <c r="W8" s="149" t="s">
        <v>68</v>
      </c>
      <c r="X8" s="149" t="s">
        <v>72</v>
      </c>
      <c r="Y8" s="223">
        <v>139</v>
      </c>
      <c r="Z8" s="973"/>
      <c r="AA8" s="236"/>
      <c r="AB8" s="149"/>
      <c r="AC8" s="149"/>
      <c r="AD8" s="149"/>
      <c r="AE8" s="243"/>
      <c r="AF8" s="973"/>
      <c r="AG8" s="235"/>
      <c r="AH8" s="149"/>
      <c r="AI8" s="149"/>
      <c r="AJ8" s="234"/>
      <c r="AK8" s="243"/>
      <c r="AL8" s="973"/>
      <c r="AM8" s="287" t="s">
        <v>5929</v>
      </c>
      <c r="AN8" s="149" t="s">
        <v>71</v>
      </c>
      <c r="AO8" s="149" t="s">
        <v>68</v>
      </c>
      <c r="AP8" s="234" t="s">
        <v>72</v>
      </c>
      <c r="AQ8" s="243">
        <v>142</v>
      </c>
      <c r="AR8" s="973"/>
      <c r="AS8" s="252"/>
      <c r="AT8" s="149"/>
      <c r="AU8" s="149"/>
      <c r="AV8" s="149"/>
      <c r="AW8" s="223"/>
      <c r="AX8" s="973"/>
      <c r="AY8" s="252"/>
      <c r="AZ8" s="149"/>
      <c r="BA8" s="149"/>
      <c r="BB8" s="149"/>
      <c r="BC8" s="223"/>
      <c r="BD8" s="973"/>
      <c r="BE8" s="287" t="s">
        <v>5931</v>
      </c>
      <c r="BF8" s="149" t="s">
        <v>71</v>
      </c>
      <c r="BG8" s="149" t="s">
        <v>68</v>
      </c>
      <c r="BH8" s="234" t="s">
        <v>72</v>
      </c>
      <c r="BI8" s="243">
        <v>143</v>
      </c>
      <c r="BJ8" s="973"/>
      <c r="BK8" s="236"/>
      <c r="BL8" s="149"/>
      <c r="BM8" s="149"/>
      <c r="BN8" s="234"/>
      <c r="BO8" s="243"/>
      <c r="BP8" s="973"/>
      <c r="BQ8" s="287">
        <v>84</v>
      </c>
      <c r="BR8" s="287">
        <v>85</v>
      </c>
      <c r="BS8" s="287"/>
      <c r="BT8" s="286">
        <v>86</v>
      </c>
      <c r="BU8" s="286">
        <v>87</v>
      </c>
      <c r="BV8" s="12"/>
      <c r="BW8" s="72"/>
      <c r="BX8" s="973"/>
      <c r="BY8" s="286" t="s">
        <v>6920</v>
      </c>
      <c r="BZ8" s="149" t="s">
        <v>71</v>
      </c>
      <c r="CA8" s="149" t="s">
        <v>68</v>
      </c>
      <c r="CB8" s="149" t="s">
        <v>72</v>
      </c>
      <c r="CC8" s="240">
        <v>602</v>
      </c>
      <c r="CD8" s="973"/>
      <c r="CE8" s="287" t="s">
        <v>6922</v>
      </c>
      <c r="CF8" s="149" t="s">
        <v>71</v>
      </c>
      <c r="CG8" s="149" t="s">
        <v>68</v>
      </c>
      <c r="CH8" s="234" t="s">
        <v>72</v>
      </c>
      <c r="CI8" s="243">
        <v>603</v>
      </c>
      <c r="CJ8" s="973"/>
      <c r="CK8" s="287" t="s">
        <v>6915</v>
      </c>
      <c r="CL8" s="149" t="s">
        <v>71</v>
      </c>
      <c r="CM8" s="149" t="s">
        <v>68</v>
      </c>
      <c r="CN8" s="234" t="s">
        <v>72</v>
      </c>
      <c r="CO8" s="243">
        <v>600</v>
      </c>
      <c r="CP8" s="973"/>
      <c r="CQ8" s="287" t="s">
        <v>6918</v>
      </c>
      <c r="CR8" s="149" t="s">
        <v>71</v>
      </c>
      <c r="CS8" s="149" t="s">
        <v>68</v>
      </c>
      <c r="CT8" s="234" t="s">
        <v>72</v>
      </c>
      <c r="CU8" s="243">
        <v>601</v>
      </c>
      <c r="CV8" s="973"/>
      <c r="CW8" s="78"/>
      <c r="CX8" s="341"/>
      <c r="CY8" s="341"/>
      <c r="CZ8" s="80"/>
      <c r="DA8" s="82"/>
      <c r="DB8" s="973"/>
      <c r="DC8" s="412"/>
      <c r="DD8" s="149"/>
      <c r="DE8" s="149"/>
      <c r="DF8" s="234"/>
      <c r="DG8" s="243"/>
      <c r="DH8" s="973"/>
      <c r="DI8" s="287" t="s">
        <v>6926</v>
      </c>
      <c r="DJ8" s="149" t="s">
        <v>71</v>
      </c>
      <c r="DK8" s="149" t="s">
        <v>68</v>
      </c>
      <c r="DL8" s="234" t="s">
        <v>72</v>
      </c>
      <c r="DM8" s="243">
        <v>605</v>
      </c>
      <c r="DN8" s="973"/>
      <c r="DO8" s="78"/>
      <c r="DP8" s="341"/>
      <c r="DQ8" s="341"/>
      <c r="DR8" s="80"/>
      <c r="DS8" s="82"/>
      <c r="DT8" s="973"/>
      <c r="DU8" s="78"/>
      <c r="DV8" s="341"/>
      <c r="DW8" s="341"/>
      <c r="DX8" s="80"/>
      <c r="DY8" s="82"/>
      <c r="DZ8" s="973"/>
      <c r="EA8" s="287" t="s">
        <v>6924</v>
      </c>
      <c r="EB8" s="149" t="s">
        <v>71</v>
      </c>
      <c r="EC8" s="149" t="s">
        <v>68</v>
      </c>
      <c r="ED8" s="234" t="s">
        <v>72</v>
      </c>
      <c r="EE8" s="243">
        <v>604</v>
      </c>
      <c r="EF8" s="973"/>
      <c r="EG8" s="287" t="s">
        <v>6928</v>
      </c>
      <c r="EH8" s="149" t="s">
        <v>71</v>
      </c>
      <c r="EI8" s="149" t="s">
        <v>68</v>
      </c>
      <c r="EJ8" s="234" t="s">
        <v>72</v>
      </c>
      <c r="EK8" s="243">
        <v>606</v>
      </c>
      <c r="EL8" s="973"/>
      <c r="EM8" s="286">
        <v>203</v>
      </c>
      <c r="EN8" s="286">
        <v>204</v>
      </c>
      <c r="EO8" s="286">
        <v>205</v>
      </c>
      <c r="EP8" s="12"/>
      <c r="EQ8" s="12"/>
      <c r="ER8" s="12"/>
      <c r="ES8" s="72"/>
      <c r="ET8" s="973"/>
      <c r="EU8" s="287" t="s">
        <v>6932</v>
      </c>
      <c r="EV8" s="149" t="s">
        <v>70</v>
      </c>
      <c r="EW8" s="149" t="s">
        <v>68</v>
      </c>
      <c r="EX8" s="149" t="s">
        <v>72</v>
      </c>
      <c r="EY8" s="243">
        <v>608</v>
      </c>
      <c r="EZ8" s="977"/>
      <c r="FA8" s="55"/>
      <c r="FB8" s="341"/>
      <c r="FC8" s="341"/>
      <c r="FD8" s="28"/>
      <c r="FE8" s="341"/>
      <c r="FF8" s="980"/>
      <c r="FG8" s="233"/>
      <c r="FH8" s="149"/>
      <c r="FI8" s="149"/>
      <c r="FJ8" s="255"/>
      <c r="FK8" s="149"/>
      <c r="FL8" s="980"/>
      <c r="FM8" s="233"/>
      <c r="FN8" s="149"/>
      <c r="FO8" s="149"/>
      <c r="FP8" s="255"/>
      <c r="FQ8" s="149"/>
      <c r="FR8" s="980"/>
      <c r="FS8" s="55"/>
      <c r="FT8" s="341"/>
      <c r="FU8" s="341"/>
      <c r="FV8" s="28"/>
      <c r="FW8" s="341"/>
      <c r="FX8" s="980"/>
      <c r="FY8" s="55"/>
      <c r="FZ8" s="341"/>
      <c r="GA8" s="341"/>
      <c r="GB8" s="28"/>
      <c r="GC8" s="341"/>
      <c r="GD8" s="980"/>
      <c r="GE8" s="271"/>
      <c r="GF8" s="149"/>
      <c r="GG8" s="149"/>
      <c r="GH8" s="149"/>
      <c r="GI8" s="223"/>
      <c r="GJ8" s="980"/>
      <c r="GK8" s="55"/>
      <c r="GL8" s="341"/>
      <c r="GM8" s="341"/>
      <c r="GN8" s="28"/>
      <c r="GO8" s="341"/>
      <c r="GP8" s="980"/>
      <c r="GQ8" s="55"/>
      <c r="GR8" s="341"/>
      <c r="GS8" s="341"/>
      <c r="GT8" s="28"/>
      <c r="GU8" s="341"/>
      <c r="GV8" s="980"/>
      <c r="GW8" s="807">
        <v>206</v>
      </c>
      <c r="GX8" s="12"/>
      <c r="GY8" s="12"/>
      <c r="GZ8" s="12"/>
      <c r="HA8" s="12"/>
      <c r="HB8" s="12"/>
      <c r="HC8" s="12"/>
      <c r="HD8" s="12"/>
      <c r="HE8" s="12"/>
      <c r="HF8" s="12"/>
      <c r="HG8" s="12"/>
      <c r="HH8" s="12"/>
      <c r="HI8" s="12"/>
      <c r="HJ8" s="12"/>
      <c r="HK8" s="12"/>
      <c r="HL8" s="12"/>
      <c r="HM8" s="12"/>
      <c r="HN8" s="937"/>
      <c r="HO8" s="228" t="s">
        <v>4978</v>
      </c>
      <c r="HP8" s="808" t="s">
        <v>7290</v>
      </c>
      <c r="HQ8" s="229" t="s">
        <v>4963</v>
      </c>
      <c r="HR8" s="229">
        <v>1</v>
      </c>
      <c r="HS8" s="12" t="s">
        <v>2233</v>
      </c>
    </row>
    <row r="9" spans="1:227" x14ac:dyDescent="0.25">
      <c r="A9" s="58">
        <v>6</v>
      </c>
      <c r="B9" s="199" t="s">
        <v>4981</v>
      </c>
      <c r="C9" s="279" t="s">
        <v>5937</v>
      </c>
      <c r="D9" s="149" t="s">
        <v>71</v>
      </c>
      <c r="E9" s="149" t="s">
        <v>68</v>
      </c>
      <c r="F9" s="149" t="s">
        <v>72</v>
      </c>
      <c r="G9" s="223">
        <v>146</v>
      </c>
      <c r="H9" s="996"/>
      <c r="I9" s="279" t="s">
        <v>5939</v>
      </c>
      <c r="J9" s="149" t="s">
        <v>71</v>
      </c>
      <c r="K9" s="149" t="s">
        <v>68</v>
      </c>
      <c r="L9" s="149" t="s">
        <v>72</v>
      </c>
      <c r="M9" s="223">
        <v>147</v>
      </c>
      <c r="N9" s="973"/>
      <c r="O9" s="279" t="s">
        <v>5933</v>
      </c>
      <c r="P9" s="149" t="s">
        <v>71</v>
      </c>
      <c r="Q9" s="149" t="s">
        <v>68</v>
      </c>
      <c r="R9" s="149" t="s">
        <v>72</v>
      </c>
      <c r="S9" s="223">
        <v>144</v>
      </c>
      <c r="T9" s="973"/>
      <c r="U9" s="279" t="s">
        <v>5935</v>
      </c>
      <c r="V9" s="149" t="s">
        <v>71</v>
      </c>
      <c r="W9" s="149" t="s">
        <v>68</v>
      </c>
      <c r="X9" s="149" t="s">
        <v>72</v>
      </c>
      <c r="Y9" s="223">
        <v>145</v>
      </c>
      <c r="Z9" s="973"/>
      <c r="AA9" s="354"/>
      <c r="AB9" s="149"/>
      <c r="AC9" s="149"/>
      <c r="AD9" s="149"/>
      <c r="AE9" s="243"/>
      <c r="AF9" s="973"/>
      <c r="AG9" s="809"/>
      <c r="AH9" s="149"/>
      <c r="AI9" s="149"/>
      <c r="AJ9" s="234"/>
      <c r="AK9" s="243"/>
      <c r="AL9" s="973"/>
      <c r="AM9" s="810" t="s">
        <v>5941</v>
      </c>
      <c r="AN9" s="149" t="s">
        <v>71</v>
      </c>
      <c r="AO9" s="149" t="s">
        <v>68</v>
      </c>
      <c r="AP9" s="234" t="s">
        <v>72</v>
      </c>
      <c r="AQ9" s="243">
        <v>148</v>
      </c>
      <c r="AR9" s="973"/>
      <c r="AS9" s="252"/>
      <c r="AT9" s="149"/>
      <c r="AU9" s="149"/>
      <c r="AV9" s="149"/>
      <c r="AW9" s="223"/>
      <c r="AX9" s="973"/>
      <c r="AY9" s="252"/>
      <c r="AZ9" s="149"/>
      <c r="BA9" s="149"/>
      <c r="BB9" s="149"/>
      <c r="BC9" s="223"/>
      <c r="BD9" s="973"/>
      <c r="BE9" s="810" t="s">
        <v>5943</v>
      </c>
      <c r="BF9" s="149" t="s">
        <v>71</v>
      </c>
      <c r="BG9" s="149" t="s">
        <v>68</v>
      </c>
      <c r="BH9" s="234" t="s">
        <v>72</v>
      </c>
      <c r="BI9" s="243">
        <v>149</v>
      </c>
      <c r="BJ9" s="973"/>
      <c r="BK9" s="354"/>
      <c r="BL9" s="149"/>
      <c r="BM9" s="149"/>
      <c r="BN9" s="234"/>
      <c r="BO9" s="243"/>
      <c r="BP9" s="973"/>
      <c r="BQ9" s="287">
        <v>88</v>
      </c>
      <c r="BR9" s="287">
        <v>89</v>
      </c>
      <c r="BS9" s="287"/>
      <c r="BT9" s="286">
        <v>90</v>
      </c>
      <c r="BU9" s="286">
        <v>91</v>
      </c>
      <c r="BV9" s="12"/>
      <c r="BW9" s="72"/>
      <c r="BX9" s="973"/>
      <c r="BY9" s="811" t="s">
        <v>6939</v>
      </c>
      <c r="BZ9" s="149" t="s">
        <v>71</v>
      </c>
      <c r="CA9" s="149" t="s">
        <v>68</v>
      </c>
      <c r="CB9" s="149" t="s">
        <v>72</v>
      </c>
      <c r="CC9" s="240">
        <v>611</v>
      </c>
      <c r="CD9" s="973"/>
      <c r="CE9" s="810" t="s">
        <v>6941</v>
      </c>
      <c r="CF9" s="149" t="s">
        <v>71</v>
      </c>
      <c r="CG9" s="149" t="s">
        <v>68</v>
      </c>
      <c r="CH9" s="234" t="s">
        <v>72</v>
      </c>
      <c r="CI9" s="243">
        <v>612</v>
      </c>
      <c r="CJ9" s="973"/>
      <c r="CK9" s="810" t="s">
        <v>6934</v>
      </c>
      <c r="CL9" s="149" t="s">
        <v>71</v>
      </c>
      <c r="CM9" s="149" t="s">
        <v>68</v>
      </c>
      <c r="CN9" s="234" t="s">
        <v>72</v>
      </c>
      <c r="CO9" s="243">
        <v>609</v>
      </c>
      <c r="CP9" s="973"/>
      <c r="CQ9" s="810" t="s">
        <v>6937</v>
      </c>
      <c r="CR9" s="149" t="s">
        <v>71</v>
      </c>
      <c r="CS9" s="149" t="s">
        <v>68</v>
      </c>
      <c r="CT9" s="234" t="s">
        <v>72</v>
      </c>
      <c r="CU9" s="243">
        <v>610</v>
      </c>
      <c r="CV9" s="973"/>
      <c r="CW9" s="88"/>
      <c r="CX9" s="341"/>
      <c r="CY9" s="341"/>
      <c r="CZ9" s="80"/>
      <c r="DA9" s="82"/>
      <c r="DB9" s="973"/>
      <c r="DC9" s="412"/>
      <c r="DD9" s="149"/>
      <c r="DE9" s="149"/>
      <c r="DF9" s="234"/>
      <c r="DG9" s="243"/>
      <c r="DH9" s="973"/>
      <c r="DI9" s="810" t="s">
        <v>6945</v>
      </c>
      <c r="DJ9" s="149" t="s">
        <v>71</v>
      </c>
      <c r="DK9" s="149" t="s">
        <v>68</v>
      </c>
      <c r="DL9" s="234" t="s">
        <v>72</v>
      </c>
      <c r="DM9" s="243">
        <v>614</v>
      </c>
      <c r="DN9" s="973"/>
      <c r="DO9" s="88"/>
      <c r="DP9" s="341"/>
      <c r="DQ9" s="341"/>
      <c r="DR9" s="80"/>
      <c r="DS9" s="82"/>
      <c r="DT9" s="973"/>
      <c r="DU9" s="88"/>
      <c r="DV9" s="341"/>
      <c r="DW9" s="341"/>
      <c r="DX9" s="80"/>
      <c r="DY9" s="82"/>
      <c r="DZ9" s="973"/>
      <c r="EA9" s="810" t="s">
        <v>6943</v>
      </c>
      <c r="EB9" s="149" t="s">
        <v>71</v>
      </c>
      <c r="EC9" s="149" t="s">
        <v>68</v>
      </c>
      <c r="ED9" s="234" t="s">
        <v>72</v>
      </c>
      <c r="EE9" s="243">
        <v>613</v>
      </c>
      <c r="EF9" s="973"/>
      <c r="EG9" s="810" t="s">
        <v>6947</v>
      </c>
      <c r="EH9" s="149" t="s">
        <v>71</v>
      </c>
      <c r="EI9" s="149" t="s">
        <v>68</v>
      </c>
      <c r="EJ9" s="234" t="s">
        <v>72</v>
      </c>
      <c r="EK9" s="243">
        <v>615</v>
      </c>
      <c r="EL9" s="973"/>
      <c r="EM9" s="286">
        <v>207</v>
      </c>
      <c r="EN9" s="286">
        <v>208</v>
      </c>
      <c r="EO9" s="286">
        <v>209</v>
      </c>
      <c r="EP9" s="12"/>
      <c r="EQ9" s="12"/>
      <c r="ER9" s="12"/>
      <c r="ES9" s="72"/>
      <c r="ET9" s="973"/>
      <c r="EU9" s="810" t="s">
        <v>6951</v>
      </c>
      <c r="EV9" s="149" t="s">
        <v>70</v>
      </c>
      <c r="EW9" s="149" t="s">
        <v>68</v>
      </c>
      <c r="EX9" s="149" t="s">
        <v>72</v>
      </c>
      <c r="EY9" s="243">
        <v>617</v>
      </c>
      <c r="EZ9" s="977"/>
      <c r="FA9" s="86"/>
      <c r="FB9" s="341"/>
      <c r="FC9" s="341"/>
      <c r="FD9" s="28"/>
      <c r="FE9" s="341"/>
      <c r="FF9" s="980"/>
      <c r="FG9" s="222"/>
      <c r="FH9" s="149"/>
      <c r="FI9" s="149"/>
      <c r="FJ9" s="255"/>
      <c r="FK9" s="149"/>
      <c r="FL9" s="980"/>
      <c r="FM9" s="222"/>
      <c r="FN9" s="149"/>
      <c r="FO9" s="149"/>
      <c r="FP9" s="255"/>
      <c r="FQ9" s="149"/>
      <c r="FR9" s="980"/>
      <c r="FS9" s="86"/>
      <c r="FT9" s="341"/>
      <c r="FU9" s="341"/>
      <c r="FV9" s="28"/>
      <c r="FW9" s="341"/>
      <c r="FX9" s="980"/>
      <c r="FY9" s="86"/>
      <c r="FZ9" s="341"/>
      <c r="GA9" s="341"/>
      <c r="GB9" s="28"/>
      <c r="GC9" s="341"/>
      <c r="GD9" s="980"/>
      <c r="GE9" s="271"/>
      <c r="GF9" s="149"/>
      <c r="GG9" s="149"/>
      <c r="GH9" s="149"/>
      <c r="GI9" s="223"/>
      <c r="GJ9" s="980"/>
      <c r="GK9" s="86"/>
      <c r="GL9" s="341"/>
      <c r="GM9" s="341"/>
      <c r="GN9" s="28"/>
      <c r="GO9" s="341"/>
      <c r="GP9" s="980"/>
      <c r="GQ9" s="86"/>
      <c r="GR9" s="341"/>
      <c r="GS9" s="341"/>
      <c r="GT9" s="28"/>
      <c r="GU9" s="341"/>
      <c r="GV9" s="980"/>
      <c r="GW9" s="807">
        <v>210</v>
      </c>
      <c r="GX9" s="12"/>
      <c r="GY9" s="12"/>
      <c r="GZ9" s="12"/>
      <c r="HA9" s="12"/>
      <c r="HB9" s="12"/>
      <c r="HC9" s="12"/>
      <c r="HD9" s="12"/>
      <c r="HE9" s="12"/>
      <c r="HF9" s="12"/>
      <c r="HG9" s="12"/>
      <c r="HH9" s="12"/>
      <c r="HI9" s="12"/>
      <c r="HJ9" s="12"/>
      <c r="HK9" s="12"/>
      <c r="HL9" s="12"/>
      <c r="HM9" s="12"/>
      <c r="HN9" s="937"/>
      <c r="HO9" s="228" t="s">
        <v>4980</v>
      </c>
      <c r="HP9" s="170" t="s">
        <v>7291</v>
      </c>
      <c r="HQ9" s="229" t="s">
        <v>4963</v>
      </c>
      <c r="HR9" s="229">
        <v>1</v>
      </c>
      <c r="HS9" s="12" t="s">
        <v>2233</v>
      </c>
    </row>
    <row r="10" spans="1:227" x14ac:dyDescent="0.25">
      <c r="A10" s="58">
        <v>7</v>
      </c>
      <c r="B10" s="199" t="s">
        <v>4985</v>
      </c>
      <c r="C10" s="279" t="s">
        <v>6153</v>
      </c>
      <c r="D10" s="149" t="s">
        <v>71</v>
      </c>
      <c r="E10" s="149" t="s">
        <v>68</v>
      </c>
      <c r="F10" s="149" t="s">
        <v>72</v>
      </c>
      <c r="G10" s="223">
        <v>152</v>
      </c>
      <c r="H10" s="996"/>
      <c r="I10" s="279" t="s">
        <v>6155</v>
      </c>
      <c r="J10" s="149" t="s">
        <v>71</v>
      </c>
      <c r="K10" s="149" t="s">
        <v>68</v>
      </c>
      <c r="L10" s="149" t="s">
        <v>72</v>
      </c>
      <c r="M10" s="223">
        <v>153</v>
      </c>
      <c r="N10" s="973"/>
      <c r="O10" s="279" t="s">
        <v>6149</v>
      </c>
      <c r="P10" s="149" t="s">
        <v>71</v>
      </c>
      <c r="Q10" s="149" t="s">
        <v>68</v>
      </c>
      <c r="R10" s="149" t="s">
        <v>72</v>
      </c>
      <c r="S10" s="223">
        <v>150</v>
      </c>
      <c r="T10" s="973"/>
      <c r="U10" s="279" t="s">
        <v>6151</v>
      </c>
      <c r="V10" s="149" t="s">
        <v>71</v>
      </c>
      <c r="W10" s="149" t="s">
        <v>68</v>
      </c>
      <c r="X10" s="149" t="s">
        <v>72</v>
      </c>
      <c r="Y10" s="223">
        <v>151</v>
      </c>
      <c r="Z10" s="973"/>
      <c r="AA10" s="354"/>
      <c r="AB10" s="149"/>
      <c r="AC10" s="149"/>
      <c r="AD10" s="149"/>
      <c r="AE10" s="243"/>
      <c r="AF10" s="973"/>
      <c r="AG10" s="235"/>
      <c r="AH10" s="149"/>
      <c r="AI10" s="149"/>
      <c r="AJ10" s="234"/>
      <c r="AK10" s="243"/>
      <c r="AL10" s="973"/>
      <c r="AM10" s="279" t="s">
        <v>6157</v>
      </c>
      <c r="AN10" s="149" t="s">
        <v>71</v>
      </c>
      <c r="AO10" s="149" t="s">
        <v>68</v>
      </c>
      <c r="AP10" s="149" t="s">
        <v>72</v>
      </c>
      <c r="AQ10" s="223">
        <v>154</v>
      </c>
      <c r="AR10" s="973"/>
      <c r="AS10" s="252"/>
      <c r="AT10" s="149"/>
      <c r="AU10" s="149"/>
      <c r="AV10" s="149"/>
      <c r="AW10" s="223"/>
      <c r="AX10" s="973"/>
      <c r="AY10" s="252"/>
      <c r="AZ10" s="149"/>
      <c r="BA10" s="149"/>
      <c r="BB10" s="149"/>
      <c r="BC10" s="223"/>
      <c r="BD10" s="973"/>
      <c r="BE10" s="279" t="s">
        <v>6159</v>
      </c>
      <c r="BF10" s="149" t="s">
        <v>71</v>
      </c>
      <c r="BG10" s="149" t="s">
        <v>68</v>
      </c>
      <c r="BH10" s="149" t="s">
        <v>72</v>
      </c>
      <c r="BI10" s="223">
        <v>155</v>
      </c>
      <c r="BJ10" s="973"/>
      <c r="BK10" s="236"/>
      <c r="BL10" s="149"/>
      <c r="BM10" s="149"/>
      <c r="BN10" s="234"/>
      <c r="BO10" s="243"/>
      <c r="BP10" s="973"/>
      <c r="BQ10" s="287">
        <v>110</v>
      </c>
      <c r="BR10" s="287">
        <v>111</v>
      </c>
      <c r="BS10" s="287"/>
      <c r="BT10" s="286">
        <v>112</v>
      </c>
      <c r="BU10" s="286">
        <v>113</v>
      </c>
      <c r="BV10" s="12"/>
      <c r="BW10" s="72"/>
      <c r="BX10" s="973"/>
      <c r="BY10" s="812" t="s">
        <v>6958</v>
      </c>
      <c r="BZ10" s="149" t="s">
        <v>71</v>
      </c>
      <c r="CA10" s="149" t="s">
        <v>68</v>
      </c>
      <c r="CB10" s="149" t="s">
        <v>72</v>
      </c>
      <c r="CC10" s="240">
        <v>620</v>
      </c>
      <c r="CD10" s="973"/>
      <c r="CE10" s="287" t="s">
        <v>6960</v>
      </c>
      <c r="CF10" s="149" t="s">
        <v>71</v>
      </c>
      <c r="CG10" s="149" t="s">
        <v>68</v>
      </c>
      <c r="CH10" s="234" t="s">
        <v>72</v>
      </c>
      <c r="CI10" s="243">
        <v>621</v>
      </c>
      <c r="CJ10" s="973"/>
      <c r="CK10" s="287" t="s">
        <v>6953</v>
      </c>
      <c r="CL10" s="149" t="s">
        <v>71</v>
      </c>
      <c r="CM10" s="149" t="s">
        <v>68</v>
      </c>
      <c r="CN10" s="234" t="s">
        <v>72</v>
      </c>
      <c r="CO10" s="234">
        <v>618</v>
      </c>
      <c r="CP10" s="973"/>
      <c r="CQ10" s="287" t="s">
        <v>6956</v>
      </c>
      <c r="CR10" s="149" t="s">
        <v>71</v>
      </c>
      <c r="CS10" s="149" t="s">
        <v>68</v>
      </c>
      <c r="CT10" s="234" t="s">
        <v>72</v>
      </c>
      <c r="CU10" s="243">
        <v>619</v>
      </c>
      <c r="CV10" s="973"/>
      <c r="CW10" s="78"/>
      <c r="CX10" s="341"/>
      <c r="CY10" s="341"/>
      <c r="CZ10" s="80"/>
      <c r="DA10" s="82"/>
      <c r="DB10" s="973"/>
      <c r="DC10" s="412"/>
      <c r="DD10" s="149"/>
      <c r="DE10" s="149"/>
      <c r="DF10" s="234"/>
      <c r="DG10" s="243"/>
      <c r="DH10" s="973"/>
      <c r="DI10" s="287" t="s">
        <v>6964</v>
      </c>
      <c r="DJ10" s="149" t="s">
        <v>71</v>
      </c>
      <c r="DK10" s="149" t="s">
        <v>68</v>
      </c>
      <c r="DL10" s="234" t="s">
        <v>72</v>
      </c>
      <c r="DM10" s="243">
        <v>623</v>
      </c>
      <c r="DN10" s="973"/>
      <c r="DO10" s="78"/>
      <c r="DP10" s="341"/>
      <c r="DQ10" s="341"/>
      <c r="DR10" s="80"/>
      <c r="DS10" s="82"/>
      <c r="DT10" s="973"/>
      <c r="DU10" s="78"/>
      <c r="DV10" s="341"/>
      <c r="DW10" s="341"/>
      <c r="DX10" s="80"/>
      <c r="DY10" s="82"/>
      <c r="DZ10" s="973"/>
      <c r="EA10" s="287" t="s">
        <v>6962</v>
      </c>
      <c r="EB10" s="149" t="s">
        <v>71</v>
      </c>
      <c r="EC10" s="149" t="s">
        <v>68</v>
      </c>
      <c r="ED10" s="234" t="s">
        <v>72</v>
      </c>
      <c r="EE10" s="243">
        <v>622</v>
      </c>
      <c r="EF10" s="973"/>
      <c r="EG10" s="287" t="s">
        <v>6966</v>
      </c>
      <c r="EH10" s="149" t="s">
        <v>71</v>
      </c>
      <c r="EI10" s="149" t="s">
        <v>68</v>
      </c>
      <c r="EJ10" s="234" t="s">
        <v>72</v>
      </c>
      <c r="EK10" s="243">
        <v>624</v>
      </c>
      <c r="EL10" s="973"/>
      <c r="EM10" s="286">
        <v>211</v>
      </c>
      <c r="EN10" s="286">
        <v>212</v>
      </c>
      <c r="EO10" s="286">
        <v>213</v>
      </c>
      <c r="EP10" s="12"/>
      <c r="EQ10" s="12"/>
      <c r="ER10" s="12"/>
      <c r="ES10" s="72"/>
      <c r="ET10" s="973"/>
      <c r="EU10" s="287" t="s">
        <v>6970</v>
      </c>
      <c r="EV10" s="149" t="s">
        <v>70</v>
      </c>
      <c r="EW10" s="149" t="s">
        <v>68</v>
      </c>
      <c r="EX10" s="149" t="s">
        <v>72</v>
      </c>
      <c r="EY10" s="243">
        <v>626</v>
      </c>
      <c r="EZ10" s="977"/>
      <c r="FA10" s="54"/>
      <c r="FB10" s="341"/>
      <c r="FC10" s="341"/>
      <c r="FD10" s="28"/>
      <c r="FE10" s="341"/>
      <c r="FF10" s="980"/>
      <c r="FG10" s="231"/>
      <c r="FH10" s="149"/>
      <c r="FI10" s="149"/>
      <c r="FJ10" s="255"/>
      <c r="FK10" s="149"/>
      <c r="FL10" s="980"/>
      <c r="FM10" s="231"/>
      <c r="FN10" s="149"/>
      <c r="FO10" s="149"/>
      <c r="FP10" s="255"/>
      <c r="FQ10" s="149"/>
      <c r="FR10" s="980"/>
      <c r="FS10" s="54"/>
      <c r="FT10" s="341"/>
      <c r="FU10" s="341"/>
      <c r="FV10" s="28"/>
      <c r="FW10" s="341"/>
      <c r="FX10" s="980"/>
      <c r="FY10" s="54"/>
      <c r="FZ10" s="341"/>
      <c r="GA10" s="341"/>
      <c r="GB10" s="28"/>
      <c r="GC10" s="341"/>
      <c r="GD10" s="980"/>
      <c r="GE10" s="271"/>
      <c r="GF10" s="149"/>
      <c r="GG10" s="149"/>
      <c r="GH10" s="149"/>
      <c r="GI10" s="223"/>
      <c r="GJ10" s="980"/>
      <c r="GK10" s="54"/>
      <c r="GL10" s="341"/>
      <c r="GM10" s="341"/>
      <c r="GN10" s="28"/>
      <c r="GO10" s="341"/>
      <c r="GP10" s="980"/>
      <c r="GQ10" s="54"/>
      <c r="GR10" s="341"/>
      <c r="GS10" s="341"/>
      <c r="GT10" s="28"/>
      <c r="GU10" s="341"/>
      <c r="GV10" s="980"/>
      <c r="GW10" s="807">
        <v>214</v>
      </c>
      <c r="GX10" s="12"/>
      <c r="GY10" s="12"/>
      <c r="GZ10" s="12"/>
      <c r="HA10" s="12"/>
      <c r="HB10" s="12"/>
      <c r="HC10" s="12"/>
      <c r="HD10" s="12"/>
      <c r="HE10" s="12"/>
      <c r="HF10" s="12"/>
      <c r="HG10" s="12"/>
      <c r="HH10" s="12"/>
      <c r="HI10" s="12"/>
      <c r="HJ10" s="12"/>
      <c r="HK10" s="12"/>
      <c r="HL10" s="12"/>
      <c r="HM10" s="12"/>
      <c r="HN10" s="937"/>
      <c r="HO10" s="228" t="s">
        <v>4984</v>
      </c>
      <c r="HP10" s="813" t="s">
        <v>7292</v>
      </c>
      <c r="HQ10" s="229" t="s">
        <v>4963</v>
      </c>
      <c r="HR10" s="229">
        <v>1</v>
      </c>
      <c r="HS10" s="12" t="s">
        <v>2233</v>
      </c>
    </row>
    <row r="11" spans="1:227" x14ac:dyDescent="0.25">
      <c r="A11" s="58">
        <v>8</v>
      </c>
      <c r="B11" s="199" t="s">
        <v>4987</v>
      </c>
      <c r="C11" s="279" t="s">
        <v>6165</v>
      </c>
      <c r="D11" s="149" t="s">
        <v>71</v>
      </c>
      <c r="E11" s="149" t="s">
        <v>68</v>
      </c>
      <c r="F11" s="149" t="s">
        <v>72</v>
      </c>
      <c r="G11" s="223">
        <v>158</v>
      </c>
      <c r="H11" s="996"/>
      <c r="I11" s="279" t="s">
        <v>6167</v>
      </c>
      <c r="J11" s="149" t="s">
        <v>71</v>
      </c>
      <c r="K11" s="149" t="s">
        <v>68</v>
      </c>
      <c r="L11" s="149" t="s">
        <v>72</v>
      </c>
      <c r="M11" s="223">
        <v>159</v>
      </c>
      <c r="N11" s="973"/>
      <c r="O11" s="279" t="s">
        <v>6161</v>
      </c>
      <c r="P11" s="149" t="s">
        <v>71</v>
      </c>
      <c r="Q11" s="149" t="s">
        <v>68</v>
      </c>
      <c r="R11" s="149" t="s">
        <v>72</v>
      </c>
      <c r="S11" s="223">
        <v>156</v>
      </c>
      <c r="T11" s="973"/>
      <c r="U11" s="279" t="s">
        <v>6163</v>
      </c>
      <c r="V11" s="149" t="s">
        <v>71</v>
      </c>
      <c r="W11" s="149" t="s">
        <v>68</v>
      </c>
      <c r="X11" s="149" t="s">
        <v>72</v>
      </c>
      <c r="Y11" s="223">
        <v>157</v>
      </c>
      <c r="Z11" s="973"/>
      <c r="AA11" s="354"/>
      <c r="AB11" s="149"/>
      <c r="AC11" s="149"/>
      <c r="AD11" s="149"/>
      <c r="AE11" s="243"/>
      <c r="AF11" s="973"/>
      <c r="AG11" s="235"/>
      <c r="AH11" s="149"/>
      <c r="AI11" s="149"/>
      <c r="AJ11" s="234"/>
      <c r="AK11" s="243"/>
      <c r="AL11" s="973"/>
      <c r="AM11" s="279" t="s">
        <v>6169</v>
      </c>
      <c r="AN11" s="149" t="s">
        <v>71</v>
      </c>
      <c r="AO11" s="149" t="s">
        <v>68</v>
      </c>
      <c r="AP11" s="149" t="s">
        <v>72</v>
      </c>
      <c r="AQ11" s="223">
        <v>160</v>
      </c>
      <c r="AR11" s="973"/>
      <c r="AS11" s="252"/>
      <c r="AT11" s="149"/>
      <c r="AU11" s="149"/>
      <c r="AV11" s="149"/>
      <c r="AW11" s="223"/>
      <c r="AX11" s="973"/>
      <c r="AY11" s="252"/>
      <c r="AZ11" s="149"/>
      <c r="BA11" s="149"/>
      <c r="BB11" s="149"/>
      <c r="BC11" s="223"/>
      <c r="BD11" s="973"/>
      <c r="BE11" s="279" t="s">
        <v>6171</v>
      </c>
      <c r="BF11" s="149" t="s">
        <v>71</v>
      </c>
      <c r="BG11" s="149" t="s">
        <v>68</v>
      </c>
      <c r="BH11" s="149" t="s">
        <v>72</v>
      </c>
      <c r="BI11" s="223">
        <v>161</v>
      </c>
      <c r="BJ11" s="973"/>
      <c r="BK11" s="236"/>
      <c r="BL11" s="149"/>
      <c r="BM11" s="149"/>
      <c r="BN11" s="234"/>
      <c r="BO11" s="243"/>
      <c r="BP11" s="973"/>
      <c r="BQ11" s="287">
        <v>114</v>
      </c>
      <c r="BR11" s="287">
        <v>115</v>
      </c>
      <c r="BS11" s="287"/>
      <c r="BT11" s="286">
        <v>116</v>
      </c>
      <c r="BU11" s="286">
        <v>117</v>
      </c>
      <c r="BV11" s="12"/>
      <c r="BW11" s="72"/>
      <c r="BX11" s="973"/>
      <c r="BY11" s="812" t="s">
        <v>6977</v>
      </c>
      <c r="BZ11" s="149" t="s">
        <v>71</v>
      </c>
      <c r="CA11" s="149" t="s">
        <v>68</v>
      </c>
      <c r="CB11" s="149" t="s">
        <v>72</v>
      </c>
      <c r="CC11" s="240">
        <v>629</v>
      </c>
      <c r="CD11" s="973"/>
      <c r="CE11" s="287" t="s">
        <v>6979</v>
      </c>
      <c r="CF11" s="149" t="s">
        <v>71</v>
      </c>
      <c r="CG11" s="149" t="s">
        <v>68</v>
      </c>
      <c r="CH11" s="234" t="s">
        <v>72</v>
      </c>
      <c r="CI11" s="243">
        <v>630</v>
      </c>
      <c r="CJ11" s="973"/>
      <c r="CK11" s="287" t="s">
        <v>6972</v>
      </c>
      <c r="CL11" s="149" t="s">
        <v>71</v>
      </c>
      <c r="CM11" s="149" t="s">
        <v>68</v>
      </c>
      <c r="CN11" s="234" t="s">
        <v>72</v>
      </c>
      <c r="CO11" s="243">
        <v>627</v>
      </c>
      <c r="CP11" s="973"/>
      <c r="CQ11" s="287" t="s">
        <v>6975</v>
      </c>
      <c r="CR11" s="149" t="s">
        <v>71</v>
      </c>
      <c r="CS11" s="149" t="s">
        <v>68</v>
      </c>
      <c r="CT11" s="234" t="s">
        <v>72</v>
      </c>
      <c r="CU11" s="243">
        <v>628</v>
      </c>
      <c r="CV11" s="973"/>
      <c r="CW11" s="78"/>
      <c r="CX11" s="341"/>
      <c r="CY11" s="341"/>
      <c r="CZ11" s="80"/>
      <c r="DA11" s="82"/>
      <c r="DB11" s="973"/>
      <c r="DC11" s="412"/>
      <c r="DD11" s="149"/>
      <c r="DE11" s="149"/>
      <c r="DF11" s="234"/>
      <c r="DG11" s="243"/>
      <c r="DH11" s="973"/>
      <c r="DI11" s="287" t="s">
        <v>6983</v>
      </c>
      <c r="DJ11" s="149" t="s">
        <v>71</v>
      </c>
      <c r="DK11" s="149" t="s">
        <v>68</v>
      </c>
      <c r="DL11" s="234" t="s">
        <v>72</v>
      </c>
      <c r="DM11" s="243">
        <v>632</v>
      </c>
      <c r="DN11" s="973"/>
      <c r="DO11" s="78"/>
      <c r="DP11" s="341"/>
      <c r="DQ11" s="341"/>
      <c r="DR11" s="79"/>
      <c r="DS11" s="82"/>
      <c r="DT11" s="973"/>
      <c r="DU11" s="78"/>
      <c r="DV11" s="341"/>
      <c r="DW11" s="341"/>
      <c r="DX11" s="79"/>
      <c r="DY11" s="82"/>
      <c r="DZ11" s="973"/>
      <c r="EA11" s="287" t="s">
        <v>6981</v>
      </c>
      <c r="EB11" s="149" t="s">
        <v>71</v>
      </c>
      <c r="EC11" s="149" t="s">
        <v>68</v>
      </c>
      <c r="ED11" s="234" t="s">
        <v>72</v>
      </c>
      <c r="EE11" s="243">
        <v>631</v>
      </c>
      <c r="EF11" s="973"/>
      <c r="EG11" s="287" t="s">
        <v>6985</v>
      </c>
      <c r="EH11" s="149" t="s">
        <v>71</v>
      </c>
      <c r="EI11" s="149" t="s">
        <v>68</v>
      </c>
      <c r="EJ11" s="234" t="s">
        <v>72</v>
      </c>
      <c r="EK11" s="243">
        <v>633</v>
      </c>
      <c r="EL11" s="973"/>
      <c r="EM11" s="286">
        <v>215</v>
      </c>
      <c r="EN11" s="286">
        <v>216</v>
      </c>
      <c r="EO11" s="286">
        <v>217</v>
      </c>
      <c r="EP11" s="12"/>
      <c r="EQ11" s="12"/>
      <c r="ER11" s="12"/>
      <c r="ES11" s="72"/>
      <c r="ET11" s="973"/>
      <c r="EU11" s="287" t="s">
        <v>6989</v>
      </c>
      <c r="EV11" s="149" t="s">
        <v>70</v>
      </c>
      <c r="EW11" s="149" t="s">
        <v>68</v>
      </c>
      <c r="EX11" s="149" t="s">
        <v>72</v>
      </c>
      <c r="EY11" s="243">
        <v>635</v>
      </c>
      <c r="EZ11" s="977"/>
      <c r="FA11" s="54"/>
      <c r="FB11" s="341"/>
      <c r="FC11" s="341"/>
      <c r="FD11" s="341"/>
      <c r="FE11" s="341"/>
      <c r="FF11" s="980"/>
      <c r="FG11" s="231"/>
      <c r="FH11" s="149"/>
      <c r="FI11" s="149"/>
      <c r="FJ11" s="149"/>
      <c r="FK11" s="149"/>
      <c r="FL11" s="980"/>
      <c r="FM11" s="231"/>
      <c r="FN11" s="149"/>
      <c r="FO11" s="149"/>
      <c r="FP11" s="149"/>
      <c r="FQ11" s="149"/>
      <c r="FR11" s="980"/>
      <c r="FS11" s="54"/>
      <c r="FT11" s="341"/>
      <c r="FU11" s="341"/>
      <c r="FV11" s="341"/>
      <c r="FW11" s="341"/>
      <c r="FX11" s="980"/>
      <c r="FY11" s="54"/>
      <c r="FZ11" s="341"/>
      <c r="GA11" s="341"/>
      <c r="GB11" s="341"/>
      <c r="GC11" s="341"/>
      <c r="GD11" s="980"/>
      <c r="GE11" s="271"/>
      <c r="GF11" s="149"/>
      <c r="GG11" s="149"/>
      <c r="GH11" s="149"/>
      <c r="GI11" s="223"/>
      <c r="GJ11" s="980"/>
      <c r="GK11" s="54"/>
      <c r="GL11" s="341"/>
      <c r="GM11" s="341"/>
      <c r="GN11" s="341"/>
      <c r="GO11" s="341"/>
      <c r="GP11" s="980"/>
      <c r="GQ11" s="54"/>
      <c r="GR11" s="341"/>
      <c r="GS11" s="341"/>
      <c r="GT11" s="341"/>
      <c r="GU11" s="341"/>
      <c r="GV11" s="980"/>
      <c r="GW11" s="807">
        <v>218</v>
      </c>
      <c r="GX11" s="12"/>
      <c r="GY11" s="12"/>
      <c r="GZ11" s="12"/>
      <c r="HA11" s="12"/>
      <c r="HB11" s="12"/>
      <c r="HC11" s="12"/>
      <c r="HD11" s="12"/>
      <c r="HE11" s="12"/>
      <c r="HF11" s="12"/>
      <c r="HG11" s="12"/>
      <c r="HH11" s="12"/>
      <c r="HI11" s="12"/>
      <c r="HJ11" s="12"/>
      <c r="HK11" s="12"/>
      <c r="HL11" s="12"/>
      <c r="HM11" s="12"/>
      <c r="HN11" s="937"/>
      <c r="HO11" s="228" t="s">
        <v>4986</v>
      </c>
      <c r="HP11" s="170" t="s">
        <v>7293</v>
      </c>
      <c r="HQ11" s="229" t="s">
        <v>4963</v>
      </c>
      <c r="HR11" s="229">
        <v>1</v>
      </c>
      <c r="HS11" s="12" t="s">
        <v>2233</v>
      </c>
    </row>
    <row r="12" spans="1:227" x14ac:dyDescent="0.25">
      <c r="A12" s="58">
        <v>9</v>
      </c>
      <c r="B12" s="206" t="s">
        <v>4991</v>
      </c>
      <c r="C12" s="812" t="s">
        <v>5274</v>
      </c>
      <c r="D12" s="149" t="s">
        <v>71</v>
      </c>
      <c r="E12" s="149" t="s">
        <v>68</v>
      </c>
      <c r="F12" s="149" t="s">
        <v>72</v>
      </c>
      <c r="G12" s="240">
        <v>38</v>
      </c>
      <c r="H12" s="996"/>
      <c r="I12" s="812" t="s">
        <v>5276</v>
      </c>
      <c r="J12" s="149" t="s">
        <v>71</v>
      </c>
      <c r="K12" s="149" t="s">
        <v>68</v>
      </c>
      <c r="L12" s="149" t="s">
        <v>72</v>
      </c>
      <c r="M12" s="240">
        <v>39</v>
      </c>
      <c r="N12" s="973"/>
      <c r="O12" s="812" t="s">
        <v>5270</v>
      </c>
      <c r="P12" s="149" t="s">
        <v>71</v>
      </c>
      <c r="Q12" s="149" t="s">
        <v>68</v>
      </c>
      <c r="R12" s="149" t="s">
        <v>72</v>
      </c>
      <c r="S12" s="240">
        <v>36</v>
      </c>
      <c r="T12" s="973"/>
      <c r="U12" s="812" t="s">
        <v>5272</v>
      </c>
      <c r="V12" s="149" t="s">
        <v>71</v>
      </c>
      <c r="W12" s="149" t="s">
        <v>68</v>
      </c>
      <c r="X12" s="149" t="s">
        <v>72</v>
      </c>
      <c r="Y12" s="240">
        <v>37</v>
      </c>
      <c r="Z12" s="973"/>
      <c r="AA12" s="354"/>
      <c r="AB12" s="149"/>
      <c r="AC12" s="149"/>
      <c r="AD12" s="234"/>
      <c r="AE12" s="243"/>
      <c r="AF12" s="973"/>
      <c r="AG12" s="235"/>
      <c r="AH12" s="149"/>
      <c r="AI12" s="149"/>
      <c r="AJ12" s="234"/>
      <c r="AK12" s="243"/>
      <c r="AL12" s="973"/>
      <c r="AM12" s="812" t="s">
        <v>5278</v>
      </c>
      <c r="AN12" s="149" t="s">
        <v>71</v>
      </c>
      <c r="AO12" s="149" t="s">
        <v>68</v>
      </c>
      <c r="AP12" s="149" t="s">
        <v>72</v>
      </c>
      <c r="AQ12" s="240">
        <v>40</v>
      </c>
      <c r="AR12" s="973"/>
      <c r="AS12" s="265"/>
      <c r="AT12" s="149"/>
      <c r="AU12" s="149"/>
      <c r="AV12" s="149"/>
      <c r="AW12" s="240"/>
      <c r="AX12" s="973"/>
      <c r="AY12" s="265"/>
      <c r="AZ12" s="149"/>
      <c r="BA12" s="149"/>
      <c r="BB12" s="149"/>
      <c r="BC12" s="240"/>
      <c r="BD12" s="973"/>
      <c r="BE12" s="812" t="s">
        <v>5280</v>
      </c>
      <c r="BF12" s="149" t="s">
        <v>71</v>
      </c>
      <c r="BG12" s="149" t="s">
        <v>68</v>
      </c>
      <c r="BH12" s="149" t="s">
        <v>72</v>
      </c>
      <c r="BI12" s="240">
        <v>41</v>
      </c>
      <c r="BJ12" s="973"/>
      <c r="BK12" s="354"/>
      <c r="BL12" s="149"/>
      <c r="BM12" s="149"/>
      <c r="BN12" s="234"/>
      <c r="BO12" s="243"/>
      <c r="BP12" s="973"/>
      <c r="BQ12" s="287">
        <v>17</v>
      </c>
      <c r="BR12" s="287">
        <v>18</v>
      </c>
      <c r="BS12" s="287">
        <v>19</v>
      </c>
      <c r="BT12" s="236"/>
      <c r="BU12" s="236"/>
      <c r="BV12" s="12"/>
      <c r="BW12" s="72"/>
      <c r="BX12" s="973"/>
      <c r="BY12" s="279" t="s">
        <v>6597</v>
      </c>
      <c r="BZ12" s="149" t="s">
        <v>71</v>
      </c>
      <c r="CA12" s="149" t="s">
        <v>68</v>
      </c>
      <c r="CB12" s="149" t="s">
        <v>72</v>
      </c>
      <c r="CC12" s="240">
        <v>449</v>
      </c>
      <c r="CD12" s="973"/>
      <c r="CE12" s="810" t="s">
        <v>6599</v>
      </c>
      <c r="CF12" s="149" t="s">
        <v>71</v>
      </c>
      <c r="CG12" s="149" t="s">
        <v>68</v>
      </c>
      <c r="CH12" s="234" t="s">
        <v>72</v>
      </c>
      <c r="CI12" s="243">
        <v>450</v>
      </c>
      <c r="CJ12" s="973"/>
      <c r="CK12" s="810" t="s">
        <v>6592</v>
      </c>
      <c r="CL12" s="149" t="s">
        <v>71</v>
      </c>
      <c r="CM12" s="149" t="s">
        <v>68</v>
      </c>
      <c r="CN12" s="234" t="s">
        <v>72</v>
      </c>
      <c r="CO12" s="243">
        <v>447</v>
      </c>
      <c r="CP12" s="973"/>
      <c r="CQ12" s="810" t="s">
        <v>6595</v>
      </c>
      <c r="CR12" s="149" t="s">
        <v>71</v>
      </c>
      <c r="CS12" s="149" t="s">
        <v>68</v>
      </c>
      <c r="CT12" s="234" t="s">
        <v>72</v>
      </c>
      <c r="CU12" s="243">
        <v>448</v>
      </c>
      <c r="CV12" s="973"/>
      <c r="CW12" s="78"/>
      <c r="CX12" s="341"/>
      <c r="CY12" s="341"/>
      <c r="CZ12" s="80"/>
      <c r="DA12" s="82"/>
      <c r="DB12" s="973"/>
      <c r="DC12" s="412"/>
      <c r="DD12" s="149"/>
      <c r="DE12" s="149"/>
      <c r="DF12" s="234"/>
      <c r="DG12" s="243"/>
      <c r="DH12" s="973"/>
      <c r="DI12" s="810" t="s">
        <v>6603</v>
      </c>
      <c r="DJ12" s="149" t="s">
        <v>71</v>
      </c>
      <c r="DK12" s="149" t="s">
        <v>68</v>
      </c>
      <c r="DL12" s="234" t="s">
        <v>72</v>
      </c>
      <c r="DM12" s="243">
        <v>452</v>
      </c>
      <c r="DN12" s="973"/>
      <c r="DO12" s="88"/>
      <c r="DP12" s="341"/>
      <c r="DQ12" s="341"/>
      <c r="DR12" s="79"/>
      <c r="DS12" s="82"/>
      <c r="DT12" s="973"/>
      <c r="DU12" s="88"/>
      <c r="DV12" s="341"/>
      <c r="DW12" s="341"/>
      <c r="DX12" s="79"/>
      <c r="DY12" s="82"/>
      <c r="DZ12" s="973"/>
      <c r="EA12" s="810" t="s">
        <v>6601</v>
      </c>
      <c r="EB12" s="149" t="s">
        <v>71</v>
      </c>
      <c r="EC12" s="149" t="s">
        <v>68</v>
      </c>
      <c r="ED12" s="234" t="s">
        <v>72</v>
      </c>
      <c r="EE12" s="243">
        <v>451</v>
      </c>
      <c r="EF12" s="973"/>
      <c r="EG12" s="810" t="s">
        <v>6605</v>
      </c>
      <c r="EH12" s="149" t="s">
        <v>71</v>
      </c>
      <c r="EI12" s="149" t="s">
        <v>68</v>
      </c>
      <c r="EJ12" s="234" t="s">
        <v>72</v>
      </c>
      <c r="EK12" s="243">
        <v>453</v>
      </c>
      <c r="EL12" s="973"/>
      <c r="EM12" s="286">
        <v>135</v>
      </c>
      <c r="EN12" s="286">
        <v>136</v>
      </c>
      <c r="EO12" s="286">
        <v>137</v>
      </c>
      <c r="EP12" s="12"/>
      <c r="EQ12" s="12"/>
      <c r="ER12" s="12"/>
      <c r="ES12" s="72"/>
      <c r="ET12" s="973"/>
      <c r="EU12" s="810" t="s">
        <v>6609</v>
      </c>
      <c r="EV12" s="149" t="s">
        <v>70</v>
      </c>
      <c r="EW12" s="149" t="s">
        <v>68</v>
      </c>
      <c r="EX12" s="149" t="s">
        <v>72</v>
      </c>
      <c r="EY12" s="243">
        <v>455</v>
      </c>
      <c r="EZ12" s="977"/>
      <c r="FA12" s="86"/>
      <c r="FB12" s="341"/>
      <c r="FC12" s="341"/>
      <c r="FD12" s="341"/>
      <c r="FE12" s="341"/>
      <c r="FF12" s="980"/>
      <c r="FG12" s="812" t="s">
        <v>5307</v>
      </c>
      <c r="FH12" s="149" t="s">
        <v>71</v>
      </c>
      <c r="FI12" s="149" t="s">
        <v>68</v>
      </c>
      <c r="FJ12" s="149" t="s">
        <v>72</v>
      </c>
      <c r="FK12" s="149">
        <v>174</v>
      </c>
      <c r="FL12" s="980"/>
      <c r="FM12" s="812" t="s">
        <v>5309</v>
      </c>
      <c r="FN12" s="149" t="s">
        <v>71</v>
      </c>
      <c r="FO12" s="149" t="s">
        <v>68</v>
      </c>
      <c r="FP12" s="149" t="s">
        <v>72</v>
      </c>
      <c r="FQ12" s="149">
        <v>175</v>
      </c>
      <c r="FR12" s="980"/>
      <c r="FS12" s="86"/>
      <c r="FT12" s="341"/>
      <c r="FU12" s="341"/>
      <c r="FV12" s="341"/>
      <c r="FW12" s="341"/>
      <c r="FX12" s="980"/>
      <c r="FY12" s="86"/>
      <c r="FZ12" s="341"/>
      <c r="GA12" s="341"/>
      <c r="GB12" s="341"/>
      <c r="GC12" s="341"/>
      <c r="GD12" s="980"/>
      <c r="GE12" s="275"/>
      <c r="GF12" s="149"/>
      <c r="GG12" s="149"/>
      <c r="GH12" s="149"/>
      <c r="GI12" s="149"/>
      <c r="GJ12" s="980"/>
      <c r="GK12" s="86"/>
      <c r="GL12" s="341"/>
      <c r="GM12" s="341"/>
      <c r="GN12" s="341"/>
      <c r="GO12" s="341"/>
      <c r="GP12" s="980"/>
      <c r="GQ12" s="86"/>
      <c r="GR12" s="341"/>
      <c r="GS12" s="341"/>
      <c r="GT12" s="341"/>
      <c r="GU12" s="341"/>
      <c r="GV12" s="980"/>
      <c r="GW12" s="807">
        <v>138</v>
      </c>
      <c r="GX12" s="12"/>
      <c r="GY12" s="12"/>
      <c r="GZ12" s="12"/>
      <c r="HA12" s="12"/>
      <c r="HB12" s="12"/>
      <c r="HC12" s="12"/>
      <c r="HD12" s="12"/>
      <c r="HE12" s="12"/>
      <c r="HF12" s="12"/>
      <c r="HG12" s="12"/>
      <c r="HH12" s="12"/>
      <c r="HI12" s="12"/>
      <c r="HJ12" s="12"/>
      <c r="HK12" s="12"/>
      <c r="HL12" s="12"/>
      <c r="HM12" s="12"/>
      <c r="HN12" s="937"/>
      <c r="HO12" s="228" t="s">
        <v>4990</v>
      </c>
      <c r="HP12" s="808" t="s">
        <v>7294</v>
      </c>
      <c r="HQ12" s="229" t="s">
        <v>4963</v>
      </c>
      <c r="HR12" s="229">
        <v>1</v>
      </c>
      <c r="HS12" s="12" t="s">
        <v>2233</v>
      </c>
    </row>
    <row r="13" spans="1:227" x14ac:dyDescent="0.25">
      <c r="A13" s="58">
        <v>10</v>
      </c>
      <c r="B13" s="199" t="s">
        <v>4993</v>
      </c>
      <c r="C13" s="812" t="s">
        <v>5506</v>
      </c>
      <c r="D13" s="149" t="s">
        <v>71</v>
      </c>
      <c r="E13" s="149" t="s">
        <v>68</v>
      </c>
      <c r="F13" s="149" t="s">
        <v>72</v>
      </c>
      <c r="G13" s="240">
        <v>44</v>
      </c>
      <c r="H13" s="996"/>
      <c r="I13" s="812" t="s">
        <v>5508</v>
      </c>
      <c r="J13" s="149" t="s">
        <v>71</v>
      </c>
      <c r="K13" s="149" t="s">
        <v>68</v>
      </c>
      <c r="L13" s="149" t="s">
        <v>72</v>
      </c>
      <c r="M13" s="240">
        <v>45</v>
      </c>
      <c r="N13" s="973"/>
      <c r="O13" s="812" t="s">
        <v>5502</v>
      </c>
      <c r="P13" s="149" t="s">
        <v>71</v>
      </c>
      <c r="Q13" s="149" t="s">
        <v>68</v>
      </c>
      <c r="R13" s="149" t="s">
        <v>72</v>
      </c>
      <c r="S13" s="240">
        <v>42</v>
      </c>
      <c r="T13" s="973"/>
      <c r="U13" s="812" t="s">
        <v>5504</v>
      </c>
      <c r="V13" s="149" t="s">
        <v>71</v>
      </c>
      <c r="W13" s="149" t="s">
        <v>68</v>
      </c>
      <c r="X13" s="149" t="s">
        <v>72</v>
      </c>
      <c r="Y13" s="240">
        <v>43</v>
      </c>
      <c r="Z13" s="973"/>
      <c r="AA13" s="354"/>
      <c r="AB13" s="149"/>
      <c r="AC13" s="149"/>
      <c r="AD13" s="234"/>
      <c r="AE13" s="243"/>
      <c r="AF13" s="973"/>
      <c r="AG13" s="235"/>
      <c r="AH13" s="149"/>
      <c r="AI13" s="149"/>
      <c r="AJ13" s="234"/>
      <c r="AK13" s="243"/>
      <c r="AL13" s="973"/>
      <c r="AM13" s="812" t="s">
        <v>5510</v>
      </c>
      <c r="AN13" s="149" t="s">
        <v>71</v>
      </c>
      <c r="AO13" s="149" t="s">
        <v>68</v>
      </c>
      <c r="AP13" s="149" t="s">
        <v>72</v>
      </c>
      <c r="AQ13" s="240">
        <v>46</v>
      </c>
      <c r="AR13" s="973"/>
      <c r="AS13" s="265"/>
      <c r="AT13" s="149"/>
      <c r="AU13" s="149"/>
      <c r="AV13" s="149"/>
      <c r="AW13" s="240"/>
      <c r="AX13" s="973"/>
      <c r="AY13" s="265"/>
      <c r="AZ13" s="149"/>
      <c r="BA13" s="149"/>
      <c r="BB13" s="149"/>
      <c r="BC13" s="240"/>
      <c r="BD13" s="973"/>
      <c r="BE13" s="812" t="s">
        <v>5512</v>
      </c>
      <c r="BF13" s="149" t="s">
        <v>71</v>
      </c>
      <c r="BG13" s="149" t="s">
        <v>68</v>
      </c>
      <c r="BH13" s="149" t="s">
        <v>72</v>
      </c>
      <c r="BI13" s="240">
        <v>47</v>
      </c>
      <c r="BJ13" s="973"/>
      <c r="BK13" s="271"/>
      <c r="BL13" s="149"/>
      <c r="BM13" s="149"/>
      <c r="BN13" s="234"/>
      <c r="BO13" s="223"/>
      <c r="BP13" s="973"/>
      <c r="BQ13" s="287">
        <v>42</v>
      </c>
      <c r="BR13" s="287">
        <v>43</v>
      </c>
      <c r="BS13" s="287">
        <v>44</v>
      </c>
      <c r="BT13" s="236"/>
      <c r="BU13" s="236"/>
      <c r="BV13" s="12"/>
      <c r="BW13" s="72"/>
      <c r="BX13" s="973"/>
      <c r="BY13" s="812" t="s">
        <v>6616</v>
      </c>
      <c r="BZ13" s="149" t="s">
        <v>71</v>
      </c>
      <c r="CA13" s="149" t="s">
        <v>68</v>
      </c>
      <c r="CB13" s="149" t="s">
        <v>72</v>
      </c>
      <c r="CC13" s="240">
        <v>458</v>
      </c>
      <c r="CD13" s="973"/>
      <c r="CE13" s="287" t="s">
        <v>6618</v>
      </c>
      <c r="CF13" s="149" t="s">
        <v>71</v>
      </c>
      <c r="CG13" s="149" t="s">
        <v>68</v>
      </c>
      <c r="CH13" s="234" t="s">
        <v>72</v>
      </c>
      <c r="CI13" s="243">
        <v>459</v>
      </c>
      <c r="CJ13" s="973"/>
      <c r="CK13" s="287" t="s">
        <v>6611</v>
      </c>
      <c r="CL13" s="149" t="s">
        <v>71</v>
      </c>
      <c r="CM13" s="149" t="s">
        <v>68</v>
      </c>
      <c r="CN13" s="234" t="s">
        <v>72</v>
      </c>
      <c r="CO13" s="243">
        <v>456</v>
      </c>
      <c r="CP13" s="973"/>
      <c r="CQ13" s="287" t="s">
        <v>6614</v>
      </c>
      <c r="CR13" s="149" t="s">
        <v>71</v>
      </c>
      <c r="CS13" s="149" t="s">
        <v>68</v>
      </c>
      <c r="CT13" s="234" t="s">
        <v>72</v>
      </c>
      <c r="CU13" s="243">
        <v>457</v>
      </c>
      <c r="CV13" s="973"/>
      <c r="CW13" s="78"/>
      <c r="CX13" s="341"/>
      <c r="CY13" s="341"/>
      <c r="CZ13" s="80"/>
      <c r="DA13" s="82"/>
      <c r="DB13" s="973"/>
      <c r="DC13" s="412"/>
      <c r="DD13" s="149"/>
      <c r="DE13" s="149"/>
      <c r="DF13" s="234"/>
      <c r="DG13" s="243"/>
      <c r="DH13" s="973"/>
      <c r="DI13" s="287" t="s">
        <v>6622</v>
      </c>
      <c r="DJ13" s="149" t="s">
        <v>71</v>
      </c>
      <c r="DK13" s="149" t="s">
        <v>68</v>
      </c>
      <c r="DL13" s="234" t="s">
        <v>72</v>
      </c>
      <c r="DM13" s="243">
        <v>461</v>
      </c>
      <c r="DN13" s="973"/>
      <c r="DO13" s="78"/>
      <c r="DP13" s="341"/>
      <c r="DQ13" s="341"/>
      <c r="DR13" s="79"/>
      <c r="DS13" s="82"/>
      <c r="DT13" s="973"/>
      <c r="DU13" s="78"/>
      <c r="DV13" s="341"/>
      <c r="DW13" s="341"/>
      <c r="DX13" s="79"/>
      <c r="DY13" s="82"/>
      <c r="DZ13" s="973"/>
      <c r="EA13" s="287" t="s">
        <v>6620</v>
      </c>
      <c r="EB13" s="149" t="s">
        <v>71</v>
      </c>
      <c r="EC13" s="149" t="s">
        <v>68</v>
      </c>
      <c r="ED13" s="234" t="s">
        <v>72</v>
      </c>
      <c r="EE13" s="243">
        <v>460</v>
      </c>
      <c r="EF13" s="973"/>
      <c r="EG13" s="811" t="s">
        <v>6624</v>
      </c>
      <c r="EH13" s="149" t="s">
        <v>71</v>
      </c>
      <c r="EI13" s="149" t="s">
        <v>68</v>
      </c>
      <c r="EJ13" s="234" t="s">
        <v>72</v>
      </c>
      <c r="EK13" s="223">
        <v>462</v>
      </c>
      <c r="EL13" s="973"/>
      <c r="EM13" s="286">
        <v>139</v>
      </c>
      <c r="EN13" s="286">
        <v>140</v>
      </c>
      <c r="EO13" s="286">
        <v>141</v>
      </c>
      <c r="EP13" s="12"/>
      <c r="EQ13" s="12"/>
      <c r="ER13" s="12"/>
      <c r="ES13" s="72"/>
      <c r="ET13" s="973"/>
      <c r="EU13" s="287" t="s">
        <v>6628</v>
      </c>
      <c r="EV13" s="149" t="s">
        <v>70</v>
      </c>
      <c r="EW13" s="149" t="s">
        <v>68</v>
      </c>
      <c r="EX13" s="149" t="s">
        <v>72</v>
      </c>
      <c r="EY13" s="243">
        <v>464</v>
      </c>
      <c r="EZ13" s="977"/>
      <c r="FA13" s="54"/>
      <c r="FB13" s="341"/>
      <c r="FC13" s="341"/>
      <c r="FD13" s="341"/>
      <c r="FE13" s="341"/>
      <c r="FF13" s="980"/>
      <c r="FG13" s="812" t="s">
        <v>5546</v>
      </c>
      <c r="FH13" s="149" t="s">
        <v>71</v>
      </c>
      <c r="FI13" s="149" t="s">
        <v>68</v>
      </c>
      <c r="FJ13" s="149" t="s">
        <v>72</v>
      </c>
      <c r="FK13" s="149">
        <v>180</v>
      </c>
      <c r="FL13" s="980"/>
      <c r="FM13" s="812" t="s">
        <v>5548</v>
      </c>
      <c r="FN13" s="149" t="s">
        <v>71</v>
      </c>
      <c r="FO13" s="149" t="s">
        <v>68</v>
      </c>
      <c r="FP13" s="149" t="s">
        <v>72</v>
      </c>
      <c r="FQ13" s="149">
        <v>181</v>
      </c>
      <c r="FR13" s="980"/>
      <c r="FS13" s="54"/>
      <c r="FT13" s="341"/>
      <c r="FU13" s="341"/>
      <c r="FV13" s="341"/>
      <c r="FW13" s="341"/>
      <c r="FX13" s="980"/>
      <c r="FY13" s="54"/>
      <c r="FZ13" s="341"/>
      <c r="GA13" s="341"/>
      <c r="GB13" s="341"/>
      <c r="GC13" s="341"/>
      <c r="GD13" s="980"/>
      <c r="GE13" s="275"/>
      <c r="GF13" s="149"/>
      <c r="GG13" s="149"/>
      <c r="GH13" s="149"/>
      <c r="GI13" s="149"/>
      <c r="GJ13" s="980"/>
      <c r="GK13" s="54"/>
      <c r="GL13" s="341"/>
      <c r="GM13" s="341"/>
      <c r="GN13" s="341"/>
      <c r="GO13" s="341"/>
      <c r="GP13" s="980"/>
      <c r="GQ13" s="54"/>
      <c r="GR13" s="341"/>
      <c r="GS13" s="341"/>
      <c r="GT13" s="341"/>
      <c r="GU13" s="341"/>
      <c r="GV13" s="980"/>
      <c r="GW13" s="807">
        <v>142</v>
      </c>
      <c r="GX13" s="12"/>
      <c r="GY13" s="12"/>
      <c r="GZ13" s="12"/>
      <c r="HA13" s="12"/>
      <c r="HB13" s="12"/>
      <c r="HC13" s="12"/>
      <c r="HD13" s="12"/>
      <c r="HE13" s="12"/>
      <c r="HF13" s="12"/>
      <c r="HG13" s="12"/>
      <c r="HH13" s="12"/>
      <c r="HI13" s="12"/>
      <c r="HJ13" s="12"/>
      <c r="HK13" s="12"/>
      <c r="HL13" s="12"/>
      <c r="HM13" s="12"/>
      <c r="HN13" s="937"/>
      <c r="HO13" s="228" t="s">
        <v>4992</v>
      </c>
      <c r="HP13" s="808" t="s">
        <v>7295</v>
      </c>
      <c r="HQ13" s="229" t="s">
        <v>4963</v>
      </c>
      <c r="HR13" s="229">
        <v>1</v>
      </c>
      <c r="HS13" s="12" t="s">
        <v>2233</v>
      </c>
    </row>
    <row r="14" spans="1:227" x14ac:dyDescent="0.25">
      <c r="A14" s="58">
        <v>11</v>
      </c>
      <c r="B14" s="199" t="s">
        <v>4995</v>
      </c>
      <c r="C14" s="812" t="s">
        <v>5220</v>
      </c>
      <c r="D14" s="149" t="s">
        <v>71</v>
      </c>
      <c r="E14" s="149" t="s">
        <v>68</v>
      </c>
      <c r="F14" s="149" t="s">
        <v>72</v>
      </c>
      <c r="G14" s="240">
        <v>50</v>
      </c>
      <c r="H14" s="996"/>
      <c r="I14" s="812" t="s">
        <v>5222</v>
      </c>
      <c r="J14" s="149" t="s">
        <v>71</v>
      </c>
      <c r="K14" s="149" t="s">
        <v>68</v>
      </c>
      <c r="L14" s="149" t="s">
        <v>72</v>
      </c>
      <c r="M14" s="240">
        <v>51</v>
      </c>
      <c r="N14" s="973"/>
      <c r="O14" s="812" t="s">
        <v>5216</v>
      </c>
      <c r="P14" s="149" t="s">
        <v>71</v>
      </c>
      <c r="Q14" s="149" t="s">
        <v>68</v>
      </c>
      <c r="R14" s="149" t="s">
        <v>72</v>
      </c>
      <c r="S14" s="240">
        <v>48</v>
      </c>
      <c r="T14" s="973"/>
      <c r="U14" s="812" t="s">
        <v>5218</v>
      </c>
      <c r="V14" s="149" t="s">
        <v>71</v>
      </c>
      <c r="W14" s="149" t="s">
        <v>68</v>
      </c>
      <c r="X14" s="149" t="s">
        <v>72</v>
      </c>
      <c r="Y14" s="240">
        <v>49</v>
      </c>
      <c r="Z14" s="973"/>
      <c r="AA14" s="354"/>
      <c r="AB14" s="149"/>
      <c r="AC14" s="149"/>
      <c r="AD14" s="234"/>
      <c r="AE14" s="243"/>
      <c r="AF14" s="973"/>
      <c r="AG14" s="235"/>
      <c r="AH14" s="149"/>
      <c r="AI14" s="149"/>
      <c r="AJ14" s="234"/>
      <c r="AK14" s="243"/>
      <c r="AL14" s="973"/>
      <c r="AM14" s="812" t="s">
        <v>5224</v>
      </c>
      <c r="AN14" s="149" t="s">
        <v>71</v>
      </c>
      <c r="AO14" s="149" t="s">
        <v>68</v>
      </c>
      <c r="AP14" s="149" t="s">
        <v>72</v>
      </c>
      <c r="AQ14" s="240">
        <v>52</v>
      </c>
      <c r="AR14" s="973"/>
      <c r="AS14" s="265"/>
      <c r="AT14" s="149"/>
      <c r="AU14" s="149"/>
      <c r="AV14" s="149"/>
      <c r="AW14" s="240"/>
      <c r="AX14" s="973"/>
      <c r="AY14" s="265"/>
      <c r="AZ14" s="149"/>
      <c r="BA14" s="149"/>
      <c r="BB14" s="149"/>
      <c r="BC14" s="240"/>
      <c r="BD14" s="973"/>
      <c r="BE14" s="812" t="s">
        <v>5226</v>
      </c>
      <c r="BF14" s="149" t="s">
        <v>71</v>
      </c>
      <c r="BG14" s="149" t="s">
        <v>68</v>
      </c>
      <c r="BH14" s="149" t="s">
        <v>72</v>
      </c>
      <c r="BI14" s="240">
        <v>53</v>
      </c>
      <c r="BJ14" s="973"/>
      <c r="BK14" s="236"/>
      <c r="BL14" s="149"/>
      <c r="BM14" s="149"/>
      <c r="BN14" s="234"/>
      <c r="BO14" s="243"/>
      <c r="BP14" s="973"/>
      <c r="BQ14" s="287">
        <v>5</v>
      </c>
      <c r="BR14" s="287">
        <v>6</v>
      </c>
      <c r="BS14" s="287">
        <v>7</v>
      </c>
      <c r="BT14" s="236"/>
      <c r="BU14" s="236"/>
      <c r="BV14" s="12"/>
      <c r="BW14" s="72"/>
      <c r="BX14" s="973"/>
      <c r="BY14" s="814" t="s">
        <v>6635</v>
      </c>
      <c r="BZ14" s="149" t="s">
        <v>71</v>
      </c>
      <c r="CA14" s="149" t="s">
        <v>68</v>
      </c>
      <c r="CB14" s="149" t="s">
        <v>72</v>
      </c>
      <c r="CC14" s="240">
        <v>467</v>
      </c>
      <c r="CD14" s="973"/>
      <c r="CE14" s="287" t="s">
        <v>6637</v>
      </c>
      <c r="CF14" s="149" t="s">
        <v>71</v>
      </c>
      <c r="CG14" s="149" t="s">
        <v>68</v>
      </c>
      <c r="CH14" s="234" t="s">
        <v>72</v>
      </c>
      <c r="CI14" s="243">
        <v>468</v>
      </c>
      <c r="CJ14" s="973"/>
      <c r="CK14" s="287" t="s">
        <v>6630</v>
      </c>
      <c r="CL14" s="149" t="s">
        <v>71</v>
      </c>
      <c r="CM14" s="149" t="s">
        <v>68</v>
      </c>
      <c r="CN14" s="234" t="s">
        <v>72</v>
      </c>
      <c r="CO14" s="243">
        <v>465</v>
      </c>
      <c r="CP14" s="973"/>
      <c r="CQ14" s="287" t="s">
        <v>6633</v>
      </c>
      <c r="CR14" s="149" t="s">
        <v>71</v>
      </c>
      <c r="CS14" s="149" t="s">
        <v>68</v>
      </c>
      <c r="CT14" s="234" t="s">
        <v>72</v>
      </c>
      <c r="CU14" s="243">
        <v>466</v>
      </c>
      <c r="CV14" s="973"/>
      <c r="CW14" s="78"/>
      <c r="CX14" s="341"/>
      <c r="CY14" s="341"/>
      <c r="CZ14" s="80"/>
      <c r="DA14" s="82"/>
      <c r="DB14" s="973"/>
      <c r="DC14" s="412"/>
      <c r="DD14" s="149"/>
      <c r="DE14" s="149"/>
      <c r="DF14" s="234"/>
      <c r="DG14" s="243"/>
      <c r="DH14" s="973"/>
      <c r="DI14" s="287" t="s">
        <v>6641</v>
      </c>
      <c r="DJ14" s="149" t="s">
        <v>71</v>
      </c>
      <c r="DK14" s="149" t="s">
        <v>68</v>
      </c>
      <c r="DL14" s="234" t="s">
        <v>72</v>
      </c>
      <c r="DM14" s="243">
        <v>470</v>
      </c>
      <c r="DN14" s="973"/>
      <c r="DO14" s="78"/>
      <c r="DP14" s="341"/>
      <c r="DQ14" s="341"/>
      <c r="DR14" s="79"/>
      <c r="DS14" s="82"/>
      <c r="DT14" s="973"/>
      <c r="DU14" s="78"/>
      <c r="DV14" s="341"/>
      <c r="DW14" s="341"/>
      <c r="DX14" s="79"/>
      <c r="DY14" s="82"/>
      <c r="DZ14" s="973"/>
      <c r="EA14" s="287" t="s">
        <v>6639</v>
      </c>
      <c r="EB14" s="149" t="s">
        <v>71</v>
      </c>
      <c r="EC14" s="149" t="s">
        <v>68</v>
      </c>
      <c r="ED14" s="234" t="s">
        <v>72</v>
      </c>
      <c r="EE14" s="243">
        <v>469</v>
      </c>
      <c r="EF14" s="973"/>
      <c r="EG14" s="287" t="s">
        <v>6643</v>
      </c>
      <c r="EH14" s="149" t="s">
        <v>71</v>
      </c>
      <c r="EI14" s="149" t="s">
        <v>68</v>
      </c>
      <c r="EJ14" s="234" t="s">
        <v>72</v>
      </c>
      <c r="EK14" s="243">
        <v>471</v>
      </c>
      <c r="EL14" s="973"/>
      <c r="EM14" s="286">
        <v>143</v>
      </c>
      <c r="EN14" s="286">
        <v>144</v>
      </c>
      <c r="EO14" s="286">
        <v>145</v>
      </c>
      <c r="EP14" s="12"/>
      <c r="EQ14" s="12"/>
      <c r="ER14" s="12"/>
      <c r="ES14" s="72"/>
      <c r="ET14" s="973"/>
      <c r="EU14" s="287" t="s">
        <v>6647</v>
      </c>
      <c r="EV14" s="149" t="s">
        <v>70</v>
      </c>
      <c r="EW14" s="149" t="s">
        <v>68</v>
      </c>
      <c r="EX14" s="149" t="s">
        <v>72</v>
      </c>
      <c r="EY14" s="243">
        <v>473</v>
      </c>
      <c r="EZ14" s="977"/>
      <c r="FA14" s="55"/>
      <c r="FB14" s="341"/>
      <c r="FC14" s="341"/>
      <c r="FD14" s="341"/>
      <c r="FE14" s="341"/>
      <c r="FF14" s="980"/>
      <c r="FG14" s="231"/>
      <c r="FH14" s="149"/>
      <c r="FI14" s="149"/>
      <c r="FJ14" s="149"/>
      <c r="FK14" s="149"/>
      <c r="FL14" s="980"/>
      <c r="FM14" s="231"/>
      <c r="FN14" s="149"/>
      <c r="FO14" s="149"/>
      <c r="FP14" s="149"/>
      <c r="FQ14" s="149"/>
      <c r="FR14" s="980"/>
      <c r="FS14" s="55"/>
      <c r="FT14" s="341"/>
      <c r="FU14" s="341"/>
      <c r="FV14" s="341"/>
      <c r="FW14" s="341"/>
      <c r="FX14" s="980"/>
      <c r="FY14" s="55"/>
      <c r="FZ14" s="341"/>
      <c r="GA14" s="341"/>
      <c r="GB14" s="341"/>
      <c r="GC14" s="341"/>
      <c r="GD14" s="980"/>
      <c r="GE14" s="265"/>
      <c r="GF14" s="149"/>
      <c r="GG14" s="149"/>
      <c r="GH14" s="149"/>
      <c r="GI14" s="149"/>
      <c r="GJ14" s="980"/>
      <c r="GK14" s="55"/>
      <c r="GL14" s="341"/>
      <c r="GM14" s="341"/>
      <c r="GN14" s="341"/>
      <c r="GO14" s="341"/>
      <c r="GP14" s="980"/>
      <c r="GQ14" s="55"/>
      <c r="GR14" s="341"/>
      <c r="GS14" s="341"/>
      <c r="GT14" s="341"/>
      <c r="GU14" s="341"/>
      <c r="GV14" s="980"/>
      <c r="GW14" s="807">
        <v>146</v>
      </c>
      <c r="GX14" s="12"/>
      <c r="GY14" s="12"/>
      <c r="GZ14" s="12"/>
      <c r="HA14" s="12"/>
      <c r="HB14" s="12"/>
      <c r="HC14" s="12"/>
      <c r="HD14" s="12"/>
      <c r="HE14" s="12"/>
      <c r="HF14" s="12"/>
      <c r="HG14" s="12"/>
      <c r="HH14" s="12"/>
      <c r="HI14" s="12"/>
      <c r="HJ14" s="12"/>
      <c r="HK14" s="12"/>
      <c r="HL14" s="12"/>
      <c r="HM14" s="12"/>
      <c r="HN14" s="937"/>
      <c r="HO14" s="228" t="s">
        <v>4994</v>
      </c>
      <c r="HP14" s="808" t="s">
        <v>7296</v>
      </c>
      <c r="HQ14" s="229" t="s">
        <v>4963</v>
      </c>
      <c r="HR14" s="229">
        <v>1</v>
      </c>
      <c r="HS14" s="12" t="s">
        <v>2233</v>
      </c>
    </row>
    <row r="15" spans="1:227" x14ac:dyDescent="0.25">
      <c r="A15" s="58">
        <v>12</v>
      </c>
      <c r="B15" s="199" t="s">
        <v>4997</v>
      </c>
      <c r="C15" s="812" t="s">
        <v>5452</v>
      </c>
      <c r="D15" s="149" t="s">
        <v>71</v>
      </c>
      <c r="E15" s="149" t="s">
        <v>68</v>
      </c>
      <c r="F15" s="149" t="s">
        <v>72</v>
      </c>
      <c r="G15" s="240">
        <v>56</v>
      </c>
      <c r="H15" s="996"/>
      <c r="I15" s="812" t="s">
        <v>5454</v>
      </c>
      <c r="J15" s="149" t="s">
        <v>71</v>
      </c>
      <c r="K15" s="149" t="s">
        <v>68</v>
      </c>
      <c r="L15" s="149" t="s">
        <v>72</v>
      </c>
      <c r="M15" s="240">
        <v>57</v>
      </c>
      <c r="N15" s="973"/>
      <c r="O15" s="812" t="s">
        <v>5448</v>
      </c>
      <c r="P15" s="149" t="s">
        <v>71</v>
      </c>
      <c r="Q15" s="149" t="s">
        <v>68</v>
      </c>
      <c r="R15" s="149" t="s">
        <v>72</v>
      </c>
      <c r="S15" s="240">
        <v>54</v>
      </c>
      <c r="T15" s="973"/>
      <c r="U15" s="812" t="s">
        <v>5450</v>
      </c>
      <c r="V15" s="149" t="s">
        <v>71</v>
      </c>
      <c r="W15" s="149" t="s">
        <v>68</v>
      </c>
      <c r="X15" s="149" t="s">
        <v>72</v>
      </c>
      <c r="Y15" s="240">
        <v>55</v>
      </c>
      <c r="Z15" s="973"/>
      <c r="AA15" s="354"/>
      <c r="AB15" s="149"/>
      <c r="AC15" s="149"/>
      <c r="AD15" s="234"/>
      <c r="AE15" s="243"/>
      <c r="AF15" s="973"/>
      <c r="AG15" s="235"/>
      <c r="AH15" s="149"/>
      <c r="AI15" s="149"/>
      <c r="AJ15" s="234"/>
      <c r="AK15" s="243"/>
      <c r="AL15" s="973"/>
      <c r="AM15" s="812" t="s">
        <v>5456</v>
      </c>
      <c r="AN15" s="149" t="s">
        <v>71</v>
      </c>
      <c r="AO15" s="149" t="s">
        <v>68</v>
      </c>
      <c r="AP15" s="149" t="s">
        <v>72</v>
      </c>
      <c r="AQ15" s="240">
        <v>58</v>
      </c>
      <c r="AR15" s="973"/>
      <c r="AS15" s="265"/>
      <c r="AT15" s="149"/>
      <c r="AU15" s="149"/>
      <c r="AV15" s="149"/>
      <c r="AW15" s="240"/>
      <c r="AX15" s="973"/>
      <c r="AY15" s="265"/>
      <c r="AZ15" s="149"/>
      <c r="BA15" s="149"/>
      <c r="BB15" s="149"/>
      <c r="BC15" s="240"/>
      <c r="BD15" s="973"/>
      <c r="BE15" s="812" t="s">
        <v>5458</v>
      </c>
      <c r="BF15" s="149" t="s">
        <v>71</v>
      </c>
      <c r="BG15" s="149" t="s">
        <v>68</v>
      </c>
      <c r="BH15" s="149" t="s">
        <v>72</v>
      </c>
      <c r="BI15" s="240">
        <v>59</v>
      </c>
      <c r="BJ15" s="973"/>
      <c r="BK15" s="271"/>
      <c r="BL15" s="149"/>
      <c r="BM15" s="149"/>
      <c r="BN15" s="234"/>
      <c r="BO15" s="223"/>
      <c r="BP15" s="973"/>
      <c r="BQ15" s="287">
        <v>30</v>
      </c>
      <c r="BR15" s="287">
        <v>31</v>
      </c>
      <c r="BS15" s="287">
        <v>32</v>
      </c>
      <c r="BT15" s="236"/>
      <c r="BU15" s="236"/>
      <c r="BV15" s="12"/>
      <c r="BW15" s="72"/>
      <c r="BX15" s="973"/>
      <c r="BY15" s="812" t="s">
        <v>6654</v>
      </c>
      <c r="BZ15" s="149" t="s">
        <v>71</v>
      </c>
      <c r="CA15" s="149" t="s">
        <v>68</v>
      </c>
      <c r="CB15" s="149" t="s">
        <v>72</v>
      </c>
      <c r="CC15" s="240">
        <v>476</v>
      </c>
      <c r="CD15" s="973"/>
      <c r="CE15" s="287" t="s">
        <v>6656</v>
      </c>
      <c r="CF15" s="149" t="s">
        <v>71</v>
      </c>
      <c r="CG15" s="149" t="s">
        <v>68</v>
      </c>
      <c r="CH15" s="234" t="s">
        <v>72</v>
      </c>
      <c r="CI15" s="243">
        <v>477</v>
      </c>
      <c r="CJ15" s="973"/>
      <c r="CK15" s="287" t="s">
        <v>6649</v>
      </c>
      <c r="CL15" s="149" t="s">
        <v>71</v>
      </c>
      <c r="CM15" s="149" t="s">
        <v>68</v>
      </c>
      <c r="CN15" s="234" t="s">
        <v>72</v>
      </c>
      <c r="CO15" s="243">
        <v>474</v>
      </c>
      <c r="CP15" s="973"/>
      <c r="CQ15" s="287" t="s">
        <v>6652</v>
      </c>
      <c r="CR15" s="149" t="s">
        <v>71</v>
      </c>
      <c r="CS15" s="149" t="s">
        <v>68</v>
      </c>
      <c r="CT15" s="234" t="s">
        <v>72</v>
      </c>
      <c r="CU15" s="243">
        <v>475</v>
      </c>
      <c r="CV15" s="973"/>
      <c r="CW15" s="78"/>
      <c r="CX15" s="341"/>
      <c r="CY15" s="341"/>
      <c r="CZ15" s="80"/>
      <c r="DA15" s="82"/>
      <c r="DB15" s="973"/>
      <c r="DC15" s="412"/>
      <c r="DD15" s="149"/>
      <c r="DE15" s="149"/>
      <c r="DF15" s="234"/>
      <c r="DG15" s="243"/>
      <c r="DH15" s="973"/>
      <c r="DI15" s="287" t="s">
        <v>6660</v>
      </c>
      <c r="DJ15" s="149" t="s">
        <v>71</v>
      </c>
      <c r="DK15" s="149" t="s">
        <v>68</v>
      </c>
      <c r="DL15" s="234" t="s">
        <v>72</v>
      </c>
      <c r="DM15" s="243">
        <v>479</v>
      </c>
      <c r="DN15" s="973"/>
      <c r="DO15" s="78"/>
      <c r="DP15" s="341"/>
      <c r="DQ15" s="341"/>
      <c r="DR15" s="79"/>
      <c r="DS15" s="82"/>
      <c r="DT15" s="973"/>
      <c r="DU15" s="78"/>
      <c r="DV15" s="341"/>
      <c r="DW15" s="341"/>
      <c r="DX15" s="79"/>
      <c r="DY15" s="82"/>
      <c r="DZ15" s="973"/>
      <c r="EA15" s="287" t="s">
        <v>6658</v>
      </c>
      <c r="EB15" s="149" t="s">
        <v>71</v>
      </c>
      <c r="EC15" s="149" t="s">
        <v>68</v>
      </c>
      <c r="ED15" s="234" t="s">
        <v>72</v>
      </c>
      <c r="EE15" s="243">
        <v>478</v>
      </c>
      <c r="EF15" s="973"/>
      <c r="EG15" s="811" t="s">
        <v>6662</v>
      </c>
      <c r="EH15" s="149" t="s">
        <v>71</v>
      </c>
      <c r="EI15" s="149" t="s">
        <v>68</v>
      </c>
      <c r="EJ15" s="234" t="s">
        <v>72</v>
      </c>
      <c r="EK15" s="223">
        <v>480</v>
      </c>
      <c r="EL15" s="973"/>
      <c r="EM15" s="286">
        <v>147</v>
      </c>
      <c r="EN15" s="286">
        <v>148</v>
      </c>
      <c r="EO15" s="286">
        <v>149</v>
      </c>
      <c r="EP15" s="12"/>
      <c r="EQ15" s="12"/>
      <c r="ER15" s="12"/>
      <c r="ES15" s="72"/>
      <c r="ET15" s="973"/>
      <c r="EU15" s="287" t="s">
        <v>6666</v>
      </c>
      <c r="EV15" s="149" t="s">
        <v>70</v>
      </c>
      <c r="EW15" s="149" t="s">
        <v>68</v>
      </c>
      <c r="EX15" s="149" t="s">
        <v>72</v>
      </c>
      <c r="EY15" s="243">
        <v>482</v>
      </c>
      <c r="EZ15" s="977"/>
      <c r="FA15" s="54"/>
      <c r="FB15" s="341"/>
      <c r="FC15" s="341"/>
      <c r="FD15" s="341"/>
      <c r="FE15" s="341"/>
      <c r="FF15" s="980"/>
      <c r="FG15" s="231"/>
      <c r="FH15" s="149"/>
      <c r="FI15" s="149"/>
      <c r="FJ15" s="149"/>
      <c r="FK15" s="149"/>
      <c r="FL15" s="980"/>
      <c r="FM15" s="231"/>
      <c r="FN15" s="149"/>
      <c r="FO15" s="149"/>
      <c r="FP15" s="149"/>
      <c r="FQ15" s="149"/>
      <c r="FR15" s="980"/>
      <c r="FS15" s="54"/>
      <c r="FT15" s="341"/>
      <c r="FU15" s="341"/>
      <c r="FV15" s="341"/>
      <c r="FW15" s="341"/>
      <c r="FX15" s="980"/>
      <c r="FY15" s="54"/>
      <c r="FZ15" s="341"/>
      <c r="GA15" s="341"/>
      <c r="GB15" s="341"/>
      <c r="GC15" s="341"/>
      <c r="GD15" s="980"/>
      <c r="GE15" s="265"/>
      <c r="GF15" s="149"/>
      <c r="GG15" s="149"/>
      <c r="GH15" s="149"/>
      <c r="GI15" s="149"/>
      <c r="GJ15" s="980"/>
      <c r="GK15" s="54"/>
      <c r="GL15" s="341"/>
      <c r="GM15" s="341"/>
      <c r="GN15" s="341"/>
      <c r="GO15" s="341"/>
      <c r="GP15" s="980"/>
      <c r="GQ15" s="54"/>
      <c r="GR15" s="341"/>
      <c r="GS15" s="341"/>
      <c r="GT15" s="341"/>
      <c r="GU15" s="341"/>
      <c r="GV15" s="980"/>
      <c r="GW15" s="807">
        <v>150</v>
      </c>
      <c r="GX15" s="12"/>
      <c r="GY15" s="12"/>
      <c r="GZ15" s="12"/>
      <c r="HA15" s="12"/>
      <c r="HB15" s="12"/>
      <c r="HC15" s="12"/>
      <c r="HD15" s="12"/>
      <c r="HE15" s="12"/>
      <c r="HF15" s="12"/>
      <c r="HG15" s="12"/>
      <c r="HH15" s="12"/>
      <c r="HI15" s="12"/>
      <c r="HJ15" s="12"/>
      <c r="HK15" s="12"/>
      <c r="HL15" s="12"/>
      <c r="HM15" s="12"/>
      <c r="HN15" s="937"/>
      <c r="HO15" s="228" t="s">
        <v>4996</v>
      </c>
      <c r="HP15" s="808" t="s">
        <v>7297</v>
      </c>
      <c r="HQ15" s="229" t="s">
        <v>4963</v>
      </c>
      <c r="HR15" s="229">
        <v>1</v>
      </c>
      <c r="HS15" s="12" t="s">
        <v>2233</v>
      </c>
    </row>
    <row r="16" spans="1:227" x14ac:dyDescent="0.25">
      <c r="A16" s="58">
        <v>13</v>
      </c>
      <c r="B16" s="199" t="s">
        <v>4999</v>
      </c>
      <c r="C16" s="812" t="s">
        <v>5671</v>
      </c>
      <c r="D16" s="149" t="s">
        <v>71</v>
      </c>
      <c r="E16" s="149" t="s">
        <v>68</v>
      </c>
      <c r="F16" s="149" t="s">
        <v>72</v>
      </c>
      <c r="G16" s="240">
        <v>62</v>
      </c>
      <c r="H16" s="996"/>
      <c r="I16" s="812" t="s">
        <v>5673</v>
      </c>
      <c r="J16" s="149" t="s">
        <v>71</v>
      </c>
      <c r="K16" s="149" t="s">
        <v>68</v>
      </c>
      <c r="L16" s="149" t="s">
        <v>72</v>
      </c>
      <c r="M16" s="240">
        <v>63</v>
      </c>
      <c r="N16" s="973"/>
      <c r="O16" s="812" t="s">
        <v>5667</v>
      </c>
      <c r="P16" s="149" t="s">
        <v>71</v>
      </c>
      <c r="Q16" s="149" t="s">
        <v>68</v>
      </c>
      <c r="R16" s="149" t="s">
        <v>72</v>
      </c>
      <c r="S16" s="240">
        <v>60</v>
      </c>
      <c r="T16" s="973"/>
      <c r="U16" s="812" t="s">
        <v>5669</v>
      </c>
      <c r="V16" s="149" t="s">
        <v>71</v>
      </c>
      <c r="W16" s="149" t="s">
        <v>68</v>
      </c>
      <c r="X16" s="149" t="s">
        <v>72</v>
      </c>
      <c r="Y16" s="240">
        <v>61</v>
      </c>
      <c r="Z16" s="973"/>
      <c r="AA16" s="354"/>
      <c r="AB16" s="149"/>
      <c r="AC16" s="149"/>
      <c r="AD16" s="234"/>
      <c r="AE16" s="243"/>
      <c r="AF16" s="973"/>
      <c r="AG16" s="235"/>
      <c r="AH16" s="149"/>
      <c r="AI16" s="149"/>
      <c r="AJ16" s="234"/>
      <c r="AK16" s="243"/>
      <c r="AL16" s="973"/>
      <c r="AM16" s="812" t="s">
        <v>5675</v>
      </c>
      <c r="AN16" s="149" t="s">
        <v>71</v>
      </c>
      <c r="AO16" s="149" t="s">
        <v>68</v>
      </c>
      <c r="AP16" s="149" t="s">
        <v>72</v>
      </c>
      <c r="AQ16" s="240">
        <v>64</v>
      </c>
      <c r="AR16" s="973"/>
      <c r="AS16" s="265"/>
      <c r="AT16" s="149"/>
      <c r="AU16" s="149"/>
      <c r="AV16" s="149"/>
      <c r="AW16" s="240"/>
      <c r="AX16" s="973"/>
      <c r="AY16" s="265"/>
      <c r="AZ16" s="149"/>
      <c r="BA16" s="149"/>
      <c r="BB16" s="149"/>
      <c r="BC16" s="240"/>
      <c r="BD16" s="973"/>
      <c r="BE16" s="812" t="s">
        <v>5677</v>
      </c>
      <c r="BF16" s="149" t="s">
        <v>71</v>
      </c>
      <c r="BG16" s="149" t="s">
        <v>68</v>
      </c>
      <c r="BH16" s="149" t="s">
        <v>72</v>
      </c>
      <c r="BI16" s="240">
        <v>65</v>
      </c>
      <c r="BJ16" s="973"/>
      <c r="BK16" s="354"/>
      <c r="BL16" s="149"/>
      <c r="BM16" s="149"/>
      <c r="BN16" s="234"/>
      <c r="BO16" s="243"/>
      <c r="BP16" s="973"/>
      <c r="BQ16" s="287">
        <v>56</v>
      </c>
      <c r="BR16" s="287">
        <v>57</v>
      </c>
      <c r="BS16" s="287">
        <v>58</v>
      </c>
      <c r="BT16" s="236"/>
      <c r="BU16" s="236"/>
      <c r="BV16" s="12"/>
      <c r="BW16" s="72"/>
      <c r="BX16" s="973"/>
      <c r="BY16" s="279" t="s">
        <v>6673</v>
      </c>
      <c r="BZ16" s="149" t="s">
        <v>71</v>
      </c>
      <c r="CA16" s="149" t="s">
        <v>68</v>
      </c>
      <c r="CB16" s="149" t="s">
        <v>72</v>
      </c>
      <c r="CC16" s="240">
        <v>485</v>
      </c>
      <c r="CD16" s="973"/>
      <c r="CE16" s="810" t="s">
        <v>6675</v>
      </c>
      <c r="CF16" s="149" t="s">
        <v>71</v>
      </c>
      <c r="CG16" s="149" t="s">
        <v>68</v>
      </c>
      <c r="CH16" s="234" t="s">
        <v>72</v>
      </c>
      <c r="CI16" s="243">
        <v>486</v>
      </c>
      <c r="CJ16" s="973"/>
      <c r="CK16" s="810" t="s">
        <v>6668</v>
      </c>
      <c r="CL16" s="149" t="s">
        <v>71</v>
      </c>
      <c r="CM16" s="149" t="s">
        <v>68</v>
      </c>
      <c r="CN16" s="234" t="s">
        <v>72</v>
      </c>
      <c r="CO16" s="243">
        <v>483</v>
      </c>
      <c r="CP16" s="973"/>
      <c r="CQ16" s="810" t="s">
        <v>6671</v>
      </c>
      <c r="CR16" s="149" t="s">
        <v>71</v>
      </c>
      <c r="CS16" s="149" t="s">
        <v>68</v>
      </c>
      <c r="CT16" s="234" t="s">
        <v>72</v>
      </c>
      <c r="CU16" s="243">
        <v>484</v>
      </c>
      <c r="CV16" s="973"/>
      <c r="CW16" s="78"/>
      <c r="CX16" s="341"/>
      <c r="CY16" s="341"/>
      <c r="CZ16" s="80"/>
      <c r="DA16" s="82"/>
      <c r="DB16" s="973"/>
      <c r="DC16" s="412"/>
      <c r="DD16" s="149"/>
      <c r="DE16" s="149"/>
      <c r="DF16" s="234"/>
      <c r="DG16" s="243"/>
      <c r="DH16" s="973"/>
      <c r="DI16" s="810" t="s">
        <v>6679</v>
      </c>
      <c r="DJ16" s="149" t="s">
        <v>71</v>
      </c>
      <c r="DK16" s="149" t="s">
        <v>68</v>
      </c>
      <c r="DL16" s="234" t="s">
        <v>72</v>
      </c>
      <c r="DM16" s="243">
        <v>488</v>
      </c>
      <c r="DN16" s="973"/>
      <c r="DO16" s="88"/>
      <c r="DP16" s="341"/>
      <c r="DQ16" s="341"/>
      <c r="DR16" s="79"/>
      <c r="DS16" s="82"/>
      <c r="DT16" s="973"/>
      <c r="DU16" s="88"/>
      <c r="DV16" s="341"/>
      <c r="DW16" s="341"/>
      <c r="DX16" s="79"/>
      <c r="DY16" s="82"/>
      <c r="DZ16" s="973"/>
      <c r="EA16" s="810" t="s">
        <v>6677</v>
      </c>
      <c r="EB16" s="149" t="s">
        <v>71</v>
      </c>
      <c r="EC16" s="149" t="s">
        <v>68</v>
      </c>
      <c r="ED16" s="234" t="s">
        <v>72</v>
      </c>
      <c r="EE16" s="243">
        <v>487</v>
      </c>
      <c r="EF16" s="973"/>
      <c r="EG16" s="810" t="s">
        <v>6681</v>
      </c>
      <c r="EH16" s="149" t="s">
        <v>71</v>
      </c>
      <c r="EI16" s="149" t="s">
        <v>68</v>
      </c>
      <c r="EJ16" s="234" t="s">
        <v>72</v>
      </c>
      <c r="EK16" s="243">
        <v>489</v>
      </c>
      <c r="EL16" s="973"/>
      <c r="EM16" s="286">
        <v>151</v>
      </c>
      <c r="EN16" s="286">
        <v>152</v>
      </c>
      <c r="EO16" s="286">
        <v>153</v>
      </c>
      <c r="EP16" s="12"/>
      <c r="EQ16" s="12"/>
      <c r="ER16" s="12"/>
      <c r="ES16" s="72"/>
      <c r="ET16" s="973"/>
      <c r="EU16" s="810" t="s">
        <v>6685</v>
      </c>
      <c r="EV16" s="149" t="s">
        <v>70</v>
      </c>
      <c r="EW16" s="149" t="s">
        <v>68</v>
      </c>
      <c r="EX16" s="149" t="s">
        <v>72</v>
      </c>
      <c r="EY16" s="243">
        <v>491</v>
      </c>
      <c r="EZ16" s="977"/>
      <c r="FA16" s="86"/>
      <c r="FB16" s="341"/>
      <c r="FC16" s="341"/>
      <c r="FD16" s="341"/>
      <c r="FE16" s="341"/>
      <c r="FF16" s="980"/>
      <c r="FG16" s="252"/>
      <c r="FH16" s="149"/>
      <c r="FI16" s="149"/>
      <c r="FJ16" s="149"/>
      <c r="FK16" s="149"/>
      <c r="FL16" s="980"/>
      <c r="FM16" s="252"/>
      <c r="FN16" s="149"/>
      <c r="FO16" s="149"/>
      <c r="FP16" s="149"/>
      <c r="FQ16" s="149"/>
      <c r="FR16" s="980"/>
      <c r="FS16" s="86"/>
      <c r="FT16" s="341"/>
      <c r="FU16" s="341"/>
      <c r="FV16" s="341"/>
      <c r="FW16" s="341"/>
      <c r="FX16" s="980"/>
      <c r="FY16" s="86"/>
      <c r="FZ16" s="341"/>
      <c r="GA16" s="341"/>
      <c r="GB16" s="341"/>
      <c r="GC16" s="341"/>
      <c r="GD16" s="980"/>
      <c r="GE16" s="54"/>
      <c r="GF16" s="341"/>
      <c r="GG16" s="341"/>
      <c r="GH16" s="341"/>
      <c r="GI16" s="341"/>
      <c r="GJ16" s="980"/>
      <c r="GK16" s="86"/>
      <c r="GL16" s="341"/>
      <c r="GM16" s="341"/>
      <c r="GN16" s="341"/>
      <c r="GO16" s="341"/>
      <c r="GP16" s="980"/>
      <c r="GQ16" s="86"/>
      <c r="GR16" s="341"/>
      <c r="GS16" s="341"/>
      <c r="GT16" s="341"/>
      <c r="GU16" s="341"/>
      <c r="GV16" s="980"/>
      <c r="GW16" s="807">
        <v>154</v>
      </c>
      <c r="GX16" s="12"/>
      <c r="GY16" s="12"/>
      <c r="GZ16" s="12"/>
      <c r="HA16" s="12"/>
      <c r="HB16" s="12"/>
      <c r="HC16" s="12"/>
      <c r="HD16" s="12"/>
      <c r="HE16" s="12"/>
      <c r="HF16" s="12"/>
      <c r="HG16" s="12"/>
      <c r="HH16" s="12"/>
      <c r="HI16" s="12"/>
      <c r="HJ16" s="12"/>
      <c r="HK16" s="12"/>
      <c r="HL16" s="12"/>
      <c r="HM16" s="12"/>
      <c r="HN16" s="937"/>
      <c r="HO16" s="228" t="s">
        <v>4998</v>
      </c>
      <c r="HP16" s="808" t="s">
        <v>7298</v>
      </c>
      <c r="HQ16" s="229" t="s">
        <v>4963</v>
      </c>
      <c r="HR16" s="229">
        <v>1</v>
      </c>
      <c r="HS16" s="12" t="s">
        <v>2233</v>
      </c>
    </row>
    <row r="17" spans="1:227" x14ac:dyDescent="0.25">
      <c r="A17" s="58">
        <v>14</v>
      </c>
      <c r="B17" s="199" t="s">
        <v>5004</v>
      </c>
      <c r="C17" s="279" t="s">
        <v>5256</v>
      </c>
      <c r="D17" s="149" t="s">
        <v>71</v>
      </c>
      <c r="E17" s="149" t="s">
        <v>68</v>
      </c>
      <c r="F17" s="149" t="s">
        <v>72</v>
      </c>
      <c r="G17" s="223">
        <v>164</v>
      </c>
      <c r="H17" s="996"/>
      <c r="I17" s="279" t="s">
        <v>5258</v>
      </c>
      <c r="J17" s="149" t="s">
        <v>71</v>
      </c>
      <c r="K17" s="149" t="s">
        <v>68</v>
      </c>
      <c r="L17" s="149" t="s">
        <v>72</v>
      </c>
      <c r="M17" s="223">
        <v>165</v>
      </c>
      <c r="N17" s="973"/>
      <c r="O17" s="279" t="s">
        <v>5252</v>
      </c>
      <c r="P17" s="149" t="s">
        <v>71</v>
      </c>
      <c r="Q17" s="149" t="s">
        <v>68</v>
      </c>
      <c r="R17" s="149" t="s">
        <v>72</v>
      </c>
      <c r="S17" s="223">
        <v>162</v>
      </c>
      <c r="T17" s="973"/>
      <c r="U17" s="279" t="s">
        <v>5254</v>
      </c>
      <c r="V17" s="149" t="s">
        <v>71</v>
      </c>
      <c r="W17" s="149" t="s">
        <v>68</v>
      </c>
      <c r="X17" s="149" t="s">
        <v>72</v>
      </c>
      <c r="Y17" s="223">
        <v>163</v>
      </c>
      <c r="Z17" s="973"/>
      <c r="AA17" s="354"/>
      <c r="AB17" s="149"/>
      <c r="AC17" s="149"/>
      <c r="AD17" s="234"/>
      <c r="AE17" s="243"/>
      <c r="AF17" s="973"/>
      <c r="AG17" s="235"/>
      <c r="AH17" s="149"/>
      <c r="AI17" s="149"/>
      <c r="AJ17" s="234"/>
      <c r="AK17" s="243"/>
      <c r="AL17" s="973"/>
      <c r="AM17" s="287" t="s">
        <v>5260</v>
      </c>
      <c r="AN17" s="149" t="s">
        <v>71</v>
      </c>
      <c r="AO17" s="149" t="s">
        <v>68</v>
      </c>
      <c r="AP17" s="234" t="s">
        <v>72</v>
      </c>
      <c r="AQ17" s="243">
        <v>166</v>
      </c>
      <c r="AR17" s="973"/>
      <c r="AS17" s="252"/>
      <c r="AT17" s="149"/>
      <c r="AU17" s="149"/>
      <c r="AV17" s="234"/>
      <c r="AW17" s="223"/>
      <c r="AX17" s="973"/>
      <c r="AY17" s="252"/>
      <c r="AZ17" s="149"/>
      <c r="BA17" s="149"/>
      <c r="BB17" s="234"/>
      <c r="BC17" s="223"/>
      <c r="BD17" s="973"/>
      <c r="BE17" s="287" t="s">
        <v>5262</v>
      </c>
      <c r="BF17" s="149" t="s">
        <v>71</v>
      </c>
      <c r="BG17" s="149" t="s">
        <v>68</v>
      </c>
      <c r="BH17" s="234" t="s">
        <v>72</v>
      </c>
      <c r="BI17" s="243">
        <v>167</v>
      </c>
      <c r="BJ17" s="973"/>
      <c r="BK17" s="236"/>
      <c r="BL17" s="149"/>
      <c r="BM17" s="149"/>
      <c r="BN17" s="234"/>
      <c r="BO17" s="243"/>
      <c r="BP17" s="973"/>
      <c r="BQ17" s="287">
        <v>14</v>
      </c>
      <c r="BR17" s="287">
        <v>15</v>
      </c>
      <c r="BS17" s="287">
        <v>16</v>
      </c>
      <c r="BT17" s="236"/>
      <c r="BU17" s="236"/>
      <c r="BV17" s="12"/>
      <c r="BW17" s="72"/>
      <c r="BX17" s="973"/>
      <c r="BY17" s="812" t="s">
        <v>6996</v>
      </c>
      <c r="BZ17" s="149" t="s">
        <v>71</v>
      </c>
      <c r="CA17" s="149" t="s">
        <v>68</v>
      </c>
      <c r="CB17" s="149" t="s">
        <v>72</v>
      </c>
      <c r="CC17" s="240">
        <v>638</v>
      </c>
      <c r="CD17" s="973"/>
      <c r="CE17" s="287" t="s">
        <v>6998</v>
      </c>
      <c r="CF17" s="149" t="s">
        <v>71</v>
      </c>
      <c r="CG17" s="149" t="s">
        <v>68</v>
      </c>
      <c r="CH17" s="234" t="s">
        <v>72</v>
      </c>
      <c r="CI17" s="243">
        <v>639</v>
      </c>
      <c r="CJ17" s="973"/>
      <c r="CK17" s="287" t="s">
        <v>6991</v>
      </c>
      <c r="CL17" s="149" t="s">
        <v>71</v>
      </c>
      <c r="CM17" s="149" t="s">
        <v>68</v>
      </c>
      <c r="CN17" s="234" t="s">
        <v>72</v>
      </c>
      <c r="CO17" s="243">
        <v>636</v>
      </c>
      <c r="CP17" s="973"/>
      <c r="CQ17" s="287" t="s">
        <v>6994</v>
      </c>
      <c r="CR17" s="149" t="s">
        <v>71</v>
      </c>
      <c r="CS17" s="149" t="s">
        <v>68</v>
      </c>
      <c r="CT17" s="234" t="s">
        <v>72</v>
      </c>
      <c r="CU17" s="243">
        <v>637</v>
      </c>
      <c r="CV17" s="973"/>
      <c r="CW17" s="78"/>
      <c r="CX17" s="341"/>
      <c r="CY17" s="341"/>
      <c r="CZ17" s="80"/>
      <c r="DA17" s="82"/>
      <c r="DB17" s="973"/>
      <c r="DC17" s="412"/>
      <c r="DD17" s="149"/>
      <c r="DE17" s="149"/>
      <c r="DF17" s="234"/>
      <c r="DG17" s="243"/>
      <c r="DH17" s="973"/>
      <c r="DI17" s="287" t="s">
        <v>7002</v>
      </c>
      <c r="DJ17" s="149" t="s">
        <v>71</v>
      </c>
      <c r="DK17" s="149" t="s">
        <v>68</v>
      </c>
      <c r="DL17" s="234" t="s">
        <v>72</v>
      </c>
      <c r="DM17" s="243">
        <v>641</v>
      </c>
      <c r="DN17" s="973"/>
      <c r="DO17" s="78"/>
      <c r="DP17" s="341"/>
      <c r="DQ17" s="341"/>
      <c r="DR17" s="79"/>
      <c r="DS17" s="82"/>
      <c r="DT17" s="973"/>
      <c r="DU17" s="78"/>
      <c r="DV17" s="341"/>
      <c r="DW17" s="341"/>
      <c r="DX17" s="79"/>
      <c r="DY17" s="82"/>
      <c r="DZ17" s="973"/>
      <c r="EA17" s="287" t="s">
        <v>7000</v>
      </c>
      <c r="EB17" s="149" t="s">
        <v>71</v>
      </c>
      <c r="EC17" s="149" t="s">
        <v>68</v>
      </c>
      <c r="ED17" s="234" t="s">
        <v>72</v>
      </c>
      <c r="EE17" s="243">
        <v>640</v>
      </c>
      <c r="EF17" s="973"/>
      <c r="EG17" s="287" t="s">
        <v>7004</v>
      </c>
      <c r="EH17" s="149" t="s">
        <v>71</v>
      </c>
      <c r="EI17" s="149" t="s">
        <v>68</v>
      </c>
      <c r="EJ17" s="234" t="s">
        <v>72</v>
      </c>
      <c r="EK17" s="243">
        <v>642</v>
      </c>
      <c r="EL17" s="973"/>
      <c r="EM17" s="286">
        <v>219</v>
      </c>
      <c r="EN17" s="286">
        <v>220</v>
      </c>
      <c r="EO17" s="286">
        <v>221</v>
      </c>
      <c r="EP17" s="12"/>
      <c r="EQ17" s="12"/>
      <c r="ER17" s="12"/>
      <c r="ES17" s="72"/>
      <c r="ET17" s="973"/>
      <c r="EU17" s="287" t="s">
        <v>7008</v>
      </c>
      <c r="EV17" s="149" t="s">
        <v>70</v>
      </c>
      <c r="EW17" s="149" t="s">
        <v>68</v>
      </c>
      <c r="EX17" s="149" t="s">
        <v>72</v>
      </c>
      <c r="EY17" s="243">
        <v>644</v>
      </c>
      <c r="EZ17" s="977"/>
      <c r="FA17" s="54"/>
      <c r="FB17" s="341"/>
      <c r="FC17" s="341"/>
      <c r="FD17" s="341"/>
      <c r="FE17" s="341"/>
      <c r="FF17" s="980"/>
      <c r="FG17" s="231"/>
      <c r="FH17" s="149"/>
      <c r="FI17" s="149"/>
      <c r="FJ17" s="149"/>
      <c r="FK17" s="149"/>
      <c r="FL17" s="980"/>
      <c r="FM17" s="231"/>
      <c r="FN17" s="149"/>
      <c r="FO17" s="149"/>
      <c r="FP17" s="149"/>
      <c r="FQ17" s="149"/>
      <c r="FR17" s="980"/>
      <c r="FS17" s="54"/>
      <c r="FT17" s="341"/>
      <c r="FU17" s="341"/>
      <c r="FV17" s="341"/>
      <c r="FW17" s="341"/>
      <c r="FX17" s="980"/>
      <c r="FY17" s="54"/>
      <c r="FZ17" s="341"/>
      <c r="GA17" s="341"/>
      <c r="GB17" s="341"/>
      <c r="GC17" s="341"/>
      <c r="GD17" s="980"/>
      <c r="GE17" s="55"/>
      <c r="GF17" s="341"/>
      <c r="GG17" s="341"/>
      <c r="GH17" s="341"/>
      <c r="GI17" s="341"/>
      <c r="GJ17" s="980"/>
      <c r="GK17" s="54"/>
      <c r="GL17" s="341"/>
      <c r="GM17" s="341"/>
      <c r="GN17" s="341"/>
      <c r="GO17" s="341"/>
      <c r="GP17" s="980"/>
      <c r="GQ17" s="54"/>
      <c r="GR17" s="341"/>
      <c r="GS17" s="341"/>
      <c r="GT17" s="341"/>
      <c r="GU17" s="341"/>
      <c r="GV17" s="980"/>
      <c r="GW17" s="807">
        <v>222</v>
      </c>
      <c r="GX17" s="12"/>
      <c r="GY17" s="12"/>
      <c r="GZ17" s="12"/>
      <c r="HA17" s="12"/>
      <c r="HB17" s="12"/>
      <c r="HC17" s="12"/>
      <c r="HD17" s="12"/>
      <c r="HE17" s="12"/>
      <c r="HF17" s="12"/>
      <c r="HG17" s="12"/>
      <c r="HH17" s="12"/>
      <c r="HI17" s="12"/>
      <c r="HJ17" s="12"/>
      <c r="HK17" s="12"/>
      <c r="HL17" s="12"/>
      <c r="HM17" s="12"/>
      <c r="HN17" s="937"/>
      <c r="HO17" s="228" t="s">
        <v>5003</v>
      </c>
      <c r="HP17" s="808" t="s">
        <v>7299</v>
      </c>
      <c r="HQ17" s="12" t="s">
        <v>328</v>
      </c>
      <c r="HR17" s="229">
        <v>1</v>
      </c>
      <c r="HS17" s="12" t="s">
        <v>2233</v>
      </c>
    </row>
    <row r="18" spans="1:227" x14ac:dyDescent="0.25">
      <c r="A18" s="58">
        <v>15</v>
      </c>
      <c r="B18" s="199" t="s">
        <v>5006</v>
      </c>
      <c r="C18" s="279" t="s">
        <v>5488</v>
      </c>
      <c r="D18" s="149" t="s">
        <v>71</v>
      </c>
      <c r="E18" s="149" t="s">
        <v>68</v>
      </c>
      <c r="F18" s="149" t="s">
        <v>72</v>
      </c>
      <c r="G18" s="223">
        <v>170</v>
      </c>
      <c r="H18" s="996"/>
      <c r="I18" s="279" t="s">
        <v>5490</v>
      </c>
      <c r="J18" s="149" t="s">
        <v>71</v>
      </c>
      <c r="K18" s="149" t="s">
        <v>68</v>
      </c>
      <c r="L18" s="149" t="s">
        <v>72</v>
      </c>
      <c r="M18" s="223">
        <v>171</v>
      </c>
      <c r="N18" s="973"/>
      <c r="O18" s="279" t="s">
        <v>5484</v>
      </c>
      <c r="P18" s="149" t="s">
        <v>71</v>
      </c>
      <c r="Q18" s="149" t="s">
        <v>68</v>
      </c>
      <c r="R18" s="149" t="s">
        <v>72</v>
      </c>
      <c r="S18" s="223">
        <v>168</v>
      </c>
      <c r="T18" s="973"/>
      <c r="U18" s="279" t="s">
        <v>5486</v>
      </c>
      <c r="V18" s="149" t="s">
        <v>71</v>
      </c>
      <c r="W18" s="149" t="s">
        <v>68</v>
      </c>
      <c r="X18" s="149" t="s">
        <v>72</v>
      </c>
      <c r="Y18" s="223">
        <v>169</v>
      </c>
      <c r="Z18" s="973"/>
      <c r="AA18" s="354"/>
      <c r="AB18" s="149"/>
      <c r="AC18" s="149"/>
      <c r="AD18" s="234"/>
      <c r="AE18" s="243"/>
      <c r="AF18" s="973"/>
      <c r="AG18" s="235"/>
      <c r="AH18" s="149"/>
      <c r="AI18" s="149"/>
      <c r="AJ18" s="234"/>
      <c r="AK18" s="243"/>
      <c r="AL18" s="973"/>
      <c r="AM18" s="287" t="s">
        <v>5492</v>
      </c>
      <c r="AN18" s="149" t="s">
        <v>71</v>
      </c>
      <c r="AO18" s="149" t="s">
        <v>68</v>
      </c>
      <c r="AP18" s="234" t="s">
        <v>72</v>
      </c>
      <c r="AQ18" s="243">
        <v>172</v>
      </c>
      <c r="AR18" s="973"/>
      <c r="AS18" s="252"/>
      <c r="AT18" s="149"/>
      <c r="AU18" s="149"/>
      <c r="AV18" s="234"/>
      <c r="AW18" s="223"/>
      <c r="AX18" s="973"/>
      <c r="AY18" s="252"/>
      <c r="AZ18" s="149"/>
      <c r="BA18" s="149"/>
      <c r="BB18" s="234"/>
      <c r="BC18" s="223"/>
      <c r="BD18" s="973"/>
      <c r="BE18" s="287" t="s">
        <v>5494</v>
      </c>
      <c r="BF18" s="149" t="s">
        <v>71</v>
      </c>
      <c r="BG18" s="149" t="s">
        <v>68</v>
      </c>
      <c r="BH18" s="234" t="s">
        <v>72</v>
      </c>
      <c r="BI18" s="243">
        <v>173</v>
      </c>
      <c r="BJ18" s="973"/>
      <c r="BK18" s="236"/>
      <c r="BL18" s="149"/>
      <c r="BM18" s="149"/>
      <c r="BN18" s="234"/>
      <c r="BO18" s="243"/>
      <c r="BP18" s="973"/>
      <c r="BQ18" s="287">
        <v>39</v>
      </c>
      <c r="BR18" s="287">
        <v>40</v>
      </c>
      <c r="BS18" s="287">
        <v>41</v>
      </c>
      <c r="BT18" s="236"/>
      <c r="BU18" s="236"/>
      <c r="BV18" s="12"/>
      <c r="BW18" s="72"/>
      <c r="BX18" s="973"/>
      <c r="BY18" s="812" t="s">
        <v>7016</v>
      </c>
      <c r="BZ18" s="149" t="s">
        <v>71</v>
      </c>
      <c r="CA18" s="149" t="s">
        <v>68</v>
      </c>
      <c r="CB18" s="149" t="s">
        <v>72</v>
      </c>
      <c r="CC18" s="240">
        <v>647</v>
      </c>
      <c r="CD18" s="973"/>
      <c r="CE18" s="287" t="s">
        <v>7018</v>
      </c>
      <c r="CF18" s="149" t="s">
        <v>71</v>
      </c>
      <c r="CG18" s="149" t="s">
        <v>68</v>
      </c>
      <c r="CH18" s="234" t="s">
        <v>72</v>
      </c>
      <c r="CI18" s="243">
        <v>648</v>
      </c>
      <c r="CJ18" s="973"/>
      <c r="CK18" s="287" t="s">
        <v>7010</v>
      </c>
      <c r="CL18" s="149" t="s">
        <v>71</v>
      </c>
      <c r="CM18" s="149" t="s">
        <v>68</v>
      </c>
      <c r="CN18" s="234" t="s">
        <v>72</v>
      </c>
      <c r="CO18" s="243">
        <v>645</v>
      </c>
      <c r="CP18" s="973"/>
      <c r="CQ18" s="287" t="s">
        <v>7013</v>
      </c>
      <c r="CR18" s="149" t="s">
        <v>71</v>
      </c>
      <c r="CS18" s="149" t="s">
        <v>68</v>
      </c>
      <c r="CT18" s="234" t="s">
        <v>72</v>
      </c>
      <c r="CU18" s="243">
        <v>646</v>
      </c>
      <c r="CV18" s="973"/>
      <c r="CW18" s="78"/>
      <c r="CX18" s="341"/>
      <c r="CY18" s="341"/>
      <c r="CZ18" s="80"/>
      <c r="DA18" s="82"/>
      <c r="DB18" s="973"/>
      <c r="DC18" s="412"/>
      <c r="DD18" s="149"/>
      <c r="DE18" s="149"/>
      <c r="DF18" s="234"/>
      <c r="DG18" s="243"/>
      <c r="DH18" s="973"/>
      <c r="DI18" s="287" t="s">
        <v>7022</v>
      </c>
      <c r="DJ18" s="149" t="s">
        <v>71</v>
      </c>
      <c r="DK18" s="149" t="s">
        <v>68</v>
      </c>
      <c r="DL18" s="234" t="s">
        <v>72</v>
      </c>
      <c r="DM18" s="243">
        <v>650</v>
      </c>
      <c r="DN18" s="973"/>
      <c r="DO18" s="78"/>
      <c r="DP18" s="341"/>
      <c r="DQ18" s="341"/>
      <c r="DR18" s="79"/>
      <c r="DS18" s="82"/>
      <c r="DT18" s="973"/>
      <c r="DU18" s="78"/>
      <c r="DV18" s="341"/>
      <c r="DW18" s="341"/>
      <c r="DX18" s="79"/>
      <c r="DY18" s="82"/>
      <c r="DZ18" s="973"/>
      <c r="EA18" s="287" t="s">
        <v>7020</v>
      </c>
      <c r="EB18" s="149" t="s">
        <v>71</v>
      </c>
      <c r="EC18" s="149" t="s">
        <v>68</v>
      </c>
      <c r="ED18" s="234" t="s">
        <v>72</v>
      </c>
      <c r="EE18" s="243">
        <v>649</v>
      </c>
      <c r="EF18" s="973"/>
      <c r="EG18" s="287" t="s">
        <v>7024</v>
      </c>
      <c r="EH18" s="149" t="s">
        <v>71</v>
      </c>
      <c r="EI18" s="149" t="s">
        <v>68</v>
      </c>
      <c r="EJ18" s="234" t="s">
        <v>72</v>
      </c>
      <c r="EK18" s="243">
        <v>651</v>
      </c>
      <c r="EL18" s="973"/>
      <c r="EM18" s="286">
        <v>223</v>
      </c>
      <c r="EN18" s="286">
        <v>224</v>
      </c>
      <c r="EO18" s="286">
        <v>225</v>
      </c>
      <c r="EP18" s="12"/>
      <c r="EQ18" s="12"/>
      <c r="ER18" s="12"/>
      <c r="ES18" s="72"/>
      <c r="ET18" s="973"/>
      <c r="EU18" s="287" t="s">
        <v>7028</v>
      </c>
      <c r="EV18" s="149" t="s">
        <v>70</v>
      </c>
      <c r="EW18" s="149" t="s">
        <v>68</v>
      </c>
      <c r="EX18" s="149" t="s">
        <v>72</v>
      </c>
      <c r="EY18" s="243">
        <v>653</v>
      </c>
      <c r="EZ18" s="977"/>
      <c r="FA18" s="54"/>
      <c r="FB18" s="341"/>
      <c r="FC18" s="341"/>
      <c r="FD18" s="341"/>
      <c r="FE18" s="341"/>
      <c r="FF18" s="980"/>
      <c r="FG18" s="265"/>
      <c r="FH18" s="149"/>
      <c r="FI18" s="149"/>
      <c r="FJ18" s="149"/>
      <c r="FK18" s="149"/>
      <c r="FL18" s="980"/>
      <c r="FM18" s="265"/>
      <c r="FN18" s="149"/>
      <c r="FO18" s="149"/>
      <c r="FP18" s="149"/>
      <c r="FQ18" s="149"/>
      <c r="FR18" s="980"/>
      <c r="FS18" s="54"/>
      <c r="FT18" s="341"/>
      <c r="FU18" s="341"/>
      <c r="FV18" s="341"/>
      <c r="FW18" s="341"/>
      <c r="FX18" s="980"/>
      <c r="FY18" s="54"/>
      <c r="FZ18" s="341"/>
      <c r="GA18" s="341"/>
      <c r="GB18" s="341"/>
      <c r="GC18" s="341"/>
      <c r="GD18" s="980"/>
      <c r="GE18" s="54"/>
      <c r="GF18" s="341"/>
      <c r="GG18" s="341"/>
      <c r="GH18" s="341"/>
      <c r="GI18" s="341"/>
      <c r="GJ18" s="980"/>
      <c r="GK18" s="54"/>
      <c r="GL18" s="341"/>
      <c r="GM18" s="341"/>
      <c r="GN18" s="341"/>
      <c r="GO18" s="341"/>
      <c r="GP18" s="980"/>
      <c r="GQ18" s="54"/>
      <c r="GR18" s="341"/>
      <c r="GS18" s="341"/>
      <c r="GT18" s="341"/>
      <c r="GU18" s="341"/>
      <c r="GV18" s="980"/>
      <c r="GW18" s="807">
        <v>226</v>
      </c>
      <c r="GX18" s="12"/>
      <c r="GY18" s="12"/>
      <c r="GZ18" s="12"/>
      <c r="HA18" s="12"/>
      <c r="HB18" s="12"/>
      <c r="HC18" s="12"/>
      <c r="HD18" s="12"/>
      <c r="HE18" s="12"/>
      <c r="HF18" s="12"/>
      <c r="HG18" s="12"/>
      <c r="HH18" s="12"/>
      <c r="HI18" s="12"/>
      <c r="HJ18" s="12"/>
      <c r="HK18" s="12"/>
      <c r="HL18" s="12"/>
      <c r="HM18" s="12"/>
      <c r="HN18" s="937"/>
      <c r="HO18" s="228" t="s">
        <v>5005</v>
      </c>
      <c r="HP18" s="808" t="s">
        <v>7300</v>
      </c>
      <c r="HQ18" s="12" t="s">
        <v>328</v>
      </c>
      <c r="HR18" s="229">
        <v>1</v>
      </c>
      <c r="HS18" s="12" t="s">
        <v>2233</v>
      </c>
    </row>
    <row r="19" spans="1:227" x14ac:dyDescent="0.25">
      <c r="A19" s="58">
        <v>16</v>
      </c>
      <c r="B19" s="199" t="s">
        <v>5014</v>
      </c>
      <c r="C19" s="279" t="s">
        <v>5232</v>
      </c>
      <c r="D19" s="149" t="s">
        <v>71</v>
      </c>
      <c r="E19" s="149" t="s">
        <v>68</v>
      </c>
      <c r="F19" s="149" t="s">
        <v>72</v>
      </c>
      <c r="G19" s="240">
        <v>68</v>
      </c>
      <c r="H19" s="996"/>
      <c r="I19" s="279" t="s">
        <v>5234</v>
      </c>
      <c r="J19" s="149" t="s">
        <v>71</v>
      </c>
      <c r="K19" s="149" t="s">
        <v>68</v>
      </c>
      <c r="L19" s="149" t="s">
        <v>72</v>
      </c>
      <c r="M19" s="223">
        <v>69</v>
      </c>
      <c r="N19" s="973"/>
      <c r="O19" s="279" t="s">
        <v>5228</v>
      </c>
      <c r="P19" s="149" t="s">
        <v>71</v>
      </c>
      <c r="Q19" s="149" t="s">
        <v>68</v>
      </c>
      <c r="R19" s="149" t="s">
        <v>72</v>
      </c>
      <c r="S19" s="223">
        <v>66</v>
      </c>
      <c r="T19" s="973"/>
      <c r="U19" s="279" t="s">
        <v>5230</v>
      </c>
      <c r="V19" s="149" t="s">
        <v>71</v>
      </c>
      <c r="W19" s="149" t="s">
        <v>68</v>
      </c>
      <c r="X19" s="149" t="s">
        <v>72</v>
      </c>
      <c r="Y19" s="223">
        <v>67</v>
      </c>
      <c r="Z19" s="973"/>
      <c r="AA19" s="354"/>
      <c r="AB19" s="149"/>
      <c r="AC19" s="149"/>
      <c r="AD19" s="234"/>
      <c r="AE19" s="243"/>
      <c r="AF19" s="973"/>
      <c r="AG19" s="235"/>
      <c r="AH19" s="149"/>
      <c r="AI19" s="149"/>
      <c r="AJ19" s="234"/>
      <c r="AK19" s="243"/>
      <c r="AL19" s="973"/>
      <c r="AM19" s="287" t="s">
        <v>5236</v>
      </c>
      <c r="AN19" s="149" t="s">
        <v>71</v>
      </c>
      <c r="AO19" s="149" t="s">
        <v>68</v>
      </c>
      <c r="AP19" s="234" t="s">
        <v>72</v>
      </c>
      <c r="AQ19" s="243">
        <v>70</v>
      </c>
      <c r="AR19" s="973"/>
      <c r="AS19" s="252"/>
      <c r="AT19" s="149"/>
      <c r="AU19" s="149"/>
      <c r="AV19" s="234"/>
      <c r="AW19" s="223"/>
      <c r="AX19" s="973"/>
      <c r="AY19" s="252"/>
      <c r="AZ19" s="149"/>
      <c r="BA19" s="149"/>
      <c r="BB19" s="234"/>
      <c r="BC19" s="223"/>
      <c r="BD19" s="973"/>
      <c r="BE19" s="287" t="s">
        <v>5238</v>
      </c>
      <c r="BF19" s="149" t="s">
        <v>71</v>
      </c>
      <c r="BG19" s="149" t="s">
        <v>68</v>
      </c>
      <c r="BH19" s="234" t="s">
        <v>72</v>
      </c>
      <c r="BI19" s="243">
        <v>71</v>
      </c>
      <c r="BJ19" s="973"/>
      <c r="BK19" s="236"/>
      <c r="BL19" s="149"/>
      <c r="BM19" s="149"/>
      <c r="BN19" s="234"/>
      <c r="BO19" s="243"/>
      <c r="BP19" s="973"/>
      <c r="BQ19" s="287">
        <v>8</v>
      </c>
      <c r="BR19" s="287">
        <v>9</v>
      </c>
      <c r="BS19" s="287">
        <v>10</v>
      </c>
      <c r="BT19" s="236"/>
      <c r="BU19" s="236"/>
      <c r="BV19" s="12"/>
      <c r="BW19" s="72"/>
      <c r="BX19" s="973"/>
      <c r="BY19" s="812" t="s">
        <v>6692</v>
      </c>
      <c r="BZ19" s="149" t="s">
        <v>71</v>
      </c>
      <c r="CA19" s="149" t="s">
        <v>68</v>
      </c>
      <c r="CB19" s="149" t="s">
        <v>72</v>
      </c>
      <c r="CC19" s="240">
        <v>494</v>
      </c>
      <c r="CD19" s="973"/>
      <c r="CE19" s="287" t="s">
        <v>6694</v>
      </c>
      <c r="CF19" s="149" t="s">
        <v>71</v>
      </c>
      <c r="CG19" s="149" t="s">
        <v>68</v>
      </c>
      <c r="CH19" s="234" t="s">
        <v>72</v>
      </c>
      <c r="CI19" s="243">
        <v>495</v>
      </c>
      <c r="CJ19" s="973"/>
      <c r="CK19" s="287" t="s">
        <v>6687</v>
      </c>
      <c r="CL19" s="149" t="s">
        <v>71</v>
      </c>
      <c r="CM19" s="149" t="s">
        <v>68</v>
      </c>
      <c r="CN19" s="234" t="s">
        <v>72</v>
      </c>
      <c r="CO19" s="243">
        <v>492</v>
      </c>
      <c r="CP19" s="973"/>
      <c r="CQ19" s="287" t="s">
        <v>6690</v>
      </c>
      <c r="CR19" s="149" t="s">
        <v>71</v>
      </c>
      <c r="CS19" s="149" t="s">
        <v>68</v>
      </c>
      <c r="CT19" s="234" t="s">
        <v>72</v>
      </c>
      <c r="CU19" s="243">
        <v>493</v>
      </c>
      <c r="CV19" s="973"/>
      <c r="CW19" s="78"/>
      <c r="CX19" s="341"/>
      <c r="CY19" s="341"/>
      <c r="CZ19" s="80"/>
      <c r="DA19" s="82"/>
      <c r="DB19" s="973"/>
      <c r="DC19" s="412"/>
      <c r="DD19" s="149"/>
      <c r="DE19" s="149"/>
      <c r="DF19" s="234"/>
      <c r="DG19" s="243"/>
      <c r="DH19" s="973"/>
      <c r="DI19" s="287" t="s">
        <v>6698</v>
      </c>
      <c r="DJ19" s="149" t="s">
        <v>71</v>
      </c>
      <c r="DK19" s="149" t="s">
        <v>68</v>
      </c>
      <c r="DL19" s="234" t="s">
        <v>72</v>
      </c>
      <c r="DM19" s="243">
        <v>497</v>
      </c>
      <c r="DN19" s="973"/>
      <c r="DO19" s="78"/>
      <c r="DP19" s="341"/>
      <c r="DQ19" s="341"/>
      <c r="DR19" s="79"/>
      <c r="DS19" s="82"/>
      <c r="DT19" s="973"/>
      <c r="DU19" s="78"/>
      <c r="DV19" s="341"/>
      <c r="DW19" s="341"/>
      <c r="DX19" s="79"/>
      <c r="DY19" s="82"/>
      <c r="DZ19" s="973"/>
      <c r="EA19" s="287" t="s">
        <v>6696</v>
      </c>
      <c r="EB19" s="149" t="s">
        <v>71</v>
      </c>
      <c r="EC19" s="149" t="s">
        <v>68</v>
      </c>
      <c r="ED19" s="234" t="s">
        <v>72</v>
      </c>
      <c r="EE19" s="243">
        <v>496</v>
      </c>
      <c r="EF19" s="973"/>
      <c r="EG19" s="287" t="s">
        <v>6700</v>
      </c>
      <c r="EH19" s="149" t="s">
        <v>71</v>
      </c>
      <c r="EI19" s="149" t="s">
        <v>68</v>
      </c>
      <c r="EJ19" s="234" t="s">
        <v>72</v>
      </c>
      <c r="EK19" s="243">
        <v>498</v>
      </c>
      <c r="EL19" s="973"/>
      <c r="EM19" s="286">
        <v>155</v>
      </c>
      <c r="EN19" s="286">
        <v>156</v>
      </c>
      <c r="EO19" s="286">
        <v>157</v>
      </c>
      <c r="EP19" s="12"/>
      <c r="EQ19" s="12"/>
      <c r="ER19" s="12"/>
      <c r="ES19" s="72"/>
      <c r="ET19" s="973"/>
      <c r="EU19" s="287" t="s">
        <v>6704</v>
      </c>
      <c r="EV19" s="149" t="s">
        <v>70</v>
      </c>
      <c r="EW19" s="149" t="s">
        <v>68</v>
      </c>
      <c r="EX19" s="149" t="s">
        <v>72</v>
      </c>
      <c r="EY19" s="243">
        <v>500</v>
      </c>
      <c r="EZ19" s="977"/>
      <c r="FA19" s="54"/>
      <c r="FB19" s="341"/>
      <c r="FC19" s="341"/>
      <c r="FD19" s="341"/>
      <c r="FE19" s="341"/>
      <c r="FF19" s="980"/>
      <c r="FG19" s="265"/>
      <c r="FH19" s="149"/>
      <c r="FI19" s="149"/>
      <c r="FJ19" s="149"/>
      <c r="FK19" s="149"/>
      <c r="FL19" s="980"/>
      <c r="FM19" s="265"/>
      <c r="FN19" s="149"/>
      <c r="FO19" s="149"/>
      <c r="FP19" s="149"/>
      <c r="FQ19" s="149"/>
      <c r="FR19" s="980"/>
      <c r="FS19" s="54"/>
      <c r="FT19" s="341"/>
      <c r="FU19" s="341"/>
      <c r="FV19" s="341"/>
      <c r="FW19" s="341"/>
      <c r="FX19" s="980"/>
      <c r="FY19" s="54"/>
      <c r="FZ19" s="341"/>
      <c r="GA19" s="341"/>
      <c r="GB19" s="341"/>
      <c r="GC19" s="341"/>
      <c r="GD19" s="980"/>
      <c r="GE19" s="54"/>
      <c r="GF19" s="341"/>
      <c r="GG19" s="341"/>
      <c r="GH19" s="341"/>
      <c r="GI19" s="341"/>
      <c r="GJ19" s="980"/>
      <c r="GK19" s="54"/>
      <c r="GL19" s="341"/>
      <c r="GM19" s="341"/>
      <c r="GN19" s="341"/>
      <c r="GO19" s="341"/>
      <c r="GP19" s="980"/>
      <c r="GQ19" s="54"/>
      <c r="GR19" s="341"/>
      <c r="GS19" s="341"/>
      <c r="GT19" s="341"/>
      <c r="GU19" s="341"/>
      <c r="GV19" s="980"/>
      <c r="GW19" s="807">
        <v>158</v>
      </c>
      <c r="GX19" s="12"/>
      <c r="GY19" s="12"/>
      <c r="GZ19" s="12"/>
      <c r="HA19" s="12"/>
      <c r="HB19" s="12"/>
      <c r="HC19" s="12"/>
      <c r="HD19" s="12"/>
      <c r="HE19" s="12"/>
      <c r="HF19" s="12"/>
      <c r="HG19" s="12"/>
      <c r="HH19" s="12"/>
      <c r="HI19" s="12"/>
      <c r="HJ19" s="12"/>
      <c r="HK19" s="12"/>
      <c r="HL19" s="12"/>
      <c r="HM19" s="12"/>
      <c r="HN19" s="937"/>
      <c r="HO19" s="228" t="s">
        <v>5013</v>
      </c>
      <c r="HP19" s="808" t="s">
        <v>7301</v>
      </c>
      <c r="HQ19" s="12" t="s">
        <v>5061</v>
      </c>
      <c r="HR19" s="229">
        <v>1</v>
      </c>
      <c r="HS19" s="12" t="s">
        <v>2233</v>
      </c>
    </row>
    <row r="20" spans="1:227" x14ac:dyDescent="0.25">
      <c r="A20" s="58">
        <v>17</v>
      </c>
      <c r="B20" s="199" t="s">
        <v>5016</v>
      </c>
      <c r="C20" s="279" t="s">
        <v>5286</v>
      </c>
      <c r="D20" s="149" t="s">
        <v>71</v>
      </c>
      <c r="E20" s="149" t="s">
        <v>68</v>
      </c>
      <c r="F20" s="149" t="s">
        <v>72</v>
      </c>
      <c r="G20" s="240">
        <v>74</v>
      </c>
      <c r="H20" s="996"/>
      <c r="I20" s="279" t="s">
        <v>5288</v>
      </c>
      <c r="J20" s="149" t="s">
        <v>71</v>
      </c>
      <c r="K20" s="149" t="s">
        <v>68</v>
      </c>
      <c r="L20" s="149" t="s">
        <v>72</v>
      </c>
      <c r="M20" s="223">
        <v>75</v>
      </c>
      <c r="N20" s="973"/>
      <c r="O20" s="279" t="s">
        <v>5282</v>
      </c>
      <c r="P20" s="149" t="s">
        <v>71</v>
      </c>
      <c r="Q20" s="149" t="s">
        <v>68</v>
      </c>
      <c r="R20" s="149" t="s">
        <v>72</v>
      </c>
      <c r="S20" s="223">
        <v>72</v>
      </c>
      <c r="T20" s="973"/>
      <c r="U20" s="279" t="s">
        <v>5284</v>
      </c>
      <c r="V20" s="149" t="s">
        <v>71</v>
      </c>
      <c r="W20" s="149" t="s">
        <v>68</v>
      </c>
      <c r="X20" s="149" t="s">
        <v>72</v>
      </c>
      <c r="Y20" s="223">
        <v>73</v>
      </c>
      <c r="Z20" s="973"/>
      <c r="AA20" s="354"/>
      <c r="AB20" s="149"/>
      <c r="AC20" s="149"/>
      <c r="AD20" s="234"/>
      <c r="AE20" s="243"/>
      <c r="AF20" s="973"/>
      <c r="AG20" s="235"/>
      <c r="AH20" s="149"/>
      <c r="AI20" s="149"/>
      <c r="AJ20" s="234"/>
      <c r="AK20" s="243"/>
      <c r="AL20" s="973"/>
      <c r="AM20" s="287" t="s">
        <v>5290</v>
      </c>
      <c r="AN20" s="149" t="s">
        <v>71</v>
      </c>
      <c r="AO20" s="149" t="s">
        <v>68</v>
      </c>
      <c r="AP20" s="234" t="s">
        <v>72</v>
      </c>
      <c r="AQ20" s="243">
        <v>76</v>
      </c>
      <c r="AR20" s="973"/>
      <c r="AS20" s="252"/>
      <c r="AT20" s="149"/>
      <c r="AU20" s="149"/>
      <c r="AV20" s="234"/>
      <c r="AW20" s="223"/>
      <c r="AX20" s="973"/>
      <c r="AY20" s="252"/>
      <c r="AZ20" s="252"/>
      <c r="BA20" s="252"/>
      <c r="BB20" s="252"/>
      <c r="BC20" s="252"/>
      <c r="BD20" s="973"/>
      <c r="BE20" s="287" t="s">
        <v>5292</v>
      </c>
      <c r="BF20" s="149" t="s">
        <v>71</v>
      </c>
      <c r="BG20" s="149" t="s">
        <v>68</v>
      </c>
      <c r="BH20" s="234" t="s">
        <v>72</v>
      </c>
      <c r="BI20" s="243">
        <v>77</v>
      </c>
      <c r="BJ20" s="973"/>
      <c r="BK20" s="236"/>
      <c r="BL20" s="149"/>
      <c r="BM20" s="149"/>
      <c r="BN20" s="234"/>
      <c r="BO20" s="243"/>
      <c r="BP20" s="973"/>
      <c r="BQ20" s="287">
        <v>20</v>
      </c>
      <c r="BR20" s="287">
        <v>21</v>
      </c>
      <c r="BS20" s="287">
        <v>22</v>
      </c>
      <c r="BT20" s="236"/>
      <c r="BU20" s="236"/>
      <c r="BV20" s="12"/>
      <c r="BW20" s="72"/>
      <c r="BX20" s="973"/>
      <c r="BY20" s="812" t="s">
        <v>6711</v>
      </c>
      <c r="BZ20" s="149" t="s">
        <v>71</v>
      </c>
      <c r="CA20" s="149" t="s">
        <v>68</v>
      </c>
      <c r="CB20" s="149" t="s">
        <v>72</v>
      </c>
      <c r="CC20" s="240">
        <v>503</v>
      </c>
      <c r="CD20" s="973"/>
      <c r="CE20" s="287" t="s">
        <v>6713</v>
      </c>
      <c r="CF20" s="149" t="s">
        <v>71</v>
      </c>
      <c r="CG20" s="149" t="s">
        <v>68</v>
      </c>
      <c r="CH20" s="234" t="s">
        <v>72</v>
      </c>
      <c r="CI20" s="243">
        <v>504</v>
      </c>
      <c r="CJ20" s="973"/>
      <c r="CK20" s="287" t="s">
        <v>6706</v>
      </c>
      <c r="CL20" s="149" t="s">
        <v>71</v>
      </c>
      <c r="CM20" s="149" t="s">
        <v>68</v>
      </c>
      <c r="CN20" s="234" t="s">
        <v>72</v>
      </c>
      <c r="CO20" s="243">
        <v>501</v>
      </c>
      <c r="CP20" s="973"/>
      <c r="CQ20" s="287" t="s">
        <v>6709</v>
      </c>
      <c r="CR20" s="149" t="s">
        <v>71</v>
      </c>
      <c r="CS20" s="149" t="s">
        <v>68</v>
      </c>
      <c r="CT20" s="234" t="s">
        <v>72</v>
      </c>
      <c r="CU20" s="243">
        <v>502</v>
      </c>
      <c r="CV20" s="973"/>
      <c r="CW20" s="78"/>
      <c r="CX20" s="341"/>
      <c r="CY20" s="341"/>
      <c r="CZ20" s="80"/>
      <c r="DA20" s="82"/>
      <c r="DB20" s="973"/>
      <c r="DC20" s="412"/>
      <c r="DD20" s="149"/>
      <c r="DE20" s="149"/>
      <c r="DF20" s="234"/>
      <c r="DG20" s="243"/>
      <c r="DH20" s="973"/>
      <c r="DI20" s="287" t="s">
        <v>6717</v>
      </c>
      <c r="DJ20" s="149" t="s">
        <v>71</v>
      </c>
      <c r="DK20" s="149" t="s">
        <v>68</v>
      </c>
      <c r="DL20" s="234" t="s">
        <v>72</v>
      </c>
      <c r="DM20" s="243">
        <v>506</v>
      </c>
      <c r="DN20" s="973"/>
      <c r="DO20" s="78"/>
      <c r="DP20" s="341"/>
      <c r="DQ20" s="341"/>
      <c r="DR20" s="79"/>
      <c r="DS20" s="82"/>
      <c r="DT20" s="973"/>
      <c r="DU20" s="78"/>
      <c r="DV20" s="341"/>
      <c r="DW20" s="341"/>
      <c r="DX20" s="79"/>
      <c r="DY20" s="82"/>
      <c r="DZ20" s="973"/>
      <c r="EA20" s="287" t="s">
        <v>6715</v>
      </c>
      <c r="EB20" s="149" t="s">
        <v>71</v>
      </c>
      <c r="EC20" s="149" t="s">
        <v>68</v>
      </c>
      <c r="ED20" s="234" t="s">
        <v>72</v>
      </c>
      <c r="EE20" s="243">
        <v>505</v>
      </c>
      <c r="EF20" s="973"/>
      <c r="EG20" s="287" t="s">
        <v>6719</v>
      </c>
      <c r="EH20" s="149" t="s">
        <v>71</v>
      </c>
      <c r="EI20" s="149" t="s">
        <v>68</v>
      </c>
      <c r="EJ20" s="234" t="s">
        <v>72</v>
      </c>
      <c r="EK20" s="243">
        <v>507</v>
      </c>
      <c r="EL20" s="973"/>
      <c r="EM20" s="286">
        <v>159</v>
      </c>
      <c r="EN20" s="286">
        <v>160</v>
      </c>
      <c r="EO20" s="286">
        <v>161</v>
      </c>
      <c r="EP20" s="12"/>
      <c r="EQ20" s="12"/>
      <c r="ER20" s="12"/>
      <c r="ES20" s="72"/>
      <c r="ET20" s="973"/>
      <c r="EU20" s="287" t="s">
        <v>6723</v>
      </c>
      <c r="EV20" s="149" t="s">
        <v>70</v>
      </c>
      <c r="EW20" s="149" t="s">
        <v>68</v>
      </c>
      <c r="EX20" s="149" t="s">
        <v>72</v>
      </c>
      <c r="EY20" s="243">
        <v>509</v>
      </c>
      <c r="EZ20" s="977"/>
      <c r="FA20" s="54"/>
      <c r="FB20" s="341"/>
      <c r="FC20" s="341"/>
      <c r="FD20" s="341"/>
      <c r="FE20" s="341"/>
      <c r="FF20" s="980"/>
      <c r="FG20" s="812" t="s">
        <v>5311</v>
      </c>
      <c r="FH20" s="149" t="s">
        <v>71</v>
      </c>
      <c r="FI20" s="149" t="s">
        <v>68</v>
      </c>
      <c r="FJ20" s="149" t="s">
        <v>72</v>
      </c>
      <c r="FK20" s="149">
        <v>176</v>
      </c>
      <c r="FL20" s="980"/>
      <c r="FM20" s="812" t="s">
        <v>5313</v>
      </c>
      <c r="FN20" s="149" t="s">
        <v>71</v>
      </c>
      <c r="FO20" s="149" t="s">
        <v>68</v>
      </c>
      <c r="FP20" s="149" t="s">
        <v>72</v>
      </c>
      <c r="FQ20" s="149">
        <v>177</v>
      </c>
      <c r="FR20" s="980"/>
      <c r="FS20" s="54"/>
      <c r="FT20" s="341"/>
      <c r="FU20" s="341"/>
      <c r="FV20" s="341"/>
      <c r="FW20" s="341"/>
      <c r="FX20" s="980"/>
      <c r="FY20" s="54"/>
      <c r="FZ20" s="341"/>
      <c r="GA20" s="341"/>
      <c r="GB20" s="341"/>
      <c r="GC20" s="341"/>
      <c r="GD20" s="980"/>
      <c r="GE20" s="271"/>
      <c r="GF20" s="149"/>
      <c r="GG20" s="149"/>
      <c r="GH20" s="149"/>
      <c r="GI20" s="223"/>
      <c r="GJ20" s="980"/>
      <c r="GK20" s="54"/>
      <c r="GL20" s="341"/>
      <c r="GM20" s="341"/>
      <c r="GN20" s="341"/>
      <c r="GO20" s="341"/>
      <c r="GP20" s="980"/>
      <c r="GQ20" s="54"/>
      <c r="GR20" s="341"/>
      <c r="GS20" s="341"/>
      <c r="GT20" s="341"/>
      <c r="GU20" s="341"/>
      <c r="GV20" s="980"/>
      <c r="GW20" s="807">
        <v>162</v>
      </c>
      <c r="GX20" s="12"/>
      <c r="GY20" s="12"/>
      <c r="GZ20" s="12"/>
      <c r="HA20" s="12"/>
      <c r="HB20" s="12"/>
      <c r="HC20" s="12"/>
      <c r="HD20" s="12"/>
      <c r="HE20" s="12"/>
      <c r="HF20" s="12"/>
      <c r="HG20" s="12"/>
      <c r="HH20" s="12"/>
      <c r="HI20" s="12"/>
      <c r="HJ20" s="12"/>
      <c r="HK20" s="12"/>
      <c r="HL20" s="12"/>
      <c r="HM20" s="12"/>
      <c r="HN20" s="937"/>
      <c r="HO20" s="228" t="s">
        <v>5015</v>
      </c>
      <c r="HP20" s="808" t="s">
        <v>7302</v>
      </c>
      <c r="HQ20" s="12" t="s">
        <v>5061</v>
      </c>
      <c r="HR20" s="229">
        <v>1</v>
      </c>
      <c r="HS20" s="12" t="s">
        <v>2233</v>
      </c>
    </row>
    <row r="21" spans="1:227" x14ac:dyDescent="0.25">
      <c r="A21" s="58">
        <v>18</v>
      </c>
      <c r="B21" s="199" t="s">
        <v>5018</v>
      </c>
      <c r="C21" s="279" t="s">
        <v>5464</v>
      </c>
      <c r="D21" s="149" t="s">
        <v>71</v>
      </c>
      <c r="E21" s="149" t="s">
        <v>68</v>
      </c>
      <c r="F21" s="149" t="s">
        <v>72</v>
      </c>
      <c r="G21" s="240">
        <v>80</v>
      </c>
      <c r="H21" s="996"/>
      <c r="I21" s="287" t="s">
        <v>5466</v>
      </c>
      <c r="J21" s="149" t="s">
        <v>71</v>
      </c>
      <c r="K21" s="149" t="s">
        <v>68</v>
      </c>
      <c r="L21" s="234" t="s">
        <v>72</v>
      </c>
      <c r="M21" s="243">
        <v>81</v>
      </c>
      <c r="N21" s="973"/>
      <c r="O21" s="287" t="s">
        <v>5460</v>
      </c>
      <c r="P21" s="149" t="s">
        <v>71</v>
      </c>
      <c r="Q21" s="149" t="s">
        <v>68</v>
      </c>
      <c r="R21" s="234" t="s">
        <v>72</v>
      </c>
      <c r="S21" s="243">
        <v>78</v>
      </c>
      <c r="T21" s="973"/>
      <c r="U21" s="287" t="s">
        <v>5462</v>
      </c>
      <c r="V21" s="149" t="s">
        <v>71</v>
      </c>
      <c r="W21" s="149" t="s">
        <v>68</v>
      </c>
      <c r="X21" s="234" t="s">
        <v>72</v>
      </c>
      <c r="Y21" s="243">
        <v>79</v>
      </c>
      <c r="Z21" s="973"/>
      <c r="AA21" s="354"/>
      <c r="AB21" s="149"/>
      <c r="AC21" s="149"/>
      <c r="AD21" s="234"/>
      <c r="AE21" s="243"/>
      <c r="AF21" s="973"/>
      <c r="AG21" s="235"/>
      <c r="AH21" s="149"/>
      <c r="AI21" s="149"/>
      <c r="AJ21" s="149"/>
      <c r="AK21" s="149"/>
      <c r="AL21" s="973"/>
      <c r="AM21" s="287" t="s">
        <v>5468</v>
      </c>
      <c r="AN21" s="149" t="s">
        <v>71</v>
      </c>
      <c r="AO21" s="149" t="s">
        <v>68</v>
      </c>
      <c r="AP21" s="234" t="s">
        <v>72</v>
      </c>
      <c r="AQ21" s="243">
        <v>82</v>
      </c>
      <c r="AR21" s="973"/>
      <c r="AS21" s="236"/>
      <c r="AT21" s="149"/>
      <c r="AU21" s="149"/>
      <c r="AV21" s="234"/>
      <c r="AW21" s="243"/>
      <c r="AX21" s="973"/>
      <c r="AY21" s="252"/>
      <c r="AZ21" s="252"/>
      <c r="BA21" s="252"/>
      <c r="BB21" s="252"/>
      <c r="BC21" s="252"/>
      <c r="BD21" s="973"/>
      <c r="BE21" s="287" t="s">
        <v>5470</v>
      </c>
      <c r="BF21" s="149" t="s">
        <v>71</v>
      </c>
      <c r="BG21" s="149" t="s">
        <v>68</v>
      </c>
      <c r="BH21" s="234" t="s">
        <v>72</v>
      </c>
      <c r="BI21" s="243">
        <v>83</v>
      </c>
      <c r="BJ21" s="973"/>
      <c r="BK21" s="236"/>
      <c r="BL21" s="149"/>
      <c r="BM21" s="149"/>
      <c r="BN21" s="234"/>
      <c r="BO21" s="243"/>
      <c r="BP21" s="973"/>
      <c r="BQ21" s="287">
        <v>33</v>
      </c>
      <c r="BR21" s="287">
        <v>34</v>
      </c>
      <c r="BS21" s="287">
        <v>35</v>
      </c>
      <c r="BT21" s="236"/>
      <c r="BU21" s="236"/>
      <c r="BV21" s="12"/>
      <c r="BW21" s="72"/>
      <c r="BX21" s="973"/>
      <c r="BY21" s="812" t="s">
        <v>6730</v>
      </c>
      <c r="BZ21" s="149" t="s">
        <v>71</v>
      </c>
      <c r="CA21" s="149" t="s">
        <v>68</v>
      </c>
      <c r="CB21" s="149" t="s">
        <v>72</v>
      </c>
      <c r="CC21" s="240">
        <v>512</v>
      </c>
      <c r="CD21" s="973"/>
      <c r="CE21" s="287" t="s">
        <v>6732</v>
      </c>
      <c r="CF21" s="149" t="s">
        <v>71</v>
      </c>
      <c r="CG21" s="149" t="s">
        <v>68</v>
      </c>
      <c r="CH21" s="234" t="s">
        <v>72</v>
      </c>
      <c r="CI21" s="243">
        <v>513</v>
      </c>
      <c r="CJ21" s="973"/>
      <c r="CK21" s="287" t="s">
        <v>6725</v>
      </c>
      <c r="CL21" s="149" t="s">
        <v>71</v>
      </c>
      <c r="CM21" s="149" t="s">
        <v>68</v>
      </c>
      <c r="CN21" s="234" t="s">
        <v>72</v>
      </c>
      <c r="CO21" s="243">
        <v>510</v>
      </c>
      <c r="CP21" s="973"/>
      <c r="CQ21" s="287" t="s">
        <v>6728</v>
      </c>
      <c r="CR21" s="149" t="s">
        <v>71</v>
      </c>
      <c r="CS21" s="149" t="s">
        <v>68</v>
      </c>
      <c r="CT21" s="234" t="s">
        <v>72</v>
      </c>
      <c r="CU21" s="243">
        <v>511</v>
      </c>
      <c r="CV21" s="973"/>
      <c r="CW21" s="78"/>
      <c r="CX21" s="341"/>
      <c r="CY21" s="341"/>
      <c r="CZ21" s="80"/>
      <c r="DA21" s="82"/>
      <c r="DB21" s="973"/>
      <c r="DC21" s="412"/>
      <c r="DD21" s="149"/>
      <c r="DE21" s="149"/>
      <c r="DF21" s="234"/>
      <c r="DG21" s="243"/>
      <c r="DH21" s="973"/>
      <c r="DI21" s="287" t="s">
        <v>6736</v>
      </c>
      <c r="DJ21" s="149" t="s">
        <v>71</v>
      </c>
      <c r="DK21" s="149" t="s">
        <v>68</v>
      </c>
      <c r="DL21" s="234" t="s">
        <v>72</v>
      </c>
      <c r="DM21" s="243">
        <v>515</v>
      </c>
      <c r="DN21" s="973"/>
      <c r="DO21" s="78"/>
      <c r="DP21" s="341"/>
      <c r="DQ21" s="341"/>
      <c r="DR21" s="79"/>
      <c r="DS21" s="82"/>
      <c r="DT21" s="973"/>
      <c r="DU21" s="78"/>
      <c r="DV21" s="341"/>
      <c r="DW21" s="341"/>
      <c r="DX21" s="79"/>
      <c r="DY21" s="82"/>
      <c r="DZ21" s="973"/>
      <c r="EA21" s="287" t="s">
        <v>6734</v>
      </c>
      <c r="EB21" s="149" t="s">
        <v>71</v>
      </c>
      <c r="EC21" s="149" t="s">
        <v>68</v>
      </c>
      <c r="ED21" s="234" t="s">
        <v>72</v>
      </c>
      <c r="EE21" s="243">
        <v>514</v>
      </c>
      <c r="EF21" s="973"/>
      <c r="EG21" s="287" t="s">
        <v>6738</v>
      </c>
      <c r="EH21" s="149" t="s">
        <v>71</v>
      </c>
      <c r="EI21" s="149" t="s">
        <v>68</v>
      </c>
      <c r="EJ21" s="234" t="s">
        <v>72</v>
      </c>
      <c r="EK21" s="243">
        <v>516</v>
      </c>
      <c r="EL21" s="973"/>
      <c r="EM21" s="286">
        <v>163</v>
      </c>
      <c r="EN21" s="286">
        <v>164</v>
      </c>
      <c r="EO21" s="286">
        <v>165</v>
      </c>
      <c r="EP21" s="12"/>
      <c r="EQ21" s="12"/>
      <c r="ER21" s="12"/>
      <c r="ES21" s="72"/>
      <c r="ET21" s="973"/>
      <c r="EU21" s="287" t="s">
        <v>6742</v>
      </c>
      <c r="EV21" s="149" t="s">
        <v>70</v>
      </c>
      <c r="EW21" s="149" t="s">
        <v>68</v>
      </c>
      <c r="EX21" s="149" t="s">
        <v>72</v>
      </c>
      <c r="EY21" s="243">
        <v>518</v>
      </c>
      <c r="EZ21" s="977"/>
      <c r="FA21" s="54"/>
      <c r="FB21" s="341"/>
      <c r="FC21" s="341"/>
      <c r="FD21" s="341"/>
      <c r="FE21" s="341"/>
      <c r="FF21" s="980"/>
      <c r="FG21" s="265"/>
      <c r="FH21" s="149"/>
      <c r="FI21" s="149"/>
      <c r="FJ21" s="149"/>
      <c r="FK21" s="149"/>
      <c r="FL21" s="980"/>
      <c r="FM21" s="265"/>
      <c r="FN21" s="149"/>
      <c r="FO21" s="149"/>
      <c r="FP21" s="149"/>
      <c r="FQ21" s="149"/>
      <c r="FR21" s="980"/>
      <c r="FS21" s="54"/>
      <c r="FT21" s="341"/>
      <c r="FU21" s="341"/>
      <c r="FV21" s="341"/>
      <c r="FW21" s="341"/>
      <c r="FX21" s="980"/>
      <c r="FY21" s="54"/>
      <c r="FZ21" s="341"/>
      <c r="GA21" s="341"/>
      <c r="GB21" s="341"/>
      <c r="GC21" s="341"/>
      <c r="GD21" s="980"/>
      <c r="GE21" s="271"/>
      <c r="GF21" s="149"/>
      <c r="GG21" s="149"/>
      <c r="GH21" s="149"/>
      <c r="GI21" s="223"/>
      <c r="GJ21" s="980"/>
      <c r="GK21" s="252"/>
      <c r="GL21" s="341"/>
      <c r="GM21" s="341"/>
      <c r="GN21" s="79"/>
      <c r="GO21" s="341"/>
      <c r="GP21" s="980"/>
      <c r="GQ21" s="54"/>
      <c r="GR21" s="341"/>
      <c r="GS21" s="341"/>
      <c r="GT21" s="341"/>
      <c r="GU21" s="341"/>
      <c r="GV21" s="980"/>
      <c r="GW21" s="807">
        <v>166</v>
      </c>
      <c r="GX21" s="12"/>
      <c r="GY21" s="12"/>
      <c r="GZ21" s="12"/>
      <c r="HA21" s="12"/>
      <c r="HB21" s="12"/>
      <c r="HC21" s="12"/>
      <c r="HD21" s="12"/>
      <c r="HE21" s="12"/>
      <c r="HF21" s="12"/>
      <c r="HG21" s="12"/>
      <c r="HH21" s="12"/>
      <c r="HI21" s="12"/>
      <c r="HJ21" s="12"/>
      <c r="HK21" s="12"/>
      <c r="HL21" s="12"/>
      <c r="HM21" s="12"/>
      <c r="HN21" s="937"/>
      <c r="HO21" s="228" t="s">
        <v>5017</v>
      </c>
      <c r="HP21" s="808" t="s">
        <v>7303</v>
      </c>
      <c r="HQ21" s="12" t="s">
        <v>5061</v>
      </c>
      <c r="HR21" s="229">
        <v>1</v>
      </c>
      <c r="HS21" s="12" t="s">
        <v>2233</v>
      </c>
    </row>
    <row r="22" spans="1:227" x14ac:dyDescent="0.25">
      <c r="A22" s="58">
        <v>19</v>
      </c>
      <c r="B22" s="199" t="s">
        <v>5020</v>
      </c>
      <c r="C22" s="812" t="s">
        <v>5518</v>
      </c>
      <c r="D22" s="149" t="s">
        <v>71</v>
      </c>
      <c r="E22" s="149" t="s">
        <v>68</v>
      </c>
      <c r="F22" s="149" t="s">
        <v>72</v>
      </c>
      <c r="G22" s="240">
        <v>86</v>
      </c>
      <c r="H22" s="996"/>
      <c r="I22" s="287" t="s">
        <v>5520</v>
      </c>
      <c r="J22" s="149" t="s">
        <v>71</v>
      </c>
      <c r="K22" s="149" t="s">
        <v>68</v>
      </c>
      <c r="L22" s="234" t="s">
        <v>72</v>
      </c>
      <c r="M22" s="243">
        <v>87</v>
      </c>
      <c r="N22" s="973"/>
      <c r="O22" s="287" t="s">
        <v>5514</v>
      </c>
      <c r="P22" s="149" t="s">
        <v>71</v>
      </c>
      <c r="Q22" s="149" t="s">
        <v>68</v>
      </c>
      <c r="R22" s="234" t="s">
        <v>72</v>
      </c>
      <c r="S22" s="243">
        <v>84</v>
      </c>
      <c r="T22" s="973"/>
      <c r="U22" s="287" t="s">
        <v>5516</v>
      </c>
      <c r="V22" s="149" t="s">
        <v>71</v>
      </c>
      <c r="W22" s="149" t="s">
        <v>68</v>
      </c>
      <c r="X22" s="234" t="s">
        <v>72</v>
      </c>
      <c r="Y22" s="243">
        <v>85</v>
      </c>
      <c r="Z22" s="973"/>
      <c r="AA22" s="354"/>
      <c r="AB22" s="149"/>
      <c r="AC22" s="149"/>
      <c r="AD22" s="234"/>
      <c r="AE22" s="243"/>
      <c r="AF22" s="973"/>
      <c r="AG22" s="235"/>
      <c r="AH22" s="149"/>
      <c r="AI22" s="149"/>
      <c r="AJ22" s="149"/>
      <c r="AK22" s="149"/>
      <c r="AL22" s="973"/>
      <c r="AM22" s="287" t="s">
        <v>5522</v>
      </c>
      <c r="AN22" s="149" t="s">
        <v>71</v>
      </c>
      <c r="AO22" s="149" t="s">
        <v>68</v>
      </c>
      <c r="AP22" s="234" t="s">
        <v>72</v>
      </c>
      <c r="AQ22" s="243">
        <v>88</v>
      </c>
      <c r="AR22" s="973"/>
      <c r="AS22" s="236"/>
      <c r="AT22" s="149"/>
      <c r="AU22" s="149"/>
      <c r="AV22" s="234"/>
      <c r="AW22" s="243"/>
      <c r="AX22" s="973"/>
      <c r="AY22" s="252"/>
      <c r="AZ22" s="252"/>
      <c r="BA22" s="252"/>
      <c r="BB22" s="252"/>
      <c r="BC22" s="252"/>
      <c r="BD22" s="973"/>
      <c r="BE22" s="287" t="s">
        <v>5524</v>
      </c>
      <c r="BF22" s="149" t="s">
        <v>71</v>
      </c>
      <c r="BG22" s="149" t="s">
        <v>68</v>
      </c>
      <c r="BH22" s="234" t="s">
        <v>72</v>
      </c>
      <c r="BI22" s="243">
        <v>89</v>
      </c>
      <c r="BJ22" s="973"/>
      <c r="BK22" s="236"/>
      <c r="BL22" s="149"/>
      <c r="BM22" s="149"/>
      <c r="BN22" s="234"/>
      <c r="BO22" s="243"/>
      <c r="BP22" s="973"/>
      <c r="BQ22" s="287">
        <v>45</v>
      </c>
      <c r="BR22" s="287">
        <v>46</v>
      </c>
      <c r="BS22" s="287">
        <v>47</v>
      </c>
      <c r="BT22" s="236"/>
      <c r="BU22" s="236"/>
      <c r="BV22" s="12"/>
      <c r="BW22" s="72"/>
      <c r="BX22" s="973"/>
      <c r="BY22" s="812" t="s">
        <v>6749</v>
      </c>
      <c r="BZ22" s="149" t="s">
        <v>71</v>
      </c>
      <c r="CA22" s="149" t="s">
        <v>68</v>
      </c>
      <c r="CB22" s="149" t="s">
        <v>72</v>
      </c>
      <c r="CC22" s="240">
        <v>521</v>
      </c>
      <c r="CD22" s="973"/>
      <c r="CE22" s="287" t="s">
        <v>6751</v>
      </c>
      <c r="CF22" s="149" t="s">
        <v>71</v>
      </c>
      <c r="CG22" s="149" t="s">
        <v>68</v>
      </c>
      <c r="CH22" s="234" t="s">
        <v>72</v>
      </c>
      <c r="CI22" s="243">
        <v>522</v>
      </c>
      <c r="CJ22" s="973"/>
      <c r="CK22" s="287" t="s">
        <v>6744</v>
      </c>
      <c r="CL22" s="149" t="s">
        <v>71</v>
      </c>
      <c r="CM22" s="149" t="s">
        <v>68</v>
      </c>
      <c r="CN22" s="234" t="s">
        <v>72</v>
      </c>
      <c r="CO22" s="243">
        <v>519</v>
      </c>
      <c r="CP22" s="973"/>
      <c r="CQ22" s="287" t="s">
        <v>6747</v>
      </c>
      <c r="CR22" s="149" t="s">
        <v>71</v>
      </c>
      <c r="CS22" s="149" t="s">
        <v>68</v>
      </c>
      <c r="CT22" s="234" t="s">
        <v>72</v>
      </c>
      <c r="CU22" s="243">
        <v>520</v>
      </c>
      <c r="CV22" s="973"/>
      <c r="CW22" s="78"/>
      <c r="CX22" s="341"/>
      <c r="CY22" s="341"/>
      <c r="CZ22" s="80"/>
      <c r="DA22" s="82"/>
      <c r="DB22" s="973"/>
      <c r="DC22" s="412"/>
      <c r="DD22" s="149"/>
      <c r="DE22" s="149"/>
      <c r="DF22" s="234"/>
      <c r="DG22" s="243"/>
      <c r="DH22" s="973"/>
      <c r="DI22" s="287" t="s">
        <v>6755</v>
      </c>
      <c r="DJ22" s="149" t="s">
        <v>71</v>
      </c>
      <c r="DK22" s="149" t="s">
        <v>68</v>
      </c>
      <c r="DL22" s="234" t="s">
        <v>72</v>
      </c>
      <c r="DM22" s="243">
        <v>524</v>
      </c>
      <c r="DN22" s="973"/>
      <c r="DO22" s="78"/>
      <c r="DP22" s="341"/>
      <c r="DQ22" s="341"/>
      <c r="DR22" s="79"/>
      <c r="DS22" s="82"/>
      <c r="DT22" s="973"/>
      <c r="DU22" s="78"/>
      <c r="DV22" s="341"/>
      <c r="DW22" s="341"/>
      <c r="DX22" s="79"/>
      <c r="DY22" s="82"/>
      <c r="DZ22" s="973"/>
      <c r="EA22" s="287" t="s">
        <v>6753</v>
      </c>
      <c r="EB22" s="149" t="s">
        <v>71</v>
      </c>
      <c r="EC22" s="149" t="s">
        <v>68</v>
      </c>
      <c r="ED22" s="234" t="s">
        <v>72</v>
      </c>
      <c r="EE22" s="243">
        <v>523</v>
      </c>
      <c r="EF22" s="973"/>
      <c r="EG22" s="287" t="s">
        <v>6757</v>
      </c>
      <c r="EH22" s="149" t="s">
        <v>71</v>
      </c>
      <c r="EI22" s="149" t="s">
        <v>68</v>
      </c>
      <c r="EJ22" s="234" t="s">
        <v>72</v>
      </c>
      <c r="EK22" s="243">
        <v>525</v>
      </c>
      <c r="EL22" s="973"/>
      <c r="EM22" s="286">
        <v>167</v>
      </c>
      <c r="EN22" s="286">
        <v>168</v>
      </c>
      <c r="EO22" s="286">
        <v>169</v>
      </c>
      <c r="EP22" s="12"/>
      <c r="EQ22" s="12"/>
      <c r="ER22" s="12"/>
      <c r="ES22" s="72"/>
      <c r="ET22" s="973"/>
      <c r="EU22" s="287" t="s">
        <v>6761</v>
      </c>
      <c r="EV22" s="149" t="s">
        <v>70</v>
      </c>
      <c r="EW22" s="149" t="s">
        <v>68</v>
      </c>
      <c r="EX22" s="149" t="s">
        <v>72</v>
      </c>
      <c r="EY22" s="243">
        <v>527</v>
      </c>
      <c r="EZ22" s="977"/>
      <c r="FA22" s="54"/>
      <c r="FB22" s="341"/>
      <c r="FC22" s="341"/>
      <c r="FD22" s="341"/>
      <c r="FE22" s="341"/>
      <c r="FF22" s="980"/>
      <c r="FG22" s="812" t="s">
        <v>5550</v>
      </c>
      <c r="FH22" s="149" t="s">
        <v>71</v>
      </c>
      <c r="FI22" s="149" t="s">
        <v>68</v>
      </c>
      <c r="FJ22" s="149" t="s">
        <v>72</v>
      </c>
      <c r="FK22" s="149">
        <v>182</v>
      </c>
      <c r="FL22" s="980"/>
      <c r="FM22" s="812" t="s">
        <v>5552</v>
      </c>
      <c r="FN22" s="149" t="s">
        <v>71</v>
      </c>
      <c r="FO22" s="149" t="s">
        <v>68</v>
      </c>
      <c r="FP22" s="149" t="s">
        <v>72</v>
      </c>
      <c r="FQ22" s="149">
        <v>183</v>
      </c>
      <c r="FR22" s="980"/>
      <c r="FS22" s="54"/>
      <c r="FT22" s="341"/>
      <c r="FU22" s="341"/>
      <c r="FV22" s="341"/>
      <c r="FW22" s="341"/>
      <c r="FX22" s="980"/>
      <c r="FY22" s="54"/>
      <c r="FZ22" s="341"/>
      <c r="GA22" s="341"/>
      <c r="GB22" s="341"/>
      <c r="GC22" s="341"/>
      <c r="GD22" s="980"/>
      <c r="GE22" s="275"/>
      <c r="GF22" s="149"/>
      <c r="GG22" s="149"/>
      <c r="GH22" s="149"/>
      <c r="GI22" s="223"/>
      <c r="GJ22" s="980"/>
      <c r="GK22" s="252"/>
      <c r="GL22" s="341"/>
      <c r="GM22" s="341"/>
      <c r="GN22" s="79"/>
      <c r="GO22" s="341"/>
      <c r="GP22" s="980"/>
      <c r="GQ22" s="54"/>
      <c r="GR22" s="341"/>
      <c r="GS22" s="341"/>
      <c r="GT22" s="341"/>
      <c r="GU22" s="341"/>
      <c r="GV22" s="980"/>
      <c r="GW22" s="807">
        <v>170</v>
      </c>
      <c r="GX22" s="12"/>
      <c r="GY22" s="12"/>
      <c r="GZ22" s="12"/>
      <c r="HA22" s="12"/>
      <c r="HB22" s="12"/>
      <c r="HC22" s="12"/>
      <c r="HD22" s="12"/>
      <c r="HE22" s="12"/>
      <c r="HF22" s="12"/>
      <c r="HG22" s="12"/>
      <c r="HH22" s="12"/>
      <c r="HI22" s="12"/>
      <c r="HJ22" s="12"/>
      <c r="HK22" s="12"/>
      <c r="HL22" s="12"/>
      <c r="HM22" s="12"/>
      <c r="HN22" s="937"/>
      <c r="HO22" s="815" t="s">
        <v>5019</v>
      </c>
      <c r="HP22" s="808" t="s">
        <v>7304</v>
      </c>
      <c r="HQ22" s="12" t="s">
        <v>5061</v>
      </c>
      <c r="HR22" s="229">
        <v>1</v>
      </c>
      <c r="HS22" s="12" t="s">
        <v>2233</v>
      </c>
    </row>
    <row r="23" spans="1:227" s="825" customFormat="1" x14ac:dyDescent="0.25">
      <c r="A23" s="58">
        <v>20</v>
      </c>
      <c r="B23" s="622" t="s">
        <v>5028</v>
      </c>
      <c r="C23" s="812" t="s">
        <v>5244</v>
      </c>
      <c r="D23" s="816" t="s">
        <v>71</v>
      </c>
      <c r="E23" s="816" t="s">
        <v>68</v>
      </c>
      <c r="F23" s="816" t="s">
        <v>72</v>
      </c>
      <c r="G23" s="817">
        <v>92</v>
      </c>
      <c r="H23" s="996"/>
      <c r="I23" s="287" t="s">
        <v>5246</v>
      </c>
      <c r="J23" s="816" t="s">
        <v>71</v>
      </c>
      <c r="K23" s="816" t="s">
        <v>68</v>
      </c>
      <c r="L23" s="818" t="s">
        <v>72</v>
      </c>
      <c r="M23" s="819">
        <v>93</v>
      </c>
      <c r="N23" s="973"/>
      <c r="O23" s="287" t="s">
        <v>5240</v>
      </c>
      <c r="P23" s="816" t="s">
        <v>71</v>
      </c>
      <c r="Q23" s="816" t="s">
        <v>68</v>
      </c>
      <c r="R23" s="818" t="s">
        <v>72</v>
      </c>
      <c r="S23" s="819">
        <v>90</v>
      </c>
      <c r="T23" s="973"/>
      <c r="U23" s="287" t="s">
        <v>5242</v>
      </c>
      <c r="V23" s="816" t="s">
        <v>71</v>
      </c>
      <c r="W23" s="816" t="s">
        <v>68</v>
      </c>
      <c r="X23" s="818" t="s">
        <v>72</v>
      </c>
      <c r="Y23" s="819">
        <v>91</v>
      </c>
      <c r="Z23" s="973"/>
      <c r="AA23" s="354"/>
      <c r="AB23" s="149"/>
      <c r="AC23" s="816"/>
      <c r="AD23" s="818"/>
      <c r="AE23" s="819"/>
      <c r="AF23" s="973"/>
      <c r="AG23" s="235"/>
      <c r="AH23" s="149"/>
      <c r="AI23" s="149"/>
      <c r="AJ23" s="149"/>
      <c r="AK23" s="149"/>
      <c r="AL23" s="973"/>
      <c r="AM23" s="287" t="s">
        <v>5248</v>
      </c>
      <c r="AN23" s="816" t="s">
        <v>71</v>
      </c>
      <c r="AO23" s="816" t="s">
        <v>68</v>
      </c>
      <c r="AP23" s="818" t="s">
        <v>72</v>
      </c>
      <c r="AQ23" s="819">
        <v>94</v>
      </c>
      <c r="AR23" s="973"/>
      <c r="AS23" s="820"/>
      <c r="AT23" s="816"/>
      <c r="AU23" s="816"/>
      <c r="AV23" s="818"/>
      <c r="AW23" s="819"/>
      <c r="AX23" s="973"/>
      <c r="AY23" s="252"/>
      <c r="AZ23" s="252"/>
      <c r="BA23" s="252"/>
      <c r="BB23" s="252"/>
      <c r="BC23" s="252"/>
      <c r="BD23" s="973"/>
      <c r="BE23" s="287" t="s">
        <v>5250</v>
      </c>
      <c r="BF23" s="816" t="s">
        <v>71</v>
      </c>
      <c r="BG23" s="816" t="s">
        <v>68</v>
      </c>
      <c r="BH23" s="818" t="s">
        <v>72</v>
      </c>
      <c r="BI23" s="819">
        <v>95</v>
      </c>
      <c r="BJ23" s="973"/>
      <c r="BK23" s="820"/>
      <c r="BL23" s="816"/>
      <c r="BM23" s="816"/>
      <c r="BN23" s="818"/>
      <c r="BO23" s="819"/>
      <c r="BP23" s="973"/>
      <c r="BQ23" s="287">
        <v>11</v>
      </c>
      <c r="BR23" s="287">
        <v>12</v>
      </c>
      <c r="BS23" s="287">
        <v>13</v>
      </c>
      <c r="BT23" s="820"/>
      <c r="BU23" s="820"/>
      <c r="BV23" s="821"/>
      <c r="BW23" s="822"/>
      <c r="BX23" s="973"/>
      <c r="BY23" s="812" t="s">
        <v>6768</v>
      </c>
      <c r="BZ23" s="816" t="s">
        <v>71</v>
      </c>
      <c r="CA23" s="816" t="s">
        <v>68</v>
      </c>
      <c r="CB23" s="816" t="s">
        <v>72</v>
      </c>
      <c r="CC23" s="817">
        <v>530</v>
      </c>
      <c r="CD23" s="973"/>
      <c r="CE23" s="287" t="s">
        <v>6770</v>
      </c>
      <c r="CF23" s="816" t="s">
        <v>71</v>
      </c>
      <c r="CG23" s="816" t="s">
        <v>68</v>
      </c>
      <c r="CH23" s="818" t="s">
        <v>72</v>
      </c>
      <c r="CI23" s="819">
        <v>531</v>
      </c>
      <c r="CJ23" s="973"/>
      <c r="CK23" s="287" t="s">
        <v>6763</v>
      </c>
      <c r="CL23" s="816" t="s">
        <v>71</v>
      </c>
      <c r="CM23" s="816" t="s">
        <v>68</v>
      </c>
      <c r="CN23" s="818" t="s">
        <v>72</v>
      </c>
      <c r="CO23" s="819">
        <v>528</v>
      </c>
      <c r="CP23" s="973"/>
      <c r="CQ23" s="287" t="s">
        <v>6766</v>
      </c>
      <c r="CR23" s="816" t="s">
        <v>71</v>
      </c>
      <c r="CS23" s="816" t="s">
        <v>68</v>
      </c>
      <c r="CT23" s="818" t="s">
        <v>72</v>
      </c>
      <c r="CU23" s="819">
        <v>529</v>
      </c>
      <c r="CV23" s="973"/>
      <c r="CW23" s="78"/>
      <c r="CX23" s="341"/>
      <c r="CY23" s="341"/>
      <c r="CZ23" s="80"/>
      <c r="DA23" s="82"/>
      <c r="DB23" s="973"/>
      <c r="DC23" s="412"/>
      <c r="DD23" s="149"/>
      <c r="DE23" s="149"/>
      <c r="DF23" s="234"/>
      <c r="DG23" s="243"/>
      <c r="DH23" s="973"/>
      <c r="DI23" s="287" t="s">
        <v>6774</v>
      </c>
      <c r="DJ23" s="816" t="s">
        <v>71</v>
      </c>
      <c r="DK23" s="816" t="s">
        <v>68</v>
      </c>
      <c r="DL23" s="818" t="s">
        <v>72</v>
      </c>
      <c r="DM23" s="819">
        <v>533</v>
      </c>
      <c r="DN23" s="973"/>
      <c r="DO23" s="820"/>
      <c r="DP23" s="816"/>
      <c r="DQ23" s="816"/>
      <c r="DR23" s="818"/>
      <c r="DS23" s="819"/>
      <c r="DT23" s="973"/>
      <c r="DU23" s="820"/>
      <c r="DV23" s="816"/>
      <c r="DW23" s="816"/>
      <c r="DX23" s="818"/>
      <c r="DY23" s="819"/>
      <c r="DZ23" s="973"/>
      <c r="EA23" s="287" t="s">
        <v>6772</v>
      </c>
      <c r="EB23" s="816" t="s">
        <v>71</v>
      </c>
      <c r="EC23" s="816" t="s">
        <v>68</v>
      </c>
      <c r="ED23" s="818" t="s">
        <v>72</v>
      </c>
      <c r="EE23" s="819">
        <v>532</v>
      </c>
      <c r="EF23" s="973"/>
      <c r="EG23" s="287" t="s">
        <v>6776</v>
      </c>
      <c r="EH23" s="816" t="s">
        <v>71</v>
      </c>
      <c r="EI23" s="816" t="s">
        <v>68</v>
      </c>
      <c r="EJ23" s="818" t="s">
        <v>72</v>
      </c>
      <c r="EK23" s="819">
        <v>534</v>
      </c>
      <c r="EL23" s="973"/>
      <c r="EM23" s="286">
        <v>171</v>
      </c>
      <c r="EN23" s="286">
        <v>172</v>
      </c>
      <c r="EO23" s="286">
        <v>173</v>
      </c>
      <c r="EP23" s="821"/>
      <c r="EQ23" s="821"/>
      <c r="ER23" s="821"/>
      <c r="ES23" s="822"/>
      <c r="ET23" s="973"/>
      <c r="EU23" s="287" t="s">
        <v>6780</v>
      </c>
      <c r="EV23" s="149" t="s">
        <v>70</v>
      </c>
      <c r="EW23" s="816" t="s">
        <v>68</v>
      </c>
      <c r="EX23" s="816" t="s">
        <v>72</v>
      </c>
      <c r="EY23" s="819">
        <v>536</v>
      </c>
      <c r="EZ23" s="977"/>
      <c r="FA23" s="823"/>
      <c r="FB23" s="816"/>
      <c r="FC23" s="816"/>
      <c r="FD23" s="816"/>
      <c r="FE23" s="816"/>
      <c r="FF23" s="980"/>
      <c r="FG23" s="265"/>
      <c r="FH23" s="149"/>
      <c r="FI23" s="149"/>
      <c r="FJ23" s="149"/>
      <c r="FK23" s="149"/>
      <c r="FL23" s="980"/>
      <c r="FM23" s="265"/>
      <c r="FN23" s="149"/>
      <c r="FO23" s="149"/>
      <c r="FP23" s="149"/>
      <c r="FQ23" s="149"/>
      <c r="FR23" s="980"/>
      <c r="FS23" s="823"/>
      <c r="FT23" s="816"/>
      <c r="FU23" s="816"/>
      <c r="FV23" s="816"/>
      <c r="FW23" s="816"/>
      <c r="FX23" s="980"/>
      <c r="FY23" s="823"/>
      <c r="FZ23" s="816"/>
      <c r="GA23" s="816"/>
      <c r="GB23" s="816"/>
      <c r="GC23" s="816"/>
      <c r="GD23" s="980"/>
      <c r="GE23" s="824"/>
      <c r="GF23" s="816"/>
      <c r="GG23" s="816"/>
      <c r="GH23" s="816"/>
      <c r="GI23" s="816"/>
      <c r="GJ23" s="980"/>
      <c r="GK23" s="823"/>
      <c r="GL23" s="816"/>
      <c r="GM23" s="816"/>
      <c r="GN23" s="816"/>
      <c r="GO23" s="816"/>
      <c r="GP23" s="980"/>
      <c r="GQ23" s="823"/>
      <c r="GR23" s="816"/>
      <c r="GS23" s="816"/>
      <c r="GT23" s="816"/>
      <c r="GU23" s="816"/>
      <c r="GV23" s="980"/>
      <c r="GW23" s="807">
        <v>174</v>
      </c>
      <c r="GX23" s="821"/>
      <c r="GY23" s="821"/>
      <c r="GZ23" s="821"/>
      <c r="HA23" s="821"/>
      <c r="HB23" s="821"/>
      <c r="HC23" s="821"/>
      <c r="HD23" s="821"/>
      <c r="HE23" s="821"/>
      <c r="HF23" s="821"/>
      <c r="HG23" s="821"/>
      <c r="HH23" s="821"/>
      <c r="HI23" s="821"/>
      <c r="HJ23" s="821"/>
      <c r="HK23" s="821"/>
      <c r="HL23" s="821"/>
      <c r="HM23" s="821"/>
      <c r="HN23" s="937"/>
      <c r="HO23" s="815" t="s">
        <v>5027</v>
      </c>
      <c r="HP23" s="808" t="s">
        <v>7305</v>
      </c>
      <c r="HQ23" s="12" t="s">
        <v>5062</v>
      </c>
      <c r="HR23" s="229">
        <v>1</v>
      </c>
      <c r="HS23" s="12" t="s">
        <v>2233</v>
      </c>
    </row>
    <row r="24" spans="1:227" x14ac:dyDescent="0.25">
      <c r="A24" s="58">
        <v>21</v>
      </c>
      <c r="B24" s="622" t="s">
        <v>5030</v>
      </c>
      <c r="C24" s="812" t="s">
        <v>5299</v>
      </c>
      <c r="D24" s="149" t="s">
        <v>71</v>
      </c>
      <c r="E24" s="149" t="s">
        <v>68</v>
      </c>
      <c r="F24" s="149" t="s">
        <v>72</v>
      </c>
      <c r="G24" s="240">
        <v>98</v>
      </c>
      <c r="H24" s="996"/>
      <c r="I24" s="287" t="s">
        <v>5301</v>
      </c>
      <c r="J24" s="149" t="s">
        <v>71</v>
      </c>
      <c r="K24" s="149" t="s">
        <v>68</v>
      </c>
      <c r="L24" s="234" t="s">
        <v>72</v>
      </c>
      <c r="M24" s="243">
        <v>99</v>
      </c>
      <c r="N24" s="973"/>
      <c r="O24" s="287" t="s">
        <v>5294</v>
      </c>
      <c r="P24" s="149" t="s">
        <v>71</v>
      </c>
      <c r="Q24" s="149" t="s">
        <v>68</v>
      </c>
      <c r="R24" s="234" t="s">
        <v>72</v>
      </c>
      <c r="S24" s="243">
        <v>96</v>
      </c>
      <c r="T24" s="973"/>
      <c r="U24" s="287" t="s">
        <v>5297</v>
      </c>
      <c r="V24" s="149" t="s">
        <v>71</v>
      </c>
      <c r="W24" s="149" t="s">
        <v>68</v>
      </c>
      <c r="X24" s="234" t="s">
        <v>72</v>
      </c>
      <c r="Y24" s="243">
        <v>97</v>
      </c>
      <c r="Z24" s="973"/>
      <c r="AA24" s="354"/>
      <c r="AB24" s="149"/>
      <c r="AC24" s="149"/>
      <c r="AD24" s="234"/>
      <c r="AE24" s="243"/>
      <c r="AF24" s="973"/>
      <c r="AG24" s="235"/>
      <c r="AH24" s="149"/>
      <c r="AI24" s="149"/>
      <c r="AJ24" s="149"/>
      <c r="AK24" s="149"/>
      <c r="AL24" s="973"/>
      <c r="AM24" s="287" t="s">
        <v>5303</v>
      </c>
      <c r="AN24" s="149" t="s">
        <v>71</v>
      </c>
      <c r="AO24" s="149" t="s">
        <v>68</v>
      </c>
      <c r="AP24" s="234" t="s">
        <v>72</v>
      </c>
      <c r="AQ24" s="243">
        <v>100</v>
      </c>
      <c r="AR24" s="973"/>
      <c r="AS24" s="236"/>
      <c r="AT24" s="149"/>
      <c r="AU24" s="149"/>
      <c r="AV24" s="234"/>
      <c r="AW24" s="243"/>
      <c r="AX24" s="973"/>
      <c r="AY24" s="252"/>
      <c r="AZ24" s="252"/>
      <c r="BA24" s="252"/>
      <c r="BB24" s="252"/>
      <c r="BC24" s="252"/>
      <c r="BD24" s="973"/>
      <c r="BE24" s="287" t="s">
        <v>5305</v>
      </c>
      <c r="BF24" s="149" t="s">
        <v>71</v>
      </c>
      <c r="BG24" s="149" t="s">
        <v>68</v>
      </c>
      <c r="BH24" s="234" t="s">
        <v>72</v>
      </c>
      <c r="BI24" s="243">
        <v>101</v>
      </c>
      <c r="BJ24" s="973"/>
      <c r="BK24" s="236"/>
      <c r="BL24" s="149"/>
      <c r="BM24" s="149"/>
      <c r="BN24" s="234"/>
      <c r="BO24" s="243"/>
      <c r="BP24" s="973"/>
      <c r="BQ24" s="287">
        <v>23</v>
      </c>
      <c r="BR24" s="287">
        <v>24</v>
      </c>
      <c r="BS24" s="287">
        <v>25</v>
      </c>
      <c r="BT24" s="236"/>
      <c r="BU24" s="236"/>
      <c r="BV24" s="12"/>
      <c r="BW24" s="72"/>
      <c r="BX24" s="973"/>
      <c r="BY24" s="812" t="s">
        <v>6787</v>
      </c>
      <c r="BZ24" s="341" t="s">
        <v>71</v>
      </c>
      <c r="CA24" s="341" t="s">
        <v>68</v>
      </c>
      <c r="CB24" s="341" t="s">
        <v>72</v>
      </c>
      <c r="CC24" s="67">
        <v>539</v>
      </c>
      <c r="CD24" s="973"/>
      <c r="CE24" s="287" t="s">
        <v>6789</v>
      </c>
      <c r="CF24" s="341" t="s">
        <v>71</v>
      </c>
      <c r="CG24" s="341" t="s">
        <v>68</v>
      </c>
      <c r="CH24" s="79" t="s">
        <v>72</v>
      </c>
      <c r="CI24" s="82">
        <v>540</v>
      </c>
      <c r="CJ24" s="973"/>
      <c r="CK24" s="287" t="s">
        <v>6782</v>
      </c>
      <c r="CL24" s="341" t="s">
        <v>71</v>
      </c>
      <c r="CM24" s="341" t="s">
        <v>68</v>
      </c>
      <c r="CN24" s="79" t="s">
        <v>72</v>
      </c>
      <c r="CO24" s="82">
        <v>537</v>
      </c>
      <c r="CP24" s="973"/>
      <c r="CQ24" s="287" t="s">
        <v>6785</v>
      </c>
      <c r="CR24" s="341" t="s">
        <v>71</v>
      </c>
      <c r="CS24" s="341" t="s">
        <v>68</v>
      </c>
      <c r="CT24" s="79" t="s">
        <v>72</v>
      </c>
      <c r="CU24" s="82">
        <v>538</v>
      </c>
      <c r="CV24" s="973"/>
      <c r="CW24" s="78"/>
      <c r="CX24" s="341"/>
      <c r="CY24" s="341"/>
      <c r="CZ24" s="80"/>
      <c r="DA24" s="82"/>
      <c r="DB24" s="973"/>
      <c r="DC24" s="412"/>
      <c r="DD24" s="149"/>
      <c r="DE24" s="149"/>
      <c r="DF24" s="234"/>
      <c r="DG24" s="243"/>
      <c r="DH24" s="973"/>
      <c r="DI24" s="287" t="s">
        <v>6793</v>
      </c>
      <c r="DJ24" s="341" t="s">
        <v>71</v>
      </c>
      <c r="DK24" s="341" t="s">
        <v>68</v>
      </c>
      <c r="DL24" s="79" t="s">
        <v>72</v>
      </c>
      <c r="DM24" s="82">
        <v>542</v>
      </c>
      <c r="DN24" s="973"/>
      <c r="DO24" s="78"/>
      <c r="DP24" s="341"/>
      <c r="DQ24" s="341"/>
      <c r="DR24" s="79"/>
      <c r="DS24" s="82"/>
      <c r="DT24" s="973"/>
      <c r="DU24" s="78"/>
      <c r="DV24" s="341"/>
      <c r="DW24" s="341"/>
      <c r="DX24" s="79"/>
      <c r="DY24" s="82"/>
      <c r="DZ24" s="973"/>
      <c r="EA24" s="287" t="s">
        <v>6791</v>
      </c>
      <c r="EB24" s="341" t="s">
        <v>71</v>
      </c>
      <c r="EC24" s="341" t="s">
        <v>68</v>
      </c>
      <c r="ED24" s="79" t="s">
        <v>72</v>
      </c>
      <c r="EE24" s="82">
        <v>541</v>
      </c>
      <c r="EF24" s="973"/>
      <c r="EG24" s="287" t="s">
        <v>6795</v>
      </c>
      <c r="EH24" s="149" t="s">
        <v>71</v>
      </c>
      <c r="EI24" s="149" t="s">
        <v>68</v>
      </c>
      <c r="EJ24" s="234" t="s">
        <v>72</v>
      </c>
      <c r="EK24" s="243">
        <v>543</v>
      </c>
      <c r="EL24" s="973"/>
      <c r="EM24" s="286">
        <v>175</v>
      </c>
      <c r="EN24" s="286">
        <v>176</v>
      </c>
      <c r="EO24" s="286">
        <v>177</v>
      </c>
      <c r="EP24" s="12"/>
      <c r="EQ24" s="12"/>
      <c r="ER24" s="12"/>
      <c r="ES24" s="72"/>
      <c r="ET24" s="973"/>
      <c r="EU24" s="287" t="s">
        <v>6799</v>
      </c>
      <c r="EV24" s="149" t="s">
        <v>70</v>
      </c>
      <c r="EW24" s="341" t="s">
        <v>68</v>
      </c>
      <c r="EX24" s="341" t="s">
        <v>72</v>
      </c>
      <c r="EY24" s="82">
        <v>545</v>
      </c>
      <c r="EZ24" s="977"/>
      <c r="FA24" s="54"/>
      <c r="FB24" s="341"/>
      <c r="FC24" s="341"/>
      <c r="FD24" s="341"/>
      <c r="FE24" s="341"/>
      <c r="FF24" s="980"/>
      <c r="FG24" s="812" t="s">
        <v>5315</v>
      </c>
      <c r="FH24" s="149" t="s">
        <v>71</v>
      </c>
      <c r="FI24" s="149" t="s">
        <v>68</v>
      </c>
      <c r="FJ24" s="149" t="s">
        <v>72</v>
      </c>
      <c r="FK24" s="149">
        <v>178</v>
      </c>
      <c r="FL24" s="980"/>
      <c r="FM24" s="812" t="s">
        <v>5317</v>
      </c>
      <c r="FN24" s="149" t="s">
        <v>71</v>
      </c>
      <c r="FO24" s="149" t="s">
        <v>68</v>
      </c>
      <c r="FP24" s="149" t="s">
        <v>72</v>
      </c>
      <c r="FQ24" s="149">
        <v>179</v>
      </c>
      <c r="FR24" s="980"/>
      <c r="FS24" s="54"/>
      <c r="FT24" s="341"/>
      <c r="FU24" s="341"/>
      <c r="FV24" s="341"/>
      <c r="FW24" s="341"/>
      <c r="FX24" s="980"/>
      <c r="FY24" s="54"/>
      <c r="FZ24" s="341"/>
      <c r="GA24" s="341"/>
      <c r="GB24" s="341"/>
      <c r="GC24" s="341"/>
      <c r="GD24" s="980"/>
      <c r="GE24" s="275"/>
      <c r="GF24" s="149"/>
      <c r="GG24" s="149"/>
      <c r="GH24" s="149"/>
      <c r="GI24" s="149"/>
      <c r="GJ24" s="980"/>
      <c r="GK24" s="54"/>
      <c r="GL24" s="341"/>
      <c r="GM24" s="341"/>
      <c r="GN24" s="341"/>
      <c r="GO24" s="341"/>
      <c r="GP24" s="980"/>
      <c r="GQ24" s="54"/>
      <c r="GR24" s="341"/>
      <c r="GS24" s="341"/>
      <c r="GT24" s="341"/>
      <c r="GU24" s="341"/>
      <c r="GV24" s="980"/>
      <c r="GW24" s="807">
        <v>178</v>
      </c>
      <c r="GX24" s="12"/>
      <c r="GY24" s="12"/>
      <c r="GZ24" s="12"/>
      <c r="HA24" s="12"/>
      <c r="HB24" s="12"/>
      <c r="HC24" s="12"/>
      <c r="HD24" s="12"/>
      <c r="HE24" s="12"/>
      <c r="HF24" s="12"/>
      <c r="HG24" s="12"/>
      <c r="HH24" s="12"/>
      <c r="HI24" s="12"/>
      <c r="HJ24" s="12"/>
      <c r="HK24" s="12"/>
      <c r="HL24" s="12"/>
      <c r="HM24" s="12"/>
      <c r="HN24" s="937"/>
      <c r="HO24" s="815" t="s">
        <v>5029</v>
      </c>
      <c r="HP24" s="808" t="s">
        <v>7306</v>
      </c>
      <c r="HQ24" s="12" t="s">
        <v>5062</v>
      </c>
      <c r="HR24" s="229">
        <v>1</v>
      </c>
      <c r="HS24" s="12" t="s">
        <v>2233</v>
      </c>
    </row>
    <row r="25" spans="1:227" x14ac:dyDescent="0.25">
      <c r="A25" s="58">
        <v>22</v>
      </c>
      <c r="B25" s="622" t="s">
        <v>5032</v>
      </c>
      <c r="C25" s="812" t="s">
        <v>5476</v>
      </c>
      <c r="D25" s="149" t="s">
        <v>71</v>
      </c>
      <c r="E25" s="149" t="s">
        <v>68</v>
      </c>
      <c r="F25" s="149" t="s">
        <v>72</v>
      </c>
      <c r="G25" s="240">
        <v>104</v>
      </c>
      <c r="H25" s="996"/>
      <c r="I25" s="287" t="s">
        <v>5478</v>
      </c>
      <c r="J25" s="149" t="s">
        <v>71</v>
      </c>
      <c r="K25" s="149" t="s">
        <v>68</v>
      </c>
      <c r="L25" s="234" t="s">
        <v>72</v>
      </c>
      <c r="M25" s="243">
        <v>105</v>
      </c>
      <c r="N25" s="973"/>
      <c r="O25" s="287" t="s">
        <v>5472</v>
      </c>
      <c r="P25" s="149" t="s">
        <v>71</v>
      </c>
      <c r="Q25" s="149" t="s">
        <v>68</v>
      </c>
      <c r="R25" s="234" t="s">
        <v>72</v>
      </c>
      <c r="S25" s="243">
        <v>102</v>
      </c>
      <c r="T25" s="973"/>
      <c r="U25" s="287" t="s">
        <v>5474</v>
      </c>
      <c r="V25" s="149" t="s">
        <v>71</v>
      </c>
      <c r="W25" s="149" t="s">
        <v>68</v>
      </c>
      <c r="X25" s="234" t="s">
        <v>72</v>
      </c>
      <c r="Y25" s="243">
        <v>103</v>
      </c>
      <c r="Z25" s="973"/>
      <c r="AA25" s="354"/>
      <c r="AB25" s="149"/>
      <c r="AC25" s="149"/>
      <c r="AD25" s="234"/>
      <c r="AE25" s="243"/>
      <c r="AF25" s="973"/>
      <c r="AG25" s="235"/>
      <c r="AH25" s="149"/>
      <c r="AI25" s="149"/>
      <c r="AJ25" s="149"/>
      <c r="AK25" s="149"/>
      <c r="AL25" s="973"/>
      <c r="AM25" s="287" t="s">
        <v>5480</v>
      </c>
      <c r="AN25" s="149" t="s">
        <v>71</v>
      </c>
      <c r="AO25" s="149" t="s">
        <v>68</v>
      </c>
      <c r="AP25" s="234" t="s">
        <v>72</v>
      </c>
      <c r="AQ25" s="243">
        <v>106</v>
      </c>
      <c r="AR25" s="973"/>
      <c r="AS25" s="252"/>
      <c r="AT25" s="149"/>
      <c r="AU25" s="149"/>
      <c r="AV25" s="234"/>
      <c r="AW25" s="243"/>
      <c r="AX25" s="973"/>
      <c r="AY25" s="252"/>
      <c r="AZ25" s="252"/>
      <c r="BA25" s="252"/>
      <c r="BB25" s="252"/>
      <c r="BC25" s="252"/>
      <c r="BD25" s="973"/>
      <c r="BE25" s="287" t="s">
        <v>5482</v>
      </c>
      <c r="BF25" s="149" t="s">
        <v>71</v>
      </c>
      <c r="BG25" s="149" t="s">
        <v>68</v>
      </c>
      <c r="BH25" s="234" t="s">
        <v>72</v>
      </c>
      <c r="BI25" s="243">
        <v>107</v>
      </c>
      <c r="BJ25" s="973"/>
      <c r="BK25" s="236"/>
      <c r="BL25" s="149"/>
      <c r="BM25" s="149"/>
      <c r="BN25" s="234"/>
      <c r="BO25" s="243"/>
      <c r="BP25" s="973"/>
      <c r="BQ25" s="287">
        <v>36</v>
      </c>
      <c r="BR25" s="287">
        <v>37</v>
      </c>
      <c r="BS25" s="287">
        <v>38</v>
      </c>
      <c r="BT25" s="236"/>
      <c r="BU25" s="236"/>
      <c r="BV25" s="12"/>
      <c r="BW25" s="72"/>
      <c r="BX25" s="973"/>
      <c r="BY25" s="812" t="s">
        <v>6806</v>
      </c>
      <c r="BZ25" s="341" t="s">
        <v>71</v>
      </c>
      <c r="CA25" s="341" t="s">
        <v>68</v>
      </c>
      <c r="CB25" s="341" t="s">
        <v>72</v>
      </c>
      <c r="CC25" s="67">
        <v>548</v>
      </c>
      <c r="CD25" s="973"/>
      <c r="CE25" s="287" t="s">
        <v>6808</v>
      </c>
      <c r="CF25" s="341" t="s">
        <v>71</v>
      </c>
      <c r="CG25" s="341" t="s">
        <v>68</v>
      </c>
      <c r="CH25" s="79" t="s">
        <v>72</v>
      </c>
      <c r="CI25" s="82">
        <v>549</v>
      </c>
      <c r="CJ25" s="973"/>
      <c r="CK25" s="287" t="s">
        <v>6801</v>
      </c>
      <c r="CL25" s="341" t="s">
        <v>71</v>
      </c>
      <c r="CM25" s="341" t="s">
        <v>68</v>
      </c>
      <c r="CN25" s="79" t="s">
        <v>72</v>
      </c>
      <c r="CO25" s="82">
        <v>546</v>
      </c>
      <c r="CP25" s="973"/>
      <c r="CQ25" s="287" t="s">
        <v>6804</v>
      </c>
      <c r="CR25" s="341" t="s">
        <v>71</v>
      </c>
      <c r="CS25" s="341" t="s">
        <v>68</v>
      </c>
      <c r="CT25" s="79" t="s">
        <v>72</v>
      </c>
      <c r="CU25" s="82">
        <v>547</v>
      </c>
      <c r="CV25" s="973"/>
      <c r="CW25" s="78"/>
      <c r="CX25" s="341"/>
      <c r="CY25" s="341"/>
      <c r="CZ25" s="80"/>
      <c r="DA25" s="82"/>
      <c r="DB25" s="973"/>
      <c r="DC25" s="412"/>
      <c r="DD25" s="149"/>
      <c r="DE25" s="149"/>
      <c r="DF25" s="234"/>
      <c r="DG25" s="243"/>
      <c r="DH25" s="973"/>
      <c r="DI25" s="287" t="s">
        <v>6812</v>
      </c>
      <c r="DJ25" s="341" t="s">
        <v>71</v>
      </c>
      <c r="DK25" s="341" t="s">
        <v>68</v>
      </c>
      <c r="DL25" s="79" t="s">
        <v>72</v>
      </c>
      <c r="DM25" s="82">
        <v>551</v>
      </c>
      <c r="DN25" s="973"/>
      <c r="DO25" s="78"/>
      <c r="DP25" s="341"/>
      <c r="DQ25" s="341"/>
      <c r="DR25" s="79"/>
      <c r="DS25" s="82"/>
      <c r="DT25" s="973"/>
      <c r="DU25" s="78"/>
      <c r="DV25" s="341"/>
      <c r="DW25" s="341"/>
      <c r="DX25" s="79"/>
      <c r="DY25" s="82"/>
      <c r="DZ25" s="973"/>
      <c r="EA25" s="287" t="s">
        <v>6810</v>
      </c>
      <c r="EB25" s="341" t="s">
        <v>71</v>
      </c>
      <c r="EC25" s="341" t="s">
        <v>68</v>
      </c>
      <c r="ED25" s="79" t="s">
        <v>72</v>
      </c>
      <c r="EE25" s="82">
        <v>550</v>
      </c>
      <c r="EF25" s="973"/>
      <c r="EG25" s="287" t="s">
        <v>6814</v>
      </c>
      <c r="EH25" s="149" t="s">
        <v>71</v>
      </c>
      <c r="EI25" s="149" t="s">
        <v>68</v>
      </c>
      <c r="EJ25" s="234" t="s">
        <v>72</v>
      </c>
      <c r="EK25" s="243">
        <v>552</v>
      </c>
      <c r="EL25" s="973"/>
      <c r="EM25" s="286">
        <v>179</v>
      </c>
      <c r="EN25" s="286">
        <v>180</v>
      </c>
      <c r="EO25" s="286">
        <v>181</v>
      </c>
      <c r="EP25" s="12"/>
      <c r="EQ25" s="12"/>
      <c r="ER25" s="12"/>
      <c r="ES25" s="72"/>
      <c r="ET25" s="973"/>
      <c r="EU25" s="287" t="s">
        <v>6818</v>
      </c>
      <c r="EV25" s="149" t="s">
        <v>70</v>
      </c>
      <c r="EW25" s="341" t="s">
        <v>68</v>
      </c>
      <c r="EX25" s="341" t="s">
        <v>72</v>
      </c>
      <c r="EY25" s="82">
        <v>554</v>
      </c>
      <c r="EZ25" s="977"/>
      <c r="FA25" s="54"/>
      <c r="FB25" s="341"/>
      <c r="FC25" s="341"/>
      <c r="FD25" s="341"/>
      <c r="FE25" s="341"/>
      <c r="FF25" s="980"/>
      <c r="FG25" s="802"/>
      <c r="FL25" s="980"/>
      <c r="FM25" s="265"/>
      <c r="FN25" s="149"/>
      <c r="FO25" s="149"/>
      <c r="FP25" s="149"/>
      <c r="FQ25" s="149"/>
      <c r="FR25" s="980"/>
      <c r="FS25" s="54"/>
      <c r="FT25" s="341"/>
      <c r="FU25" s="341"/>
      <c r="FV25" s="341"/>
      <c r="FW25" s="341"/>
      <c r="FX25" s="980"/>
      <c r="FY25" s="54"/>
      <c r="FZ25" s="341"/>
      <c r="GA25" s="341"/>
      <c r="GB25" s="341"/>
      <c r="GC25" s="341"/>
      <c r="GD25" s="980"/>
      <c r="GE25" s="275"/>
      <c r="GF25" s="149"/>
      <c r="GG25" s="149"/>
      <c r="GH25" s="149"/>
      <c r="GI25" s="149"/>
      <c r="GJ25" s="980"/>
      <c r="GK25" s="54"/>
      <c r="GL25" s="341"/>
      <c r="GM25" s="341"/>
      <c r="GN25" s="341"/>
      <c r="GO25" s="341"/>
      <c r="GP25" s="980"/>
      <c r="GQ25" s="54"/>
      <c r="GR25" s="341"/>
      <c r="GS25" s="341"/>
      <c r="GT25" s="341"/>
      <c r="GU25" s="341"/>
      <c r="GV25" s="980"/>
      <c r="GW25" s="807">
        <v>182</v>
      </c>
      <c r="GX25" s="12"/>
      <c r="GY25" s="12"/>
      <c r="GZ25" s="12"/>
      <c r="HA25" s="12"/>
      <c r="HB25" s="12"/>
      <c r="HC25" s="12"/>
      <c r="HD25" s="12"/>
      <c r="HE25" s="12"/>
      <c r="HF25" s="12"/>
      <c r="HG25" s="12"/>
      <c r="HH25" s="12"/>
      <c r="HI25" s="12"/>
      <c r="HJ25" s="12"/>
      <c r="HK25" s="12"/>
      <c r="HL25" s="12"/>
      <c r="HM25" s="12"/>
      <c r="HN25" s="937"/>
      <c r="HO25" s="815" t="s">
        <v>5031</v>
      </c>
      <c r="HP25" s="808" t="s">
        <v>7307</v>
      </c>
      <c r="HQ25" s="12" t="s">
        <v>5062</v>
      </c>
      <c r="HR25" s="229">
        <v>1</v>
      </c>
      <c r="HS25" s="12" t="s">
        <v>2233</v>
      </c>
    </row>
    <row r="26" spans="1:227" x14ac:dyDescent="0.25">
      <c r="A26" s="58">
        <v>23</v>
      </c>
      <c r="B26" s="622" t="s">
        <v>5034</v>
      </c>
      <c r="C26" s="812" t="s">
        <v>5531</v>
      </c>
      <c r="D26" s="149" t="s">
        <v>71</v>
      </c>
      <c r="E26" s="149" t="s">
        <v>68</v>
      </c>
      <c r="F26" s="149" t="s">
        <v>72</v>
      </c>
      <c r="G26" s="240">
        <v>110</v>
      </c>
      <c r="H26" s="996"/>
      <c r="I26" s="287" t="s">
        <v>5533</v>
      </c>
      <c r="J26" s="149" t="s">
        <v>71</v>
      </c>
      <c r="K26" s="149" t="s">
        <v>68</v>
      </c>
      <c r="L26" s="234" t="s">
        <v>72</v>
      </c>
      <c r="M26" s="243">
        <v>111</v>
      </c>
      <c r="N26" s="973"/>
      <c r="O26" s="287" t="s">
        <v>5526</v>
      </c>
      <c r="P26" s="149" t="s">
        <v>71</v>
      </c>
      <c r="Q26" s="149" t="s">
        <v>68</v>
      </c>
      <c r="R26" s="234" t="s">
        <v>72</v>
      </c>
      <c r="S26" s="243">
        <v>108</v>
      </c>
      <c r="T26" s="973"/>
      <c r="U26" s="287" t="s">
        <v>5529</v>
      </c>
      <c r="V26" s="149" t="s">
        <v>71</v>
      </c>
      <c r="W26" s="149" t="s">
        <v>68</v>
      </c>
      <c r="X26" s="234" t="s">
        <v>72</v>
      </c>
      <c r="Y26" s="243">
        <v>109</v>
      </c>
      <c r="Z26" s="973"/>
      <c r="AA26" s="354"/>
      <c r="AB26" s="149"/>
      <c r="AC26" s="149"/>
      <c r="AD26" s="234"/>
      <c r="AE26" s="243"/>
      <c r="AF26" s="973"/>
      <c r="AG26" s="235"/>
      <c r="AH26" s="149"/>
      <c r="AI26" s="149"/>
      <c r="AJ26" s="234"/>
      <c r="AK26" s="243"/>
      <c r="AL26" s="973"/>
      <c r="AM26" s="287" t="s">
        <v>5535</v>
      </c>
      <c r="AN26" s="149" t="s">
        <v>71</v>
      </c>
      <c r="AO26" s="149" t="s">
        <v>68</v>
      </c>
      <c r="AP26" s="234" t="s">
        <v>72</v>
      </c>
      <c r="AQ26" s="243">
        <v>112</v>
      </c>
      <c r="AR26" s="973"/>
      <c r="AS26" s="252"/>
      <c r="AT26" s="149"/>
      <c r="AU26" s="149"/>
      <c r="AV26" s="234"/>
      <c r="AW26" s="243"/>
      <c r="AX26" s="973"/>
      <c r="AY26" s="252"/>
      <c r="AZ26" s="252"/>
      <c r="BA26" s="252"/>
      <c r="BB26" s="252"/>
      <c r="BC26" s="252"/>
      <c r="BD26" s="973"/>
      <c r="BE26" s="287" t="s">
        <v>5537</v>
      </c>
      <c r="BF26" s="149" t="s">
        <v>71</v>
      </c>
      <c r="BG26" s="149" t="s">
        <v>68</v>
      </c>
      <c r="BH26" s="234" t="s">
        <v>72</v>
      </c>
      <c r="BI26" s="243">
        <v>113</v>
      </c>
      <c r="BJ26" s="973"/>
      <c r="BK26" s="236"/>
      <c r="BL26" s="149"/>
      <c r="BM26" s="149"/>
      <c r="BN26" s="234"/>
      <c r="BO26" s="243"/>
      <c r="BP26" s="973"/>
      <c r="BQ26" s="287">
        <v>48</v>
      </c>
      <c r="BR26" s="287">
        <v>49</v>
      </c>
      <c r="BS26" s="287">
        <v>50</v>
      </c>
      <c r="BT26" s="236"/>
      <c r="BU26" s="236"/>
      <c r="BV26" s="12"/>
      <c r="BW26" s="72"/>
      <c r="BX26" s="973"/>
      <c r="BY26" s="812" t="s">
        <v>6825</v>
      </c>
      <c r="BZ26" s="341" t="s">
        <v>71</v>
      </c>
      <c r="CA26" s="341" t="s">
        <v>68</v>
      </c>
      <c r="CB26" s="341" t="s">
        <v>72</v>
      </c>
      <c r="CC26" s="67">
        <v>557</v>
      </c>
      <c r="CD26" s="973"/>
      <c r="CE26" s="287" t="s">
        <v>6827</v>
      </c>
      <c r="CF26" s="341" t="s">
        <v>71</v>
      </c>
      <c r="CG26" s="341" t="s">
        <v>68</v>
      </c>
      <c r="CH26" s="79" t="s">
        <v>72</v>
      </c>
      <c r="CI26" s="82">
        <v>558</v>
      </c>
      <c r="CJ26" s="973"/>
      <c r="CK26" s="287" t="s">
        <v>6820</v>
      </c>
      <c r="CL26" s="341" t="s">
        <v>71</v>
      </c>
      <c r="CM26" s="341" t="s">
        <v>68</v>
      </c>
      <c r="CN26" s="79" t="s">
        <v>72</v>
      </c>
      <c r="CO26" s="82">
        <v>555</v>
      </c>
      <c r="CP26" s="973"/>
      <c r="CQ26" s="287" t="s">
        <v>6823</v>
      </c>
      <c r="CR26" s="341" t="s">
        <v>71</v>
      </c>
      <c r="CS26" s="341" t="s">
        <v>68</v>
      </c>
      <c r="CT26" s="79" t="s">
        <v>72</v>
      </c>
      <c r="CU26" s="82">
        <v>556</v>
      </c>
      <c r="CV26" s="973"/>
      <c r="CW26" s="78"/>
      <c r="CX26" s="341"/>
      <c r="CY26" s="341"/>
      <c r="CZ26" s="80"/>
      <c r="DA26" s="82"/>
      <c r="DB26" s="973"/>
      <c r="DC26" s="412"/>
      <c r="DD26" s="149"/>
      <c r="DE26" s="149"/>
      <c r="DF26" s="234"/>
      <c r="DG26" s="243"/>
      <c r="DH26" s="973"/>
      <c r="DI26" s="287" t="s">
        <v>6831</v>
      </c>
      <c r="DJ26" s="341" t="s">
        <v>71</v>
      </c>
      <c r="DK26" s="341" t="s">
        <v>68</v>
      </c>
      <c r="DL26" s="79" t="s">
        <v>72</v>
      </c>
      <c r="DM26" s="82">
        <v>560</v>
      </c>
      <c r="DN26" s="973"/>
      <c r="DO26" s="78"/>
      <c r="DP26" s="341"/>
      <c r="DQ26" s="341"/>
      <c r="DR26" s="79"/>
      <c r="DS26" s="82"/>
      <c r="DT26" s="973"/>
      <c r="DU26" s="78"/>
      <c r="DV26" s="341"/>
      <c r="DW26" s="341"/>
      <c r="DX26" s="79"/>
      <c r="DY26" s="82"/>
      <c r="DZ26" s="973"/>
      <c r="EA26" s="287" t="s">
        <v>6829</v>
      </c>
      <c r="EB26" s="341" t="s">
        <v>71</v>
      </c>
      <c r="EC26" s="341" t="s">
        <v>68</v>
      </c>
      <c r="ED26" s="79" t="s">
        <v>72</v>
      </c>
      <c r="EE26" s="82">
        <v>559</v>
      </c>
      <c r="EF26" s="973"/>
      <c r="EG26" s="287" t="s">
        <v>6833</v>
      </c>
      <c r="EH26" s="149" t="s">
        <v>71</v>
      </c>
      <c r="EI26" s="149" t="s">
        <v>68</v>
      </c>
      <c r="EJ26" s="234" t="s">
        <v>72</v>
      </c>
      <c r="EK26" s="243">
        <v>561</v>
      </c>
      <c r="EL26" s="973"/>
      <c r="EM26" s="286">
        <v>183</v>
      </c>
      <c r="EN26" s="286">
        <v>184</v>
      </c>
      <c r="EO26" s="286">
        <v>185</v>
      </c>
      <c r="EP26" s="12"/>
      <c r="EQ26" s="12"/>
      <c r="ER26" s="12"/>
      <c r="ES26" s="72"/>
      <c r="ET26" s="973"/>
      <c r="EU26" s="287" t="s">
        <v>6837</v>
      </c>
      <c r="EV26" s="149" t="s">
        <v>70</v>
      </c>
      <c r="EW26" s="341" t="s">
        <v>68</v>
      </c>
      <c r="EX26" s="341" t="s">
        <v>72</v>
      </c>
      <c r="EY26" s="82">
        <v>563</v>
      </c>
      <c r="EZ26" s="977"/>
      <c r="FA26" s="54"/>
      <c r="FB26" s="341"/>
      <c r="FC26" s="341"/>
      <c r="FD26" s="341"/>
      <c r="FE26" s="341"/>
      <c r="FF26" s="980"/>
      <c r="FG26" s="812" t="s">
        <v>5554</v>
      </c>
      <c r="FH26" s="149" t="s">
        <v>71</v>
      </c>
      <c r="FI26" s="149" t="s">
        <v>68</v>
      </c>
      <c r="FJ26" s="149" t="s">
        <v>72</v>
      </c>
      <c r="FK26" s="149">
        <v>184</v>
      </c>
      <c r="FL26" s="980"/>
      <c r="FM26" s="812" t="s">
        <v>5556</v>
      </c>
      <c r="FN26" s="149" t="s">
        <v>71</v>
      </c>
      <c r="FO26" s="149" t="s">
        <v>68</v>
      </c>
      <c r="FP26" s="149" t="s">
        <v>72</v>
      </c>
      <c r="FQ26" s="149">
        <v>185</v>
      </c>
      <c r="FR26" s="980"/>
      <c r="FS26" s="54"/>
      <c r="FT26" s="341"/>
      <c r="FU26" s="341"/>
      <c r="FV26" s="341"/>
      <c r="FW26" s="341"/>
      <c r="FX26" s="980"/>
      <c r="FY26" s="54"/>
      <c r="FZ26" s="341"/>
      <c r="GA26" s="341"/>
      <c r="GB26" s="341"/>
      <c r="GC26" s="341"/>
      <c r="GD26" s="980"/>
      <c r="GE26" s="265"/>
      <c r="GF26" s="149"/>
      <c r="GG26" s="149"/>
      <c r="GH26" s="149"/>
      <c r="GI26" s="149"/>
      <c r="GJ26" s="980"/>
      <c r="GK26" s="54"/>
      <c r="GL26" s="341"/>
      <c r="GM26" s="341"/>
      <c r="GN26" s="341"/>
      <c r="GO26" s="341"/>
      <c r="GP26" s="980"/>
      <c r="GQ26" s="54"/>
      <c r="GR26" s="341"/>
      <c r="GS26" s="341"/>
      <c r="GT26" s="341"/>
      <c r="GU26" s="341"/>
      <c r="GV26" s="980"/>
      <c r="GW26" s="807">
        <v>186</v>
      </c>
      <c r="GX26" s="12"/>
      <c r="GY26" s="12"/>
      <c r="GZ26" s="12"/>
      <c r="HA26" s="12"/>
      <c r="HB26" s="12"/>
      <c r="HC26" s="12"/>
      <c r="HD26" s="12"/>
      <c r="HE26" s="12"/>
      <c r="HF26" s="12"/>
      <c r="HG26" s="12"/>
      <c r="HH26" s="12"/>
      <c r="HI26" s="12"/>
      <c r="HJ26" s="12"/>
      <c r="HK26" s="12"/>
      <c r="HL26" s="12"/>
      <c r="HM26" s="12"/>
      <c r="HN26" s="937"/>
      <c r="HO26" s="815" t="s">
        <v>5033</v>
      </c>
      <c r="HP26" s="808" t="s">
        <v>7308</v>
      </c>
      <c r="HQ26" s="12" t="s">
        <v>5062</v>
      </c>
      <c r="HR26" s="229">
        <v>1</v>
      </c>
      <c r="HS26" s="12" t="s">
        <v>2233</v>
      </c>
    </row>
    <row r="27" spans="1:227" x14ac:dyDescent="0.25">
      <c r="A27" s="58">
        <v>24</v>
      </c>
      <c r="B27" s="622" t="s">
        <v>5041</v>
      </c>
      <c r="C27" s="812" t="s">
        <v>5206</v>
      </c>
      <c r="D27" s="149" t="s">
        <v>71</v>
      </c>
      <c r="E27" s="149" t="s">
        <v>68</v>
      </c>
      <c r="F27" s="149" t="s">
        <v>72</v>
      </c>
      <c r="G27" s="240">
        <v>24</v>
      </c>
      <c r="H27" s="996"/>
      <c r="I27" s="287" t="s">
        <v>5208</v>
      </c>
      <c r="J27" s="149" t="s">
        <v>71</v>
      </c>
      <c r="K27" s="149" t="s">
        <v>68</v>
      </c>
      <c r="L27" s="234" t="s">
        <v>72</v>
      </c>
      <c r="M27" s="243">
        <v>25</v>
      </c>
      <c r="N27" s="973"/>
      <c r="O27" s="287" t="s">
        <v>5202</v>
      </c>
      <c r="P27" s="149" t="s">
        <v>71</v>
      </c>
      <c r="Q27" s="149" t="s">
        <v>68</v>
      </c>
      <c r="R27" s="234" t="s">
        <v>72</v>
      </c>
      <c r="S27" s="243">
        <v>22</v>
      </c>
      <c r="T27" s="973"/>
      <c r="U27" s="287" t="s">
        <v>5204</v>
      </c>
      <c r="V27" s="149" t="s">
        <v>71</v>
      </c>
      <c r="W27" s="149" t="s">
        <v>68</v>
      </c>
      <c r="X27" s="234" t="s">
        <v>72</v>
      </c>
      <c r="Y27" s="243">
        <v>23</v>
      </c>
      <c r="Z27" s="973"/>
      <c r="AA27" s="354"/>
      <c r="AB27" s="149"/>
      <c r="AC27" s="149"/>
      <c r="AD27" s="234"/>
      <c r="AE27" s="243"/>
      <c r="AF27" s="973"/>
      <c r="AG27" s="826" t="s">
        <v>5214</v>
      </c>
      <c r="AH27" s="149" t="s">
        <v>71</v>
      </c>
      <c r="AI27" s="149" t="s">
        <v>68</v>
      </c>
      <c r="AJ27" s="234" t="s">
        <v>72</v>
      </c>
      <c r="AK27" s="243">
        <v>28</v>
      </c>
      <c r="AL27" s="973"/>
      <c r="AM27" s="287" t="s">
        <v>5210</v>
      </c>
      <c r="AN27" s="149" t="s">
        <v>71</v>
      </c>
      <c r="AO27" s="149" t="s">
        <v>68</v>
      </c>
      <c r="AP27" s="234" t="s">
        <v>72</v>
      </c>
      <c r="AQ27" s="243">
        <v>26</v>
      </c>
      <c r="AR27" s="973"/>
      <c r="AS27" s="252"/>
      <c r="AT27" s="149"/>
      <c r="AU27" s="149"/>
      <c r="AV27" s="234"/>
      <c r="AW27" s="243"/>
      <c r="AX27" s="973"/>
      <c r="AY27" s="252"/>
      <c r="AZ27" s="252"/>
      <c r="BA27" s="252"/>
      <c r="BB27" s="252"/>
      <c r="BC27" s="252"/>
      <c r="BD27" s="973"/>
      <c r="BE27" s="287" t="s">
        <v>5212</v>
      </c>
      <c r="BF27" s="149" t="s">
        <v>71</v>
      </c>
      <c r="BG27" s="149" t="s">
        <v>68</v>
      </c>
      <c r="BH27" s="234" t="s">
        <v>72</v>
      </c>
      <c r="BI27" s="243">
        <v>27</v>
      </c>
      <c r="BJ27" s="973"/>
      <c r="BK27" s="236"/>
      <c r="BL27" s="149"/>
      <c r="BM27" s="149"/>
      <c r="BN27" s="234"/>
      <c r="BO27" s="243"/>
      <c r="BP27" s="973"/>
      <c r="BQ27" s="287">
        <v>2</v>
      </c>
      <c r="BR27" s="287">
        <v>3</v>
      </c>
      <c r="BS27" s="287">
        <v>4</v>
      </c>
      <c r="BT27" s="236"/>
      <c r="BU27" s="236"/>
      <c r="BV27" s="12"/>
      <c r="BW27" s="72"/>
      <c r="BX27" s="973"/>
      <c r="BY27" s="812" t="s">
        <v>6558</v>
      </c>
      <c r="BZ27" s="341" t="s">
        <v>71</v>
      </c>
      <c r="CA27" s="341" t="s">
        <v>68</v>
      </c>
      <c r="CB27" s="341" t="s">
        <v>72</v>
      </c>
      <c r="CC27" s="67">
        <v>431</v>
      </c>
      <c r="CD27" s="973"/>
      <c r="CE27" s="287" t="s">
        <v>6560</v>
      </c>
      <c r="CF27" s="341" t="s">
        <v>71</v>
      </c>
      <c r="CG27" s="341" t="s">
        <v>68</v>
      </c>
      <c r="CH27" s="79" t="s">
        <v>72</v>
      </c>
      <c r="CI27" s="82">
        <v>432</v>
      </c>
      <c r="CJ27" s="973"/>
      <c r="CK27" s="287" t="s">
        <v>6553</v>
      </c>
      <c r="CL27" s="341" t="s">
        <v>71</v>
      </c>
      <c r="CM27" s="341" t="s">
        <v>68</v>
      </c>
      <c r="CN27" s="79" t="s">
        <v>72</v>
      </c>
      <c r="CO27" s="82">
        <v>429</v>
      </c>
      <c r="CP27" s="973"/>
      <c r="CQ27" s="287" t="s">
        <v>6556</v>
      </c>
      <c r="CR27" s="341" t="s">
        <v>71</v>
      </c>
      <c r="CS27" s="341" t="s">
        <v>68</v>
      </c>
      <c r="CT27" s="79" t="s">
        <v>72</v>
      </c>
      <c r="CU27" s="82">
        <v>430</v>
      </c>
      <c r="CV27" s="973"/>
      <c r="CW27" s="78"/>
      <c r="CX27" s="341"/>
      <c r="CY27" s="341"/>
      <c r="CZ27" s="80"/>
      <c r="DA27" s="82"/>
      <c r="DB27" s="973"/>
      <c r="DC27" s="794" t="s">
        <v>7309</v>
      </c>
      <c r="DD27" s="149" t="s">
        <v>71</v>
      </c>
      <c r="DE27" s="149" t="s">
        <v>68</v>
      </c>
      <c r="DF27" s="234" t="s">
        <v>72</v>
      </c>
      <c r="DG27" s="243">
        <v>437</v>
      </c>
      <c r="DH27" s="973"/>
      <c r="DI27" s="287" t="s">
        <v>6564</v>
      </c>
      <c r="DJ27" s="341" t="s">
        <v>71</v>
      </c>
      <c r="DK27" s="341" t="s">
        <v>68</v>
      </c>
      <c r="DL27" s="79" t="s">
        <v>72</v>
      </c>
      <c r="DM27" s="82">
        <v>434</v>
      </c>
      <c r="DN27" s="973"/>
      <c r="DO27" s="78"/>
      <c r="DP27" s="341"/>
      <c r="DQ27" s="341"/>
      <c r="DR27" s="79"/>
      <c r="DS27" s="82"/>
      <c r="DT27" s="973"/>
      <c r="DU27" s="78"/>
      <c r="DV27" s="341"/>
      <c r="DW27" s="341"/>
      <c r="DX27" s="79"/>
      <c r="DY27" s="82"/>
      <c r="DZ27" s="973"/>
      <c r="EA27" s="287" t="s">
        <v>6562</v>
      </c>
      <c r="EB27" s="341" t="s">
        <v>71</v>
      </c>
      <c r="EC27" s="341" t="s">
        <v>68</v>
      </c>
      <c r="ED27" s="79" t="s">
        <v>72</v>
      </c>
      <c r="EE27" s="82">
        <v>433</v>
      </c>
      <c r="EF27" s="973"/>
      <c r="EG27" s="287" t="s">
        <v>6566</v>
      </c>
      <c r="EH27" s="149" t="s">
        <v>71</v>
      </c>
      <c r="EI27" s="149" t="s">
        <v>68</v>
      </c>
      <c r="EJ27" s="234" t="s">
        <v>72</v>
      </c>
      <c r="EK27" s="243">
        <v>435</v>
      </c>
      <c r="EL27" s="973"/>
      <c r="EM27" s="286">
        <v>127</v>
      </c>
      <c r="EN27" s="286">
        <v>128</v>
      </c>
      <c r="EO27" s="286">
        <v>129</v>
      </c>
      <c r="EP27" s="12"/>
      <c r="EQ27" s="12"/>
      <c r="ER27" s="12"/>
      <c r="ES27" s="72"/>
      <c r="ET27" s="973"/>
      <c r="EU27" s="287" t="s">
        <v>6570</v>
      </c>
      <c r="EV27" s="149" t="s">
        <v>70</v>
      </c>
      <c r="EW27" s="341" t="s">
        <v>68</v>
      </c>
      <c r="EX27" s="341" t="s">
        <v>72</v>
      </c>
      <c r="EY27" s="82">
        <v>437</v>
      </c>
      <c r="EZ27" s="977"/>
      <c r="FA27" s="54"/>
      <c r="FB27" s="341"/>
      <c r="FC27" s="341"/>
      <c r="FD27" s="341"/>
      <c r="FE27" s="341"/>
      <c r="FF27" s="980"/>
      <c r="FG27" s="265"/>
      <c r="FH27" s="149"/>
      <c r="FI27" s="149"/>
      <c r="FJ27" s="149"/>
      <c r="FK27" s="149"/>
      <c r="FL27" s="980"/>
      <c r="FM27" s="265"/>
      <c r="FN27" s="149"/>
      <c r="FO27" s="149"/>
      <c r="FP27" s="149"/>
      <c r="FQ27" s="149"/>
      <c r="FR27" s="980"/>
      <c r="FS27" s="54"/>
      <c r="FT27" s="341"/>
      <c r="FU27" s="341"/>
      <c r="FV27" s="341"/>
      <c r="FW27" s="341"/>
      <c r="FX27" s="980"/>
      <c r="FY27" s="54"/>
      <c r="FZ27" s="341"/>
      <c r="GA27" s="341"/>
      <c r="GB27" s="341"/>
      <c r="GC27" s="341"/>
      <c r="GD27" s="980"/>
      <c r="GE27" s="265"/>
      <c r="GF27" s="149"/>
      <c r="GG27" s="149"/>
      <c r="GH27" s="149"/>
      <c r="GI27" s="149"/>
      <c r="GJ27" s="980"/>
      <c r="GK27" s="54"/>
      <c r="GL27" s="341"/>
      <c r="GM27" s="341"/>
      <c r="GN27" s="341"/>
      <c r="GO27" s="341"/>
      <c r="GP27" s="980"/>
      <c r="GQ27" s="54"/>
      <c r="GR27" s="341"/>
      <c r="GS27" s="341"/>
      <c r="GT27" s="341"/>
      <c r="GU27" s="341"/>
      <c r="GV27" s="980"/>
      <c r="GW27" s="807">
        <v>130</v>
      </c>
      <c r="GX27" s="12"/>
      <c r="GY27" s="12"/>
      <c r="GZ27" s="12"/>
      <c r="HA27" s="12"/>
      <c r="HB27" s="12"/>
      <c r="HC27" s="12"/>
      <c r="HD27" s="12"/>
      <c r="HE27" s="12"/>
      <c r="HF27" s="12"/>
      <c r="HG27" s="12"/>
      <c r="HH27" s="12"/>
      <c r="HI27" s="12"/>
      <c r="HJ27" s="12"/>
      <c r="HK27" s="12"/>
      <c r="HL27" s="12"/>
      <c r="HM27" s="12"/>
      <c r="HN27" s="937"/>
      <c r="HO27" s="184" t="s">
        <v>5040</v>
      </c>
      <c r="HP27" s="808" t="s">
        <v>7310</v>
      </c>
      <c r="HQ27" s="12" t="s">
        <v>1533</v>
      </c>
      <c r="HR27" s="229">
        <v>1</v>
      </c>
      <c r="HS27" s="12" t="s">
        <v>2233</v>
      </c>
    </row>
    <row r="28" spans="1:227" x14ac:dyDescent="0.25">
      <c r="A28" s="58">
        <v>25</v>
      </c>
      <c r="B28" s="622" t="s">
        <v>5043</v>
      </c>
      <c r="C28" s="812" t="s">
        <v>5438</v>
      </c>
      <c r="D28" s="149" t="s">
        <v>71</v>
      </c>
      <c r="E28" s="149" t="s">
        <v>68</v>
      </c>
      <c r="F28" s="149" t="s">
        <v>72</v>
      </c>
      <c r="G28" s="240">
        <v>31</v>
      </c>
      <c r="H28" s="996"/>
      <c r="I28" s="287" t="s">
        <v>5440</v>
      </c>
      <c r="J28" s="149" t="s">
        <v>71</v>
      </c>
      <c r="K28" s="149" t="s">
        <v>68</v>
      </c>
      <c r="L28" s="234" t="s">
        <v>72</v>
      </c>
      <c r="M28" s="243">
        <v>32</v>
      </c>
      <c r="N28" s="973"/>
      <c r="O28" s="287" t="s">
        <v>5434</v>
      </c>
      <c r="P28" s="149" t="s">
        <v>71</v>
      </c>
      <c r="Q28" s="149" t="s">
        <v>68</v>
      </c>
      <c r="R28" s="234" t="s">
        <v>72</v>
      </c>
      <c r="S28" s="243">
        <v>29</v>
      </c>
      <c r="T28" s="973"/>
      <c r="U28" s="287" t="s">
        <v>5436</v>
      </c>
      <c r="V28" s="149" t="s">
        <v>71</v>
      </c>
      <c r="W28" s="149" t="s">
        <v>68</v>
      </c>
      <c r="X28" s="234" t="s">
        <v>72</v>
      </c>
      <c r="Y28" s="243">
        <v>30</v>
      </c>
      <c r="Z28" s="973"/>
      <c r="AA28" s="354"/>
      <c r="AB28" s="149"/>
      <c r="AC28" s="149"/>
      <c r="AD28" s="234"/>
      <c r="AE28" s="82"/>
      <c r="AF28" s="973"/>
      <c r="AG28" s="826" t="s">
        <v>5446</v>
      </c>
      <c r="AH28" s="149" t="s">
        <v>71</v>
      </c>
      <c r="AI28" s="149" t="s">
        <v>68</v>
      </c>
      <c r="AJ28" s="234" t="s">
        <v>72</v>
      </c>
      <c r="AK28" s="243">
        <v>35</v>
      </c>
      <c r="AL28" s="973"/>
      <c r="AM28" s="287" t="s">
        <v>5442</v>
      </c>
      <c r="AN28" s="149" t="s">
        <v>71</v>
      </c>
      <c r="AO28" s="149" t="s">
        <v>68</v>
      </c>
      <c r="AP28" s="234" t="s">
        <v>72</v>
      </c>
      <c r="AQ28" s="243">
        <v>33</v>
      </c>
      <c r="AR28" s="973"/>
      <c r="AS28" s="252"/>
      <c r="AT28" s="149"/>
      <c r="AU28" s="149"/>
      <c r="AV28" s="234"/>
      <c r="AW28" s="243"/>
      <c r="AX28" s="973"/>
      <c r="AY28" s="252"/>
      <c r="AZ28" s="252"/>
      <c r="BA28" s="252"/>
      <c r="BB28" s="252"/>
      <c r="BC28" s="252"/>
      <c r="BD28" s="973"/>
      <c r="BE28" s="287" t="s">
        <v>5444</v>
      </c>
      <c r="BF28" s="149" t="s">
        <v>71</v>
      </c>
      <c r="BG28" s="149" t="s">
        <v>68</v>
      </c>
      <c r="BH28" s="234" t="s">
        <v>72</v>
      </c>
      <c r="BI28" s="243">
        <v>34</v>
      </c>
      <c r="BJ28" s="973"/>
      <c r="BK28" s="236"/>
      <c r="BL28" s="149"/>
      <c r="BM28" s="149"/>
      <c r="BN28" s="234"/>
      <c r="BO28" s="243"/>
      <c r="BP28" s="973"/>
      <c r="BQ28" s="287">
        <v>27</v>
      </c>
      <c r="BR28" s="287">
        <v>28</v>
      </c>
      <c r="BS28" s="287">
        <v>29</v>
      </c>
      <c r="BT28" s="236"/>
      <c r="BU28" s="236"/>
      <c r="BV28" s="12"/>
      <c r="BW28" s="72"/>
      <c r="BX28" s="973"/>
      <c r="BY28" s="812" t="s">
        <v>6578</v>
      </c>
      <c r="BZ28" s="341" t="s">
        <v>71</v>
      </c>
      <c r="CA28" s="341" t="s">
        <v>68</v>
      </c>
      <c r="CB28" s="341" t="s">
        <v>72</v>
      </c>
      <c r="CC28" s="67">
        <v>440</v>
      </c>
      <c r="CD28" s="973"/>
      <c r="CE28" s="287" t="s">
        <v>6580</v>
      </c>
      <c r="CF28" s="341" t="s">
        <v>71</v>
      </c>
      <c r="CG28" s="341" t="s">
        <v>68</v>
      </c>
      <c r="CH28" s="79" t="s">
        <v>72</v>
      </c>
      <c r="CI28" s="82">
        <v>441</v>
      </c>
      <c r="CJ28" s="973"/>
      <c r="CK28" s="287" t="s">
        <v>6573</v>
      </c>
      <c r="CL28" s="341" t="s">
        <v>71</v>
      </c>
      <c r="CM28" s="341" t="s">
        <v>68</v>
      </c>
      <c r="CN28" s="79" t="s">
        <v>72</v>
      </c>
      <c r="CO28" s="82">
        <v>438</v>
      </c>
      <c r="CP28" s="973"/>
      <c r="CQ28" s="287" t="s">
        <v>6576</v>
      </c>
      <c r="CR28" s="341" t="s">
        <v>71</v>
      </c>
      <c r="CS28" s="341" t="s">
        <v>68</v>
      </c>
      <c r="CT28" s="79" t="s">
        <v>72</v>
      </c>
      <c r="CU28" s="82">
        <v>439</v>
      </c>
      <c r="CV28" s="973"/>
      <c r="CW28" s="78"/>
      <c r="CX28" s="341"/>
      <c r="CY28" s="341"/>
      <c r="CZ28" s="79"/>
      <c r="DA28" s="82"/>
      <c r="DB28" s="973"/>
      <c r="DC28" s="827" t="s">
        <v>7311</v>
      </c>
      <c r="DD28" s="341" t="s">
        <v>71</v>
      </c>
      <c r="DE28" s="341" t="s">
        <v>68</v>
      </c>
      <c r="DF28" s="79" t="s">
        <v>72</v>
      </c>
      <c r="DG28" s="82">
        <v>446</v>
      </c>
      <c r="DH28" s="973"/>
      <c r="DI28" s="287" t="s">
        <v>6584</v>
      </c>
      <c r="DJ28" s="341" t="s">
        <v>71</v>
      </c>
      <c r="DK28" s="341" t="s">
        <v>68</v>
      </c>
      <c r="DL28" s="79" t="s">
        <v>72</v>
      </c>
      <c r="DM28" s="82">
        <v>443</v>
      </c>
      <c r="DN28" s="973"/>
      <c r="DO28" s="78"/>
      <c r="DP28" s="341"/>
      <c r="DQ28" s="341"/>
      <c r="DR28" s="79"/>
      <c r="DS28" s="82"/>
      <c r="DT28" s="973"/>
      <c r="DU28" s="78"/>
      <c r="DV28" s="341"/>
      <c r="DW28" s="341"/>
      <c r="DX28" s="79"/>
      <c r="DY28" s="82"/>
      <c r="DZ28" s="973"/>
      <c r="EA28" s="287" t="s">
        <v>6582</v>
      </c>
      <c r="EB28" s="341" t="s">
        <v>71</v>
      </c>
      <c r="EC28" s="341" t="s">
        <v>68</v>
      </c>
      <c r="ED28" s="79" t="s">
        <v>72</v>
      </c>
      <c r="EE28" s="82">
        <v>442</v>
      </c>
      <c r="EF28" s="973"/>
      <c r="EG28" s="287" t="s">
        <v>6586</v>
      </c>
      <c r="EH28" s="149" t="s">
        <v>71</v>
      </c>
      <c r="EI28" s="149" t="s">
        <v>68</v>
      </c>
      <c r="EJ28" s="234" t="s">
        <v>72</v>
      </c>
      <c r="EK28" s="243">
        <v>444</v>
      </c>
      <c r="EL28" s="973"/>
      <c r="EM28" s="286">
        <v>131</v>
      </c>
      <c r="EN28" s="286">
        <v>132</v>
      </c>
      <c r="EO28" s="286">
        <v>133</v>
      </c>
      <c r="EP28" s="12"/>
      <c r="EQ28" s="12"/>
      <c r="ER28" s="12"/>
      <c r="ES28" s="72"/>
      <c r="ET28" s="973"/>
      <c r="EU28" s="287" t="s">
        <v>6590</v>
      </c>
      <c r="EV28" s="149" t="s">
        <v>70</v>
      </c>
      <c r="EW28" s="341" t="s">
        <v>68</v>
      </c>
      <c r="EX28" s="341" t="s">
        <v>72</v>
      </c>
      <c r="EY28" s="82">
        <v>446</v>
      </c>
      <c r="EZ28" s="977"/>
      <c r="FA28" s="54"/>
      <c r="FB28" s="341"/>
      <c r="FC28" s="341"/>
      <c r="FD28" s="341"/>
      <c r="FE28" s="341"/>
      <c r="FF28" s="980"/>
      <c r="FG28" s="265"/>
      <c r="FH28" s="149"/>
      <c r="FI28" s="149"/>
      <c r="FJ28" s="149"/>
      <c r="FK28" s="149"/>
      <c r="FL28" s="980"/>
      <c r="FM28" s="265"/>
      <c r="FN28" s="149"/>
      <c r="FO28" s="149"/>
      <c r="FP28" s="149"/>
      <c r="FQ28" s="149"/>
      <c r="FR28" s="980"/>
      <c r="FS28" s="54"/>
      <c r="FT28" s="341"/>
      <c r="FU28" s="341"/>
      <c r="FV28" s="341"/>
      <c r="FW28" s="341"/>
      <c r="FX28" s="980"/>
      <c r="FY28" s="54"/>
      <c r="FZ28" s="341"/>
      <c r="GA28" s="341"/>
      <c r="GB28" s="341"/>
      <c r="GC28" s="341"/>
      <c r="GD28" s="980"/>
      <c r="GE28" s="54"/>
      <c r="GF28" s="341"/>
      <c r="GG28" s="341"/>
      <c r="GH28" s="341"/>
      <c r="GI28" s="341"/>
      <c r="GJ28" s="980"/>
      <c r="GK28" s="54"/>
      <c r="GL28" s="341"/>
      <c r="GM28" s="341"/>
      <c r="GN28" s="341"/>
      <c r="GO28" s="341"/>
      <c r="GP28" s="980"/>
      <c r="GQ28" s="54"/>
      <c r="GR28" s="341"/>
      <c r="GS28" s="341"/>
      <c r="GT28" s="341"/>
      <c r="GU28" s="341"/>
      <c r="GV28" s="980"/>
      <c r="GW28" s="807">
        <v>134</v>
      </c>
      <c r="GX28" s="12"/>
      <c r="GY28" s="12"/>
      <c r="GZ28" s="12"/>
      <c r="HA28" s="12"/>
      <c r="HB28" s="12"/>
      <c r="HC28" s="12"/>
      <c r="HD28" s="12"/>
      <c r="HE28" s="12"/>
      <c r="HF28" s="12"/>
      <c r="HG28" s="12"/>
      <c r="HH28" s="12"/>
      <c r="HI28" s="12"/>
      <c r="HJ28" s="12"/>
      <c r="HK28" s="12"/>
      <c r="HL28" s="12"/>
      <c r="HM28" s="12"/>
      <c r="HN28" s="937"/>
      <c r="HO28" s="184" t="s">
        <v>5042</v>
      </c>
      <c r="HP28" s="506" t="s">
        <v>7312</v>
      </c>
      <c r="HQ28" s="12" t="s">
        <v>1533</v>
      </c>
      <c r="HR28" s="229">
        <v>1</v>
      </c>
      <c r="HS28" s="12" t="s">
        <v>2233</v>
      </c>
    </row>
    <row r="29" spans="1:227" hidden="1" x14ac:dyDescent="0.25">
      <c r="A29" s="58">
        <v>26</v>
      </c>
      <c r="B29" s="622"/>
      <c r="C29" s="828" t="s">
        <v>2396</v>
      </c>
      <c r="D29" s="149" t="s">
        <v>71</v>
      </c>
      <c r="E29" s="149" t="s">
        <v>68</v>
      </c>
      <c r="F29" s="149" t="s">
        <v>72</v>
      </c>
      <c r="G29" s="240">
        <v>219</v>
      </c>
      <c r="H29" s="996"/>
      <c r="I29" s="617" t="s">
        <v>2397</v>
      </c>
      <c r="J29" s="149" t="s">
        <v>71</v>
      </c>
      <c r="K29" s="149" t="s">
        <v>68</v>
      </c>
      <c r="L29" s="234" t="s">
        <v>72</v>
      </c>
      <c r="M29" s="243">
        <v>220</v>
      </c>
      <c r="N29" s="973"/>
      <c r="O29" s="617" t="s">
        <v>2392</v>
      </c>
      <c r="P29" s="149" t="s">
        <v>71</v>
      </c>
      <c r="Q29" s="149" t="s">
        <v>68</v>
      </c>
      <c r="R29" s="234" t="s">
        <v>72</v>
      </c>
      <c r="S29" s="243">
        <v>217</v>
      </c>
      <c r="T29" s="973"/>
      <c r="U29" s="617" t="s">
        <v>2393</v>
      </c>
      <c r="V29" s="149" t="s">
        <v>71</v>
      </c>
      <c r="W29" s="149" t="s">
        <v>68</v>
      </c>
      <c r="X29" s="234" t="s">
        <v>72</v>
      </c>
      <c r="Y29" s="243">
        <v>218</v>
      </c>
      <c r="Z29" s="973"/>
      <c r="AA29" s="78"/>
      <c r="AB29" s="341"/>
      <c r="AC29" s="341"/>
      <c r="AD29" s="79"/>
      <c r="AE29" s="82"/>
      <c r="AF29" s="973"/>
      <c r="AG29" s="236"/>
      <c r="AH29" s="149"/>
      <c r="AI29" s="149"/>
      <c r="AJ29" s="234"/>
      <c r="AK29" s="243"/>
      <c r="AL29" s="973"/>
      <c r="AM29" s="236"/>
      <c r="AN29" s="149"/>
      <c r="AO29" s="149"/>
      <c r="AP29" s="234"/>
      <c r="AQ29" s="243"/>
      <c r="AR29" s="973"/>
      <c r="AS29" s="617" t="s">
        <v>2394</v>
      </c>
      <c r="AT29" s="149" t="s">
        <v>71</v>
      </c>
      <c r="AU29" s="149" t="s">
        <v>68</v>
      </c>
      <c r="AV29" s="234" t="s">
        <v>72</v>
      </c>
      <c r="AW29" s="243">
        <v>221</v>
      </c>
      <c r="AX29" s="973"/>
      <c r="AY29" s="617" t="s">
        <v>2395</v>
      </c>
      <c r="AZ29" s="149" t="s">
        <v>71</v>
      </c>
      <c r="BA29" s="149" t="s">
        <v>68</v>
      </c>
      <c r="BB29" s="234" t="s">
        <v>72</v>
      </c>
      <c r="BC29" s="243">
        <v>222</v>
      </c>
      <c r="BD29" s="973"/>
      <c r="BE29" s="236"/>
      <c r="BF29" s="149"/>
      <c r="BG29" s="149"/>
      <c r="BH29" s="234"/>
      <c r="BI29" s="243"/>
      <c r="BJ29" s="973"/>
      <c r="BK29" s="236"/>
      <c r="BL29" s="149"/>
      <c r="BM29" s="149"/>
      <c r="BN29" s="234"/>
      <c r="BO29" s="243"/>
      <c r="BP29" s="973"/>
      <c r="BQ29" s="287">
        <v>118</v>
      </c>
      <c r="BR29" s="287">
        <v>119</v>
      </c>
      <c r="BS29" s="287">
        <v>120</v>
      </c>
      <c r="BT29" s="236"/>
      <c r="BU29" s="236"/>
      <c r="BV29" s="12"/>
      <c r="BW29" s="72"/>
      <c r="BX29" s="973"/>
      <c r="BY29" s="55"/>
      <c r="BZ29" s="341"/>
      <c r="CA29" s="341"/>
      <c r="CB29" s="341"/>
      <c r="CC29" s="67"/>
      <c r="CD29" s="973"/>
      <c r="CE29" s="78"/>
      <c r="CF29" s="341"/>
      <c r="CG29" s="341"/>
      <c r="CH29" s="79"/>
      <c r="CI29" s="82"/>
      <c r="CJ29" s="973"/>
      <c r="CK29" s="78"/>
      <c r="CL29" s="341"/>
      <c r="CM29" s="341"/>
      <c r="CN29" s="79"/>
      <c r="CO29" s="82"/>
      <c r="CP29" s="973"/>
      <c r="CQ29" s="78"/>
      <c r="CR29" s="341"/>
      <c r="CS29" s="341"/>
      <c r="CT29" s="79"/>
      <c r="CU29" s="82"/>
      <c r="CV29" s="973"/>
      <c r="CW29" s="78"/>
      <c r="CX29" s="341"/>
      <c r="CY29" s="341"/>
      <c r="CZ29" s="79"/>
      <c r="DA29" s="82"/>
      <c r="DB29" s="973"/>
      <c r="DC29" s="78"/>
      <c r="DD29" s="341"/>
      <c r="DE29" s="341"/>
      <c r="DF29" s="79"/>
      <c r="DG29" s="82"/>
      <c r="DH29" s="973"/>
      <c r="DI29" s="78"/>
      <c r="DJ29" s="341"/>
      <c r="DK29" s="341"/>
      <c r="DL29" s="79"/>
      <c r="DM29" s="82"/>
      <c r="DN29" s="973"/>
      <c r="DO29" s="78"/>
      <c r="DP29" s="341"/>
      <c r="DQ29" s="341"/>
      <c r="DR29" s="79"/>
      <c r="DS29" s="82"/>
      <c r="DT29" s="973"/>
      <c r="DU29" s="78"/>
      <c r="DV29" s="341"/>
      <c r="DW29" s="341"/>
      <c r="DX29" s="79"/>
      <c r="DY29" s="82"/>
      <c r="DZ29" s="973"/>
      <c r="EA29" s="78"/>
      <c r="EB29" s="341"/>
      <c r="EC29" s="341"/>
      <c r="ED29" s="79"/>
      <c r="EE29" s="82"/>
      <c r="EF29" s="973"/>
      <c r="EG29" s="236"/>
      <c r="EH29" s="149"/>
      <c r="EI29" s="149"/>
      <c r="EJ29" s="234"/>
      <c r="EK29" s="243"/>
      <c r="EL29" s="973"/>
      <c r="EM29" s="12"/>
      <c r="EN29" s="12"/>
      <c r="EO29" s="12"/>
      <c r="EP29" s="12"/>
      <c r="EQ29" s="12"/>
      <c r="ER29" s="12"/>
      <c r="ES29" s="72"/>
      <c r="ET29" s="973"/>
      <c r="EU29" s="78"/>
      <c r="EV29" s="341"/>
      <c r="EW29" s="341"/>
      <c r="EX29" s="341"/>
      <c r="EY29" s="82"/>
      <c r="EZ29" s="977"/>
      <c r="FA29" s="55"/>
      <c r="FB29" s="341"/>
      <c r="FC29" s="341"/>
      <c r="FD29" s="341"/>
      <c r="FE29" s="341"/>
      <c r="FF29" s="980"/>
      <c r="FG29" s="264"/>
      <c r="FH29" s="149"/>
      <c r="FI29" s="149"/>
      <c r="FJ29" s="149"/>
      <c r="FK29" s="149"/>
      <c r="FL29" s="980"/>
      <c r="FM29" s="264"/>
      <c r="FN29" s="149"/>
      <c r="FO29" s="149"/>
      <c r="FP29" s="149"/>
      <c r="FQ29" s="149"/>
      <c r="FR29" s="980"/>
      <c r="FS29" s="55"/>
      <c r="FT29" s="341"/>
      <c r="FU29" s="341"/>
      <c r="FV29" s="341"/>
      <c r="FW29" s="341"/>
      <c r="FX29" s="980"/>
      <c r="FY29" s="55"/>
      <c r="FZ29" s="341"/>
      <c r="GA29" s="341"/>
      <c r="GB29" s="341"/>
      <c r="GC29" s="341"/>
      <c r="GD29" s="980"/>
      <c r="GE29" s="55"/>
      <c r="GF29" s="341"/>
      <c r="GG29" s="341"/>
      <c r="GH29" s="341"/>
      <c r="GI29" s="341"/>
      <c r="GJ29" s="980"/>
      <c r="GK29" s="55"/>
      <c r="GL29" s="341"/>
      <c r="GM29" s="341"/>
      <c r="GN29" s="341"/>
      <c r="GO29" s="341"/>
      <c r="GP29" s="980"/>
      <c r="GQ29" s="55"/>
      <c r="GR29" s="341"/>
      <c r="GS29" s="341"/>
      <c r="GT29" s="341"/>
      <c r="GU29" s="341"/>
      <c r="GV29" s="980"/>
      <c r="GW29" s="411"/>
      <c r="GX29" s="12"/>
      <c r="GY29" s="12"/>
      <c r="GZ29" s="12"/>
      <c r="HA29" s="12"/>
      <c r="HB29" s="12"/>
      <c r="HC29" s="12"/>
      <c r="HD29" s="12"/>
      <c r="HE29" s="12"/>
      <c r="HF29" s="12"/>
      <c r="HG29" s="12"/>
      <c r="HH29" s="12"/>
      <c r="HI29" s="12"/>
      <c r="HJ29" s="12"/>
      <c r="HK29" s="12"/>
      <c r="HL29" s="12"/>
      <c r="HM29" s="12"/>
      <c r="HN29" s="937"/>
      <c r="HO29" s="184"/>
      <c r="HP29" s="506"/>
      <c r="HQ29" s="12"/>
      <c r="HR29" s="229"/>
      <c r="HS29" s="12"/>
    </row>
    <row r="30" spans="1:227" hidden="1" x14ac:dyDescent="0.25">
      <c r="A30" s="58">
        <v>27</v>
      </c>
      <c r="B30" s="622"/>
      <c r="C30" s="829" t="s">
        <v>2408</v>
      </c>
      <c r="D30" s="149" t="s">
        <v>71</v>
      </c>
      <c r="E30" s="149" t="s">
        <v>68</v>
      </c>
      <c r="F30" s="149" t="s">
        <v>72</v>
      </c>
      <c r="G30" s="240">
        <v>243</v>
      </c>
      <c r="H30" s="996"/>
      <c r="I30" s="617" t="s">
        <v>2409</v>
      </c>
      <c r="J30" s="149" t="s">
        <v>71</v>
      </c>
      <c r="K30" s="149" t="s">
        <v>68</v>
      </c>
      <c r="L30" s="234" t="s">
        <v>72</v>
      </c>
      <c r="M30" s="243">
        <v>244</v>
      </c>
      <c r="N30" s="973"/>
      <c r="O30" s="617" t="s">
        <v>2404</v>
      </c>
      <c r="P30" s="149" t="s">
        <v>71</v>
      </c>
      <c r="Q30" s="149" t="s">
        <v>68</v>
      </c>
      <c r="R30" s="234" t="s">
        <v>72</v>
      </c>
      <c r="S30" s="243">
        <v>241</v>
      </c>
      <c r="T30" s="973"/>
      <c r="U30" s="617" t="s">
        <v>2405</v>
      </c>
      <c r="V30" s="149" t="s">
        <v>71</v>
      </c>
      <c r="W30" s="149" t="s">
        <v>68</v>
      </c>
      <c r="X30" s="234" t="s">
        <v>72</v>
      </c>
      <c r="Y30" s="243">
        <v>242</v>
      </c>
      <c r="Z30" s="973"/>
      <c r="AA30" s="78"/>
      <c r="AB30" s="341"/>
      <c r="AC30" s="341"/>
      <c r="AD30" s="79"/>
      <c r="AE30" s="82"/>
      <c r="AF30" s="973"/>
      <c r="AG30" s="236"/>
      <c r="AH30" s="149"/>
      <c r="AI30" s="149"/>
      <c r="AJ30" s="234"/>
      <c r="AK30" s="243"/>
      <c r="AL30" s="973"/>
      <c r="AM30" s="236"/>
      <c r="AN30" s="149"/>
      <c r="AO30" s="149"/>
      <c r="AP30" s="234"/>
      <c r="AQ30" s="243"/>
      <c r="AR30" s="973"/>
      <c r="AS30" s="617" t="s">
        <v>2406</v>
      </c>
      <c r="AT30" s="149" t="s">
        <v>71</v>
      </c>
      <c r="AU30" s="149" t="s">
        <v>68</v>
      </c>
      <c r="AV30" s="234" t="s">
        <v>72</v>
      </c>
      <c r="AW30" s="243">
        <v>245</v>
      </c>
      <c r="AX30" s="973"/>
      <c r="AY30" s="617" t="s">
        <v>2407</v>
      </c>
      <c r="AZ30" s="149" t="s">
        <v>71</v>
      </c>
      <c r="BA30" s="149" t="s">
        <v>68</v>
      </c>
      <c r="BB30" s="234" t="s">
        <v>72</v>
      </c>
      <c r="BC30" s="243">
        <v>246</v>
      </c>
      <c r="BD30" s="973"/>
      <c r="BE30" s="236"/>
      <c r="BF30" s="149"/>
      <c r="BG30" s="149"/>
      <c r="BH30" s="234"/>
      <c r="BI30" s="243"/>
      <c r="BJ30" s="973"/>
      <c r="BK30" s="236"/>
      <c r="BL30" s="149"/>
      <c r="BM30" s="149"/>
      <c r="BN30" s="234"/>
      <c r="BO30" s="243"/>
      <c r="BP30" s="973"/>
      <c r="BQ30" s="287">
        <v>152</v>
      </c>
      <c r="BR30" s="287">
        <v>153</v>
      </c>
      <c r="BS30" s="287">
        <v>154</v>
      </c>
      <c r="BT30" s="236"/>
      <c r="BU30" s="236"/>
      <c r="BV30" s="12"/>
      <c r="BW30" s="72"/>
      <c r="BX30" s="973"/>
      <c r="BY30" s="54"/>
      <c r="BZ30" s="341"/>
      <c r="CA30" s="341"/>
      <c r="CB30" s="341"/>
      <c r="CC30" s="67"/>
      <c r="CD30" s="973"/>
      <c r="CE30" s="78"/>
      <c r="CF30" s="341"/>
      <c r="CG30" s="341"/>
      <c r="CH30" s="79"/>
      <c r="CI30" s="82"/>
      <c r="CJ30" s="973"/>
      <c r="CK30" s="78"/>
      <c r="CL30" s="341"/>
      <c r="CM30" s="341"/>
      <c r="CN30" s="79"/>
      <c r="CO30" s="82"/>
      <c r="CP30" s="973"/>
      <c r="CQ30" s="78"/>
      <c r="CR30" s="341"/>
      <c r="CS30" s="341"/>
      <c r="CT30" s="79"/>
      <c r="CU30" s="82"/>
      <c r="CV30" s="973"/>
      <c r="CW30" s="78"/>
      <c r="CX30" s="341"/>
      <c r="CY30" s="341"/>
      <c r="CZ30" s="79"/>
      <c r="DA30" s="82"/>
      <c r="DB30" s="973"/>
      <c r="DC30" s="78"/>
      <c r="DD30" s="341"/>
      <c r="DE30" s="341"/>
      <c r="DF30" s="79"/>
      <c r="DG30" s="82"/>
      <c r="DH30" s="973"/>
      <c r="DI30" s="78"/>
      <c r="DJ30" s="341"/>
      <c r="DK30" s="341"/>
      <c r="DL30" s="79"/>
      <c r="DM30" s="82"/>
      <c r="DN30" s="973"/>
      <c r="DO30" s="78"/>
      <c r="DP30" s="341"/>
      <c r="DQ30" s="341"/>
      <c r="DR30" s="79"/>
      <c r="DS30" s="82"/>
      <c r="DT30" s="973"/>
      <c r="DU30" s="78"/>
      <c r="DV30" s="341"/>
      <c r="DW30" s="341"/>
      <c r="DX30" s="79"/>
      <c r="DY30" s="82"/>
      <c r="DZ30" s="973"/>
      <c r="EA30" s="78"/>
      <c r="EB30" s="341"/>
      <c r="EC30" s="341"/>
      <c r="ED30" s="79"/>
      <c r="EE30" s="82"/>
      <c r="EF30" s="973"/>
      <c r="EG30" s="236"/>
      <c r="EH30" s="149"/>
      <c r="EI30" s="149"/>
      <c r="EJ30" s="234"/>
      <c r="EK30" s="243"/>
      <c r="EL30" s="973"/>
      <c r="EM30" s="12"/>
      <c r="EN30" s="12"/>
      <c r="EO30" s="12"/>
      <c r="EP30" s="12"/>
      <c r="EQ30" s="12"/>
      <c r="ER30" s="12"/>
      <c r="ES30" s="72"/>
      <c r="ET30" s="973"/>
      <c r="EU30" s="78"/>
      <c r="EV30" s="341"/>
      <c r="EW30" s="341"/>
      <c r="EX30" s="341"/>
      <c r="EY30" s="82"/>
      <c r="EZ30" s="977"/>
      <c r="FA30" s="54"/>
      <c r="FB30" s="341"/>
      <c r="FC30" s="341"/>
      <c r="FD30" s="341"/>
      <c r="FE30" s="341"/>
      <c r="FF30" s="980"/>
      <c r="FG30" s="265"/>
      <c r="FH30" s="149"/>
      <c r="FI30" s="149"/>
      <c r="FJ30" s="149"/>
      <c r="FK30" s="149"/>
      <c r="FL30" s="980"/>
      <c r="FM30" s="265"/>
      <c r="FN30" s="149"/>
      <c r="FO30" s="149"/>
      <c r="FP30" s="149"/>
      <c r="FQ30" s="149"/>
      <c r="FR30" s="980"/>
      <c r="FS30" s="54"/>
      <c r="FT30" s="341"/>
      <c r="FU30" s="341"/>
      <c r="FV30" s="341"/>
      <c r="FW30" s="341"/>
      <c r="FX30" s="980"/>
      <c r="FY30" s="54"/>
      <c r="FZ30" s="341"/>
      <c r="GA30" s="341"/>
      <c r="GB30" s="341"/>
      <c r="GC30" s="341"/>
      <c r="GD30" s="980"/>
      <c r="GE30" s="54"/>
      <c r="GF30" s="341"/>
      <c r="GG30" s="341"/>
      <c r="GH30" s="341"/>
      <c r="GI30" s="341"/>
      <c r="GJ30" s="980"/>
      <c r="GK30" s="54"/>
      <c r="GL30" s="341"/>
      <c r="GM30" s="341"/>
      <c r="GN30" s="341"/>
      <c r="GO30" s="341"/>
      <c r="GP30" s="980"/>
      <c r="GQ30" s="54"/>
      <c r="GR30" s="341"/>
      <c r="GS30" s="341"/>
      <c r="GT30" s="341"/>
      <c r="GU30" s="341"/>
      <c r="GV30" s="980"/>
      <c r="GW30" s="411"/>
      <c r="GX30" s="12"/>
      <c r="GY30" s="12"/>
      <c r="GZ30" s="12"/>
      <c r="HA30" s="12"/>
      <c r="HB30" s="12"/>
      <c r="HC30" s="12"/>
      <c r="HD30" s="12"/>
      <c r="HE30" s="12"/>
      <c r="HF30" s="12"/>
      <c r="HG30" s="12"/>
      <c r="HH30" s="12"/>
      <c r="HI30" s="12"/>
      <c r="HJ30" s="12"/>
      <c r="HK30" s="12"/>
      <c r="HL30" s="12"/>
      <c r="HM30" s="12"/>
      <c r="HN30" s="937"/>
      <c r="HO30" s="184"/>
      <c r="HP30" s="506"/>
      <c r="HQ30" s="12"/>
      <c r="HR30" s="229"/>
      <c r="HS30" s="12"/>
    </row>
    <row r="31" spans="1:227" hidden="1" x14ac:dyDescent="0.25">
      <c r="A31" s="58">
        <v>28</v>
      </c>
      <c r="B31" s="622"/>
      <c r="C31" s="829" t="s">
        <v>2390</v>
      </c>
      <c r="D31" s="149" t="s">
        <v>71</v>
      </c>
      <c r="E31" s="149" t="s">
        <v>68</v>
      </c>
      <c r="F31" s="149" t="s">
        <v>72</v>
      </c>
      <c r="G31" s="240">
        <v>225</v>
      </c>
      <c r="H31" s="996"/>
      <c r="I31" s="617" t="s">
        <v>2391</v>
      </c>
      <c r="J31" s="149" t="s">
        <v>71</v>
      </c>
      <c r="K31" s="149" t="s">
        <v>68</v>
      </c>
      <c r="L31" s="234" t="s">
        <v>72</v>
      </c>
      <c r="M31" s="243">
        <v>226</v>
      </c>
      <c r="N31" s="973"/>
      <c r="O31" s="617" t="s">
        <v>2386</v>
      </c>
      <c r="P31" s="149" t="s">
        <v>71</v>
      </c>
      <c r="Q31" s="149" t="s">
        <v>68</v>
      </c>
      <c r="R31" s="234" t="s">
        <v>72</v>
      </c>
      <c r="S31" s="243">
        <v>223</v>
      </c>
      <c r="T31" s="973"/>
      <c r="U31" s="617" t="s">
        <v>2387</v>
      </c>
      <c r="V31" s="149" t="s">
        <v>71</v>
      </c>
      <c r="W31" s="149" t="s">
        <v>68</v>
      </c>
      <c r="X31" s="234" t="s">
        <v>72</v>
      </c>
      <c r="Y31" s="243">
        <v>224</v>
      </c>
      <c r="Z31" s="973"/>
      <c r="AA31" s="78"/>
      <c r="AB31" s="341"/>
      <c r="AC31" s="341"/>
      <c r="AD31" s="79"/>
      <c r="AE31" s="82"/>
      <c r="AF31" s="973"/>
      <c r="AG31" s="236"/>
      <c r="AH31" s="149"/>
      <c r="AI31" s="149"/>
      <c r="AJ31" s="234"/>
      <c r="AK31" s="243"/>
      <c r="AL31" s="973"/>
      <c r="AM31" s="236"/>
      <c r="AN31" s="149"/>
      <c r="AO31" s="149"/>
      <c r="AP31" s="234"/>
      <c r="AQ31" s="243"/>
      <c r="AR31" s="973"/>
      <c r="AS31" s="617" t="s">
        <v>2388</v>
      </c>
      <c r="AT31" s="149" t="s">
        <v>71</v>
      </c>
      <c r="AU31" s="149" t="s">
        <v>68</v>
      </c>
      <c r="AV31" s="234" t="s">
        <v>72</v>
      </c>
      <c r="AW31" s="243">
        <v>227</v>
      </c>
      <c r="AX31" s="973"/>
      <c r="AY31" s="617" t="s">
        <v>2389</v>
      </c>
      <c r="AZ31" s="149" t="s">
        <v>71</v>
      </c>
      <c r="BA31" s="149" t="s">
        <v>68</v>
      </c>
      <c r="BB31" s="234" t="s">
        <v>72</v>
      </c>
      <c r="BC31" s="243">
        <v>228</v>
      </c>
      <c r="BD31" s="973"/>
      <c r="BE31" s="236"/>
      <c r="BF31" s="149"/>
      <c r="BG31" s="149"/>
      <c r="BH31" s="234"/>
      <c r="BI31" s="243"/>
      <c r="BJ31" s="973"/>
      <c r="BK31" s="236"/>
      <c r="BL31" s="149"/>
      <c r="BM31" s="149"/>
      <c r="BN31" s="234"/>
      <c r="BO31" s="243"/>
      <c r="BP31" s="973"/>
      <c r="BQ31" s="287">
        <v>121</v>
      </c>
      <c r="BR31" s="287">
        <v>122</v>
      </c>
      <c r="BS31" s="287">
        <v>123</v>
      </c>
      <c r="BT31" s="236"/>
      <c r="BU31" s="236"/>
      <c r="BV31" s="12"/>
      <c r="BW31" s="72"/>
      <c r="BX31" s="973"/>
      <c r="BY31" s="54"/>
      <c r="BZ31" s="341"/>
      <c r="CA31" s="341"/>
      <c r="CB31" s="341"/>
      <c r="CC31" s="67"/>
      <c r="CD31" s="973"/>
      <c r="CE31" s="78"/>
      <c r="CF31" s="341"/>
      <c r="CG31" s="341"/>
      <c r="CH31" s="79"/>
      <c r="CI31" s="82"/>
      <c r="CJ31" s="973"/>
      <c r="CK31" s="78"/>
      <c r="CL31" s="341"/>
      <c r="CM31" s="341"/>
      <c r="CN31" s="79"/>
      <c r="CO31" s="82"/>
      <c r="CP31" s="973"/>
      <c r="CQ31" s="78"/>
      <c r="CR31" s="341"/>
      <c r="CS31" s="341"/>
      <c r="CT31" s="79"/>
      <c r="CU31" s="82"/>
      <c r="CV31" s="973"/>
      <c r="CW31" s="78"/>
      <c r="CX31" s="341"/>
      <c r="CY31" s="341"/>
      <c r="CZ31" s="79"/>
      <c r="DA31" s="82"/>
      <c r="DB31" s="973"/>
      <c r="DC31" s="78"/>
      <c r="DD31" s="341"/>
      <c r="DE31" s="341"/>
      <c r="DF31" s="79"/>
      <c r="DG31" s="82"/>
      <c r="DH31" s="973"/>
      <c r="DI31" s="78"/>
      <c r="DJ31" s="341"/>
      <c r="DK31" s="341"/>
      <c r="DL31" s="79"/>
      <c r="DM31" s="82"/>
      <c r="DN31" s="973"/>
      <c r="DO31" s="78"/>
      <c r="DP31" s="341"/>
      <c r="DQ31" s="341"/>
      <c r="DR31" s="79"/>
      <c r="DS31" s="82"/>
      <c r="DT31" s="973"/>
      <c r="DU31" s="78"/>
      <c r="DV31" s="341"/>
      <c r="DW31" s="341"/>
      <c r="DX31" s="79"/>
      <c r="DY31" s="82"/>
      <c r="DZ31" s="973"/>
      <c r="EA31" s="78"/>
      <c r="EB31" s="341"/>
      <c r="EC31" s="341"/>
      <c r="ED31" s="79"/>
      <c r="EE31" s="82"/>
      <c r="EF31" s="973"/>
      <c r="EG31" s="236"/>
      <c r="EH31" s="149"/>
      <c r="EI31" s="149"/>
      <c r="EJ31" s="234"/>
      <c r="EK31" s="243"/>
      <c r="EL31" s="973"/>
      <c r="EM31" s="12"/>
      <c r="EN31" s="12"/>
      <c r="EO31" s="12"/>
      <c r="EP31" s="12"/>
      <c r="EQ31" s="12"/>
      <c r="ER31" s="12"/>
      <c r="ES31" s="72"/>
      <c r="ET31" s="973"/>
      <c r="EU31" s="78"/>
      <c r="EV31" s="341"/>
      <c r="EW31" s="341"/>
      <c r="EX31" s="341"/>
      <c r="EY31" s="82"/>
      <c r="EZ31" s="977"/>
      <c r="FA31" s="54"/>
      <c r="FB31" s="341"/>
      <c r="FC31" s="341"/>
      <c r="FD31" s="341"/>
      <c r="FE31" s="341"/>
      <c r="FF31" s="980"/>
      <c r="FG31" s="265"/>
      <c r="FH31" s="149"/>
      <c r="FI31" s="149"/>
      <c r="FJ31" s="149"/>
      <c r="FK31" s="149"/>
      <c r="FL31" s="980"/>
      <c r="FM31" s="265"/>
      <c r="FN31" s="149"/>
      <c r="FO31" s="149"/>
      <c r="FP31" s="149"/>
      <c r="FQ31" s="149"/>
      <c r="FR31" s="980"/>
      <c r="FS31" s="54"/>
      <c r="FT31" s="341"/>
      <c r="FU31" s="341"/>
      <c r="FV31" s="341"/>
      <c r="FW31" s="341"/>
      <c r="FX31" s="980"/>
      <c r="FY31" s="54"/>
      <c r="FZ31" s="341"/>
      <c r="GA31" s="341"/>
      <c r="GB31" s="341"/>
      <c r="GC31" s="341"/>
      <c r="GD31" s="980"/>
      <c r="GE31" s="54"/>
      <c r="GF31" s="341"/>
      <c r="GG31" s="341"/>
      <c r="GH31" s="341"/>
      <c r="GI31" s="341"/>
      <c r="GJ31" s="980"/>
      <c r="GK31" s="54"/>
      <c r="GL31" s="341"/>
      <c r="GM31" s="341"/>
      <c r="GN31" s="341"/>
      <c r="GO31" s="341"/>
      <c r="GP31" s="980"/>
      <c r="GQ31" s="54"/>
      <c r="GR31" s="341"/>
      <c r="GS31" s="341"/>
      <c r="GT31" s="341"/>
      <c r="GU31" s="341"/>
      <c r="GV31" s="980"/>
      <c r="GW31" s="411"/>
      <c r="GX31" s="12"/>
      <c r="GY31" s="12"/>
      <c r="GZ31" s="12"/>
      <c r="HA31" s="12"/>
      <c r="HB31" s="12"/>
      <c r="HC31" s="12"/>
      <c r="HD31" s="12"/>
      <c r="HE31" s="12"/>
      <c r="HF31" s="12"/>
      <c r="HG31" s="12"/>
      <c r="HH31" s="12"/>
      <c r="HI31" s="12"/>
      <c r="HJ31" s="12"/>
      <c r="HK31" s="12"/>
      <c r="HL31" s="12"/>
      <c r="HM31" s="12"/>
      <c r="HN31" s="937"/>
      <c r="HO31" s="184"/>
      <c r="HP31" s="506"/>
      <c r="HQ31" s="12"/>
      <c r="HR31" s="229"/>
      <c r="HS31" s="12"/>
    </row>
    <row r="32" spans="1:227" hidden="1" x14ac:dyDescent="0.25">
      <c r="A32" s="58">
        <v>29</v>
      </c>
      <c r="B32" s="622"/>
      <c r="C32" s="829" t="s">
        <v>2402</v>
      </c>
      <c r="D32" s="149" t="s">
        <v>71</v>
      </c>
      <c r="E32" s="149" t="s">
        <v>68</v>
      </c>
      <c r="F32" s="149" t="s">
        <v>72</v>
      </c>
      <c r="G32" s="240">
        <v>249</v>
      </c>
      <c r="H32" s="996"/>
      <c r="I32" s="617" t="s">
        <v>2403</v>
      </c>
      <c r="J32" s="149" t="s">
        <v>71</v>
      </c>
      <c r="K32" s="149" t="s">
        <v>68</v>
      </c>
      <c r="L32" s="234" t="s">
        <v>72</v>
      </c>
      <c r="M32" s="243">
        <v>250</v>
      </c>
      <c r="N32" s="973"/>
      <c r="O32" s="617" t="s">
        <v>2398</v>
      </c>
      <c r="P32" s="149" t="s">
        <v>71</v>
      </c>
      <c r="Q32" s="149" t="s">
        <v>68</v>
      </c>
      <c r="R32" s="234" t="s">
        <v>72</v>
      </c>
      <c r="S32" s="243">
        <v>247</v>
      </c>
      <c r="T32" s="973"/>
      <c r="U32" s="617" t="s">
        <v>2399</v>
      </c>
      <c r="V32" s="149" t="s">
        <v>71</v>
      </c>
      <c r="W32" s="149" t="s">
        <v>68</v>
      </c>
      <c r="X32" s="234" t="s">
        <v>72</v>
      </c>
      <c r="Y32" s="243">
        <v>248</v>
      </c>
      <c r="Z32" s="973"/>
      <c r="AA32" s="78"/>
      <c r="AB32" s="341"/>
      <c r="AC32" s="341"/>
      <c r="AD32" s="79"/>
      <c r="AE32" s="82"/>
      <c r="AF32" s="973"/>
      <c r="AG32" s="236"/>
      <c r="AH32" s="149"/>
      <c r="AI32" s="149"/>
      <c r="AJ32" s="234"/>
      <c r="AK32" s="243"/>
      <c r="AL32" s="973"/>
      <c r="AM32" s="236"/>
      <c r="AN32" s="149"/>
      <c r="AO32" s="149"/>
      <c r="AP32" s="234"/>
      <c r="AQ32" s="243"/>
      <c r="AR32" s="973"/>
      <c r="AS32" s="617" t="s">
        <v>2400</v>
      </c>
      <c r="AT32" s="149" t="s">
        <v>71</v>
      </c>
      <c r="AU32" s="149" t="s">
        <v>68</v>
      </c>
      <c r="AV32" s="234" t="s">
        <v>72</v>
      </c>
      <c r="AW32" s="243">
        <v>251</v>
      </c>
      <c r="AX32" s="973"/>
      <c r="AY32" s="617" t="s">
        <v>2401</v>
      </c>
      <c r="AZ32" s="149" t="s">
        <v>71</v>
      </c>
      <c r="BA32" s="149" t="s">
        <v>68</v>
      </c>
      <c r="BB32" s="234" t="s">
        <v>72</v>
      </c>
      <c r="BC32" s="243">
        <v>252</v>
      </c>
      <c r="BD32" s="973"/>
      <c r="BE32" s="236"/>
      <c r="BF32" s="149"/>
      <c r="BG32" s="149"/>
      <c r="BH32" s="234"/>
      <c r="BI32" s="243"/>
      <c r="BJ32" s="973"/>
      <c r="BK32" s="236"/>
      <c r="BL32" s="149"/>
      <c r="BM32" s="149"/>
      <c r="BN32" s="234"/>
      <c r="BO32" s="243"/>
      <c r="BP32" s="973"/>
      <c r="BQ32" s="287">
        <v>155</v>
      </c>
      <c r="BR32" s="287">
        <v>156</v>
      </c>
      <c r="BS32" s="287">
        <v>157</v>
      </c>
      <c r="BT32" s="236"/>
      <c r="BU32" s="236"/>
      <c r="BV32" s="12"/>
      <c r="BW32" s="72"/>
      <c r="BX32" s="973"/>
      <c r="BY32" s="54"/>
      <c r="BZ32" s="341"/>
      <c r="CA32" s="341"/>
      <c r="CB32" s="341"/>
      <c r="CC32" s="67"/>
      <c r="CD32" s="973"/>
      <c r="CE32" s="78"/>
      <c r="CF32" s="341"/>
      <c r="CG32" s="341"/>
      <c r="CH32" s="79"/>
      <c r="CI32" s="82"/>
      <c r="CJ32" s="973"/>
      <c r="CK32" s="78"/>
      <c r="CL32" s="341"/>
      <c r="CM32" s="341"/>
      <c r="CN32" s="79"/>
      <c r="CO32" s="82"/>
      <c r="CP32" s="973"/>
      <c r="CQ32" s="78"/>
      <c r="CR32" s="341"/>
      <c r="CS32" s="341"/>
      <c r="CT32" s="79"/>
      <c r="CU32" s="82"/>
      <c r="CV32" s="973"/>
      <c r="CW32" s="78"/>
      <c r="CX32" s="341"/>
      <c r="CY32" s="341"/>
      <c r="CZ32" s="79"/>
      <c r="DA32" s="82"/>
      <c r="DB32" s="973"/>
      <c r="DC32" s="78"/>
      <c r="DD32" s="341"/>
      <c r="DE32" s="341"/>
      <c r="DF32" s="79"/>
      <c r="DG32" s="82"/>
      <c r="DH32" s="973"/>
      <c r="DI32" s="78"/>
      <c r="DJ32" s="341"/>
      <c r="DK32" s="341"/>
      <c r="DL32" s="79"/>
      <c r="DM32" s="82"/>
      <c r="DN32" s="973"/>
      <c r="DO32" s="78"/>
      <c r="DP32" s="341"/>
      <c r="DQ32" s="341"/>
      <c r="DR32" s="79"/>
      <c r="DS32" s="82"/>
      <c r="DT32" s="973"/>
      <c r="DU32" s="78"/>
      <c r="DV32" s="341"/>
      <c r="DW32" s="341"/>
      <c r="DX32" s="79"/>
      <c r="DY32" s="82"/>
      <c r="DZ32" s="973"/>
      <c r="EA32" s="78"/>
      <c r="EB32" s="341"/>
      <c r="EC32" s="341"/>
      <c r="ED32" s="79"/>
      <c r="EE32" s="82"/>
      <c r="EF32" s="973"/>
      <c r="EG32" s="236"/>
      <c r="EH32" s="149"/>
      <c r="EI32" s="149"/>
      <c r="EJ32" s="234"/>
      <c r="EK32" s="243"/>
      <c r="EL32" s="973"/>
      <c r="EM32" s="12"/>
      <c r="EN32" s="12"/>
      <c r="EO32" s="12"/>
      <c r="EP32" s="12"/>
      <c r="EQ32" s="12"/>
      <c r="ER32" s="12"/>
      <c r="ES32" s="72"/>
      <c r="ET32" s="973"/>
      <c r="EU32" s="78"/>
      <c r="EV32" s="341"/>
      <c r="EW32" s="341"/>
      <c r="EX32" s="341"/>
      <c r="EY32" s="82"/>
      <c r="EZ32" s="977"/>
      <c r="FA32" s="54"/>
      <c r="FB32" s="341"/>
      <c r="FC32" s="341"/>
      <c r="FD32" s="341"/>
      <c r="FE32" s="341"/>
      <c r="FF32" s="980"/>
      <c r="FG32" s="265"/>
      <c r="FH32" s="149"/>
      <c r="FI32" s="149"/>
      <c r="FJ32" s="149"/>
      <c r="FK32" s="149"/>
      <c r="FL32" s="980"/>
      <c r="FM32" s="265"/>
      <c r="FN32" s="149"/>
      <c r="FO32" s="149"/>
      <c r="FP32" s="149"/>
      <c r="FQ32" s="149"/>
      <c r="FR32" s="980"/>
      <c r="FS32" s="54"/>
      <c r="FT32" s="341"/>
      <c r="FU32" s="341"/>
      <c r="FV32" s="341"/>
      <c r="FW32" s="341"/>
      <c r="FX32" s="980"/>
      <c r="FY32" s="54"/>
      <c r="FZ32" s="341"/>
      <c r="GA32" s="341"/>
      <c r="GB32" s="341"/>
      <c r="GC32" s="341"/>
      <c r="GD32" s="980"/>
      <c r="GE32" s="54"/>
      <c r="GF32" s="341"/>
      <c r="GG32" s="341"/>
      <c r="GH32" s="341"/>
      <c r="GI32" s="341"/>
      <c r="GJ32" s="980"/>
      <c r="GK32" s="54"/>
      <c r="GL32" s="341"/>
      <c r="GM32" s="341"/>
      <c r="GN32" s="341"/>
      <c r="GO32" s="341"/>
      <c r="GP32" s="980"/>
      <c r="GQ32" s="54"/>
      <c r="GR32" s="341"/>
      <c r="GS32" s="341"/>
      <c r="GT32" s="341"/>
      <c r="GU32" s="341"/>
      <c r="GV32" s="980"/>
      <c r="GW32" s="411"/>
      <c r="GX32" s="12"/>
      <c r="GY32" s="12"/>
      <c r="GZ32" s="12"/>
      <c r="HA32" s="12"/>
      <c r="HB32" s="12"/>
      <c r="HC32" s="12"/>
      <c r="HD32" s="12"/>
      <c r="HE32" s="12"/>
      <c r="HF32" s="12"/>
      <c r="HG32" s="12"/>
      <c r="HH32" s="12"/>
      <c r="HI32" s="12"/>
      <c r="HJ32" s="12"/>
      <c r="HK32" s="12"/>
      <c r="HL32" s="12"/>
      <c r="HM32" s="12"/>
      <c r="HN32" s="937"/>
      <c r="HO32" s="184"/>
      <c r="HP32" s="506"/>
      <c r="HQ32" s="12"/>
      <c r="HR32" s="229"/>
      <c r="HS32" s="12"/>
    </row>
    <row r="33" spans="1:227" hidden="1" x14ac:dyDescent="0.25">
      <c r="A33" s="58">
        <v>30</v>
      </c>
      <c r="B33" s="622"/>
      <c r="C33" s="829" t="s">
        <v>7313</v>
      </c>
      <c r="D33" s="149" t="s">
        <v>71</v>
      </c>
      <c r="E33" s="149" t="s">
        <v>68</v>
      </c>
      <c r="F33" s="149" t="s">
        <v>72</v>
      </c>
      <c r="G33" s="240">
        <v>231</v>
      </c>
      <c r="H33" s="996"/>
      <c r="I33" s="617" t="s">
        <v>7314</v>
      </c>
      <c r="J33" s="149" t="s">
        <v>71</v>
      </c>
      <c r="K33" s="149" t="s">
        <v>68</v>
      </c>
      <c r="L33" s="234" t="s">
        <v>72</v>
      </c>
      <c r="M33" s="243">
        <v>232</v>
      </c>
      <c r="N33" s="973"/>
      <c r="O33" s="617" t="s">
        <v>7315</v>
      </c>
      <c r="P33" s="149" t="s">
        <v>71</v>
      </c>
      <c r="Q33" s="149" t="s">
        <v>68</v>
      </c>
      <c r="R33" s="234" t="s">
        <v>72</v>
      </c>
      <c r="S33" s="243">
        <v>229</v>
      </c>
      <c r="T33" s="973"/>
      <c r="U33" s="617" t="s">
        <v>7316</v>
      </c>
      <c r="V33" s="149" t="s">
        <v>71</v>
      </c>
      <c r="W33" s="149" t="s">
        <v>68</v>
      </c>
      <c r="X33" s="234" t="s">
        <v>72</v>
      </c>
      <c r="Y33" s="243">
        <v>230</v>
      </c>
      <c r="Z33" s="973"/>
      <c r="AA33" s="78"/>
      <c r="AB33" s="341"/>
      <c r="AC33" s="341"/>
      <c r="AD33" s="79"/>
      <c r="AE33" s="82"/>
      <c r="AF33" s="973"/>
      <c r="AG33" s="236"/>
      <c r="AH33" s="149"/>
      <c r="AI33" s="149"/>
      <c r="AJ33" s="234"/>
      <c r="AK33" s="243"/>
      <c r="AL33" s="973"/>
      <c r="AM33" s="236"/>
      <c r="AN33" s="149"/>
      <c r="AO33" s="149"/>
      <c r="AP33" s="234"/>
      <c r="AQ33" s="243"/>
      <c r="AR33" s="973"/>
      <c r="AS33" s="617" t="s">
        <v>7317</v>
      </c>
      <c r="AT33" s="149" t="s">
        <v>71</v>
      </c>
      <c r="AU33" s="149" t="s">
        <v>68</v>
      </c>
      <c r="AV33" s="234" t="s">
        <v>72</v>
      </c>
      <c r="AW33" s="243">
        <v>233</v>
      </c>
      <c r="AX33" s="973"/>
      <c r="AY33" s="617" t="s">
        <v>7318</v>
      </c>
      <c r="AZ33" s="149" t="s">
        <v>71</v>
      </c>
      <c r="BA33" s="149" t="s">
        <v>68</v>
      </c>
      <c r="BB33" s="234" t="s">
        <v>72</v>
      </c>
      <c r="BC33" s="243">
        <v>234</v>
      </c>
      <c r="BD33" s="973"/>
      <c r="BE33" s="236"/>
      <c r="BF33" s="149"/>
      <c r="BG33" s="149"/>
      <c r="BH33" s="234"/>
      <c r="BI33" s="243"/>
      <c r="BJ33" s="973"/>
      <c r="BK33" s="236"/>
      <c r="BL33" s="149"/>
      <c r="BM33" s="149"/>
      <c r="BN33" s="234"/>
      <c r="BO33" s="243"/>
      <c r="BP33" s="973"/>
      <c r="BQ33" s="287">
        <v>124</v>
      </c>
      <c r="BR33" s="287">
        <v>125</v>
      </c>
      <c r="BS33" s="287">
        <v>126</v>
      </c>
      <c r="BT33" s="236"/>
      <c r="BU33" s="236"/>
      <c r="BV33" s="12"/>
      <c r="BW33" s="72"/>
      <c r="BX33" s="973"/>
      <c r="BY33" s="54"/>
      <c r="BZ33" s="341"/>
      <c r="CA33" s="341"/>
      <c r="CB33" s="341"/>
      <c r="CC33" s="67"/>
      <c r="CD33" s="973"/>
      <c r="CE33" s="78"/>
      <c r="CF33" s="341"/>
      <c r="CG33" s="341"/>
      <c r="CH33" s="79"/>
      <c r="CI33" s="82"/>
      <c r="CJ33" s="973"/>
      <c r="CK33" s="78"/>
      <c r="CL33" s="341"/>
      <c r="CM33" s="341"/>
      <c r="CN33" s="79"/>
      <c r="CO33" s="82"/>
      <c r="CP33" s="973"/>
      <c r="CQ33" s="78"/>
      <c r="CR33" s="341"/>
      <c r="CS33" s="341"/>
      <c r="CT33" s="79"/>
      <c r="CU33" s="82"/>
      <c r="CV33" s="973"/>
      <c r="CW33" s="78"/>
      <c r="CX33" s="341"/>
      <c r="CY33" s="341"/>
      <c r="CZ33" s="79"/>
      <c r="DA33" s="82"/>
      <c r="DB33" s="973"/>
      <c r="DC33" s="78"/>
      <c r="DD33" s="341"/>
      <c r="DE33" s="341"/>
      <c r="DF33" s="79"/>
      <c r="DG33" s="82"/>
      <c r="DH33" s="973"/>
      <c r="DI33" s="78"/>
      <c r="DJ33" s="341"/>
      <c r="DK33" s="341"/>
      <c r="DL33" s="79"/>
      <c r="DM33" s="82"/>
      <c r="DN33" s="973"/>
      <c r="DO33" s="78"/>
      <c r="DP33" s="341"/>
      <c r="DQ33" s="341"/>
      <c r="DR33" s="79"/>
      <c r="DS33" s="82"/>
      <c r="DT33" s="973"/>
      <c r="DU33" s="78"/>
      <c r="DV33" s="341"/>
      <c r="DW33" s="341"/>
      <c r="DX33" s="79"/>
      <c r="DY33" s="82"/>
      <c r="DZ33" s="973"/>
      <c r="EA33" s="78"/>
      <c r="EB33" s="341"/>
      <c r="EC33" s="341"/>
      <c r="ED33" s="79"/>
      <c r="EE33" s="82"/>
      <c r="EF33" s="973"/>
      <c r="EG33" s="236"/>
      <c r="EH33" s="149"/>
      <c r="EI33" s="149"/>
      <c r="EJ33" s="234"/>
      <c r="EK33" s="243"/>
      <c r="EL33" s="973"/>
      <c r="EM33" s="12"/>
      <c r="EN33" s="12"/>
      <c r="EO33" s="12"/>
      <c r="EP33" s="12"/>
      <c r="EQ33" s="12"/>
      <c r="ER33" s="12"/>
      <c r="ES33" s="72"/>
      <c r="ET33" s="973"/>
      <c r="EU33" s="78"/>
      <c r="EV33" s="341"/>
      <c r="EW33" s="341"/>
      <c r="EX33" s="341"/>
      <c r="EY33" s="82"/>
      <c r="EZ33" s="977"/>
      <c r="FA33" s="54"/>
      <c r="FB33" s="341"/>
      <c r="FC33" s="341"/>
      <c r="FD33" s="341"/>
      <c r="FE33" s="341"/>
      <c r="FF33" s="980"/>
      <c r="FG33" s="265"/>
      <c r="FH33" s="149"/>
      <c r="FI33" s="149"/>
      <c r="FJ33" s="149"/>
      <c r="FK33" s="149"/>
      <c r="FL33" s="980"/>
      <c r="FM33" s="265"/>
      <c r="FN33" s="149"/>
      <c r="FO33" s="149"/>
      <c r="FP33" s="149"/>
      <c r="FQ33" s="149"/>
      <c r="FR33" s="980"/>
      <c r="FS33" s="54"/>
      <c r="FT33" s="341"/>
      <c r="FU33" s="341"/>
      <c r="FV33" s="341"/>
      <c r="FW33" s="341"/>
      <c r="FX33" s="980"/>
      <c r="FY33" s="54"/>
      <c r="FZ33" s="341"/>
      <c r="GA33" s="341"/>
      <c r="GB33" s="341"/>
      <c r="GC33" s="341"/>
      <c r="GD33" s="980"/>
      <c r="GE33" s="54"/>
      <c r="GF33" s="341"/>
      <c r="GG33" s="341"/>
      <c r="GH33" s="341"/>
      <c r="GI33" s="341"/>
      <c r="GJ33" s="980"/>
      <c r="GK33" s="54"/>
      <c r="GL33" s="341"/>
      <c r="GM33" s="341"/>
      <c r="GN33" s="341"/>
      <c r="GO33" s="341"/>
      <c r="GP33" s="980"/>
      <c r="GQ33" s="54"/>
      <c r="GR33" s="341"/>
      <c r="GS33" s="341"/>
      <c r="GT33" s="341"/>
      <c r="GU33" s="341"/>
      <c r="GV33" s="980"/>
      <c r="GW33" s="411"/>
      <c r="GX33" s="12"/>
      <c r="GY33" s="12"/>
      <c r="GZ33" s="12"/>
      <c r="HA33" s="12"/>
      <c r="HB33" s="12"/>
      <c r="HC33" s="12"/>
      <c r="HD33" s="12"/>
      <c r="HE33" s="12"/>
      <c r="HF33" s="12"/>
      <c r="HG33" s="12"/>
      <c r="HH33" s="12"/>
      <c r="HI33" s="12"/>
      <c r="HJ33" s="12"/>
      <c r="HK33" s="12"/>
      <c r="HL33" s="12"/>
      <c r="HM33" s="12"/>
      <c r="HN33" s="937"/>
      <c r="HO33" s="184"/>
      <c r="HP33" s="506"/>
      <c r="HQ33" s="12"/>
      <c r="HR33" s="229"/>
      <c r="HS33" s="12"/>
    </row>
    <row r="34" spans="1:227" hidden="1" x14ac:dyDescent="0.25">
      <c r="A34" s="58">
        <v>31</v>
      </c>
      <c r="C34" s="265"/>
      <c r="D34" s="149"/>
      <c r="E34" s="149"/>
      <c r="F34" s="149"/>
      <c r="G34" s="240"/>
      <c r="H34" s="996"/>
      <c r="I34" s="236"/>
      <c r="J34" s="149"/>
      <c r="K34" s="149"/>
      <c r="L34" s="234"/>
      <c r="M34" s="243"/>
      <c r="N34" s="973"/>
      <c r="O34" s="236"/>
      <c r="P34" s="149"/>
      <c r="Q34" s="149"/>
      <c r="R34" s="234"/>
      <c r="S34" s="243"/>
      <c r="T34" s="973"/>
      <c r="U34" s="236"/>
      <c r="V34" s="149"/>
      <c r="W34" s="149"/>
      <c r="X34" s="234"/>
      <c r="Y34" s="243"/>
      <c r="Z34" s="973"/>
      <c r="AA34" s="78"/>
      <c r="AB34" s="341"/>
      <c r="AC34" s="341"/>
      <c r="AD34" s="79"/>
      <c r="AE34" s="82"/>
      <c r="AF34" s="973"/>
      <c r="AG34" s="236"/>
      <c r="AH34" s="149"/>
      <c r="AI34" s="149"/>
      <c r="AJ34" s="234"/>
      <c r="AK34" s="243"/>
      <c r="AL34" s="973"/>
      <c r="AM34" s="236"/>
      <c r="AN34" s="149"/>
      <c r="AO34" s="149"/>
      <c r="AP34" s="234"/>
      <c r="AQ34" s="243"/>
      <c r="AR34" s="973"/>
      <c r="AS34" s="236"/>
      <c r="AT34" s="149"/>
      <c r="AU34" s="149"/>
      <c r="AV34" s="234"/>
      <c r="AW34" s="243"/>
      <c r="AX34" s="973"/>
      <c r="AY34" s="236"/>
      <c r="AZ34" s="149"/>
      <c r="BA34" s="149"/>
      <c r="BB34" s="234"/>
      <c r="BC34" s="243"/>
      <c r="BD34" s="973"/>
      <c r="BE34" s="236"/>
      <c r="BF34" s="149"/>
      <c r="BG34" s="149"/>
      <c r="BH34" s="234"/>
      <c r="BI34" s="243"/>
      <c r="BJ34" s="973"/>
      <c r="BK34" s="236"/>
      <c r="BL34" s="149"/>
      <c r="BM34" s="149"/>
      <c r="BN34" s="234"/>
      <c r="BO34" s="243"/>
      <c r="BP34" s="973"/>
      <c r="BQ34" s="236"/>
      <c r="BR34" s="236"/>
      <c r="BS34" s="236"/>
      <c r="BT34" s="236"/>
      <c r="BU34" s="236"/>
      <c r="BV34" s="12"/>
      <c r="BW34" s="72"/>
      <c r="BX34" s="973"/>
      <c r="BY34" s="54"/>
      <c r="BZ34" s="341"/>
      <c r="CA34" s="341"/>
      <c r="CB34" s="341"/>
      <c r="CC34" s="67"/>
      <c r="CD34" s="973"/>
      <c r="CE34" s="78"/>
      <c r="CF34" s="341"/>
      <c r="CG34" s="341"/>
      <c r="CH34" s="79"/>
      <c r="CI34" s="82"/>
      <c r="CJ34" s="973"/>
      <c r="CK34" s="78"/>
      <c r="CL34" s="341"/>
      <c r="CM34" s="341"/>
      <c r="CN34" s="79"/>
      <c r="CO34" s="82"/>
      <c r="CP34" s="973"/>
      <c r="CQ34" s="78"/>
      <c r="CR34" s="341"/>
      <c r="CS34" s="341"/>
      <c r="CT34" s="79"/>
      <c r="CU34" s="82"/>
      <c r="CV34" s="973"/>
      <c r="CW34" s="78"/>
      <c r="CX34" s="341"/>
      <c r="CY34" s="341"/>
      <c r="CZ34" s="79"/>
      <c r="DA34" s="82"/>
      <c r="DB34" s="973"/>
      <c r="DC34" s="78"/>
      <c r="DD34" s="341"/>
      <c r="DE34" s="341"/>
      <c r="DF34" s="79"/>
      <c r="DG34" s="82"/>
      <c r="DH34" s="973"/>
      <c r="DI34" s="78"/>
      <c r="DJ34" s="341"/>
      <c r="DK34" s="341"/>
      <c r="DL34" s="79"/>
      <c r="DM34" s="82"/>
      <c r="DN34" s="973"/>
      <c r="DO34" s="78"/>
      <c r="DP34" s="341"/>
      <c r="DQ34" s="341"/>
      <c r="DR34" s="79"/>
      <c r="DS34" s="82"/>
      <c r="DT34" s="973"/>
      <c r="DU34" s="78"/>
      <c r="DV34" s="341"/>
      <c r="DW34" s="341"/>
      <c r="DX34" s="79"/>
      <c r="DY34" s="82"/>
      <c r="DZ34" s="973"/>
      <c r="EA34" s="78"/>
      <c r="EB34" s="341"/>
      <c r="EC34" s="341"/>
      <c r="ED34" s="79"/>
      <c r="EE34" s="82"/>
      <c r="EF34" s="973"/>
      <c r="EG34" s="236"/>
      <c r="EH34" s="149"/>
      <c r="EI34" s="149"/>
      <c r="EJ34" s="234"/>
      <c r="EK34" s="243"/>
      <c r="EL34" s="973"/>
      <c r="EM34" s="12"/>
      <c r="EN34" s="12"/>
      <c r="EO34" s="12"/>
      <c r="EP34" s="12"/>
      <c r="EQ34" s="12"/>
      <c r="ER34" s="12"/>
      <c r="ES34" s="72"/>
      <c r="ET34" s="973"/>
      <c r="EU34" s="78"/>
      <c r="EV34" s="341"/>
      <c r="EW34" s="341"/>
      <c r="EX34" s="341"/>
      <c r="EY34" s="82"/>
      <c r="EZ34" s="977"/>
      <c r="FA34" s="54"/>
      <c r="FB34" s="341"/>
      <c r="FC34" s="341"/>
      <c r="FD34" s="341"/>
      <c r="FE34" s="341"/>
      <c r="FF34" s="980"/>
      <c r="FG34" s="265"/>
      <c r="FH34" s="149"/>
      <c r="FI34" s="149"/>
      <c r="FJ34" s="149"/>
      <c r="FK34" s="149"/>
      <c r="FL34" s="980"/>
      <c r="FM34" s="265"/>
      <c r="FN34" s="149"/>
      <c r="FO34" s="149"/>
      <c r="FP34" s="149"/>
      <c r="FQ34" s="149"/>
      <c r="FR34" s="980"/>
      <c r="FS34" s="54"/>
      <c r="FT34" s="341"/>
      <c r="FU34" s="341"/>
      <c r="FV34" s="341"/>
      <c r="FW34" s="341"/>
      <c r="FX34" s="980"/>
      <c r="FY34" s="54"/>
      <c r="FZ34" s="341"/>
      <c r="GA34" s="341"/>
      <c r="GB34" s="341"/>
      <c r="GC34" s="341"/>
      <c r="GD34" s="980"/>
      <c r="GE34" s="54"/>
      <c r="GF34" s="341"/>
      <c r="GG34" s="341"/>
      <c r="GH34" s="341"/>
      <c r="GI34" s="341"/>
      <c r="GJ34" s="980"/>
      <c r="GK34" s="54"/>
      <c r="GL34" s="341"/>
      <c r="GM34" s="341"/>
      <c r="GN34" s="341"/>
      <c r="GO34" s="341"/>
      <c r="GP34" s="980"/>
      <c r="GQ34" s="54"/>
      <c r="GR34" s="341"/>
      <c r="GS34" s="341"/>
      <c r="GT34" s="341"/>
      <c r="GU34" s="341"/>
      <c r="GV34" s="980"/>
      <c r="GW34" s="411"/>
      <c r="GX34" s="12"/>
      <c r="GY34" s="12"/>
      <c r="GZ34" s="12"/>
      <c r="HA34" s="12"/>
      <c r="HB34" s="12"/>
      <c r="HC34" s="12"/>
      <c r="HD34" s="12"/>
      <c r="HE34" s="12"/>
      <c r="HF34" s="12"/>
      <c r="HG34" s="12"/>
      <c r="HH34" s="12"/>
      <c r="HI34" s="12"/>
      <c r="HJ34" s="12"/>
      <c r="HK34" s="12"/>
      <c r="HL34" s="12"/>
      <c r="HM34" s="12"/>
      <c r="HN34" s="937"/>
      <c r="HO34" s="184"/>
      <c r="HP34" s="506"/>
      <c r="HQ34" s="12"/>
      <c r="HR34" s="229"/>
      <c r="HS34" s="12"/>
    </row>
    <row r="35" spans="1:227" hidden="1" x14ac:dyDescent="0.25">
      <c r="A35" s="58">
        <v>32</v>
      </c>
      <c r="B35" s="622"/>
      <c r="C35" s="265"/>
      <c r="D35" s="149"/>
      <c r="E35" s="149"/>
      <c r="F35" s="149"/>
      <c r="G35" s="240"/>
      <c r="H35" s="996"/>
      <c r="I35" s="236"/>
      <c r="J35" s="149"/>
      <c r="K35" s="149"/>
      <c r="L35" s="234"/>
      <c r="M35" s="243"/>
      <c r="N35" s="973"/>
      <c r="O35" s="236"/>
      <c r="P35" s="149"/>
      <c r="Q35" s="149"/>
      <c r="R35" s="234"/>
      <c r="S35" s="243"/>
      <c r="T35" s="973"/>
      <c r="U35" s="236"/>
      <c r="V35" s="149"/>
      <c r="W35" s="149"/>
      <c r="X35" s="234"/>
      <c r="Y35" s="243"/>
      <c r="Z35" s="973"/>
      <c r="AA35" s="78"/>
      <c r="AB35" s="341"/>
      <c r="AC35" s="341"/>
      <c r="AD35" s="79"/>
      <c r="AE35" s="82"/>
      <c r="AF35" s="973"/>
      <c r="AG35" s="236"/>
      <c r="AH35" s="149"/>
      <c r="AI35" s="149"/>
      <c r="AJ35" s="234"/>
      <c r="AK35" s="243"/>
      <c r="AL35" s="973"/>
      <c r="AM35" s="236"/>
      <c r="AN35" s="149"/>
      <c r="AO35" s="149"/>
      <c r="AP35" s="234"/>
      <c r="AQ35" s="243"/>
      <c r="AR35" s="973"/>
      <c r="AS35" s="236"/>
      <c r="AT35" s="149"/>
      <c r="AU35" s="149"/>
      <c r="AV35" s="234"/>
      <c r="AW35" s="243"/>
      <c r="AX35" s="973"/>
      <c r="AY35" s="236"/>
      <c r="AZ35" s="149"/>
      <c r="BA35" s="149"/>
      <c r="BB35" s="234"/>
      <c r="BC35" s="243"/>
      <c r="BD35" s="973"/>
      <c r="BE35" s="236"/>
      <c r="BF35" s="149"/>
      <c r="BG35" s="149"/>
      <c r="BH35" s="234"/>
      <c r="BI35" s="243"/>
      <c r="BJ35" s="973"/>
      <c r="BK35" s="236"/>
      <c r="BL35" s="149"/>
      <c r="BM35" s="149"/>
      <c r="BN35" s="234"/>
      <c r="BO35" s="243"/>
      <c r="BP35" s="973"/>
      <c r="BQ35" s="236"/>
      <c r="BR35" s="236"/>
      <c r="BS35" s="236"/>
      <c r="BT35" s="236"/>
      <c r="BU35" s="236"/>
      <c r="BV35" s="12"/>
      <c r="BW35" s="72"/>
      <c r="BX35" s="973"/>
      <c r="BY35" s="54"/>
      <c r="BZ35" s="341"/>
      <c r="CA35" s="341"/>
      <c r="CB35" s="341"/>
      <c r="CC35" s="67"/>
      <c r="CD35" s="973"/>
      <c r="CE35" s="78"/>
      <c r="CF35" s="341"/>
      <c r="CG35" s="341"/>
      <c r="CH35" s="79"/>
      <c r="CI35" s="82"/>
      <c r="CJ35" s="973"/>
      <c r="CK35" s="78"/>
      <c r="CL35" s="341"/>
      <c r="CM35" s="341"/>
      <c r="CN35" s="79"/>
      <c r="CO35" s="82"/>
      <c r="CP35" s="973"/>
      <c r="CQ35" s="78"/>
      <c r="CR35" s="341"/>
      <c r="CS35" s="341"/>
      <c r="CT35" s="79"/>
      <c r="CU35" s="82"/>
      <c r="CV35" s="973"/>
      <c r="CW35" s="78"/>
      <c r="CX35" s="341"/>
      <c r="CY35" s="341"/>
      <c r="CZ35" s="79"/>
      <c r="DA35" s="82"/>
      <c r="DB35" s="973"/>
      <c r="DC35" s="78"/>
      <c r="DD35" s="341"/>
      <c r="DE35" s="341"/>
      <c r="DF35" s="79"/>
      <c r="DG35" s="82"/>
      <c r="DH35" s="973"/>
      <c r="DI35" s="78"/>
      <c r="DJ35" s="341"/>
      <c r="DK35" s="341"/>
      <c r="DL35" s="79"/>
      <c r="DM35" s="82"/>
      <c r="DN35" s="973"/>
      <c r="DO35" s="78"/>
      <c r="DP35" s="341"/>
      <c r="DQ35" s="341"/>
      <c r="DR35" s="79"/>
      <c r="DS35" s="82"/>
      <c r="DT35" s="973"/>
      <c r="DU35" s="78"/>
      <c r="DV35" s="341"/>
      <c r="DW35" s="341"/>
      <c r="DX35" s="79"/>
      <c r="DY35" s="82"/>
      <c r="DZ35" s="973"/>
      <c r="EA35" s="78"/>
      <c r="EB35" s="341"/>
      <c r="EC35" s="341"/>
      <c r="ED35" s="79"/>
      <c r="EE35" s="82"/>
      <c r="EF35" s="973"/>
      <c r="EG35" s="236"/>
      <c r="EH35" s="149"/>
      <c r="EI35" s="149"/>
      <c r="EJ35" s="234"/>
      <c r="EK35" s="243"/>
      <c r="EL35" s="973"/>
      <c r="EM35" s="12"/>
      <c r="EN35" s="12"/>
      <c r="EO35" s="12"/>
      <c r="EP35" s="12"/>
      <c r="EQ35" s="12"/>
      <c r="ER35" s="12"/>
      <c r="ES35" s="72"/>
      <c r="ET35" s="973"/>
      <c r="EU35" s="78"/>
      <c r="EV35" s="341"/>
      <c r="EW35" s="341"/>
      <c r="EX35" s="341"/>
      <c r="EY35" s="82"/>
      <c r="EZ35" s="977"/>
      <c r="FA35" s="54"/>
      <c r="FB35" s="341"/>
      <c r="FC35" s="341"/>
      <c r="FD35" s="341"/>
      <c r="FE35" s="341"/>
      <c r="FF35" s="980"/>
      <c r="FG35" s="265"/>
      <c r="FH35" s="149"/>
      <c r="FI35" s="149"/>
      <c r="FJ35" s="149"/>
      <c r="FK35" s="149"/>
      <c r="FL35" s="980"/>
      <c r="FM35" s="265"/>
      <c r="FN35" s="149"/>
      <c r="FO35" s="149"/>
      <c r="FP35" s="149"/>
      <c r="FQ35" s="149"/>
      <c r="FR35" s="980"/>
      <c r="FS35" s="54"/>
      <c r="FT35" s="341"/>
      <c r="FU35" s="341"/>
      <c r="FV35" s="341"/>
      <c r="FW35" s="341"/>
      <c r="FX35" s="980"/>
      <c r="FY35" s="54"/>
      <c r="FZ35" s="341"/>
      <c r="GA35" s="341"/>
      <c r="GB35" s="341"/>
      <c r="GC35" s="341"/>
      <c r="GD35" s="980"/>
      <c r="GE35" s="54"/>
      <c r="GF35" s="341"/>
      <c r="GG35" s="341"/>
      <c r="GH35" s="341"/>
      <c r="GI35" s="341"/>
      <c r="GJ35" s="980"/>
      <c r="GK35" s="54"/>
      <c r="GL35" s="341"/>
      <c r="GM35" s="341"/>
      <c r="GN35" s="341"/>
      <c r="GO35" s="341"/>
      <c r="GP35" s="980"/>
      <c r="GQ35" s="54"/>
      <c r="GR35" s="341"/>
      <c r="GS35" s="341"/>
      <c r="GT35" s="341"/>
      <c r="GU35" s="341"/>
      <c r="GV35" s="980"/>
      <c r="GW35" s="411"/>
      <c r="GX35" s="12"/>
      <c r="GY35" s="12"/>
      <c r="GZ35" s="12"/>
      <c r="HA35" s="12"/>
      <c r="HB35" s="12"/>
      <c r="HC35" s="12"/>
      <c r="HD35" s="12"/>
      <c r="HE35" s="12"/>
      <c r="HF35" s="12"/>
      <c r="HG35" s="12"/>
      <c r="HH35" s="12"/>
      <c r="HI35" s="12"/>
      <c r="HJ35" s="12"/>
      <c r="HK35" s="12"/>
      <c r="HL35" s="12"/>
      <c r="HM35" s="12"/>
      <c r="HN35" s="937"/>
      <c r="HO35" s="184"/>
      <c r="HP35" s="506"/>
      <c r="HQ35" s="12"/>
      <c r="HR35" s="229"/>
      <c r="HS35" s="12"/>
    </row>
    <row r="36" spans="1:227" hidden="1" x14ac:dyDescent="0.25">
      <c r="A36" s="58">
        <v>33</v>
      </c>
      <c r="B36" s="622"/>
      <c r="C36" s="265"/>
      <c r="D36" s="149"/>
      <c r="E36" s="149"/>
      <c r="F36" s="149"/>
      <c r="G36" s="240"/>
      <c r="H36" s="996"/>
      <c r="I36" s="236"/>
      <c r="J36" s="149"/>
      <c r="K36" s="149"/>
      <c r="L36" s="234"/>
      <c r="M36" s="243"/>
      <c r="N36" s="973"/>
      <c r="O36" s="236"/>
      <c r="P36" s="149"/>
      <c r="Q36" s="149"/>
      <c r="R36" s="234"/>
      <c r="S36" s="243"/>
      <c r="T36" s="973"/>
      <c r="U36" s="236"/>
      <c r="V36" s="149"/>
      <c r="W36" s="149"/>
      <c r="X36" s="234"/>
      <c r="Y36" s="243"/>
      <c r="Z36" s="973"/>
      <c r="AA36" s="78"/>
      <c r="AB36" s="341"/>
      <c r="AC36" s="341"/>
      <c r="AD36" s="79"/>
      <c r="AE36" s="82"/>
      <c r="AF36" s="973"/>
      <c r="AG36" s="236"/>
      <c r="AH36" s="149"/>
      <c r="AI36" s="149"/>
      <c r="AJ36" s="234"/>
      <c r="AK36" s="243"/>
      <c r="AL36" s="973"/>
      <c r="AM36" s="236"/>
      <c r="AN36" s="149"/>
      <c r="AO36" s="149"/>
      <c r="AP36" s="234"/>
      <c r="AQ36" s="243"/>
      <c r="AR36" s="973"/>
      <c r="AS36" s="236"/>
      <c r="AT36" s="149"/>
      <c r="AU36" s="149"/>
      <c r="AV36" s="234"/>
      <c r="AW36" s="243"/>
      <c r="AX36" s="973"/>
      <c r="AY36" s="236"/>
      <c r="AZ36" s="149"/>
      <c r="BA36" s="149"/>
      <c r="BB36" s="234"/>
      <c r="BC36" s="243"/>
      <c r="BD36" s="973"/>
      <c r="BE36" s="236"/>
      <c r="BF36" s="149"/>
      <c r="BG36" s="149"/>
      <c r="BH36" s="234"/>
      <c r="BI36" s="243"/>
      <c r="BJ36" s="973"/>
      <c r="BK36" s="236"/>
      <c r="BL36" s="149"/>
      <c r="BM36" s="149"/>
      <c r="BN36" s="234"/>
      <c r="BO36" s="243"/>
      <c r="BP36" s="973"/>
      <c r="BQ36" s="236"/>
      <c r="BR36" s="236"/>
      <c r="BS36" s="236"/>
      <c r="BT36" s="236"/>
      <c r="BU36" s="236"/>
      <c r="BV36" s="12"/>
      <c r="BW36" s="72"/>
      <c r="BX36" s="973"/>
      <c r="BY36" s="54"/>
      <c r="BZ36" s="341"/>
      <c r="CA36" s="341"/>
      <c r="CB36" s="341"/>
      <c r="CC36" s="67"/>
      <c r="CD36" s="973"/>
      <c r="CE36" s="78"/>
      <c r="CF36" s="341"/>
      <c r="CG36" s="341"/>
      <c r="CH36" s="79"/>
      <c r="CI36" s="82"/>
      <c r="CJ36" s="973"/>
      <c r="CK36" s="78"/>
      <c r="CL36" s="341"/>
      <c r="CM36" s="341"/>
      <c r="CN36" s="79"/>
      <c r="CO36" s="82"/>
      <c r="CP36" s="973"/>
      <c r="CQ36" s="78"/>
      <c r="CR36" s="341"/>
      <c r="CS36" s="341"/>
      <c r="CT36" s="79"/>
      <c r="CU36" s="82"/>
      <c r="CV36" s="973"/>
      <c r="CW36" s="78"/>
      <c r="CX36" s="341"/>
      <c r="CY36" s="341"/>
      <c r="CZ36" s="79"/>
      <c r="DA36" s="82"/>
      <c r="DB36" s="973"/>
      <c r="DC36" s="78"/>
      <c r="DD36" s="341"/>
      <c r="DE36" s="341"/>
      <c r="DF36" s="79"/>
      <c r="DG36" s="82"/>
      <c r="DH36" s="973"/>
      <c r="DI36" s="78"/>
      <c r="DJ36" s="341"/>
      <c r="DK36" s="341"/>
      <c r="DL36" s="79"/>
      <c r="DM36" s="82"/>
      <c r="DN36" s="973"/>
      <c r="DO36" s="78"/>
      <c r="DP36" s="341"/>
      <c r="DQ36" s="341"/>
      <c r="DR36" s="79"/>
      <c r="DS36" s="82"/>
      <c r="DT36" s="973"/>
      <c r="DU36" s="78"/>
      <c r="DV36" s="341"/>
      <c r="DW36" s="341"/>
      <c r="DX36" s="79"/>
      <c r="DY36" s="82"/>
      <c r="DZ36" s="973"/>
      <c r="EA36" s="78"/>
      <c r="EB36" s="341"/>
      <c r="EC36" s="341"/>
      <c r="ED36" s="79"/>
      <c r="EE36" s="82"/>
      <c r="EF36" s="973"/>
      <c r="EG36" s="236"/>
      <c r="EH36" s="149"/>
      <c r="EI36" s="149"/>
      <c r="EJ36" s="234"/>
      <c r="EK36" s="243"/>
      <c r="EL36" s="973"/>
      <c r="EM36" s="12"/>
      <c r="EN36" s="12"/>
      <c r="EO36" s="12"/>
      <c r="EP36" s="12"/>
      <c r="EQ36" s="12"/>
      <c r="ER36" s="12"/>
      <c r="ES36" s="72"/>
      <c r="ET36" s="973"/>
      <c r="EU36" s="78"/>
      <c r="EV36" s="341"/>
      <c r="EW36" s="341"/>
      <c r="EX36" s="341"/>
      <c r="EY36" s="82"/>
      <c r="EZ36" s="977"/>
      <c r="FA36" s="54"/>
      <c r="FB36" s="341"/>
      <c r="FC36" s="341"/>
      <c r="FD36" s="341"/>
      <c r="FE36" s="341"/>
      <c r="FF36" s="980"/>
      <c r="FG36" s="265"/>
      <c r="FH36" s="149"/>
      <c r="FI36" s="149"/>
      <c r="FJ36" s="149"/>
      <c r="FK36" s="149"/>
      <c r="FL36" s="980"/>
      <c r="FM36" s="265"/>
      <c r="FN36" s="149"/>
      <c r="FO36" s="149"/>
      <c r="FP36" s="149"/>
      <c r="FQ36" s="149"/>
      <c r="FR36" s="980"/>
      <c r="FS36" s="54"/>
      <c r="FT36" s="341"/>
      <c r="FU36" s="341"/>
      <c r="FV36" s="341"/>
      <c r="FW36" s="341"/>
      <c r="FX36" s="980"/>
      <c r="FY36" s="54"/>
      <c r="FZ36" s="341"/>
      <c r="GA36" s="341"/>
      <c r="GB36" s="341"/>
      <c r="GC36" s="341"/>
      <c r="GD36" s="980"/>
      <c r="GE36" s="54"/>
      <c r="GF36" s="341"/>
      <c r="GG36" s="341"/>
      <c r="GH36" s="341"/>
      <c r="GI36" s="341"/>
      <c r="GJ36" s="980"/>
      <c r="GK36" s="54"/>
      <c r="GL36" s="341"/>
      <c r="GM36" s="341"/>
      <c r="GN36" s="341"/>
      <c r="GO36" s="341"/>
      <c r="GP36" s="980"/>
      <c r="GQ36" s="54"/>
      <c r="GR36" s="341"/>
      <c r="GS36" s="341"/>
      <c r="GT36" s="341"/>
      <c r="GU36" s="341"/>
      <c r="GV36" s="980"/>
      <c r="GW36" s="411"/>
      <c r="GX36" s="12"/>
      <c r="GY36" s="12"/>
      <c r="GZ36" s="12"/>
      <c r="HA36" s="12"/>
      <c r="HB36" s="12"/>
      <c r="HC36" s="12"/>
      <c r="HD36" s="12"/>
      <c r="HE36" s="12"/>
      <c r="HF36" s="12"/>
      <c r="HG36" s="12"/>
      <c r="HH36" s="12"/>
      <c r="HI36" s="12"/>
      <c r="HJ36" s="12"/>
      <c r="HK36" s="12"/>
      <c r="HL36" s="12"/>
      <c r="HM36" s="12"/>
      <c r="HN36" s="937"/>
      <c r="HO36" s="184"/>
      <c r="HP36" s="506"/>
      <c r="HQ36" s="12"/>
      <c r="HR36" s="229"/>
      <c r="HS36" s="12"/>
    </row>
    <row r="37" spans="1:227" hidden="1" x14ac:dyDescent="0.25">
      <c r="A37" s="58">
        <v>34</v>
      </c>
      <c r="B37" s="622"/>
      <c r="C37" s="265"/>
      <c r="D37" s="149"/>
      <c r="E37" s="149"/>
      <c r="F37" s="149"/>
      <c r="G37" s="240"/>
      <c r="H37" s="996"/>
      <c r="I37" s="236"/>
      <c r="J37" s="149"/>
      <c r="K37" s="149"/>
      <c r="L37" s="234"/>
      <c r="M37" s="243"/>
      <c r="N37" s="973"/>
      <c r="O37" s="236"/>
      <c r="P37" s="149"/>
      <c r="Q37" s="149"/>
      <c r="R37" s="234"/>
      <c r="S37" s="243"/>
      <c r="T37" s="973"/>
      <c r="U37" s="236"/>
      <c r="V37" s="149"/>
      <c r="W37" s="149"/>
      <c r="X37" s="234"/>
      <c r="Y37" s="243"/>
      <c r="Z37" s="973"/>
      <c r="AA37" s="78"/>
      <c r="AB37" s="341"/>
      <c r="AC37" s="341"/>
      <c r="AD37" s="79"/>
      <c r="AE37" s="82"/>
      <c r="AF37" s="973"/>
      <c r="AG37" s="236"/>
      <c r="AH37" s="149"/>
      <c r="AI37" s="149"/>
      <c r="AJ37" s="234"/>
      <c r="AK37" s="243"/>
      <c r="AL37" s="973"/>
      <c r="AM37" s="236"/>
      <c r="AN37" s="149"/>
      <c r="AO37" s="149"/>
      <c r="AP37" s="234"/>
      <c r="AQ37" s="243"/>
      <c r="AR37" s="973"/>
      <c r="AS37" s="236"/>
      <c r="AT37" s="149"/>
      <c r="AU37" s="149"/>
      <c r="AV37" s="234"/>
      <c r="AW37" s="243"/>
      <c r="AX37" s="973"/>
      <c r="AY37" s="236"/>
      <c r="AZ37" s="149"/>
      <c r="BA37" s="149"/>
      <c r="BB37" s="234"/>
      <c r="BC37" s="243"/>
      <c r="BD37" s="973"/>
      <c r="BE37" s="236"/>
      <c r="BF37" s="149"/>
      <c r="BG37" s="149"/>
      <c r="BH37" s="234"/>
      <c r="BI37" s="243"/>
      <c r="BJ37" s="973"/>
      <c r="BK37" s="236"/>
      <c r="BL37" s="149"/>
      <c r="BM37" s="149"/>
      <c r="BN37" s="234"/>
      <c r="BO37" s="243"/>
      <c r="BP37" s="973"/>
      <c r="BQ37" s="236"/>
      <c r="BR37" s="236"/>
      <c r="BS37" s="236"/>
      <c r="BT37" s="236"/>
      <c r="BU37" s="236"/>
      <c r="BV37" s="12"/>
      <c r="BW37" s="72"/>
      <c r="BX37" s="973"/>
      <c r="BY37" s="54"/>
      <c r="BZ37" s="341"/>
      <c r="CA37" s="341"/>
      <c r="CB37" s="341"/>
      <c r="CC37" s="67"/>
      <c r="CD37" s="973"/>
      <c r="CE37" s="78"/>
      <c r="CF37" s="341"/>
      <c r="CG37" s="341"/>
      <c r="CH37" s="79"/>
      <c r="CI37" s="82"/>
      <c r="CJ37" s="973"/>
      <c r="CK37" s="78"/>
      <c r="CL37" s="341"/>
      <c r="CM37" s="341"/>
      <c r="CN37" s="79"/>
      <c r="CO37" s="82"/>
      <c r="CP37" s="973"/>
      <c r="CQ37" s="78"/>
      <c r="CR37" s="341"/>
      <c r="CS37" s="341"/>
      <c r="CT37" s="79"/>
      <c r="CU37" s="82"/>
      <c r="CV37" s="973"/>
      <c r="CW37" s="78"/>
      <c r="CX37" s="341"/>
      <c r="CY37" s="341"/>
      <c r="CZ37" s="79"/>
      <c r="DA37" s="82"/>
      <c r="DB37" s="973"/>
      <c r="DC37" s="78"/>
      <c r="DD37" s="341"/>
      <c r="DE37" s="341"/>
      <c r="DF37" s="79"/>
      <c r="DG37" s="82"/>
      <c r="DH37" s="973"/>
      <c r="DI37" s="78"/>
      <c r="DJ37" s="341"/>
      <c r="DK37" s="341"/>
      <c r="DL37" s="79"/>
      <c r="DM37" s="82"/>
      <c r="DN37" s="973"/>
      <c r="DO37" s="78"/>
      <c r="DP37" s="341"/>
      <c r="DQ37" s="341"/>
      <c r="DR37" s="79"/>
      <c r="DS37" s="82"/>
      <c r="DT37" s="973"/>
      <c r="DU37" s="78"/>
      <c r="DV37" s="341"/>
      <c r="DW37" s="341"/>
      <c r="DX37" s="79"/>
      <c r="DY37" s="82"/>
      <c r="DZ37" s="973"/>
      <c r="EA37" s="78"/>
      <c r="EB37" s="341"/>
      <c r="EC37" s="341"/>
      <c r="ED37" s="79"/>
      <c r="EE37" s="82"/>
      <c r="EF37" s="973"/>
      <c r="EG37" s="236"/>
      <c r="EH37" s="149"/>
      <c r="EI37" s="149"/>
      <c r="EJ37" s="234"/>
      <c r="EK37" s="243"/>
      <c r="EL37" s="973"/>
      <c r="EM37" s="12"/>
      <c r="EN37" s="12"/>
      <c r="EO37" s="12"/>
      <c r="EP37" s="12"/>
      <c r="EQ37" s="12"/>
      <c r="ER37" s="12"/>
      <c r="ES37" s="72"/>
      <c r="ET37" s="973"/>
      <c r="EU37" s="78"/>
      <c r="EV37" s="341"/>
      <c r="EW37" s="341"/>
      <c r="EX37" s="341"/>
      <c r="EY37" s="82"/>
      <c r="EZ37" s="977"/>
      <c r="FA37" s="54"/>
      <c r="FB37" s="341"/>
      <c r="FC37" s="341"/>
      <c r="FD37" s="341"/>
      <c r="FE37" s="341"/>
      <c r="FF37" s="980"/>
      <c r="FG37" s="265"/>
      <c r="FH37" s="149"/>
      <c r="FI37" s="149"/>
      <c r="FJ37" s="149"/>
      <c r="FK37" s="149"/>
      <c r="FL37" s="980"/>
      <c r="FM37" s="265"/>
      <c r="FN37" s="149"/>
      <c r="FO37" s="149"/>
      <c r="FP37" s="149"/>
      <c r="FQ37" s="149"/>
      <c r="FR37" s="980"/>
      <c r="FS37" s="54"/>
      <c r="FT37" s="341"/>
      <c r="FU37" s="341"/>
      <c r="FV37" s="341"/>
      <c r="FW37" s="341"/>
      <c r="FX37" s="980"/>
      <c r="FY37" s="54"/>
      <c r="FZ37" s="341"/>
      <c r="GA37" s="341"/>
      <c r="GB37" s="341"/>
      <c r="GC37" s="341"/>
      <c r="GD37" s="980"/>
      <c r="GE37" s="54"/>
      <c r="GF37" s="341"/>
      <c r="GG37" s="341"/>
      <c r="GH37" s="341"/>
      <c r="GI37" s="341"/>
      <c r="GJ37" s="980"/>
      <c r="GK37" s="54"/>
      <c r="GL37" s="341"/>
      <c r="GM37" s="341"/>
      <c r="GN37" s="341"/>
      <c r="GO37" s="341"/>
      <c r="GP37" s="980"/>
      <c r="GQ37" s="54"/>
      <c r="GR37" s="341"/>
      <c r="GS37" s="341"/>
      <c r="GT37" s="341"/>
      <c r="GU37" s="341"/>
      <c r="GV37" s="980"/>
      <c r="GW37" s="411"/>
      <c r="GX37" s="12"/>
      <c r="GY37" s="12"/>
      <c r="GZ37" s="12"/>
      <c r="HA37" s="12"/>
      <c r="HB37" s="12"/>
      <c r="HC37" s="12"/>
      <c r="HD37" s="12"/>
      <c r="HE37" s="12"/>
      <c r="HF37" s="12"/>
      <c r="HG37" s="12"/>
      <c r="HH37" s="12"/>
      <c r="HI37" s="12"/>
      <c r="HJ37" s="12"/>
      <c r="HK37" s="12"/>
      <c r="HL37" s="12"/>
      <c r="HM37" s="12"/>
      <c r="HN37" s="937"/>
      <c r="HO37" s="184"/>
      <c r="HP37" s="506"/>
      <c r="HQ37" s="12"/>
      <c r="HR37" s="229"/>
      <c r="HS37" s="12"/>
    </row>
    <row r="38" spans="1:227" hidden="1" x14ac:dyDescent="0.25">
      <c r="A38" s="58">
        <v>35</v>
      </c>
      <c r="B38" s="622"/>
      <c r="C38" s="265"/>
      <c r="D38" s="149"/>
      <c r="E38" s="149"/>
      <c r="F38" s="149"/>
      <c r="G38" s="240"/>
      <c r="H38" s="996"/>
      <c r="I38" s="236"/>
      <c r="J38" s="149"/>
      <c r="K38" s="149"/>
      <c r="L38" s="234"/>
      <c r="M38" s="243"/>
      <c r="N38" s="973"/>
      <c r="O38" s="236"/>
      <c r="P38" s="149"/>
      <c r="Q38" s="149"/>
      <c r="R38" s="234"/>
      <c r="S38" s="243"/>
      <c r="T38" s="973"/>
      <c r="U38" s="236"/>
      <c r="V38" s="149"/>
      <c r="W38" s="149"/>
      <c r="X38" s="234"/>
      <c r="Y38" s="243"/>
      <c r="Z38" s="973"/>
      <c r="AA38" s="78"/>
      <c r="AB38" s="341"/>
      <c r="AC38" s="341"/>
      <c r="AD38" s="79"/>
      <c r="AE38" s="82"/>
      <c r="AF38" s="973"/>
      <c r="AG38" s="236"/>
      <c r="AH38" s="149"/>
      <c r="AI38" s="149"/>
      <c r="AJ38" s="234"/>
      <c r="AK38" s="243"/>
      <c r="AL38" s="973"/>
      <c r="AM38" s="236"/>
      <c r="AN38" s="149"/>
      <c r="AO38" s="149"/>
      <c r="AP38" s="234"/>
      <c r="AQ38" s="243"/>
      <c r="AR38" s="973"/>
      <c r="AS38" s="236"/>
      <c r="AT38" s="149"/>
      <c r="AU38" s="149"/>
      <c r="AV38" s="234"/>
      <c r="AW38" s="243"/>
      <c r="AX38" s="973"/>
      <c r="AY38" s="236"/>
      <c r="AZ38" s="149"/>
      <c r="BA38" s="149"/>
      <c r="BB38" s="234"/>
      <c r="BC38" s="243"/>
      <c r="BD38" s="973"/>
      <c r="BE38" s="236"/>
      <c r="BF38" s="149"/>
      <c r="BG38" s="149"/>
      <c r="BH38" s="234"/>
      <c r="BI38" s="243"/>
      <c r="BJ38" s="973"/>
      <c r="BK38" s="236"/>
      <c r="BL38" s="149"/>
      <c r="BM38" s="149"/>
      <c r="BN38" s="234"/>
      <c r="BO38" s="243"/>
      <c r="BP38" s="973"/>
      <c r="BQ38" s="236"/>
      <c r="BR38" s="236"/>
      <c r="BS38" s="236"/>
      <c r="BT38" s="236"/>
      <c r="BU38" s="236"/>
      <c r="BV38" s="12"/>
      <c r="BW38" s="72"/>
      <c r="BX38" s="973"/>
      <c r="BY38" s="54"/>
      <c r="BZ38" s="341"/>
      <c r="CA38" s="341"/>
      <c r="CB38" s="341"/>
      <c r="CC38" s="67"/>
      <c r="CD38" s="973"/>
      <c r="CE38" s="78"/>
      <c r="CF38" s="341"/>
      <c r="CG38" s="341"/>
      <c r="CH38" s="79"/>
      <c r="CI38" s="82"/>
      <c r="CJ38" s="973"/>
      <c r="CK38" s="78"/>
      <c r="CL38" s="341"/>
      <c r="CM38" s="341"/>
      <c r="CN38" s="79"/>
      <c r="CO38" s="82"/>
      <c r="CP38" s="973"/>
      <c r="CQ38" s="78"/>
      <c r="CR38" s="341"/>
      <c r="CS38" s="341"/>
      <c r="CT38" s="79"/>
      <c r="CU38" s="82"/>
      <c r="CV38" s="973"/>
      <c r="CW38" s="78"/>
      <c r="CX38" s="341"/>
      <c r="CY38" s="341"/>
      <c r="CZ38" s="79"/>
      <c r="DA38" s="82"/>
      <c r="DB38" s="973"/>
      <c r="DC38" s="78"/>
      <c r="DD38" s="341"/>
      <c r="DE38" s="341"/>
      <c r="DF38" s="79"/>
      <c r="DG38" s="82"/>
      <c r="DH38" s="973"/>
      <c r="DI38" s="78"/>
      <c r="DJ38" s="341"/>
      <c r="DK38" s="341"/>
      <c r="DL38" s="79"/>
      <c r="DM38" s="82"/>
      <c r="DN38" s="973"/>
      <c r="DO38" s="78"/>
      <c r="DP38" s="341"/>
      <c r="DQ38" s="341"/>
      <c r="DR38" s="79"/>
      <c r="DS38" s="82"/>
      <c r="DT38" s="973"/>
      <c r="DU38" s="78"/>
      <c r="DV38" s="341"/>
      <c r="DW38" s="341"/>
      <c r="DX38" s="79"/>
      <c r="DY38" s="82"/>
      <c r="DZ38" s="973"/>
      <c r="EA38" s="78"/>
      <c r="EB38" s="341"/>
      <c r="EC38" s="341"/>
      <c r="ED38" s="79"/>
      <c r="EE38" s="82"/>
      <c r="EF38" s="973"/>
      <c r="EG38" s="236"/>
      <c r="EH38" s="149"/>
      <c r="EI38" s="149"/>
      <c r="EJ38" s="234"/>
      <c r="EK38" s="243"/>
      <c r="EL38" s="973"/>
      <c r="EM38" s="12"/>
      <c r="EN38" s="12"/>
      <c r="EO38" s="12"/>
      <c r="EP38" s="12"/>
      <c r="EQ38" s="12"/>
      <c r="ER38" s="12"/>
      <c r="ES38" s="72"/>
      <c r="ET38" s="973"/>
      <c r="EU38" s="78"/>
      <c r="EV38" s="341"/>
      <c r="EW38" s="341"/>
      <c r="EX38" s="341"/>
      <c r="EY38" s="82"/>
      <c r="EZ38" s="977"/>
      <c r="FA38" s="54"/>
      <c r="FB38" s="341"/>
      <c r="FC38" s="341"/>
      <c r="FD38" s="341"/>
      <c r="FE38" s="341"/>
      <c r="FF38" s="980"/>
      <c r="FG38" s="265"/>
      <c r="FH38" s="149"/>
      <c r="FI38" s="149"/>
      <c r="FJ38" s="149"/>
      <c r="FK38" s="149"/>
      <c r="FL38" s="980"/>
      <c r="FM38" s="265"/>
      <c r="FN38" s="149"/>
      <c r="FO38" s="149"/>
      <c r="FP38" s="149"/>
      <c r="FQ38" s="149"/>
      <c r="FR38" s="980"/>
      <c r="FS38" s="54"/>
      <c r="FT38" s="341"/>
      <c r="FU38" s="341"/>
      <c r="FV38" s="341"/>
      <c r="FW38" s="341"/>
      <c r="FX38" s="980"/>
      <c r="FY38" s="54"/>
      <c r="FZ38" s="341"/>
      <c r="GA38" s="341"/>
      <c r="GB38" s="341"/>
      <c r="GC38" s="341"/>
      <c r="GD38" s="980"/>
      <c r="GE38" s="54"/>
      <c r="GF38" s="341"/>
      <c r="GG38" s="341"/>
      <c r="GH38" s="341"/>
      <c r="GI38" s="341"/>
      <c r="GJ38" s="980"/>
      <c r="GK38" s="54"/>
      <c r="GL38" s="341"/>
      <c r="GM38" s="341"/>
      <c r="GN38" s="341"/>
      <c r="GO38" s="341"/>
      <c r="GP38" s="980"/>
      <c r="GQ38" s="54"/>
      <c r="GR38" s="341"/>
      <c r="GS38" s="341"/>
      <c r="GT38" s="341"/>
      <c r="GU38" s="341"/>
      <c r="GV38" s="980"/>
      <c r="GW38" s="411"/>
      <c r="GX38" s="12"/>
      <c r="GY38" s="12"/>
      <c r="GZ38" s="12"/>
      <c r="HA38" s="12"/>
      <c r="HB38" s="12"/>
      <c r="HC38" s="12"/>
      <c r="HD38" s="12"/>
      <c r="HE38" s="12"/>
      <c r="HF38" s="12"/>
      <c r="HG38" s="12"/>
      <c r="HH38" s="12"/>
      <c r="HI38" s="12"/>
      <c r="HJ38" s="12"/>
      <c r="HK38" s="12"/>
      <c r="HL38" s="12"/>
      <c r="HM38" s="12"/>
      <c r="HN38" s="937"/>
      <c r="HO38" s="184"/>
      <c r="HP38" s="506"/>
      <c r="HQ38" s="12"/>
      <c r="HR38" s="229"/>
      <c r="HS38" s="12"/>
    </row>
    <row r="39" spans="1:227" hidden="1" x14ac:dyDescent="0.25">
      <c r="A39" s="58">
        <v>36</v>
      </c>
      <c r="B39" s="622"/>
      <c r="C39" s="265"/>
      <c r="D39" s="149"/>
      <c r="E39" s="149"/>
      <c r="F39" s="149"/>
      <c r="G39" s="240"/>
      <c r="H39" s="996"/>
      <c r="I39" s="236"/>
      <c r="J39" s="149"/>
      <c r="K39" s="149"/>
      <c r="L39" s="234"/>
      <c r="M39" s="243"/>
      <c r="N39" s="973"/>
      <c r="O39" s="236"/>
      <c r="P39" s="149"/>
      <c r="Q39" s="149"/>
      <c r="R39" s="234"/>
      <c r="S39" s="243"/>
      <c r="T39" s="973"/>
      <c r="U39" s="236"/>
      <c r="V39" s="149"/>
      <c r="W39" s="149"/>
      <c r="X39" s="234"/>
      <c r="Y39" s="243"/>
      <c r="Z39" s="973"/>
      <c r="AA39" s="78"/>
      <c r="AB39" s="341"/>
      <c r="AC39" s="341"/>
      <c r="AD39" s="79"/>
      <c r="AE39" s="82"/>
      <c r="AF39" s="973"/>
      <c r="AG39" s="236"/>
      <c r="AH39" s="149"/>
      <c r="AI39" s="149"/>
      <c r="AJ39" s="234"/>
      <c r="AK39" s="243"/>
      <c r="AL39" s="973"/>
      <c r="AM39" s="236"/>
      <c r="AN39" s="149"/>
      <c r="AO39" s="149"/>
      <c r="AP39" s="234"/>
      <c r="AQ39" s="243"/>
      <c r="AR39" s="973"/>
      <c r="AS39" s="236"/>
      <c r="AT39" s="149"/>
      <c r="AU39" s="149"/>
      <c r="AV39" s="234"/>
      <c r="AW39" s="243"/>
      <c r="AX39" s="973"/>
      <c r="AY39" s="236"/>
      <c r="AZ39" s="149"/>
      <c r="BA39" s="149"/>
      <c r="BB39" s="234"/>
      <c r="BC39" s="243"/>
      <c r="BD39" s="973"/>
      <c r="BE39" s="236"/>
      <c r="BF39" s="149"/>
      <c r="BG39" s="149"/>
      <c r="BH39" s="234"/>
      <c r="BI39" s="243"/>
      <c r="BJ39" s="973"/>
      <c r="BK39" s="236"/>
      <c r="BL39" s="149"/>
      <c r="BM39" s="149"/>
      <c r="BN39" s="234"/>
      <c r="BO39" s="243"/>
      <c r="BP39" s="973"/>
      <c r="BQ39" s="236"/>
      <c r="BR39" s="236"/>
      <c r="BS39" s="236"/>
      <c r="BT39" s="236"/>
      <c r="BU39" s="236"/>
      <c r="BV39" s="12"/>
      <c r="BW39" s="72"/>
      <c r="BX39" s="973"/>
      <c r="BY39" s="54"/>
      <c r="BZ39" s="341"/>
      <c r="CA39" s="341"/>
      <c r="CB39" s="341"/>
      <c r="CC39" s="67"/>
      <c r="CD39" s="973"/>
      <c r="CE39" s="78"/>
      <c r="CF39" s="341"/>
      <c r="CG39" s="341"/>
      <c r="CH39" s="79"/>
      <c r="CI39" s="82"/>
      <c r="CJ39" s="973"/>
      <c r="CK39" s="78"/>
      <c r="CL39" s="341"/>
      <c r="CM39" s="341"/>
      <c r="CN39" s="79"/>
      <c r="CO39" s="82"/>
      <c r="CP39" s="973"/>
      <c r="CQ39" s="78"/>
      <c r="CR39" s="341"/>
      <c r="CS39" s="341"/>
      <c r="CT39" s="79"/>
      <c r="CU39" s="82"/>
      <c r="CV39" s="973"/>
      <c r="CW39" s="78"/>
      <c r="CX39" s="341"/>
      <c r="CY39" s="341"/>
      <c r="CZ39" s="79"/>
      <c r="DA39" s="82"/>
      <c r="DB39" s="973"/>
      <c r="DC39" s="78"/>
      <c r="DD39" s="341"/>
      <c r="DE39" s="341"/>
      <c r="DF39" s="79"/>
      <c r="DG39" s="82"/>
      <c r="DH39" s="973"/>
      <c r="DI39" s="78"/>
      <c r="DJ39" s="341"/>
      <c r="DK39" s="341"/>
      <c r="DL39" s="79"/>
      <c r="DM39" s="82"/>
      <c r="DN39" s="973"/>
      <c r="DO39" s="78"/>
      <c r="DP39" s="341"/>
      <c r="DQ39" s="341"/>
      <c r="DR39" s="79"/>
      <c r="DS39" s="82"/>
      <c r="DT39" s="973"/>
      <c r="DU39" s="78"/>
      <c r="DV39" s="341"/>
      <c r="DW39" s="341"/>
      <c r="DX39" s="79"/>
      <c r="DY39" s="82"/>
      <c r="DZ39" s="973"/>
      <c r="EA39" s="78"/>
      <c r="EB39" s="341"/>
      <c r="EC39" s="341"/>
      <c r="ED39" s="79"/>
      <c r="EE39" s="82"/>
      <c r="EF39" s="973"/>
      <c r="EG39" s="236"/>
      <c r="EH39" s="149"/>
      <c r="EI39" s="149"/>
      <c r="EJ39" s="234"/>
      <c r="EK39" s="243"/>
      <c r="EL39" s="973"/>
      <c r="EM39" s="12"/>
      <c r="EN39" s="12"/>
      <c r="EO39" s="12"/>
      <c r="EP39" s="12"/>
      <c r="EQ39" s="12"/>
      <c r="ER39" s="12"/>
      <c r="ES39" s="72"/>
      <c r="ET39" s="973"/>
      <c r="EU39" s="78"/>
      <c r="EV39" s="341"/>
      <c r="EW39" s="341"/>
      <c r="EX39" s="341"/>
      <c r="EY39" s="82"/>
      <c r="EZ39" s="977"/>
      <c r="FA39" s="54"/>
      <c r="FB39" s="341"/>
      <c r="FC39" s="341"/>
      <c r="FD39" s="341"/>
      <c r="FE39" s="341"/>
      <c r="FF39" s="980"/>
      <c r="FG39" s="265"/>
      <c r="FH39" s="149"/>
      <c r="FI39" s="149"/>
      <c r="FJ39" s="149"/>
      <c r="FK39" s="149"/>
      <c r="FL39" s="980"/>
      <c r="FM39" s="265"/>
      <c r="FN39" s="149"/>
      <c r="FO39" s="149"/>
      <c r="FP39" s="149"/>
      <c r="FQ39" s="149"/>
      <c r="FR39" s="980"/>
      <c r="FS39" s="54"/>
      <c r="FT39" s="341"/>
      <c r="FU39" s="341"/>
      <c r="FV39" s="341"/>
      <c r="FW39" s="341"/>
      <c r="FX39" s="980"/>
      <c r="FY39" s="54"/>
      <c r="FZ39" s="341"/>
      <c r="GA39" s="341"/>
      <c r="GB39" s="341"/>
      <c r="GC39" s="341"/>
      <c r="GD39" s="980"/>
      <c r="GE39" s="54"/>
      <c r="GF39" s="341"/>
      <c r="GG39" s="341"/>
      <c r="GH39" s="341"/>
      <c r="GI39" s="341"/>
      <c r="GJ39" s="980"/>
      <c r="GK39" s="54"/>
      <c r="GL39" s="341"/>
      <c r="GM39" s="341"/>
      <c r="GN39" s="341"/>
      <c r="GO39" s="341"/>
      <c r="GP39" s="980"/>
      <c r="GQ39" s="54"/>
      <c r="GR39" s="341"/>
      <c r="GS39" s="341"/>
      <c r="GT39" s="341"/>
      <c r="GU39" s="341"/>
      <c r="GV39" s="980"/>
      <c r="GW39" s="411"/>
      <c r="GX39" s="12"/>
      <c r="GY39" s="12"/>
      <c r="GZ39" s="12"/>
      <c r="HA39" s="12"/>
      <c r="HB39" s="12"/>
      <c r="HC39" s="12"/>
      <c r="HD39" s="12"/>
      <c r="HE39" s="12"/>
      <c r="HF39" s="12"/>
      <c r="HG39" s="12"/>
      <c r="HH39" s="12"/>
      <c r="HI39" s="12"/>
      <c r="HJ39" s="12"/>
      <c r="HK39" s="12"/>
      <c r="HL39" s="12"/>
      <c r="HM39" s="12"/>
      <c r="HN39" s="937"/>
      <c r="HO39" s="184"/>
      <c r="HP39" s="506"/>
      <c r="HQ39" s="12"/>
      <c r="HR39" s="229"/>
      <c r="HS39" s="12"/>
    </row>
    <row r="40" spans="1:227" hidden="1" x14ac:dyDescent="0.25">
      <c r="A40" s="58">
        <v>37</v>
      </c>
      <c r="B40" s="622"/>
      <c r="C40" s="265"/>
      <c r="D40" s="149"/>
      <c r="E40" s="149"/>
      <c r="F40" s="149"/>
      <c r="G40" s="240"/>
      <c r="H40" s="996"/>
      <c r="I40" s="236"/>
      <c r="J40" s="149"/>
      <c r="K40" s="149"/>
      <c r="L40" s="234"/>
      <c r="M40" s="243"/>
      <c r="N40" s="973"/>
      <c r="O40" s="236"/>
      <c r="P40" s="149"/>
      <c r="Q40" s="149"/>
      <c r="R40" s="234"/>
      <c r="S40" s="243"/>
      <c r="T40" s="973"/>
      <c r="U40" s="236"/>
      <c r="V40" s="149"/>
      <c r="W40" s="149"/>
      <c r="X40" s="234"/>
      <c r="Y40" s="243"/>
      <c r="Z40" s="973"/>
      <c r="AA40" s="78"/>
      <c r="AB40" s="341"/>
      <c r="AC40" s="341"/>
      <c r="AD40" s="79"/>
      <c r="AE40" s="82"/>
      <c r="AF40" s="973"/>
      <c r="AG40" s="236"/>
      <c r="AH40" s="149"/>
      <c r="AI40" s="149"/>
      <c r="AJ40" s="234"/>
      <c r="AK40" s="243"/>
      <c r="AL40" s="973"/>
      <c r="AM40" s="236"/>
      <c r="AN40" s="149"/>
      <c r="AO40" s="149"/>
      <c r="AP40" s="234"/>
      <c r="AQ40" s="243"/>
      <c r="AR40" s="973"/>
      <c r="AS40" s="236"/>
      <c r="AT40" s="149"/>
      <c r="AU40" s="149"/>
      <c r="AV40" s="234"/>
      <c r="AW40" s="243"/>
      <c r="AX40" s="973"/>
      <c r="AY40" s="236"/>
      <c r="AZ40" s="149"/>
      <c r="BA40" s="149"/>
      <c r="BB40" s="234"/>
      <c r="BC40" s="243"/>
      <c r="BD40" s="973"/>
      <c r="BE40" s="236"/>
      <c r="BF40" s="149"/>
      <c r="BG40" s="149"/>
      <c r="BH40" s="234"/>
      <c r="BI40" s="243"/>
      <c r="BJ40" s="973"/>
      <c r="BK40" s="236"/>
      <c r="BL40" s="149"/>
      <c r="BM40" s="149"/>
      <c r="BN40" s="234"/>
      <c r="BO40" s="243"/>
      <c r="BP40" s="973"/>
      <c r="BQ40" s="236"/>
      <c r="BR40" s="236"/>
      <c r="BS40" s="236"/>
      <c r="BT40" s="236"/>
      <c r="BU40" s="236"/>
      <c r="BV40" s="12"/>
      <c r="BW40" s="72"/>
      <c r="BX40" s="973"/>
      <c r="BY40" s="54"/>
      <c r="BZ40" s="341"/>
      <c r="CA40" s="341"/>
      <c r="CB40" s="341"/>
      <c r="CC40" s="67"/>
      <c r="CD40" s="973"/>
      <c r="CE40" s="78"/>
      <c r="CF40" s="341"/>
      <c r="CG40" s="341"/>
      <c r="CH40" s="79"/>
      <c r="CI40" s="82"/>
      <c r="CJ40" s="973"/>
      <c r="CK40" s="78"/>
      <c r="CL40" s="341"/>
      <c r="CM40" s="341"/>
      <c r="CN40" s="79"/>
      <c r="CO40" s="82"/>
      <c r="CP40" s="973"/>
      <c r="CQ40" s="78"/>
      <c r="CR40" s="341"/>
      <c r="CS40" s="341"/>
      <c r="CT40" s="79"/>
      <c r="CU40" s="82"/>
      <c r="CV40" s="973"/>
      <c r="CW40" s="78"/>
      <c r="CX40" s="341"/>
      <c r="CY40" s="341"/>
      <c r="CZ40" s="79"/>
      <c r="DA40" s="82"/>
      <c r="DB40" s="973"/>
      <c r="DC40" s="78"/>
      <c r="DD40" s="341"/>
      <c r="DE40" s="341"/>
      <c r="DF40" s="79"/>
      <c r="DG40" s="82"/>
      <c r="DH40" s="973"/>
      <c r="DI40" s="78"/>
      <c r="DJ40" s="341"/>
      <c r="DK40" s="341"/>
      <c r="DL40" s="79"/>
      <c r="DM40" s="82"/>
      <c r="DN40" s="973"/>
      <c r="DO40" s="78"/>
      <c r="DP40" s="341"/>
      <c r="DQ40" s="341"/>
      <c r="DR40" s="79"/>
      <c r="DS40" s="82"/>
      <c r="DT40" s="973"/>
      <c r="DU40" s="78"/>
      <c r="DV40" s="341"/>
      <c r="DW40" s="341"/>
      <c r="DX40" s="79"/>
      <c r="DY40" s="82"/>
      <c r="DZ40" s="973"/>
      <c r="EA40" s="78"/>
      <c r="EB40" s="341"/>
      <c r="EC40" s="341"/>
      <c r="ED40" s="79"/>
      <c r="EE40" s="82"/>
      <c r="EF40" s="973"/>
      <c r="EG40" s="236"/>
      <c r="EH40" s="149"/>
      <c r="EI40" s="149"/>
      <c r="EJ40" s="234"/>
      <c r="EK40" s="243"/>
      <c r="EL40" s="973"/>
      <c r="EM40" s="12"/>
      <c r="EN40" s="12"/>
      <c r="EO40" s="12"/>
      <c r="EP40" s="12"/>
      <c r="EQ40" s="12"/>
      <c r="ER40" s="12"/>
      <c r="ES40" s="72"/>
      <c r="ET40" s="973"/>
      <c r="EU40" s="78"/>
      <c r="EV40" s="341"/>
      <c r="EW40" s="341"/>
      <c r="EX40" s="341"/>
      <c r="EY40" s="82"/>
      <c r="EZ40" s="977"/>
      <c r="FA40" s="54"/>
      <c r="FB40" s="341"/>
      <c r="FC40" s="341"/>
      <c r="FD40" s="341"/>
      <c r="FE40" s="341"/>
      <c r="FF40" s="980"/>
      <c r="FG40" s="265"/>
      <c r="FH40" s="149"/>
      <c r="FI40" s="149"/>
      <c r="FJ40" s="149"/>
      <c r="FK40" s="149"/>
      <c r="FL40" s="980"/>
      <c r="FM40" s="265"/>
      <c r="FN40" s="149"/>
      <c r="FO40" s="149"/>
      <c r="FP40" s="149"/>
      <c r="FQ40" s="149"/>
      <c r="FR40" s="980"/>
      <c r="FS40" s="54"/>
      <c r="FT40" s="341"/>
      <c r="FU40" s="341"/>
      <c r="FV40" s="341"/>
      <c r="FW40" s="341"/>
      <c r="FX40" s="980"/>
      <c r="FY40" s="54"/>
      <c r="FZ40" s="341"/>
      <c r="GA40" s="341"/>
      <c r="GB40" s="341"/>
      <c r="GC40" s="341"/>
      <c r="GD40" s="980"/>
      <c r="GE40" s="54"/>
      <c r="GF40" s="341"/>
      <c r="GG40" s="341"/>
      <c r="GH40" s="341"/>
      <c r="GI40" s="341"/>
      <c r="GJ40" s="980"/>
      <c r="GK40" s="54"/>
      <c r="GL40" s="341"/>
      <c r="GM40" s="341"/>
      <c r="GN40" s="341"/>
      <c r="GO40" s="341"/>
      <c r="GP40" s="980"/>
      <c r="GQ40" s="54"/>
      <c r="GR40" s="341"/>
      <c r="GS40" s="341"/>
      <c r="GT40" s="341"/>
      <c r="GU40" s="341"/>
      <c r="GV40" s="980"/>
      <c r="GW40" s="411"/>
      <c r="GX40" s="12"/>
      <c r="GY40" s="12"/>
      <c r="GZ40" s="12"/>
      <c r="HA40" s="12"/>
      <c r="HB40" s="12"/>
      <c r="HC40" s="12"/>
      <c r="HD40" s="12"/>
      <c r="HE40" s="12"/>
      <c r="HF40" s="12"/>
      <c r="HG40" s="12"/>
      <c r="HH40" s="12"/>
      <c r="HI40" s="12"/>
      <c r="HJ40" s="12"/>
      <c r="HK40" s="12"/>
      <c r="HL40" s="12"/>
      <c r="HM40" s="12"/>
      <c r="HN40" s="937"/>
      <c r="HO40" s="184"/>
      <c r="HP40" s="506"/>
      <c r="HQ40" s="12"/>
      <c r="HR40" s="229"/>
      <c r="HS40" s="12"/>
    </row>
    <row r="41" spans="1:227" hidden="1" x14ac:dyDescent="0.25">
      <c r="A41" s="58">
        <v>38</v>
      </c>
      <c r="C41" s="265"/>
      <c r="D41" s="149"/>
      <c r="E41" s="149"/>
      <c r="F41" s="149"/>
      <c r="G41" s="240"/>
      <c r="H41" s="996"/>
      <c r="I41" s="265"/>
      <c r="J41" s="149"/>
      <c r="K41" s="149"/>
      <c r="L41" s="149"/>
      <c r="M41" s="240"/>
      <c r="N41" s="973"/>
      <c r="O41" s="265"/>
      <c r="P41" s="149"/>
      <c r="Q41" s="149"/>
      <c r="R41" s="149"/>
      <c r="S41" s="240"/>
      <c r="T41" s="973"/>
      <c r="U41" s="265"/>
      <c r="V41" s="149"/>
      <c r="W41" s="149"/>
      <c r="X41" s="149"/>
      <c r="Y41" s="240"/>
      <c r="Z41" s="973"/>
      <c r="AA41" s="78"/>
      <c r="AB41" s="341"/>
      <c r="AC41" s="341"/>
      <c r="AD41" s="79"/>
      <c r="AE41" s="82"/>
      <c r="AF41" s="973"/>
      <c r="AG41" s="236"/>
      <c r="AH41" s="149"/>
      <c r="AI41" s="149"/>
      <c r="AJ41" s="234"/>
      <c r="AK41" s="243"/>
      <c r="AL41" s="973"/>
      <c r="AM41" s="236"/>
      <c r="AN41" s="149"/>
      <c r="AO41" s="149"/>
      <c r="AP41" s="234"/>
      <c r="AQ41" s="243"/>
      <c r="AR41" s="973"/>
      <c r="AS41" s="265"/>
      <c r="AT41" s="149"/>
      <c r="AU41" s="149"/>
      <c r="AV41" s="149"/>
      <c r="AW41" s="240"/>
      <c r="AX41" s="973"/>
      <c r="AY41" s="265"/>
      <c r="AZ41" s="149"/>
      <c r="BA41" s="149"/>
      <c r="BB41" s="149"/>
      <c r="BC41" s="240"/>
      <c r="BD41" s="973"/>
      <c r="BE41" s="236"/>
      <c r="BF41" s="149"/>
      <c r="BG41" s="149"/>
      <c r="BH41" s="234"/>
      <c r="BI41" s="243"/>
      <c r="BJ41" s="973"/>
      <c r="BK41" s="236"/>
      <c r="BL41" s="149"/>
      <c r="BM41" s="149"/>
      <c r="BN41" s="234"/>
      <c r="BO41" s="243"/>
      <c r="BP41" s="973"/>
      <c r="BQ41" s="236"/>
      <c r="BR41" s="236"/>
      <c r="BS41" s="236"/>
      <c r="BT41" s="236"/>
      <c r="BU41" s="236"/>
      <c r="BV41" s="12"/>
      <c r="BW41" s="72"/>
      <c r="BX41" s="973"/>
      <c r="BY41" s="54"/>
      <c r="BZ41" s="341"/>
      <c r="CA41" s="341"/>
      <c r="CB41" s="341"/>
      <c r="CC41" s="67"/>
      <c r="CD41" s="973"/>
      <c r="CE41" s="78"/>
      <c r="CF41" s="341"/>
      <c r="CG41" s="341"/>
      <c r="CH41" s="79"/>
      <c r="CI41" s="82"/>
      <c r="CJ41" s="973"/>
      <c r="CK41" s="78"/>
      <c r="CL41" s="341"/>
      <c r="CM41" s="341"/>
      <c r="CN41" s="79"/>
      <c r="CO41" s="82"/>
      <c r="CP41" s="973"/>
      <c r="CQ41" s="78"/>
      <c r="CR41" s="341"/>
      <c r="CS41" s="341"/>
      <c r="CT41" s="79"/>
      <c r="CU41" s="82"/>
      <c r="CV41" s="973"/>
      <c r="CW41" s="78"/>
      <c r="CX41" s="341"/>
      <c r="CY41" s="341"/>
      <c r="CZ41" s="79"/>
      <c r="DA41" s="82"/>
      <c r="DB41" s="973"/>
      <c r="DC41" s="78"/>
      <c r="DD41" s="341"/>
      <c r="DE41" s="341"/>
      <c r="DF41" s="79"/>
      <c r="DG41" s="82"/>
      <c r="DH41" s="973"/>
      <c r="DI41" s="78"/>
      <c r="DJ41" s="341"/>
      <c r="DK41" s="341"/>
      <c r="DL41" s="79"/>
      <c r="DM41" s="82"/>
      <c r="DN41" s="973"/>
      <c r="DO41" s="78"/>
      <c r="DP41" s="341"/>
      <c r="DQ41" s="341"/>
      <c r="DR41" s="79"/>
      <c r="DS41" s="82"/>
      <c r="DT41" s="973"/>
      <c r="DU41" s="78"/>
      <c r="DV41" s="341"/>
      <c r="DW41" s="341"/>
      <c r="DX41" s="79"/>
      <c r="DY41" s="82"/>
      <c r="DZ41" s="973"/>
      <c r="EA41" s="78"/>
      <c r="EB41" s="341"/>
      <c r="EC41" s="341"/>
      <c r="ED41" s="79"/>
      <c r="EE41" s="82"/>
      <c r="EF41" s="973"/>
      <c r="EG41" s="236"/>
      <c r="EH41" s="149"/>
      <c r="EI41" s="149"/>
      <c r="EJ41" s="234"/>
      <c r="EK41" s="243"/>
      <c r="EL41" s="973"/>
      <c r="EM41" s="12"/>
      <c r="EN41" s="12"/>
      <c r="EO41" s="12"/>
      <c r="EP41" s="12"/>
      <c r="EQ41" s="12"/>
      <c r="ER41" s="12"/>
      <c r="ES41" s="72"/>
      <c r="ET41" s="973"/>
      <c r="EU41" s="78"/>
      <c r="EV41" s="341"/>
      <c r="EW41" s="341"/>
      <c r="EX41" s="341"/>
      <c r="EY41" s="82"/>
      <c r="EZ41" s="977"/>
      <c r="FA41" s="54"/>
      <c r="FB41" s="341"/>
      <c r="FC41" s="341"/>
      <c r="FD41" s="341"/>
      <c r="FE41" s="341"/>
      <c r="FF41" s="980"/>
      <c r="FG41" s="54"/>
      <c r="FH41" s="341"/>
      <c r="FI41" s="341"/>
      <c r="FJ41" s="341"/>
      <c r="FK41" s="341"/>
      <c r="FL41" s="980"/>
      <c r="FM41" s="54"/>
      <c r="FN41" s="341"/>
      <c r="FO41" s="341"/>
      <c r="FP41" s="341"/>
      <c r="FQ41" s="341"/>
      <c r="FR41" s="980"/>
      <c r="FS41" s="54"/>
      <c r="FT41" s="341"/>
      <c r="FU41" s="341"/>
      <c r="FV41" s="341"/>
      <c r="FW41" s="341"/>
      <c r="FX41" s="980"/>
      <c r="FY41" s="54"/>
      <c r="FZ41" s="341"/>
      <c r="GA41" s="341"/>
      <c r="GB41" s="341"/>
      <c r="GC41" s="341"/>
      <c r="GD41" s="980"/>
      <c r="GE41" s="54"/>
      <c r="GF41" s="341"/>
      <c r="GG41" s="341"/>
      <c r="GH41" s="341"/>
      <c r="GI41" s="341"/>
      <c r="GJ41" s="980"/>
      <c r="GK41" s="54"/>
      <c r="GL41" s="341"/>
      <c r="GM41" s="341"/>
      <c r="GN41" s="341"/>
      <c r="GO41" s="341"/>
      <c r="GP41" s="980"/>
      <c r="GQ41" s="54"/>
      <c r="GR41" s="341"/>
      <c r="GS41" s="341"/>
      <c r="GT41" s="341"/>
      <c r="GU41" s="341"/>
      <c r="GV41" s="980"/>
      <c r="GW41" s="411"/>
      <c r="GX41" s="12"/>
      <c r="GY41" s="12"/>
      <c r="GZ41" s="12"/>
      <c r="HA41" s="12"/>
      <c r="HB41" s="12"/>
      <c r="HC41" s="12"/>
      <c r="HD41" s="12"/>
      <c r="HE41" s="12"/>
      <c r="HF41" s="12"/>
      <c r="HG41" s="12"/>
      <c r="HH41" s="12"/>
      <c r="HI41" s="12"/>
      <c r="HJ41" s="12"/>
      <c r="HK41" s="12"/>
      <c r="HL41" s="12"/>
      <c r="HM41" s="12"/>
      <c r="HN41" s="937"/>
      <c r="HO41" s="184"/>
      <c r="HP41" s="506"/>
      <c r="HQ41" s="12"/>
      <c r="HR41" s="229"/>
      <c r="HS41" s="12"/>
    </row>
    <row r="42" spans="1:227" hidden="1" x14ac:dyDescent="0.25">
      <c r="A42" s="58">
        <v>39</v>
      </c>
      <c r="C42" s="265"/>
      <c r="D42" s="149"/>
      <c r="E42" s="149"/>
      <c r="F42" s="149"/>
      <c r="G42" s="240"/>
      <c r="H42" s="996"/>
      <c r="I42" s="265"/>
      <c r="J42" s="149"/>
      <c r="K42" s="149"/>
      <c r="L42" s="149"/>
      <c r="M42" s="240"/>
      <c r="N42" s="973"/>
      <c r="O42" s="265"/>
      <c r="P42" s="149"/>
      <c r="Q42" s="149"/>
      <c r="R42" s="149"/>
      <c r="S42" s="240"/>
      <c r="T42" s="973"/>
      <c r="U42" s="265"/>
      <c r="V42" s="149"/>
      <c r="W42" s="149"/>
      <c r="X42" s="149"/>
      <c r="Y42" s="240"/>
      <c r="Z42" s="973"/>
      <c r="AA42" s="78"/>
      <c r="AB42" s="341"/>
      <c r="AC42" s="341"/>
      <c r="AD42" s="79"/>
      <c r="AE42" s="82"/>
      <c r="AF42" s="973"/>
      <c r="AG42" s="236"/>
      <c r="AH42" s="149"/>
      <c r="AI42" s="149"/>
      <c r="AJ42" s="234"/>
      <c r="AK42" s="243"/>
      <c r="AL42" s="973"/>
      <c r="AM42" s="236"/>
      <c r="AN42" s="149"/>
      <c r="AO42" s="149"/>
      <c r="AP42" s="234"/>
      <c r="AQ42" s="243"/>
      <c r="AR42" s="973"/>
      <c r="AS42" s="265"/>
      <c r="AT42" s="149"/>
      <c r="AU42" s="149"/>
      <c r="AV42" s="149"/>
      <c r="AW42" s="240"/>
      <c r="AX42" s="973"/>
      <c r="AY42" s="265"/>
      <c r="AZ42" s="149"/>
      <c r="BA42" s="149"/>
      <c r="BB42" s="149"/>
      <c r="BC42" s="240"/>
      <c r="BD42" s="973"/>
      <c r="BE42" s="236"/>
      <c r="BF42" s="149"/>
      <c r="BG42" s="149"/>
      <c r="BH42" s="234"/>
      <c r="BI42" s="243"/>
      <c r="BJ42" s="973"/>
      <c r="BK42" s="236"/>
      <c r="BL42" s="149"/>
      <c r="BM42" s="149"/>
      <c r="BN42" s="234"/>
      <c r="BO42" s="243"/>
      <c r="BP42" s="973"/>
      <c r="BQ42" s="236"/>
      <c r="BR42" s="236"/>
      <c r="BS42" s="236"/>
      <c r="BT42" s="236"/>
      <c r="BU42" s="236"/>
      <c r="BV42" s="12"/>
      <c r="BW42" s="72"/>
      <c r="BX42" s="973"/>
      <c r="BY42" s="54"/>
      <c r="BZ42" s="341"/>
      <c r="CA42" s="341"/>
      <c r="CB42" s="341"/>
      <c r="CC42" s="67"/>
      <c r="CD42" s="973"/>
      <c r="CE42" s="78"/>
      <c r="CF42" s="341"/>
      <c r="CG42" s="341"/>
      <c r="CH42" s="79"/>
      <c r="CI42" s="82"/>
      <c r="CJ42" s="973"/>
      <c r="CK42" s="78"/>
      <c r="CL42" s="341"/>
      <c r="CM42" s="341"/>
      <c r="CN42" s="79"/>
      <c r="CO42" s="82"/>
      <c r="CP42" s="973"/>
      <c r="CQ42" s="78"/>
      <c r="CR42" s="341"/>
      <c r="CS42" s="341"/>
      <c r="CT42" s="79"/>
      <c r="CU42" s="82"/>
      <c r="CV42" s="973"/>
      <c r="CW42" s="78"/>
      <c r="CX42" s="341"/>
      <c r="CY42" s="341"/>
      <c r="CZ42" s="79"/>
      <c r="DA42" s="82"/>
      <c r="DB42" s="973"/>
      <c r="DC42" s="78"/>
      <c r="DD42" s="341"/>
      <c r="DE42" s="341"/>
      <c r="DF42" s="79"/>
      <c r="DG42" s="82"/>
      <c r="DH42" s="973"/>
      <c r="DI42" s="78"/>
      <c r="DJ42" s="341"/>
      <c r="DK42" s="341"/>
      <c r="DL42" s="79"/>
      <c r="DM42" s="82"/>
      <c r="DN42" s="973"/>
      <c r="DO42" s="78"/>
      <c r="DP42" s="341"/>
      <c r="DQ42" s="341"/>
      <c r="DR42" s="79"/>
      <c r="DS42" s="82"/>
      <c r="DT42" s="973"/>
      <c r="DU42" s="78"/>
      <c r="DV42" s="341"/>
      <c r="DW42" s="341"/>
      <c r="DX42" s="79"/>
      <c r="DY42" s="82"/>
      <c r="DZ42" s="973"/>
      <c r="EA42" s="78"/>
      <c r="EB42" s="341"/>
      <c r="EC42" s="341"/>
      <c r="ED42" s="79"/>
      <c r="EE42" s="82"/>
      <c r="EF42" s="973"/>
      <c r="EG42" s="236"/>
      <c r="EH42" s="149"/>
      <c r="EI42" s="149"/>
      <c r="EJ42" s="234"/>
      <c r="EK42" s="243"/>
      <c r="EL42" s="973"/>
      <c r="EM42" s="12"/>
      <c r="EN42" s="12"/>
      <c r="EO42" s="12"/>
      <c r="EP42" s="12"/>
      <c r="EQ42" s="12"/>
      <c r="ER42" s="12"/>
      <c r="ES42" s="72"/>
      <c r="ET42" s="973"/>
      <c r="EU42" s="78"/>
      <c r="EV42" s="341"/>
      <c r="EW42" s="341"/>
      <c r="EX42" s="341"/>
      <c r="EY42" s="82"/>
      <c r="EZ42" s="977"/>
      <c r="FA42" s="54"/>
      <c r="FB42" s="341"/>
      <c r="FC42" s="341"/>
      <c r="FD42" s="341"/>
      <c r="FE42" s="341"/>
      <c r="FF42" s="980"/>
      <c r="FG42" s="54"/>
      <c r="FH42" s="341"/>
      <c r="FI42" s="341"/>
      <c r="FJ42" s="341"/>
      <c r="FK42" s="341"/>
      <c r="FL42" s="980"/>
      <c r="FM42" s="54"/>
      <c r="FN42" s="341"/>
      <c r="FO42" s="341"/>
      <c r="FP42" s="341"/>
      <c r="FQ42" s="341"/>
      <c r="FR42" s="980"/>
      <c r="FS42" s="54"/>
      <c r="FT42" s="341"/>
      <c r="FU42" s="341"/>
      <c r="FV42" s="341"/>
      <c r="FW42" s="341"/>
      <c r="FX42" s="980"/>
      <c r="FY42" s="54"/>
      <c r="FZ42" s="341"/>
      <c r="GA42" s="341"/>
      <c r="GB42" s="341"/>
      <c r="GC42" s="341"/>
      <c r="GD42" s="980"/>
      <c r="GE42" s="54"/>
      <c r="GF42" s="341"/>
      <c r="GG42" s="341"/>
      <c r="GH42" s="341"/>
      <c r="GI42" s="341"/>
      <c r="GJ42" s="980"/>
      <c r="GK42" s="54"/>
      <c r="GL42" s="341"/>
      <c r="GM42" s="341"/>
      <c r="GN42" s="341"/>
      <c r="GO42" s="341"/>
      <c r="GP42" s="980"/>
      <c r="GQ42" s="54"/>
      <c r="GR42" s="341"/>
      <c r="GS42" s="341"/>
      <c r="GT42" s="341"/>
      <c r="GU42" s="341"/>
      <c r="GV42" s="980"/>
      <c r="GW42" s="411"/>
      <c r="GX42" s="12"/>
      <c r="GY42" s="12"/>
      <c r="GZ42" s="12"/>
      <c r="HA42" s="12"/>
      <c r="HB42" s="12"/>
      <c r="HC42" s="12"/>
      <c r="HD42" s="12"/>
      <c r="HE42" s="12"/>
      <c r="HF42" s="12"/>
      <c r="HG42" s="12"/>
      <c r="HH42" s="12"/>
      <c r="HI42" s="12"/>
      <c r="HJ42" s="12"/>
      <c r="HK42" s="12"/>
      <c r="HL42" s="12"/>
      <c r="HM42" s="12"/>
      <c r="HN42" s="937"/>
      <c r="HO42" s="184"/>
      <c r="HP42" s="506"/>
      <c r="HQ42" s="12"/>
      <c r="HR42" s="229"/>
      <c r="HS42" s="12"/>
    </row>
    <row r="43" spans="1:227" hidden="1" x14ac:dyDescent="0.25">
      <c r="A43" s="58">
        <v>40</v>
      </c>
      <c r="C43" s="265"/>
      <c r="D43" s="149"/>
      <c r="E43" s="149"/>
      <c r="F43" s="149"/>
      <c r="G43" s="240"/>
      <c r="H43" s="996"/>
      <c r="I43" s="265"/>
      <c r="J43" s="149"/>
      <c r="K43" s="149"/>
      <c r="L43" s="149"/>
      <c r="M43" s="240"/>
      <c r="N43" s="973"/>
      <c r="O43" s="265"/>
      <c r="P43" s="149"/>
      <c r="Q43" s="149"/>
      <c r="R43" s="149"/>
      <c r="S43" s="240"/>
      <c r="T43" s="973"/>
      <c r="U43" s="265"/>
      <c r="V43" s="149"/>
      <c r="W43" s="149"/>
      <c r="X43" s="149"/>
      <c r="Y43" s="240"/>
      <c r="Z43" s="973"/>
      <c r="AA43" s="78"/>
      <c r="AB43" s="341"/>
      <c r="AC43" s="341"/>
      <c r="AD43" s="79"/>
      <c r="AE43" s="82"/>
      <c r="AF43" s="973"/>
      <c r="AG43" s="236"/>
      <c r="AH43" s="149"/>
      <c r="AI43" s="149"/>
      <c r="AJ43" s="234"/>
      <c r="AK43" s="243"/>
      <c r="AL43" s="973"/>
      <c r="AM43" s="236"/>
      <c r="AN43" s="149"/>
      <c r="AO43" s="149"/>
      <c r="AP43" s="234"/>
      <c r="AQ43" s="243"/>
      <c r="AR43" s="973"/>
      <c r="AS43" s="265"/>
      <c r="AT43" s="149"/>
      <c r="AU43" s="149"/>
      <c r="AV43" s="149"/>
      <c r="AW43" s="240"/>
      <c r="AX43" s="973"/>
      <c r="AY43" s="265"/>
      <c r="AZ43" s="149"/>
      <c r="BA43" s="149"/>
      <c r="BB43" s="149"/>
      <c r="BC43" s="240"/>
      <c r="BD43" s="973"/>
      <c r="BE43" s="236"/>
      <c r="BF43" s="149"/>
      <c r="BG43" s="149"/>
      <c r="BH43" s="234"/>
      <c r="BI43" s="243"/>
      <c r="BJ43" s="973"/>
      <c r="BK43" s="236"/>
      <c r="BL43" s="149"/>
      <c r="BM43" s="149"/>
      <c r="BN43" s="234"/>
      <c r="BO43" s="243"/>
      <c r="BP43" s="973"/>
      <c r="BQ43" s="236"/>
      <c r="BR43" s="236"/>
      <c r="BS43" s="236"/>
      <c r="BT43" s="236"/>
      <c r="BU43" s="236"/>
      <c r="BV43" s="12"/>
      <c r="BW43" s="72"/>
      <c r="BX43" s="973"/>
      <c r="BY43" s="54"/>
      <c r="BZ43" s="341"/>
      <c r="CA43" s="341"/>
      <c r="CB43" s="341"/>
      <c r="CC43" s="67"/>
      <c r="CD43" s="973"/>
      <c r="CE43" s="78"/>
      <c r="CF43" s="341"/>
      <c r="CG43" s="341"/>
      <c r="CH43" s="79"/>
      <c r="CI43" s="82"/>
      <c r="CJ43" s="973"/>
      <c r="CK43" s="78"/>
      <c r="CL43" s="341"/>
      <c r="CM43" s="341"/>
      <c r="CN43" s="79"/>
      <c r="CO43" s="82"/>
      <c r="CP43" s="973"/>
      <c r="CQ43" s="78"/>
      <c r="CR43" s="341"/>
      <c r="CS43" s="341"/>
      <c r="CT43" s="79"/>
      <c r="CU43" s="82"/>
      <c r="CV43" s="973"/>
      <c r="CW43" s="78"/>
      <c r="CX43" s="341"/>
      <c r="CY43" s="341"/>
      <c r="CZ43" s="79"/>
      <c r="DA43" s="82"/>
      <c r="DB43" s="973"/>
      <c r="DC43" s="78"/>
      <c r="DD43" s="341"/>
      <c r="DE43" s="341"/>
      <c r="DF43" s="79"/>
      <c r="DG43" s="82"/>
      <c r="DH43" s="973"/>
      <c r="DI43" s="78"/>
      <c r="DJ43" s="341"/>
      <c r="DK43" s="341"/>
      <c r="DL43" s="79"/>
      <c r="DM43" s="82"/>
      <c r="DN43" s="973"/>
      <c r="DO43" s="78"/>
      <c r="DP43" s="341"/>
      <c r="DQ43" s="341"/>
      <c r="DR43" s="79"/>
      <c r="DS43" s="82"/>
      <c r="DT43" s="973"/>
      <c r="DU43" s="78"/>
      <c r="DV43" s="341"/>
      <c r="DW43" s="341"/>
      <c r="DX43" s="79"/>
      <c r="DY43" s="82"/>
      <c r="DZ43" s="973"/>
      <c r="EA43" s="78"/>
      <c r="EB43" s="341"/>
      <c r="EC43" s="341"/>
      <c r="ED43" s="79"/>
      <c r="EE43" s="82"/>
      <c r="EF43" s="973"/>
      <c r="EG43" s="236"/>
      <c r="EH43" s="149"/>
      <c r="EI43" s="149"/>
      <c r="EJ43" s="234"/>
      <c r="EK43" s="243"/>
      <c r="EL43" s="973"/>
      <c r="EM43" s="12"/>
      <c r="EN43" s="12"/>
      <c r="EO43" s="12"/>
      <c r="EP43" s="12"/>
      <c r="EQ43" s="12"/>
      <c r="ER43" s="12"/>
      <c r="ES43" s="72"/>
      <c r="ET43" s="973"/>
      <c r="EU43" s="78"/>
      <c r="EV43" s="341"/>
      <c r="EW43" s="341"/>
      <c r="EX43" s="341"/>
      <c r="EY43" s="82"/>
      <c r="EZ43" s="977"/>
      <c r="FA43" s="54"/>
      <c r="FB43" s="341"/>
      <c r="FC43" s="341"/>
      <c r="FD43" s="341"/>
      <c r="FE43" s="341"/>
      <c r="FF43" s="980"/>
      <c r="FG43" s="54"/>
      <c r="FH43" s="341"/>
      <c r="FI43" s="341"/>
      <c r="FJ43" s="341"/>
      <c r="FK43" s="341"/>
      <c r="FL43" s="980"/>
      <c r="FM43" s="54"/>
      <c r="FN43" s="341"/>
      <c r="FO43" s="341"/>
      <c r="FP43" s="341"/>
      <c r="FQ43" s="341"/>
      <c r="FR43" s="980"/>
      <c r="FS43" s="54"/>
      <c r="FT43" s="341"/>
      <c r="FU43" s="341"/>
      <c r="FV43" s="341"/>
      <c r="FW43" s="341"/>
      <c r="FX43" s="980"/>
      <c r="FY43" s="54"/>
      <c r="FZ43" s="341"/>
      <c r="GA43" s="341"/>
      <c r="GB43" s="341"/>
      <c r="GC43" s="341"/>
      <c r="GD43" s="980"/>
      <c r="GE43" s="54"/>
      <c r="GF43" s="341"/>
      <c r="GG43" s="341"/>
      <c r="GH43" s="341"/>
      <c r="GI43" s="341"/>
      <c r="GJ43" s="980"/>
      <c r="GK43" s="54"/>
      <c r="GL43" s="341"/>
      <c r="GM43" s="341"/>
      <c r="GN43" s="341"/>
      <c r="GO43" s="341"/>
      <c r="GP43" s="980"/>
      <c r="GQ43" s="54"/>
      <c r="GR43" s="341"/>
      <c r="GS43" s="341"/>
      <c r="GT43" s="341"/>
      <c r="GU43" s="341"/>
      <c r="GV43" s="980"/>
      <c r="GW43" s="411"/>
      <c r="GX43" s="12"/>
      <c r="GY43" s="12"/>
      <c r="GZ43" s="12"/>
      <c r="HA43" s="12"/>
      <c r="HB43" s="12"/>
      <c r="HC43" s="12"/>
      <c r="HD43" s="12"/>
      <c r="HE43" s="12"/>
      <c r="HF43" s="12"/>
      <c r="HG43" s="12"/>
      <c r="HH43" s="12"/>
      <c r="HI43" s="12"/>
      <c r="HJ43" s="12"/>
      <c r="HK43" s="12"/>
      <c r="HL43" s="12"/>
      <c r="HM43" s="12"/>
      <c r="HN43" s="937"/>
      <c r="HO43" s="184"/>
      <c r="HP43" s="506"/>
      <c r="HQ43" s="12"/>
      <c r="HR43" s="229"/>
      <c r="HS43" s="12"/>
    </row>
    <row r="44" spans="1:227" hidden="1" x14ac:dyDescent="0.25">
      <c r="A44" s="58">
        <v>41</v>
      </c>
      <c r="C44" s="265"/>
      <c r="D44" s="149"/>
      <c r="E44" s="149"/>
      <c r="F44" s="149"/>
      <c r="G44" s="240"/>
      <c r="H44" s="996"/>
      <c r="I44" s="265"/>
      <c r="J44" s="149"/>
      <c r="K44" s="149"/>
      <c r="L44" s="149"/>
      <c r="M44" s="240"/>
      <c r="N44" s="973"/>
      <c r="O44" s="265"/>
      <c r="P44" s="149"/>
      <c r="Q44" s="149"/>
      <c r="R44" s="149"/>
      <c r="S44" s="240"/>
      <c r="T44" s="973"/>
      <c r="U44" s="265"/>
      <c r="V44" s="149"/>
      <c r="W44" s="149"/>
      <c r="X44" s="149"/>
      <c r="Y44" s="240"/>
      <c r="Z44" s="973"/>
      <c r="AA44" s="78"/>
      <c r="AB44" s="341"/>
      <c r="AC44" s="341"/>
      <c r="AD44" s="79"/>
      <c r="AE44" s="82"/>
      <c r="AF44" s="973"/>
      <c r="AG44" s="236"/>
      <c r="AH44" s="149"/>
      <c r="AI44" s="149"/>
      <c r="AJ44" s="234"/>
      <c r="AK44" s="243"/>
      <c r="AL44" s="973"/>
      <c r="AM44" s="236"/>
      <c r="AN44" s="149"/>
      <c r="AO44" s="149"/>
      <c r="AP44" s="234"/>
      <c r="AQ44" s="243"/>
      <c r="AR44" s="973"/>
      <c r="AS44" s="265"/>
      <c r="AT44" s="149"/>
      <c r="AU44" s="149"/>
      <c r="AV44" s="149"/>
      <c r="AW44" s="240"/>
      <c r="AX44" s="973"/>
      <c r="AY44" s="265"/>
      <c r="AZ44" s="149"/>
      <c r="BA44" s="149"/>
      <c r="BB44" s="149"/>
      <c r="BC44" s="240"/>
      <c r="BD44" s="973"/>
      <c r="BE44" s="236"/>
      <c r="BF44" s="149"/>
      <c r="BG44" s="149"/>
      <c r="BH44" s="234"/>
      <c r="BI44" s="243"/>
      <c r="BJ44" s="973"/>
      <c r="BK44" s="236"/>
      <c r="BL44" s="149"/>
      <c r="BM44" s="149"/>
      <c r="BN44" s="234"/>
      <c r="BO44" s="243"/>
      <c r="BP44" s="973"/>
      <c r="BQ44" s="236"/>
      <c r="BR44" s="236"/>
      <c r="BS44" s="236"/>
      <c r="BT44" s="236"/>
      <c r="BU44" s="236"/>
      <c r="BV44" s="12"/>
      <c r="BW44" s="72"/>
      <c r="BX44" s="973"/>
      <c r="BY44" s="54"/>
      <c r="BZ44" s="341"/>
      <c r="CA44" s="341"/>
      <c r="CB44" s="341"/>
      <c r="CC44" s="67"/>
      <c r="CD44" s="973"/>
      <c r="CE44" s="78"/>
      <c r="CF44" s="341"/>
      <c r="CG44" s="341"/>
      <c r="CH44" s="79"/>
      <c r="CI44" s="82"/>
      <c r="CJ44" s="973"/>
      <c r="CK44" s="78"/>
      <c r="CL44" s="341"/>
      <c r="CM44" s="341"/>
      <c r="CN44" s="79"/>
      <c r="CO44" s="82"/>
      <c r="CP44" s="973"/>
      <c r="CQ44" s="78"/>
      <c r="CR44" s="341"/>
      <c r="CS44" s="341"/>
      <c r="CT44" s="79"/>
      <c r="CU44" s="82"/>
      <c r="CV44" s="973"/>
      <c r="CW44" s="78"/>
      <c r="CX44" s="341"/>
      <c r="CY44" s="341"/>
      <c r="CZ44" s="79"/>
      <c r="DA44" s="82"/>
      <c r="DB44" s="973"/>
      <c r="DC44" s="78"/>
      <c r="DD44" s="341"/>
      <c r="DE44" s="341"/>
      <c r="DF44" s="79"/>
      <c r="DG44" s="82"/>
      <c r="DH44" s="973"/>
      <c r="DI44" s="78"/>
      <c r="DJ44" s="341"/>
      <c r="DK44" s="341"/>
      <c r="DL44" s="79"/>
      <c r="DM44" s="82"/>
      <c r="DN44" s="973"/>
      <c r="DO44" s="78"/>
      <c r="DP44" s="341"/>
      <c r="DQ44" s="341"/>
      <c r="DR44" s="79"/>
      <c r="DS44" s="82"/>
      <c r="DT44" s="973"/>
      <c r="DU44" s="78"/>
      <c r="DV44" s="341"/>
      <c r="DW44" s="341"/>
      <c r="DX44" s="79"/>
      <c r="DY44" s="82"/>
      <c r="DZ44" s="973"/>
      <c r="EA44" s="78"/>
      <c r="EB44" s="341"/>
      <c r="EC44" s="341"/>
      <c r="ED44" s="79"/>
      <c r="EE44" s="82"/>
      <c r="EF44" s="973"/>
      <c r="EG44" s="236"/>
      <c r="EH44" s="149"/>
      <c r="EI44" s="149"/>
      <c r="EJ44" s="234"/>
      <c r="EK44" s="243"/>
      <c r="EL44" s="973"/>
      <c r="EM44" s="12"/>
      <c r="EN44" s="12"/>
      <c r="EO44" s="12"/>
      <c r="EP44" s="12"/>
      <c r="EQ44" s="12"/>
      <c r="ER44" s="12"/>
      <c r="ES44" s="72"/>
      <c r="ET44" s="973"/>
      <c r="EU44" s="78"/>
      <c r="EV44" s="341"/>
      <c r="EW44" s="341"/>
      <c r="EX44" s="341"/>
      <c r="EY44" s="82"/>
      <c r="EZ44" s="977"/>
      <c r="FA44" s="54"/>
      <c r="FB44" s="341"/>
      <c r="FC44" s="341"/>
      <c r="FD44" s="341"/>
      <c r="FE44" s="341"/>
      <c r="FF44" s="980"/>
      <c r="FG44" s="54"/>
      <c r="FH44" s="341"/>
      <c r="FI44" s="341"/>
      <c r="FJ44" s="341"/>
      <c r="FK44" s="341"/>
      <c r="FL44" s="980"/>
      <c r="FM44" s="54"/>
      <c r="FN44" s="341"/>
      <c r="FO44" s="341"/>
      <c r="FP44" s="341"/>
      <c r="FQ44" s="341"/>
      <c r="FR44" s="980"/>
      <c r="FS44" s="54"/>
      <c r="FT44" s="341"/>
      <c r="FU44" s="341"/>
      <c r="FV44" s="341"/>
      <c r="FW44" s="341"/>
      <c r="FX44" s="980"/>
      <c r="FY44" s="54"/>
      <c r="FZ44" s="341"/>
      <c r="GA44" s="341"/>
      <c r="GB44" s="341"/>
      <c r="GC44" s="341"/>
      <c r="GD44" s="980"/>
      <c r="GE44" s="54"/>
      <c r="GF44" s="341"/>
      <c r="GG44" s="341"/>
      <c r="GH44" s="341"/>
      <c r="GI44" s="341"/>
      <c r="GJ44" s="980"/>
      <c r="GK44" s="54"/>
      <c r="GL44" s="341"/>
      <c r="GM44" s="341"/>
      <c r="GN44" s="341"/>
      <c r="GO44" s="341"/>
      <c r="GP44" s="980"/>
      <c r="GQ44" s="54"/>
      <c r="GR44" s="341"/>
      <c r="GS44" s="341"/>
      <c r="GT44" s="341"/>
      <c r="GU44" s="341"/>
      <c r="GV44" s="980"/>
      <c r="GW44" s="411"/>
      <c r="GX44" s="12"/>
      <c r="GY44" s="12"/>
      <c r="GZ44" s="12"/>
      <c r="HA44" s="12"/>
      <c r="HB44" s="12"/>
      <c r="HC44" s="12"/>
      <c r="HD44" s="12"/>
      <c r="HE44" s="12"/>
      <c r="HF44" s="12"/>
      <c r="HG44" s="12"/>
      <c r="HH44" s="12"/>
      <c r="HI44" s="12"/>
      <c r="HJ44" s="12"/>
      <c r="HK44" s="12"/>
      <c r="HL44" s="12"/>
      <c r="HM44" s="12"/>
      <c r="HN44" s="937"/>
      <c r="HO44" s="184"/>
      <c r="HP44" s="506"/>
      <c r="HQ44" s="12"/>
      <c r="HR44" s="229"/>
      <c r="HS44" s="12"/>
    </row>
    <row r="45" spans="1:227" hidden="1" x14ac:dyDescent="0.25">
      <c r="A45" s="58">
        <v>42</v>
      </c>
      <c r="C45" s="265"/>
      <c r="D45" s="149"/>
      <c r="E45" s="149"/>
      <c r="F45" s="149"/>
      <c r="G45" s="240"/>
      <c r="H45" s="996"/>
      <c r="I45" s="265"/>
      <c r="J45" s="149"/>
      <c r="K45" s="149"/>
      <c r="L45" s="149"/>
      <c r="M45" s="240"/>
      <c r="N45" s="973"/>
      <c r="O45" s="265"/>
      <c r="P45" s="149"/>
      <c r="Q45" s="149"/>
      <c r="R45" s="149"/>
      <c r="S45" s="240"/>
      <c r="T45" s="973"/>
      <c r="U45" s="265"/>
      <c r="V45" s="149"/>
      <c r="W45" s="149"/>
      <c r="X45" s="149"/>
      <c r="Y45" s="240"/>
      <c r="Z45" s="973"/>
      <c r="AA45" s="78"/>
      <c r="AB45" s="341"/>
      <c r="AC45" s="341"/>
      <c r="AD45" s="79"/>
      <c r="AE45" s="82"/>
      <c r="AF45" s="973"/>
      <c r="AG45" s="236"/>
      <c r="AH45" s="149"/>
      <c r="AI45" s="149"/>
      <c r="AJ45" s="234"/>
      <c r="AK45" s="243"/>
      <c r="AL45" s="973"/>
      <c r="AM45" s="236"/>
      <c r="AN45" s="149"/>
      <c r="AO45" s="149"/>
      <c r="AP45" s="234"/>
      <c r="AQ45" s="243"/>
      <c r="AR45" s="973"/>
      <c r="AS45" s="265"/>
      <c r="AT45" s="149"/>
      <c r="AU45" s="149"/>
      <c r="AV45" s="149"/>
      <c r="AW45" s="240"/>
      <c r="AX45" s="973"/>
      <c r="AY45" s="265"/>
      <c r="AZ45" s="149"/>
      <c r="BA45" s="149"/>
      <c r="BB45" s="149"/>
      <c r="BC45" s="240"/>
      <c r="BD45" s="973"/>
      <c r="BE45" s="236"/>
      <c r="BF45" s="149"/>
      <c r="BG45" s="149"/>
      <c r="BH45" s="234"/>
      <c r="BI45" s="243"/>
      <c r="BJ45" s="973"/>
      <c r="BK45" s="236"/>
      <c r="BL45" s="149"/>
      <c r="BM45" s="149"/>
      <c r="BN45" s="234"/>
      <c r="BO45" s="243"/>
      <c r="BP45" s="973"/>
      <c r="BQ45" s="236"/>
      <c r="BR45" s="236"/>
      <c r="BS45" s="236"/>
      <c r="BT45" s="236"/>
      <c r="BU45" s="236"/>
      <c r="BV45" s="12"/>
      <c r="BW45" s="72"/>
      <c r="BX45" s="973"/>
      <c r="BY45" s="54"/>
      <c r="BZ45" s="341"/>
      <c r="CA45" s="341"/>
      <c r="CB45" s="341"/>
      <c r="CC45" s="67"/>
      <c r="CD45" s="973"/>
      <c r="CE45" s="78"/>
      <c r="CF45" s="341"/>
      <c r="CG45" s="341"/>
      <c r="CH45" s="79"/>
      <c r="CI45" s="82"/>
      <c r="CJ45" s="973"/>
      <c r="CK45" s="78"/>
      <c r="CL45" s="341"/>
      <c r="CM45" s="341"/>
      <c r="CN45" s="79"/>
      <c r="CO45" s="82"/>
      <c r="CP45" s="973"/>
      <c r="CQ45" s="78"/>
      <c r="CR45" s="341"/>
      <c r="CS45" s="341"/>
      <c r="CT45" s="79"/>
      <c r="CU45" s="82"/>
      <c r="CV45" s="973"/>
      <c r="CW45" s="78"/>
      <c r="CX45" s="341"/>
      <c r="CY45" s="341"/>
      <c r="CZ45" s="79"/>
      <c r="DA45" s="82"/>
      <c r="DB45" s="973"/>
      <c r="DC45" s="78"/>
      <c r="DD45" s="341"/>
      <c r="DE45" s="341"/>
      <c r="DF45" s="79"/>
      <c r="DG45" s="82"/>
      <c r="DH45" s="973"/>
      <c r="DI45" s="78"/>
      <c r="DJ45" s="341"/>
      <c r="DK45" s="341"/>
      <c r="DL45" s="79"/>
      <c r="DM45" s="82"/>
      <c r="DN45" s="973"/>
      <c r="DO45" s="78"/>
      <c r="DP45" s="341"/>
      <c r="DQ45" s="341"/>
      <c r="DR45" s="79"/>
      <c r="DS45" s="82"/>
      <c r="DT45" s="973"/>
      <c r="DU45" s="78"/>
      <c r="DV45" s="341"/>
      <c r="DW45" s="341"/>
      <c r="DX45" s="79"/>
      <c r="DY45" s="82"/>
      <c r="DZ45" s="973"/>
      <c r="EA45" s="78"/>
      <c r="EB45" s="341"/>
      <c r="EC45" s="341"/>
      <c r="ED45" s="79"/>
      <c r="EE45" s="82"/>
      <c r="EF45" s="973"/>
      <c r="EG45" s="236"/>
      <c r="EH45" s="149"/>
      <c r="EI45" s="149"/>
      <c r="EJ45" s="234"/>
      <c r="EK45" s="243"/>
      <c r="EL45" s="973"/>
      <c r="EM45" s="12"/>
      <c r="EN45" s="12"/>
      <c r="EO45" s="12"/>
      <c r="EP45" s="12"/>
      <c r="EQ45" s="12"/>
      <c r="ER45" s="12"/>
      <c r="ES45" s="72"/>
      <c r="ET45" s="973"/>
      <c r="EU45" s="78"/>
      <c r="EV45" s="341"/>
      <c r="EW45" s="341"/>
      <c r="EX45" s="341"/>
      <c r="EY45" s="82"/>
      <c r="EZ45" s="977"/>
      <c r="FA45" s="54"/>
      <c r="FB45" s="341"/>
      <c r="FC45" s="341"/>
      <c r="FD45" s="341"/>
      <c r="FE45" s="341"/>
      <c r="FF45" s="980"/>
      <c r="FG45" s="54"/>
      <c r="FH45" s="341"/>
      <c r="FI45" s="341"/>
      <c r="FJ45" s="341"/>
      <c r="FK45" s="341"/>
      <c r="FL45" s="980"/>
      <c r="FM45" s="54"/>
      <c r="FN45" s="341"/>
      <c r="FO45" s="341"/>
      <c r="FP45" s="341"/>
      <c r="FQ45" s="341"/>
      <c r="FR45" s="980"/>
      <c r="FS45" s="54"/>
      <c r="FT45" s="341"/>
      <c r="FU45" s="341"/>
      <c r="FV45" s="341"/>
      <c r="FW45" s="341"/>
      <c r="FX45" s="980"/>
      <c r="FY45" s="54"/>
      <c r="FZ45" s="341"/>
      <c r="GA45" s="341"/>
      <c r="GB45" s="341"/>
      <c r="GC45" s="341"/>
      <c r="GD45" s="980"/>
      <c r="GE45" s="54"/>
      <c r="GF45" s="341"/>
      <c r="GG45" s="341"/>
      <c r="GH45" s="341"/>
      <c r="GI45" s="341"/>
      <c r="GJ45" s="980"/>
      <c r="GK45" s="54"/>
      <c r="GL45" s="341"/>
      <c r="GM45" s="341"/>
      <c r="GN45" s="341"/>
      <c r="GO45" s="341"/>
      <c r="GP45" s="980"/>
      <c r="GQ45" s="54"/>
      <c r="GR45" s="341"/>
      <c r="GS45" s="341"/>
      <c r="GT45" s="341"/>
      <c r="GU45" s="341"/>
      <c r="GV45" s="980"/>
      <c r="GW45" s="411"/>
      <c r="GX45" s="12"/>
      <c r="GY45" s="12"/>
      <c r="GZ45" s="12"/>
      <c r="HA45" s="12"/>
      <c r="HB45" s="12"/>
      <c r="HC45" s="12"/>
      <c r="HD45" s="12"/>
      <c r="HE45" s="12"/>
      <c r="HF45" s="12"/>
      <c r="HG45" s="12"/>
      <c r="HH45" s="12"/>
      <c r="HI45" s="12"/>
      <c r="HJ45" s="12"/>
      <c r="HK45" s="12"/>
      <c r="HL45" s="12"/>
      <c r="HM45" s="12"/>
      <c r="HN45" s="937"/>
      <c r="HO45" s="184"/>
      <c r="HP45" s="506"/>
      <c r="HQ45" s="12"/>
      <c r="HR45" s="229"/>
      <c r="HS45" s="12"/>
    </row>
    <row r="46" spans="1:227" hidden="1" x14ac:dyDescent="0.25">
      <c r="A46" s="58">
        <v>43</v>
      </c>
      <c r="C46" s="265"/>
      <c r="D46" s="149"/>
      <c r="E46" s="149"/>
      <c r="F46" s="149"/>
      <c r="G46" s="240"/>
      <c r="H46" s="996"/>
      <c r="I46" s="265"/>
      <c r="J46" s="149"/>
      <c r="K46" s="149"/>
      <c r="L46" s="149"/>
      <c r="M46" s="240"/>
      <c r="N46" s="973"/>
      <c r="O46" s="265"/>
      <c r="P46" s="149"/>
      <c r="Q46" s="149"/>
      <c r="R46" s="149"/>
      <c r="S46" s="240"/>
      <c r="T46" s="973"/>
      <c r="U46" s="265"/>
      <c r="V46" s="149"/>
      <c r="W46" s="149"/>
      <c r="X46" s="149"/>
      <c r="Y46" s="240"/>
      <c r="Z46" s="973"/>
      <c r="AA46" s="78"/>
      <c r="AB46" s="341"/>
      <c r="AC46" s="341"/>
      <c r="AD46" s="79"/>
      <c r="AE46" s="82"/>
      <c r="AF46" s="973"/>
      <c r="AG46" s="236"/>
      <c r="AH46" s="149"/>
      <c r="AI46" s="149"/>
      <c r="AJ46" s="234"/>
      <c r="AK46" s="243"/>
      <c r="AL46" s="973"/>
      <c r="AM46" s="236"/>
      <c r="AN46" s="149"/>
      <c r="AO46" s="149"/>
      <c r="AP46" s="234"/>
      <c r="AQ46" s="243"/>
      <c r="AR46" s="973"/>
      <c r="AS46" s="265"/>
      <c r="AT46" s="149"/>
      <c r="AU46" s="149"/>
      <c r="AV46" s="149"/>
      <c r="AW46" s="240"/>
      <c r="AX46" s="973"/>
      <c r="AY46" s="265"/>
      <c r="AZ46" s="149"/>
      <c r="BA46" s="149"/>
      <c r="BB46" s="149"/>
      <c r="BC46" s="240"/>
      <c r="BD46" s="973"/>
      <c r="BE46" s="236"/>
      <c r="BF46" s="149"/>
      <c r="BG46" s="149"/>
      <c r="BH46" s="234"/>
      <c r="BI46" s="243"/>
      <c r="BJ46" s="973"/>
      <c r="BK46" s="236"/>
      <c r="BL46" s="149"/>
      <c r="BM46" s="149"/>
      <c r="BN46" s="234"/>
      <c r="BO46" s="243"/>
      <c r="BP46" s="973"/>
      <c r="BQ46" s="236"/>
      <c r="BR46" s="236"/>
      <c r="BS46" s="236"/>
      <c r="BT46" s="236"/>
      <c r="BU46" s="236"/>
      <c r="BV46" s="12"/>
      <c r="BW46" s="72"/>
      <c r="BX46" s="973"/>
      <c r="BY46" s="54"/>
      <c r="BZ46" s="341"/>
      <c r="CA46" s="341"/>
      <c r="CB46" s="341"/>
      <c r="CC46" s="67"/>
      <c r="CD46" s="973"/>
      <c r="CE46" s="78"/>
      <c r="CF46" s="341"/>
      <c r="CG46" s="341"/>
      <c r="CH46" s="79"/>
      <c r="CI46" s="82"/>
      <c r="CJ46" s="973"/>
      <c r="CK46" s="78"/>
      <c r="CL46" s="341"/>
      <c r="CM46" s="341"/>
      <c r="CN46" s="79"/>
      <c r="CO46" s="82"/>
      <c r="CP46" s="973"/>
      <c r="CQ46" s="78"/>
      <c r="CR46" s="341"/>
      <c r="CS46" s="341"/>
      <c r="CT46" s="79"/>
      <c r="CU46" s="82"/>
      <c r="CV46" s="973"/>
      <c r="CW46" s="78"/>
      <c r="CX46" s="341"/>
      <c r="CY46" s="341"/>
      <c r="CZ46" s="79"/>
      <c r="DA46" s="82"/>
      <c r="DB46" s="973"/>
      <c r="DC46" s="78"/>
      <c r="DD46" s="341"/>
      <c r="DE46" s="341"/>
      <c r="DF46" s="79"/>
      <c r="DG46" s="82"/>
      <c r="DH46" s="973"/>
      <c r="DI46" s="78"/>
      <c r="DJ46" s="341"/>
      <c r="DK46" s="341"/>
      <c r="DL46" s="79"/>
      <c r="DM46" s="82"/>
      <c r="DN46" s="973"/>
      <c r="DO46" s="78"/>
      <c r="DP46" s="341"/>
      <c r="DQ46" s="341"/>
      <c r="DR46" s="79"/>
      <c r="DS46" s="82"/>
      <c r="DT46" s="973"/>
      <c r="DU46" s="78"/>
      <c r="DV46" s="341"/>
      <c r="DW46" s="341"/>
      <c r="DX46" s="79"/>
      <c r="DY46" s="82"/>
      <c r="DZ46" s="973"/>
      <c r="EA46" s="78"/>
      <c r="EB46" s="341"/>
      <c r="EC46" s="341"/>
      <c r="ED46" s="79"/>
      <c r="EE46" s="82"/>
      <c r="EF46" s="973"/>
      <c r="EG46" s="236"/>
      <c r="EH46" s="149"/>
      <c r="EI46" s="149"/>
      <c r="EJ46" s="234"/>
      <c r="EK46" s="243"/>
      <c r="EL46" s="973"/>
      <c r="EM46" s="12"/>
      <c r="EN46" s="12"/>
      <c r="EO46" s="12"/>
      <c r="EP46" s="12"/>
      <c r="EQ46" s="12"/>
      <c r="ER46" s="12"/>
      <c r="ES46" s="72"/>
      <c r="ET46" s="973"/>
      <c r="EU46" s="78"/>
      <c r="EV46" s="341"/>
      <c r="EW46" s="341"/>
      <c r="EX46" s="341"/>
      <c r="EY46" s="82"/>
      <c r="EZ46" s="977"/>
      <c r="FA46" s="54"/>
      <c r="FB46" s="341"/>
      <c r="FC46" s="341"/>
      <c r="FD46" s="341"/>
      <c r="FE46" s="341"/>
      <c r="FF46" s="980"/>
      <c r="FG46" s="54"/>
      <c r="FH46" s="341"/>
      <c r="FI46" s="341"/>
      <c r="FJ46" s="341"/>
      <c r="FK46" s="341"/>
      <c r="FL46" s="980"/>
      <c r="FM46" s="54"/>
      <c r="FN46" s="341"/>
      <c r="FO46" s="341"/>
      <c r="FP46" s="341"/>
      <c r="FQ46" s="341"/>
      <c r="FR46" s="980"/>
      <c r="FS46" s="54"/>
      <c r="FT46" s="341"/>
      <c r="FU46" s="341"/>
      <c r="FV46" s="341"/>
      <c r="FW46" s="341"/>
      <c r="FX46" s="980"/>
      <c r="FY46" s="54"/>
      <c r="FZ46" s="341"/>
      <c r="GA46" s="341"/>
      <c r="GB46" s="341"/>
      <c r="GC46" s="341"/>
      <c r="GD46" s="980"/>
      <c r="GE46" s="54"/>
      <c r="GF46" s="341"/>
      <c r="GG46" s="341"/>
      <c r="GH46" s="341"/>
      <c r="GI46" s="341"/>
      <c r="GJ46" s="980"/>
      <c r="GK46" s="54"/>
      <c r="GL46" s="341"/>
      <c r="GM46" s="341"/>
      <c r="GN46" s="341"/>
      <c r="GO46" s="341"/>
      <c r="GP46" s="980"/>
      <c r="GQ46" s="54"/>
      <c r="GR46" s="341"/>
      <c r="GS46" s="341"/>
      <c r="GT46" s="341"/>
      <c r="GU46" s="341"/>
      <c r="GV46" s="980"/>
      <c r="GW46" s="411"/>
      <c r="GX46" s="12"/>
      <c r="GY46" s="12"/>
      <c r="GZ46" s="12"/>
      <c r="HA46" s="12"/>
      <c r="HB46" s="12"/>
      <c r="HC46" s="12"/>
      <c r="HD46" s="12"/>
      <c r="HE46" s="12"/>
      <c r="HF46" s="12"/>
      <c r="HG46" s="12"/>
      <c r="HH46" s="12"/>
      <c r="HI46" s="12"/>
      <c r="HJ46" s="12"/>
      <c r="HK46" s="12"/>
      <c r="HL46" s="12"/>
      <c r="HM46" s="12"/>
      <c r="HN46" s="937"/>
      <c r="HO46" s="184"/>
      <c r="HP46" s="506"/>
      <c r="HQ46" s="12"/>
      <c r="HR46" s="229"/>
      <c r="HS46" s="12"/>
    </row>
    <row r="47" spans="1:227" hidden="1" x14ac:dyDescent="0.25">
      <c r="A47" s="58">
        <v>44</v>
      </c>
      <c r="C47" s="265"/>
      <c r="D47" s="149"/>
      <c r="E47" s="149"/>
      <c r="F47" s="149"/>
      <c r="G47" s="240"/>
      <c r="H47" s="996"/>
      <c r="I47" s="265"/>
      <c r="J47" s="149"/>
      <c r="K47" s="149"/>
      <c r="L47" s="149"/>
      <c r="M47" s="240"/>
      <c r="N47" s="973"/>
      <c r="O47" s="265"/>
      <c r="P47" s="149"/>
      <c r="Q47" s="149"/>
      <c r="R47" s="149"/>
      <c r="S47" s="240"/>
      <c r="T47" s="973"/>
      <c r="U47" s="265"/>
      <c r="V47" s="149"/>
      <c r="W47" s="149"/>
      <c r="X47" s="149"/>
      <c r="Y47" s="240"/>
      <c r="Z47" s="973"/>
      <c r="AA47" s="78"/>
      <c r="AB47" s="341"/>
      <c r="AC47" s="341"/>
      <c r="AD47" s="79"/>
      <c r="AE47" s="82"/>
      <c r="AF47" s="973"/>
      <c r="AG47" s="236"/>
      <c r="AH47" s="149"/>
      <c r="AI47" s="149"/>
      <c r="AJ47" s="234"/>
      <c r="AK47" s="243"/>
      <c r="AL47" s="973"/>
      <c r="AM47" s="236"/>
      <c r="AN47" s="149"/>
      <c r="AO47" s="149"/>
      <c r="AP47" s="234"/>
      <c r="AQ47" s="243"/>
      <c r="AR47" s="973"/>
      <c r="AS47" s="265"/>
      <c r="AT47" s="149"/>
      <c r="AU47" s="149"/>
      <c r="AV47" s="149"/>
      <c r="AW47" s="240"/>
      <c r="AX47" s="973"/>
      <c r="AY47" s="265"/>
      <c r="AZ47" s="149"/>
      <c r="BA47" s="149"/>
      <c r="BB47" s="149"/>
      <c r="BC47" s="240"/>
      <c r="BD47" s="973"/>
      <c r="BE47" s="236"/>
      <c r="BF47" s="149"/>
      <c r="BG47" s="149"/>
      <c r="BH47" s="234"/>
      <c r="BI47" s="243"/>
      <c r="BJ47" s="973"/>
      <c r="BK47" s="236"/>
      <c r="BL47" s="149"/>
      <c r="BM47" s="149"/>
      <c r="BN47" s="234"/>
      <c r="BO47" s="243"/>
      <c r="BP47" s="973"/>
      <c r="BQ47" s="236"/>
      <c r="BR47" s="236"/>
      <c r="BS47" s="236"/>
      <c r="BT47" s="236"/>
      <c r="BU47" s="236"/>
      <c r="BV47" s="12"/>
      <c r="BW47" s="72"/>
      <c r="BX47" s="973"/>
      <c r="BY47" s="54"/>
      <c r="BZ47" s="341"/>
      <c r="CA47" s="341"/>
      <c r="CB47" s="341"/>
      <c r="CC47" s="67"/>
      <c r="CD47" s="973"/>
      <c r="CE47" s="78"/>
      <c r="CF47" s="341"/>
      <c r="CG47" s="341"/>
      <c r="CH47" s="79"/>
      <c r="CI47" s="82"/>
      <c r="CJ47" s="973"/>
      <c r="CK47" s="78"/>
      <c r="CL47" s="341"/>
      <c r="CM47" s="341"/>
      <c r="CN47" s="79"/>
      <c r="CO47" s="82"/>
      <c r="CP47" s="973"/>
      <c r="CQ47" s="78"/>
      <c r="CR47" s="341"/>
      <c r="CS47" s="341"/>
      <c r="CT47" s="79"/>
      <c r="CU47" s="82"/>
      <c r="CV47" s="973"/>
      <c r="CW47" s="78"/>
      <c r="CX47" s="341"/>
      <c r="CY47" s="341"/>
      <c r="CZ47" s="79"/>
      <c r="DA47" s="82"/>
      <c r="DB47" s="973"/>
      <c r="DC47" s="78"/>
      <c r="DD47" s="341"/>
      <c r="DE47" s="341"/>
      <c r="DF47" s="79"/>
      <c r="DG47" s="82"/>
      <c r="DH47" s="973"/>
      <c r="DI47" s="78"/>
      <c r="DJ47" s="341"/>
      <c r="DK47" s="341"/>
      <c r="DL47" s="79"/>
      <c r="DM47" s="82"/>
      <c r="DN47" s="973"/>
      <c r="DO47" s="78"/>
      <c r="DP47" s="341"/>
      <c r="DQ47" s="341"/>
      <c r="DR47" s="79"/>
      <c r="DS47" s="82"/>
      <c r="DT47" s="973"/>
      <c r="DU47" s="78"/>
      <c r="DV47" s="341"/>
      <c r="DW47" s="341"/>
      <c r="DX47" s="79"/>
      <c r="DY47" s="82"/>
      <c r="DZ47" s="973"/>
      <c r="EA47" s="78"/>
      <c r="EB47" s="341"/>
      <c r="EC47" s="341"/>
      <c r="ED47" s="79"/>
      <c r="EE47" s="82"/>
      <c r="EF47" s="973"/>
      <c r="EG47" s="236"/>
      <c r="EH47" s="149"/>
      <c r="EI47" s="149"/>
      <c r="EJ47" s="234"/>
      <c r="EK47" s="243"/>
      <c r="EL47" s="973"/>
      <c r="EM47" s="12"/>
      <c r="EN47" s="12"/>
      <c r="EO47" s="12"/>
      <c r="EP47" s="12"/>
      <c r="EQ47" s="12"/>
      <c r="ER47" s="12"/>
      <c r="ES47" s="72"/>
      <c r="ET47" s="973"/>
      <c r="EU47" s="78"/>
      <c r="EV47" s="341"/>
      <c r="EW47" s="341"/>
      <c r="EX47" s="341"/>
      <c r="EY47" s="82"/>
      <c r="EZ47" s="977"/>
      <c r="FA47" s="54"/>
      <c r="FB47" s="341"/>
      <c r="FC47" s="341"/>
      <c r="FD47" s="341"/>
      <c r="FE47" s="341"/>
      <c r="FF47" s="980"/>
      <c r="FG47" s="54"/>
      <c r="FH47" s="341"/>
      <c r="FI47" s="341"/>
      <c r="FJ47" s="341"/>
      <c r="FK47" s="341"/>
      <c r="FL47" s="980"/>
      <c r="FM47" s="54"/>
      <c r="FN47" s="341"/>
      <c r="FO47" s="341"/>
      <c r="FP47" s="341"/>
      <c r="FQ47" s="341"/>
      <c r="FR47" s="980"/>
      <c r="FS47" s="54"/>
      <c r="FT47" s="341"/>
      <c r="FU47" s="341"/>
      <c r="FV47" s="341"/>
      <c r="FW47" s="341"/>
      <c r="FX47" s="980"/>
      <c r="FY47" s="54"/>
      <c r="FZ47" s="341"/>
      <c r="GA47" s="341"/>
      <c r="GB47" s="341"/>
      <c r="GC47" s="341"/>
      <c r="GD47" s="980"/>
      <c r="GE47" s="54"/>
      <c r="GF47" s="341"/>
      <c r="GG47" s="341"/>
      <c r="GH47" s="341"/>
      <c r="GI47" s="341"/>
      <c r="GJ47" s="980"/>
      <c r="GK47" s="54"/>
      <c r="GL47" s="341"/>
      <c r="GM47" s="341"/>
      <c r="GN47" s="341"/>
      <c r="GO47" s="341"/>
      <c r="GP47" s="980"/>
      <c r="GQ47" s="54"/>
      <c r="GR47" s="341"/>
      <c r="GS47" s="341"/>
      <c r="GT47" s="341"/>
      <c r="GU47" s="341"/>
      <c r="GV47" s="980"/>
      <c r="GW47" s="411"/>
      <c r="GX47" s="12"/>
      <c r="GY47" s="12"/>
      <c r="GZ47" s="12"/>
      <c r="HA47" s="12"/>
      <c r="HB47" s="12"/>
      <c r="HC47" s="12"/>
      <c r="HD47" s="12"/>
      <c r="HE47" s="12"/>
      <c r="HF47" s="12"/>
      <c r="HG47" s="12"/>
      <c r="HH47" s="12"/>
      <c r="HI47" s="12"/>
      <c r="HJ47" s="12"/>
      <c r="HK47" s="12"/>
      <c r="HL47" s="12"/>
      <c r="HM47" s="12"/>
      <c r="HN47" s="937"/>
      <c r="HO47" s="184"/>
      <c r="HP47" s="506"/>
      <c r="HQ47" s="12"/>
      <c r="HR47" s="229"/>
      <c r="HS47" s="12"/>
    </row>
    <row r="48" spans="1:227" hidden="1" x14ac:dyDescent="0.25">
      <c r="A48" s="58">
        <v>45</v>
      </c>
      <c r="C48" s="265"/>
      <c r="D48" s="149"/>
      <c r="E48" s="149"/>
      <c r="F48" s="149"/>
      <c r="G48" s="240"/>
      <c r="H48" s="996"/>
      <c r="I48" s="265"/>
      <c r="J48" s="149"/>
      <c r="K48" s="149"/>
      <c r="L48" s="149"/>
      <c r="M48" s="240"/>
      <c r="N48" s="973"/>
      <c r="O48" s="265"/>
      <c r="P48" s="149"/>
      <c r="Q48" s="149"/>
      <c r="R48" s="149"/>
      <c r="S48" s="240"/>
      <c r="T48" s="973"/>
      <c r="U48" s="265"/>
      <c r="V48" s="149"/>
      <c r="W48" s="149"/>
      <c r="X48" s="149"/>
      <c r="Y48" s="240"/>
      <c r="Z48" s="973"/>
      <c r="AA48" s="78"/>
      <c r="AB48" s="341"/>
      <c r="AC48" s="341"/>
      <c r="AD48" s="79"/>
      <c r="AE48" s="82"/>
      <c r="AF48" s="973"/>
      <c r="AG48" s="236"/>
      <c r="AH48" s="149"/>
      <c r="AI48" s="149"/>
      <c r="AJ48" s="234"/>
      <c r="AK48" s="243"/>
      <c r="AL48" s="973"/>
      <c r="AM48" s="236"/>
      <c r="AN48" s="149"/>
      <c r="AO48" s="149"/>
      <c r="AP48" s="234"/>
      <c r="AQ48" s="243"/>
      <c r="AR48" s="973"/>
      <c r="AS48" s="265"/>
      <c r="AT48" s="149"/>
      <c r="AU48" s="149"/>
      <c r="AV48" s="149"/>
      <c r="AW48" s="240"/>
      <c r="AX48" s="973"/>
      <c r="AY48" s="265"/>
      <c r="AZ48" s="149"/>
      <c r="BA48" s="149"/>
      <c r="BB48" s="149"/>
      <c r="BC48" s="240"/>
      <c r="BD48" s="973"/>
      <c r="BE48" s="236"/>
      <c r="BF48" s="149"/>
      <c r="BG48" s="149"/>
      <c r="BH48" s="234"/>
      <c r="BI48" s="243"/>
      <c r="BJ48" s="973"/>
      <c r="BK48" s="236"/>
      <c r="BL48" s="149"/>
      <c r="BM48" s="149"/>
      <c r="BN48" s="234"/>
      <c r="BO48" s="243"/>
      <c r="BP48" s="973"/>
      <c r="BQ48" s="236"/>
      <c r="BR48" s="236"/>
      <c r="BS48" s="236"/>
      <c r="BT48" s="236"/>
      <c r="BU48" s="236"/>
      <c r="BV48" s="12"/>
      <c r="BW48" s="72"/>
      <c r="BX48" s="973"/>
      <c r="BY48" s="54"/>
      <c r="BZ48" s="341"/>
      <c r="CA48" s="341"/>
      <c r="CB48" s="341"/>
      <c r="CC48" s="67"/>
      <c r="CD48" s="973"/>
      <c r="CE48" s="78"/>
      <c r="CF48" s="341"/>
      <c r="CG48" s="341"/>
      <c r="CH48" s="79"/>
      <c r="CI48" s="82"/>
      <c r="CJ48" s="973"/>
      <c r="CK48" s="78"/>
      <c r="CL48" s="341"/>
      <c r="CM48" s="341"/>
      <c r="CN48" s="79"/>
      <c r="CO48" s="82"/>
      <c r="CP48" s="973"/>
      <c r="CQ48" s="78"/>
      <c r="CR48" s="341"/>
      <c r="CS48" s="341"/>
      <c r="CT48" s="79"/>
      <c r="CU48" s="82"/>
      <c r="CV48" s="973"/>
      <c r="CW48" s="78"/>
      <c r="CX48" s="341"/>
      <c r="CY48" s="341"/>
      <c r="CZ48" s="79"/>
      <c r="DA48" s="82"/>
      <c r="DB48" s="973"/>
      <c r="DC48" s="78"/>
      <c r="DD48" s="341"/>
      <c r="DE48" s="341"/>
      <c r="DF48" s="79"/>
      <c r="DG48" s="82"/>
      <c r="DH48" s="973"/>
      <c r="DI48" s="78"/>
      <c r="DJ48" s="341"/>
      <c r="DK48" s="341"/>
      <c r="DL48" s="79"/>
      <c r="DM48" s="82"/>
      <c r="DN48" s="973"/>
      <c r="DO48" s="78"/>
      <c r="DP48" s="341"/>
      <c r="DQ48" s="341"/>
      <c r="DR48" s="79"/>
      <c r="DS48" s="82"/>
      <c r="DT48" s="973"/>
      <c r="DU48" s="78"/>
      <c r="DV48" s="341"/>
      <c r="DW48" s="341"/>
      <c r="DX48" s="79"/>
      <c r="DY48" s="82"/>
      <c r="DZ48" s="973"/>
      <c r="EA48" s="78"/>
      <c r="EB48" s="341"/>
      <c r="EC48" s="341"/>
      <c r="ED48" s="79"/>
      <c r="EE48" s="82"/>
      <c r="EF48" s="973"/>
      <c r="EG48" s="236"/>
      <c r="EH48" s="149"/>
      <c r="EI48" s="149"/>
      <c r="EJ48" s="234"/>
      <c r="EK48" s="243"/>
      <c r="EL48" s="973"/>
      <c r="EM48" s="12"/>
      <c r="EN48" s="12"/>
      <c r="EO48" s="12"/>
      <c r="EP48" s="12"/>
      <c r="EQ48" s="12"/>
      <c r="ER48" s="12"/>
      <c r="ES48" s="72"/>
      <c r="ET48" s="973"/>
      <c r="EU48" s="78"/>
      <c r="EV48" s="341"/>
      <c r="EW48" s="341"/>
      <c r="EX48" s="341"/>
      <c r="EY48" s="82"/>
      <c r="EZ48" s="977"/>
      <c r="FA48" s="54"/>
      <c r="FB48" s="341"/>
      <c r="FC48" s="341"/>
      <c r="FD48" s="341"/>
      <c r="FE48" s="341"/>
      <c r="FF48" s="980"/>
      <c r="FG48" s="54"/>
      <c r="FH48" s="341"/>
      <c r="FI48" s="341"/>
      <c r="FJ48" s="341"/>
      <c r="FK48" s="341"/>
      <c r="FL48" s="980"/>
      <c r="FM48" s="54"/>
      <c r="FN48" s="341"/>
      <c r="FO48" s="341"/>
      <c r="FP48" s="341"/>
      <c r="FQ48" s="341"/>
      <c r="FR48" s="980"/>
      <c r="FS48" s="54"/>
      <c r="FT48" s="341"/>
      <c r="FU48" s="341"/>
      <c r="FV48" s="341"/>
      <c r="FW48" s="341"/>
      <c r="FX48" s="980"/>
      <c r="FY48" s="54"/>
      <c r="FZ48" s="341"/>
      <c r="GA48" s="341"/>
      <c r="GB48" s="341"/>
      <c r="GC48" s="341"/>
      <c r="GD48" s="980"/>
      <c r="GE48" s="54"/>
      <c r="GF48" s="341"/>
      <c r="GG48" s="341"/>
      <c r="GH48" s="341"/>
      <c r="GI48" s="341"/>
      <c r="GJ48" s="980"/>
      <c r="GK48" s="54"/>
      <c r="GL48" s="341"/>
      <c r="GM48" s="341"/>
      <c r="GN48" s="341"/>
      <c r="GO48" s="341"/>
      <c r="GP48" s="980"/>
      <c r="GQ48" s="54"/>
      <c r="GR48" s="341"/>
      <c r="GS48" s="341"/>
      <c r="GT48" s="341"/>
      <c r="GU48" s="341"/>
      <c r="GV48" s="980"/>
      <c r="GW48" s="411"/>
      <c r="GX48" s="12"/>
      <c r="GY48" s="12"/>
      <c r="GZ48" s="12"/>
      <c r="HA48" s="12"/>
      <c r="HB48" s="12"/>
      <c r="HC48" s="12"/>
      <c r="HD48" s="12"/>
      <c r="HE48" s="12"/>
      <c r="HF48" s="12"/>
      <c r="HG48" s="12"/>
      <c r="HH48" s="12"/>
      <c r="HI48" s="12"/>
      <c r="HJ48" s="12"/>
      <c r="HK48" s="12"/>
      <c r="HL48" s="12"/>
      <c r="HM48" s="12"/>
      <c r="HN48" s="937"/>
      <c r="HO48" s="184"/>
      <c r="HP48" s="506"/>
      <c r="HQ48" s="12"/>
      <c r="HR48" s="229"/>
      <c r="HS48" s="12"/>
    </row>
    <row r="49" spans="1:227" hidden="1" x14ac:dyDescent="0.25">
      <c r="A49" s="58">
        <v>46</v>
      </c>
      <c r="C49" s="265"/>
      <c r="D49" s="149"/>
      <c r="E49" s="149"/>
      <c r="F49" s="149"/>
      <c r="G49" s="240"/>
      <c r="H49" s="996"/>
      <c r="I49" s="265"/>
      <c r="J49" s="149"/>
      <c r="K49" s="149"/>
      <c r="L49" s="149"/>
      <c r="M49" s="240"/>
      <c r="N49" s="973"/>
      <c r="O49" s="265"/>
      <c r="P49" s="149"/>
      <c r="Q49" s="149"/>
      <c r="R49" s="149"/>
      <c r="S49" s="240"/>
      <c r="T49" s="973"/>
      <c r="U49" s="265"/>
      <c r="V49" s="149"/>
      <c r="W49" s="149"/>
      <c r="X49" s="149"/>
      <c r="Y49" s="240"/>
      <c r="Z49" s="973"/>
      <c r="AA49" s="78"/>
      <c r="AB49" s="341"/>
      <c r="AC49" s="341"/>
      <c r="AD49" s="79"/>
      <c r="AE49" s="82"/>
      <c r="AF49" s="973"/>
      <c r="AG49" s="236"/>
      <c r="AH49" s="149"/>
      <c r="AI49" s="149"/>
      <c r="AJ49" s="234"/>
      <c r="AK49" s="243"/>
      <c r="AL49" s="973"/>
      <c r="AM49" s="236"/>
      <c r="AN49" s="149"/>
      <c r="AO49" s="149"/>
      <c r="AP49" s="234"/>
      <c r="AQ49" s="243"/>
      <c r="AR49" s="973"/>
      <c r="AS49" s="265"/>
      <c r="AT49" s="149"/>
      <c r="AU49" s="149"/>
      <c r="AV49" s="149"/>
      <c r="AW49" s="240"/>
      <c r="AX49" s="973"/>
      <c r="AY49" s="265"/>
      <c r="AZ49" s="149"/>
      <c r="BA49" s="149"/>
      <c r="BB49" s="149"/>
      <c r="BC49" s="240"/>
      <c r="BD49" s="973"/>
      <c r="BE49" s="236"/>
      <c r="BF49" s="149"/>
      <c r="BG49" s="149"/>
      <c r="BH49" s="234"/>
      <c r="BI49" s="243"/>
      <c r="BJ49" s="973"/>
      <c r="BK49" s="236"/>
      <c r="BL49" s="149"/>
      <c r="BM49" s="149"/>
      <c r="BN49" s="234"/>
      <c r="BO49" s="243"/>
      <c r="BP49" s="973"/>
      <c r="BQ49" s="236"/>
      <c r="BR49" s="236"/>
      <c r="BS49" s="236"/>
      <c r="BT49" s="236"/>
      <c r="BU49" s="236"/>
      <c r="BV49" s="12"/>
      <c r="BW49" s="72"/>
      <c r="BX49" s="973"/>
      <c r="BY49" s="54"/>
      <c r="BZ49" s="341"/>
      <c r="CA49" s="341"/>
      <c r="CB49" s="341"/>
      <c r="CC49" s="67"/>
      <c r="CD49" s="973"/>
      <c r="CE49" s="78"/>
      <c r="CF49" s="341"/>
      <c r="CG49" s="341"/>
      <c r="CH49" s="79"/>
      <c r="CI49" s="82"/>
      <c r="CJ49" s="973"/>
      <c r="CK49" s="78"/>
      <c r="CL49" s="341"/>
      <c r="CM49" s="341"/>
      <c r="CN49" s="79"/>
      <c r="CO49" s="82"/>
      <c r="CP49" s="973"/>
      <c r="CQ49" s="78"/>
      <c r="CR49" s="341"/>
      <c r="CS49" s="341"/>
      <c r="CT49" s="79"/>
      <c r="CU49" s="82"/>
      <c r="CV49" s="973"/>
      <c r="CW49" s="78"/>
      <c r="CX49" s="341"/>
      <c r="CY49" s="341"/>
      <c r="CZ49" s="79"/>
      <c r="DA49" s="82"/>
      <c r="DB49" s="973"/>
      <c r="DC49" s="78"/>
      <c r="DD49" s="341"/>
      <c r="DE49" s="341"/>
      <c r="DF49" s="79"/>
      <c r="DG49" s="82"/>
      <c r="DH49" s="973"/>
      <c r="DI49" s="78"/>
      <c r="DJ49" s="341"/>
      <c r="DK49" s="341"/>
      <c r="DL49" s="79"/>
      <c r="DM49" s="82"/>
      <c r="DN49" s="973"/>
      <c r="DO49" s="78"/>
      <c r="DP49" s="341"/>
      <c r="DQ49" s="341"/>
      <c r="DR49" s="79"/>
      <c r="DS49" s="82"/>
      <c r="DT49" s="973"/>
      <c r="DU49" s="78"/>
      <c r="DV49" s="341"/>
      <c r="DW49" s="341"/>
      <c r="DX49" s="79"/>
      <c r="DY49" s="82"/>
      <c r="DZ49" s="973"/>
      <c r="EA49" s="78"/>
      <c r="EB49" s="341"/>
      <c r="EC49" s="341"/>
      <c r="ED49" s="79"/>
      <c r="EE49" s="82"/>
      <c r="EF49" s="973"/>
      <c r="EG49" s="236"/>
      <c r="EH49" s="149"/>
      <c r="EI49" s="149"/>
      <c r="EJ49" s="234"/>
      <c r="EK49" s="243"/>
      <c r="EL49" s="973"/>
      <c r="EM49" s="12"/>
      <c r="EN49" s="12"/>
      <c r="EO49" s="12"/>
      <c r="EP49" s="12"/>
      <c r="EQ49" s="12"/>
      <c r="ER49" s="12"/>
      <c r="ES49" s="72"/>
      <c r="ET49" s="973"/>
      <c r="EU49" s="78"/>
      <c r="EV49" s="341"/>
      <c r="EW49" s="341"/>
      <c r="EX49" s="341"/>
      <c r="EY49" s="82"/>
      <c r="EZ49" s="977"/>
      <c r="FA49" s="54"/>
      <c r="FB49" s="341"/>
      <c r="FC49" s="341"/>
      <c r="FD49" s="341"/>
      <c r="FE49" s="341"/>
      <c r="FF49" s="980"/>
      <c r="FG49" s="54"/>
      <c r="FH49" s="341"/>
      <c r="FI49" s="341"/>
      <c r="FJ49" s="341"/>
      <c r="FK49" s="341"/>
      <c r="FL49" s="980"/>
      <c r="FM49" s="54"/>
      <c r="FN49" s="341"/>
      <c r="FO49" s="341"/>
      <c r="FP49" s="341"/>
      <c r="FQ49" s="341"/>
      <c r="FR49" s="980"/>
      <c r="FS49" s="54"/>
      <c r="FT49" s="341"/>
      <c r="FU49" s="341"/>
      <c r="FV49" s="341"/>
      <c r="FW49" s="341"/>
      <c r="FX49" s="980"/>
      <c r="FY49" s="54"/>
      <c r="FZ49" s="341"/>
      <c r="GA49" s="341"/>
      <c r="GB49" s="341"/>
      <c r="GC49" s="341"/>
      <c r="GD49" s="980"/>
      <c r="GE49" s="54"/>
      <c r="GF49" s="341"/>
      <c r="GG49" s="341"/>
      <c r="GH49" s="341"/>
      <c r="GI49" s="341"/>
      <c r="GJ49" s="980"/>
      <c r="GK49" s="54"/>
      <c r="GL49" s="341"/>
      <c r="GM49" s="341"/>
      <c r="GN49" s="341"/>
      <c r="GO49" s="341"/>
      <c r="GP49" s="980"/>
      <c r="GQ49" s="54"/>
      <c r="GR49" s="341"/>
      <c r="GS49" s="341"/>
      <c r="GT49" s="341"/>
      <c r="GU49" s="341"/>
      <c r="GV49" s="980"/>
      <c r="GW49" s="411"/>
      <c r="GX49" s="12"/>
      <c r="GY49" s="12"/>
      <c r="GZ49" s="12"/>
      <c r="HA49" s="12"/>
      <c r="HB49" s="12"/>
      <c r="HC49" s="12"/>
      <c r="HD49" s="12"/>
      <c r="HE49" s="12"/>
      <c r="HF49" s="12"/>
      <c r="HG49" s="12"/>
      <c r="HH49" s="12"/>
      <c r="HI49" s="12"/>
      <c r="HJ49" s="12"/>
      <c r="HK49" s="12"/>
      <c r="HL49" s="12"/>
      <c r="HM49" s="12"/>
      <c r="HN49" s="937"/>
      <c r="HO49" s="184"/>
      <c r="HP49" s="506"/>
      <c r="HQ49" s="12"/>
      <c r="HR49" s="229"/>
      <c r="HS49" s="12"/>
    </row>
    <row r="50" spans="1:227" ht="15" hidden="1" customHeight="1" x14ac:dyDescent="0.25">
      <c r="A50" s="58">
        <v>47</v>
      </c>
      <c r="C50" s="265"/>
      <c r="D50" s="149"/>
      <c r="E50" s="149"/>
      <c r="F50" s="149"/>
      <c r="G50" s="240"/>
      <c r="H50" s="996"/>
      <c r="I50" s="265"/>
      <c r="J50" s="149"/>
      <c r="K50" s="149"/>
      <c r="L50" s="149"/>
      <c r="M50" s="240"/>
      <c r="N50" s="973"/>
      <c r="O50" s="265"/>
      <c r="P50" s="149"/>
      <c r="Q50" s="149"/>
      <c r="R50" s="149"/>
      <c r="S50" s="240"/>
      <c r="T50" s="973"/>
      <c r="U50" s="265"/>
      <c r="V50" s="149"/>
      <c r="W50" s="149"/>
      <c r="X50" s="149"/>
      <c r="Y50" s="240"/>
      <c r="Z50" s="973"/>
      <c r="AA50" s="78"/>
      <c r="AB50" s="341"/>
      <c r="AC50" s="341"/>
      <c r="AD50" s="79"/>
      <c r="AE50" s="82"/>
      <c r="AF50" s="973"/>
      <c r="AG50" s="236"/>
      <c r="AH50" s="149"/>
      <c r="AI50" s="149"/>
      <c r="AJ50" s="234"/>
      <c r="AK50" s="243"/>
      <c r="AL50" s="973"/>
      <c r="AM50" s="236"/>
      <c r="AN50" s="149"/>
      <c r="AO50" s="149"/>
      <c r="AP50" s="234"/>
      <c r="AQ50" s="243"/>
      <c r="AR50" s="973"/>
      <c r="AS50" s="265"/>
      <c r="AT50" s="149"/>
      <c r="AU50" s="149"/>
      <c r="AV50" s="149"/>
      <c r="AW50" s="240"/>
      <c r="AX50" s="973"/>
      <c r="AY50" s="265"/>
      <c r="AZ50" s="149"/>
      <c r="BA50" s="149"/>
      <c r="BB50" s="149"/>
      <c r="BC50" s="240"/>
      <c r="BD50" s="973"/>
      <c r="BE50" s="236"/>
      <c r="BF50" s="149"/>
      <c r="BG50" s="149"/>
      <c r="BH50" s="234"/>
      <c r="BI50" s="243"/>
      <c r="BJ50" s="973"/>
      <c r="BK50" s="236"/>
      <c r="BL50" s="149"/>
      <c r="BM50" s="149"/>
      <c r="BN50" s="234"/>
      <c r="BO50" s="243"/>
      <c r="BP50" s="973"/>
      <c r="BQ50" s="236"/>
      <c r="BR50" s="236"/>
      <c r="BS50" s="236"/>
      <c r="BT50" s="236"/>
      <c r="BU50" s="236"/>
      <c r="BV50" s="12"/>
      <c r="BW50" s="72"/>
      <c r="BX50" s="973"/>
      <c r="BY50" s="54"/>
      <c r="BZ50" s="341"/>
      <c r="CA50" s="341"/>
      <c r="CB50" s="341"/>
      <c r="CC50" s="67"/>
      <c r="CD50" s="973"/>
      <c r="CE50" s="78"/>
      <c r="CF50" s="341"/>
      <c r="CG50" s="341"/>
      <c r="CH50" s="79"/>
      <c r="CI50" s="82"/>
      <c r="CJ50" s="973"/>
      <c r="CK50" s="78"/>
      <c r="CL50" s="341"/>
      <c r="CM50" s="341"/>
      <c r="CN50" s="79"/>
      <c r="CO50" s="82"/>
      <c r="CP50" s="973"/>
      <c r="CQ50" s="78"/>
      <c r="CR50" s="341"/>
      <c r="CS50" s="341"/>
      <c r="CT50" s="79"/>
      <c r="CU50" s="82"/>
      <c r="CV50" s="973"/>
      <c r="CW50" s="78"/>
      <c r="CX50" s="341"/>
      <c r="CY50" s="341"/>
      <c r="CZ50" s="79"/>
      <c r="DA50" s="82"/>
      <c r="DB50" s="973"/>
      <c r="DC50" s="78"/>
      <c r="DD50" s="341"/>
      <c r="DE50" s="341"/>
      <c r="DF50" s="79"/>
      <c r="DG50" s="82"/>
      <c r="DH50" s="973"/>
      <c r="DI50" s="78"/>
      <c r="DJ50" s="341"/>
      <c r="DK50" s="341"/>
      <c r="DL50" s="79"/>
      <c r="DM50" s="82"/>
      <c r="DN50" s="973"/>
      <c r="DO50" s="78"/>
      <c r="DP50" s="341"/>
      <c r="DQ50" s="341"/>
      <c r="DR50" s="79"/>
      <c r="DS50" s="82"/>
      <c r="DT50" s="973"/>
      <c r="DU50" s="78"/>
      <c r="DV50" s="341"/>
      <c r="DW50" s="341"/>
      <c r="DX50" s="79"/>
      <c r="DY50" s="82"/>
      <c r="DZ50" s="973"/>
      <c r="EA50" s="78"/>
      <c r="EB50" s="341"/>
      <c r="EC50" s="341"/>
      <c r="ED50" s="79"/>
      <c r="EE50" s="82"/>
      <c r="EF50" s="973"/>
      <c r="EG50" s="236"/>
      <c r="EH50" s="149"/>
      <c r="EI50" s="149"/>
      <c r="EJ50" s="234"/>
      <c r="EK50" s="243"/>
      <c r="EL50" s="973"/>
      <c r="EM50" s="12"/>
      <c r="EN50" s="12"/>
      <c r="EO50" s="12"/>
      <c r="EP50" s="12"/>
      <c r="EQ50" s="12"/>
      <c r="ER50" s="12"/>
      <c r="ES50" s="72"/>
      <c r="ET50" s="973"/>
      <c r="EU50" s="78"/>
      <c r="EV50" s="341"/>
      <c r="EW50" s="341"/>
      <c r="EX50" s="341"/>
      <c r="EY50" s="82"/>
      <c r="EZ50" s="977"/>
      <c r="FA50" s="54"/>
      <c r="FB50" s="341"/>
      <c r="FC50" s="341"/>
      <c r="FD50" s="341"/>
      <c r="FE50" s="341"/>
      <c r="FF50" s="980"/>
      <c r="FG50" s="54"/>
      <c r="FH50" s="341"/>
      <c r="FI50" s="341"/>
      <c r="FJ50" s="341"/>
      <c r="FK50" s="341"/>
      <c r="FL50" s="980"/>
      <c r="FM50" s="54"/>
      <c r="FN50" s="341"/>
      <c r="FO50" s="341"/>
      <c r="FP50" s="341"/>
      <c r="FQ50" s="341"/>
      <c r="FR50" s="980"/>
      <c r="FS50" s="54"/>
      <c r="FT50" s="341"/>
      <c r="FU50" s="341"/>
      <c r="FV50" s="341"/>
      <c r="FW50" s="341"/>
      <c r="FX50" s="980"/>
      <c r="FY50" s="54"/>
      <c r="FZ50" s="341"/>
      <c r="GA50" s="341"/>
      <c r="GB50" s="341"/>
      <c r="GC50" s="341"/>
      <c r="GD50" s="980"/>
      <c r="GE50" s="54"/>
      <c r="GF50" s="341"/>
      <c r="GG50" s="341"/>
      <c r="GH50" s="341"/>
      <c r="GI50" s="341"/>
      <c r="GJ50" s="980"/>
      <c r="GK50" s="54"/>
      <c r="GL50" s="341"/>
      <c r="GM50" s="341"/>
      <c r="GN50" s="341"/>
      <c r="GO50" s="341"/>
      <c r="GP50" s="980"/>
      <c r="GQ50" s="54"/>
      <c r="GR50" s="341"/>
      <c r="GS50" s="341"/>
      <c r="GT50" s="341"/>
      <c r="GU50" s="341"/>
      <c r="GV50" s="980"/>
      <c r="GW50" s="411"/>
      <c r="GX50" s="12"/>
      <c r="GY50" s="12"/>
      <c r="GZ50" s="12"/>
      <c r="HA50" s="12"/>
      <c r="HB50" s="12"/>
      <c r="HC50" s="12"/>
      <c r="HD50" s="12"/>
      <c r="HE50" s="12"/>
      <c r="HF50" s="12"/>
      <c r="HG50" s="12"/>
      <c r="HH50" s="12"/>
      <c r="HI50" s="12"/>
      <c r="HJ50" s="12"/>
      <c r="HK50" s="12"/>
      <c r="HL50" s="12"/>
      <c r="HM50" s="12"/>
      <c r="HN50" s="937"/>
      <c r="HO50" s="184"/>
      <c r="HP50" s="506"/>
      <c r="HQ50" s="12"/>
      <c r="HR50" s="229"/>
      <c r="HS50" s="12"/>
    </row>
    <row r="51" spans="1:227" hidden="1" x14ac:dyDescent="0.25">
      <c r="A51" s="58">
        <v>48</v>
      </c>
      <c r="C51" s="265"/>
      <c r="D51" s="149"/>
      <c r="E51" s="149"/>
      <c r="F51" s="149"/>
      <c r="G51" s="240"/>
      <c r="H51" s="996"/>
      <c r="I51" s="265"/>
      <c r="J51" s="149"/>
      <c r="K51" s="149"/>
      <c r="L51" s="149"/>
      <c r="M51" s="240"/>
      <c r="N51" s="973"/>
      <c r="O51" s="265"/>
      <c r="P51" s="149"/>
      <c r="Q51" s="149"/>
      <c r="R51" s="149"/>
      <c r="S51" s="240"/>
      <c r="T51" s="973"/>
      <c r="U51" s="265"/>
      <c r="V51" s="149"/>
      <c r="W51" s="149"/>
      <c r="X51" s="149"/>
      <c r="Y51" s="240"/>
      <c r="Z51" s="973"/>
      <c r="AA51" s="78"/>
      <c r="AB51" s="341"/>
      <c r="AC51" s="341"/>
      <c r="AD51" s="79"/>
      <c r="AE51" s="82"/>
      <c r="AF51" s="973"/>
      <c r="AG51" s="236"/>
      <c r="AH51" s="149"/>
      <c r="AI51" s="149"/>
      <c r="AJ51" s="234"/>
      <c r="AK51" s="243"/>
      <c r="AL51" s="973"/>
      <c r="AM51" s="236"/>
      <c r="AN51" s="149"/>
      <c r="AO51" s="149"/>
      <c r="AP51" s="234"/>
      <c r="AQ51" s="243"/>
      <c r="AR51" s="973"/>
      <c r="AS51" s="265"/>
      <c r="AT51" s="149"/>
      <c r="AU51" s="149"/>
      <c r="AV51" s="149"/>
      <c r="AW51" s="240"/>
      <c r="AX51" s="973"/>
      <c r="AY51" s="265"/>
      <c r="AZ51" s="149"/>
      <c r="BA51" s="149"/>
      <c r="BB51" s="149"/>
      <c r="BC51" s="240"/>
      <c r="BD51" s="973"/>
      <c r="BE51" s="236"/>
      <c r="BF51" s="149"/>
      <c r="BG51" s="149"/>
      <c r="BH51" s="234"/>
      <c r="BI51" s="243"/>
      <c r="BJ51" s="973"/>
      <c r="BK51" s="236"/>
      <c r="BL51" s="149"/>
      <c r="BM51" s="149"/>
      <c r="BN51" s="234"/>
      <c r="BO51" s="243"/>
      <c r="BP51" s="973"/>
      <c r="BQ51" s="236"/>
      <c r="BR51" s="236"/>
      <c r="BS51" s="236"/>
      <c r="BT51" s="236"/>
      <c r="BU51" s="236"/>
      <c r="BV51" s="12"/>
      <c r="BW51" s="72"/>
      <c r="BX51" s="973"/>
      <c r="BY51" s="54"/>
      <c r="BZ51" s="341"/>
      <c r="CA51" s="341"/>
      <c r="CB51" s="341"/>
      <c r="CC51" s="67"/>
      <c r="CD51" s="973"/>
      <c r="CE51" s="78"/>
      <c r="CF51" s="341"/>
      <c r="CG51" s="341"/>
      <c r="CH51" s="79"/>
      <c r="CI51" s="82"/>
      <c r="CJ51" s="973"/>
      <c r="CK51" s="78"/>
      <c r="CL51" s="341"/>
      <c r="CM51" s="341"/>
      <c r="CN51" s="79"/>
      <c r="CO51" s="82"/>
      <c r="CP51" s="973"/>
      <c r="CQ51" s="78"/>
      <c r="CR51" s="341"/>
      <c r="CS51" s="341"/>
      <c r="CT51" s="79"/>
      <c r="CU51" s="82"/>
      <c r="CV51" s="973"/>
      <c r="CW51" s="78"/>
      <c r="CX51" s="341"/>
      <c r="CY51" s="341"/>
      <c r="CZ51" s="79"/>
      <c r="DA51" s="82"/>
      <c r="DB51" s="973"/>
      <c r="DC51" s="78"/>
      <c r="DD51" s="341"/>
      <c r="DE51" s="341"/>
      <c r="DF51" s="79"/>
      <c r="DG51" s="82"/>
      <c r="DH51" s="973"/>
      <c r="DI51" s="78"/>
      <c r="DJ51" s="341"/>
      <c r="DK51" s="341"/>
      <c r="DL51" s="79"/>
      <c r="DM51" s="82"/>
      <c r="DN51" s="973"/>
      <c r="DO51" s="78"/>
      <c r="DP51" s="341"/>
      <c r="DQ51" s="341"/>
      <c r="DR51" s="79"/>
      <c r="DS51" s="82"/>
      <c r="DT51" s="973"/>
      <c r="DU51" s="78"/>
      <c r="DV51" s="341"/>
      <c r="DW51" s="341"/>
      <c r="DX51" s="79"/>
      <c r="DY51" s="82"/>
      <c r="DZ51" s="973"/>
      <c r="EA51" s="78"/>
      <c r="EB51" s="341"/>
      <c r="EC51" s="341"/>
      <c r="ED51" s="79"/>
      <c r="EE51" s="82"/>
      <c r="EF51" s="973"/>
      <c r="EG51" s="236"/>
      <c r="EH51" s="149"/>
      <c r="EI51" s="149"/>
      <c r="EJ51" s="234"/>
      <c r="EK51" s="243"/>
      <c r="EL51" s="973"/>
      <c r="EM51" s="12"/>
      <c r="EN51" s="12"/>
      <c r="EO51" s="12"/>
      <c r="EP51" s="12"/>
      <c r="EQ51" s="12"/>
      <c r="ER51" s="12"/>
      <c r="ES51" s="72"/>
      <c r="ET51" s="973"/>
      <c r="EU51" s="78"/>
      <c r="EV51" s="341"/>
      <c r="EW51" s="341"/>
      <c r="EX51" s="341"/>
      <c r="EY51" s="82"/>
      <c r="EZ51" s="977"/>
      <c r="FA51" s="54"/>
      <c r="FB51" s="341"/>
      <c r="FC51" s="341"/>
      <c r="FD51" s="341"/>
      <c r="FE51" s="341"/>
      <c r="FF51" s="980"/>
      <c r="FG51" s="54"/>
      <c r="FH51" s="341"/>
      <c r="FI51" s="341"/>
      <c r="FJ51" s="341"/>
      <c r="FK51" s="341"/>
      <c r="FL51" s="980"/>
      <c r="FM51" s="54"/>
      <c r="FN51" s="341"/>
      <c r="FO51" s="341"/>
      <c r="FP51" s="341"/>
      <c r="FQ51" s="341"/>
      <c r="FR51" s="980"/>
      <c r="FS51" s="54"/>
      <c r="FT51" s="341"/>
      <c r="FU51" s="341"/>
      <c r="FV51" s="341"/>
      <c r="FW51" s="341"/>
      <c r="FX51" s="980"/>
      <c r="FY51" s="54"/>
      <c r="FZ51" s="341"/>
      <c r="GA51" s="341"/>
      <c r="GB51" s="341"/>
      <c r="GC51" s="341"/>
      <c r="GD51" s="980"/>
      <c r="GE51" s="54"/>
      <c r="GF51" s="341"/>
      <c r="GG51" s="341"/>
      <c r="GH51" s="341"/>
      <c r="GI51" s="341"/>
      <c r="GJ51" s="980"/>
      <c r="GK51" s="54"/>
      <c r="GL51" s="341"/>
      <c r="GM51" s="341"/>
      <c r="GN51" s="341"/>
      <c r="GO51" s="341"/>
      <c r="GP51" s="980"/>
      <c r="GQ51" s="54"/>
      <c r="GR51" s="341"/>
      <c r="GS51" s="341"/>
      <c r="GT51" s="341"/>
      <c r="GU51" s="341"/>
      <c r="GV51" s="980"/>
      <c r="GW51" s="411"/>
      <c r="GX51" s="12"/>
      <c r="GY51" s="12"/>
      <c r="GZ51" s="12"/>
      <c r="HA51" s="12"/>
      <c r="HB51" s="12"/>
      <c r="HC51" s="12"/>
      <c r="HD51" s="12"/>
      <c r="HE51" s="12"/>
      <c r="HF51" s="12"/>
      <c r="HG51" s="12"/>
      <c r="HH51" s="12"/>
      <c r="HI51" s="12"/>
      <c r="HJ51" s="12"/>
      <c r="HK51" s="12"/>
      <c r="HL51" s="12"/>
      <c r="HM51" s="12"/>
      <c r="HN51" s="937"/>
      <c r="HO51" s="184"/>
      <c r="HP51" s="506"/>
      <c r="HQ51" s="12"/>
      <c r="HR51" s="229"/>
      <c r="HS51" s="12"/>
    </row>
    <row r="52" spans="1:227" hidden="1" x14ac:dyDescent="0.25">
      <c r="A52" s="58">
        <v>49</v>
      </c>
      <c r="C52" s="265"/>
      <c r="D52" s="149"/>
      <c r="E52" s="149"/>
      <c r="F52" s="149"/>
      <c r="G52" s="240"/>
      <c r="H52" s="996"/>
      <c r="I52" s="265"/>
      <c r="J52" s="149"/>
      <c r="K52" s="149"/>
      <c r="L52" s="149"/>
      <c r="M52" s="240"/>
      <c r="N52" s="973"/>
      <c r="O52" s="265"/>
      <c r="P52" s="149"/>
      <c r="Q52" s="149"/>
      <c r="R52" s="149"/>
      <c r="S52" s="240"/>
      <c r="T52" s="973"/>
      <c r="U52" s="265"/>
      <c r="V52" s="149"/>
      <c r="W52" s="149"/>
      <c r="X52" s="149"/>
      <c r="Y52" s="240"/>
      <c r="Z52" s="973"/>
      <c r="AA52" s="78"/>
      <c r="AB52" s="341"/>
      <c r="AC52" s="341"/>
      <c r="AD52" s="79"/>
      <c r="AE52" s="82"/>
      <c r="AF52" s="973"/>
      <c r="AG52" s="236"/>
      <c r="AH52" s="149"/>
      <c r="AI52" s="149"/>
      <c r="AJ52" s="234"/>
      <c r="AK52" s="243"/>
      <c r="AL52" s="973"/>
      <c r="AM52" s="236"/>
      <c r="AN52" s="149"/>
      <c r="AO52" s="149"/>
      <c r="AP52" s="234"/>
      <c r="AQ52" s="243"/>
      <c r="AR52" s="973"/>
      <c r="AS52" s="265"/>
      <c r="AT52" s="149"/>
      <c r="AU52" s="149"/>
      <c r="AV52" s="149"/>
      <c r="AW52" s="240"/>
      <c r="AX52" s="973"/>
      <c r="AY52" s="265"/>
      <c r="AZ52" s="149"/>
      <c r="BA52" s="149"/>
      <c r="BB52" s="149"/>
      <c r="BC52" s="240"/>
      <c r="BD52" s="973"/>
      <c r="BE52" s="236"/>
      <c r="BF52" s="149"/>
      <c r="BG52" s="149"/>
      <c r="BH52" s="234"/>
      <c r="BI52" s="243"/>
      <c r="BJ52" s="973"/>
      <c r="BK52" s="236"/>
      <c r="BL52" s="149"/>
      <c r="BM52" s="149"/>
      <c r="BN52" s="234"/>
      <c r="BO52" s="243"/>
      <c r="BP52" s="973"/>
      <c r="BQ52" s="236"/>
      <c r="BR52" s="236"/>
      <c r="BS52" s="236"/>
      <c r="BT52" s="236"/>
      <c r="BU52" s="236"/>
      <c r="BV52" s="12"/>
      <c r="BW52" s="72"/>
      <c r="BX52" s="973"/>
      <c r="BY52" s="54"/>
      <c r="BZ52" s="341"/>
      <c r="CA52" s="341"/>
      <c r="CB52" s="341"/>
      <c r="CC52" s="67"/>
      <c r="CD52" s="973"/>
      <c r="CE52" s="78"/>
      <c r="CF52" s="341"/>
      <c r="CG52" s="341"/>
      <c r="CH52" s="79"/>
      <c r="CI52" s="82"/>
      <c r="CJ52" s="973"/>
      <c r="CK52" s="78"/>
      <c r="CL52" s="341"/>
      <c r="CM52" s="341"/>
      <c r="CN52" s="79"/>
      <c r="CO52" s="82"/>
      <c r="CP52" s="973"/>
      <c r="CQ52" s="78"/>
      <c r="CR52" s="341"/>
      <c r="CS52" s="341"/>
      <c r="CT52" s="79"/>
      <c r="CU52" s="82"/>
      <c r="CV52" s="973"/>
      <c r="CW52" s="78"/>
      <c r="CX52" s="341"/>
      <c r="CY52" s="341"/>
      <c r="CZ52" s="79"/>
      <c r="DA52" s="82"/>
      <c r="DB52" s="973"/>
      <c r="DC52" s="78"/>
      <c r="DD52" s="341"/>
      <c r="DE52" s="341"/>
      <c r="DF52" s="79"/>
      <c r="DG52" s="82"/>
      <c r="DH52" s="973"/>
      <c r="DI52" s="78"/>
      <c r="DJ52" s="341"/>
      <c r="DK52" s="341"/>
      <c r="DL52" s="79"/>
      <c r="DM52" s="82"/>
      <c r="DN52" s="973"/>
      <c r="DO52" s="78"/>
      <c r="DP52" s="341"/>
      <c r="DQ52" s="341"/>
      <c r="DR52" s="79"/>
      <c r="DS52" s="82"/>
      <c r="DT52" s="973"/>
      <c r="DU52" s="78"/>
      <c r="DV52" s="341"/>
      <c r="DW52" s="341"/>
      <c r="DX52" s="79"/>
      <c r="DY52" s="82"/>
      <c r="DZ52" s="973"/>
      <c r="EA52" s="78"/>
      <c r="EB52" s="341"/>
      <c r="EC52" s="341"/>
      <c r="ED52" s="79"/>
      <c r="EE52" s="82"/>
      <c r="EF52" s="973"/>
      <c r="EG52" s="236"/>
      <c r="EH52" s="149"/>
      <c r="EI52" s="149"/>
      <c r="EJ52" s="234"/>
      <c r="EK52" s="243"/>
      <c r="EL52" s="973"/>
      <c r="EM52" s="12"/>
      <c r="EN52" s="12"/>
      <c r="EO52" s="12"/>
      <c r="EP52" s="12"/>
      <c r="EQ52" s="12"/>
      <c r="ER52" s="12"/>
      <c r="ES52" s="72"/>
      <c r="ET52" s="973"/>
      <c r="EU52" s="78"/>
      <c r="EV52" s="341"/>
      <c r="EW52" s="341"/>
      <c r="EX52" s="341"/>
      <c r="EY52" s="82"/>
      <c r="EZ52" s="977"/>
      <c r="FA52" s="54"/>
      <c r="FB52" s="341"/>
      <c r="FC52" s="341"/>
      <c r="FD52" s="341"/>
      <c r="FE52" s="341"/>
      <c r="FF52" s="980"/>
      <c r="FG52" s="54"/>
      <c r="FH52" s="341"/>
      <c r="FI52" s="341"/>
      <c r="FJ52" s="341"/>
      <c r="FK52" s="341"/>
      <c r="FL52" s="980"/>
      <c r="FM52" s="54"/>
      <c r="FN52" s="341"/>
      <c r="FO52" s="341"/>
      <c r="FP52" s="341"/>
      <c r="FQ52" s="341"/>
      <c r="FR52" s="980"/>
      <c r="FS52" s="54"/>
      <c r="FT52" s="341"/>
      <c r="FU52" s="341"/>
      <c r="FV52" s="341"/>
      <c r="FW52" s="341"/>
      <c r="FX52" s="980"/>
      <c r="FY52" s="54"/>
      <c r="FZ52" s="341"/>
      <c r="GA52" s="341"/>
      <c r="GB52" s="341"/>
      <c r="GC52" s="341"/>
      <c r="GD52" s="980"/>
      <c r="GE52" s="54"/>
      <c r="GF52" s="341"/>
      <c r="GG52" s="341"/>
      <c r="GH52" s="341"/>
      <c r="GI52" s="341"/>
      <c r="GJ52" s="980"/>
      <c r="GK52" s="54"/>
      <c r="GL52" s="341"/>
      <c r="GM52" s="341"/>
      <c r="GN52" s="341"/>
      <c r="GO52" s="341"/>
      <c r="GP52" s="980"/>
      <c r="GQ52" s="54"/>
      <c r="GR52" s="341"/>
      <c r="GS52" s="341"/>
      <c r="GT52" s="341"/>
      <c r="GU52" s="341"/>
      <c r="GV52" s="980"/>
      <c r="GW52" s="411"/>
      <c r="GX52" s="12"/>
      <c r="GY52" s="12"/>
      <c r="GZ52" s="12"/>
      <c r="HA52" s="12"/>
      <c r="HB52" s="12"/>
      <c r="HC52" s="12"/>
      <c r="HD52" s="12"/>
      <c r="HE52" s="12"/>
      <c r="HF52" s="12"/>
      <c r="HG52" s="12"/>
      <c r="HH52" s="12"/>
      <c r="HI52" s="12"/>
      <c r="HJ52" s="12"/>
      <c r="HK52" s="12"/>
      <c r="HL52" s="12"/>
      <c r="HM52" s="12"/>
      <c r="HN52" s="937"/>
      <c r="HO52" s="184"/>
      <c r="HP52" s="506"/>
      <c r="HQ52" s="12"/>
      <c r="HR52" s="229"/>
      <c r="HS52" s="12"/>
    </row>
    <row r="53" spans="1:227" hidden="1" x14ac:dyDescent="0.25">
      <c r="A53" s="58">
        <v>50</v>
      </c>
      <c r="C53" s="265"/>
      <c r="D53" s="149"/>
      <c r="E53" s="149"/>
      <c r="F53" s="149"/>
      <c r="G53" s="240"/>
      <c r="H53" s="996"/>
      <c r="I53" s="265"/>
      <c r="J53" s="149"/>
      <c r="K53" s="149"/>
      <c r="L53" s="149"/>
      <c r="M53" s="240"/>
      <c r="N53" s="973"/>
      <c r="O53" s="265"/>
      <c r="P53" s="149"/>
      <c r="Q53" s="149"/>
      <c r="R53" s="149"/>
      <c r="S53" s="240"/>
      <c r="T53" s="973"/>
      <c r="U53" s="265"/>
      <c r="V53" s="149"/>
      <c r="W53" s="149"/>
      <c r="X53" s="149"/>
      <c r="Y53" s="240"/>
      <c r="Z53" s="973"/>
      <c r="AA53" s="78"/>
      <c r="AB53" s="341"/>
      <c r="AC53" s="341"/>
      <c r="AD53" s="79"/>
      <c r="AE53" s="82"/>
      <c r="AF53" s="973"/>
      <c r="AG53" s="236"/>
      <c r="AH53" s="149"/>
      <c r="AI53" s="149"/>
      <c r="AJ53" s="234"/>
      <c r="AK53" s="243"/>
      <c r="AL53" s="973"/>
      <c r="AM53" s="236"/>
      <c r="AN53" s="149"/>
      <c r="AO53" s="149"/>
      <c r="AP53" s="234"/>
      <c r="AQ53" s="243"/>
      <c r="AR53" s="973"/>
      <c r="AS53" s="265"/>
      <c r="AT53" s="149"/>
      <c r="AU53" s="149"/>
      <c r="AV53" s="149"/>
      <c r="AW53" s="240"/>
      <c r="AX53" s="973"/>
      <c r="AY53" s="265"/>
      <c r="AZ53" s="149"/>
      <c r="BA53" s="149"/>
      <c r="BB53" s="149"/>
      <c r="BC53" s="240"/>
      <c r="BD53" s="973"/>
      <c r="BE53" s="236"/>
      <c r="BF53" s="149"/>
      <c r="BG53" s="149"/>
      <c r="BH53" s="234"/>
      <c r="BI53" s="243"/>
      <c r="BJ53" s="973"/>
      <c r="BK53" s="236"/>
      <c r="BL53" s="149"/>
      <c r="BM53" s="149"/>
      <c r="BN53" s="234"/>
      <c r="BO53" s="243"/>
      <c r="BP53" s="973"/>
      <c r="BQ53" s="236"/>
      <c r="BR53" s="236"/>
      <c r="BS53" s="236"/>
      <c r="BT53" s="236"/>
      <c r="BU53" s="236"/>
      <c r="BV53" s="12"/>
      <c r="BW53" s="72"/>
      <c r="BX53" s="973"/>
      <c r="BY53" s="54"/>
      <c r="BZ53" s="341"/>
      <c r="CA53" s="341"/>
      <c r="CB53" s="341"/>
      <c r="CC53" s="67"/>
      <c r="CD53" s="973"/>
      <c r="CE53" s="78"/>
      <c r="CF53" s="341"/>
      <c r="CG53" s="341"/>
      <c r="CH53" s="79"/>
      <c r="CI53" s="82"/>
      <c r="CJ53" s="973"/>
      <c r="CK53" s="78"/>
      <c r="CL53" s="341"/>
      <c r="CM53" s="341"/>
      <c r="CN53" s="79"/>
      <c r="CO53" s="82"/>
      <c r="CP53" s="973"/>
      <c r="CQ53" s="78"/>
      <c r="CR53" s="341"/>
      <c r="CS53" s="341"/>
      <c r="CT53" s="79"/>
      <c r="CU53" s="82"/>
      <c r="CV53" s="973"/>
      <c r="CW53" s="78"/>
      <c r="CX53" s="341"/>
      <c r="CY53" s="341"/>
      <c r="CZ53" s="79"/>
      <c r="DA53" s="82"/>
      <c r="DB53" s="973"/>
      <c r="DC53" s="78"/>
      <c r="DD53" s="341"/>
      <c r="DE53" s="341"/>
      <c r="DF53" s="79"/>
      <c r="DG53" s="82"/>
      <c r="DH53" s="973"/>
      <c r="DI53" s="78"/>
      <c r="DJ53" s="341"/>
      <c r="DK53" s="341"/>
      <c r="DL53" s="79"/>
      <c r="DM53" s="82"/>
      <c r="DN53" s="973"/>
      <c r="DO53" s="78"/>
      <c r="DP53" s="341"/>
      <c r="DQ53" s="341"/>
      <c r="DR53" s="79"/>
      <c r="DS53" s="82"/>
      <c r="DT53" s="973"/>
      <c r="DU53" s="78"/>
      <c r="DV53" s="341"/>
      <c r="DW53" s="341"/>
      <c r="DX53" s="79"/>
      <c r="DY53" s="82"/>
      <c r="DZ53" s="973"/>
      <c r="EA53" s="78"/>
      <c r="EB53" s="341"/>
      <c r="EC53" s="341"/>
      <c r="ED53" s="79"/>
      <c r="EE53" s="82"/>
      <c r="EF53" s="973"/>
      <c r="EG53" s="236"/>
      <c r="EH53" s="149"/>
      <c r="EI53" s="149"/>
      <c r="EJ53" s="234"/>
      <c r="EK53" s="243"/>
      <c r="EL53" s="973"/>
      <c r="EM53" s="12"/>
      <c r="EN53" s="12"/>
      <c r="EO53" s="12"/>
      <c r="EP53" s="12"/>
      <c r="EQ53" s="12"/>
      <c r="ER53" s="12"/>
      <c r="ES53" s="72"/>
      <c r="ET53" s="973"/>
      <c r="EU53" s="78"/>
      <c r="EV53" s="341"/>
      <c r="EW53" s="341"/>
      <c r="EX53" s="341"/>
      <c r="EY53" s="82"/>
      <c r="EZ53" s="977"/>
      <c r="FA53" s="54"/>
      <c r="FB53" s="341"/>
      <c r="FC53" s="341"/>
      <c r="FD53" s="341"/>
      <c r="FE53" s="341"/>
      <c r="FF53" s="980"/>
      <c r="FG53" s="54"/>
      <c r="FH53" s="341"/>
      <c r="FI53" s="341"/>
      <c r="FJ53" s="341"/>
      <c r="FK53" s="341"/>
      <c r="FL53" s="980"/>
      <c r="FM53" s="54"/>
      <c r="FN53" s="341"/>
      <c r="FO53" s="341"/>
      <c r="FP53" s="341"/>
      <c r="FQ53" s="341"/>
      <c r="FR53" s="980"/>
      <c r="FS53" s="54"/>
      <c r="FT53" s="341"/>
      <c r="FU53" s="341"/>
      <c r="FV53" s="341"/>
      <c r="FW53" s="341"/>
      <c r="FX53" s="980"/>
      <c r="FY53" s="54"/>
      <c r="FZ53" s="341"/>
      <c r="GA53" s="341"/>
      <c r="GB53" s="341"/>
      <c r="GC53" s="341"/>
      <c r="GD53" s="980"/>
      <c r="GE53" s="54"/>
      <c r="GF53" s="341"/>
      <c r="GG53" s="341"/>
      <c r="GH53" s="341"/>
      <c r="GI53" s="341"/>
      <c r="GJ53" s="980"/>
      <c r="GK53" s="54"/>
      <c r="GL53" s="341"/>
      <c r="GM53" s="341"/>
      <c r="GN53" s="341"/>
      <c r="GO53" s="341"/>
      <c r="GP53" s="980"/>
      <c r="GQ53" s="54"/>
      <c r="GR53" s="341"/>
      <c r="GS53" s="341"/>
      <c r="GT53" s="341"/>
      <c r="GU53" s="341"/>
      <c r="GV53" s="980"/>
      <c r="GW53" s="411"/>
      <c r="GX53" s="12"/>
      <c r="GY53" s="12"/>
      <c r="GZ53" s="12"/>
      <c r="HA53" s="12"/>
      <c r="HB53" s="12"/>
      <c r="HC53" s="12"/>
      <c r="HD53" s="12"/>
      <c r="HE53" s="12"/>
      <c r="HF53" s="12"/>
      <c r="HG53" s="12"/>
      <c r="HH53" s="12"/>
      <c r="HI53" s="12"/>
      <c r="HJ53" s="12"/>
      <c r="HK53" s="12"/>
      <c r="HL53" s="12"/>
      <c r="HM53" s="12"/>
      <c r="HN53" s="937"/>
      <c r="HO53" s="184"/>
      <c r="HP53" s="506"/>
      <c r="HQ53" s="12"/>
      <c r="HR53" s="229"/>
      <c r="HS53" s="12"/>
    </row>
    <row r="54" spans="1:227" hidden="1" x14ac:dyDescent="0.25">
      <c r="A54" s="58">
        <v>51</v>
      </c>
      <c r="C54" s="265"/>
      <c r="D54" s="149"/>
      <c r="E54" s="149"/>
      <c r="F54" s="149"/>
      <c r="G54" s="240"/>
      <c r="H54" s="996"/>
      <c r="I54" s="265"/>
      <c r="J54" s="149"/>
      <c r="K54" s="149"/>
      <c r="L54" s="149"/>
      <c r="M54" s="240"/>
      <c r="N54" s="973"/>
      <c r="O54" s="265"/>
      <c r="P54" s="149"/>
      <c r="Q54" s="149"/>
      <c r="R54" s="149"/>
      <c r="S54" s="240"/>
      <c r="T54" s="973"/>
      <c r="U54" s="265"/>
      <c r="V54" s="149"/>
      <c r="W54" s="149"/>
      <c r="X54" s="149"/>
      <c r="Y54" s="240"/>
      <c r="Z54" s="973"/>
      <c r="AA54" s="78"/>
      <c r="AB54" s="341"/>
      <c r="AC54" s="341"/>
      <c r="AD54" s="79"/>
      <c r="AE54" s="82"/>
      <c r="AF54" s="973"/>
      <c r="AG54" s="236"/>
      <c r="AH54" s="149"/>
      <c r="AI54" s="149"/>
      <c r="AJ54" s="234"/>
      <c r="AK54" s="243"/>
      <c r="AL54" s="973"/>
      <c r="AM54" s="236"/>
      <c r="AN54" s="149"/>
      <c r="AO54" s="149"/>
      <c r="AP54" s="234"/>
      <c r="AQ54" s="243"/>
      <c r="AR54" s="973"/>
      <c r="AS54" s="265"/>
      <c r="AT54" s="149"/>
      <c r="AU54" s="149"/>
      <c r="AV54" s="149"/>
      <c r="AW54" s="240"/>
      <c r="AX54" s="973"/>
      <c r="AY54" s="265"/>
      <c r="AZ54" s="149"/>
      <c r="BA54" s="149"/>
      <c r="BB54" s="149"/>
      <c r="BC54" s="240"/>
      <c r="BD54" s="973"/>
      <c r="BE54" s="236"/>
      <c r="BF54" s="149"/>
      <c r="BG54" s="149"/>
      <c r="BH54" s="234"/>
      <c r="BI54" s="243"/>
      <c r="BJ54" s="973"/>
      <c r="BK54" s="236"/>
      <c r="BL54" s="149"/>
      <c r="BM54" s="149"/>
      <c r="BN54" s="234"/>
      <c r="BO54" s="243"/>
      <c r="BP54" s="973"/>
      <c r="BQ54" s="236"/>
      <c r="BR54" s="236"/>
      <c r="BS54" s="236"/>
      <c r="BT54" s="236"/>
      <c r="BU54" s="236"/>
      <c r="BV54" s="12"/>
      <c r="BW54" s="72"/>
      <c r="BX54" s="973"/>
      <c r="BY54" s="54"/>
      <c r="BZ54" s="341"/>
      <c r="CA54" s="341"/>
      <c r="CB54" s="341"/>
      <c r="CC54" s="67"/>
      <c r="CD54" s="973"/>
      <c r="CE54" s="78"/>
      <c r="CF54" s="341"/>
      <c r="CG54" s="341"/>
      <c r="CH54" s="79"/>
      <c r="CI54" s="82"/>
      <c r="CJ54" s="973"/>
      <c r="CK54" s="78"/>
      <c r="CL54" s="341"/>
      <c r="CM54" s="341"/>
      <c r="CN54" s="79"/>
      <c r="CO54" s="82"/>
      <c r="CP54" s="973"/>
      <c r="CQ54" s="78"/>
      <c r="CR54" s="341"/>
      <c r="CS54" s="341"/>
      <c r="CT54" s="79"/>
      <c r="CU54" s="82"/>
      <c r="CV54" s="973"/>
      <c r="CW54" s="78"/>
      <c r="CX54" s="341"/>
      <c r="CY54" s="341"/>
      <c r="CZ54" s="79"/>
      <c r="DA54" s="82"/>
      <c r="DB54" s="973"/>
      <c r="DC54" s="78"/>
      <c r="DD54" s="341"/>
      <c r="DE54" s="341"/>
      <c r="DF54" s="79"/>
      <c r="DG54" s="82"/>
      <c r="DH54" s="973"/>
      <c r="DI54" s="78"/>
      <c r="DJ54" s="341"/>
      <c r="DK54" s="341"/>
      <c r="DL54" s="79"/>
      <c r="DM54" s="82"/>
      <c r="DN54" s="973"/>
      <c r="DO54" s="78"/>
      <c r="DP54" s="341"/>
      <c r="DQ54" s="341"/>
      <c r="DR54" s="79"/>
      <c r="DS54" s="82"/>
      <c r="DT54" s="973"/>
      <c r="DU54" s="78"/>
      <c r="DV54" s="341"/>
      <c r="DW54" s="341"/>
      <c r="DX54" s="79"/>
      <c r="DY54" s="82"/>
      <c r="DZ54" s="973"/>
      <c r="EA54" s="78"/>
      <c r="EB54" s="341"/>
      <c r="EC54" s="341"/>
      <c r="ED54" s="79"/>
      <c r="EE54" s="82"/>
      <c r="EF54" s="973"/>
      <c r="EG54" s="236"/>
      <c r="EH54" s="149"/>
      <c r="EI54" s="149"/>
      <c r="EJ54" s="234"/>
      <c r="EK54" s="243"/>
      <c r="EL54" s="973"/>
      <c r="EM54" s="12"/>
      <c r="EN54" s="12"/>
      <c r="EO54" s="12"/>
      <c r="EP54" s="12"/>
      <c r="EQ54" s="12"/>
      <c r="ER54" s="12"/>
      <c r="ES54" s="72"/>
      <c r="ET54" s="973"/>
      <c r="EU54" s="78"/>
      <c r="EV54" s="341"/>
      <c r="EW54" s="341"/>
      <c r="EX54" s="341"/>
      <c r="EY54" s="82"/>
      <c r="EZ54" s="977"/>
      <c r="FA54" s="54"/>
      <c r="FB54" s="341"/>
      <c r="FC54" s="341"/>
      <c r="FD54" s="341"/>
      <c r="FE54" s="341"/>
      <c r="FF54" s="980"/>
      <c r="FG54" s="54"/>
      <c r="FH54" s="341"/>
      <c r="FI54" s="341"/>
      <c r="FJ54" s="341"/>
      <c r="FK54" s="341"/>
      <c r="FL54" s="980"/>
      <c r="FM54" s="54"/>
      <c r="FN54" s="341"/>
      <c r="FO54" s="341"/>
      <c r="FP54" s="341"/>
      <c r="FQ54" s="341"/>
      <c r="FR54" s="980"/>
      <c r="FS54" s="54"/>
      <c r="FT54" s="341"/>
      <c r="FU54" s="341"/>
      <c r="FV54" s="341"/>
      <c r="FW54" s="341"/>
      <c r="FX54" s="980"/>
      <c r="FY54" s="54"/>
      <c r="FZ54" s="341"/>
      <c r="GA54" s="341"/>
      <c r="GB54" s="341"/>
      <c r="GC54" s="341"/>
      <c r="GD54" s="980"/>
      <c r="GE54" s="54"/>
      <c r="GF54" s="341"/>
      <c r="GG54" s="341"/>
      <c r="GH54" s="341"/>
      <c r="GI54" s="341"/>
      <c r="GJ54" s="980"/>
      <c r="GK54" s="54"/>
      <c r="GL54" s="341"/>
      <c r="GM54" s="341"/>
      <c r="GN54" s="341"/>
      <c r="GO54" s="341"/>
      <c r="GP54" s="980"/>
      <c r="GQ54" s="54"/>
      <c r="GR54" s="341"/>
      <c r="GS54" s="341"/>
      <c r="GT54" s="341"/>
      <c r="GU54" s="341"/>
      <c r="GV54" s="980"/>
      <c r="GW54" s="411"/>
      <c r="GX54" s="12"/>
      <c r="GY54" s="12"/>
      <c r="GZ54" s="12"/>
      <c r="HA54" s="12"/>
      <c r="HB54" s="12"/>
      <c r="HC54" s="12"/>
      <c r="HD54" s="12"/>
      <c r="HE54" s="12"/>
      <c r="HF54" s="12"/>
      <c r="HG54" s="12"/>
      <c r="HH54" s="12"/>
      <c r="HI54" s="12"/>
      <c r="HJ54" s="12"/>
      <c r="HK54" s="12"/>
      <c r="HL54" s="12"/>
      <c r="HM54" s="12"/>
      <c r="HN54" s="937"/>
      <c r="HO54" s="184"/>
      <c r="HP54" s="506"/>
      <c r="HQ54" s="12"/>
      <c r="HR54" s="229"/>
      <c r="HS54" s="12"/>
    </row>
    <row r="55" spans="1:227" hidden="1" x14ac:dyDescent="0.25">
      <c r="A55" s="58">
        <v>52</v>
      </c>
      <c r="C55" s="265"/>
      <c r="D55" s="149"/>
      <c r="E55" s="149"/>
      <c r="F55" s="149"/>
      <c r="G55" s="240"/>
      <c r="H55" s="996"/>
      <c r="I55" s="265"/>
      <c r="J55" s="149"/>
      <c r="K55" s="149"/>
      <c r="L55" s="149"/>
      <c r="M55" s="240"/>
      <c r="N55" s="973"/>
      <c r="O55" s="265"/>
      <c r="P55" s="149"/>
      <c r="Q55" s="149"/>
      <c r="R55" s="149"/>
      <c r="S55" s="240"/>
      <c r="T55" s="973"/>
      <c r="U55" s="265"/>
      <c r="V55" s="149"/>
      <c r="W55" s="149"/>
      <c r="X55" s="149"/>
      <c r="Y55" s="240"/>
      <c r="Z55" s="973"/>
      <c r="AA55" s="78"/>
      <c r="AB55" s="341"/>
      <c r="AC55" s="341"/>
      <c r="AD55" s="79"/>
      <c r="AE55" s="82"/>
      <c r="AF55" s="973"/>
      <c r="AG55" s="236"/>
      <c r="AH55" s="149"/>
      <c r="AI55" s="149"/>
      <c r="AJ55" s="234"/>
      <c r="AK55" s="243"/>
      <c r="AL55" s="973"/>
      <c r="AM55" s="236"/>
      <c r="AN55" s="149"/>
      <c r="AO55" s="149"/>
      <c r="AP55" s="234"/>
      <c r="AQ55" s="243"/>
      <c r="AR55" s="973"/>
      <c r="AS55" s="265"/>
      <c r="AT55" s="149"/>
      <c r="AU55" s="149"/>
      <c r="AV55" s="149"/>
      <c r="AW55" s="240"/>
      <c r="AX55" s="973"/>
      <c r="AY55" s="265"/>
      <c r="AZ55" s="149"/>
      <c r="BA55" s="149"/>
      <c r="BB55" s="149"/>
      <c r="BC55" s="240"/>
      <c r="BD55" s="973"/>
      <c r="BE55" s="236"/>
      <c r="BF55" s="149"/>
      <c r="BG55" s="149"/>
      <c r="BH55" s="234"/>
      <c r="BI55" s="243"/>
      <c r="BJ55" s="973"/>
      <c r="BK55" s="236"/>
      <c r="BL55" s="149"/>
      <c r="BM55" s="149"/>
      <c r="BN55" s="234"/>
      <c r="BO55" s="243"/>
      <c r="BP55" s="973"/>
      <c r="BQ55" s="236"/>
      <c r="BR55" s="236"/>
      <c r="BS55" s="236"/>
      <c r="BT55" s="236"/>
      <c r="BU55" s="236"/>
      <c r="BV55" s="12"/>
      <c r="BW55" s="72"/>
      <c r="BX55" s="973"/>
      <c r="BY55" s="54"/>
      <c r="BZ55" s="341"/>
      <c r="CA55" s="341"/>
      <c r="CB55" s="341"/>
      <c r="CC55" s="67"/>
      <c r="CD55" s="973"/>
      <c r="CE55" s="78"/>
      <c r="CF55" s="341"/>
      <c r="CG55" s="341"/>
      <c r="CH55" s="79"/>
      <c r="CI55" s="82"/>
      <c r="CJ55" s="973"/>
      <c r="CK55" s="78"/>
      <c r="CL55" s="341"/>
      <c r="CM55" s="341"/>
      <c r="CN55" s="79"/>
      <c r="CO55" s="82"/>
      <c r="CP55" s="973"/>
      <c r="CQ55" s="78"/>
      <c r="CR55" s="341"/>
      <c r="CS55" s="341"/>
      <c r="CT55" s="79"/>
      <c r="CU55" s="82"/>
      <c r="CV55" s="973"/>
      <c r="CW55" s="78"/>
      <c r="CX55" s="341"/>
      <c r="CY55" s="341"/>
      <c r="CZ55" s="79"/>
      <c r="DA55" s="82"/>
      <c r="DB55" s="973"/>
      <c r="DC55" s="78"/>
      <c r="DD55" s="341"/>
      <c r="DE55" s="341"/>
      <c r="DF55" s="79"/>
      <c r="DG55" s="82"/>
      <c r="DH55" s="973"/>
      <c r="DI55" s="78"/>
      <c r="DJ55" s="341"/>
      <c r="DK55" s="341"/>
      <c r="DL55" s="79"/>
      <c r="DM55" s="82"/>
      <c r="DN55" s="973"/>
      <c r="DO55" s="78"/>
      <c r="DP55" s="341"/>
      <c r="DQ55" s="341"/>
      <c r="DR55" s="79"/>
      <c r="DS55" s="82"/>
      <c r="DT55" s="973"/>
      <c r="DU55" s="78"/>
      <c r="DV55" s="341"/>
      <c r="DW55" s="341"/>
      <c r="DX55" s="79"/>
      <c r="DY55" s="82"/>
      <c r="DZ55" s="973"/>
      <c r="EA55" s="78"/>
      <c r="EB55" s="341"/>
      <c r="EC55" s="341"/>
      <c r="ED55" s="79"/>
      <c r="EE55" s="82"/>
      <c r="EF55" s="973"/>
      <c r="EG55" s="236"/>
      <c r="EH55" s="149"/>
      <c r="EI55" s="149"/>
      <c r="EJ55" s="234"/>
      <c r="EK55" s="243"/>
      <c r="EL55" s="973"/>
      <c r="EM55" s="12"/>
      <c r="EN55" s="12"/>
      <c r="EO55" s="12"/>
      <c r="EP55" s="12"/>
      <c r="EQ55" s="12"/>
      <c r="ER55" s="12"/>
      <c r="ES55" s="72"/>
      <c r="ET55" s="973"/>
      <c r="EU55" s="78"/>
      <c r="EV55" s="341"/>
      <c r="EW55" s="341"/>
      <c r="EX55" s="341"/>
      <c r="EY55" s="82"/>
      <c r="EZ55" s="977"/>
      <c r="FA55" s="54"/>
      <c r="FB55" s="341"/>
      <c r="FC55" s="341"/>
      <c r="FD55" s="341"/>
      <c r="FE55" s="341"/>
      <c r="FF55" s="980"/>
      <c r="FG55" s="54"/>
      <c r="FH55" s="341"/>
      <c r="FI55" s="341"/>
      <c r="FJ55" s="341"/>
      <c r="FK55" s="341"/>
      <c r="FL55" s="980"/>
      <c r="FM55" s="54"/>
      <c r="FN55" s="341"/>
      <c r="FO55" s="341"/>
      <c r="FP55" s="341"/>
      <c r="FQ55" s="341"/>
      <c r="FR55" s="980"/>
      <c r="FS55" s="54"/>
      <c r="FT55" s="341"/>
      <c r="FU55" s="341"/>
      <c r="FV55" s="341"/>
      <c r="FW55" s="341"/>
      <c r="FX55" s="980"/>
      <c r="FY55" s="54"/>
      <c r="FZ55" s="341"/>
      <c r="GA55" s="341"/>
      <c r="GB55" s="341"/>
      <c r="GC55" s="341"/>
      <c r="GD55" s="980"/>
      <c r="GE55" s="54"/>
      <c r="GF55" s="341"/>
      <c r="GG55" s="341"/>
      <c r="GH55" s="341"/>
      <c r="GI55" s="341"/>
      <c r="GJ55" s="980"/>
      <c r="GK55" s="54"/>
      <c r="GL55" s="341"/>
      <c r="GM55" s="341"/>
      <c r="GN55" s="341"/>
      <c r="GO55" s="341"/>
      <c r="GP55" s="980"/>
      <c r="GQ55" s="54"/>
      <c r="GR55" s="341"/>
      <c r="GS55" s="341"/>
      <c r="GT55" s="341"/>
      <c r="GU55" s="341"/>
      <c r="GV55" s="980"/>
      <c r="GW55" s="411"/>
      <c r="GX55" s="12"/>
      <c r="GY55" s="12"/>
      <c r="GZ55" s="12"/>
      <c r="HA55" s="12"/>
      <c r="HB55" s="12"/>
      <c r="HC55" s="12"/>
      <c r="HD55" s="12"/>
      <c r="HE55" s="12"/>
      <c r="HF55" s="12"/>
      <c r="HG55" s="12"/>
      <c r="HH55" s="12"/>
      <c r="HI55" s="12"/>
      <c r="HJ55" s="12"/>
      <c r="HK55" s="12"/>
      <c r="HL55" s="12"/>
      <c r="HM55" s="12"/>
      <c r="HN55" s="937"/>
      <c r="HO55" s="184"/>
      <c r="HP55" s="506"/>
      <c r="HQ55" s="12"/>
      <c r="HR55" s="229"/>
      <c r="HS55" s="12"/>
    </row>
    <row r="56" spans="1:227" hidden="1" x14ac:dyDescent="0.25">
      <c r="A56" s="58">
        <v>53</v>
      </c>
      <c r="C56" s="265"/>
      <c r="D56" s="149"/>
      <c r="E56" s="149"/>
      <c r="F56" s="149"/>
      <c r="G56" s="240"/>
      <c r="H56" s="996"/>
      <c r="I56" s="265"/>
      <c r="J56" s="149"/>
      <c r="K56" s="149"/>
      <c r="L56" s="149"/>
      <c r="M56" s="240"/>
      <c r="N56" s="973"/>
      <c r="O56" s="265"/>
      <c r="P56" s="149"/>
      <c r="Q56" s="149"/>
      <c r="R56" s="149"/>
      <c r="S56" s="240"/>
      <c r="T56" s="973"/>
      <c r="U56" s="265"/>
      <c r="V56" s="149"/>
      <c r="W56" s="149"/>
      <c r="X56" s="149"/>
      <c r="Y56" s="240"/>
      <c r="Z56" s="973"/>
      <c r="AA56" s="78"/>
      <c r="AB56" s="341"/>
      <c r="AC56" s="341"/>
      <c r="AD56" s="79"/>
      <c r="AE56" s="82"/>
      <c r="AF56" s="973"/>
      <c r="AG56" s="236"/>
      <c r="AH56" s="149"/>
      <c r="AI56" s="149"/>
      <c r="AJ56" s="234"/>
      <c r="AK56" s="243"/>
      <c r="AL56" s="973"/>
      <c r="AM56" s="236"/>
      <c r="AN56" s="149"/>
      <c r="AO56" s="149"/>
      <c r="AP56" s="234"/>
      <c r="AQ56" s="243"/>
      <c r="AR56" s="973"/>
      <c r="AS56" s="265"/>
      <c r="AT56" s="149"/>
      <c r="AU56" s="149"/>
      <c r="AV56" s="149"/>
      <c r="AW56" s="240"/>
      <c r="AX56" s="973"/>
      <c r="AY56" s="265"/>
      <c r="AZ56" s="149"/>
      <c r="BA56" s="149"/>
      <c r="BB56" s="149"/>
      <c r="BC56" s="240"/>
      <c r="BD56" s="973"/>
      <c r="BE56" s="236"/>
      <c r="BF56" s="149"/>
      <c r="BG56" s="149"/>
      <c r="BH56" s="234"/>
      <c r="BI56" s="243"/>
      <c r="BJ56" s="973"/>
      <c r="BK56" s="236"/>
      <c r="BL56" s="149"/>
      <c r="BM56" s="149"/>
      <c r="BN56" s="234"/>
      <c r="BO56" s="243"/>
      <c r="BP56" s="973"/>
      <c r="BQ56" s="236"/>
      <c r="BR56" s="236"/>
      <c r="BS56" s="236"/>
      <c r="BT56" s="236"/>
      <c r="BU56" s="236"/>
      <c r="BV56" s="12"/>
      <c r="BW56" s="72"/>
      <c r="BX56" s="973"/>
      <c r="BY56" s="54"/>
      <c r="BZ56" s="341"/>
      <c r="CA56" s="341"/>
      <c r="CB56" s="341"/>
      <c r="CC56" s="67"/>
      <c r="CD56" s="973"/>
      <c r="CE56" s="78"/>
      <c r="CF56" s="341"/>
      <c r="CG56" s="341"/>
      <c r="CH56" s="79"/>
      <c r="CI56" s="82"/>
      <c r="CJ56" s="973"/>
      <c r="CK56" s="78"/>
      <c r="CL56" s="341"/>
      <c r="CM56" s="341"/>
      <c r="CN56" s="79"/>
      <c r="CO56" s="82"/>
      <c r="CP56" s="973"/>
      <c r="CQ56" s="78"/>
      <c r="CR56" s="341"/>
      <c r="CS56" s="341"/>
      <c r="CT56" s="79"/>
      <c r="CU56" s="82"/>
      <c r="CV56" s="973"/>
      <c r="CW56" s="78"/>
      <c r="CX56" s="341"/>
      <c r="CY56" s="341"/>
      <c r="CZ56" s="79"/>
      <c r="DA56" s="82"/>
      <c r="DB56" s="973"/>
      <c r="DC56" s="78"/>
      <c r="DD56" s="341"/>
      <c r="DE56" s="341"/>
      <c r="DF56" s="79"/>
      <c r="DG56" s="82"/>
      <c r="DH56" s="973"/>
      <c r="DI56" s="78"/>
      <c r="DJ56" s="341"/>
      <c r="DK56" s="341"/>
      <c r="DL56" s="79"/>
      <c r="DM56" s="82"/>
      <c r="DN56" s="973"/>
      <c r="DO56" s="78"/>
      <c r="DP56" s="341"/>
      <c r="DQ56" s="341"/>
      <c r="DR56" s="79"/>
      <c r="DS56" s="82"/>
      <c r="DT56" s="973"/>
      <c r="DU56" s="78"/>
      <c r="DV56" s="341"/>
      <c r="DW56" s="341"/>
      <c r="DX56" s="79"/>
      <c r="DY56" s="82"/>
      <c r="DZ56" s="973"/>
      <c r="EA56" s="78"/>
      <c r="EB56" s="341"/>
      <c r="EC56" s="341"/>
      <c r="ED56" s="79"/>
      <c r="EE56" s="82"/>
      <c r="EF56" s="973"/>
      <c r="EG56" s="236"/>
      <c r="EH56" s="149"/>
      <c r="EI56" s="149"/>
      <c r="EJ56" s="234"/>
      <c r="EK56" s="243"/>
      <c r="EL56" s="973"/>
      <c r="EM56" s="12"/>
      <c r="EN56" s="12"/>
      <c r="EO56" s="12"/>
      <c r="EP56" s="12"/>
      <c r="EQ56" s="12"/>
      <c r="ER56" s="12"/>
      <c r="ES56" s="72"/>
      <c r="ET56" s="973"/>
      <c r="EU56" s="78"/>
      <c r="EV56" s="341"/>
      <c r="EW56" s="341"/>
      <c r="EX56" s="341"/>
      <c r="EY56" s="82"/>
      <c r="EZ56" s="977"/>
      <c r="FA56" s="54"/>
      <c r="FB56" s="341"/>
      <c r="FC56" s="341"/>
      <c r="FD56" s="341"/>
      <c r="FE56" s="341"/>
      <c r="FF56" s="980"/>
      <c r="FG56" s="54"/>
      <c r="FH56" s="341"/>
      <c r="FI56" s="341"/>
      <c r="FJ56" s="341"/>
      <c r="FK56" s="341"/>
      <c r="FL56" s="980"/>
      <c r="FM56" s="54"/>
      <c r="FN56" s="341"/>
      <c r="FO56" s="341"/>
      <c r="FP56" s="341"/>
      <c r="FQ56" s="341"/>
      <c r="FR56" s="980"/>
      <c r="FS56" s="54"/>
      <c r="FT56" s="341"/>
      <c r="FU56" s="341"/>
      <c r="FV56" s="341"/>
      <c r="FW56" s="341"/>
      <c r="FX56" s="980"/>
      <c r="FY56" s="54"/>
      <c r="FZ56" s="341"/>
      <c r="GA56" s="341"/>
      <c r="GB56" s="341"/>
      <c r="GC56" s="341"/>
      <c r="GD56" s="980"/>
      <c r="GE56" s="54"/>
      <c r="GF56" s="341"/>
      <c r="GG56" s="341"/>
      <c r="GH56" s="341"/>
      <c r="GI56" s="341"/>
      <c r="GJ56" s="980"/>
      <c r="GK56" s="54"/>
      <c r="GL56" s="341"/>
      <c r="GM56" s="341"/>
      <c r="GN56" s="341"/>
      <c r="GO56" s="341"/>
      <c r="GP56" s="980"/>
      <c r="GQ56" s="54"/>
      <c r="GR56" s="341"/>
      <c r="GS56" s="341"/>
      <c r="GT56" s="341"/>
      <c r="GU56" s="341"/>
      <c r="GV56" s="980"/>
      <c r="GW56" s="411"/>
      <c r="GX56" s="12"/>
      <c r="GY56" s="12"/>
      <c r="GZ56" s="12"/>
      <c r="HA56" s="12"/>
      <c r="HB56" s="12"/>
      <c r="HC56" s="12"/>
      <c r="HD56" s="12"/>
      <c r="HE56" s="12"/>
      <c r="HF56" s="12"/>
      <c r="HG56" s="12"/>
      <c r="HH56" s="12"/>
      <c r="HI56" s="12"/>
      <c r="HJ56" s="12"/>
      <c r="HK56" s="12"/>
      <c r="HL56" s="12"/>
      <c r="HM56" s="12"/>
      <c r="HN56" s="937"/>
      <c r="HO56" s="184"/>
      <c r="HP56" s="506"/>
      <c r="HQ56" s="12"/>
      <c r="HR56" s="229"/>
      <c r="HS56" s="12"/>
    </row>
    <row r="57" spans="1:227" hidden="1" x14ac:dyDescent="0.25">
      <c r="A57" s="58">
        <v>54</v>
      </c>
      <c r="C57" s="265"/>
      <c r="D57" s="149"/>
      <c r="E57" s="149"/>
      <c r="F57" s="149"/>
      <c r="G57" s="240"/>
      <c r="H57" s="996"/>
      <c r="I57" s="265"/>
      <c r="J57" s="149"/>
      <c r="K57" s="149"/>
      <c r="L57" s="149"/>
      <c r="M57" s="240"/>
      <c r="N57" s="973"/>
      <c r="O57" s="265"/>
      <c r="P57" s="149"/>
      <c r="Q57" s="149"/>
      <c r="R57" s="149"/>
      <c r="S57" s="240"/>
      <c r="T57" s="973"/>
      <c r="U57" s="265"/>
      <c r="V57" s="149"/>
      <c r="W57" s="149"/>
      <c r="X57" s="149"/>
      <c r="Y57" s="240"/>
      <c r="Z57" s="973"/>
      <c r="AA57" s="78"/>
      <c r="AB57" s="341"/>
      <c r="AC57" s="341"/>
      <c r="AD57" s="79"/>
      <c r="AE57" s="82"/>
      <c r="AF57" s="973"/>
      <c r="AG57" s="236"/>
      <c r="AH57" s="149"/>
      <c r="AI57" s="149"/>
      <c r="AJ57" s="234"/>
      <c r="AK57" s="243"/>
      <c r="AL57" s="973"/>
      <c r="AM57" s="236"/>
      <c r="AN57" s="149"/>
      <c r="AO57" s="149"/>
      <c r="AP57" s="234"/>
      <c r="AQ57" s="243"/>
      <c r="AR57" s="973"/>
      <c r="AS57" s="265"/>
      <c r="AT57" s="149"/>
      <c r="AU57" s="149"/>
      <c r="AV57" s="149"/>
      <c r="AW57" s="240"/>
      <c r="AX57" s="973"/>
      <c r="AY57" s="265"/>
      <c r="AZ57" s="149"/>
      <c r="BA57" s="149"/>
      <c r="BB57" s="149"/>
      <c r="BC57" s="240"/>
      <c r="BD57" s="973"/>
      <c r="BE57" s="236"/>
      <c r="BF57" s="149"/>
      <c r="BG57" s="149"/>
      <c r="BH57" s="234"/>
      <c r="BI57" s="243"/>
      <c r="BJ57" s="973"/>
      <c r="BK57" s="236"/>
      <c r="BL57" s="149"/>
      <c r="BM57" s="149"/>
      <c r="BN57" s="234"/>
      <c r="BO57" s="243"/>
      <c r="BP57" s="973"/>
      <c r="BQ57" s="236"/>
      <c r="BR57" s="236"/>
      <c r="BS57" s="236"/>
      <c r="BT57" s="236"/>
      <c r="BU57" s="236"/>
      <c r="BV57" s="12"/>
      <c r="BW57" s="72"/>
      <c r="BX57" s="973"/>
      <c r="BY57" s="54"/>
      <c r="BZ57" s="341"/>
      <c r="CA57" s="341"/>
      <c r="CB57" s="341"/>
      <c r="CC57" s="67"/>
      <c r="CD57" s="973"/>
      <c r="CE57" s="78"/>
      <c r="CF57" s="341"/>
      <c r="CG57" s="341"/>
      <c r="CH57" s="79"/>
      <c r="CI57" s="82"/>
      <c r="CJ57" s="973"/>
      <c r="CK57" s="78"/>
      <c r="CL57" s="341"/>
      <c r="CM57" s="341"/>
      <c r="CN57" s="79"/>
      <c r="CO57" s="82"/>
      <c r="CP57" s="973"/>
      <c r="CQ57" s="78"/>
      <c r="CR57" s="341"/>
      <c r="CS57" s="341"/>
      <c r="CT57" s="79"/>
      <c r="CU57" s="82"/>
      <c r="CV57" s="973"/>
      <c r="CW57" s="78"/>
      <c r="CX57" s="341"/>
      <c r="CY57" s="341"/>
      <c r="CZ57" s="79"/>
      <c r="DA57" s="82"/>
      <c r="DB57" s="973"/>
      <c r="DC57" s="78"/>
      <c r="DD57" s="341"/>
      <c r="DE57" s="341"/>
      <c r="DF57" s="79"/>
      <c r="DG57" s="82"/>
      <c r="DH57" s="973"/>
      <c r="DI57" s="78"/>
      <c r="DJ57" s="341"/>
      <c r="DK57" s="341"/>
      <c r="DL57" s="79"/>
      <c r="DM57" s="82"/>
      <c r="DN57" s="973"/>
      <c r="DO57" s="78"/>
      <c r="DP57" s="341"/>
      <c r="DQ57" s="341"/>
      <c r="DR57" s="79"/>
      <c r="DS57" s="82"/>
      <c r="DT57" s="973"/>
      <c r="DU57" s="78"/>
      <c r="DV57" s="341"/>
      <c r="DW57" s="341"/>
      <c r="DX57" s="79"/>
      <c r="DY57" s="82"/>
      <c r="DZ57" s="973"/>
      <c r="EA57" s="78"/>
      <c r="EB57" s="341"/>
      <c r="EC57" s="341"/>
      <c r="ED57" s="79"/>
      <c r="EE57" s="82"/>
      <c r="EF57" s="973"/>
      <c r="EG57" s="236"/>
      <c r="EH57" s="149"/>
      <c r="EI57" s="149"/>
      <c r="EJ57" s="234"/>
      <c r="EK57" s="243"/>
      <c r="EL57" s="973"/>
      <c r="EM57" s="12"/>
      <c r="EN57" s="12"/>
      <c r="EO57" s="12"/>
      <c r="EP57" s="12"/>
      <c r="EQ57" s="12"/>
      <c r="ER57" s="12"/>
      <c r="ES57" s="72"/>
      <c r="ET57" s="973"/>
      <c r="EU57" s="78"/>
      <c r="EV57" s="341"/>
      <c r="EW57" s="341"/>
      <c r="EX57" s="341"/>
      <c r="EY57" s="82"/>
      <c r="EZ57" s="977"/>
      <c r="FA57" s="54"/>
      <c r="FB57" s="341"/>
      <c r="FC57" s="341"/>
      <c r="FD57" s="341"/>
      <c r="FE57" s="341"/>
      <c r="FF57" s="980"/>
      <c r="FG57" s="54"/>
      <c r="FH57" s="341"/>
      <c r="FI57" s="341"/>
      <c r="FJ57" s="341"/>
      <c r="FK57" s="341"/>
      <c r="FL57" s="980"/>
      <c r="FM57" s="54"/>
      <c r="FN57" s="341"/>
      <c r="FO57" s="341"/>
      <c r="FP57" s="341"/>
      <c r="FQ57" s="341"/>
      <c r="FR57" s="980"/>
      <c r="FS57" s="54"/>
      <c r="FT57" s="341"/>
      <c r="FU57" s="341"/>
      <c r="FV57" s="341"/>
      <c r="FW57" s="341"/>
      <c r="FX57" s="980"/>
      <c r="FY57" s="54"/>
      <c r="FZ57" s="341"/>
      <c r="GA57" s="341"/>
      <c r="GB57" s="341"/>
      <c r="GC57" s="341"/>
      <c r="GD57" s="980"/>
      <c r="GE57" s="54"/>
      <c r="GF57" s="341"/>
      <c r="GG57" s="341"/>
      <c r="GH57" s="341"/>
      <c r="GI57" s="341"/>
      <c r="GJ57" s="980"/>
      <c r="GK57" s="54"/>
      <c r="GL57" s="341"/>
      <c r="GM57" s="341"/>
      <c r="GN57" s="341"/>
      <c r="GO57" s="341"/>
      <c r="GP57" s="980"/>
      <c r="GQ57" s="54"/>
      <c r="GR57" s="341"/>
      <c r="GS57" s="341"/>
      <c r="GT57" s="341"/>
      <c r="GU57" s="341"/>
      <c r="GV57" s="980"/>
      <c r="GW57" s="411"/>
      <c r="GX57" s="12"/>
      <c r="GY57" s="12"/>
      <c r="GZ57" s="12"/>
      <c r="HA57" s="12"/>
      <c r="HB57" s="12"/>
      <c r="HC57" s="12"/>
      <c r="HD57" s="12"/>
      <c r="HE57" s="12"/>
      <c r="HF57" s="12"/>
      <c r="HG57" s="12"/>
      <c r="HH57" s="12"/>
      <c r="HI57" s="12"/>
      <c r="HJ57" s="12"/>
      <c r="HK57" s="12"/>
      <c r="HL57" s="12"/>
      <c r="HM57" s="12"/>
      <c r="HN57" s="937"/>
      <c r="HO57" s="184"/>
      <c r="HP57" s="506"/>
      <c r="HQ57" s="12"/>
      <c r="HR57" s="229"/>
      <c r="HS57" s="12"/>
    </row>
    <row r="58" spans="1:227" hidden="1" x14ac:dyDescent="0.25">
      <c r="A58" s="58">
        <v>55</v>
      </c>
      <c r="C58" s="265"/>
      <c r="D58" s="149"/>
      <c r="E58" s="149"/>
      <c r="F58" s="149"/>
      <c r="G58" s="240"/>
      <c r="H58" s="996"/>
      <c r="I58" s="265"/>
      <c r="J58" s="149"/>
      <c r="K58" s="149"/>
      <c r="L58" s="149"/>
      <c r="M58" s="240"/>
      <c r="N58" s="973"/>
      <c r="O58" s="265"/>
      <c r="P58" s="149"/>
      <c r="Q58" s="149"/>
      <c r="R58" s="149"/>
      <c r="S58" s="240"/>
      <c r="T58" s="973"/>
      <c r="U58" s="265"/>
      <c r="V58" s="149"/>
      <c r="W58" s="149"/>
      <c r="X58" s="149"/>
      <c r="Y58" s="240"/>
      <c r="Z58" s="973"/>
      <c r="AA58" s="78"/>
      <c r="AB58" s="341"/>
      <c r="AC58" s="341"/>
      <c r="AD58" s="79"/>
      <c r="AE58" s="82"/>
      <c r="AF58" s="973"/>
      <c r="AG58" s="236"/>
      <c r="AH58" s="149"/>
      <c r="AI58" s="149"/>
      <c r="AJ58" s="234"/>
      <c r="AK58" s="243"/>
      <c r="AL58" s="973"/>
      <c r="AM58" s="236"/>
      <c r="AN58" s="149"/>
      <c r="AO58" s="149"/>
      <c r="AP58" s="234"/>
      <c r="AQ58" s="243"/>
      <c r="AR58" s="973"/>
      <c r="AS58" s="265"/>
      <c r="AT58" s="149"/>
      <c r="AU58" s="149"/>
      <c r="AV58" s="149"/>
      <c r="AW58" s="240"/>
      <c r="AX58" s="973"/>
      <c r="AY58" s="265"/>
      <c r="AZ58" s="149"/>
      <c r="BA58" s="149"/>
      <c r="BB58" s="149"/>
      <c r="BC58" s="240"/>
      <c r="BD58" s="973"/>
      <c r="BE58" s="236"/>
      <c r="BF58" s="149"/>
      <c r="BG58" s="149"/>
      <c r="BH58" s="234"/>
      <c r="BI58" s="243"/>
      <c r="BJ58" s="973"/>
      <c r="BK58" s="236"/>
      <c r="BL58" s="149"/>
      <c r="BM58" s="149"/>
      <c r="BN58" s="234"/>
      <c r="BO58" s="243"/>
      <c r="BP58" s="973"/>
      <c r="BQ58" s="236"/>
      <c r="BR58" s="236"/>
      <c r="BS58" s="236"/>
      <c r="BT58" s="236"/>
      <c r="BU58" s="236"/>
      <c r="BV58" s="12"/>
      <c r="BW58" s="72"/>
      <c r="BX58" s="973"/>
      <c r="BY58" s="54"/>
      <c r="BZ58" s="341"/>
      <c r="CA58" s="341"/>
      <c r="CB58" s="341"/>
      <c r="CC58" s="67"/>
      <c r="CD58" s="973"/>
      <c r="CE58" s="78"/>
      <c r="CF58" s="341"/>
      <c r="CG58" s="341"/>
      <c r="CH58" s="79"/>
      <c r="CI58" s="82"/>
      <c r="CJ58" s="973"/>
      <c r="CK58" s="78"/>
      <c r="CL58" s="341"/>
      <c r="CM58" s="341"/>
      <c r="CN58" s="79"/>
      <c r="CO58" s="82"/>
      <c r="CP58" s="973"/>
      <c r="CQ58" s="78"/>
      <c r="CR58" s="341"/>
      <c r="CS58" s="341"/>
      <c r="CT58" s="79"/>
      <c r="CU58" s="82"/>
      <c r="CV58" s="973"/>
      <c r="CW58" s="78"/>
      <c r="CX58" s="341"/>
      <c r="CY58" s="341"/>
      <c r="CZ58" s="79"/>
      <c r="DA58" s="82"/>
      <c r="DB58" s="973"/>
      <c r="DC58" s="78"/>
      <c r="DD58" s="341"/>
      <c r="DE58" s="341"/>
      <c r="DF58" s="79"/>
      <c r="DG58" s="82"/>
      <c r="DH58" s="973"/>
      <c r="DI58" s="78"/>
      <c r="DJ58" s="341"/>
      <c r="DK58" s="341"/>
      <c r="DL58" s="79"/>
      <c r="DM58" s="82"/>
      <c r="DN58" s="973"/>
      <c r="DO58" s="78"/>
      <c r="DP58" s="341"/>
      <c r="DQ58" s="341"/>
      <c r="DR58" s="79"/>
      <c r="DS58" s="82"/>
      <c r="DT58" s="973"/>
      <c r="DU58" s="78"/>
      <c r="DV58" s="341"/>
      <c r="DW58" s="341"/>
      <c r="DX58" s="79"/>
      <c r="DY58" s="82"/>
      <c r="DZ58" s="973"/>
      <c r="EA58" s="78"/>
      <c r="EB58" s="341"/>
      <c r="EC58" s="341"/>
      <c r="ED58" s="79"/>
      <c r="EE58" s="82"/>
      <c r="EF58" s="973"/>
      <c r="EG58" s="236"/>
      <c r="EH58" s="149"/>
      <c r="EI58" s="149"/>
      <c r="EJ58" s="234"/>
      <c r="EK58" s="243"/>
      <c r="EL58" s="973"/>
      <c r="EM58" s="12"/>
      <c r="EN58" s="12"/>
      <c r="EO58" s="12"/>
      <c r="EP58" s="12"/>
      <c r="EQ58" s="12"/>
      <c r="ER58" s="12"/>
      <c r="ES58" s="72"/>
      <c r="ET58" s="973"/>
      <c r="EU58" s="78"/>
      <c r="EV58" s="341"/>
      <c r="EW58" s="341"/>
      <c r="EX58" s="341"/>
      <c r="EY58" s="82"/>
      <c r="EZ58" s="977"/>
      <c r="FA58" s="54"/>
      <c r="FB58" s="341"/>
      <c r="FC58" s="341"/>
      <c r="FD58" s="341"/>
      <c r="FE58" s="341"/>
      <c r="FF58" s="980"/>
      <c r="FG58" s="54"/>
      <c r="FH58" s="341"/>
      <c r="FI58" s="341"/>
      <c r="FJ58" s="341"/>
      <c r="FK58" s="341"/>
      <c r="FL58" s="980"/>
      <c r="FM58" s="54"/>
      <c r="FN58" s="341"/>
      <c r="FO58" s="341"/>
      <c r="FP58" s="341"/>
      <c r="FQ58" s="341"/>
      <c r="FR58" s="980"/>
      <c r="FS58" s="54"/>
      <c r="FT58" s="341"/>
      <c r="FU58" s="341"/>
      <c r="FV58" s="341"/>
      <c r="FW58" s="341"/>
      <c r="FX58" s="980"/>
      <c r="FY58" s="54"/>
      <c r="FZ58" s="341"/>
      <c r="GA58" s="341"/>
      <c r="GB58" s="341"/>
      <c r="GC58" s="341"/>
      <c r="GD58" s="980"/>
      <c r="GE58" s="54"/>
      <c r="GF58" s="341"/>
      <c r="GG58" s="341"/>
      <c r="GH58" s="341"/>
      <c r="GI58" s="341"/>
      <c r="GJ58" s="980"/>
      <c r="GK58" s="54"/>
      <c r="GL58" s="341"/>
      <c r="GM58" s="341"/>
      <c r="GN58" s="341"/>
      <c r="GO58" s="341"/>
      <c r="GP58" s="980"/>
      <c r="GQ58" s="54"/>
      <c r="GR58" s="341"/>
      <c r="GS58" s="341"/>
      <c r="GT58" s="341"/>
      <c r="GU58" s="341"/>
      <c r="GV58" s="980"/>
      <c r="GW58" s="411"/>
      <c r="GX58" s="12"/>
      <c r="GY58" s="12"/>
      <c r="GZ58" s="12"/>
      <c r="HA58" s="12"/>
      <c r="HB58" s="12"/>
      <c r="HC58" s="12"/>
      <c r="HD58" s="12"/>
      <c r="HE58" s="12"/>
      <c r="HF58" s="12"/>
      <c r="HG58" s="12"/>
      <c r="HH58" s="12"/>
      <c r="HI58" s="12"/>
      <c r="HJ58" s="12"/>
      <c r="HK58" s="12"/>
      <c r="HL58" s="12"/>
      <c r="HM58" s="12"/>
      <c r="HN58" s="937"/>
      <c r="HO58" s="184"/>
      <c r="HP58" s="506"/>
      <c r="HQ58" s="12"/>
      <c r="HR58" s="229"/>
      <c r="HS58" s="12"/>
    </row>
    <row r="59" spans="1:227" hidden="1" x14ac:dyDescent="0.25">
      <c r="A59" s="58">
        <v>56</v>
      </c>
      <c r="C59" s="265"/>
      <c r="D59" s="149"/>
      <c r="E59" s="149"/>
      <c r="F59" s="149"/>
      <c r="G59" s="240"/>
      <c r="H59" s="996"/>
      <c r="I59" s="265"/>
      <c r="J59" s="149"/>
      <c r="K59" s="149"/>
      <c r="L59" s="149"/>
      <c r="M59" s="240"/>
      <c r="N59" s="973"/>
      <c r="O59" s="265"/>
      <c r="P59" s="149"/>
      <c r="Q59" s="149"/>
      <c r="R59" s="149"/>
      <c r="S59" s="240"/>
      <c r="T59" s="973"/>
      <c r="U59" s="265"/>
      <c r="V59" s="149"/>
      <c r="W59" s="149"/>
      <c r="X59" s="149"/>
      <c r="Y59" s="240"/>
      <c r="Z59" s="973"/>
      <c r="AA59" s="78"/>
      <c r="AB59" s="341"/>
      <c r="AC59" s="341"/>
      <c r="AD59" s="79"/>
      <c r="AE59" s="82"/>
      <c r="AF59" s="973"/>
      <c r="AG59" s="236"/>
      <c r="AH59" s="149"/>
      <c r="AI59" s="149"/>
      <c r="AJ59" s="234"/>
      <c r="AK59" s="243"/>
      <c r="AL59" s="973"/>
      <c r="AM59" s="236"/>
      <c r="AN59" s="149"/>
      <c r="AO59" s="149"/>
      <c r="AP59" s="234"/>
      <c r="AQ59" s="243"/>
      <c r="AR59" s="973"/>
      <c r="AS59" s="265"/>
      <c r="AT59" s="149"/>
      <c r="AU59" s="149"/>
      <c r="AV59" s="149"/>
      <c r="AW59" s="240"/>
      <c r="AX59" s="973"/>
      <c r="AY59" s="265"/>
      <c r="AZ59" s="149"/>
      <c r="BA59" s="149"/>
      <c r="BB59" s="149"/>
      <c r="BC59" s="240"/>
      <c r="BD59" s="973"/>
      <c r="BE59" s="236"/>
      <c r="BF59" s="149"/>
      <c r="BG59" s="149"/>
      <c r="BH59" s="234"/>
      <c r="BI59" s="243"/>
      <c r="BJ59" s="973"/>
      <c r="BK59" s="236"/>
      <c r="BL59" s="149"/>
      <c r="BM59" s="149"/>
      <c r="BN59" s="234"/>
      <c r="BO59" s="243"/>
      <c r="BP59" s="973"/>
      <c r="BQ59" s="236"/>
      <c r="BR59" s="236"/>
      <c r="BS59" s="236"/>
      <c r="BT59" s="236"/>
      <c r="BU59" s="236"/>
      <c r="BV59" s="12"/>
      <c r="BW59" s="72"/>
      <c r="BX59" s="973"/>
      <c r="BY59" s="54"/>
      <c r="BZ59" s="341"/>
      <c r="CA59" s="341"/>
      <c r="CB59" s="341"/>
      <c r="CC59" s="67"/>
      <c r="CD59" s="973"/>
      <c r="CE59" s="78"/>
      <c r="CF59" s="341"/>
      <c r="CG59" s="341"/>
      <c r="CH59" s="79"/>
      <c r="CI59" s="82"/>
      <c r="CJ59" s="973"/>
      <c r="CK59" s="78"/>
      <c r="CL59" s="341"/>
      <c r="CM59" s="341"/>
      <c r="CN59" s="79"/>
      <c r="CO59" s="82"/>
      <c r="CP59" s="973"/>
      <c r="CQ59" s="78"/>
      <c r="CR59" s="341"/>
      <c r="CS59" s="341"/>
      <c r="CT59" s="79"/>
      <c r="CU59" s="82"/>
      <c r="CV59" s="973"/>
      <c r="CW59" s="78"/>
      <c r="CX59" s="341"/>
      <c r="CY59" s="341"/>
      <c r="CZ59" s="79"/>
      <c r="DA59" s="82"/>
      <c r="DB59" s="973"/>
      <c r="DC59" s="78"/>
      <c r="DD59" s="341"/>
      <c r="DE59" s="341"/>
      <c r="DF59" s="79"/>
      <c r="DG59" s="82"/>
      <c r="DH59" s="973"/>
      <c r="DI59" s="78"/>
      <c r="DJ59" s="341"/>
      <c r="DK59" s="341"/>
      <c r="DL59" s="79"/>
      <c r="DM59" s="82"/>
      <c r="DN59" s="973"/>
      <c r="DO59" s="78"/>
      <c r="DP59" s="341"/>
      <c r="DQ59" s="341"/>
      <c r="DR59" s="79"/>
      <c r="DS59" s="82"/>
      <c r="DT59" s="973"/>
      <c r="DU59" s="78"/>
      <c r="DV59" s="341"/>
      <c r="DW59" s="341"/>
      <c r="DX59" s="79"/>
      <c r="DY59" s="82"/>
      <c r="DZ59" s="973"/>
      <c r="EA59" s="78"/>
      <c r="EB59" s="341"/>
      <c r="EC59" s="341"/>
      <c r="ED59" s="79"/>
      <c r="EE59" s="82"/>
      <c r="EF59" s="973"/>
      <c r="EG59" s="236"/>
      <c r="EH59" s="149"/>
      <c r="EI59" s="149"/>
      <c r="EJ59" s="234"/>
      <c r="EK59" s="243"/>
      <c r="EL59" s="973"/>
      <c r="EM59" s="12"/>
      <c r="EN59" s="12"/>
      <c r="EO59" s="12"/>
      <c r="EP59" s="12"/>
      <c r="EQ59" s="12"/>
      <c r="ER59" s="12"/>
      <c r="ES59" s="72"/>
      <c r="ET59" s="973"/>
      <c r="EU59" s="78"/>
      <c r="EV59" s="341"/>
      <c r="EW59" s="341"/>
      <c r="EX59" s="341"/>
      <c r="EY59" s="82"/>
      <c r="EZ59" s="977"/>
      <c r="FA59" s="54"/>
      <c r="FB59" s="341"/>
      <c r="FC59" s="341"/>
      <c r="FD59" s="341"/>
      <c r="FE59" s="341"/>
      <c r="FF59" s="980"/>
      <c r="FG59" s="54"/>
      <c r="FH59" s="341"/>
      <c r="FI59" s="341"/>
      <c r="FJ59" s="341"/>
      <c r="FK59" s="341"/>
      <c r="FL59" s="980"/>
      <c r="FM59" s="54"/>
      <c r="FN59" s="341"/>
      <c r="FO59" s="341"/>
      <c r="FP59" s="341"/>
      <c r="FQ59" s="341"/>
      <c r="FR59" s="980"/>
      <c r="FS59" s="54"/>
      <c r="FT59" s="341"/>
      <c r="FU59" s="341"/>
      <c r="FV59" s="341"/>
      <c r="FW59" s="341"/>
      <c r="FX59" s="980"/>
      <c r="FY59" s="54"/>
      <c r="FZ59" s="341"/>
      <c r="GA59" s="341"/>
      <c r="GB59" s="341"/>
      <c r="GC59" s="341"/>
      <c r="GD59" s="980"/>
      <c r="GE59" s="54"/>
      <c r="GF59" s="341"/>
      <c r="GG59" s="341"/>
      <c r="GH59" s="341"/>
      <c r="GI59" s="341"/>
      <c r="GJ59" s="980"/>
      <c r="GK59" s="54"/>
      <c r="GL59" s="341"/>
      <c r="GM59" s="341"/>
      <c r="GN59" s="341"/>
      <c r="GO59" s="341"/>
      <c r="GP59" s="980"/>
      <c r="GQ59" s="54"/>
      <c r="GR59" s="341"/>
      <c r="GS59" s="341"/>
      <c r="GT59" s="341"/>
      <c r="GU59" s="341"/>
      <c r="GV59" s="980"/>
      <c r="GW59" s="411"/>
      <c r="GX59" s="12"/>
      <c r="GY59" s="12"/>
      <c r="GZ59" s="12"/>
      <c r="HA59" s="12"/>
      <c r="HB59" s="12"/>
      <c r="HC59" s="12"/>
      <c r="HD59" s="12"/>
      <c r="HE59" s="12"/>
      <c r="HF59" s="12"/>
      <c r="HG59" s="12"/>
      <c r="HH59" s="12"/>
      <c r="HI59" s="12"/>
      <c r="HJ59" s="12"/>
      <c r="HK59" s="12"/>
      <c r="HL59" s="12"/>
      <c r="HM59" s="12"/>
      <c r="HN59" s="937"/>
      <c r="HO59" s="184"/>
      <c r="HP59" s="506"/>
      <c r="HQ59" s="12"/>
      <c r="HR59" s="229"/>
      <c r="HS59" s="12"/>
    </row>
    <row r="60" spans="1:227" hidden="1" x14ac:dyDescent="0.25">
      <c r="A60" s="58">
        <v>57</v>
      </c>
      <c r="C60" s="265"/>
      <c r="D60" s="149"/>
      <c r="E60" s="149"/>
      <c r="F60" s="149"/>
      <c r="G60" s="240"/>
      <c r="H60" s="996"/>
      <c r="I60" s="265"/>
      <c r="J60" s="149"/>
      <c r="K60" s="149"/>
      <c r="L60" s="149"/>
      <c r="M60" s="240"/>
      <c r="N60" s="973"/>
      <c r="O60" s="265"/>
      <c r="P60" s="149"/>
      <c r="Q60" s="149"/>
      <c r="R60" s="149"/>
      <c r="S60" s="240"/>
      <c r="T60" s="973"/>
      <c r="U60" s="265"/>
      <c r="V60" s="149"/>
      <c r="W60" s="149"/>
      <c r="X60" s="149"/>
      <c r="Y60" s="240"/>
      <c r="Z60" s="973"/>
      <c r="AA60" s="78"/>
      <c r="AB60" s="341"/>
      <c r="AC60" s="341"/>
      <c r="AD60" s="79"/>
      <c r="AE60" s="82"/>
      <c r="AF60" s="973"/>
      <c r="AG60" s="236"/>
      <c r="AH60" s="149"/>
      <c r="AI60" s="149"/>
      <c r="AJ60" s="234"/>
      <c r="AK60" s="243"/>
      <c r="AL60" s="973"/>
      <c r="AM60" s="236"/>
      <c r="AN60" s="149"/>
      <c r="AO60" s="149"/>
      <c r="AP60" s="234"/>
      <c r="AQ60" s="243"/>
      <c r="AR60" s="973"/>
      <c r="AS60" s="265"/>
      <c r="AT60" s="149"/>
      <c r="AU60" s="149"/>
      <c r="AV60" s="149"/>
      <c r="AW60" s="240"/>
      <c r="AX60" s="973"/>
      <c r="AY60" s="265"/>
      <c r="AZ60" s="149"/>
      <c r="BA60" s="149"/>
      <c r="BB60" s="149"/>
      <c r="BC60" s="240"/>
      <c r="BD60" s="973"/>
      <c r="BE60" s="236"/>
      <c r="BF60" s="149"/>
      <c r="BG60" s="149"/>
      <c r="BH60" s="234"/>
      <c r="BI60" s="243"/>
      <c r="BJ60" s="973"/>
      <c r="BK60" s="236"/>
      <c r="BL60" s="149"/>
      <c r="BM60" s="149"/>
      <c r="BN60" s="234"/>
      <c r="BO60" s="243"/>
      <c r="BP60" s="973"/>
      <c r="BQ60" s="236"/>
      <c r="BR60" s="236"/>
      <c r="BS60" s="236"/>
      <c r="BT60" s="236"/>
      <c r="BU60" s="236"/>
      <c r="BV60" s="12"/>
      <c r="BW60" s="72"/>
      <c r="BX60" s="973"/>
      <c r="BY60" s="54"/>
      <c r="BZ60" s="341"/>
      <c r="CA60" s="341"/>
      <c r="CB60" s="341"/>
      <c r="CC60" s="67"/>
      <c r="CD60" s="973"/>
      <c r="CE60" s="78"/>
      <c r="CF60" s="341"/>
      <c r="CG60" s="341"/>
      <c r="CH60" s="79"/>
      <c r="CI60" s="82"/>
      <c r="CJ60" s="973"/>
      <c r="CK60" s="78"/>
      <c r="CL60" s="341"/>
      <c r="CM60" s="341"/>
      <c r="CN60" s="79"/>
      <c r="CO60" s="82"/>
      <c r="CP60" s="973"/>
      <c r="CQ60" s="78"/>
      <c r="CR60" s="341"/>
      <c r="CS60" s="341"/>
      <c r="CT60" s="79"/>
      <c r="CU60" s="82"/>
      <c r="CV60" s="973"/>
      <c r="CW60" s="78"/>
      <c r="CX60" s="341"/>
      <c r="CY60" s="341"/>
      <c r="CZ60" s="79"/>
      <c r="DA60" s="82"/>
      <c r="DB60" s="973"/>
      <c r="DC60" s="78"/>
      <c r="DD60" s="341"/>
      <c r="DE60" s="341"/>
      <c r="DF60" s="79"/>
      <c r="DG60" s="82"/>
      <c r="DH60" s="973"/>
      <c r="DI60" s="78"/>
      <c r="DJ60" s="341"/>
      <c r="DK60" s="341"/>
      <c r="DL60" s="79"/>
      <c r="DM60" s="82"/>
      <c r="DN60" s="973"/>
      <c r="DO60" s="78"/>
      <c r="DP60" s="341"/>
      <c r="DQ60" s="341"/>
      <c r="DR60" s="79"/>
      <c r="DS60" s="82"/>
      <c r="DT60" s="973"/>
      <c r="DU60" s="78"/>
      <c r="DV60" s="341"/>
      <c r="DW60" s="341"/>
      <c r="DX60" s="79"/>
      <c r="DY60" s="82"/>
      <c r="DZ60" s="973"/>
      <c r="EA60" s="78"/>
      <c r="EB60" s="341"/>
      <c r="EC60" s="341"/>
      <c r="ED60" s="79"/>
      <c r="EE60" s="82"/>
      <c r="EF60" s="973"/>
      <c r="EG60" s="236"/>
      <c r="EH60" s="149"/>
      <c r="EI60" s="149"/>
      <c r="EJ60" s="234"/>
      <c r="EK60" s="243"/>
      <c r="EL60" s="973"/>
      <c r="EM60" s="12"/>
      <c r="EN60" s="12"/>
      <c r="EO60" s="12"/>
      <c r="EP60" s="12"/>
      <c r="EQ60" s="12"/>
      <c r="ER60" s="12"/>
      <c r="ES60" s="72"/>
      <c r="ET60" s="973"/>
      <c r="EU60" s="78"/>
      <c r="EV60" s="341"/>
      <c r="EW60" s="341"/>
      <c r="EX60" s="341"/>
      <c r="EY60" s="82"/>
      <c r="EZ60" s="977"/>
      <c r="FA60" s="54"/>
      <c r="FB60" s="341"/>
      <c r="FC60" s="341"/>
      <c r="FD60" s="341"/>
      <c r="FE60" s="341"/>
      <c r="FF60" s="980"/>
      <c r="FG60" s="54"/>
      <c r="FH60" s="341"/>
      <c r="FI60" s="341"/>
      <c r="FJ60" s="341"/>
      <c r="FK60" s="341"/>
      <c r="FL60" s="980"/>
      <c r="FM60" s="54"/>
      <c r="FN60" s="341"/>
      <c r="FO60" s="341"/>
      <c r="FP60" s="341"/>
      <c r="FQ60" s="341"/>
      <c r="FR60" s="980"/>
      <c r="FS60" s="54"/>
      <c r="FT60" s="341"/>
      <c r="FU60" s="341"/>
      <c r="FV60" s="341"/>
      <c r="FW60" s="341"/>
      <c r="FX60" s="980"/>
      <c r="FY60" s="54"/>
      <c r="FZ60" s="341"/>
      <c r="GA60" s="341"/>
      <c r="GB60" s="341"/>
      <c r="GC60" s="341"/>
      <c r="GD60" s="980"/>
      <c r="GE60" s="54"/>
      <c r="GF60" s="341"/>
      <c r="GG60" s="341"/>
      <c r="GH60" s="341"/>
      <c r="GI60" s="341"/>
      <c r="GJ60" s="980"/>
      <c r="GK60" s="54"/>
      <c r="GL60" s="341"/>
      <c r="GM60" s="341"/>
      <c r="GN60" s="341"/>
      <c r="GO60" s="341"/>
      <c r="GP60" s="980"/>
      <c r="GQ60" s="54"/>
      <c r="GR60" s="341"/>
      <c r="GS60" s="341"/>
      <c r="GT60" s="341"/>
      <c r="GU60" s="341"/>
      <c r="GV60" s="980"/>
      <c r="GW60" s="411"/>
      <c r="GX60" s="12"/>
      <c r="GY60" s="12"/>
      <c r="GZ60" s="12"/>
      <c r="HA60" s="12"/>
      <c r="HB60" s="12"/>
      <c r="HC60" s="12"/>
      <c r="HD60" s="12"/>
      <c r="HE60" s="12"/>
      <c r="HF60" s="12"/>
      <c r="HG60" s="12"/>
      <c r="HH60" s="12"/>
      <c r="HI60" s="12"/>
      <c r="HJ60" s="12"/>
      <c r="HK60" s="12"/>
      <c r="HL60" s="12"/>
      <c r="HM60" s="12"/>
      <c r="HN60" s="937"/>
      <c r="HO60" s="184"/>
      <c r="HP60" s="506"/>
      <c r="HQ60" s="12"/>
      <c r="HR60" s="229"/>
      <c r="HS60" s="12"/>
    </row>
    <row r="61" spans="1:227" hidden="1" x14ac:dyDescent="0.25">
      <c r="A61" s="58">
        <v>58</v>
      </c>
      <c r="C61" s="265"/>
      <c r="D61" s="149"/>
      <c r="E61" s="149"/>
      <c r="F61" s="149"/>
      <c r="G61" s="240"/>
      <c r="H61" s="996"/>
      <c r="I61" s="265"/>
      <c r="J61" s="149"/>
      <c r="K61" s="149"/>
      <c r="L61" s="149"/>
      <c r="M61" s="240"/>
      <c r="N61" s="973"/>
      <c r="O61" s="265"/>
      <c r="P61" s="149"/>
      <c r="Q61" s="149"/>
      <c r="R61" s="149"/>
      <c r="S61" s="240"/>
      <c r="T61" s="973"/>
      <c r="U61" s="265"/>
      <c r="V61" s="149"/>
      <c r="W61" s="149"/>
      <c r="X61" s="149"/>
      <c r="Y61" s="240"/>
      <c r="Z61" s="973"/>
      <c r="AA61" s="78"/>
      <c r="AB61" s="341"/>
      <c r="AC61" s="341"/>
      <c r="AD61" s="79"/>
      <c r="AE61" s="82"/>
      <c r="AF61" s="973"/>
      <c r="AG61" s="236"/>
      <c r="AH61" s="149"/>
      <c r="AI61" s="149"/>
      <c r="AJ61" s="234"/>
      <c r="AK61" s="243"/>
      <c r="AL61" s="973"/>
      <c r="AM61" s="236"/>
      <c r="AN61" s="149"/>
      <c r="AO61" s="149"/>
      <c r="AP61" s="234"/>
      <c r="AQ61" s="243"/>
      <c r="AR61" s="973"/>
      <c r="AS61" s="265"/>
      <c r="AT61" s="149"/>
      <c r="AU61" s="149"/>
      <c r="AV61" s="149"/>
      <c r="AW61" s="240"/>
      <c r="AX61" s="973"/>
      <c r="AY61" s="265"/>
      <c r="AZ61" s="149"/>
      <c r="BA61" s="149"/>
      <c r="BB61" s="149"/>
      <c r="BC61" s="240"/>
      <c r="BD61" s="973"/>
      <c r="BE61" s="236"/>
      <c r="BF61" s="149"/>
      <c r="BG61" s="149"/>
      <c r="BH61" s="234"/>
      <c r="BI61" s="243"/>
      <c r="BJ61" s="973"/>
      <c r="BK61" s="236"/>
      <c r="BL61" s="149"/>
      <c r="BM61" s="149"/>
      <c r="BN61" s="234"/>
      <c r="BO61" s="243"/>
      <c r="BP61" s="973"/>
      <c r="BQ61" s="236"/>
      <c r="BR61" s="236"/>
      <c r="BS61" s="236"/>
      <c r="BT61" s="236"/>
      <c r="BU61" s="236"/>
      <c r="BV61" s="12"/>
      <c r="BW61" s="72"/>
      <c r="BX61" s="973"/>
      <c r="BY61" s="54"/>
      <c r="BZ61" s="341"/>
      <c r="CA61" s="341"/>
      <c r="CB61" s="341"/>
      <c r="CC61" s="67"/>
      <c r="CD61" s="973"/>
      <c r="CE61" s="78"/>
      <c r="CF61" s="341"/>
      <c r="CG61" s="341"/>
      <c r="CH61" s="79"/>
      <c r="CI61" s="82"/>
      <c r="CJ61" s="973"/>
      <c r="CK61" s="78"/>
      <c r="CL61" s="341"/>
      <c r="CM61" s="341"/>
      <c r="CN61" s="79"/>
      <c r="CO61" s="82"/>
      <c r="CP61" s="973"/>
      <c r="CQ61" s="78"/>
      <c r="CR61" s="341"/>
      <c r="CS61" s="341"/>
      <c r="CT61" s="79"/>
      <c r="CU61" s="82"/>
      <c r="CV61" s="973"/>
      <c r="CW61" s="78"/>
      <c r="CX61" s="341"/>
      <c r="CY61" s="341"/>
      <c r="CZ61" s="79"/>
      <c r="DA61" s="82"/>
      <c r="DB61" s="973"/>
      <c r="DC61" s="78"/>
      <c r="DD61" s="341"/>
      <c r="DE61" s="341"/>
      <c r="DF61" s="79"/>
      <c r="DG61" s="82"/>
      <c r="DH61" s="973"/>
      <c r="DI61" s="78"/>
      <c r="DJ61" s="341"/>
      <c r="DK61" s="341"/>
      <c r="DL61" s="79"/>
      <c r="DM61" s="82"/>
      <c r="DN61" s="973"/>
      <c r="DO61" s="78"/>
      <c r="DP61" s="341"/>
      <c r="DQ61" s="341"/>
      <c r="DR61" s="79"/>
      <c r="DS61" s="82"/>
      <c r="DT61" s="973"/>
      <c r="DU61" s="78"/>
      <c r="DV61" s="341"/>
      <c r="DW61" s="341"/>
      <c r="DX61" s="79"/>
      <c r="DY61" s="82"/>
      <c r="DZ61" s="973"/>
      <c r="EA61" s="78"/>
      <c r="EB61" s="341"/>
      <c r="EC61" s="341"/>
      <c r="ED61" s="79"/>
      <c r="EE61" s="82"/>
      <c r="EF61" s="973"/>
      <c r="EG61" s="236"/>
      <c r="EH61" s="149"/>
      <c r="EI61" s="149"/>
      <c r="EJ61" s="234"/>
      <c r="EK61" s="243"/>
      <c r="EL61" s="973"/>
      <c r="EM61" s="12"/>
      <c r="EN61" s="12"/>
      <c r="EO61" s="12"/>
      <c r="EP61" s="12"/>
      <c r="EQ61" s="12"/>
      <c r="ER61" s="12"/>
      <c r="ES61" s="72"/>
      <c r="ET61" s="973"/>
      <c r="EU61" s="78"/>
      <c r="EV61" s="341"/>
      <c r="EW61" s="341"/>
      <c r="EX61" s="341"/>
      <c r="EY61" s="82"/>
      <c r="EZ61" s="977"/>
      <c r="FA61" s="54"/>
      <c r="FB61" s="341"/>
      <c r="FC61" s="341"/>
      <c r="FD61" s="341"/>
      <c r="FE61" s="341"/>
      <c r="FF61" s="980"/>
      <c r="FG61" s="54"/>
      <c r="FH61" s="341"/>
      <c r="FI61" s="341"/>
      <c r="FJ61" s="341"/>
      <c r="FK61" s="341"/>
      <c r="FL61" s="980"/>
      <c r="FM61" s="54"/>
      <c r="FN61" s="341"/>
      <c r="FO61" s="341"/>
      <c r="FP61" s="341"/>
      <c r="FQ61" s="341"/>
      <c r="FR61" s="980"/>
      <c r="FS61" s="54"/>
      <c r="FT61" s="341"/>
      <c r="FU61" s="341"/>
      <c r="FV61" s="341"/>
      <c r="FW61" s="341"/>
      <c r="FX61" s="980"/>
      <c r="FY61" s="54"/>
      <c r="FZ61" s="341"/>
      <c r="GA61" s="341"/>
      <c r="GB61" s="341"/>
      <c r="GC61" s="341"/>
      <c r="GD61" s="980"/>
      <c r="GE61" s="54"/>
      <c r="GF61" s="341"/>
      <c r="GG61" s="341"/>
      <c r="GH61" s="341"/>
      <c r="GI61" s="341"/>
      <c r="GJ61" s="980"/>
      <c r="GK61" s="54"/>
      <c r="GL61" s="341"/>
      <c r="GM61" s="341"/>
      <c r="GN61" s="341"/>
      <c r="GO61" s="341"/>
      <c r="GP61" s="980"/>
      <c r="GQ61" s="54"/>
      <c r="GR61" s="341"/>
      <c r="GS61" s="341"/>
      <c r="GT61" s="341"/>
      <c r="GU61" s="341"/>
      <c r="GV61" s="980"/>
      <c r="GW61" s="411"/>
      <c r="GX61" s="12"/>
      <c r="GY61" s="12"/>
      <c r="GZ61" s="12"/>
      <c r="HA61" s="12"/>
      <c r="HB61" s="12"/>
      <c r="HC61" s="12"/>
      <c r="HD61" s="12"/>
      <c r="HE61" s="12"/>
      <c r="HF61" s="12"/>
      <c r="HG61" s="12"/>
      <c r="HH61" s="12"/>
      <c r="HI61" s="12"/>
      <c r="HJ61" s="12"/>
      <c r="HK61" s="12"/>
      <c r="HL61" s="12"/>
      <c r="HM61" s="12"/>
      <c r="HN61" s="937"/>
      <c r="HO61" s="184"/>
      <c r="HP61" s="506"/>
      <c r="HQ61" s="12"/>
      <c r="HR61" s="229"/>
      <c r="HS61" s="12"/>
    </row>
    <row r="62" spans="1:227" hidden="1" x14ac:dyDescent="0.25">
      <c r="A62" s="58">
        <v>59</v>
      </c>
      <c r="C62" s="265"/>
      <c r="D62" s="149"/>
      <c r="E62" s="149"/>
      <c r="F62" s="149"/>
      <c r="G62" s="240"/>
      <c r="H62" s="996"/>
      <c r="I62" s="265"/>
      <c r="J62" s="149"/>
      <c r="K62" s="149"/>
      <c r="L62" s="149"/>
      <c r="M62" s="240"/>
      <c r="N62" s="973"/>
      <c r="O62" s="265"/>
      <c r="P62" s="149"/>
      <c r="Q62" s="149"/>
      <c r="R62" s="149"/>
      <c r="S62" s="240"/>
      <c r="T62" s="973"/>
      <c r="U62" s="265"/>
      <c r="V62" s="149"/>
      <c r="W62" s="149"/>
      <c r="X62" s="149"/>
      <c r="Y62" s="240"/>
      <c r="Z62" s="973"/>
      <c r="AA62" s="78"/>
      <c r="AB62" s="341"/>
      <c r="AC62" s="341"/>
      <c r="AD62" s="79"/>
      <c r="AE62" s="82"/>
      <c r="AF62" s="973"/>
      <c r="AG62" s="236"/>
      <c r="AH62" s="149"/>
      <c r="AI62" s="149"/>
      <c r="AJ62" s="234"/>
      <c r="AK62" s="243"/>
      <c r="AL62" s="973"/>
      <c r="AM62" s="236"/>
      <c r="AN62" s="149"/>
      <c r="AO62" s="149"/>
      <c r="AP62" s="234"/>
      <c r="AQ62" s="243"/>
      <c r="AR62" s="973"/>
      <c r="AS62" s="265"/>
      <c r="AT62" s="149"/>
      <c r="AU62" s="149"/>
      <c r="AV62" s="149"/>
      <c r="AW62" s="240"/>
      <c r="AX62" s="973"/>
      <c r="AY62" s="265"/>
      <c r="AZ62" s="149"/>
      <c r="BA62" s="149"/>
      <c r="BB62" s="149"/>
      <c r="BC62" s="240"/>
      <c r="BD62" s="973"/>
      <c r="BE62" s="236"/>
      <c r="BF62" s="149"/>
      <c r="BG62" s="149"/>
      <c r="BH62" s="234"/>
      <c r="BI62" s="243"/>
      <c r="BJ62" s="973"/>
      <c r="BK62" s="236"/>
      <c r="BL62" s="149"/>
      <c r="BM62" s="149"/>
      <c r="BN62" s="234"/>
      <c r="BO62" s="243"/>
      <c r="BP62" s="973"/>
      <c r="BQ62" s="236"/>
      <c r="BR62" s="236"/>
      <c r="BS62" s="236"/>
      <c r="BT62" s="236"/>
      <c r="BU62" s="236"/>
      <c r="BV62" s="12"/>
      <c r="BW62" s="72"/>
      <c r="BX62" s="973"/>
      <c r="BY62" s="54"/>
      <c r="BZ62" s="341"/>
      <c r="CA62" s="341"/>
      <c r="CB62" s="341"/>
      <c r="CC62" s="67"/>
      <c r="CD62" s="973"/>
      <c r="CE62" s="78"/>
      <c r="CF62" s="341"/>
      <c r="CG62" s="341"/>
      <c r="CH62" s="79"/>
      <c r="CI62" s="82"/>
      <c r="CJ62" s="973"/>
      <c r="CK62" s="78"/>
      <c r="CL62" s="341"/>
      <c r="CM62" s="341"/>
      <c r="CN62" s="79"/>
      <c r="CO62" s="82"/>
      <c r="CP62" s="973"/>
      <c r="CQ62" s="78"/>
      <c r="CR62" s="341"/>
      <c r="CS62" s="341"/>
      <c r="CT62" s="79"/>
      <c r="CU62" s="82"/>
      <c r="CV62" s="973"/>
      <c r="CW62" s="78"/>
      <c r="CX62" s="341"/>
      <c r="CY62" s="341"/>
      <c r="CZ62" s="79"/>
      <c r="DA62" s="82"/>
      <c r="DB62" s="973"/>
      <c r="DC62" s="78"/>
      <c r="DD62" s="341"/>
      <c r="DE62" s="341"/>
      <c r="DF62" s="79"/>
      <c r="DG62" s="82"/>
      <c r="DH62" s="973"/>
      <c r="DI62" s="78"/>
      <c r="DJ62" s="341"/>
      <c r="DK62" s="341"/>
      <c r="DL62" s="79"/>
      <c r="DM62" s="82"/>
      <c r="DN62" s="973"/>
      <c r="DO62" s="78"/>
      <c r="DP62" s="341"/>
      <c r="DQ62" s="341"/>
      <c r="DR62" s="79"/>
      <c r="DS62" s="82"/>
      <c r="DT62" s="973"/>
      <c r="DU62" s="78"/>
      <c r="DV62" s="341"/>
      <c r="DW62" s="341"/>
      <c r="DX62" s="79"/>
      <c r="DY62" s="82"/>
      <c r="DZ62" s="973"/>
      <c r="EA62" s="78"/>
      <c r="EB62" s="341"/>
      <c r="EC62" s="341"/>
      <c r="ED62" s="79"/>
      <c r="EE62" s="82"/>
      <c r="EF62" s="973"/>
      <c r="EG62" s="236"/>
      <c r="EH62" s="149"/>
      <c r="EI62" s="149"/>
      <c r="EJ62" s="234"/>
      <c r="EK62" s="243"/>
      <c r="EL62" s="973"/>
      <c r="EM62" s="12"/>
      <c r="EN62" s="12"/>
      <c r="EO62" s="12"/>
      <c r="EP62" s="12"/>
      <c r="EQ62" s="12"/>
      <c r="ER62" s="12"/>
      <c r="ES62" s="72"/>
      <c r="ET62" s="973"/>
      <c r="EU62" s="78"/>
      <c r="EV62" s="341"/>
      <c r="EW62" s="341"/>
      <c r="EX62" s="341"/>
      <c r="EY62" s="82"/>
      <c r="EZ62" s="977"/>
      <c r="FA62" s="54"/>
      <c r="FB62" s="341"/>
      <c r="FC62" s="341"/>
      <c r="FD62" s="341"/>
      <c r="FE62" s="341"/>
      <c r="FF62" s="980"/>
      <c r="FG62" s="54"/>
      <c r="FH62" s="341"/>
      <c r="FI62" s="341"/>
      <c r="FJ62" s="341"/>
      <c r="FK62" s="341"/>
      <c r="FL62" s="980"/>
      <c r="FM62" s="54"/>
      <c r="FN62" s="341"/>
      <c r="FO62" s="341"/>
      <c r="FP62" s="341"/>
      <c r="FQ62" s="341"/>
      <c r="FR62" s="980"/>
      <c r="FS62" s="54"/>
      <c r="FT62" s="341"/>
      <c r="FU62" s="341"/>
      <c r="FV62" s="341"/>
      <c r="FW62" s="341"/>
      <c r="FX62" s="980"/>
      <c r="FY62" s="54"/>
      <c r="FZ62" s="341"/>
      <c r="GA62" s="341"/>
      <c r="GB62" s="341"/>
      <c r="GC62" s="341"/>
      <c r="GD62" s="980"/>
      <c r="GE62" s="54"/>
      <c r="GF62" s="341"/>
      <c r="GG62" s="341"/>
      <c r="GH62" s="341"/>
      <c r="GI62" s="341"/>
      <c r="GJ62" s="980"/>
      <c r="GK62" s="54"/>
      <c r="GL62" s="341"/>
      <c r="GM62" s="341"/>
      <c r="GN62" s="341"/>
      <c r="GO62" s="341"/>
      <c r="GP62" s="980"/>
      <c r="GQ62" s="54"/>
      <c r="GR62" s="341"/>
      <c r="GS62" s="341"/>
      <c r="GT62" s="341"/>
      <c r="GU62" s="341"/>
      <c r="GV62" s="980"/>
      <c r="GW62" s="411"/>
      <c r="GX62" s="12"/>
      <c r="GY62" s="12"/>
      <c r="GZ62" s="12"/>
      <c r="HA62" s="12"/>
      <c r="HB62" s="12"/>
      <c r="HC62" s="12"/>
      <c r="HD62" s="12"/>
      <c r="HE62" s="12"/>
      <c r="HF62" s="12"/>
      <c r="HG62" s="12"/>
      <c r="HH62" s="12"/>
      <c r="HI62" s="12"/>
      <c r="HJ62" s="12"/>
      <c r="HK62" s="12"/>
      <c r="HL62" s="12"/>
      <c r="HM62" s="12"/>
      <c r="HN62" s="937"/>
      <c r="HO62" s="184"/>
      <c r="HP62" s="506"/>
      <c r="HQ62" s="12"/>
      <c r="HR62" s="229"/>
      <c r="HS62" s="12"/>
    </row>
    <row r="63" spans="1:227" hidden="1" x14ac:dyDescent="0.25">
      <c r="A63" s="58">
        <v>60</v>
      </c>
      <c r="C63" s="265"/>
      <c r="D63" s="149"/>
      <c r="E63" s="149"/>
      <c r="F63" s="149"/>
      <c r="G63" s="240"/>
      <c r="H63" s="996"/>
      <c r="I63" s="265"/>
      <c r="J63" s="149"/>
      <c r="K63" s="149"/>
      <c r="L63" s="149"/>
      <c r="M63" s="240"/>
      <c r="N63" s="973"/>
      <c r="O63" s="265"/>
      <c r="P63" s="149"/>
      <c r="Q63" s="149"/>
      <c r="R63" s="149"/>
      <c r="S63" s="240"/>
      <c r="T63" s="973"/>
      <c r="U63" s="265"/>
      <c r="V63" s="149"/>
      <c r="W63" s="149"/>
      <c r="X63" s="149"/>
      <c r="Y63" s="240"/>
      <c r="Z63" s="973"/>
      <c r="AA63" s="78"/>
      <c r="AB63" s="341"/>
      <c r="AC63" s="341"/>
      <c r="AD63" s="79"/>
      <c r="AE63" s="82"/>
      <c r="AF63" s="973"/>
      <c r="AG63" s="236"/>
      <c r="AH63" s="149"/>
      <c r="AI63" s="149"/>
      <c r="AJ63" s="234"/>
      <c r="AK63" s="243"/>
      <c r="AL63" s="973"/>
      <c r="AM63" s="236"/>
      <c r="AN63" s="149"/>
      <c r="AO63" s="149"/>
      <c r="AP63" s="234"/>
      <c r="AQ63" s="243"/>
      <c r="AR63" s="973"/>
      <c r="AS63" s="265"/>
      <c r="AT63" s="149"/>
      <c r="AU63" s="149"/>
      <c r="AV63" s="149"/>
      <c r="AW63" s="240"/>
      <c r="AX63" s="973"/>
      <c r="AY63" s="265"/>
      <c r="AZ63" s="149"/>
      <c r="BA63" s="149"/>
      <c r="BB63" s="149"/>
      <c r="BC63" s="240"/>
      <c r="BD63" s="973"/>
      <c r="BE63" s="236"/>
      <c r="BF63" s="149"/>
      <c r="BG63" s="149"/>
      <c r="BH63" s="234"/>
      <c r="BI63" s="243"/>
      <c r="BJ63" s="973"/>
      <c r="BK63" s="236"/>
      <c r="BL63" s="149"/>
      <c r="BM63" s="149"/>
      <c r="BN63" s="234"/>
      <c r="BO63" s="243"/>
      <c r="BP63" s="973"/>
      <c r="BQ63" s="236"/>
      <c r="BR63" s="236"/>
      <c r="BS63" s="236"/>
      <c r="BT63" s="236"/>
      <c r="BU63" s="236"/>
      <c r="BV63" s="12"/>
      <c r="BW63" s="72"/>
      <c r="BX63" s="973"/>
      <c r="BY63" s="54"/>
      <c r="BZ63" s="341"/>
      <c r="CA63" s="341"/>
      <c r="CB63" s="341"/>
      <c r="CC63" s="67"/>
      <c r="CD63" s="973"/>
      <c r="CE63" s="78"/>
      <c r="CF63" s="341"/>
      <c r="CG63" s="341"/>
      <c r="CH63" s="79"/>
      <c r="CI63" s="82"/>
      <c r="CJ63" s="973"/>
      <c r="CK63" s="78"/>
      <c r="CL63" s="341"/>
      <c r="CM63" s="341"/>
      <c r="CN63" s="79"/>
      <c r="CO63" s="82"/>
      <c r="CP63" s="973"/>
      <c r="CQ63" s="78"/>
      <c r="CR63" s="341"/>
      <c r="CS63" s="341"/>
      <c r="CT63" s="79"/>
      <c r="CU63" s="82"/>
      <c r="CV63" s="973"/>
      <c r="CW63" s="78"/>
      <c r="CX63" s="341"/>
      <c r="CY63" s="341"/>
      <c r="CZ63" s="79"/>
      <c r="DA63" s="82"/>
      <c r="DB63" s="973"/>
      <c r="DC63" s="78"/>
      <c r="DD63" s="341"/>
      <c r="DE63" s="341"/>
      <c r="DF63" s="79"/>
      <c r="DG63" s="82"/>
      <c r="DH63" s="973"/>
      <c r="DI63" s="78"/>
      <c r="DJ63" s="341"/>
      <c r="DK63" s="341"/>
      <c r="DL63" s="79"/>
      <c r="DM63" s="82"/>
      <c r="DN63" s="973"/>
      <c r="DO63" s="78"/>
      <c r="DP63" s="341"/>
      <c r="DQ63" s="341"/>
      <c r="DR63" s="79"/>
      <c r="DS63" s="82"/>
      <c r="DT63" s="973"/>
      <c r="DU63" s="78"/>
      <c r="DV63" s="341"/>
      <c r="DW63" s="341"/>
      <c r="DX63" s="79"/>
      <c r="DY63" s="82"/>
      <c r="DZ63" s="973"/>
      <c r="EA63" s="78"/>
      <c r="EB63" s="341"/>
      <c r="EC63" s="341"/>
      <c r="ED63" s="79"/>
      <c r="EE63" s="82"/>
      <c r="EF63" s="973"/>
      <c r="EG63" s="236"/>
      <c r="EH63" s="149"/>
      <c r="EI63" s="149"/>
      <c r="EJ63" s="234"/>
      <c r="EK63" s="243"/>
      <c r="EL63" s="973"/>
      <c r="EM63" s="12"/>
      <c r="EN63" s="12"/>
      <c r="EO63" s="12"/>
      <c r="EP63" s="12"/>
      <c r="EQ63" s="12"/>
      <c r="ER63" s="12"/>
      <c r="ES63" s="72"/>
      <c r="ET63" s="973"/>
      <c r="EU63" s="78"/>
      <c r="EV63" s="341"/>
      <c r="EW63" s="341"/>
      <c r="EX63" s="341"/>
      <c r="EY63" s="82"/>
      <c r="EZ63" s="977"/>
      <c r="FA63" s="54"/>
      <c r="FB63" s="341"/>
      <c r="FC63" s="341"/>
      <c r="FD63" s="341"/>
      <c r="FE63" s="341"/>
      <c r="FF63" s="980"/>
      <c r="FG63" s="54"/>
      <c r="FH63" s="341"/>
      <c r="FI63" s="341"/>
      <c r="FJ63" s="341"/>
      <c r="FK63" s="341"/>
      <c r="FL63" s="980"/>
      <c r="FM63" s="54"/>
      <c r="FN63" s="341"/>
      <c r="FO63" s="341"/>
      <c r="FP63" s="341"/>
      <c r="FQ63" s="341"/>
      <c r="FR63" s="980"/>
      <c r="FS63" s="54"/>
      <c r="FT63" s="341"/>
      <c r="FU63" s="341"/>
      <c r="FV63" s="341"/>
      <c r="FW63" s="341"/>
      <c r="FX63" s="980"/>
      <c r="FY63" s="54"/>
      <c r="FZ63" s="341"/>
      <c r="GA63" s="341"/>
      <c r="GB63" s="341"/>
      <c r="GC63" s="341"/>
      <c r="GD63" s="980"/>
      <c r="GE63" s="54"/>
      <c r="GF63" s="341"/>
      <c r="GG63" s="341"/>
      <c r="GH63" s="341"/>
      <c r="GI63" s="341"/>
      <c r="GJ63" s="980"/>
      <c r="GK63" s="54"/>
      <c r="GL63" s="341"/>
      <c r="GM63" s="341"/>
      <c r="GN63" s="341"/>
      <c r="GO63" s="341"/>
      <c r="GP63" s="980"/>
      <c r="GQ63" s="54"/>
      <c r="GR63" s="341"/>
      <c r="GS63" s="341"/>
      <c r="GT63" s="341"/>
      <c r="GU63" s="341"/>
      <c r="GV63" s="980"/>
      <c r="GW63" s="411"/>
      <c r="GX63" s="12"/>
      <c r="GY63" s="12"/>
      <c r="GZ63" s="12"/>
      <c r="HA63" s="12"/>
      <c r="HB63" s="12"/>
      <c r="HC63" s="12"/>
      <c r="HD63" s="12"/>
      <c r="HE63" s="12"/>
      <c r="HF63" s="12"/>
      <c r="HG63" s="12"/>
      <c r="HH63" s="12"/>
      <c r="HI63" s="12"/>
      <c r="HJ63" s="12"/>
      <c r="HK63" s="12"/>
      <c r="HL63" s="12"/>
      <c r="HM63" s="12"/>
      <c r="HN63" s="937"/>
      <c r="HO63" s="184"/>
      <c r="HP63" s="506"/>
      <c r="HQ63" s="12"/>
      <c r="HR63" s="229"/>
      <c r="HS63" s="12"/>
    </row>
    <row r="64" spans="1:227" hidden="1" x14ac:dyDescent="0.25">
      <c r="A64" s="58">
        <v>61</v>
      </c>
      <c r="C64" s="265"/>
      <c r="D64" s="149"/>
      <c r="E64" s="149"/>
      <c r="F64" s="149"/>
      <c r="G64" s="240"/>
      <c r="H64" s="996"/>
      <c r="I64" s="265"/>
      <c r="J64" s="149"/>
      <c r="K64" s="149"/>
      <c r="L64" s="149"/>
      <c r="M64" s="240"/>
      <c r="N64" s="973"/>
      <c r="O64" s="265"/>
      <c r="P64" s="149"/>
      <c r="Q64" s="149"/>
      <c r="R64" s="149"/>
      <c r="S64" s="240"/>
      <c r="T64" s="973"/>
      <c r="U64" s="265"/>
      <c r="V64" s="149"/>
      <c r="W64" s="149"/>
      <c r="X64" s="149"/>
      <c r="Y64" s="240"/>
      <c r="Z64" s="973"/>
      <c r="AA64" s="78"/>
      <c r="AB64" s="341"/>
      <c r="AC64" s="341"/>
      <c r="AD64" s="79"/>
      <c r="AE64" s="82"/>
      <c r="AF64" s="973"/>
      <c r="AG64" s="236"/>
      <c r="AH64" s="149"/>
      <c r="AI64" s="149"/>
      <c r="AJ64" s="234"/>
      <c r="AK64" s="243"/>
      <c r="AL64" s="973"/>
      <c r="AM64" s="236"/>
      <c r="AN64" s="149"/>
      <c r="AO64" s="149"/>
      <c r="AP64" s="234"/>
      <c r="AQ64" s="243"/>
      <c r="AR64" s="973"/>
      <c r="AS64" s="265"/>
      <c r="AT64" s="149"/>
      <c r="AU64" s="149"/>
      <c r="AV64" s="149"/>
      <c r="AW64" s="240"/>
      <c r="AX64" s="973"/>
      <c r="AY64" s="265"/>
      <c r="AZ64" s="149"/>
      <c r="BA64" s="149"/>
      <c r="BB64" s="149"/>
      <c r="BC64" s="240"/>
      <c r="BD64" s="973"/>
      <c r="BE64" s="236"/>
      <c r="BF64" s="149"/>
      <c r="BG64" s="149"/>
      <c r="BH64" s="234"/>
      <c r="BI64" s="243"/>
      <c r="BJ64" s="973"/>
      <c r="BK64" s="236"/>
      <c r="BL64" s="149"/>
      <c r="BM64" s="149"/>
      <c r="BN64" s="234"/>
      <c r="BO64" s="243"/>
      <c r="BP64" s="973"/>
      <c r="BQ64" s="236"/>
      <c r="BR64" s="236"/>
      <c r="BS64" s="236"/>
      <c r="BT64" s="236"/>
      <c r="BU64" s="236"/>
      <c r="BV64" s="12"/>
      <c r="BW64" s="72"/>
      <c r="BX64" s="973"/>
      <c r="BY64" s="54"/>
      <c r="BZ64" s="341"/>
      <c r="CA64" s="341"/>
      <c r="CB64" s="341"/>
      <c r="CC64" s="67"/>
      <c r="CD64" s="973"/>
      <c r="CE64" s="78"/>
      <c r="CF64" s="341"/>
      <c r="CG64" s="341"/>
      <c r="CH64" s="79"/>
      <c r="CI64" s="82"/>
      <c r="CJ64" s="973"/>
      <c r="CK64" s="78"/>
      <c r="CL64" s="341"/>
      <c r="CM64" s="341"/>
      <c r="CN64" s="79"/>
      <c r="CO64" s="82"/>
      <c r="CP64" s="973"/>
      <c r="CQ64" s="78"/>
      <c r="CR64" s="341"/>
      <c r="CS64" s="341"/>
      <c r="CT64" s="79"/>
      <c r="CU64" s="82"/>
      <c r="CV64" s="973"/>
      <c r="CW64" s="78"/>
      <c r="CX64" s="341"/>
      <c r="CY64" s="341"/>
      <c r="CZ64" s="79"/>
      <c r="DA64" s="82"/>
      <c r="DB64" s="973"/>
      <c r="DC64" s="78"/>
      <c r="DD64" s="341"/>
      <c r="DE64" s="341"/>
      <c r="DF64" s="79"/>
      <c r="DG64" s="82"/>
      <c r="DH64" s="973"/>
      <c r="DI64" s="78"/>
      <c r="DJ64" s="341"/>
      <c r="DK64" s="341"/>
      <c r="DL64" s="79"/>
      <c r="DM64" s="82"/>
      <c r="DN64" s="973"/>
      <c r="DO64" s="78"/>
      <c r="DP64" s="341"/>
      <c r="DQ64" s="341"/>
      <c r="DR64" s="79"/>
      <c r="DS64" s="82"/>
      <c r="DT64" s="973"/>
      <c r="DU64" s="78"/>
      <c r="DV64" s="341"/>
      <c r="DW64" s="341"/>
      <c r="DX64" s="79"/>
      <c r="DY64" s="82"/>
      <c r="DZ64" s="973"/>
      <c r="EA64" s="78"/>
      <c r="EB64" s="341"/>
      <c r="EC64" s="341"/>
      <c r="ED64" s="79"/>
      <c r="EE64" s="82"/>
      <c r="EF64" s="973"/>
      <c r="EG64" s="236"/>
      <c r="EH64" s="149"/>
      <c r="EI64" s="149"/>
      <c r="EJ64" s="234"/>
      <c r="EK64" s="243"/>
      <c r="EL64" s="973"/>
      <c r="EM64" s="12"/>
      <c r="EN64" s="12"/>
      <c r="EO64" s="12"/>
      <c r="EP64" s="12"/>
      <c r="EQ64" s="12"/>
      <c r="ER64" s="12"/>
      <c r="ES64" s="72"/>
      <c r="ET64" s="973"/>
      <c r="EU64" s="78"/>
      <c r="EV64" s="341"/>
      <c r="EW64" s="341"/>
      <c r="EX64" s="341"/>
      <c r="EY64" s="82"/>
      <c r="EZ64" s="977"/>
      <c r="FA64" s="54"/>
      <c r="FB64" s="341"/>
      <c r="FC64" s="341"/>
      <c r="FD64" s="341"/>
      <c r="FE64" s="341"/>
      <c r="FF64" s="980"/>
      <c r="FG64" s="54"/>
      <c r="FH64" s="341"/>
      <c r="FI64" s="341"/>
      <c r="FJ64" s="341"/>
      <c r="FK64" s="341"/>
      <c r="FL64" s="980"/>
      <c r="FM64" s="54"/>
      <c r="FN64" s="341"/>
      <c r="FO64" s="341"/>
      <c r="FP64" s="341"/>
      <c r="FQ64" s="341"/>
      <c r="FR64" s="980"/>
      <c r="FS64" s="54"/>
      <c r="FT64" s="341"/>
      <c r="FU64" s="341"/>
      <c r="FV64" s="341"/>
      <c r="FW64" s="341"/>
      <c r="FX64" s="980"/>
      <c r="FY64" s="54"/>
      <c r="FZ64" s="341"/>
      <c r="GA64" s="341"/>
      <c r="GB64" s="341"/>
      <c r="GC64" s="341"/>
      <c r="GD64" s="980"/>
      <c r="GE64" s="54"/>
      <c r="GF64" s="341"/>
      <c r="GG64" s="341"/>
      <c r="GH64" s="341"/>
      <c r="GI64" s="341"/>
      <c r="GJ64" s="980"/>
      <c r="GK64" s="54"/>
      <c r="GL64" s="341"/>
      <c r="GM64" s="341"/>
      <c r="GN64" s="341"/>
      <c r="GO64" s="341"/>
      <c r="GP64" s="980"/>
      <c r="GQ64" s="54"/>
      <c r="GR64" s="341"/>
      <c r="GS64" s="341"/>
      <c r="GT64" s="341"/>
      <c r="GU64" s="341"/>
      <c r="GV64" s="980"/>
      <c r="GW64" s="411"/>
      <c r="GX64" s="12"/>
      <c r="GY64" s="12"/>
      <c r="GZ64" s="12"/>
      <c r="HA64" s="12"/>
      <c r="HB64" s="12"/>
      <c r="HC64" s="12"/>
      <c r="HD64" s="12"/>
      <c r="HE64" s="12"/>
      <c r="HF64" s="12"/>
      <c r="HG64" s="12"/>
      <c r="HH64" s="12"/>
      <c r="HI64" s="12"/>
      <c r="HJ64" s="12"/>
      <c r="HK64" s="12"/>
      <c r="HL64" s="12"/>
      <c r="HM64" s="12"/>
      <c r="HN64" s="937"/>
      <c r="HO64" s="184"/>
      <c r="HP64" s="506"/>
      <c r="HQ64" s="12"/>
      <c r="HR64" s="229"/>
      <c r="HS64" s="12"/>
    </row>
    <row r="65" spans="1:227" hidden="1" x14ac:dyDescent="0.25">
      <c r="A65" s="58">
        <v>62</v>
      </c>
      <c r="C65" s="265"/>
      <c r="D65" s="149"/>
      <c r="E65" s="149"/>
      <c r="F65" s="149"/>
      <c r="G65" s="240"/>
      <c r="H65" s="996"/>
      <c r="I65" s="265"/>
      <c r="J65" s="149"/>
      <c r="K65" s="149"/>
      <c r="L65" s="149"/>
      <c r="M65" s="240"/>
      <c r="N65" s="973"/>
      <c r="O65" s="265"/>
      <c r="P65" s="149"/>
      <c r="Q65" s="149"/>
      <c r="R65" s="149"/>
      <c r="S65" s="240"/>
      <c r="T65" s="973"/>
      <c r="U65" s="265"/>
      <c r="V65" s="149"/>
      <c r="W65" s="149"/>
      <c r="X65" s="149"/>
      <c r="Y65" s="240"/>
      <c r="Z65" s="973"/>
      <c r="AA65" s="78"/>
      <c r="AB65" s="341"/>
      <c r="AC65" s="341"/>
      <c r="AD65" s="79"/>
      <c r="AE65" s="82"/>
      <c r="AF65" s="973"/>
      <c r="AG65" s="236"/>
      <c r="AH65" s="149"/>
      <c r="AI65" s="149"/>
      <c r="AJ65" s="234"/>
      <c r="AK65" s="243"/>
      <c r="AL65" s="973"/>
      <c r="AM65" s="236"/>
      <c r="AN65" s="149"/>
      <c r="AO65" s="149"/>
      <c r="AP65" s="234"/>
      <c r="AQ65" s="243"/>
      <c r="AR65" s="973"/>
      <c r="AS65" s="265"/>
      <c r="AT65" s="149"/>
      <c r="AU65" s="149"/>
      <c r="AV65" s="149"/>
      <c r="AW65" s="240"/>
      <c r="AX65" s="973"/>
      <c r="AY65" s="265"/>
      <c r="AZ65" s="149"/>
      <c r="BA65" s="149"/>
      <c r="BB65" s="149"/>
      <c r="BC65" s="240"/>
      <c r="BD65" s="973"/>
      <c r="BE65" s="236"/>
      <c r="BF65" s="149"/>
      <c r="BG65" s="149"/>
      <c r="BH65" s="234"/>
      <c r="BI65" s="243"/>
      <c r="BJ65" s="973"/>
      <c r="BK65" s="236"/>
      <c r="BL65" s="149"/>
      <c r="BM65" s="149"/>
      <c r="BN65" s="234"/>
      <c r="BO65" s="243"/>
      <c r="BP65" s="973"/>
      <c r="BQ65" s="236"/>
      <c r="BR65" s="236"/>
      <c r="BS65" s="236"/>
      <c r="BT65" s="236"/>
      <c r="BU65" s="236"/>
      <c r="BV65" s="12"/>
      <c r="BW65" s="72"/>
      <c r="BX65" s="973"/>
      <c r="BY65" s="54"/>
      <c r="BZ65" s="341"/>
      <c r="CA65" s="341"/>
      <c r="CB65" s="341"/>
      <c r="CC65" s="67"/>
      <c r="CD65" s="973"/>
      <c r="CE65" s="78"/>
      <c r="CF65" s="341"/>
      <c r="CG65" s="341"/>
      <c r="CH65" s="79"/>
      <c r="CI65" s="82"/>
      <c r="CJ65" s="973"/>
      <c r="CK65" s="78"/>
      <c r="CL65" s="341"/>
      <c r="CM65" s="341"/>
      <c r="CN65" s="79"/>
      <c r="CO65" s="82"/>
      <c r="CP65" s="973"/>
      <c r="CQ65" s="78"/>
      <c r="CR65" s="341"/>
      <c r="CS65" s="341"/>
      <c r="CT65" s="79"/>
      <c r="CU65" s="82"/>
      <c r="CV65" s="973"/>
      <c r="CW65" s="78"/>
      <c r="CX65" s="341"/>
      <c r="CY65" s="341"/>
      <c r="CZ65" s="79"/>
      <c r="DA65" s="82"/>
      <c r="DB65" s="973"/>
      <c r="DC65" s="78"/>
      <c r="DD65" s="341"/>
      <c r="DE65" s="341"/>
      <c r="DF65" s="79"/>
      <c r="DG65" s="82"/>
      <c r="DH65" s="973"/>
      <c r="DI65" s="78"/>
      <c r="DJ65" s="341"/>
      <c r="DK65" s="341"/>
      <c r="DL65" s="79"/>
      <c r="DM65" s="82"/>
      <c r="DN65" s="973"/>
      <c r="DO65" s="78"/>
      <c r="DP65" s="341"/>
      <c r="DQ65" s="341"/>
      <c r="DR65" s="79"/>
      <c r="DS65" s="82"/>
      <c r="DT65" s="973"/>
      <c r="DU65" s="78"/>
      <c r="DV65" s="341"/>
      <c r="DW65" s="341"/>
      <c r="DX65" s="79"/>
      <c r="DY65" s="82"/>
      <c r="DZ65" s="973"/>
      <c r="EA65" s="78"/>
      <c r="EB65" s="341"/>
      <c r="EC65" s="341"/>
      <c r="ED65" s="79"/>
      <c r="EE65" s="82"/>
      <c r="EF65" s="973"/>
      <c r="EG65" s="236"/>
      <c r="EH65" s="149"/>
      <c r="EI65" s="149"/>
      <c r="EJ65" s="234"/>
      <c r="EK65" s="243"/>
      <c r="EL65" s="973"/>
      <c r="EM65" s="12"/>
      <c r="EN65" s="12"/>
      <c r="EO65" s="12"/>
      <c r="EP65" s="12"/>
      <c r="EQ65" s="12"/>
      <c r="ER65" s="12"/>
      <c r="ES65" s="72"/>
      <c r="ET65" s="973"/>
      <c r="EU65" s="78"/>
      <c r="EV65" s="341"/>
      <c r="EW65" s="341"/>
      <c r="EX65" s="341"/>
      <c r="EY65" s="82"/>
      <c r="EZ65" s="977"/>
      <c r="FA65" s="54"/>
      <c r="FB65" s="341"/>
      <c r="FC65" s="341"/>
      <c r="FD65" s="341"/>
      <c r="FE65" s="341"/>
      <c r="FF65" s="980"/>
      <c r="FG65" s="54"/>
      <c r="FH65" s="341"/>
      <c r="FI65" s="341"/>
      <c r="FJ65" s="341"/>
      <c r="FK65" s="341"/>
      <c r="FL65" s="980"/>
      <c r="FM65" s="54"/>
      <c r="FN65" s="341"/>
      <c r="FO65" s="341"/>
      <c r="FP65" s="341"/>
      <c r="FQ65" s="341"/>
      <c r="FR65" s="980"/>
      <c r="FS65" s="54"/>
      <c r="FT65" s="341"/>
      <c r="FU65" s="341"/>
      <c r="FV65" s="341"/>
      <c r="FW65" s="341"/>
      <c r="FX65" s="980"/>
      <c r="FY65" s="54"/>
      <c r="FZ65" s="341"/>
      <c r="GA65" s="341"/>
      <c r="GB65" s="341"/>
      <c r="GC65" s="341"/>
      <c r="GD65" s="980"/>
      <c r="GE65" s="54"/>
      <c r="GF65" s="341"/>
      <c r="GG65" s="341"/>
      <c r="GH65" s="341"/>
      <c r="GI65" s="341"/>
      <c r="GJ65" s="980"/>
      <c r="GK65" s="54"/>
      <c r="GL65" s="341"/>
      <c r="GM65" s="341"/>
      <c r="GN65" s="341"/>
      <c r="GO65" s="341"/>
      <c r="GP65" s="980"/>
      <c r="GQ65" s="54"/>
      <c r="GR65" s="341"/>
      <c r="GS65" s="341"/>
      <c r="GT65" s="341"/>
      <c r="GU65" s="341"/>
      <c r="GV65" s="980"/>
      <c r="GW65" s="411"/>
      <c r="GX65" s="12"/>
      <c r="GY65" s="12"/>
      <c r="GZ65" s="12"/>
      <c r="HA65" s="12"/>
      <c r="HB65" s="12"/>
      <c r="HC65" s="12"/>
      <c r="HD65" s="12"/>
      <c r="HE65" s="12"/>
      <c r="HF65" s="12"/>
      <c r="HG65" s="12"/>
      <c r="HH65" s="12"/>
      <c r="HI65" s="12"/>
      <c r="HJ65" s="12"/>
      <c r="HK65" s="12"/>
      <c r="HL65" s="12"/>
      <c r="HM65" s="12"/>
      <c r="HN65" s="937"/>
      <c r="HO65" s="184"/>
      <c r="HP65" s="506"/>
      <c r="HQ65" s="12"/>
      <c r="HR65" s="229"/>
      <c r="HS65" s="12"/>
    </row>
    <row r="66" spans="1:227" hidden="1" x14ac:dyDescent="0.25">
      <c r="A66" s="58">
        <v>63</v>
      </c>
      <c r="C66" s="265"/>
      <c r="D66" s="149"/>
      <c r="E66" s="149"/>
      <c r="F66" s="149"/>
      <c r="G66" s="240"/>
      <c r="H66" s="996"/>
      <c r="I66" s="265"/>
      <c r="J66" s="149"/>
      <c r="K66" s="149"/>
      <c r="L66" s="149"/>
      <c r="M66" s="240"/>
      <c r="N66" s="973"/>
      <c r="O66" s="265"/>
      <c r="P66" s="149"/>
      <c r="Q66" s="149"/>
      <c r="R66" s="149"/>
      <c r="S66" s="240"/>
      <c r="T66" s="973"/>
      <c r="U66" s="265"/>
      <c r="V66" s="149"/>
      <c r="W66" s="149"/>
      <c r="X66" s="149"/>
      <c r="Y66" s="240"/>
      <c r="Z66" s="973"/>
      <c r="AA66" s="78"/>
      <c r="AB66" s="341"/>
      <c r="AC66" s="341"/>
      <c r="AD66" s="79"/>
      <c r="AE66" s="82"/>
      <c r="AF66" s="973"/>
      <c r="AG66" s="236"/>
      <c r="AH66" s="149"/>
      <c r="AI66" s="149"/>
      <c r="AJ66" s="234"/>
      <c r="AK66" s="243"/>
      <c r="AL66" s="973"/>
      <c r="AM66" s="236"/>
      <c r="AN66" s="149"/>
      <c r="AO66" s="149"/>
      <c r="AP66" s="234"/>
      <c r="AQ66" s="243"/>
      <c r="AR66" s="973"/>
      <c r="AS66" s="265"/>
      <c r="AT66" s="149"/>
      <c r="AU66" s="149"/>
      <c r="AV66" s="149"/>
      <c r="AW66" s="240"/>
      <c r="AX66" s="973"/>
      <c r="AY66" s="265"/>
      <c r="AZ66" s="149"/>
      <c r="BA66" s="149"/>
      <c r="BB66" s="149"/>
      <c r="BC66" s="240"/>
      <c r="BD66" s="973"/>
      <c r="BE66" s="236"/>
      <c r="BF66" s="149"/>
      <c r="BG66" s="149"/>
      <c r="BH66" s="234"/>
      <c r="BI66" s="243"/>
      <c r="BJ66" s="973"/>
      <c r="BK66" s="236"/>
      <c r="BL66" s="149"/>
      <c r="BM66" s="149"/>
      <c r="BN66" s="234"/>
      <c r="BO66" s="243"/>
      <c r="BP66" s="973"/>
      <c r="BQ66" s="236"/>
      <c r="BR66" s="236"/>
      <c r="BS66" s="236"/>
      <c r="BT66" s="236"/>
      <c r="BU66" s="236"/>
      <c r="BV66" s="12"/>
      <c r="BW66" s="72"/>
      <c r="BX66" s="973"/>
      <c r="BY66" s="54"/>
      <c r="BZ66" s="341"/>
      <c r="CA66" s="341"/>
      <c r="CB66" s="341"/>
      <c r="CC66" s="67"/>
      <c r="CD66" s="973"/>
      <c r="CE66" s="78"/>
      <c r="CF66" s="341"/>
      <c r="CG66" s="341"/>
      <c r="CH66" s="79"/>
      <c r="CI66" s="82"/>
      <c r="CJ66" s="973"/>
      <c r="CK66" s="78"/>
      <c r="CL66" s="341"/>
      <c r="CM66" s="341"/>
      <c r="CN66" s="79"/>
      <c r="CO66" s="82"/>
      <c r="CP66" s="973"/>
      <c r="CQ66" s="78"/>
      <c r="CR66" s="341"/>
      <c r="CS66" s="341"/>
      <c r="CT66" s="79"/>
      <c r="CU66" s="82"/>
      <c r="CV66" s="973"/>
      <c r="CW66" s="78"/>
      <c r="CX66" s="341"/>
      <c r="CY66" s="341"/>
      <c r="CZ66" s="79"/>
      <c r="DA66" s="82"/>
      <c r="DB66" s="973"/>
      <c r="DC66" s="78"/>
      <c r="DD66" s="341"/>
      <c r="DE66" s="341"/>
      <c r="DF66" s="79"/>
      <c r="DG66" s="82"/>
      <c r="DH66" s="973"/>
      <c r="DI66" s="78"/>
      <c r="DJ66" s="341"/>
      <c r="DK66" s="341"/>
      <c r="DL66" s="79"/>
      <c r="DM66" s="82"/>
      <c r="DN66" s="973"/>
      <c r="DO66" s="78"/>
      <c r="DP66" s="341"/>
      <c r="DQ66" s="341"/>
      <c r="DR66" s="79"/>
      <c r="DS66" s="82"/>
      <c r="DT66" s="973"/>
      <c r="DU66" s="78"/>
      <c r="DV66" s="341"/>
      <c r="DW66" s="341"/>
      <c r="DX66" s="79"/>
      <c r="DY66" s="82"/>
      <c r="DZ66" s="973"/>
      <c r="EA66" s="78"/>
      <c r="EB66" s="341"/>
      <c r="EC66" s="341"/>
      <c r="ED66" s="79"/>
      <c r="EE66" s="82"/>
      <c r="EF66" s="973"/>
      <c r="EG66" s="236"/>
      <c r="EH66" s="149"/>
      <c r="EI66" s="149"/>
      <c r="EJ66" s="234"/>
      <c r="EK66" s="243"/>
      <c r="EL66" s="973"/>
      <c r="EM66" s="12"/>
      <c r="EN66" s="12"/>
      <c r="EO66" s="12"/>
      <c r="EP66" s="12"/>
      <c r="EQ66" s="12"/>
      <c r="ER66" s="12"/>
      <c r="ES66" s="72"/>
      <c r="ET66" s="973"/>
      <c r="EU66" s="78"/>
      <c r="EV66" s="341"/>
      <c r="EW66" s="341"/>
      <c r="EX66" s="341"/>
      <c r="EY66" s="82"/>
      <c r="EZ66" s="977"/>
      <c r="FA66" s="54"/>
      <c r="FB66" s="341"/>
      <c r="FC66" s="341"/>
      <c r="FD66" s="341"/>
      <c r="FE66" s="341"/>
      <c r="FF66" s="980"/>
      <c r="FG66" s="54"/>
      <c r="FH66" s="341"/>
      <c r="FI66" s="341"/>
      <c r="FJ66" s="341"/>
      <c r="FK66" s="341"/>
      <c r="FL66" s="980"/>
      <c r="FM66" s="54"/>
      <c r="FN66" s="341"/>
      <c r="FO66" s="341"/>
      <c r="FP66" s="341"/>
      <c r="FQ66" s="341"/>
      <c r="FR66" s="980"/>
      <c r="FS66" s="54"/>
      <c r="FT66" s="341"/>
      <c r="FU66" s="341"/>
      <c r="FV66" s="341"/>
      <c r="FW66" s="341"/>
      <c r="FX66" s="980"/>
      <c r="FY66" s="54"/>
      <c r="FZ66" s="341"/>
      <c r="GA66" s="341"/>
      <c r="GB66" s="341"/>
      <c r="GC66" s="341"/>
      <c r="GD66" s="980"/>
      <c r="GE66" s="54"/>
      <c r="GF66" s="341"/>
      <c r="GG66" s="341"/>
      <c r="GH66" s="341"/>
      <c r="GI66" s="341"/>
      <c r="GJ66" s="980"/>
      <c r="GK66" s="54"/>
      <c r="GL66" s="341"/>
      <c r="GM66" s="341"/>
      <c r="GN66" s="341"/>
      <c r="GO66" s="341"/>
      <c r="GP66" s="980"/>
      <c r="GQ66" s="54"/>
      <c r="GR66" s="341"/>
      <c r="GS66" s="341"/>
      <c r="GT66" s="341"/>
      <c r="GU66" s="341"/>
      <c r="GV66" s="980"/>
      <c r="GW66" s="411"/>
      <c r="GX66" s="12"/>
      <c r="GY66" s="12"/>
      <c r="GZ66" s="12"/>
      <c r="HA66" s="12"/>
      <c r="HB66" s="12"/>
      <c r="HC66" s="12"/>
      <c r="HD66" s="12"/>
      <c r="HE66" s="12"/>
      <c r="HF66" s="12"/>
      <c r="HG66" s="12"/>
      <c r="HH66" s="12"/>
      <c r="HI66" s="12"/>
      <c r="HJ66" s="12"/>
      <c r="HK66" s="12"/>
      <c r="HL66" s="12"/>
      <c r="HM66" s="12"/>
      <c r="HN66" s="937"/>
      <c r="HO66" s="184"/>
      <c r="HP66" s="506"/>
      <c r="HQ66" s="12"/>
      <c r="HR66" s="229"/>
      <c r="HS66" s="12"/>
    </row>
    <row r="67" spans="1:227" hidden="1" x14ac:dyDescent="0.25">
      <c r="A67" s="58">
        <v>64</v>
      </c>
      <c r="C67" s="265"/>
      <c r="D67" s="149"/>
      <c r="E67" s="149"/>
      <c r="F67" s="149"/>
      <c r="G67" s="240"/>
      <c r="H67" s="996"/>
      <c r="I67" s="265"/>
      <c r="J67" s="149"/>
      <c r="K67" s="149"/>
      <c r="L67" s="149"/>
      <c r="M67" s="240"/>
      <c r="N67" s="973"/>
      <c r="O67" s="265"/>
      <c r="P67" s="149"/>
      <c r="Q67" s="149"/>
      <c r="R67" s="149"/>
      <c r="S67" s="240"/>
      <c r="T67" s="973"/>
      <c r="U67" s="265"/>
      <c r="V67" s="149"/>
      <c r="W67" s="149"/>
      <c r="X67" s="149"/>
      <c r="Y67" s="240"/>
      <c r="Z67" s="973"/>
      <c r="AA67" s="78"/>
      <c r="AB67" s="341"/>
      <c r="AC67" s="341"/>
      <c r="AD67" s="79"/>
      <c r="AE67" s="82"/>
      <c r="AF67" s="973"/>
      <c r="AG67" s="236"/>
      <c r="AH67" s="149"/>
      <c r="AI67" s="149"/>
      <c r="AJ67" s="234"/>
      <c r="AK67" s="243"/>
      <c r="AL67" s="973"/>
      <c r="AM67" s="236"/>
      <c r="AN67" s="149"/>
      <c r="AO67" s="149"/>
      <c r="AP67" s="234"/>
      <c r="AQ67" s="243"/>
      <c r="AR67" s="973"/>
      <c r="AS67" s="265"/>
      <c r="AT67" s="149"/>
      <c r="AU67" s="149"/>
      <c r="AV67" s="149"/>
      <c r="AW67" s="240"/>
      <c r="AX67" s="973"/>
      <c r="AY67" s="265"/>
      <c r="AZ67" s="149"/>
      <c r="BA67" s="149"/>
      <c r="BB67" s="149"/>
      <c r="BC67" s="240"/>
      <c r="BD67" s="973"/>
      <c r="BE67" s="236"/>
      <c r="BF67" s="149"/>
      <c r="BG67" s="149"/>
      <c r="BH67" s="234"/>
      <c r="BI67" s="243"/>
      <c r="BJ67" s="973"/>
      <c r="BK67" s="236"/>
      <c r="BL67" s="149"/>
      <c r="BM67" s="149"/>
      <c r="BN67" s="234"/>
      <c r="BO67" s="243"/>
      <c r="BP67" s="973"/>
      <c r="BQ67" s="236"/>
      <c r="BR67" s="236"/>
      <c r="BS67" s="236"/>
      <c r="BT67" s="236"/>
      <c r="BU67" s="236"/>
      <c r="BV67" s="12"/>
      <c r="BW67" s="72"/>
      <c r="BX67" s="973"/>
      <c r="BY67" s="54"/>
      <c r="BZ67" s="341"/>
      <c r="CA67" s="341"/>
      <c r="CB67" s="341"/>
      <c r="CC67" s="67"/>
      <c r="CD67" s="973"/>
      <c r="CE67" s="78"/>
      <c r="CF67" s="341"/>
      <c r="CG67" s="341"/>
      <c r="CH67" s="79"/>
      <c r="CI67" s="82"/>
      <c r="CJ67" s="973"/>
      <c r="CK67" s="78"/>
      <c r="CL67" s="341"/>
      <c r="CM67" s="341"/>
      <c r="CN67" s="79"/>
      <c r="CO67" s="82"/>
      <c r="CP67" s="973"/>
      <c r="CQ67" s="78"/>
      <c r="CR67" s="341"/>
      <c r="CS67" s="341"/>
      <c r="CT67" s="79"/>
      <c r="CU67" s="82"/>
      <c r="CV67" s="973"/>
      <c r="CW67" s="78"/>
      <c r="CX67" s="341"/>
      <c r="CY67" s="341"/>
      <c r="CZ67" s="79"/>
      <c r="DA67" s="82"/>
      <c r="DB67" s="973"/>
      <c r="DC67" s="78"/>
      <c r="DD67" s="341"/>
      <c r="DE67" s="341"/>
      <c r="DF67" s="79"/>
      <c r="DG67" s="82"/>
      <c r="DH67" s="973"/>
      <c r="DI67" s="78"/>
      <c r="DJ67" s="341"/>
      <c r="DK67" s="341"/>
      <c r="DL67" s="79"/>
      <c r="DM67" s="82"/>
      <c r="DN67" s="973"/>
      <c r="DO67" s="78"/>
      <c r="DP67" s="341"/>
      <c r="DQ67" s="341"/>
      <c r="DR67" s="79"/>
      <c r="DS67" s="82"/>
      <c r="DT67" s="973"/>
      <c r="DU67" s="78"/>
      <c r="DV67" s="341"/>
      <c r="DW67" s="341"/>
      <c r="DX67" s="79"/>
      <c r="DY67" s="82"/>
      <c r="DZ67" s="973"/>
      <c r="EA67" s="78"/>
      <c r="EB67" s="341"/>
      <c r="EC67" s="341"/>
      <c r="ED67" s="79"/>
      <c r="EE67" s="82"/>
      <c r="EF67" s="973"/>
      <c r="EG67" s="236"/>
      <c r="EH67" s="149"/>
      <c r="EI67" s="149"/>
      <c r="EJ67" s="234"/>
      <c r="EK67" s="243"/>
      <c r="EL67" s="973"/>
      <c r="EM67" s="12"/>
      <c r="EN67" s="12"/>
      <c r="EO67" s="12"/>
      <c r="EP67" s="12"/>
      <c r="EQ67" s="12"/>
      <c r="ER67" s="12"/>
      <c r="ES67" s="72"/>
      <c r="ET67" s="973"/>
      <c r="EU67" s="78"/>
      <c r="EV67" s="341"/>
      <c r="EW67" s="341"/>
      <c r="EX67" s="79"/>
      <c r="EY67" s="82"/>
      <c r="EZ67" s="977"/>
      <c r="FA67" s="54"/>
      <c r="FB67" s="341"/>
      <c r="FC67" s="341"/>
      <c r="FD67" s="341"/>
      <c r="FE67" s="341"/>
      <c r="FF67" s="980"/>
      <c r="FG67" s="54"/>
      <c r="FH67" s="341"/>
      <c r="FI67" s="341"/>
      <c r="FJ67" s="341"/>
      <c r="FK67" s="341"/>
      <c r="FL67" s="980"/>
      <c r="FM67" s="54"/>
      <c r="FN67" s="341"/>
      <c r="FO67" s="341"/>
      <c r="FP67" s="341"/>
      <c r="FQ67" s="341"/>
      <c r="FR67" s="980"/>
      <c r="FS67" s="54"/>
      <c r="FT67" s="341"/>
      <c r="FU67" s="341"/>
      <c r="FV67" s="341"/>
      <c r="FW67" s="341"/>
      <c r="FX67" s="980"/>
      <c r="FY67" s="54"/>
      <c r="FZ67" s="341"/>
      <c r="GA67" s="341"/>
      <c r="GB67" s="341"/>
      <c r="GC67" s="341"/>
      <c r="GD67" s="980"/>
      <c r="GE67" s="54"/>
      <c r="GF67" s="341"/>
      <c r="GG67" s="341"/>
      <c r="GH67" s="341"/>
      <c r="GI67" s="341"/>
      <c r="GJ67" s="980"/>
      <c r="GK67" s="54"/>
      <c r="GL67" s="341"/>
      <c r="GM67" s="341"/>
      <c r="GN67" s="341"/>
      <c r="GO67" s="341"/>
      <c r="GP67" s="980"/>
      <c r="GQ67" s="54"/>
      <c r="GR67" s="341"/>
      <c r="GS67" s="341"/>
      <c r="GT67" s="341"/>
      <c r="GU67" s="341"/>
      <c r="GV67" s="980"/>
      <c r="GW67" s="830"/>
      <c r="GX67" s="12"/>
      <c r="GY67" s="12"/>
      <c r="GZ67" s="12"/>
      <c r="HA67" s="12"/>
      <c r="HB67" s="12"/>
      <c r="HC67" s="12"/>
      <c r="HD67" s="12"/>
      <c r="HE67" s="12"/>
      <c r="HF67" s="12"/>
      <c r="HG67" s="12"/>
      <c r="HH67" s="12"/>
      <c r="HI67" s="12"/>
      <c r="HJ67" s="12"/>
      <c r="HK67" s="12"/>
      <c r="HL67" s="12"/>
      <c r="HM67" s="12"/>
      <c r="HN67" s="937"/>
      <c r="HO67" s="184"/>
      <c r="HP67" s="506"/>
      <c r="HQ67" s="12"/>
      <c r="HR67" s="229"/>
      <c r="HS67" s="12"/>
    </row>
    <row r="68" spans="1:227" hidden="1" x14ac:dyDescent="0.25">
      <c r="A68" s="58">
        <v>65</v>
      </c>
      <c r="C68" s="265"/>
      <c r="D68" s="149"/>
      <c r="E68" s="149"/>
      <c r="F68" s="149"/>
      <c r="G68" s="240"/>
      <c r="H68" s="996"/>
      <c r="I68" s="265"/>
      <c r="J68" s="149"/>
      <c r="K68" s="149"/>
      <c r="L68" s="149"/>
      <c r="M68" s="240"/>
      <c r="N68" s="973"/>
      <c r="O68" s="265"/>
      <c r="P68" s="149"/>
      <c r="Q68" s="149"/>
      <c r="R68" s="149"/>
      <c r="S68" s="240"/>
      <c r="T68" s="973"/>
      <c r="U68" s="265"/>
      <c r="V68" s="149"/>
      <c r="W68" s="149"/>
      <c r="X68" s="149"/>
      <c r="Y68" s="240"/>
      <c r="Z68" s="973"/>
      <c r="AA68" s="78"/>
      <c r="AB68" s="341"/>
      <c r="AC68" s="341"/>
      <c r="AD68" s="79"/>
      <c r="AE68" s="82"/>
      <c r="AF68" s="973"/>
      <c r="AG68" s="236"/>
      <c r="AH68" s="149"/>
      <c r="AI68" s="149"/>
      <c r="AJ68" s="234"/>
      <c r="AK68" s="243"/>
      <c r="AL68" s="973"/>
      <c r="AM68" s="236"/>
      <c r="AN68" s="149"/>
      <c r="AO68" s="149"/>
      <c r="AP68" s="234"/>
      <c r="AQ68" s="243"/>
      <c r="AR68" s="973"/>
      <c r="AS68" s="265"/>
      <c r="AT68" s="149"/>
      <c r="AU68" s="149"/>
      <c r="AV68" s="149"/>
      <c r="AW68" s="240"/>
      <c r="AX68" s="973"/>
      <c r="AY68" s="265"/>
      <c r="AZ68" s="149"/>
      <c r="BA68" s="149"/>
      <c r="BB68" s="149"/>
      <c r="BC68" s="240"/>
      <c r="BD68" s="973"/>
      <c r="BE68" s="236"/>
      <c r="BF68" s="149"/>
      <c r="BG68" s="149"/>
      <c r="BH68" s="234"/>
      <c r="BI68" s="243"/>
      <c r="BJ68" s="973"/>
      <c r="BK68" s="236"/>
      <c r="BL68" s="149"/>
      <c r="BM68" s="149"/>
      <c r="BN68" s="234"/>
      <c r="BO68" s="243"/>
      <c r="BP68" s="973"/>
      <c r="BQ68" s="236"/>
      <c r="BR68" s="236"/>
      <c r="BS68" s="236"/>
      <c r="BT68" s="236"/>
      <c r="BU68" s="236"/>
      <c r="BV68" s="12"/>
      <c r="BW68" s="72"/>
      <c r="BX68" s="973"/>
      <c r="BY68" s="54"/>
      <c r="BZ68" s="341"/>
      <c r="CA68" s="341"/>
      <c r="CB68" s="341"/>
      <c r="CC68" s="67"/>
      <c r="CD68" s="973"/>
      <c r="CE68" s="78"/>
      <c r="CF68" s="341"/>
      <c r="CG68" s="341"/>
      <c r="CH68" s="79"/>
      <c r="CI68" s="82"/>
      <c r="CJ68" s="973"/>
      <c r="CK68" s="78"/>
      <c r="CL68" s="341"/>
      <c r="CM68" s="341"/>
      <c r="CN68" s="79"/>
      <c r="CO68" s="82"/>
      <c r="CP68" s="973"/>
      <c r="CQ68" s="78"/>
      <c r="CR68" s="341"/>
      <c r="CS68" s="341"/>
      <c r="CT68" s="79"/>
      <c r="CU68" s="82"/>
      <c r="CV68" s="973"/>
      <c r="CW68" s="78"/>
      <c r="CX68" s="341"/>
      <c r="CY68" s="341"/>
      <c r="CZ68" s="79"/>
      <c r="DA68" s="82"/>
      <c r="DB68" s="973"/>
      <c r="DC68" s="78"/>
      <c r="DD68" s="341"/>
      <c r="DE68" s="341"/>
      <c r="DF68" s="79"/>
      <c r="DG68" s="82"/>
      <c r="DH68" s="973"/>
      <c r="DI68" s="78"/>
      <c r="DJ68" s="341"/>
      <c r="DK68" s="341"/>
      <c r="DL68" s="79"/>
      <c r="DM68" s="82"/>
      <c r="DN68" s="973"/>
      <c r="DO68" s="78"/>
      <c r="DP68" s="341"/>
      <c r="DQ68" s="341"/>
      <c r="DR68" s="79"/>
      <c r="DS68" s="82"/>
      <c r="DT68" s="973"/>
      <c r="DU68" s="78"/>
      <c r="DV68" s="341"/>
      <c r="DW68" s="341"/>
      <c r="DX68" s="79"/>
      <c r="DY68" s="82"/>
      <c r="DZ68" s="973"/>
      <c r="EA68" s="78"/>
      <c r="EB68" s="341"/>
      <c r="EC68" s="341"/>
      <c r="ED68" s="79"/>
      <c r="EE68" s="82"/>
      <c r="EF68" s="973"/>
      <c r="EG68" s="236"/>
      <c r="EH68" s="149"/>
      <c r="EI68" s="149"/>
      <c r="EJ68" s="234"/>
      <c r="EK68" s="243"/>
      <c r="EL68" s="973"/>
      <c r="EM68" s="12"/>
      <c r="EN68" s="12"/>
      <c r="EO68" s="12"/>
      <c r="EP68" s="12"/>
      <c r="EQ68" s="12"/>
      <c r="ER68" s="12"/>
      <c r="ES68" s="72"/>
      <c r="ET68" s="973"/>
      <c r="EU68" s="78"/>
      <c r="EV68" s="341"/>
      <c r="EW68" s="341"/>
      <c r="EX68" s="79"/>
      <c r="EY68" s="82"/>
      <c r="EZ68" s="977"/>
      <c r="FA68" s="54"/>
      <c r="FB68" s="341"/>
      <c r="FC68" s="341"/>
      <c r="FD68" s="341"/>
      <c r="FE68" s="341"/>
      <c r="FF68" s="980"/>
      <c r="FG68" s="54"/>
      <c r="FH68" s="341"/>
      <c r="FI68" s="341"/>
      <c r="FJ68" s="341"/>
      <c r="FK68" s="341"/>
      <c r="FL68" s="980"/>
      <c r="FM68" s="54"/>
      <c r="FN68" s="341"/>
      <c r="FO68" s="341"/>
      <c r="FP68" s="341"/>
      <c r="FQ68" s="341"/>
      <c r="FR68" s="980"/>
      <c r="FS68" s="54"/>
      <c r="FT68" s="341"/>
      <c r="FU68" s="341"/>
      <c r="FV68" s="341"/>
      <c r="FW68" s="341"/>
      <c r="FX68" s="980"/>
      <c r="FY68" s="54"/>
      <c r="FZ68" s="341"/>
      <c r="GA68" s="341"/>
      <c r="GB68" s="341"/>
      <c r="GC68" s="341"/>
      <c r="GD68" s="980"/>
      <c r="GE68" s="54"/>
      <c r="GF68" s="341"/>
      <c r="GG68" s="341"/>
      <c r="GH68" s="341"/>
      <c r="GI68" s="341"/>
      <c r="GJ68" s="980"/>
      <c r="GK68" s="54"/>
      <c r="GL68" s="341"/>
      <c r="GM68" s="341"/>
      <c r="GN68" s="341"/>
      <c r="GO68" s="341"/>
      <c r="GP68" s="980"/>
      <c r="GQ68" s="54"/>
      <c r="GR68" s="341"/>
      <c r="GS68" s="341"/>
      <c r="GT68" s="341"/>
      <c r="GU68" s="341"/>
      <c r="GV68" s="980"/>
      <c r="GW68" s="830"/>
      <c r="GX68" s="12"/>
      <c r="GY68" s="12"/>
      <c r="GZ68" s="12"/>
      <c r="HA68" s="12"/>
      <c r="HB68" s="12"/>
      <c r="HC68" s="12"/>
      <c r="HD68" s="12"/>
      <c r="HE68" s="12"/>
      <c r="HF68" s="12"/>
      <c r="HG68" s="12"/>
      <c r="HH68" s="12"/>
      <c r="HI68" s="12"/>
      <c r="HJ68" s="12"/>
      <c r="HK68" s="12"/>
      <c r="HL68" s="12"/>
      <c r="HM68" s="12"/>
      <c r="HN68" s="937"/>
      <c r="HO68" s="184"/>
      <c r="HP68" s="506"/>
      <c r="HQ68" s="12"/>
      <c r="HR68" s="229"/>
      <c r="HS68" s="12"/>
    </row>
    <row r="69" spans="1:227" hidden="1" x14ac:dyDescent="0.25">
      <c r="A69" s="58">
        <v>66</v>
      </c>
      <c r="C69" s="265"/>
      <c r="D69" s="149"/>
      <c r="E69" s="149"/>
      <c r="F69" s="149"/>
      <c r="G69" s="240"/>
      <c r="H69" s="996"/>
      <c r="I69" s="265"/>
      <c r="J69" s="149"/>
      <c r="K69" s="149"/>
      <c r="L69" s="149"/>
      <c r="M69" s="240"/>
      <c r="N69" s="973"/>
      <c r="O69" s="265"/>
      <c r="P69" s="149"/>
      <c r="Q69" s="149"/>
      <c r="R69" s="149"/>
      <c r="S69" s="240"/>
      <c r="T69" s="973"/>
      <c r="U69" s="265"/>
      <c r="V69" s="149"/>
      <c r="W69" s="149"/>
      <c r="X69" s="149"/>
      <c r="Y69" s="240"/>
      <c r="Z69" s="973"/>
      <c r="AA69" s="78"/>
      <c r="AB69" s="341"/>
      <c r="AC69" s="341"/>
      <c r="AD69" s="79"/>
      <c r="AE69" s="82"/>
      <c r="AF69" s="973"/>
      <c r="AG69" s="236"/>
      <c r="AH69" s="149"/>
      <c r="AI69" s="149"/>
      <c r="AJ69" s="234"/>
      <c r="AK69" s="243"/>
      <c r="AL69" s="973"/>
      <c r="AM69" s="236"/>
      <c r="AN69" s="149"/>
      <c r="AO69" s="149"/>
      <c r="AP69" s="234"/>
      <c r="AQ69" s="243"/>
      <c r="AR69" s="973"/>
      <c r="AS69" s="265"/>
      <c r="AT69" s="149"/>
      <c r="AU69" s="149"/>
      <c r="AV69" s="149"/>
      <c r="AW69" s="240"/>
      <c r="AX69" s="973"/>
      <c r="AY69" s="265"/>
      <c r="AZ69" s="149"/>
      <c r="BA69" s="149"/>
      <c r="BB69" s="149"/>
      <c r="BC69" s="240"/>
      <c r="BD69" s="973"/>
      <c r="BE69" s="236"/>
      <c r="BF69" s="149"/>
      <c r="BG69" s="149"/>
      <c r="BH69" s="234"/>
      <c r="BI69" s="243"/>
      <c r="BJ69" s="973"/>
      <c r="BK69" s="236"/>
      <c r="BL69" s="149"/>
      <c r="BM69" s="149"/>
      <c r="BN69" s="234"/>
      <c r="BO69" s="243"/>
      <c r="BP69" s="973"/>
      <c r="BQ69" s="236"/>
      <c r="BR69" s="236"/>
      <c r="BS69" s="236"/>
      <c r="BT69" s="236"/>
      <c r="BU69" s="236"/>
      <c r="BV69" s="12"/>
      <c r="BW69" s="72"/>
      <c r="BX69" s="973"/>
      <c r="BY69" s="54"/>
      <c r="BZ69" s="341"/>
      <c r="CA69" s="341"/>
      <c r="CB69" s="341"/>
      <c r="CC69" s="67"/>
      <c r="CD69" s="973"/>
      <c r="CE69" s="78"/>
      <c r="CF69" s="341"/>
      <c r="CG69" s="341"/>
      <c r="CH69" s="79"/>
      <c r="CI69" s="82"/>
      <c r="CJ69" s="973"/>
      <c r="CK69" s="78"/>
      <c r="CL69" s="341"/>
      <c r="CM69" s="341"/>
      <c r="CN69" s="79"/>
      <c r="CO69" s="82"/>
      <c r="CP69" s="973"/>
      <c r="CQ69" s="78"/>
      <c r="CR69" s="341"/>
      <c r="CS69" s="341"/>
      <c r="CT69" s="79"/>
      <c r="CU69" s="82"/>
      <c r="CV69" s="973"/>
      <c r="CW69" s="78"/>
      <c r="CX69" s="341"/>
      <c r="CY69" s="341"/>
      <c r="CZ69" s="79"/>
      <c r="DA69" s="82"/>
      <c r="DB69" s="973"/>
      <c r="DC69" s="78"/>
      <c r="DD69" s="341"/>
      <c r="DE69" s="341"/>
      <c r="DF69" s="79"/>
      <c r="DG69" s="82"/>
      <c r="DH69" s="973"/>
      <c r="DI69" s="78"/>
      <c r="DJ69" s="341"/>
      <c r="DK69" s="341"/>
      <c r="DL69" s="79"/>
      <c r="DM69" s="82"/>
      <c r="DN69" s="973"/>
      <c r="DO69" s="78"/>
      <c r="DP69" s="341"/>
      <c r="DQ69" s="341"/>
      <c r="DR69" s="79"/>
      <c r="DS69" s="82"/>
      <c r="DT69" s="973"/>
      <c r="DU69" s="78"/>
      <c r="DV69" s="341"/>
      <c r="DW69" s="341"/>
      <c r="DX69" s="79"/>
      <c r="DY69" s="82"/>
      <c r="DZ69" s="973"/>
      <c r="EA69" s="78"/>
      <c r="EB69" s="341"/>
      <c r="EC69" s="341"/>
      <c r="ED69" s="79"/>
      <c r="EE69" s="82"/>
      <c r="EF69" s="973"/>
      <c r="EG69" s="236"/>
      <c r="EH69" s="149"/>
      <c r="EI69" s="149"/>
      <c r="EJ69" s="234"/>
      <c r="EK69" s="243"/>
      <c r="EL69" s="973"/>
      <c r="EM69" s="12"/>
      <c r="EN69" s="12"/>
      <c r="EO69" s="12"/>
      <c r="EP69" s="12"/>
      <c r="EQ69" s="12"/>
      <c r="ER69" s="12"/>
      <c r="ES69" s="72"/>
      <c r="ET69" s="973"/>
      <c r="EU69" s="78"/>
      <c r="EV69" s="341"/>
      <c r="EW69" s="341"/>
      <c r="EX69" s="79"/>
      <c r="EY69" s="82"/>
      <c r="EZ69" s="977"/>
      <c r="FA69" s="54"/>
      <c r="FB69" s="341"/>
      <c r="FC69" s="341"/>
      <c r="FD69" s="341"/>
      <c r="FE69" s="341"/>
      <c r="FF69" s="980"/>
      <c r="FG69" s="54"/>
      <c r="FH69" s="341"/>
      <c r="FI69" s="341"/>
      <c r="FJ69" s="341"/>
      <c r="FK69" s="341"/>
      <c r="FL69" s="980"/>
      <c r="FM69" s="54"/>
      <c r="FN69" s="341"/>
      <c r="FO69" s="341"/>
      <c r="FP69" s="341"/>
      <c r="FQ69" s="341"/>
      <c r="FR69" s="980"/>
      <c r="FS69" s="54"/>
      <c r="FT69" s="341"/>
      <c r="FU69" s="341"/>
      <c r="FV69" s="341"/>
      <c r="FW69" s="341"/>
      <c r="FX69" s="980"/>
      <c r="FY69" s="54"/>
      <c r="FZ69" s="341"/>
      <c r="GA69" s="341"/>
      <c r="GB69" s="341"/>
      <c r="GC69" s="341"/>
      <c r="GD69" s="980"/>
      <c r="GE69" s="54"/>
      <c r="GF69" s="341"/>
      <c r="GG69" s="341"/>
      <c r="GH69" s="341"/>
      <c r="GI69" s="341"/>
      <c r="GJ69" s="980"/>
      <c r="GK69" s="54"/>
      <c r="GL69" s="341"/>
      <c r="GM69" s="341"/>
      <c r="GN69" s="341"/>
      <c r="GO69" s="341"/>
      <c r="GP69" s="980"/>
      <c r="GQ69" s="54"/>
      <c r="GR69" s="341"/>
      <c r="GS69" s="341"/>
      <c r="GT69" s="341"/>
      <c r="GU69" s="341"/>
      <c r="GV69" s="980"/>
      <c r="GW69" s="830"/>
      <c r="GX69" s="12"/>
      <c r="GY69" s="12"/>
      <c r="GZ69" s="12"/>
      <c r="HA69" s="12"/>
      <c r="HB69" s="12"/>
      <c r="HC69" s="12"/>
      <c r="HD69" s="12"/>
      <c r="HE69" s="12"/>
      <c r="HF69" s="12"/>
      <c r="HG69" s="12"/>
      <c r="HH69" s="12"/>
      <c r="HI69" s="12"/>
      <c r="HJ69" s="12"/>
      <c r="HK69" s="12"/>
      <c r="HL69" s="12"/>
      <c r="HM69" s="12"/>
      <c r="HN69" s="937"/>
      <c r="HO69" s="184"/>
      <c r="HP69" s="506"/>
      <c r="HQ69" s="12"/>
      <c r="HR69" s="229"/>
      <c r="HS69" s="12"/>
    </row>
    <row r="70" spans="1:227" hidden="1" x14ac:dyDescent="0.25">
      <c r="A70" s="58">
        <v>67</v>
      </c>
      <c r="C70" s="265"/>
      <c r="D70" s="149"/>
      <c r="E70" s="149"/>
      <c r="F70" s="149"/>
      <c r="G70" s="240"/>
      <c r="H70" s="996"/>
      <c r="I70" s="265"/>
      <c r="J70" s="149"/>
      <c r="K70" s="149"/>
      <c r="L70" s="149"/>
      <c r="M70" s="240"/>
      <c r="N70" s="973"/>
      <c r="O70" s="265"/>
      <c r="P70" s="149"/>
      <c r="Q70" s="149"/>
      <c r="R70" s="149"/>
      <c r="S70" s="240"/>
      <c r="T70" s="973"/>
      <c r="U70" s="265"/>
      <c r="V70" s="149"/>
      <c r="W70" s="149"/>
      <c r="X70" s="149"/>
      <c r="Y70" s="240"/>
      <c r="Z70" s="973"/>
      <c r="AA70" s="78"/>
      <c r="AB70" s="341"/>
      <c r="AC70" s="341"/>
      <c r="AD70" s="79"/>
      <c r="AE70" s="82"/>
      <c r="AF70" s="973"/>
      <c r="AG70" s="236"/>
      <c r="AH70" s="149"/>
      <c r="AI70" s="149"/>
      <c r="AJ70" s="234"/>
      <c r="AK70" s="243"/>
      <c r="AL70" s="973"/>
      <c r="AM70" s="236"/>
      <c r="AN70" s="149"/>
      <c r="AO70" s="149"/>
      <c r="AP70" s="234"/>
      <c r="AQ70" s="243"/>
      <c r="AR70" s="973"/>
      <c r="AS70" s="265"/>
      <c r="AT70" s="149"/>
      <c r="AU70" s="149"/>
      <c r="AV70" s="149"/>
      <c r="AW70" s="240"/>
      <c r="AX70" s="973"/>
      <c r="AY70" s="265"/>
      <c r="AZ70" s="149"/>
      <c r="BA70" s="149"/>
      <c r="BB70" s="149"/>
      <c r="BC70" s="240"/>
      <c r="BD70" s="973"/>
      <c r="BE70" s="236"/>
      <c r="BF70" s="149"/>
      <c r="BG70" s="149"/>
      <c r="BH70" s="234"/>
      <c r="BI70" s="243"/>
      <c r="BJ70" s="973"/>
      <c r="BK70" s="236"/>
      <c r="BL70" s="149"/>
      <c r="BM70" s="149"/>
      <c r="BN70" s="234"/>
      <c r="BO70" s="243"/>
      <c r="BP70" s="973"/>
      <c r="BQ70" s="236"/>
      <c r="BR70" s="236"/>
      <c r="BS70" s="236"/>
      <c r="BT70" s="236"/>
      <c r="BU70" s="236"/>
      <c r="BV70" s="12"/>
      <c r="BW70" s="72"/>
      <c r="BX70" s="973"/>
      <c r="BY70" s="54"/>
      <c r="BZ70" s="341"/>
      <c r="CA70" s="341"/>
      <c r="CB70" s="341"/>
      <c r="CC70" s="67"/>
      <c r="CD70" s="973"/>
      <c r="CE70" s="78"/>
      <c r="CF70" s="341"/>
      <c r="CG70" s="341"/>
      <c r="CH70" s="79"/>
      <c r="CI70" s="82"/>
      <c r="CJ70" s="973"/>
      <c r="CK70" s="78"/>
      <c r="CL70" s="341"/>
      <c r="CM70" s="341"/>
      <c r="CN70" s="79"/>
      <c r="CO70" s="82"/>
      <c r="CP70" s="973"/>
      <c r="CQ70" s="78"/>
      <c r="CR70" s="341"/>
      <c r="CS70" s="341"/>
      <c r="CT70" s="79"/>
      <c r="CU70" s="82"/>
      <c r="CV70" s="973"/>
      <c r="CW70" s="78"/>
      <c r="CX70" s="341"/>
      <c r="CY70" s="341"/>
      <c r="CZ70" s="79"/>
      <c r="DA70" s="82"/>
      <c r="DB70" s="973"/>
      <c r="DC70" s="78"/>
      <c r="DD70" s="341"/>
      <c r="DE70" s="341"/>
      <c r="DF70" s="79"/>
      <c r="DG70" s="82"/>
      <c r="DH70" s="973"/>
      <c r="DI70" s="78"/>
      <c r="DJ70" s="341"/>
      <c r="DK70" s="341"/>
      <c r="DL70" s="79"/>
      <c r="DM70" s="82"/>
      <c r="DN70" s="973"/>
      <c r="DO70" s="78"/>
      <c r="DP70" s="341"/>
      <c r="DQ70" s="341"/>
      <c r="DR70" s="79"/>
      <c r="DS70" s="82"/>
      <c r="DT70" s="973"/>
      <c r="DU70" s="78"/>
      <c r="DV70" s="341"/>
      <c r="DW70" s="341"/>
      <c r="DX70" s="79"/>
      <c r="DY70" s="82"/>
      <c r="DZ70" s="973"/>
      <c r="EA70" s="78"/>
      <c r="EB70" s="341"/>
      <c r="EC70" s="341"/>
      <c r="ED70" s="79"/>
      <c r="EE70" s="82"/>
      <c r="EF70" s="973"/>
      <c r="EG70" s="236"/>
      <c r="EH70" s="149"/>
      <c r="EI70" s="149"/>
      <c r="EJ70" s="234"/>
      <c r="EK70" s="243"/>
      <c r="EL70" s="973"/>
      <c r="EM70" s="12"/>
      <c r="EN70" s="12"/>
      <c r="EO70" s="12"/>
      <c r="EP70" s="12"/>
      <c r="EQ70" s="12"/>
      <c r="ER70" s="12"/>
      <c r="ES70" s="72"/>
      <c r="ET70" s="973"/>
      <c r="EU70" s="78"/>
      <c r="EV70" s="341"/>
      <c r="EW70" s="341"/>
      <c r="EX70" s="79"/>
      <c r="EY70" s="82"/>
      <c r="EZ70" s="977"/>
      <c r="FA70" s="54"/>
      <c r="FB70" s="341"/>
      <c r="FC70" s="341"/>
      <c r="FD70" s="341"/>
      <c r="FE70" s="341"/>
      <c r="FF70" s="980"/>
      <c r="FG70" s="54"/>
      <c r="FH70" s="341"/>
      <c r="FI70" s="341"/>
      <c r="FJ70" s="341"/>
      <c r="FK70" s="341"/>
      <c r="FL70" s="980"/>
      <c r="FM70" s="54"/>
      <c r="FN70" s="341"/>
      <c r="FO70" s="341"/>
      <c r="FP70" s="341"/>
      <c r="FQ70" s="341"/>
      <c r="FR70" s="980"/>
      <c r="FS70" s="54"/>
      <c r="FT70" s="341"/>
      <c r="FU70" s="341"/>
      <c r="FV70" s="341"/>
      <c r="FW70" s="341"/>
      <c r="FX70" s="980"/>
      <c r="FY70" s="54"/>
      <c r="FZ70" s="341"/>
      <c r="GA70" s="341"/>
      <c r="GB70" s="341"/>
      <c r="GC70" s="341"/>
      <c r="GD70" s="980"/>
      <c r="GE70" s="54"/>
      <c r="GF70" s="341"/>
      <c r="GG70" s="341"/>
      <c r="GH70" s="341"/>
      <c r="GI70" s="341"/>
      <c r="GJ70" s="980"/>
      <c r="GK70" s="54"/>
      <c r="GL70" s="341"/>
      <c r="GM70" s="341"/>
      <c r="GN70" s="341"/>
      <c r="GO70" s="341"/>
      <c r="GP70" s="980"/>
      <c r="GQ70" s="54"/>
      <c r="GR70" s="341"/>
      <c r="GS70" s="341"/>
      <c r="GT70" s="341"/>
      <c r="GU70" s="341"/>
      <c r="GV70" s="980"/>
      <c r="GW70" s="72"/>
      <c r="GX70" s="12"/>
      <c r="GY70" s="12"/>
      <c r="GZ70" s="12"/>
      <c r="HA70" s="12"/>
      <c r="HB70" s="12"/>
      <c r="HC70" s="12"/>
      <c r="HD70" s="12"/>
      <c r="HE70" s="12"/>
      <c r="HF70" s="12"/>
      <c r="HG70" s="12"/>
      <c r="HH70" s="12"/>
      <c r="HI70" s="12"/>
      <c r="HJ70" s="12"/>
      <c r="HK70" s="12"/>
      <c r="HL70" s="12"/>
      <c r="HM70" s="12"/>
      <c r="HN70" s="937"/>
      <c r="HO70" s="184"/>
      <c r="HP70" s="506"/>
      <c r="HQ70" s="12"/>
      <c r="HR70" s="229"/>
      <c r="HS70" s="12"/>
    </row>
    <row r="71" spans="1:227" hidden="1" x14ac:dyDescent="0.25">
      <c r="A71" s="58">
        <v>68</v>
      </c>
      <c r="C71" s="265"/>
      <c r="D71" s="149"/>
      <c r="E71" s="149"/>
      <c r="F71" s="149"/>
      <c r="G71" s="240"/>
      <c r="H71" s="996"/>
      <c r="I71" s="265"/>
      <c r="J71" s="149"/>
      <c r="K71" s="149"/>
      <c r="L71" s="149"/>
      <c r="M71" s="240"/>
      <c r="N71" s="973"/>
      <c r="O71" s="265"/>
      <c r="P71" s="149"/>
      <c r="Q71" s="149"/>
      <c r="R71" s="149"/>
      <c r="S71" s="240"/>
      <c r="T71" s="973"/>
      <c r="U71" s="265"/>
      <c r="V71" s="149"/>
      <c r="W71" s="149"/>
      <c r="X71" s="149"/>
      <c r="Y71" s="240"/>
      <c r="Z71" s="973"/>
      <c r="AA71" s="78"/>
      <c r="AB71" s="341"/>
      <c r="AC71" s="341"/>
      <c r="AD71" s="79"/>
      <c r="AE71" s="82"/>
      <c r="AF71" s="973"/>
      <c r="AG71" s="236"/>
      <c r="AH71" s="149"/>
      <c r="AI71" s="149"/>
      <c r="AJ71" s="234"/>
      <c r="AK71" s="243"/>
      <c r="AL71" s="973"/>
      <c r="AM71" s="236"/>
      <c r="AN71" s="149"/>
      <c r="AO71" s="149"/>
      <c r="AP71" s="234"/>
      <c r="AQ71" s="243"/>
      <c r="AR71" s="973"/>
      <c r="AS71" s="265"/>
      <c r="AT71" s="149"/>
      <c r="AU71" s="149"/>
      <c r="AV71" s="149"/>
      <c r="AW71" s="240"/>
      <c r="AX71" s="973"/>
      <c r="AY71" s="265"/>
      <c r="AZ71" s="149"/>
      <c r="BA71" s="149"/>
      <c r="BB71" s="149"/>
      <c r="BC71" s="240"/>
      <c r="BD71" s="973"/>
      <c r="BE71" s="236"/>
      <c r="BF71" s="149"/>
      <c r="BG71" s="149"/>
      <c r="BH71" s="234"/>
      <c r="BI71" s="243"/>
      <c r="BJ71" s="973"/>
      <c r="BK71" s="236"/>
      <c r="BL71" s="149"/>
      <c r="BM71" s="149"/>
      <c r="BN71" s="234"/>
      <c r="BO71" s="243"/>
      <c r="BP71" s="973"/>
      <c r="BQ71" s="236"/>
      <c r="BR71" s="236"/>
      <c r="BS71" s="236"/>
      <c r="BT71" s="236"/>
      <c r="BU71" s="236"/>
      <c r="BV71" s="12"/>
      <c r="BW71" s="72"/>
      <c r="BX71" s="973"/>
      <c r="BY71" s="54"/>
      <c r="BZ71" s="341"/>
      <c r="CA71" s="341"/>
      <c r="CB71" s="341"/>
      <c r="CC71" s="67"/>
      <c r="CD71" s="973"/>
      <c r="CE71" s="78"/>
      <c r="CF71" s="341"/>
      <c r="CG71" s="341"/>
      <c r="CH71" s="79"/>
      <c r="CI71" s="82"/>
      <c r="CJ71" s="973"/>
      <c r="CK71" s="78"/>
      <c r="CL71" s="341"/>
      <c r="CM71" s="341"/>
      <c r="CN71" s="79"/>
      <c r="CO71" s="82"/>
      <c r="CP71" s="973"/>
      <c r="CQ71" s="78"/>
      <c r="CR71" s="341"/>
      <c r="CS71" s="341"/>
      <c r="CT71" s="79"/>
      <c r="CU71" s="82"/>
      <c r="CV71" s="973"/>
      <c r="CW71" s="78"/>
      <c r="CX71" s="341"/>
      <c r="CY71" s="341"/>
      <c r="CZ71" s="79"/>
      <c r="DA71" s="82"/>
      <c r="DB71" s="973"/>
      <c r="DC71" s="78"/>
      <c r="DD71" s="341"/>
      <c r="DE71" s="341"/>
      <c r="DF71" s="79"/>
      <c r="DG71" s="82"/>
      <c r="DH71" s="973"/>
      <c r="DI71" s="78"/>
      <c r="DJ71" s="341"/>
      <c r="DK71" s="341"/>
      <c r="DL71" s="79"/>
      <c r="DM71" s="82"/>
      <c r="DN71" s="973"/>
      <c r="DO71" s="78"/>
      <c r="DP71" s="341"/>
      <c r="DQ71" s="341"/>
      <c r="DR71" s="79"/>
      <c r="DS71" s="82"/>
      <c r="DT71" s="973"/>
      <c r="DU71" s="78"/>
      <c r="DV71" s="341"/>
      <c r="DW71" s="341"/>
      <c r="DX71" s="79"/>
      <c r="DY71" s="82"/>
      <c r="DZ71" s="973"/>
      <c r="EA71" s="78"/>
      <c r="EB71" s="341"/>
      <c r="EC71" s="341"/>
      <c r="ED71" s="79"/>
      <c r="EE71" s="82"/>
      <c r="EF71" s="973"/>
      <c r="EG71" s="236"/>
      <c r="EH71" s="149"/>
      <c r="EI71" s="149"/>
      <c r="EJ71" s="234"/>
      <c r="EK71" s="243"/>
      <c r="EL71" s="973"/>
      <c r="EM71" s="12"/>
      <c r="EN71" s="12"/>
      <c r="EO71" s="12"/>
      <c r="EP71" s="12"/>
      <c r="EQ71" s="12"/>
      <c r="ER71" s="12"/>
      <c r="ES71" s="72"/>
      <c r="ET71" s="973"/>
      <c r="EU71" s="78"/>
      <c r="EV71" s="341"/>
      <c r="EW71" s="341"/>
      <c r="EX71" s="79"/>
      <c r="EY71" s="82"/>
      <c r="EZ71" s="977"/>
      <c r="FA71" s="54"/>
      <c r="FB71" s="341"/>
      <c r="FC71" s="341"/>
      <c r="FD71" s="341"/>
      <c r="FE71" s="341"/>
      <c r="FF71" s="980"/>
      <c r="FG71" s="54"/>
      <c r="FH71" s="341"/>
      <c r="FI71" s="341"/>
      <c r="FJ71" s="341"/>
      <c r="FK71" s="341"/>
      <c r="FL71" s="980"/>
      <c r="FM71" s="54"/>
      <c r="FN71" s="341"/>
      <c r="FO71" s="341"/>
      <c r="FP71" s="341"/>
      <c r="FQ71" s="341"/>
      <c r="FR71" s="980"/>
      <c r="FS71" s="54"/>
      <c r="FT71" s="341"/>
      <c r="FU71" s="341"/>
      <c r="FV71" s="341"/>
      <c r="FW71" s="341"/>
      <c r="FX71" s="980"/>
      <c r="FY71" s="54"/>
      <c r="FZ71" s="341"/>
      <c r="GA71" s="341"/>
      <c r="GB71" s="341"/>
      <c r="GC71" s="341"/>
      <c r="GD71" s="980"/>
      <c r="GE71" s="54"/>
      <c r="GF71" s="341"/>
      <c r="GG71" s="341"/>
      <c r="GH71" s="341"/>
      <c r="GI71" s="341"/>
      <c r="GJ71" s="980"/>
      <c r="GK71" s="54"/>
      <c r="GL71" s="341"/>
      <c r="GM71" s="341"/>
      <c r="GN71" s="341"/>
      <c r="GO71" s="341"/>
      <c r="GP71" s="980"/>
      <c r="GQ71" s="54"/>
      <c r="GR71" s="341"/>
      <c r="GS71" s="341"/>
      <c r="GT71" s="341"/>
      <c r="GU71" s="341"/>
      <c r="GV71" s="980"/>
      <c r="GW71" s="72"/>
      <c r="GX71" s="12"/>
      <c r="GY71" s="12"/>
      <c r="GZ71" s="12"/>
      <c r="HA71" s="12"/>
      <c r="HB71" s="12"/>
      <c r="HC71" s="12"/>
      <c r="HD71" s="12"/>
      <c r="HE71" s="12"/>
      <c r="HF71" s="12"/>
      <c r="HG71" s="12"/>
      <c r="HH71" s="12"/>
      <c r="HI71" s="12"/>
      <c r="HJ71" s="12"/>
      <c r="HK71" s="12"/>
      <c r="HL71" s="12"/>
      <c r="HM71" s="12"/>
      <c r="HN71" s="937"/>
      <c r="HO71" s="184"/>
      <c r="HP71" s="506"/>
      <c r="HQ71" s="12"/>
      <c r="HR71" s="229"/>
      <c r="HS71" s="12"/>
    </row>
    <row r="72" spans="1:227" hidden="1" x14ac:dyDescent="0.25">
      <c r="A72" s="58">
        <v>69</v>
      </c>
      <c r="C72" s="265"/>
      <c r="D72" s="149"/>
      <c r="E72" s="149"/>
      <c r="F72" s="149"/>
      <c r="G72" s="240"/>
      <c r="H72" s="996"/>
      <c r="I72" s="265"/>
      <c r="J72" s="149"/>
      <c r="K72" s="149"/>
      <c r="L72" s="149"/>
      <c r="M72" s="240"/>
      <c r="N72" s="973"/>
      <c r="O72" s="265"/>
      <c r="P72" s="149"/>
      <c r="Q72" s="149"/>
      <c r="R72" s="149"/>
      <c r="S72" s="240"/>
      <c r="T72" s="973"/>
      <c r="U72" s="265"/>
      <c r="V72" s="149"/>
      <c r="W72" s="149"/>
      <c r="X72" s="149"/>
      <c r="Y72" s="240"/>
      <c r="Z72" s="973"/>
      <c r="AA72" s="78"/>
      <c r="AB72" s="341"/>
      <c r="AC72" s="341"/>
      <c r="AD72" s="79"/>
      <c r="AE72" s="82"/>
      <c r="AF72" s="973"/>
      <c r="AG72" s="236"/>
      <c r="AH72" s="149"/>
      <c r="AI72" s="149"/>
      <c r="AJ72" s="234"/>
      <c r="AK72" s="243"/>
      <c r="AL72" s="973"/>
      <c r="AM72" s="236"/>
      <c r="AN72" s="149"/>
      <c r="AO72" s="149"/>
      <c r="AP72" s="234"/>
      <c r="AQ72" s="243"/>
      <c r="AR72" s="973"/>
      <c r="AS72" s="265"/>
      <c r="AT72" s="149"/>
      <c r="AU72" s="149"/>
      <c r="AV72" s="149"/>
      <c r="AW72" s="240"/>
      <c r="AX72" s="973"/>
      <c r="AY72" s="265"/>
      <c r="AZ72" s="149"/>
      <c r="BA72" s="149"/>
      <c r="BB72" s="149"/>
      <c r="BC72" s="240"/>
      <c r="BD72" s="973"/>
      <c r="BE72" s="236"/>
      <c r="BF72" s="149"/>
      <c r="BG72" s="149"/>
      <c r="BH72" s="234"/>
      <c r="BI72" s="243"/>
      <c r="BJ72" s="973"/>
      <c r="BK72" s="236"/>
      <c r="BL72" s="149"/>
      <c r="BM72" s="149"/>
      <c r="BN72" s="234"/>
      <c r="BO72" s="243"/>
      <c r="BP72" s="973"/>
      <c r="BQ72" s="236"/>
      <c r="BR72" s="236"/>
      <c r="BS72" s="236"/>
      <c r="BT72" s="236"/>
      <c r="BU72" s="236"/>
      <c r="BV72" s="12"/>
      <c r="BW72" s="72"/>
      <c r="BX72" s="973"/>
      <c r="BY72" s="54"/>
      <c r="BZ72" s="341"/>
      <c r="CA72" s="341"/>
      <c r="CB72" s="341"/>
      <c r="CC72" s="67"/>
      <c r="CD72" s="973"/>
      <c r="CE72" s="78"/>
      <c r="CF72" s="341"/>
      <c r="CG72" s="341"/>
      <c r="CH72" s="79"/>
      <c r="CI72" s="82"/>
      <c r="CJ72" s="973"/>
      <c r="CK72" s="78"/>
      <c r="CL72" s="341"/>
      <c r="CM72" s="341"/>
      <c r="CN72" s="79"/>
      <c r="CO72" s="82"/>
      <c r="CP72" s="973"/>
      <c r="CQ72" s="78"/>
      <c r="CR72" s="341"/>
      <c r="CS72" s="341"/>
      <c r="CT72" s="79"/>
      <c r="CU72" s="82"/>
      <c r="CV72" s="973"/>
      <c r="CW72" s="78"/>
      <c r="CX72" s="341"/>
      <c r="CY72" s="341"/>
      <c r="CZ72" s="79"/>
      <c r="DA72" s="82"/>
      <c r="DB72" s="973"/>
      <c r="DC72" s="78"/>
      <c r="DD72" s="341"/>
      <c r="DE72" s="341"/>
      <c r="DF72" s="79"/>
      <c r="DG72" s="82"/>
      <c r="DH72" s="973"/>
      <c r="DI72" s="78"/>
      <c r="DJ72" s="341"/>
      <c r="DK72" s="341"/>
      <c r="DL72" s="79"/>
      <c r="DM72" s="82"/>
      <c r="DN72" s="973"/>
      <c r="DO72" s="78"/>
      <c r="DP72" s="341"/>
      <c r="DQ72" s="341"/>
      <c r="DR72" s="79"/>
      <c r="DS72" s="82"/>
      <c r="DT72" s="973"/>
      <c r="DU72" s="78"/>
      <c r="DV72" s="341"/>
      <c r="DW72" s="341"/>
      <c r="DX72" s="79"/>
      <c r="DY72" s="82"/>
      <c r="DZ72" s="973"/>
      <c r="EA72" s="78"/>
      <c r="EB72" s="341"/>
      <c r="EC72" s="341"/>
      <c r="ED72" s="79"/>
      <c r="EE72" s="82"/>
      <c r="EF72" s="973"/>
      <c r="EG72" s="236"/>
      <c r="EH72" s="149"/>
      <c r="EI72" s="149"/>
      <c r="EJ72" s="234"/>
      <c r="EK72" s="243"/>
      <c r="EL72" s="973"/>
      <c r="EM72" s="12"/>
      <c r="EN72" s="12"/>
      <c r="EO72" s="12"/>
      <c r="EP72" s="12"/>
      <c r="EQ72" s="12"/>
      <c r="ER72" s="12"/>
      <c r="ES72" s="72"/>
      <c r="ET72" s="973"/>
      <c r="EU72" s="78"/>
      <c r="EV72" s="341"/>
      <c r="EW72" s="341"/>
      <c r="EX72" s="79"/>
      <c r="EY72" s="82"/>
      <c r="EZ72" s="977"/>
      <c r="FA72" s="54"/>
      <c r="FB72" s="341"/>
      <c r="FC72" s="341"/>
      <c r="FD72" s="341"/>
      <c r="FE72" s="341"/>
      <c r="FF72" s="980"/>
      <c r="FG72" s="54"/>
      <c r="FH72" s="341"/>
      <c r="FI72" s="341"/>
      <c r="FJ72" s="341"/>
      <c r="FK72" s="341"/>
      <c r="FL72" s="980"/>
      <c r="FM72" s="54"/>
      <c r="FN72" s="341"/>
      <c r="FO72" s="341"/>
      <c r="FP72" s="341"/>
      <c r="FQ72" s="341"/>
      <c r="FR72" s="980"/>
      <c r="FS72" s="54"/>
      <c r="FT72" s="341"/>
      <c r="FU72" s="341"/>
      <c r="FV72" s="341"/>
      <c r="FW72" s="341"/>
      <c r="FX72" s="980"/>
      <c r="FY72" s="54"/>
      <c r="FZ72" s="341"/>
      <c r="GA72" s="341"/>
      <c r="GB72" s="341"/>
      <c r="GC72" s="341"/>
      <c r="GD72" s="980"/>
      <c r="GE72" s="54"/>
      <c r="GF72" s="341"/>
      <c r="GG72" s="341"/>
      <c r="GH72" s="341"/>
      <c r="GI72" s="341"/>
      <c r="GJ72" s="980"/>
      <c r="GK72" s="54"/>
      <c r="GL72" s="341"/>
      <c r="GM72" s="341"/>
      <c r="GN72" s="341"/>
      <c r="GO72" s="341"/>
      <c r="GP72" s="980"/>
      <c r="GQ72" s="54"/>
      <c r="GR72" s="341"/>
      <c r="GS72" s="341"/>
      <c r="GT72" s="341"/>
      <c r="GU72" s="341"/>
      <c r="GV72" s="980"/>
      <c r="GW72" s="72"/>
      <c r="GX72" s="12"/>
      <c r="GY72" s="12"/>
      <c r="GZ72" s="12"/>
      <c r="HA72" s="12"/>
      <c r="HB72" s="12"/>
      <c r="HC72" s="12"/>
      <c r="HD72" s="12"/>
      <c r="HE72" s="12"/>
      <c r="HF72" s="12"/>
      <c r="HG72" s="12"/>
      <c r="HH72" s="12"/>
      <c r="HI72" s="12"/>
      <c r="HJ72" s="12"/>
      <c r="HK72" s="12"/>
      <c r="HL72" s="12"/>
      <c r="HM72" s="12"/>
      <c r="HN72" s="937"/>
      <c r="HO72" s="184"/>
      <c r="HP72" s="506"/>
      <c r="HQ72" s="12"/>
      <c r="HR72" s="229"/>
      <c r="HS72" s="12"/>
    </row>
    <row r="73" spans="1:227" hidden="1" x14ac:dyDescent="0.25">
      <c r="A73" s="58">
        <v>70</v>
      </c>
      <c r="C73" s="265"/>
      <c r="D73" s="149"/>
      <c r="E73" s="149"/>
      <c r="F73" s="149"/>
      <c r="G73" s="240"/>
      <c r="H73" s="996"/>
      <c r="I73" s="265"/>
      <c r="J73" s="149"/>
      <c r="K73" s="149"/>
      <c r="L73" s="149"/>
      <c r="M73" s="240"/>
      <c r="N73" s="973"/>
      <c r="O73" s="265"/>
      <c r="P73" s="149"/>
      <c r="Q73" s="149"/>
      <c r="R73" s="149"/>
      <c r="S73" s="240"/>
      <c r="T73" s="973"/>
      <c r="U73" s="265"/>
      <c r="V73" s="149"/>
      <c r="W73" s="149"/>
      <c r="X73" s="149"/>
      <c r="Y73" s="240"/>
      <c r="Z73" s="973"/>
      <c r="AA73" s="78"/>
      <c r="AB73" s="341"/>
      <c r="AC73" s="341"/>
      <c r="AD73" s="79"/>
      <c r="AE73" s="82"/>
      <c r="AF73" s="973"/>
      <c r="AG73" s="236"/>
      <c r="AH73" s="149"/>
      <c r="AI73" s="149"/>
      <c r="AJ73" s="234"/>
      <c r="AK73" s="243"/>
      <c r="AL73" s="973"/>
      <c r="AM73" s="236"/>
      <c r="AN73" s="149"/>
      <c r="AO73" s="149"/>
      <c r="AP73" s="234"/>
      <c r="AQ73" s="243"/>
      <c r="AR73" s="973"/>
      <c r="AS73" s="265"/>
      <c r="AT73" s="149"/>
      <c r="AU73" s="149"/>
      <c r="AV73" s="149"/>
      <c r="AW73" s="240"/>
      <c r="AX73" s="973"/>
      <c r="AY73" s="265"/>
      <c r="AZ73" s="149"/>
      <c r="BA73" s="149"/>
      <c r="BB73" s="149"/>
      <c r="BC73" s="240"/>
      <c r="BD73" s="973"/>
      <c r="BE73" s="236"/>
      <c r="BF73" s="149"/>
      <c r="BG73" s="149"/>
      <c r="BH73" s="234"/>
      <c r="BI73" s="243"/>
      <c r="BJ73" s="973"/>
      <c r="BK73" s="236"/>
      <c r="BL73" s="149"/>
      <c r="BM73" s="149"/>
      <c r="BN73" s="234"/>
      <c r="BO73" s="243"/>
      <c r="BP73" s="973"/>
      <c r="BQ73" s="236"/>
      <c r="BR73" s="236"/>
      <c r="BS73" s="236"/>
      <c r="BT73" s="236"/>
      <c r="BU73" s="236"/>
      <c r="BV73" s="12"/>
      <c r="BW73" s="72"/>
      <c r="BX73" s="973"/>
      <c r="BY73" s="54"/>
      <c r="BZ73" s="341"/>
      <c r="CA73" s="341"/>
      <c r="CB73" s="341"/>
      <c r="CC73" s="67"/>
      <c r="CD73" s="973"/>
      <c r="CE73" s="78"/>
      <c r="CF73" s="341"/>
      <c r="CG73" s="341"/>
      <c r="CH73" s="79"/>
      <c r="CI73" s="82"/>
      <c r="CJ73" s="973"/>
      <c r="CK73" s="78"/>
      <c r="CL73" s="341"/>
      <c r="CM73" s="341"/>
      <c r="CN73" s="79"/>
      <c r="CO73" s="82"/>
      <c r="CP73" s="973"/>
      <c r="CQ73" s="78"/>
      <c r="CR73" s="341"/>
      <c r="CS73" s="341"/>
      <c r="CT73" s="79"/>
      <c r="CU73" s="82"/>
      <c r="CV73" s="973"/>
      <c r="CW73" s="78"/>
      <c r="CX73" s="341"/>
      <c r="CY73" s="341"/>
      <c r="CZ73" s="79"/>
      <c r="DA73" s="82"/>
      <c r="DB73" s="973"/>
      <c r="DC73" s="78"/>
      <c r="DD73" s="341"/>
      <c r="DE73" s="341"/>
      <c r="DF73" s="79"/>
      <c r="DG73" s="82"/>
      <c r="DH73" s="973"/>
      <c r="DI73" s="78"/>
      <c r="DJ73" s="341"/>
      <c r="DK73" s="341"/>
      <c r="DL73" s="79"/>
      <c r="DM73" s="82"/>
      <c r="DN73" s="973"/>
      <c r="DO73" s="78"/>
      <c r="DP73" s="341"/>
      <c r="DQ73" s="341"/>
      <c r="DR73" s="79"/>
      <c r="DS73" s="82"/>
      <c r="DT73" s="973"/>
      <c r="DU73" s="78"/>
      <c r="DV73" s="341"/>
      <c r="DW73" s="341"/>
      <c r="DX73" s="79"/>
      <c r="DY73" s="82"/>
      <c r="DZ73" s="973"/>
      <c r="EA73" s="78"/>
      <c r="EB73" s="341"/>
      <c r="EC73" s="341"/>
      <c r="ED73" s="79"/>
      <c r="EE73" s="82"/>
      <c r="EF73" s="973"/>
      <c r="EG73" s="236"/>
      <c r="EH73" s="149"/>
      <c r="EI73" s="149"/>
      <c r="EJ73" s="234"/>
      <c r="EK73" s="243"/>
      <c r="EL73" s="973"/>
      <c r="EM73" s="12"/>
      <c r="EN73" s="12"/>
      <c r="EO73" s="12"/>
      <c r="EP73" s="12"/>
      <c r="EQ73" s="12"/>
      <c r="ER73" s="12"/>
      <c r="ES73" s="72"/>
      <c r="ET73" s="973"/>
      <c r="EU73" s="78"/>
      <c r="EV73" s="341"/>
      <c r="EW73" s="341"/>
      <c r="EX73" s="79"/>
      <c r="EY73" s="82"/>
      <c r="EZ73" s="977"/>
      <c r="FA73" s="54"/>
      <c r="FB73" s="341"/>
      <c r="FC73" s="341"/>
      <c r="FD73" s="341"/>
      <c r="FE73" s="341"/>
      <c r="FF73" s="980"/>
      <c r="FG73" s="54"/>
      <c r="FH73" s="341"/>
      <c r="FI73" s="341"/>
      <c r="FJ73" s="341"/>
      <c r="FK73" s="341"/>
      <c r="FL73" s="980"/>
      <c r="FM73" s="54"/>
      <c r="FN73" s="341"/>
      <c r="FO73" s="341"/>
      <c r="FP73" s="341"/>
      <c r="FQ73" s="341"/>
      <c r="FR73" s="980"/>
      <c r="FS73" s="54"/>
      <c r="FT73" s="341"/>
      <c r="FU73" s="341"/>
      <c r="FV73" s="341"/>
      <c r="FW73" s="341"/>
      <c r="FX73" s="980"/>
      <c r="FY73" s="54"/>
      <c r="FZ73" s="341"/>
      <c r="GA73" s="341"/>
      <c r="GB73" s="341"/>
      <c r="GC73" s="341"/>
      <c r="GD73" s="980"/>
      <c r="GE73" s="54"/>
      <c r="GF73" s="341"/>
      <c r="GG73" s="341"/>
      <c r="GH73" s="341"/>
      <c r="GI73" s="341"/>
      <c r="GJ73" s="980"/>
      <c r="GK73" s="54"/>
      <c r="GL73" s="341"/>
      <c r="GM73" s="341"/>
      <c r="GN73" s="341"/>
      <c r="GO73" s="341"/>
      <c r="GP73" s="980"/>
      <c r="GQ73" s="54"/>
      <c r="GR73" s="341"/>
      <c r="GS73" s="341"/>
      <c r="GT73" s="341"/>
      <c r="GU73" s="341"/>
      <c r="GV73" s="980"/>
      <c r="GW73" s="72"/>
      <c r="GX73" s="12"/>
      <c r="GY73" s="12"/>
      <c r="GZ73" s="12"/>
      <c r="HA73" s="12"/>
      <c r="HB73" s="12"/>
      <c r="HC73" s="12"/>
      <c r="HD73" s="12"/>
      <c r="HE73" s="12"/>
      <c r="HF73" s="12"/>
      <c r="HG73" s="12"/>
      <c r="HH73" s="12"/>
      <c r="HI73" s="12"/>
      <c r="HJ73" s="12"/>
      <c r="HK73" s="12"/>
      <c r="HL73" s="12"/>
      <c r="HM73" s="12"/>
      <c r="HN73" s="937"/>
      <c r="HO73" s="184"/>
      <c r="HP73" s="506"/>
      <c r="HQ73" s="12"/>
      <c r="HR73" s="229"/>
      <c r="HS73" s="12"/>
    </row>
    <row r="74" spans="1:227" hidden="1" x14ac:dyDescent="0.25">
      <c r="A74" s="58">
        <v>71</v>
      </c>
      <c r="C74" s="265"/>
      <c r="D74" s="149"/>
      <c r="E74" s="149"/>
      <c r="F74" s="149"/>
      <c r="G74" s="240"/>
      <c r="H74" s="996"/>
      <c r="I74" s="265"/>
      <c r="J74" s="149"/>
      <c r="K74" s="149"/>
      <c r="L74" s="149"/>
      <c r="M74" s="240"/>
      <c r="N74" s="973"/>
      <c r="O74" s="265"/>
      <c r="P74" s="149"/>
      <c r="Q74" s="149"/>
      <c r="R74" s="149"/>
      <c r="S74" s="240"/>
      <c r="T74" s="973"/>
      <c r="U74" s="265"/>
      <c r="V74" s="149"/>
      <c r="W74" s="149"/>
      <c r="X74" s="149"/>
      <c r="Y74" s="240"/>
      <c r="Z74" s="973"/>
      <c r="AA74" s="78"/>
      <c r="AB74" s="341"/>
      <c r="AC74" s="341"/>
      <c r="AD74" s="79"/>
      <c r="AE74" s="82"/>
      <c r="AF74" s="973"/>
      <c r="AG74" s="236"/>
      <c r="AH74" s="149"/>
      <c r="AI74" s="149"/>
      <c r="AJ74" s="234"/>
      <c r="AK74" s="243"/>
      <c r="AL74" s="973"/>
      <c r="AM74" s="236"/>
      <c r="AN74" s="149"/>
      <c r="AO74" s="149"/>
      <c r="AP74" s="234"/>
      <c r="AQ74" s="243"/>
      <c r="AR74" s="973"/>
      <c r="AS74" s="265"/>
      <c r="AT74" s="149"/>
      <c r="AU74" s="149"/>
      <c r="AV74" s="149"/>
      <c r="AW74" s="240"/>
      <c r="AX74" s="973"/>
      <c r="AY74" s="265"/>
      <c r="AZ74" s="149"/>
      <c r="BA74" s="149"/>
      <c r="BB74" s="149"/>
      <c r="BC74" s="240"/>
      <c r="BD74" s="973"/>
      <c r="BE74" s="236"/>
      <c r="BF74" s="149"/>
      <c r="BG74" s="149"/>
      <c r="BH74" s="234"/>
      <c r="BI74" s="243"/>
      <c r="BJ74" s="973"/>
      <c r="BK74" s="236"/>
      <c r="BL74" s="149"/>
      <c r="BM74" s="149"/>
      <c r="BN74" s="234"/>
      <c r="BO74" s="243"/>
      <c r="BP74" s="973"/>
      <c r="BQ74" s="236"/>
      <c r="BR74" s="236"/>
      <c r="BS74" s="236"/>
      <c r="BT74" s="236"/>
      <c r="BU74" s="236"/>
      <c r="BV74" s="12"/>
      <c r="BW74" s="72"/>
      <c r="BX74" s="973"/>
      <c r="BY74" s="54"/>
      <c r="BZ74" s="341"/>
      <c r="CA74" s="341"/>
      <c r="CB74" s="341"/>
      <c r="CC74" s="67"/>
      <c r="CD74" s="973"/>
      <c r="CE74" s="78"/>
      <c r="CF74" s="341"/>
      <c r="CG74" s="341"/>
      <c r="CH74" s="79"/>
      <c r="CI74" s="82"/>
      <c r="CJ74" s="973"/>
      <c r="CK74" s="78"/>
      <c r="CL74" s="341"/>
      <c r="CM74" s="341"/>
      <c r="CN74" s="79"/>
      <c r="CO74" s="82"/>
      <c r="CP74" s="973"/>
      <c r="CQ74" s="78"/>
      <c r="CR74" s="341"/>
      <c r="CS74" s="341"/>
      <c r="CT74" s="79"/>
      <c r="CU74" s="82"/>
      <c r="CV74" s="973"/>
      <c r="CW74" s="78"/>
      <c r="CX74" s="341"/>
      <c r="CY74" s="341"/>
      <c r="CZ74" s="79"/>
      <c r="DA74" s="82"/>
      <c r="DB74" s="973"/>
      <c r="DC74" s="78"/>
      <c r="DD74" s="341"/>
      <c r="DE74" s="341"/>
      <c r="DF74" s="79"/>
      <c r="DG74" s="82"/>
      <c r="DH74" s="973"/>
      <c r="DI74" s="78"/>
      <c r="DJ74" s="341"/>
      <c r="DK74" s="341"/>
      <c r="DL74" s="79"/>
      <c r="DM74" s="82"/>
      <c r="DN74" s="973"/>
      <c r="DO74" s="78"/>
      <c r="DP74" s="341"/>
      <c r="DQ74" s="341"/>
      <c r="DR74" s="79"/>
      <c r="DS74" s="82"/>
      <c r="DT74" s="973"/>
      <c r="DU74" s="78"/>
      <c r="DV74" s="341"/>
      <c r="DW74" s="341"/>
      <c r="DX74" s="79"/>
      <c r="DY74" s="82"/>
      <c r="DZ74" s="973"/>
      <c r="EA74" s="78"/>
      <c r="EB74" s="341"/>
      <c r="EC74" s="341"/>
      <c r="ED74" s="79"/>
      <c r="EE74" s="82"/>
      <c r="EF74" s="973"/>
      <c r="EG74" s="236"/>
      <c r="EH74" s="149"/>
      <c r="EI74" s="149"/>
      <c r="EJ74" s="234"/>
      <c r="EK74" s="243"/>
      <c r="EL74" s="973"/>
      <c r="EM74" s="12"/>
      <c r="EN74" s="12"/>
      <c r="EO74" s="12"/>
      <c r="EP74" s="12"/>
      <c r="EQ74" s="12"/>
      <c r="ER74" s="12"/>
      <c r="ES74" s="72"/>
      <c r="ET74" s="973"/>
      <c r="EU74" s="78"/>
      <c r="EV74" s="341"/>
      <c r="EW74" s="341"/>
      <c r="EX74" s="79"/>
      <c r="EY74" s="82"/>
      <c r="EZ74" s="977"/>
      <c r="FA74" s="54"/>
      <c r="FB74" s="341"/>
      <c r="FC74" s="341"/>
      <c r="FD74" s="341"/>
      <c r="FE74" s="341"/>
      <c r="FF74" s="980"/>
      <c r="FG74" s="54"/>
      <c r="FH74" s="341"/>
      <c r="FI74" s="341"/>
      <c r="FJ74" s="341"/>
      <c r="FK74" s="341"/>
      <c r="FL74" s="980"/>
      <c r="FM74" s="54"/>
      <c r="FN74" s="341"/>
      <c r="FO74" s="341"/>
      <c r="FP74" s="341"/>
      <c r="FQ74" s="341"/>
      <c r="FR74" s="980"/>
      <c r="FS74" s="54"/>
      <c r="FT74" s="341"/>
      <c r="FU74" s="341"/>
      <c r="FV74" s="341"/>
      <c r="FW74" s="341"/>
      <c r="FX74" s="980"/>
      <c r="FY74" s="54"/>
      <c r="FZ74" s="341"/>
      <c r="GA74" s="341"/>
      <c r="GB74" s="341"/>
      <c r="GC74" s="341"/>
      <c r="GD74" s="980"/>
      <c r="GE74" s="54"/>
      <c r="GF74" s="341"/>
      <c r="GG74" s="341"/>
      <c r="GH74" s="341"/>
      <c r="GI74" s="341"/>
      <c r="GJ74" s="980"/>
      <c r="GK74" s="54"/>
      <c r="GL74" s="341"/>
      <c r="GM74" s="341"/>
      <c r="GN74" s="341"/>
      <c r="GO74" s="341"/>
      <c r="GP74" s="980"/>
      <c r="GQ74" s="54"/>
      <c r="GR74" s="341"/>
      <c r="GS74" s="341"/>
      <c r="GT74" s="341"/>
      <c r="GU74" s="341"/>
      <c r="GV74" s="980"/>
      <c r="GW74" s="72"/>
      <c r="GX74" s="12"/>
      <c r="GY74" s="12"/>
      <c r="GZ74" s="12"/>
      <c r="HA74" s="12"/>
      <c r="HB74" s="12"/>
      <c r="HC74" s="12"/>
      <c r="HD74" s="12"/>
      <c r="HE74" s="12"/>
      <c r="HF74" s="12"/>
      <c r="HG74" s="12"/>
      <c r="HH74" s="12"/>
      <c r="HI74" s="12"/>
      <c r="HJ74" s="12"/>
      <c r="HK74" s="12"/>
      <c r="HL74" s="12"/>
      <c r="HM74" s="12"/>
      <c r="HN74" s="937"/>
      <c r="HO74" s="184"/>
      <c r="HP74" s="506"/>
      <c r="HQ74" s="12"/>
      <c r="HR74" s="229"/>
      <c r="HS74" s="12"/>
    </row>
    <row r="75" spans="1:227" hidden="1" x14ac:dyDescent="0.25">
      <c r="A75" s="58">
        <v>72</v>
      </c>
      <c r="C75" s="265"/>
      <c r="D75" s="149"/>
      <c r="E75" s="149"/>
      <c r="F75" s="149"/>
      <c r="G75" s="240"/>
      <c r="H75" s="996"/>
      <c r="I75" s="265"/>
      <c r="J75" s="149"/>
      <c r="K75" s="149"/>
      <c r="L75" s="149"/>
      <c r="M75" s="240"/>
      <c r="N75" s="973"/>
      <c r="O75" s="265"/>
      <c r="P75" s="149"/>
      <c r="Q75" s="149"/>
      <c r="R75" s="149"/>
      <c r="S75" s="240"/>
      <c r="T75" s="973"/>
      <c r="U75" s="265"/>
      <c r="V75" s="149"/>
      <c r="W75" s="149"/>
      <c r="X75" s="149"/>
      <c r="Y75" s="240"/>
      <c r="Z75" s="973"/>
      <c r="AA75" s="78"/>
      <c r="AB75" s="341"/>
      <c r="AC75" s="341"/>
      <c r="AD75" s="79"/>
      <c r="AE75" s="82"/>
      <c r="AF75" s="973"/>
      <c r="AG75" s="236"/>
      <c r="AH75" s="149"/>
      <c r="AI75" s="149"/>
      <c r="AJ75" s="234"/>
      <c r="AK75" s="243"/>
      <c r="AL75" s="973"/>
      <c r="AM75" s="236"/>
      <c r="AN75" s="149"/>
      <c r="AO75" s="149"/>
      <c r="AP75" s="234"/>
      <c r="AQ75" s="243"/>
      <c r="AR75" s="973"/>
      <c r="AS75" s="265"/>
      <c r="AT75" s="149"/>
      <c r="AU75" s="149"/>
      <c r="AV75" s="149"/>
      <c r="AW75" s="240"/>
      <c r="AX75" s="973"/>
      <c r="AY75" s="265"/>
      <c r="AZ75" s="149"/>
      <c r="BA75" s="149"/>
      <c r="BB75" s="149"/>
      <c r="BC75" s="240"/>
      <c r="BD75" s="973"/>
      <c r="BE75" s="236"/>
      <c r="BF75" s="149"/>
      <c r="BG75" s="149"/>
      <c r="BH75" s="234"/>
      <c r="BI75" s="243"/>
      <c r="BJ75" s="973"/>
      <c r="BK75" s="236"/>
      <c r="BL75" s="149"/>
      <c r="BM75" s="149"/>
      <c r="BN75" s="234"/>
      <c r="BO75" s="243"/>
      <c r="BP75" s="973"/>
      <c r="BQ75" s="236"/>
      <c r="BR75" s="236"/>
      <c r="BS75" s="236"/>
      <c r="BT75" s="236"/>
      <c r="BU75" s="236"/>
      <c r="BV75" s="12"/>
      <c r="BW75" s="72"/>
      <c r="BX75" s="973"/>
      <c r="BY75" s="54"/>
      <c r="BZ75" s="341"/>
      <c r="CA75" s="341"/>
      <c r="CB75" s="341"/>
      <c r="CC75" s="67"/>
      <c r="CD75" s="973"/>
      <c r="CE75" s="78"/>
      <c r="CF75" s="341"/>
      <c r="CG75" s="341"/>
      <c r="CH75" s="79"/>
      <c r="CI75" s="82"/>
      <c r="CJ75" s="973"/>
      <c r="CK75" s="78"/>
      <c r="CL75" s="341"/>
      <c r="CM75" s="341"/>
      <c r="CN75" s="79"/>
      <c r="CO75" s="82"/>
      <c r="CP75" s="973"/>
      <c r="CQ75" s="78"/>
      <c r="CR75" s="341"/>
      <c r="CS75" s="341"/>
      <c r="CT75" s="79"/>
      <c r="CU75" s="82"/>
      <c r="CV75" s="973"/>
      <c r="CW75" s="78"/>
      <c r="CX75" s="341"/>
      <c r="CY75" s="341"/>
      <c r="CZ75" s="79"/>
      <c r="DA75" s="82"/>
      <c r="DB75" s="973"/>
      <c r="DC75" s="78"/>
      <c r="DD75" s="341"/>
      <c r="DE75" s="341"/>
      <c r="DF75" s="79"/>
      <c r="DG75" s="82"/>
      <c r="DH75" s="973"/>
      <c r="DI75" s="78"/>
      <c r="DJ75" s="341"/>
      <c r="DK75" s="341"/>
      <c r="DL75" s="79"/>
      <c r="DM75" s="82"/>
      <c r="DN75" s="973"/>
      <c r="DO75" s="78"/>
      <c r="DP75" s="341"/>
      <c r="DQ75" s="341"/>
      <c r="DR75" s="79"/>
      <c r="DS75" s="82"/>
      <c r="DT75" s="973"/>
      <c r="DU75" s="78"/>
      <c r="DV75" s="341"/>
      <c r="DW75" s="341"/>
      <c r="DX75" s="79"/>
      <c r="DY75" s="82"/>
      <c r="DZ75" s="973"/>
      <c r="EA75" s="78"/>
      <c r="EB75" s="341"/>
      <c r="EC75" s="341"/>
      <c r="ED75" s="79"/>
      <c r="EE75" s="82"/>
      <c r="EF75" s="973"/>
      <c r="EG75" s="236"/>
      <c r="EH75" s="149"/>
      <c r="EI75" s="149"/>
      <c r="EJ75" s="234"/>
      <c r="EK75" s="243"/>
      <c r="EL75" s="973"/>
      <c r="EM75" s="12"/>
      <c r="EN75" s="12"/>
      <c r="EO75" s="12"/>
      <c r="EP75" s="12"/>
      <c r="EQ75" s="12"/>
      <c r="ER75" s="12"/>
      <c r="ES75" s="72"/>
      <c r="ET75" s="973"/>
      <c r="EU75" s="78"/>
      <c r="EV75" s="341"/>
      <c r="EW75" s="341"/>
      <c r="EX75" s="79"/>
      <c r="EY75" s="82"/>
      <c r="EZ75" s="977"/>
      <c r="FA75" s="54"/>
      <c r="FB75" s="341"/>
      <c r="FC75" s="341"/>
      <c r="FD75" s="341"/>
      <c r="FE75" s="341"/>
      <c r="FF75" s="980"/>
      <c r="FG75" s="54"/>
      <c r="FH75" s="341"/>
      <c r="FI75" s="341"/>
      <c r="FJ75" s="341"/>
      <c r="FK75" s="341"/>
      <c r="FL75" s="980"/>
      <c r="FM75" s="54"/>
      <c r="FN75" s="341"/>
      <c r="FO75" s="341"/>
      <c r="FP75" s="341"/>
      <c r="FQ75" s="341"/>
      <c r="FR75" s="980"/>
      <c r="FS75" s="54"/>
      <c r="FT75" s="341"/>
      <c r="FU75" s="341"/>
      <c r="FV75" s="341"/>
      <c r="FW75" s="341"/>
      <c r="FX75" s="980"/>
      <c r="FY75" s="54"/>
      <c r="FZ75" s="341"/>
      <c r="GA75" s="341"/>
      <c r="GB75" s="341"/>
      <c r="GC75" s="341"/>
      <c r="GD75" s="980"/>
      <c r="GE75" s="54"/>
      <c r="GF75" s="341"/>
      <c r="GG75" s="341"/>
      <c r="GH75" s="341"/>
      <c r="GI75" s="341"/>
      <c r="GJ75" s="980"/>
      <c r="GK75" s="54"/>
      <c r="GL75" s="341"/>
      <c r="GM75" s="341"/>
      <c r="GN75" s="341"/>
      <c r="GO75" s="341"/>
      <c r="GP75" s="980"/>
      <c r="GQ75" s="54"/>
      <c r="GR75" s="341"/>
      <c r="GS75" s="341"/>
      <c r="GT75" s="341"/>
      <c r="GU75" s="341"/>
      <c r="GV75" s="980"/>
      <c r="GW75" s="72"/>
      <c r="GX75" s="12"/>
      <c r="GY75" s="12"/>
      <c r="GZ75" s="12"/>
      <c r="HA75" s="12"/>
      <c r="HB75" s="12"/>
      <c r="HC75" s="12"/>
      <c r="HD75" s="12"/>
      <c r="HE75" s="12"/>
      <c r="HF75" s="12"/>
      <c r="HG75" s="12"/>
      <c r="HH75" s="12"/>
      <c r="HI75" s="12"/>
      <c r="HJ75" s="12"/>
      <c r="HK75" s="12"/>
      <c r="HL75" s="12"/>
      <c r="HM75" s="12"/>
      <c r="HN75" s="937"/>
      <c r="HO75" s="184"/>
      <c r="HP75" s="506"/>
      <c r="HQ75" s="12"/>
      <c r="HR75" s="229"/>
      <c r="HS75" s="12"/>
    </row>
    <row r="76" spans="1:227" hidden="1" x14ac:dyDescent="0.25">
      <c r="A76" s="58">
        <v>73</v>
      </c>
      <c r="C76" s="265"/>
      <c r="D76" s="149"/>
      <c r="E76" s="149"/>
      <c r="F76" s="149"/>
      <c r="G76" s="240"/>
      <c r="H76" s="996"/>
      <c r="I76" s="265"/>
      <c r="J76" s="149"/>
      <c r="K76" s="149"/>
      <c r="L76" s="149"/>
      <c r="M76" s="240"/>
      <c r="N76" s="973"/>
      <c r="O76" s="265"/>
      <c r="P76" s="149"/>
      <c r="Q76" s="149"/>
      <c r="R76" s="149"/>
      <c r="S76" s="240"/>
      <c r="T76" s="973"/>
      <c r="U76" s="265"/>
      <c r="V76" s="149"/>
      <c r="W76" s="149"/>
      <c r="X76" s="149"/>
      <c r="Y76" s="240"/>
      <c r="Z76" s="973"/>
      <c r="AA76" s="78"/>
      <c r="AB76" s="341"/>
      <c r="AC76" s="341"/>
      <c r="AD76" s="79"/>
      <c r="AE76" s="82"/>
      <c r="AF76" s="973"/>
      <c r="AG76" s="236"/>
      <c r="AH76" s="149"/>
      <c r="AI76" s="149"/>
      <c r="AJ76" s="234"/>
      <c r="AK76" s="243"/>
      <c r="AL76" s="973"/>
      <c r="AM76" s="236"/>
      <c r="AN76" s="149"/>
      <c r="AO76" s="149"/>
      <c r="AP76" s="234"/>
      <c r="AQ76" s="243"/>
      <c r="AR76" s="973"/>
      <c r="AS76" s="265"/>
      <c r="AT76" s="149"/>
      <c r="AU76" s="149"/>
      <c r="AV76" s="149"/>
      <c r="AW76" s="240"/>
      <c r="AX76" s="973"/>
      <c r="AY76" s="265"/>
      <c r="AZ76" s="149"/>
      <c r="BA76" s="149"/>
      <c r="BB76" s="149"/>
      <c r="BC76" s="240"/>
      <c r="BD76" s="973"/>
      <c r="BE76" s="236"/>
      <c r="BF76" s="149"/>
      <c r="BG76" s="149"/>
      <c r="BH76" s="234"/>
      <c r="BI76" s="243"/>
      <c r="BJ76" s="973"/>
      <c r="BK76" s="236"/>
      <c r="BL76" s="149"/>
      <c r="BM76" s="149"/>
      <c r="BN76" s="234"/>
      <c r="BO76" s="243"/>
      <c r="BP76" s="973"/>
      <c r="BQ76" s="236"/>
      <c r="BR76" s="236"/>
      <c r="BS76" s="236"/>
      <c r="BT76" s="236"/>
      <c r="BU76" s="236"/>
      <c r="BV76" s="12"/>
      <c r="BW76" s="72"/>
      <c r="BX76" s="973"/>
      <c r="BY76" s="54"/>
      <c r="BZ76" s="341"/>
      <c r="CA76" s="341"/>
      <c r="CB76" s="341"/>
      <c r="CC76" s="67"/>
      <c r="CD76" s="973"/>
      <c r="CE76" s="78"/>
      <c r="CF76" s="341"/>
      <c r="CG76" s="341"/>
      <c r="CH76" s="79"/>
      <c r="CI76" s="82"/>
      <c r="CJ76" s="973"/>
      <c r="CK76" s="78"/>
      <c r="CL76" s="341"/>
      <c r="CM76" s="341"/>
      <c r="CN76" s="79"/>
      <c r="CO76" s="82"/>
      <c r="CP76" s="973"/>
      <c r="CQ76" s="78"/>
      <c r="CR76" s="341"/>
      <c r="CS76" s="341"/>
      <c r="CT76" s="79"/>
      <c r="CU76" s="82"/>
      <c r="CV76" s="973"/>
      <c r="CW76" s="78"/>
      <c r="CX76" s="341"/>
      <c r="CY76" s="341"/>
      <c r="CZ76" s="79"/>
      <c r="DA76" s="82"/>
      <c r="DB76" s="973"/>
      <c r="DC76" s="78"/>
      <c r="DD76" s="341"/>
      <c r="DE76" s="341"/>
      <c r="DF76" s="79"/>
      <c r="DG76" s="82"/>
      <c r="DH76" s="973"/>
      <c r="DI76" s="78"/>
      <c r="DJ76" s="341"/>
      <c r="DK76" s="341"/>
      <c r="DL76" s="79"/>
      <c r="DM76" s="82"/>
      <c r="DN76" s="973"/>
      <c r="DO76" s="78"/>
      <c r="DP76" s="341"/>
      <c r="DQ76" s="341"/>
      <c r="DR76" s="79"/>
      <c r="DS76" s="82"/>
      <c r="DT76" s="973"/>
      <c r="DU76" s="78"/>
      <c r="DV76" s="341"/>
      <c r="DW76" s="341"/>
      <c r="DX76" s="79"/>
      <c r="DY76" s="82"/>
      <c r="DZ76" s="973"/>
      <c r="EA76" s="78"/>
      <c r="EB76" s="341"/>
      <c r="EC76" s="341"/>
      <c r="ED76" s="79"/>
      <c r="EE76" s="82"/>
      <c r="EF76" s="973"/>
      <c r="EG76" s="236"/>
      <c r="EH76" s="149"/>
      <c r="EI76" s="149"/>
      <c r="EJ76" s="234"/>
      <c r="EK76" s="243"/>
      <c r="EL76" s="973"/>
      <c r="EM76" s="12"/>
      <c r="EN76" s="12"/>
      <c r="EO76" s="12"/>
      <c r="EP76" s="12"/>
      <c r="EQ76" s="12"/>
      <c r="ER76" s="12"/>
      <c r="ES76" s="72"/>
      <c r="ET76" s="973"/>
      <c r="EU76" s="78"/>
      <c r="EV76" s="341"/>
      <c r="EW76" s="341"/>
      <c r="EX76" s="79"/>
      <c r="EY76" s="82"/>
      <c r="EZ76" s="977"/>
      <c r="FA76" s="54"/>
      <c r="FB76" s="341"/>
      <c r="FC76" s="341"/>
      <c r="FD76" s="341"/>
      <c r="FE76" s="341"/>
      <c r="FF76" s="980"/>
      <c r="FG76" s="54"/>
      <c r="FH76" s="341"/>
      <c r="FI76" s="341"/>
      <c r="FJ76" s="341"/>
      <c r="FK76" s="341"/>
      <c r="FL76" s="980"/>
      <c r="FM76" s="54"/>
      <c r="FN76" s="341"/>
      <c r="FO76" s="341"/>
      <c r="FP76" s="341"/>
      <c r="FQ76" s="341"/>
      <c r="FR76" s="980"/>
      <c r="FS76" s="54"/>
      <c r="FT76" s="341"/>
      <c r="FU76" s="341"/>
      <c r="FV76" s="341"/>
      <c r="FW76" s="341"/>
      <c r="FX76" s="980"/>
      <c r="FY76" s="54"/>
      <c r="FZ76" s="341"/>
      <c r="GA76" s="341"/>
      <c r="GB76" s="341"/>
      <c r="GC76" s="341"/>
      <c r="GD76" s="980"/>
      <c r="GE76" s="54"/>
      <c r="GF76" s="341"/>
      <c r="GG76" s="341"/>
      <c r="GH76" s="341"/>
      <c r="GI76" s="341"/>
      <c r="GJ76" s="980"/>
      <c r="GK76" s="54"/>
      <c r="GL76" s="341"/>
      <c r="GM76" s="341"/>
      <c r="GN76" s="341"/>
      <c r="GO76" s="341"/>
      <c r="GP76" s="980"/>
      <c r="GQ76" s="54"/>
      <c r="GR76" s="341"/>
      <c r="GS76" s="341"/>
      <c r="GT76" s="341"/>
      <c r="GU76" s="341"/>
      <c r="GV76" s="980"/>
      <c r="GW76" s="72"/>
      <c r="GX76" s="12"/>
      <c r="GY76" s="12"/>
      <c r="GZ76" s="12"/>
      <c r="HA76" s="12"/>
      <c r="HB76" s="12"/>
      <c r="HC76" s="12"/>
      <c r="HD76" s="12"/>
      <c r="HE76" s="12"/>
      <c r="HF76" s="12"/>
      <c r="HG76" s="12"/>
      <c r="HH76" s="12"/>
      <c r="HI76" s="12"/>
      <c r="HJ76" s="12"/>
      <c r="HK76" s="12"/>
      <c r="HL76" s="12"/>
      <c r="HM76" s="12"/>
      <c r="HN76" s="937"/>
      <c r="HO76" s="184"/>
      <c r="HP76" s="506"/>
      <c r="HQ76" s="12"/>
      <c r="HR76" s="229"/>
      <c r="HS76" s="12"/>
    </row>
    <row r="77" spans="1:227" hidden="1" x14ac:dyDescent="0.25">
      <c r="A77" s="58">
        <v>74</v>
      </c>
      <c r="C77" s="265"/>
      <c r="D77" s="149"/>
      <c r="E77" s="149"/>
      <c r="F77" s="149"/>
      <c r="G77" s="240"/>
      <c r="H77" s="996"/>
      <c r="I77" s="265"/>
      <c r="J77" s="149"/>
      <c r="K77" s="149"/>
      <c r="L77" s="149"/>
      <c r="M77" s="240"/>
      <c r="N77" s="973"/>
      <c r="O77" s="265"/>
      <c r="P77" s="149"/>
      <c r="Q77" s="149"/>
      <c r="R77" s="149"/>
      <c r="S77" s="240"/>
      <c r="T77" s="973"/>
      <c r="U77" s="265"/>
      <c r="V77" s="149"/>
      <c r="W77" s="149"/>
      <c r="X77" s="149"/>
      <c r="Y77" s="240"/>
      <c r="Z77" s="973"/>
      <c r="AA77" s="78"/>
      <c r="AB77" s="341"/>
      <c r="AC77" s="341"/>
      <c r="AD77" s="79"/>
      <c r="AE77" s="82"/>
      <c r="AF77" s="973"/>
      <c r="AG77" s="236"/>
      <c r="AH77" s="149"/>
      <c r="AI77" s="149"/>
      <c r="AJ77" s="234"/>
      <c r="AK77" s="243"/>
      <c r="AL77" s="973"/>
      <c r="AM77" s="236"/>
      <c r="AN77" s="149"/>
      <c r="AO77" s="149"/>
      <c r="AP77" s="234"/>
      <c r="AQ77" s="243"/>
      <c r="AR77" s="973"/>
      <c r="AS77" s="265"/>
      <c r="AT77" s="149"/>
      <c r="AU77" s="149"/>
      <c r="AV77" s="149"/>
      <c r="AW77" s="240"/>
      <c r="AX77" s="973"/>
      <c r="AY77" s="265"/>
      <c r="AZ77" s="149"/>
      <c r="BA77" s="149"/>
      <c r="BB77" s="149"/>
      <c r="BC77" s="240"/>
      <c r="BD77" s="973"/>
      <c r="BE77" s="236"/>
      <c r="BF77" s="149"/>
      <c r="BG77" s="149"/>
      <c r="BH77" s="234"/>
      <c r="BI77" s="243"/>
      <c r="BJ77" s="973"/>
      <c r="BK77" s="236"/>
      <c r="BL77" s="149"/>
      <c r="BM77" s="149"/>
      <c r="BN77" s="234"/>
      <c r="BO77" s="243"/>
      <c r="BP77" s="973"/>
      <c r="BQ77" s="236"/>
      <c r="BR77" s="236"/>
      <c r="BS77" s="236"/>
      <c r="BT77" s="236"/>
      <c r="BU77" s="236"/>
      <c r="BV77" s="12"/>
      <c r="BW77" s="72"/>
      <c r="BX77" s="973"/>
      <c r="BY77" s="54"/>
      <c r="BZ77" s="341"/>
      <c r="CA77" s="341"/>
      <c r="CB77" s="341"/>
      <c r="CC77" s="67"/>
      <c r="CD77" s="973"/>
      <c r="CE77" s="78"/>
      <c r="CF77" s="341"/>
      <c r="CG77" s="341"/>
      <c r="CH77" s="79"/>
      <c r="CI77" s="82"/>
      <c r="CJ77" s="973"/>
      <c r="CK77" s="78"/>
      <c r="CL77" s="341"/>
      <c r="CM77" s="341"/>
      <c r="CN77" s="79"/>
      <c r="CO77" s="82"/>
      <c r="CP77" s="973"/>
      <c r="CQ77" s="78"/>
      <c r="CR77" s="341"/>
      <c r="CS77" s="341"/>
      <c r="CT77" s="79"/>
      <c r="CU77" s="82"/>
      <c r="CV77" s="973"/>
      <c r="CW77" s="78"/>
      <c r="CX77" s="341"/>
      <c r="CY77" s="341"/>
      <c r="CZ77" s="79"/>
      <c r="DA77" s="82"/>
      <c r="DB77" s="973"/>
      <c r="DC77" s="78"/>
      <c r="DD77" s="341"/>
      <c r="DE77" s="341"/>
      <c r="DF77" s="79"/>
      <c r="DG77" s="82"/>
      <c r="DH77" s="973"/>
      <c r="DI77" s="78"/>
      <c r="DJ77" s="341"/>
      <c r="DK77" s="341"/>
      <c r="DL77" s="79"/>
      <c r="DM77" s="82"/>
      <c r="DN77" s="973"/>
      <c r="DO77" s="78"/>
      <c r="DP77" s="341"/>
      <c r="DQ77" s="341"/>
      <c r="DR77" s="79"/>
      <c r="DS77" s="82"/>
      <c r="DT77" s="973"/>
      <c r="DU77" s="78"/>
      <c r="DV77" s="341"/>
      <c r="DW77" s="341"/>
      <c r="DX77" s="79"/>
      <c r="DY77" s="82"/>
      <c r="DZ77" s="973"/>
      <c r="EA77" s="78"/>
      <c r="EB77" s="341"/>
      <c r="EC77" s="341"/>
      <c r="ED77" s="79"/>
      <c r="EE77" s="82"/>
      <c r="EF77" s="973"/>
      <c r="EG77" s="236"/>
      <c r="EH77" s="149"/>
      <c r="EI77" s="149"/>
      <c r="EJ77" s="234"/>
      <c r="EK77" s="243"/>
      <c r="EL77" s="973"/>
      <c r="EM77" s="12"/>
      <c r="EN77" s="12"/>
      <c r="EO77" s="12"/>
      <c r="EP77" s="12"/>
      <c r="EQ77" s="12"/>
      <c r="ER77" s="12"/>
      <c r="ES77" s="72"/>
      <c r="ET77" s="973"/>
      <c r="EU77" s="78"/>
      <c r="EV77" s="341"/>
      <c r="EW77" s="341"/>
      <c r="EX77" s="79"/>
      <c r="EY77" s="82"/>
      <c r="EZ77" s="977"/>
      <c r="FA77" s="54"/>
      <c r="FB77" s="341"/>
      <c r="FC77" s="341"/>
      <c r="FD77" s="341"/>
      <c r="FE77" s="341"/>
      <c r="FF77" s="980"/>
      <c r="FG77" s="54"/>
      <c r="FH77" s="341"/>
      <c r="FI77" s="341"/>
      <c r="FJ77" s="341"/>
      <c r="FK77" s="341"/>
      <c r="FL77" s="980"/>
      <c r="FM77" s="54"/>
      <c r="FN77" s="341"/>
      <c r="FO77" s="341"/>
      <c r="FP77" s="341"/>
      <c r="FQ77" s="341"/>
      <c r="FR77" s="980"/>
      <c r="FS77" s="54"/>
      <c r="FT77" s="341"/>
      <c r="FU77" s="341"/>
      <c r="FV77" s="341"/>
      <c r="FW77" s="341"/>
      <c r="FX77" s="980"/>
      <c r="FY77" s="54"/>
      <c r="FZ77" s="341"/>
      <c r="GA77" s="341"/>
      <c r="GB77" s="341"/>
      <c r="GC77" s="341"/>
      <c r="GD77" s="980"/>
      <c r="GE77" s="54"/>
      <c r="GF77" s="341"/>
      <c r="GG77" s="341"/>
      <c r="GH77" s="341"/>
      <c r="GI77" s="341"/>
      <c r="GJ77" s="980"/>
      <c r="GK77" s="54"/>
      <c r="GL77" s="341"/>
      <c r="GM77" s="341"/>
      <c r="GN77" s="341"/>
      <c r="GO77" s="341"/>
      <c r="GP77" s="980"/>
      <c r="GQ77" s="54"/>
      <c r="GR77" s="341"/>
      <c r="GS77" s="341"/>
      <c r="GT77" s="341"/>
      <c r="GU77" s="341"/>
      <c r="GV77" s="980"/>
      <c r="GW77" s="72"/>
      <c r="GX77" s="12"/>
      <c r="GY77" s="12"/>
      <c r="GZ77" s="12"/>
      <c r="HA77" s="12"/>
      <c r="HB77" s="12"/>
      <c r="HC77" s="12"/>
      <c r="HD77" s="12"/>
      <c r="HE77" s="12"/>
      <c r="HF77" s="12"/>
      <c r="HG77" s="12"/>
      <c r="HH77" s="12"/>
      <c r="HI77" s="12"/>
      <c r="HJ77" s="12"/>
      <c r="HK77" s="12"/>
      <c r="HL77" s="12"/>
      <c r="HM77" s="12"/>
      <c r="HN77" s="937"/>
      <c r="HO77" s="184"/>
      <c r="HP77" s="506"/>
      <c r="HQ77" s="12"/>
      <c r="HR77" s="229"/>
      <c r="HS77" s="12"/>
    </row>
    <row r="78" spans="1:227" hidden="1" x14ac:dyDescent="0.25">
      <c r="A78" s="58">
        <v>75</v>
      </c>
      <c r="C78" s="265"/>
      <c r="D78" s="149"/>
      <c r="E78" s="149"/>
      <c r="F78" s="149"/>
      <c r="G78" s="240"/>
      <c r="H78" s="996"/>
      <c r="I78" s="265"/>
      <c r="J78" s="149"/>
      <c r="K78" s="149"/>
      <c r="L78" s="149"/>
      <c r="M78" s="240"/>
      <c r="N78" s="973"/>
      <c r="O78" s="265"/>
      <c r="P78" s="149"/>
      <c r="Q78" s="149"/>
      <c r="R78" s="149"/>
      <c r="S78" s="240"/>
      <c r="T78" s="973"/>
      <c r="U78" s="265"/>
      <c r="V78" s="149"/>
      <c r="W78" s="149"/>
      <c r="X78" s="149"/>
      <c r="Y78" s="240"/>
      <c r="Z78" s="973"/>
      <c r="AA78" s="78"/>
      <c r="AB78" s="341"/>
      <c r="AC78" s="341"/>
      <c r="AD78" s="79"/>
      <c r="AE78" s="82"/>
      <c r="AF78" s="973"/>
      <c r="AG78" s="236"/>
      <c r="AH78" s="149"/>
      <c r="AI78" s="149"/>
      <c r="AJ78" s="234"/>
      <c r="AK78" s="243"/>
      <c r="AL78" s="973"/>
      <c r="AM78" s="236"/>
      <c r="AN78" s="149"/>
      <c r="AO78" s="149"/>
      <c r="AP78" s="234"/>
      <c r="AQ78" s="243"/>
      <c r="AR78" s="973"/>
      <c r="AS78" s="265"/>
      <c r="AT78" s="149"/>
      <c r="AU78" s="149"/>
      <c r="AV78" s="149"/>
      <c r="AW78" s="240"/>
      <c r="AX78" s="973"/>
      <c r="AY78" s="265"/>
      <c r="AZ78" s="149"/>
      <c r="BA78" s="149"/>
      <c r="BB78" s="149"/>
      <c r="BC78" s="240"/>
      <c r="BD78" s="973"/>
      <c r="BE78" s="236"/>
      <c r="BF78" s="149"/>
      <c r="BG78" s="149"/>
      <c r="BH78" s="234"/>
      <c r="BI78" s="243"/>
      <c r="BJ78" s="973"/>
      <c r="BK78" s="236"/>
      <c r="BL78" s="149"/>
      <c r="BM78" s="149"/>
      <c r="BN78" s="234"/>
      <c r="BO78" s="243"/>
      <c r="BP78" s="973"/>
      <c r="BQ78" s="236"/>
      <c r="BR78" s="236"/>
      <c r="BS78" s="236"/>
      <c r="BT78" s="236"/>
      <c r="BU78" s="236"/>
      <c r="BV78" s="12"/>
      <c r="BW78" s="72"/>
      <c r="BX78" s="973"/>
      <c r="BY78" s="54"/>
      <c r="BZ78" s="341"/>
      <c r="CA78" s="341"/>
      <c r="CB78" s="341"/>
      <c r="CC78" s="67"/>
      <c r="CD78" s="973"/>
      <c r="CE78" s="78"/>
      <c r="CF78" s="341"/>
      <c r="CG78" s="341"/>
      <c r="CH78" s="79"/>
      <c r="CI78" s="82"/>
      <c r="CJ78" s="973"/>
      <c r="CK78" s="78"/>
      <c r="CL78" s="341"/>
      <c r="CM78" s="341"/>
      <c r="CN78" s="79"/>
      <c r="CO78" s="82"/>
      <c r="CP78" s="973"/>
      <c r="CQ78" s="78"/>
      <c r="CR78" s="341"/>
      <c r="CS78" s="341"/>
      <c r="CT78" s="79"/>
      <c r="CU78" s="82"/>
      <c r="CV78" s="973"/>
      <c r="CW78" s="78"/>
      <c r="CX78" s="341"/>
      <c r="CY78" s="341"/>
      <c r="CZ78" s="79"/>
      <c r="DA78" s="82"/>
      <c r="DB78" s="973"/>
      <c r="DC78" s="78"/>
      <c r="DD78" s="341"/>
      <c r="DE78" s="341"/>
      <c r="DF78" s="79"/>
      <c r="DG78" s="82"/>
      <c r="DH78" s="973"/>
      <c r="DI78" s="78"/>
      <c r="DJ78" s="341"/>
      <c r="DK78" s="341"/>
      <c r="DL78" s="79"/>
      <c r="DM78" s="82"/>
      <c r="DN78" s="973"/>
      <c r="DO78" s="78"/>
      <c r="DP78" s="341"/>
      <c r="DQ78" s="341"/>
      <c r="DR78" s="79"/>
      <c r="DS78" s="82"/>
      <c r="DT78" s="973"/>
      <c r="DU78" s="78"/>
      <c r="DV78" s="341"/>
      <c r="DW78" s="341"/>
      <c r="DX78" s="79"/>
      <c r="DY78" s="82"/>
      <c r="DZ78" s="973"/>
      <c r="EA78" s="78"/>
      <c r="EB78" s="341"/>
      <c r="EC78" s="341"/>
      <c r="ED78" s="79"/>
      <c r="EE78" s="82"/>
      <c r="EF78" s="973"/>
      <c r="EG78" s="236"/>
      <c r="EH78" s="149"/>
      <c r="EI78" s="149"/>
      <c r="EJ78" s="234"/>
      <c r="EK78" s="243"/>
      <c r="EL78" s="973"/>
      <c r="EM78" s="12"/>
      <c r="EN78" s="12"/>
      <c r="EO78" s="12"/>
      <c r="EP78" s="12"/>
      <c r="EQ78" s="12"/>
      <c r="ER78" s="12"/>
      <c r="ES78" s="72"/>
      <c r="ET78" s="973"/>
      <c r="EU78" s="78"/>
      <c r="EV78" s="341"/>
      <c r="EW78" s="341"/>
      <c r="EX78" s="79"/>
      <c r="EY78" s="82"/>
      <c r="EZ78" s="977"/>
      <c r="FA78" s="54"/>
      <c r="FB78" s="341"/>
      <c r="FC78" s="341"/>
      <c r="FD78" s="341"/>
      <c r="FE78" s="341"/>
      <c r="FF78" s="980"/>
      <c r="FG78" s="54"/>
      <c r="FH78" s="341"/>
      <c r="FI78" s="341"/>
      <c r="FJ78" s="341"/>
      <c r="FK78" s="341"/>
      <c r="FL78" s="980"/>
      <c r="FM78" s="54"/>
      <c r="FN78" s="341"/>
      <c r="FO78" s="341"/>
      <c r="FP78" s="341"/>
      <c r="FQ78" s="341"/>
      <c r="FR78" s="980"/>
      <c r="FS78" s="54"/>
      <c r="FT78" s="341"/>
      <c r="FU78" s="341"/>
      <c r="FV78" s="341"/>
      <c r="FW78" s="341"/>
      <c r="FX78" s="980"/>
      <c r="FY78" s="54"/>
      <c r="FZ78" s="341"/>
      <c r="GA78" s="341"/>
      <c r="GB78" s="341"/>
      <c r="GC78" s="341"/>
      <c r="GD78" s="980"/>
      <c r="GE78" s="54"/>
      <c r="GF78" s="341"/>
      <c r="GG78" s="341"/>
      <c r="GH78" s="341"/>
      <c r="GI78" s="341"/>
      <c r="GJ78" s="980"/>
      <c r="GK78" s="54"/>
      <c r="GL78" s="341"/>
      <c r="GM78" s="341"/>
      <c r="GN78" s="341"/>
      <c r="GO78" s="341"/>
      <c r="GP78" s="980"/>
      <c r="GQ78" s="54"/>
      <c r="GR78" s="341"/>
      <c r="GS78" s="341"/>
      <c r="GT78" s="341"/>
      <c r="GU78" s="341"/>
      <c r="GV78" s="980"/>
      <c r="GW78" s="72"/>
      <c r="GX78" s="12"/>
      <c r="GY78" s="12"/>
      <c r="GZ78" s="12"/>
      <c r="HA78" s="12"/>
      <c r="HB78" s="12"/>
      <c r="HC78" s="12"/>
      <c r="HD78" s="12"/>
      <c r="HE78" s="12"/>
      <c r="HF78" s="12"/>
      <c r="HG78" s="12"/>
      <c r="HH78" s="12"/>
      <c r="HI78" s="12"/>
      <c r="HJ78" s="12"/>
      <c r="HK78" s="12"/>
      <c r="HL78" s="12"/>
      <c r="HM78" s="12"/>
      <c r="HN78" s="937"/>
      <c r="HO78" s="184"/>
      <c r="HP78" s="506"/>
      <c r="HQ78" s="12"/>
      <c r="HR78" s="229"/>
      <c r="HS78" s="12"/>
    </row>
    <row r="79" spans="1:227" hidden="1" x14ac:dyDescent="0.25">
      <c r="A79" s="58">
        <v>76</v>
      </c>
      <c r="C79" s="265"/>
      <c r="D79" s="149"/>
      <c r="E79" s="149"/>
      <c r="F79" s="149"/>
      <c r="G79" s="240"/>
      <c r="H79" s="996"/>
      <c r="I79" s="265"/>
      <c r="J79" s="149"/>
      <c r="K79" s="149"/>
      <c r="L79" s="149"/>
      <c r="M79" s="240"/>
      <c r="N79" s="973"/>
      <c r="O79" s="265"/>
      <c r="P79" s="149"/>
      <c r="Q79" s="149"/>
      <c r="R79" s="149"/>
      <c r="S79" s="240"/>
      <c r="T79" s="973"/>
      <c r="U79" s="265"/>
      <c r="V79" s="149"/>
      <c r="W79" s="149"/>
      <c r="X79" s="149"/>
      <c r="Y79" s="240"/>
      <c r="Z79" s="973"/>
      <c r="AA79" s="78"/>
      <c r="AB79" s="341"/>
      <c r="AC79" s="341"/>
      <c r="AD79" s="79"/>
      <c r="AE79" s="82"/>
      <c r="AF79" s="973"/>
      <c r="AG79" s="236"/>
      <c r="AH79" s="149"/>
      <c r="AI79" s="149"/>
      <c r="AJ79" s="234"/>
      <c r="AK79" s="243"/>
      <c r="AL79" s="973"/>
      <c r="AM79" s="236"/>
      <c r="AN79" s="149"/>
      <c r="AO79" s="149"/>
      <c r="AP79" s="234"/>
      <c r="AQ79" s="243"/>
      <c r="AR79" s="973"/>
      <c r="AS79" s="265"/>
      <c r="AT79" s="149"/>
      <c r="AU79" s="149"/>
      <c r="AV79" s="149"/>
      <c r="AW79" s="240"/>
      <c r="AX79" s="973"/>
      <c r="AY79" s="265"/>
      <c r="AZ79" s="149"/>
      <c r="BA79" s="149"/>
      <c r="BB79" s="149"/>
      <c r="BC79" s="240"/>
      <c r="BD79" s="973"/>
      <c r="BE79" s="236"/>
      <c r="BF79" s="149"/>
      <c r="BG79" s="149"/>
      <c r="BH79" s="234"/>
      <c r="BI79" s="243"/>
      <c r="BJ79" s="973"/>
      <c r="BK79" s="236"/>
      <c r="BL79" s="149"/>
      <c r="BM79" s="149"/>
      <c r="BN79" s="234"/>
      <c r="BO79" s="243"/>
      <c r="BP79" s="973"/>
      <c r="BQ79" s="236"/>
      <c r="BR79" s="236"/>
      <c r="BS79" s="236"/>
      <c r="BT79" s="236"/>
      <c r="BU79" s="236"/>
      <c r="BV79" s="12"/>
      <c r="BW79" s="72"/>
      <c r="BX79" s="973"/>
      <c r="BY79" s="54"/>
      <c r="BZ79" s="341"/>
      <c r="CA79" s="341"/>
      <c r="CB79" s="341"/>
      <c r="CC79" s="67"/>
      <c r="CD79" s="973"/>
      <c r="CE79" s="78"/>
      <c r="CF79" s="341"/>
      <c r="CG79" s="341"/>
      <c r="CH79" s="79"/>
      <c r="CI79" s="82"/>
      <c r="CJ79" s="973"/>
      <c r="CK79" s="78"/>
      <c r="CL79" s="341"/>
      <c r="CM79" s="341"/>
      <c r="CN79" s="79"/>
      <c r="CO79" s="82"/>
      <c r="CP79" s="973"/>
      <c r="CQ79" s="78"/>
      <c r="CR79" s="341"/>
      <c r="CS79" s="341"/>
      <c r="CT79" s="79"/>
      <c r="CU79" s="82"/>
      <c r="CV79" s="973"/>
      <c r="CW79" s="78"/>
      <c r="CX79" s="341"/>
      <c r="CY79" s="341"/>
      <c r="CZ79" s="79"/>
      <c r="DA79" s="82"/>
      <c r="DB79" s="973"/>
      <c r="DC79" s="78"/>
      <c r="DD79" s="341"/>
      <c r="DE79" s="341"/>
      <c r="DF79" s="79"/>
      <c r="DG79" s="82"/>
      <c r="DH79" s="973"/>
      <c r="DI79" s="78"/>
      <c r="DJ79" s="341"/>
      <c r="DK79" s="341"/>
      <c r="DL79" s="79"/>
      <c r="DM79" s="82"/>
      <c r="DN79" s="973"/>
      <c r="DO79" s="78"/>
      <c r="DP79" s="341"/>
      <c r="DQ79" s="341"/>
      <c r="DR79" s="79"/>
      <c r="DS79" s="82"/>
      <c r="DT79" s="973"/>
      <c r="DU79" s="78"/>
      <c r="DV79" s="341"/>
      <c r="DW79" s="341"/>
      <c r="DX79" s="79"/>
      <c r="DY79" s="82"/>
      <c r="DZ79" s="973"/>
      <c r="EA79" s="78"/>
      <c r="EB79" s="341"/>
      <c r="EC79" s="341"/>
      <c r="ED79" s="79"/>
      <c r="EE79" s="82"/>
      <c r="EF79" s="973"/>
      <c r="EG79" s="236"/>
      <c r="EH79" s="149"/>
      <c r="EI79" s="149"/>
      <c r="EJ79" s="234"/>
      <c r="EK79" s="243"/>
      <c r="EL79" s="973"/>
      <c r="EM79" s="12"/>
      <c r="EN79" s="12"/>
      <c r="EO79" s="12"/>
      <c r="EP79" s="12"/>
      <c r="EQ79" s="12"/>
      <c r="ER79" s="12"/>
      <c r="ES79" s="72"/>
      <c r="ET79" s="973"/>
      <c r="EU79" s="78"/>
      <c r="EV79" s="341"/>
      <c r="EW79" s="341"/>
      <c r="EX79" s="79"/>
      <c r="EY79" s="82"/>
      <c r="EZ79" s="977"/>
      <c r="FA79" s="54"/>
      <c r="FB79" s="341"/>
      <c r="FC79" s="341"/>
      <c r="FD79" s="341"/>
      <c r="FE79" s="341"/>
      <c r="FF79" s="980"/>
      <c r="FG79" s="54"/>
      <c r="FH79" s="341"/>
      <c r="FI79" s="341"/>
      <c r="FJ79" s="341"/>
      <c r="FK79" s="341"/>
      <c r="FL79" s="980"/>
      <c r="FM79" s="54"/>
      <c r="FN79" s="341"/>
      <c r="FO79" s="341"/>
      <c r="FP79" s="341"/>
      <c r="FQ79" s="341"/>
      <c r="FR79" s="980"/>
      <c r="FS79" s="54"/>
      <c r="FT79" s="341"/>
      <c r="FU79" s="341"/>
      <c r="FV79" s="341"/>
      <c r="FW79" s="341"/>
      <c r="FX79" s="980"/>
      <c r="FY79" s="54"/>
      <c r="FZ79" s="341"/>
      <c r="GA79" s="341"/>
      <c r="GB79" s="341"/>
      <c r="GC79" s="341"/>
      <c r="GD79" s="980"/>
      <c r="GE79" s="54"/>
      <c r="GF79" s="341"/>
      <c r="GG79" s="341"/>
      <c r="GH79" s="341"/>
      <c r="GI79" s="341"/>
      <c r="GJ79" s="980"/>
      <c r="GK79" s="54"/>
      <c r="GL79" s="341"/>
      <c r="GM79" s="341"/>
      <c r="GN79" s="341"/>
      <c r="GO79" s="341"/>
      <c r="GP79" s="980"/>
      <c r="GQ79" s="54"/>
      <c r="GR79" s="341"/>
      <c r="GS79" s="341"/>
      <c r="GT79" s="341"/>
      <c r="GU79" s="341"/>
      <c r="GV79" s="980"/>
      <c r="GW79" s="72"/>
      <c r="GX79" s="12"/>
      <c r="GY79" s="12"/>
      <c r="GZ79" s="12"/>
      <c r="HA79" s="12"/>
      <c r="HB79" s="12"/>
      <c r="HC79" s="12"/>
      <c r="HD79" s="12"/>
      <c r="HE79" s="12"/>
      <c r="HF79" s="12"/>
      <c r="HG79" s="12"/>
      <c r="HH79" s="12"/>
      <c r="HI79" s="12"/>
      <c r="HJ79" s="12"/>
      <c r="HK79" s="12"/>
      <c r="HL79" s="12"/>
      <c r="HM79" s="12"/>
      <c r="HN79" s="937"/>
      <c r="HO79" s="184"/>
      <c r="HP79" s="506"/>
      <c r="HQ79" s="12"/>
      <c r="HR79" s="229"/>
      <c r="HS79" s="12"/>
    </row>
    <row r="80" spans="1:227" hidden="1" x14ac:dyDescent="0.25">
      <c r="A80" s="58">
        <v>77</v>
      </c>
      <c r="C80" s="265"/>
      <c r="D80" s="149"/>
      <c r="E80" s="149"/>
      <c r="F80" s="149"/>
      <c r="G80" s="240"/>
      <c r="H80" s="996"/>
      <c r="I80" s="265"/>
      <c r="J80" s="149"/>
      <c r="K80" s="149"/>
      <c r="L80" s="149"/>
      <c r="M80" s="240"/>
      <c r="N80" s="973"/>
      <c r="O80" s="265"/>
      <c r="P80" s="149"/>
      <c r="Q80" s="149"/>
      <c r="R80" s="149"/>
      <c r="S80" s="240"/>
      <c r="T80" s="973"/>
      <c r="U80" s="265"/>
      <c r="V80" s="149"/>
      <c r="W80" s="149"/>
      <c r="X80" s="149"/>
      <c r="Y80" s="240"/>
      <c r="Z80" s="973"/>
      <c r="AA80" s="78"/>
      <c r="AB80" s="341"/>
      <c r="AC80" s="341"/>
      <c r="AD80" s="79"/>
      <c r="AE80" s="82"/>
      <c r="AF80" s="973"/>
      <c r="AG80" s="236"/>
      <c r="AH80" s="149"/>
      <c r="AI80" s="149"/>
      <c r="AJ80" s="234"/>
      <c r="AK80" s="243"/>
      <c r="AL80" s="973"/>
      <c r="AM80" s="236"/>
      <c r="AN80" s="149"/>
      <c r="AO80" s="149"/>
      <c r="AP80" s="234"/>
      <c r="AQ80" s="243"/>
      <c r="AR80" s="973"/>
      <c r="AS80" s="265"/>
      <c r="AT80" s="149"/>
      <c r="AU80" s="149"/>
      <c r="AV80" s="149"/>
      <c r="AW80" s="240"/>
      <c r="AX80" s="973"/>
      <c r="AY80" s="265"/>
      <c r="AZ80" s="149"/>
      <c r="BA80" s="149"/>
      <c r="BB80" s="149"/>
      <c r="BC80" s="240"/>
      <c r="BD80" s="973"/>
      <c r="BE80" s="236"/>
      <c r="BF80" s="149"/>
      <c r="BG80" s="149"/>
      <c r="BH80" s="234"/>
      <c r="BI80" s="243"/>
      <c r="BJ80" s="973"/>
      <c r="BK80" s="236"/>
      <c r="BL80" s="149"/>
      <c r="BM80" s="149"/>
      <c r="BN80" s="234"/>
      <c r="BO80" s="243"/>
      <c r="BP80" s="973"/>
      <c r="BQ80" s="236"/>
      <c r="BR80" s="236"/>
      <c r="BS80" s="236"/>
      <c r="BT80" s="236"/>
      <c r="BU80" s="236"/>
      <c r="BV80" s="12"/>
      <c r="BW80" s="72"/>
      <c r="BX80" s="973"/>
      <c r="BY80" s="54"/>
      <c r="BZ80" s="341"/>
      <c r="CA80" s="341"/>
      <c r="CB80" s="341"/>
      <c r="CC80" s="67"/>
      <c r="CD80" s="973"/>
      <c r="CE80" s="78"/>
      <c r="CF80" s="341"/>
      <c r="CG80" s="341"/>
      <c r="CH80" s="79"/>
      <c r="CI80" s="82"/>
      <c r="CJ80" s="973"/>
      <c r="CK80" s="78"/>
      <c r="CL80" s="341"/>
      <c r="CM80" s="341"/>
      <c r="CN80" s="79"/>
      <c r="CO80" s="82"/>
      <c r="CP80" s="973"/>
      <c r="CQ80" s="78"/>
      <c r="CR80" s="341"/>
      <c r="CS80" s="341"/>
      <c r="CT80" s="79"/>
      <c r="CU80" s="82"/>
      <c r="CV80" s="973"/>
      <c r="CW80" s="78"/>
      <c r="CX80" s="341"/>
      <c r="CY80" s="341"/>
      <c r="CZ80" s="79"/>
      <c r="DA80" s="82"/>
      <c r="DB80" s="973"/>
      <c r="DC80" s="78"/>
      <c r="DD80" s="341"/>
      <c r="DE80" s="341"/>
      <c r="DF80" s="79"/>
      <c r="DG80" s="82"/>
      <c r="DH80" s="973"/>
      <c r="DI80" s="78"/>
      <c r="DJ80" s="341"/>
      <c r="DK80" s="341"/>
      <c r="DL80" s="79"/>
      <c r="DM80" s="82"/>
      <c r="DN80" s="973"/>
      <c r="DO80" s="78"/>
      <c r="DP80" s="341"/>
      <c r="DQ80" s="341"/>
      <c r="DR80" s="79"/>
      <c r="DS80" s="82"/>
      <c r="DT80" s="973"/>
      <c r="DU80" s="78"/>
      <c r="DV80" s="341"/>
      <c r="DW80" s="341"/>
      <c r="DX80" s="79"/>
      <c r="DY80" s="82"/>
      <c r="DZ80" s="973"/>
      <c r="EA80" s="78"/>
      <c r="EB80" s="341"/>
      <c r="EC80" s="341"/>
      <c r="ED80" s="79"/>
      <c r="EE80" s="82"/>
      <c r="EF80" s="973"/>
      <c r="EG80" s="236"/>
      <c r="EH80" s="149"/>
      <c r="EI80" s="149"/>
      <c r="EJ80" s="234"/>
      <c r="EK80" s="243"/>
      <c r="EL80" s="973"/>
      <c r="EM80" s="12"/>
      <c r="EN80" s="12"/>
      <c r="EO80" s="12"/>
      <c r="EP80" s="12"/>
      <c r="EQ80" s="12"/>
      <c r="ER80" s="12"/>
      <c r="ES80" s="72"/>
      <c r="ET80" s="973"/>
      <c r="EU80" s="78"/>
      <c r="EV80" s="341"/>
      <c r="EW80" s="341"/>
      <c r="EX80" s="79"/>
      <c r="EY80" s="82"/>
      <c r="EZ80" s="977"/>
      <c r="FA80" s="54"/>
      <c r="FB80" s="341"/>
      <c r="FC80" s="341"/>
      <c r="FD80" s="341"/>
      <c r="FE80" s="341"/>
      <c r="FF80" s="980"/>
      <c r="FG80" s="54"/>
      <c r="FH80" s="341"/>
      <c r="FI80" s="341"/>
      <c r="FJ80" s="341"/>
      <c r="FK80" s="341"/>
      <c r="FL80" s="980"/>
      <c r="FM80" s="54"/>
      <c r="FN80" s="341"/>
      <c r="FO80" s="341"/>
      <c r="FP80" s="341"/>
      <c r="FQ80" s="341"/>
      <c r="FR80" s="980"/>
      <c r="FS80" s="54"/>
      <c r="FT80" s="341"/>
      <c r="FU80" s="341"/>
      <c r="FV80" s="341"/>
      <c r="FW80" s="341"/>
      <c r="FX80" s="980"/>
      <c r="FY80" s="54"/>
      <c r="FZ80" s="341"/>
      <c r="GA80" s="341"/>
      <c r="GB80" s="341"/>
      <c r="GC80" s="341"/>
      <c r="GD80" s="980"/>
      <c r="GE80" s="54"/>
      <c r="GF80" s="341"/>
      <c r="GG80" s="341"/>
      <c r="GH80" s="341"/>
      <c r="GI80" s="341"/>
      <c r="GJ80" s="980"/>
      <c r="GK80" s="54"/>
      <c r="GL80" s="341"/>
      <c r="GM80" s="341"/>
      <c r="GN80" s="341"/>
      <c r="GO80" s="341"/>
      <c r="GP80" s="980"/>
      <c r="GQ80" s="54"/>
      <c r="GR80" s="341"/>
      <c r="GS80" s="341"/>
      <c r="GT80" s="341"/>
      <c r="GU80" s="341"/>
      <c r="GV80" s="980"/>
      <c r="GW80" s="72"/>
      <c r="GX80" s="12"/>
      <c r="GY80" s="12"/>
      <c r="GZ80" s="12"/>
      <c r="HA80" s="12"/>
      <c r="HB80" s="12"/>
      <c r="HC80" s="12"/>
      <c r="HD80" s="12"/>
      <c r="HE80" s="12"/>
      <c r="HF80" s="12"/>
      <c r="HG80" s="12"/>
      <c r="HH80" s="12"/>
      <c r="HI80" s="12"/>
      <c r="HJ80" s="12"/>
      <c r="HK80" s="12"/>
      <c r="HL80" s="12"/>
      <c r="HM80" s="12"/>
      <c r="HN80" s="937"/>
      <c r="HO80" s="184"/>
      <c r="HP80" s="506"/>
      <c r="HQ80" s="12"/>
      <c r="HR80" s="229"/>
      <c r="HS80" s="12"/>
    </row>
    <row r="81" spans="1:227" hidden="1" x14ac:dyDescent="0.25">
      <c r="A81" s="58">
        <v>78</v>
      </c>
      <c r="C81" s="265"/>
      <c r="D81" s="149"/>
      <c r="E81" s="149"/>
      <c r="F81" s="149"/>
      <c r="G81" s="240"/>
      <c r="H81" s="996"/>
      <c r="I81" s="265"/>
      <c r="J81" s="149"/>
      <c r="K81" s="149"/>
      <c r="L81" s="149"/>
      <c r="M81" s="240"/>
      <c r="N81" s="973"/>
      <c r="O81" s="265"/>
      <c r="P81" s="149"/>
      <c r="Q81" s="149"/>
      <c r="R81" s="149"/>
      <c r="S81" s="240"/>
      <c r="T81" s="973"/>
      <c r="U81" s="265"/>
      <c r="V81" s="149"/>
      <c r="W81" s="149"/>
      <c r="X81" s="149"/>
      <c r="Y81" s="240"/>
      <c r="Z81" s="973"/>
      <c r="AA81" s="78"/>
      <c r="AB81" s="341"/>
      <c r="AC81" s="341"/>
      <c r="AD81" s="79"/>
      <c r="AE81" s="82"/>
      <c r="AF81" s="973"/>
      <c r="AG81" s="236"/>
      <c r="AH81" s="149"/>
      <c r="AI81" s="149"/>
      <c r="AJ81" s="234"/>
      <c r="AK81" s="243"/>
      <c r="AL81" s="973"/>
      <c r="AM81" s="236"/>
      <c r="AN81" s="149"/>
      <c r="AO81" s="149"/>
      <c r="AP81" s="234"/>
      <c r="AQ81" s="243"/>
      <c r="AR81" s="973"/>
      <c r="AS81" s="265"/>
      <c r="AT81" s="149"/>
      <c r="AU81" s="149"/>
      <c r="AV81" s="149"/>
      <c r="AW81" s="240"/>
      <c r="AX81" s="973"/>
      <c r="AY81" s="265"/>
      <c r="AZ81" s="149"/>
      <c r="BA81" s="149"/>
      <c r="BB81" s="149"/>
      <c r="BC81" s="240"/>
      <c r="BD81" s="973"/>
      <c r="BE81" s="236"/>
      <c r="BF81" s="149"/>
      <c r="BG81" s="149"/>
      <c r="BH81" s="234"/>
      <c r="BI81" s="243"/>
      <c r="BJ81" s="973"/>
      <c r="BK81" s="236"/>
      <c r="BL81" s="149"/>
      <c r="BM81" s="149"/>
      <c r="BN81" s="234"/>
      <c r="BO81" s="243"/>
      <c r="BP81" s="973"/>
      <c r="BQ81" s="236"/>
      <c r="BR81" s="236"/>
      <c r="BS81" s="236"/>
      <c r="BT81" s="236"/>
      <c r="BU81" s="236"/>
      <c r="BV81" s="12"/>
      <c r="BW81" s="72"/>
      <c r="BX81" s="973"/>
      <c r="BY81" s="54"/>
      <c r="BZ81" s="341"/>
      <c r="CA81" s="341"/>
      <c r="CB81" s="341"/>
      <c r="CC81" s="67"/>
      <c r="CD81" s="973"/>
      <c r="CE81" s="78"/>
      <c r="CF81" s="341"/>
      <c r="CG81" s="341"/>
      <c r="CH81" s="79"/>
      <c r="CI81" s="82"/>
      <c r="CJ81" s="973"/>
      <c r="CK81" s="78"/>
      <c r="CL81" s="341"/>
      <c r="CM81" s="341"/>
      <c r="CN81" s="79"/>
      <c r="CO81" s="82"/>
      <c r="CP81" s="973"/>
      <c r="CQ81" s="78"/>
      <c r="CR81" s="341"/>
      <c r="CS81" s="341"/>
      <c r="CT81" s="79"/>
      <c r="CU81" s="82"/>
      <c r="CV81" s="973"/>
      <c r="CW81" s="78"/>
      <c r="CX81" s="341"/>
      <c r="CY81" s="341"/>
      <c r="CZ81" s="79"/>
      <c r="DA81" s="82"/>
      <c r="DB81" s="973"/>
      <c r="DC81" s="78"/>
      <c r="DD81" s="341"/>
      <c r="DE81" s="341"/>
      <c r="DF81" s="79"/>
      <c r="DG81" s="82"/>
      <c r="DH81" s="973"/>
      <c r="DI81" s="78"/>
      <c r="DJ81" s="341"/>
      <c r="DK81" s="341"/>
      <c r="DL81" s="79"/>
      <c r="DM81" s="82"/>
      <c r="DN81" s="973"/>
      <c r="DO81" s="78"/>
      <c r="DP81" s="341"/>
      <c r="DQ81" s="341"/>
      <c r="DR81" s="79"/>
      <c r="DS81" s="82"/>
      <c r="DT81" s="973"/>
      <c r="DU81" s="78"/>
      <c r="DV81" s="341"/>
      <c r="DW81" s="341"/>
      <c r="DX81" s="79"/>
      <c r="DY81" s="82"/>
      <c r="DZ81" s="973"/>
      <c r="EA81" s="78"/>
      <c r="EB81" s="341"/>
      <c r="EC81" s="341"/>
      <c r="ED81" s="79"/>
      <c r="EE81" s="82"/>
      <c r="EF81" s="973"/>
      <c r="EG81" s="236"/>
      <c r="EH81" s="149"/>
      <c r="EI81" s="149"/>
      <c r="EJ81" s="234"/>
      <c r="EK81" s="243"/>
      <c r="EL81" s="973"/>
      <c r="EM81" s="12"/>
      <c r="EN81" s="12"/>
      <c r="EO81" s="12"/>
      <c r="EP81" s="12"/>
      <c r="EQ81" s="12"/>
      <c r="ER81" s="12"/>
      <c r="ES81" s="72"/>
      <c r="ET81" s="973"/>
      <c r="EU81" s="78"/>
      <c r="EV81" s="341"/>
      <c r="EW81" s="341"/>
      <c r="EX81" s="79"/>
      <c r="EY81" s="82"/>
      <c r="EZ81" s="977"/>
      <c r="FA81" s="54"/>
      <c r="FB81" s="341"/>
      <c r="FC81" s="341"/>
      <c r="FD81" s="341"/>
      <c r="FE81" s="341"/>
      <c r="FF81" s="980"/>
      <c r="FG81" s="54"/>
      <c r="FH81" s="341"/>
      <c r="FI81" s="341"/>
      <c r="FJ81" s="341"/>
      <c r="FK81" s="341"/>
      <c r="FL81" s="980"/>
      <c r="FM81" s="54"/>
      <c r="FN81" s="341"/>
      <c r="FO81" s="341"/>
      <c r="FP81" s="341"/>
      <c r="FQ81" s="341"/>
      <c r="FR81" s="980"/>
      <c r="FS81" s="54"/>
      <c r="FT81" s="341"/>
      <c r="FU81" s="341"/>
      <c r="FV81" s="341"/>
      <c r="FW81" s="341"/>
      <c r="FX81" s="980"/>
      <c r="FY81" s="54"/>
      <c r="FZ81" s="341"/>
      <c r="GA81" s="341"/>
      <c r="GB81" s="341"/>
      <c r="GC81" s="341"/>
      <c r="GD81" s="980"/>
      <c r="GE81" s="54"/>
      <c r="GF81" s="341"/>
      <c r="GG81" s="341"/>
      <c r="GH81" s="341"/>
      <c r="GI81" s="341"/>
      <c r="GJ81" s="980"/>
      <c r="GK81" s="54"/>
      <c r="GL81" s="341"/>
      <c r="GM81" s="341"/>
      <c r="GN81" s="341"/>
      <c r="GO81" s="341"/>
      <c r="GP81" s="980"/>
      <c r="GQ81" s="54"/>
      <c r="GR81" s="341"/>
      <c r="GS81" s="341"/>
      <c r="GT81" s="341"/>
      <c r="GU81" s="341"/>
      <c r="GV81" s="980"/>
      <c r="GW81" s="72"/>
      <c r="GX81" s="12"/>
      <c r="GY81" s="12"/>
      <c r="GZ81" s="12"/>
      <c r="HA81" s="12"/>
      <c r="HB81" s="12"/>
      <c r="HC81" s="12"/>
      <c r="HD81" s="12"/>
      <c r="HE81" s="12"/>
      <c r="HF81" s="12"/>
      <c r="HG81" s="12"/>
      <c r="HH81" s="12"/>
      <c r="HI81" s="12"/>
      <c r="HJ81" s="12"/>
      <c r="HK81" s="12"/>
      <c r="HL81" s="12"/>
      <c r="HM81" s="12"/>
      <c r="HN81" s="937"/>
      <c r="HO81" s="184"/>
      <c r="HP81" s="506"/>
      <c r="HQ81" s="12"/>
      <c r="HR81" s="229"/>
      <c r="HS81" s="12"/>
    </row>
    <row r="82" spans="1:227" hidden="1" x14ac:dyDescent="0.25">
      <c r="A82" s="58">
        <v>79</v>
      </c>
      <c r="C82" s="265"/>
      <c r="D82" s="149"/>
      <c r="E82" s="149"/>
      <c r="F82" s="149"/>
      <c r="G82" s="240"/>
      <c r="H82" s="996"/>
      <c r="I82" s="265"/>
      <c r="J82" s="149"/>
      <c r="K82" s="149"/>
      <c r="L82" s="149"/>
      <c r="M82" s="240"/>
      <c r="N82" s="973"/>
      <c r="O82" s="265"/>
      <c r="P82" s="149"/>
      <c r="Q82" s="149"/>
      <c r="R82" s="149"/>
      <c r="S82" s="240"/>
      <c r="T82" s="973"/>
      <c r="U82" s="265"/>
      <c r="V82" s="149"/>
      <c r="W82" s="149"/>
      <c r="X82" s="149"/>
      <c r="Y82" s="240"/>
      <c r="Z82" s="973"/>
      <c r="AA82" s="78"/>
      <c r="AB82" s="341"/>
      <c r="AC82" s="341"/>
      <c r="AD82" s="79"/>
      <c r="AE82" s="82"/>
      <c r="AF82" s="973"/>
      <c r="AG82" s="236"/>
      <c r="AH82" s="149"/>
      <c r="AI82" s="149"/>
      <c r="AJ82" s="234"/>
      <c r="AK82" s="243"/>
      <c r="AL82" s="973"/>
      <c r="AM82" s="236"/>
      <c r="AN82" s="149"/>
      <c r="AO82" s="149"/>
      <c r="AP82" s="234"/>
      <c r="AQ82" s="243"/>
      <c r="AR82" s="973"/>
      <c r="AS82" s="265"/>
      <c r="AT82" s="149"/>
      <c r="AU82" s="149"/>
      <c r="AV82" s="149"/>
      <c r="AW82" s="240"/>
      <c r="AX82" s="973"/>
      <c r="AY82" s="265"/>
      <c r="AZ82" s="149"/>
      <c r="BA82" s="149"/>
      <c r="BB82" s="149"/>
      <c r="BC82" s="240"/>
      <c r="BD82" s="973"/>
      <c r="BE82" s="236"/>
      <c r="BF82" s="149"/>
      <c r="BG82" s="149"/>
      <c r="BH82" s="234"/>
      <c r="BI82" s="243"/>
      <c r="BJ82" s="973"/>
      <c r="BK82" s="236"/>
      <c r="BL82" s="149"/>
      <c r="BM82" s="149"/>
      <c r="BN82" s="234"/>
      <c r="BO82" s="243"/>
      <c r="BP82" s="973"/>
      <c r="BQ82" s="236"/>
      <c r="BR82" s="236"/>
      <c r="BS82" s="236"/>
      <c r="BT82" s="236"/>
      <c r="BU82" s="236"/>
      <c r="BV82" s="12"/>
      <c r="BW82" s="72"/>
      <c r="BX82" s="973"/>
      <c r="BY82" s="54"/>
      <c r="BZ82" s="341"/>
      <c r="CA82" s="341"/>
      <c r="CB82" s="341"/>
      <c r="CC82" s="67"/>
      <c r="CD82" s="973"/>
      <c r="CE82" s="78"/>
      <c r="CF82" s="341"/>
      <c r="CG82" s="341"/>
      <c r="CH82" s="79"/>
      <c r="CI82" s="82"/>
      <c r="CJ82" s="973"/>
      <c r="CK82" s="78"/>
      <c r="CL82" s="341"/>
      <c r="CM82" s="341"/>
      <c r="CN82" s="79"/>
      <c r="CO82" s="82"/>
      <c r="CP82" s="973"/>
      <c r="CQ82" s="78"/>
      <c r="CR82" s="341"/>
      <c r="CS82" s="341"/>
      <c r="CT82" s="79"/>
      <c r="CU82" s="82"/>
      <c r="CV82" s="973"/>
      <c r="CW82" s="78"/>
      <c r="CX82" s="341"/>
      <c r="CY82" s="341"/>
      <c r="CZ82" s="79"/>
      <c r="DA82" s="82"/>
      <c r="DB82" s="973"/>
      <c r="DC82" s="78"/>
      <c r="DD82" s="341"/>
      <c r="DE82" s="341"/>
      <c r="DF82" s="79"/>
      <c r="DG82" s="82"/>
      <c r="DH82" s="973"/>
      <c r="DI82" s="78"/>
      <c r="DJ82" s="341"/>
      <c r="DK82" s="341"/>
      <c r="DL82" s="79"/>
      <c r="DM82" s="82"/>
      <c r="DN82" s="973"/>
      <c r="DO82" s="78"/>
      <c r="DP82" s="341"/>
      <c r="DQ82" s="341"/>
      <c r="DR82" s="79"/>
      <c r="DS82" s="82"/>
      <c r="DT82" s="973"/>
      <c r="DU82" s="78"/>
      <c r="DV82" s="341"/>
      <c r="DW82" s="341"/>
      <c r="DX82" s="79"/>
      <c r="DY82" s="82"/>
      <c r="DZ82" s="973"/>
      <c r="EA82" s="78"/>
      <c r="EB82" s="341"/>
      <c r="EC82" s="341"/>
      <c r="ED82" s="79"/>
      <c r="EE82" s="82"/>
      <c r="EF82" s="973"/>
      <c r="EG82" s="236"/>
      <c r="EH82" s="149"/>
      <c r="EI82" s="149"/>
      <c r="EJ82" s="234"/>
      <c r="EK82" s="243"/>
      <c r="EL82" s="973"/>
      <c r="EM82" s="12"/>
      <c r="EN82" s="12"/>
      <c r="EO82" s="12"/>
      <c r="EP82" s="12"/>
      <c r="EQ82" s="12"/>
      <c r="ER82" s="12"/>
      <c r="ES82" s="72"/>
      <c r="ET82" s="973"/>
      <c r="EU82" s="78"/>
      <c r="EV82" s="341"/>
      <c r="EW82" s="341"/>
      <c r="EX82" s="79"/>
      <c r="EY82" s="82"/>
      <c r="EZ82" s="977"/>
      <c r="FA82" s="54"/>
      <c r="FB82" s="341"/>
      <c r="FC82" s="341"/>
      <c r="FD82" s="341"/>
      <c r="FE82" s="341"/>
      <c r="FF82" s="980"/>
      <c r="FG82" s="54"/>
      <c r="FH82" s="341"/>
      <c r="FI82" s="341"/>
      <c r="FJ82" s="341"/>
      <c r="FK82" s="341"/>
      <c r="FL82" s="980"/>
      <c r="FM82" s="54"/>
      <c r="FN82" s="341"/>
      <c r="FO82" s="341"/>
      <c r="FP82" s="341"/>
      <c r="FQ82" s="341"/>
      <c r="FR82" s="980"/>
      <c r="FS82" s="54"/>
      <c r="FT82" s="341"/>
      <c r="FU82" s="341"/>
      <c r="FV82" s="341"/>
      <c r="FW82" s="341"/>
      <c r="FX82" s="980"/>
      <c r="FY82" s="54"/>
      <c r="FZ82" s="341"/>
      <c r="GA82" s="341"/>
      <c r="GB82" s="341"/>
      <c r="GC82" s="341"/>
      <c r="GD82" s="980"/>
      <c r="GE82" s="54"/>
      <c r="GF82" s="341"/>
      <c r="GG82" s="341"/>
      <c r="GH82" s="341"/>
      <c r="GI82" s="341"/>
      <c r="GJ82" s="980"/>
      <c r="GK82" s="54"/>
      <c r="GL82" s="341"/>
      <c r="GM82" s="341"/>
      <c r="GN82" s="341"/>
      <c r="GO82" s="341"/>
      <c r="GP82" s="980"/>
      <c r="GQ82" s="54"/>
      <c r="GR82" s="341"/>
      <c r="GS82" s="341"/>
      <c r="GT82" s="341"/>
      <c r="GU82" s="341"/>
      <c r="GV82" s="980"/>
      <c r="GW82" s="72"/>
      <c r="GX82" s="12"/>
      <c r="GY82" s="12"/>
      <c r="GZ82" s="12"/>
      <c r="HA82" s="12"/>
      <c r="HB82" s="12"/>
      <c r="HC82" s="12"/>
      <c r="HD82" s="12"/>
      <c r="HE82" s="12"/>
      <c r="HF82" s="12"/>
      <c r="HG82" s="12"/>
      <c r="HH82" s="12"/>
      <c r="HI82" s="12"/>
      <c r="HJ82" s="12"/>
      <c r="HK82" s="12"/>
      <c r="HL82" s="12"/>
      <c r="HM82" s="12"/>
      <c r="HN82" s="937"/>
      <c r="HO82" s="184"/>
      <c r="HP82" s="506"/>
      <c r="HQ82" s="12"/>
      <c r="HR82" s="229"/>
      <c r="HS82" s="12"/>
    </row>
    <row r="83" spans="1:227" hidden="1" x14ac:dyDescent="0.25">
      <c r="A83" s="58">
        <v>80</v>
      </c>
      <c r="C83" s="265"/>
      <c r="D83" s="149"/>
      <c r="E83" s="149"/>
      <c r="F83" s="149"/>
      <c r="G83" s="240"/>
      <c r="H83" s="996"/>
      <c r="I83" s="265"/>
      <c r="J83" s="149"/>
      <c r="K83" s="149"/>
      <c r="L83" s="149"/>
      <c r="M83" s="240"/>
      <c r="N83" s="973"/>
      <c r="O83" s="265"/>
      <c r="P83" s="149"/>
      <c r="Q83" s="149"/>
      <c r="R83" s="149"/>
      <c r="S83" s="240"/>
      <c r="T83" s="973"/>
      <c r="U83" s="265"/>
      <c r="V83" s="149"/>
      <c r="W83" s="149"/>
      <c r="X83" s="149"/>
      <c r="Y83" s="240"/>
      <c r="Z83" s="973"/>
      <c r="AA83" s="78"/>
      <c r="AB83" s="341"/>
      <c r="AC83" s="341"/>
      <c r="AD83" s="79"/>
      <c r="AE83" s="82"/>
      <c r="AF83" s="973"/>
      <c r="AG83" s="236"/>
      <c r="AH83" s="149"/>
      <c r="AI83" s="149"/>
      <c r="AJ83" s="234"/>
      <c r="AK83" s="243"/>
      <c r="AL83" s="973"/>
      <c r="AM83" s="236"/>
      <c r="AN83" s="149"/>
      <c r="AO83" s="149"/>
      <c r="AP83" s="234"/>
      <c r="AQ83" s="243"/>
      <c r="AR83" s="973"/>
      <c r="AS83" s="265"/>
      <c r="AT83" s="149"/>
      <c r="AU83" s="149"/>
      <c r="AV83" s="149"/>
      <c r="AW83" s="240"/>
      <c r="AX83" s="973"/>
      <c r="AY83" s="265"/>
      <c r="AZ83" s="149"/>
      <c r="BA83" s="149"/>
      <c r="BB83" s="149"/>
      <c r="BC83" s="240"/>
      <c r="BD83" s="973"/>
      <c r="BE83" s="236"/>
      <c r="BF83" s="149"/>
      <c r="BG83" s="149"/>
      <c r="BH83" s="234"/>
      <c r="BI83" s="243"/>
      <c r="BJ83" s="973"/>
      <c r="BK83" s="236"/>
      <c r="BL83" s="149"/>
      <c r="BM83" s="149"/>
      <c r="BN83" s="234"/>
      <c r="BO83" s="243"/>
      <c r="BP83" s="973"/>
      <c r="BQ83" s="236"/>
      <c r="BR83" s="236"/>
      <c r="BS83" s="236"/>
      <c r="BT83" s="236"/>
      <c r="BU83" s="236"/>
      <c r="BV83" s="12"/>
      <c r="BW83" s="72"/>
      <c r="BX83" s="973"/>
      <c r="BY83" s="54"/>
      <c r="BZ83" s="341"/>
      <c r="CA83" s="341"/>
      <c r="CB83" s="341"/>
      <c r="CC83" s="67"/>
      <c r="CD83" s="973"/>
      <c r="CE83" s="78"/>
      <c r="CF83" s="341"/>
      <c r="CG83" s="341"/>
      <c r="CH83" s="79"/>
      <c r="CI83" s="82"/>
      <c r="CJ83" s="973"/>
      <c r="CK83" s="78"/>
      <c r="CL83" s="341"/>
      <c r="CM83" s="341"/>
      <c r="CN83" s="79"/>
      <c r="CO83" s="82"/>
      <c r="CP83" s="973"/>
      <c r="CQ83" s="78"/>
      <c r="CR83" s="341"/>
      <c r="CS83" s="341"/>
      <c r="CT83" s="79"/>
      <c r="CU83" s="82"/>
      <c r="CV83" s="973"/>
      <c r="CW83" s="78"/>
      <c r="CX83" s="341"/>
      <c r="CY83" s="341"/>
      <c r="CZ83" s="79"/>
      <c r="DA83" s="82"/>
      <c r="DB83" s="973"/>
      <c r="DC83" s="78"/>
      <c r="DD83" s="341"/>
      <c r="DE83" s="341"/>
      <c r="DF83" s="79"/>
      <c r="DG83" s="82"/>
      <c r="DH83" s="973"/>
      <c r="DI83" s="78"/>
      <c r="DJ83" s="341"/>
      <c r="DK83" s="341"/>
      <c r="DL83" s="79"/>
      <c r="DM83" s="82"/>
      <c r="DN83" s="973"/>
      <c r="DO83" s="78"/>
      <c r="DP83" s="341"/>
      <c r="DQ83" s="341"/>
      <c r="DR83" s="79"/>
      <c r="DS83" s="82"/>
      <c r="DT83" s="973"/>
      <c r="DU83" s="78"/>
      <c r="DV83" s="341"/>
      <c r="DW83" s="341"/>
      <c r="DX83" s="79"/>
      <c r="DY83" s="82"/>
      <c r="DZ83" s="973"/>
      <c r="EA83" s="78"/>
      <c r="EB83" s="341"/>
      <c r="EC83" s="341"/>
      <c r="ED83" s="79"/>
      <c r="EE83" s="82"/>
      <c r="EF83" s="973"/>
      <c r="EG83" s="236"/>
      <c r="EH83" s="149"/>
      <c r="EI83" s="149"/>
      <c r="EJ83" s="234"/>
      <c r="EK83" s="243"/>
      <c r="EL83" s="973"/>
      <c r="EM83" s="12"/>
      <c r="EN83" s="12"/>
      <c r="EO83" s="12"/>
      <c r="EP83" s="12"/>
      <c r="EQ83" s="12"/>
      <c r="ER83" s="12"/>
      <c r="ES83" s="72"/>
      <c r="ET83" s="973"/>
      <c r="EU83" s="78"/>
      <c r="EV83" s="341"/>
      <c r="EW83" s="341"/>
      <c r="EX83" s="79"/>
      <c r="EY83" s="82"/>
      <c r="EZ83" s="977"/>
      <c r="FA83" s="54"/>
      <c r="FB83" s="341"/>
      <c r="FC83" s="341"/>
      <c r="FD83" s="341"/>
      <c r="FE83" s="341"/>
      <c r="FF83" s="980"/>
      <c r="FG83" s="54"/>
      <c r="FH83" s="341"/>
      <c r="FI83" s="341"/>
      <c r="FJ83" s="341"/>
      <c r="FK83" s="341"/>
      <c r="FL83" s="980"/>
      <c r="FM83" s="54"/>
      <c r="FN83" s="341"/>
      <c r="FO83" s="341"/>
      <c r="FP83" s="341"/>
      <c r="FQ83" s="341"/>
      <c r="FR83" s="980"/>
      <c r="FS83" s="54"/>
      <c r="FT83" s="341"/>
      <c r="FU83" s="341"/>
      <c r="FV83" s="341"/>
      <c r="FW83" s="341"/>
      <c r="FX83" s="980"/>
      <c r="FY83" s="54"/>
      <c r="FZ83" s="341"/>
      <c r="GA83" s="341"/>
      <c r="GB83" s="341"/>
      <c r="GC83" s="341"/>
      <c r="GD83" s="980"/>
      <c r="GE83" s="54"/>
      <c r="GF83" s="341"/>
      <c r="GG83" s="341"/>
      <c r="GH83" s="341"/>
      <c r="GI83" s="341"/>
      <c r="GJ83" s="980"/>
      <c r="GK83" s="54"/>
      <c r="GL83" s="341"/>
      <c r="GM83" s="341"/>
      <c r="GN83" s="341"/>
      <c r="GO83" s="341"/>
      <c r="GP83" s="980"/>
      <c r="GQ83" s="54"/>
      <c r="GR83" s="341"/>
      <c r="GS83" s="341"/>
      <c r="GT83" s="341"/>
      <c r="GU83" s="341"/>
      <c r="GV83" s="980"/>
      <c r="GW83" s="72"/>
      <c r="GX83" s="12"/>
      <c r="GY83" s="12"/>
      <c r="GZ83" s="12"/>
      <c r="HA83" s="12"/>
      <c r="HB83" s="12"/>
      <c r="HC83" s="12"/>
      <c r="HD83" s="12"/>
      <c r="HE83" s="12"/>
      <c r="HF83" s="12"/>
      <c r="HG83" s="12"/>
      <c r="HH83" s="12"/>
      <c r="HI83" s="12"/>
      <c r="HJ83" s="12"/>
      <c r="HK83" s="12"/>
      <c r="HL83" s="12"/>
      <c r="HM83" s="12"/>
      <c r="HN83" s="937"/>
      <c r="HO83" s="184"/>
      <c r="HP83" s="506"/>
      <c r="HQ83" s="12"/>
      <c r="HR83" s="229"/>
      <c r="HS83" s="12"/>
    </row>
    <row r="84" spans="1:227" hidden="1" x14ac:dyDescent="0.25">
      <c r="A84" s="58">
        <v>81</v>
      </c>
      <c r="C84" s="265"/>
      <c r="D84" s="149"/>
      <c r="E84" s="149"/>
      <c r="F84" s="149"/>
      <c r="G84" s="240"/>
      <c r="H84" s="996"/>
      <c r="I84" s="265"/>
      <c r="J84" s="149"/>
      <c r="K84" s="149"/>
      <c r="L84" s="149"/>
      <c r="M84" s="240"/>
      <c r="N84" s="973"/>
      <c r="O84" s="265"/>
      <c r="P84" s="149"/>
      <c r="Q84" s="149"/>
      <c r="R84" s="149"/>
      <c r="S84" s="240"/>
      <c r="T84" s="973"/>
      <c r="U84" s="265"/>
      <c r="V84" s="149"/>
      <c r="W84" s="149"/>
      <c r="X84" s="149"/>
      <c r="Y84" s="240"/>
      <c r="Z84" s="973"/>
      <c r="AA84" s="78"/>
      <c r="AB84" s="341"/>
      <c r="AC84" s="341"/>
      <c r="AD84" s="79"/>
      <c r="AE84" s="82"/>
      <c r="AF84" s="973"/>
      <c r="AG84" s="236"/>
      <c r="AH84" s="149"/>
      <c r="AI84" s="149"/>
      <c r="AJ84" s="234"/>
      <c r="AK84" s="243"/>
      <c r="AL84" s="973"/>
      <c r="AM84" s="236"/>
      <c r="AN84" s="149"/>
      <c r="AO84" s="149"/>
      <c r="AP84" s="234"/>
      <c r="AQ84" s="243"/>
      <c r="AR84" s="973"/>
      <c r="AS84" s="265"/>
      <c r="AT84" s="149"/>
      <c r="AU84" s="149"/>
      <c r="AV84" s="149"/>
      <c r="AW84" s="240"/>
      <c r="AX84" s="973"/>
      <c r="AY84" s="265"/>
      <c r="AZ84" s="149"/>
      <c r="BA84" s="149"/>
      <c r="BB84" s="149"/>
      <c r="BC84" s="240"/>
      <c r="BD84" s="973"/>
      <c r="BE84" s="236"/>
      <c r="BF84" s="149"/>
      <c r="BG84" s="149"/>
      <c r="BH84" s="234"/>
      <c r="BI84" s="243"/>
      <c r="BJ84" s="973"/>
      <c r="BK84" s="236"/>
      <c r="BL84" s="149"/>
      <c r="BM84" s="149"/>
      <c r="BN84" s="234"/>
      <c r="BO84" s="243"/>
      <c r="BP84" s="973"/>
      <c r="BQ84" s="236"/>
      <c r="BR84" s="236"/>
      <c r="BS84" s="236"/>
      <c r="BT84" s="236"/>
      <c r="BU84" s="236"/>
      <c r="BV84" s="12"/>
      <c r="BW84" s="72"/>
      <c r="BX84" s="973"/>
      <c r="BY84" s="54"/>
      <c r="BZ84" s="341"/>
      <c r="CA84" s="341"/>
      <c r="CB84" s="341"/>
      <c r="CC84" s="67"/>
      <c r="CD84" s="973"/>
      <c r="CE84" s="78"/>
      <c r="CF84" s="341"/>
      <c r="CG84" s="341"/>
      <c r="CH84" s="79"/>
      <c r="CI84" s="82"/>
      <c r="CJ84" s="973"/>
      <c r="CK84" s="78"/>
      <c r="CL84" s="341"/>
      <c r="CM84" s="341"/>
      <c r="CN84" s="79"/>
      <c r="CO84" s="82"/>
      <c r="CP84" s="973"/>
      <c r="CQ84" s="78"/>
      <c r="CR84" s="341"/>
      <c r="CS84" s="341"/>
      <c r="CT84" s="79"/>
      <c r="CU84" s="82"/>
      <c r="CV84" s="973"/>
      <c r="CW84" s="78"/>
      <c r="CX84" s="341"/>
      <c r="CY84" s="341"/>
      <c r="CZ84" s="79"/>
      <c r="DA84" s="82"/>
      <c r="DB84" s="973"/>
      <c r="DC84" s="78"/>
      <c r="DD84" s="341"/>
      <c r="DE84" s="341"/>
      <c r="DF84" s="79"/>
      <c r="DG84" s="82"/>
      <c r="DH84" s="973"/>
      <c r="DI84" s="78"/>
      <c r="DJ84" s="341"/>
      <c r="DK84" s="341"/>
      <c r="DL84" s="79"/>
      <c r="DM84" s="82"/>
      <c r="DN84" s="973"/>
      <c r="DO84" s="78"/>
      <c r="DP84" s="341"/>
      <c r="DQ84" s="341"/>
      <c r="DR84" s="79"/>
      <c r="DS84" s="82"/>
      <c r="DT84" s="973"/>
      <c r="DU84" s="78"/>
      <c r="DV84" s="341"/>
      <c r="DW84" s="341"/>
      <c r="DX84" s="79"/>
      <c r="DY84" s="82"/>
      <c r="DZ84" s="973"/>
      <c r="EA84" s="78"/>
      <c r="EB84" s="341"/>
      <c r="EC84" s="341"/>
      <c r="ED84" s="79"/>
      <c r="EE84" s="82"/>
      <c r="EF84" s="973"/>
      <c r="EG84" s="236"/>
      <c r="EH84" s="149"/>
      <c r="EI84" s="149"/>
      <c r="EJ84" s="234"/>
      <c r="EK84" s="243"/>
      <c r="EL84" s="973"/>
      <c r="EM84" s="12"/>
      <c r="EN84" s="12"/>
      <c r="EO84" s="12"/>
      <c r="EP84" s="12"/>
      <c r="EQ84" s="12"/>
      <c r="ER84" s="12"/>
      <c r="ES84" s="72"/>
      <c r="ET84" s="973"/>
      <c r="EU84" s="78"/>
      <c r="EV84" s="341"/>
      <c r="EW84" s="341"/>
      <c r="EX84" s="79"/>
      <c r="EY84" s="82"/>
      <c r="EZ84" s="977"/>
      <c r="FA84" s="54"/>
      <c r="FB84" s="341"/>
      <c r="FC84" s="341"/>
      <c r="FD84" s="341"/>
      <c r="FE84" s="341"/>
      <c r="FF84" s="980"/>
      <c r="FG84" s="54"/>
      <c r="FH84" s="341"/>
      <c r="FI84" s="341"/>
      <c r="FJ84" s="341"/>
      <c r="FK84" s="341"/>
      <c r="FL84" s="980"/>
      <c r="FM84" s="54"/>
      <c r="FN84" s="341"/>
      <c r="FO84" s="341"/>
      <c r="FP84" s="341"/>
      <c r="FQ84" s="341"/>
      <c r="FR84" s="980"/>
      <c r="FS84" s="54"/>
      <c r="FT84" s="341"/>
      <c r="FU84" s="341"/>
      <c r="FV84" s="341"/>
      <c r="FW84" s="341"/>
      <c r="FX84" s="980"/>
      <c r="FY84" s="54"/>
      <c r="FZ84" s="341"/>
      <c r="GA84" s="341"/>
      <c r="GB84" s="341"/>
      <c r="GC84" s="341"/>
      <c r="GD84" s="980"/>
      <c r="GE84" s="54"/>
      <c r="GF84" s="341"/>
      <c r="GG84" s="341"/>
      <c r="GH84" s="341"/>
      <c r="GI84" s="341"/>
      <c r="GJ84" s="980"/>
      <c r="GK84" s="54"/>
      <c r="GL84" s="341"/>
      <c r="GM84" s="341"/>
      <c r="GN84" s="341"/>
      <c r="GO84" s="341"/>
      <c r="GP84" s="980"/>
      <c r="GQ84" s="54"/>
      <c r="GR84" s="341"/>
      <c r="GS84" s="341"/>
      <c r="GT84" s="341"/>
      <c r="GU84" s="341"/>
      <c r="GV84" s="980"/>
      <c r="GW84" s="72"/>
      <c r="GX84" s="12"/>
      <c r="GY84" s="12"/>
      <c r="GZ84" s="12"/>
      <c r="HA84" s="12"/>
      <c r="HB84" s="12"/>
      <c r="HC84" s="12"/>
      <c r="HD84" s="12"/>
      <c r="HE84" s="12"/>
      <c r="HF84" s="12"/>
      <c r="HG84" s="12"/>
      <c r="HH84" s="12"/>
      <c r="HI84" s="12"/>
      <c r="HJ84" s="12"/>
      <c r="HK84" s="12"/>
      <c r="HL84" s="12"/>
      <c r="HM84" s="12"/>
      <c r="HN84" s="937"/>
      <c r="HO84" s="184"/>
      <c r="HP84" s="506"/>
      <c r="HQ84" s="12"/>
      <c r="HR84" s="229"/>
      <c r="HS84" s="12"/>
    </row>
    <row r="85" spans="1:227" hidden="1" x14ac:dyDescent="0.25">
      <c r="A85" s="58">
        <v>82</v>
      </c>
      <c r="C85" s="265"/>
      <c r="D85" s="149"/>
      <c r="E85" s="149"/>
      <c r="F85" s="149"/>
      <c r="G85" s="240"/>
      <c r="H85" s="996"/>
      <c r="I85" s="265"/>
      <c r="J85" s="149"/>
      <c r="K85" s="149"/>
      <c r="L85" s="149"/>
      <c r="M85" s="240"/>
      <c r="N85" s="973"/>
      <c r="O85" s="265"/>
      <c r="P85" s="149"/>
      <c r="Q85" s="149"/>
      <c r="R85" s="149"/>
      <c r="S85" s="240"/>
      <c r="T85" s="973"/>
      <c r="U85" s="265"/>
      <c r="V85" s="149"/>
      <c r="W85" s="149"/>
      <c r="X85" s="149"/>
      <c r="Y85" s="240"/>
      <c r="Z85" s="973"/>
      <c r="AA85" s="78"/>
      <c r="AB85" s="341"/>
      <c r="AC85" s="341"/>
      <c r="AD85" s="79"/>
      <c r="AE85" s="82"/>
      <c r="AF85" s="973"/>
      <c r="AG85" s="236"/>
      <c r="AH85" s="149"/>
      <c r="AI85" s="149"/>
      <c r="AJ85" s="234"/>
      <c r="AK85" s="243"/>
      <c r="AL85" s="973"/>
      <c r="AM85" s="236"/>
      <c r="AN85" s="149"/>
      <c r="AO85" s="149"/>
      <c r="AP85" s="234"/>
      <c r="AQ85" s="243"/>
      <c r="AR85" s="973"/>
      <c r="AS85" s="265"/>
      <c r="AT85" s="149"/>
      <c r="AU85" s="149"/>
      <c r="AV85" s="149"/>
      <c r="AW85" s="240"/>
      <c r="AX85" s="973"/>
      <c r="AY85" s="265"/>
      <c r="AZ85" s="149"/>
      <c r="BA85" s="149"/>
      <c r="BB85" s="149"/>
      <c r="BC85" s="240"/>
      <c r="BD85" s="973"/>
      <c r="BE85" s="236"/>
      <c r="BF85" s="149"/>
      <c r="BG85" s="149"/>
      <c r="BH85" s="234"/>
      <c r="BI85" s="243"/>
      <c r="BJ85" s="973"/>
      <c r="BK85" s="236"/>
      <c r="BL85" s="149"/>
      <c r="BM85" s="149"/>
      <c r="BN85" s="234"/>
      <c r="BO85" s="243"/>
      <c r="BP85" s="973"/>
      <c r="BQ85" s="236"/>
      <c r="BR85" s="236"/>
      <c r="BS85" s="236"/>
      <c r="BT85" s="236"/>
      <c r="BU85" s="236"/>
      <c r="BV85" s="12"/>
      <c r="BW85" s="72"/>
      <c r="BX85" s="973"/>
      <c r="BY85" s="54"/>
      <c r="BZ85" s="341"/>
      <c r="CA85" s="341"/>
      <c r="CB85" s="341"/>
      <c r="CC85" s="67"/>
      <c r="CD85" s="973"/>
      <c r="CE85" s="78"/>
      <c r="CF85" s="341"/>
      <c r="CG85" s="341"/>
      <c r="CH85" s="79"/>
      <c r="CI85" s="82"/>
      <c r="CJ85" s="973"/>
      <c r="CK85" s="78"/>
      <c r="CL85" s="341"/>
      <c r="CM85" s="341"/>
      <c r="CN85" s="79"/>
      <c r="CO85" s="82"/>
      <c r="CP85" s="973"/>
      <c r="CQ85" s="78"/>
      <c r="CR85" s="341"/>
      <c r="CS85" s="341"/>
      <c r="CT85" s="79"/>
      <c r="CU85" s="82"/>
      <c r="CV85" s="973"/>
      <c r="CW85" s="78"/>
      <c r="CX85" s="341"/>
      <c r="CY85" s="341"/>
      <c r="CZ85" s="79"/>
      <c r="DA85" s="82"/>
      <c r="DB85" s="973"/>
      <c r="DC85" s="78"/>
      <c r="DD85" s="341"/>
      <c r="DE85" s="341"/>
      <c r="DF85" s="79"/>
      <c r="DG85" s="82"/>
      <c r="DH85" s="973"/>
      <c r="DI85" s="78"/>
      <c r="DJ85" s="341"/>
      <c r="DK85" s="341"/>
      <c r="DL85" s="79"/>
      <c r="DM85" s="82"/>
      <c r="DN85" s="973"/>
      <c r="DO85" s="78"/>
      <c r="DP85" s="341"/>
      <c r="DQ85" s="341"/>
      <c r="DR85" s="79"/>
      <c r="DS85" s="82"/>
      <c r="DT85" s="973"/>
      <c r="DU85" s="78"/>
      <c r="DV85" s="341"/>
      <c r="DW85" s="341"/>
      <c r="DX85" s="79"/>
      <c r="DY85" s="82"/>
      <c r="DZ85" s="973"/>
      <c r="EA85" s="78"/>
      <c r="EB85" s="341"/>
      <c r="EC85" s="341"/>
      <c r="ED85" s="79"/>
      <c r="EE85" s="82"/>
      <c r="EF85" s="973"/>
      <c r="EG85" s="236"/>
      <c r="EH85" s="149"/>
      <c r="EI85" s="149"/>
      <c r="EJ85" s="234"/>
      <c r="EK85" s="243"/>
      <c r="EL85" s="973"/>
      <c r="EM85" s="12"/>
      <c r="EN85" s="12"/>
      <c r="EO85" s="12"/>
      <c r="EP85" s="12"/>
      <c r="EQ85" s="12"/>
      <c r="ER85" s="12"/>
      <c r="ES85" s="72"/>
      <c r="ET85" s="973"/>
      <c r="EU85" s="78"/>
      <c r="EV85" s="341"/>
      <c r="EW85" s="341"/>
      <c r="EX85" s="79"/>
      <c r="EY85" s="82"/>
      <c r="EZ85" s="977"/>
      <c r="FA85" s="54"/>
      <c r="FB85" s="341"/>
      <c r="FC85" s="341"/>
      <c r="FD85" s="341"/>
      <c r="FE85" s="341"/>
      <c r="FF85" s="980"/>
      <c r="FG85" s="54"/>
      <c r="FH85" s="341"/>
      <c r="FI85" s="341"/>
      <c r="FJ85" s="341"/>
      <c r="FK85" s="341"/>
      <c r="FL85" s="980"/>
      <c r="FM85" s="54"/>
      <c r="FN85" s="341"/>
      <c r="FO85" s="341"/>
      <c r="FP85" s="341"/>
      <c r="FQ85" s="341"/>
      <c r="FR85" s="980"/>
      <c r="FS85" s="54"/>
      <c r="FT85" s="341"/>
      <c r="FU85" s="341"/>
      <c r="FV85" s="341"/>
      <c r="FW85" s="341"/>
      <c r="FX85" s="980"/>
      <c r="FY85" s="54"/>
      <c r="FZ85" s="341"/>
      <c r="GA85" s="341"/>
      <c r="GB85" s="341"/>
      <c r="GC85" s="341"/>
      <c r="GD85" s="980"/>
      <c r="GE85" s="54"/>
      <c r="GF85" s="341"/>
      <c r="GG85" s="341"/>
      <c r="GH85" s="341"/>
      <c r="GI85" s="341"/>
      <c r="GJ85" s="980"/>
      <c r="GK85" s="54"/>
      <c r="GL85" s="341"/>
      <c r="GM85" s="341"/>
      <c r="GN85" s="341"/>
      <c r="GO85" s="341"/>
      <c r="GP85" s="980"/>
      <c r="GQ85" s="54"/>
      <c r="GR85" s="341"/>
      <c r="GS85" s="341"/>
      <c r="GT85" s="341"/>
      <c r="GU85" s="341"/>
      <c r="GV85" s="980"/>
      <c r="GW85" s="72"/>
      <c r="GX85" s="12"/>
      <c r="GY85" s="12"/>
      <c r="GZ85" s="12"/>
      <c r="HA85" s="12"/>
      <c r="HB85" s="12"/>
      <c r="HC85" s="12"/>
      <c r="HD85" s="12"/>
      <c r="HE85" s="12"/>
      <c r="HF85" s="12"/>
      <c r="HG85" s="12"/>
      <c r="HH85" s="12"/>
      <c r="HI85" s="12"/>
      <c r="HJ85" s="12"/>
      <c r="HK85" s="12"/>
      <c r="HL85" s="12"/>
      <c r="HM85" s="12"/>
      <c r="HN85" s="937"/>
      <c r="HO85" s="184"/>
      <c r="HP85" s="506"/>
      <c r="HQ85" s="12"/>
      <c r="HR85" s="229"/>
      <c r="HS85" s="12"/>
    </row>
    <row r="86" spans="1:227" hidden="1" x14ac:dyDescent="0.25">
      <c r="A86" s="58">
        <v>83</v>
      </c>
      <c r="C86" s="265"/>
      <c r="D86" s="149"/>
      <c r="E86" s="149"/>
      <c r="F86" s="149"/>
      <c r="G86" s="240"/>
      <c r="H86" s="996"/>
      <c r="I86" s="265"/>
      <c r="J86" s="149"/>
      <c r="K86" s="149"/>
      <c r="L86" s="149"/>
      <c r="M86" s="240"/>
      <c r="N86" s="973"/>
      <c r="O86" s="265"/>
      <c r="P86" s="149"/>
      <c r="Q86" s="149"/>
      <c r="R86" s="149"/>
      <c r="S86" s="240"/>
      <c r="T86" s="973"/>
      <c r="U86" s="265"/>
      <c r="V86" s="149"/>
      <c r="W86" s="149"/>
      <c r="X86" s="149"/>
      <c r="Y86" s="240"/>
      <c r="Z86" s="973"/>
      <c r="AA86" s="78"/>
      <c r="AB86" s="341"/>
      <c r="AC86" s="341"/>
      <c r="AD86" s="79"/>
      <c r="AE86" s="82"/>
      <c r="AF86" s="973"/>
      <c r="AG86" s="236"/>
      <c r="AH86" s="149"/>
      <c r="AI86" s="149"/>
      <c r="AJ86" s="234"/>
      <c r="AK86" s="243"/>
      <c r="AL86" s="973"/>
      <c r="AM86" s="236"/>
      <c r="AN86" s="149"/>
      <c r="AO86" s="149"/>
      <c r="AP86" s="234"/>
      <c r="AQ86" s="243"/>
      <c r="AR86" s="973"/>
      <c r="AS86" s="265"/>
      <c r="AT86" s="149"/>
      <c r="AU86" s="149"/>
      <c r="AV86" s="149"/>
      <c r="AW86" s="240"/>
      <c r="AX86" s="973"/>
      <c r="AY86" s="265"/>
      <c r="AZ86" s="149"/>
      <c r="BA86" s="149"/>
      <c r="BB86" s="149"/>
      <c r="BC86" s="240"/>
      <c r="BD86" s="973"/>
      <c r="BE86" s="236"/>
      <c r="BF86" s="149"/>
      <c r="BG86" s="149"/>
      <c r="BH86" s="234"/>
      <c r="BI86" s="243"/>
      <c r="BJ86" s="973"/>
      <c r="BK86" s="236"/>
      <c r="BL86" s="149"/>
      <c r="BM86" s="149"/>
      <c r="BN86" s="234"/>
      <c r="BO86" s="243"/>
      <c r="BP86" s="973"/>
      <c r="BQ86" s="236"/>
      <c r="BR86" s="236"/>
      <c r="BS86" s="236"/>
      <c r="BT86" s="236"/>
      <c r="BU86" s="236"/>
      <c r="BV86" s="12"/>
      <c r="BW86" s="72"/>
      <c r="BX86" s="973"/>
      <c r="BY86" s="54"/>
      <c r="BZ86" s="341"/>
      <c r="CA86" s="341"/>
      <c r="CB86" s="341"/>
      <c r="CC86" s="67"/>
      <c r="CD86" s="973"/>
      <c r="CE86" s="78"/>
      <c r="CF86" s="341"/>
      <c r="CG86" s="341"/>
      <c r="CH86" s="79"/>
      <c r="CI86" s="82"/>
      <c r="CJ86" s="973"/>
      <c r="CK86" s="78"/>
      <c r="CL86" s="341"/>
      <c r="CM86" s="341"/>
      <c r="CN86" s="79"/>
      <c r="CO86" s="82"/>
      <c r="CP86" s="973"/>
      <c r="CQ86" s="78"/>
      <c r="CR86" s="341"/>
      <c r="CS86" s="341"/>
      <c r="CT86" s="79"/>
      <c r="CU86" s="82"/>
      <c r="CV86" s="973"/>
      <c r="CW86" s="78"/>
      <c r="CX86" s="341"/>
      <c r="CY86" s="341"/>
      <c r="CZ86" s="79"/>
      <c r="DA86" s="82"/>
      <c r="DB86" s="973"/>
      <c r="DC86" s="78"/>
      <c r="DD86" s="341"/>
      <c r="DE86" s="341"/>
      <c r="DF86" s="79"/>
      <c r="DG86" s="82"/>
      <c r="DH86" s="973"/>
      <c r="DI86" s="78"/>
      <c r="DJ86" s="341"/>
      <c r="DK86" s="341"/>
      <c r="DL86" s="79"/>
      <c r="DM86" s="82"/>
      <c r="DN86" s="973"/>
      <c r="DO86" s="78"/>
      <c r="DP86" s="341"/>
      <c r="DQ86" s="341"/>
      <c r="DR86" s="79"/>
      <c r="DS86" s="82"/>
      <c r="DT86" s="973"/>
      <c r="DU86" s="78"/>
      <c r="DV86" s="341"/>
      <c r="DW86" s="341"/>
      <c r="DX86" s="79"/>
      <c r="DY86" s="82"/>
      <c r="DZ86" s="973"/>
      <c r="EA86" s="78"/>
      <c r="EB86" s="341"/>
      <c r="EC86" s="341"/>
      <c r="ED86" s="79"/>
      <c r="EE86" s="82"/>
      <c r="EF86" s="973"/>
      <c r="EG86" s="236"/>
      <c r="EH86" s="149"/>
      <c r="EI86" s="149"/>
      <c r="EJ86" s="234"/>
      <c r="EK86" s="243"/>
      <c r="EL86" s="973"/>
      <c r="EM86" s="12"/>
      <c r="EN86" s="12"/>
      <c r="EO86" s="12"/>
      <c r="EP86" s="12"/>
      <c r="EQ86" s="12"/>
      <c r="ER86" s="12"/>
      <c r="ES86" s="72"/>
      <c r="ET86" s="973"/>
      <c r="EU86" s="78"/>
      <c r="EV86" s="341"/>
      <c r="EW86" s="341"/>
      <c r="EX86" s="79"/>
      <c r="EY86" s="82"/>
      <c r="EZ86" s="977"/>
      <c r="FA86" s="54"/>
      <c r="FB86" s="341"/>
      <c r="FC86" s="341"/>
      <c r="FD86" s="341"/>
      <c r="FE86" s="341"/>
      <c r="FF86" s="980"/>
      <c r="FG86" s="54"/>
      <c r="FH86" s="341"/>
      <c r="FI86" s="341"/>
      <c r="FJ86" s="341"/>
      <c r="FK86" s="341"/>
      <c r="FL86" s="980"/>
      <c r="FM86" s="54"/>
      <c r="FN86" s="341"/>
      <c r="FO86" s="341"/>
      <c r="FP86" s="341"/>
      <c r="FQ86" s="341"/>
      <c r="FR86" s="980"/>
      <c r="FS86" s="54"/>
      <c r="FT86" s="341"/>
      <c r="FU86" s="341"/>
      <c r="FV86" s="341"/>
      <c r="FW86" s="341"/>
      <c r="FX86" s="980"/>
      <c r="FY86" s="54"/>
      <c r="FZ86" s="341"/>
      <c r="GA86" s="341"/>
      <c r="GB86" s="341"/>
      <c r="GC86" s="341"/>
      <c r="GD86" s="980"/>
      <c r="GE86" s="54"/>
      <c r="GF86" s="341"/>
      <c r="GG86" s="341"/>
      <c r="GH86" s="341"/>
      <c r="GI86" s="341"/>
      <c r="GJ86" s="980"/>
      <c r="GK86" s="54"/>
      <c r="GL86" s="341"/>
      <c r="GM86" s="341"/>
      <c r="GN86" s="341"/>
      <c r="GO86" s="341"/>
      <c r="GP86" s="980"/>
      <c r="GQ86" s="54"/>
      <c r="GR86" s="341"/>
      <c r="GS86" s="341"/>
      <c r="GT86" s="341"/>
      <c r="GU86" s="341"/>
      <c r="GV86" s="980"/>
      <c r="GW86" s="72"/>
      <c r="GX86" s="12"/>
      <c r="GY86" s="12"/>
      <c r="GZ86" s="12"/>
      <c r="HA86" s="12"/>
      <c r="HB86" s="12"/>
      <c r="HC86" s="12"/>
      <c r="HD86" s="12"/>
      <c r="HE86" s="12"/>
      <c r="HF86" s="12"/>
      <c r="HG86" s="12"/>
      <c r="HH86" s="12"/>
      <c r="HI86" s="12"/>
      <c r="HJ86" s="12"/>
      <c r="HK86" s="12"/>
      <c r="HL86" s="12"/>
      <c r="HM86" s="12"/>
      <c r="HN86" s="937"/>
      <c r="HO86" s="184"/>
      <c r="HP86" s="506"/>
      <c r="HQ86" s="12"/>
      <c r="HR86" s="229"/>
      <c r="HS86" s="12"/>
    </row>
    <row r="87" spans="1:227" hidden="1" x14ac:dyDescent="0.25">
      <c r="A87" s="58">
        <v>84</v>
      </c>
      <c r="C87" s="265"/>
      <c r="D87" s="149"/>
      <c r="E87" s="149"/>
      <c r="F87" s="149"/>
      <c r="G87" s="240"/>
      <c r="H87" s="996"/>
      <c r="I87" s="265"/>
      <c r="J87" s="149"/>
      <c r="K87" s="149"/>
      <c r="L87" s="149"/>
      <c r="M87" s="240"/>
      <c r="N87" s="973"/>
      <c r="O87" s="265"/>
      <c r="P87" s="149"/>
      <c r="Q87" s="149"/>
      <c r="R87" s="149"/>
      <c r="S87" s="240"/>
      <c r="T87" s="973"/>
      <c r="U87" s="265"/>
      <c r="V87" s="149"/>
      <c r="W87" s="149"/>
      <c r="X87" s="149"/>
      <c r="Y87" s="240"/>
      <c r="Z87" s="973"/>
      <c r="AA87" s="78"/>
      <c r="AB87" s="341"/>
      <c r="AC87" s="341"/>
      <c r="AD87" s="79"/>
      <c r="AE87" s="82"/>
      <c r="AF87" s="973"/>
      <c r="AG87" s="236"/>
      <c r="AH87" s="149"/>
      <c r="AI87" s="149"/>
      <c r="AJ87" s="234"/>
      <c r="AK87" s="243"/>
      <c r="AL87" s="973"/>
      <c r="AM87" s="236"/>
      <c r="AN87" s="149"/>
      <c r="AO87" s="149"/>
      <c r="AP87" s="234"/>
      <c r="AQ87" s="243"/>
      <c r="AR87" s="973"/>
      <c r="AS87" s="265"/>
      <c r="AT87" s="149"/>
      <c r="AU87" s="149"/>
      <c r="AV87" s="149"/>
      <c r="AW87" s="240"/>
      <c r="AX87" s="973"/>
      <c r="AY87" s="265"/>
      <c r="AZ87" s="149"/>
      <c r="BA87" s="149"/>
      <c r="BB87" s="149"/>
      <c r="BC87" s="240"/>
      <c r="BD87" s="973"/>
      <c r="BE87" s="236"/>
      <c r="BF87" s="149"/>
      <c r="BG87" s="149"/>
      <c r="BH87" s="234"/>
      <c r="BI87" s="243"/>
      <c r="BJ87" s="973"/>
      <c r="BK87" s="236"/>
      <c r="BL87" s="149"/>
      <c r="BM87" s="149"/>
      <c r="BN87" s="234"/>
      <c r="BO87" s="243"/>
      <c r="BP87" s="973"/>
      <c r="BQ87" s="236"/>
      <c r="BR87" s="236"/>
      <c r="BS87" s="236"/>
      <c r="BT87" s="236"/>
      <c r="BU87" s="236"/>
      <c r="BV87" s="12"/>
      <c r="BW87" s="72"/>
      <c r="BX87" s="973"/>
      <c r="BY87" s="54"/>
      <c r="BZ87" s="341"/>
      <c r="CA87" s="341"/>
      <c r="CB87" s="341"/>
      <c r="CC87" s="67"/>
      <c r="CD87" s="973"/>
      <c r="CE87" s="78"/>
      <c r="CF87" s="341"/>
      <c r="CG87" s="341"/>
      <c r="CH87" s="79"/>
      <c r="CI87" s="82"/>
      <c r="CJ87" s="973"/>
      <c r="CK87" s="78"/>
      <c r="CL87" s="341"/>
      <c r="CM87" s="341"/>
      <c r="CN87" s="79"/>
      <c r="CO87" s="82"/>
      <c r="CP87" s="973"/>
      <c r="CQ87" s="78"/>
      <c r="CR87" s="341"/>
      <c r="CS87" s="341"/>
      <c r="CT87" s="79"/>
      <c r="CU87" s="82"/>
      <c r="CV87" s="973"/>
      <c r="CW87" s="78"/>
      <c r="CX87" s="341"/>
      <c r="CY87" s="341"/>
      <c r="CZ87" s="79"/>
      <c r="DA87" s="82"/>
      <c r="DB87" s="973"/>
      <c r="DC87" s="78"/>
      <c r="DD87" s="341"/>
      <c r="DE87" s="341"/>
      <c r="DF87" s="79"/>
      <c r="DG87" s="82"/>
      <c r="DH87" s="973"/>
      <c r="DI87" s="78"/>
      <c r="DJ87" s="341"/>
      <c r="DK87" s="341"/>
      <c r="DL87" s="79"/>
      <c r="DM87" s="82"/>
      <c r="DN87" s="973"/>
      <c r="DO87" s="78"/>
      <c r="DP87" s="341"/>
      <c r="DQ87" s="341"/>
      <c r="DR87" s="79"/>
      <c r="DS87" s="82"/>
      <c r="DT87" s="973"/>
      <c r="DU87" s="78"/>
      <c r="DV87" s="341"/>
      <c r="DW87" s="341"/>
      <c r="DX87" s="79"/>
      <c r="DY87" s="82"/>
      <c r="DZ87" s="973"/>
      <c r="EA87" s="78"/>
      <c r="EB87" s="341"/>
      <c r="EC87" s="341"/>
      <c r="ED87" s="79"/>
      <c r="EE87" s="82"/>
      <c r="EF87" s="973"/>
      <c r="EG87" s="236"/>
      <c r="EH87" s="149"/>
      <c r="EI87" s="149"/>
      <c r="EJ87" s="234"/>
      <c r="EK87" s="243"/>
      <c r="EL87" s="973"/>
      <c r="EM87" s="12"/>
      <c r="EN87" s="12"/>
      <c r="EO87" s="12"/>
      <c r="EP87" s="12"/>
      <c r="EQ87" s="12"/>
      <c r="ER87" s="12"/>
      <c r="ES87" s="72"/>
      <c r="ET87" s="973"/>
      <c r="EU87" s="78"/>
      <c r="EV87" s="341"/>
      <c r="EW87" s="341"/>
      <c r="EX87" s="79"/>
      <c r="EY87" s="82"/>
      <c r="EZ87" s="977"/>
      <c r="FA87" s="54"/>
      <c r="FB87" s="341"/>
      <c r="FC87" s="341"/>
      <c r="FD87" s="341"/>
      <c r="FE87" s="341"/>
      <c r="FF87" s="980"/>
      <c r="FG87" s="54"/>
      <c r="FH87" s="341"/>
      <c r="FI87" s="341"/>
      <c r="FJ87" s="341"/>
      <c r="FK87" s="341"/>
      <c r="FL87" s="980"/>
      <c r="FM87" s="54"/>
      <c r="FN87" s="341"/>
      <c r="FO87" s="341"/>
      <c r="FP87" s="341"/>
      <c r="FQ87" s="341"/>
      <c r="FR87" s="980"/>
      <c r="FS87" s="54"/>
      <c r="FT87" s="341"/>
      <c r="FU87" s="341"/>
      <c r="FV87" s="341"/>
      <c r="FW87" s="341"/>
      <c r="FX87" s="980"/>
      <c r="FY87" s="54"/>
      <c r="FZ87" s="341"/>
      <c r="GA87" s="341"/>
      <c r="GB87" s="341"/>
      <c r="GC87" s="341"/>
      <c r="GD87" s="980"/>
      <c r="GE87" s="54"/>
      <c r="GF87" s="341"/>
      <c r="GG87" s="341"/>
      <c r="GH87" s="341"/>
      <c r="GI87" s="341"/>
      <c r="GJ87" s="980"/>
      <c r="GK87" s="54"/>
      <c r="GL87" s="341"/>
      <c r="GM87" s="341"/>
      <c r="GN87" s="341"/>
      <c r="GO87" s="341"/>
      <c r="GP87" s="980"/>
      <c r="GQ87" s="54"/>
      <c r="GR87" s="341"/>
      <c r="GS87" s="341"/>
      <c r="GT87" s="341"/>
      <c r="GU87" s="341"/>
      <c r="GV87" s="980"/>
      <c r="GW87" s="72"/>
      <c r="GX87" s="12"/>
      <c r="GY87" s="12"/>
      <c r="GZ87" s="12"/>
      <c r="HA87" s="12"/>
      <c r="HB87" s="12"/>
      <c r="HC87" s="12"/>
      <c r="HD87" s="12"/>
      <c r="HE87" s="12"/>
      <c r="HF87" s="12"/>
      <c r="HG87" s="12"/>
      <c r="HH87" s="12"/>
      <c r="HI87" s="12"/>
      <c r="HJ87" s="12"/>
      <c r="HK87" s="12"/>
      <c r="HL87" s="12"/>
      <c r="HM87" s="12"/>
      <c r="HN87" s="937"/>
      <c r="HO87" s="184"/>
      <c r="HP87" s="506"/>
      <c r="HQ87" s="12"/>
      <c r="HR87" s="229"/>
      <c r="HS87" s="12"/>
    </row>
    <row r="88" spans="1:227" hidden="1" x14ac:dyDescent="0.25">
      <c r="A88" s="58">
        <v>85</v>
      </c>
      <c r="C88" s="265"/>
      <c r="D88" s="149"/>
      <c r="E88" s="149"/>
      <c r="F88" s="149"/>
      <c r="G88" s="240"/>
      <c r="H88" s="996"/>
      <c r="I88" s="265"/>
      <c r="J88" s="149"/>
      <c r="K88" s="149"/>
      <c r="L88" s="149"/>
      <c r="M88" s="240"/>
      <c r="N88" s="973"/>
      <c r="O88" s="265"/>
      <c r="P88" s="149"/>
      <c r="Q88" s="149"/>
      <c r="R88" s="149"/>
      <c r="S88" s="240"/>
      <c r="T88" s="973"/>
      <c r="U88" s="265"/>
      <c r="V88" s="149"/>
      <c r="W88" s="149"/>
      <c r="X88" s="149"/>
      <c r="Y88" s="240"/>
      <c r="Z88" s="973"/>
      <c r="AA88" s="78"/>
      <c r="AB88" s="341"/>
      <c r="AC88" s="341"/>
      <c r="AD88" s="79"/>
      <c r="AE88" s="82"/>
      <c r="AF88" s="973"/>
      <c r="AG88" s="236"/>
      <c r="AH88" s="149"/>
      <c r="AI88" s="149"/>
      <c r="AJ88" s="234"/>
      <c r="AK88" s="243"/>
      <c r="AL88" s="973"/>
      <c r="AM88" s="236"/>
      <c r="AN88" s="149"/>
      <c r="AO88" s="149"/>
      <c r="AP88" s="234"/>
      <c r="AQ88" s="243"/>
      <c r="AR88" s="973"/>
      <c r="AS88" s="265"/>
      <c r="AT88" s="149"/>
      <c r="AU88" s="149"/>
      <c r="AV88" s="149"/>
      <c r="AW88" s="240"/>
      <c r="AX88" s="973"/>
      <c r="AY88" s="265"/>
      <c r="AZ88" s="149"/>
      <c r="BA88" s="149"/>
      <c r="BB88" s="149"/>
      <c r="BC88" s="240"/>
      <c r="BD88" s="973"/>
      <c r="BE88" s="236"/>
      <c r="BF88" s="149"/>
      <c r="BG88" s="149"/>
      <c r="BH88" s="234"/>
      <c r="BI88" s="243"/>
      <c r="BJ88" s="973"/>
      <c r="BK88" s="236"/>
      <c r="BL88" s="149"/>
      <c r="BM88" s="149"/>
      <c r="BN88" s="234"/>
      <c r="BO88" s="243"/>
      <c r="BP88" s="973"/>
      <c r="BQ88" s="236"/>
      <c r="BR88" s="236"/>
      <c r="BS88" s="236"/>
      <c r="BT88" s="236"/>
      <c r="BU88" s="236"/>
      <c r="BV88" s="12"/>
      <c r="BW88" s="72"/>
      <c r="BX88" s="973"/>
      <c r="BY88" s="54"/>
      <c r="BZ88" s="341"/>
      <c r="CA88" s="341"/>
      <c r="CB88" s="341"/>
      <c r="CC88" s="67"/>
      <c r="CD88" s="973"/>
      <c r="CE88" s="78"/>
      <c r="CF88" s="341"/>
      <c r="CG88" s="341"/>
      <c r="CH88" s="79"/>
      <c r="CI88" s="82"/>
      <c r="CJ88" s="973"/>
      <c r="CK88" s="78"/>
      <c r="CL88" s="341"/>
      <c r="CM88" s="341"/>
      <c r="CN88" s="79"/>
      <c r="CO88" s="82"/>
      <c r="CP88" s="973"/>
      <c r="CQ88" s="78"/>
      <c r="CR88" s="341"/>
      <c r="CS88" s="341"/>
      <c r="CT88" s="79"/>
      <c r="CU88" s="82"/>
      <c r="CV88" s="973"/>
      <c r="CW88" s="78"/>
      <c r="CX88" s="341"/>
      <c r="CY88" s="341"/>
      <c r="CZ88" s="79"/>
      <c r="DA88" s="82"/>
      <c r="DB88" s="973"/>
      <c r="DC88" s="78"/>
      <c r="DD88" s="341"/>
      <c r="DE88" s="341"/>
      <c r="DF88" s="79"/>
      <c r="DG88" s="82"/>
      <c r="DH88" s="973"/>
      <c r="DI88" s="78"/>
      <c r="DJ88" s="341"/>
      <c r="DK88" s="341"/>
      <c r="DL88" s="79"/>
      <c r="DM88" s="82"/>
      <c r="DN88" s="973"/>
      <c r="DO88" s="78"/>
      <c r="DP88" s="341"/>
      <c r="DQ88" s="341"/>
      <c r="DR88" s="79"/>
      <c r="DS88" s="82"/>
      <c r="DT88" s="973"/>
      <c r="DU88" s="78"/>
      <c r="DV88" s="341"/>
      <c r="DW88" s="341"/>
      <c r="DX88" s="79"/>
      <c r="DY88" s="82"/>
      <c r="DZ88" s="973"/>
      <c r="EA88" s="78"/>
      <c r="EB88" s="341"/>
      <c r="EC88" s="341"/>
      <c r="ED88" s="79"/>
      <c r="EE88" s="82"/>
      <c r="EF88" s="973"/>
      <c r="EG88" s="236"/>
      <c r="EH88" s="149"/>
      <c r="EI88" s="149"/>
      <c r="EJ88" s="234"/>
      <c r="EK88" s="243"/>
      <c r="EL88" s="973"/>
      <c r="EM88" s="12"/>
      <c r="EN88" s="12"/>
      <c r="EO88" s="12"/>
      <c r="EP88" s="12"/>
      <c r="EQ88" s="12"/>
      <c r="ER88" s="12"/>
      <c r="ES88" s="72"/>
      <c r="ET88" s="973"/>
      <c r="EU88" s="78"/>
      <c r="EV88" s="341"/>
      <c r="EW88" s="341"/>
      <c r="EX88" s="79"/>
      <c r="EY88" s="82"/>
      <c r="EZ88" s="977"/>
      <c r="FA88" s="54"/>
      <c r="FB88" s="341"/>
      <c r="FC88" s="341"/>
      <c r="FD88" s="341"/>
      <c r="FE88" s="341"/>
      <c r="FF88" s="980"/>
      <c r="FG88" s="54"/>
      <c r="FH88" s="341"/>
      <c r="FI88" s="341"/>
      <c r="FJ88" s="341"/>
      <c r="FK88" s="341"/>
      <c r="FL88" s="980"/>
      <c r="FM88" s="54"/>
      <c r="FN88" s="341"/>
      <c r="FO88" s="341"/>
      <c r="FP88" s="341"/>
      <c r="FQ88" s="341"/>
      <c r="FR88" s="980"/>
      <c r="FS88" s="54"/>
      <c r="FT88" s="341"/>
      <c r="FU88" s="341"/>
      <c r="FV88" s="341"/>
      <c r="FW88" s="341"/>
      <c r="FX88" s="980"/>
      <c r="FY88" s="54"/>
      <c r="FZ88" s="341"/>
      <c r="GA88" s="341"/>
      <c r="GB88" s="341"/>
      <c r="GC88" s="341"/>
      <c r="GD88" s="980"/>
      <c r="GE88" s="54"/>
      <c r="GF88" s="341"/>
      <c r="GG88" s="341"/>
      <c r="GH88" s="341"/>
      <c r="GI88" s="341"/>
      <c r="GJ88" s="980"/>
      <c r="GK88" s="54"/>
      <c r="GL88" s="341"/>
      <c r="GM88" s="341"/>
      <c r="GN88" s="341"/>
      <c r="GO88" s="341"/>
      <c r="GP88" s="980"/>
      <c r="GQ88" s="54"/>
      <c r="GR88" s="341"/>
      <c r="GS88" s="341"/>
      <c r="GT88" s="341"/>
      <c r="GU88" s="341"/>
      <c r="GV88" s="980"/>
      <c r="GW88" s="72"/>
      <c r="GX88" s="12"/>
      <c r="GY88" s="12"/>
      <c r="GZ88" s="12"/>
      <c r="HA88" s="12"/>
      <c r="HB88" s="12"/>
      <c r="HC88" s="12"/>
      <c r="HD88" s="12"/>
      <c r="HE88" s="12"/>
      <c r="HF88" s="12"/>
      <c r="HG88" s="12"/>
      <c r="HH88" s="12"/>
      <c r="HI88" s="12"/>
      <c r="HJ88" s="12"/>
      <c r="HK88" s="12"/>
      <c r="HL88" s="12"/>
      <c r="HM88" s="12"/>
      <c r="HN88" s="937"/>
      <c r="HO88" s="184"/>
      <c r="HP88" s="506"/>
      <c r="HQ88" s="12"/>
      <c r="HR88" s="229"/>
      <c r="HS88" s="12"/>
    </row>
    <row r="89" spans="1:227" hidden="1" x14ac:dyDescent="0.25">
      <c r="A89" s="58">
        <v>86</v>
      </c>
      <c r="C89" s="265"/>
      <c r="D89" s="149"/>
      <c r="E89" s="149"/>
      <c r="F89" s="149"/>
      <c r="G89" s="240"/>
      <c r="H89" s="996"/>
      <c r="I89" s="265"/>
      <c r="J89" s="149"/>
      <c r="K89" s="149"/>
      <c r="L89" s="149"/>
      <c r="M89" s="240"/>
      <c r="N89" s="973"/>
      <c r="O89" s="265"/>
      <c r="P89" s="149"/>
      <c r="Q89" s="149"/>
      <c r="R89" s="149"/>
      <c r="S89" s="240"/>
      <c r="T89" s="973"/>
      <c r="U89" s="265"/>
      <c r="V89" s="149"/>
      <c r="W89" s="149"/>
      <c r="X89" s="149"/>
      <c r="Y89" s="240"/>
      <c r="Z89" s="973"/>
      <c r="AA89" s="78"/>
      <c r="AB89" s="341"/>
      <c r="AC89" s="341"/>
      <c r="AD89" s="79"/>
      <c r="AE89" s="82"/>
      <c r="AF89" s="973"/>
      <c r="AG89" s="236"/>
      <c r="AH89" s="149"/>
      <c r="AI89" s="149"/>
      <c r="AJ89" s="234"/>
      <c r="AK89" s="243"/>
      <c r="AL89" s="973"/>
      <c r="AM89" s="236"/>
      <c r="AN89" s="149"/>
      <c r="AO89" s="149"/>
      <c r="AP89" s="234"/>
      <c r="AQ89" s="243"/>
      <c r="AR89" s="973"/>
      <c r="AS89" s="265"/>
      <c r="AT89" s="149"/>
      <c r="AU89" s="149"/>
      <c r="AV89" s="149"/>
      <c r="AW89" s="240"/>
      <c r="AX89" s="973"/>
      <c r="AY89" s="265"/>
      <c r="AZ89" s="149"/>
      <c r="BA89" s="149"/>
      <c r="BB89" s="149"/>
      <c r="BC89" s="240"/>
      <c r="BD89" s="973"/>
      <c r="BE89" s="236"/>
      <c r="BF89" s="149"/>
      <c r="BG89" s="149"/>
      <c r="BH89" s="234"/>
      <c r="BI89" s="243"/>
      <c r="BJ89" s="973"/>
      <c r="BK89" s="236"/>
      <c r="BL89" s="149"/>
      <c r="BM89" s="149"/>
      <c r="BN89" s="234"/>
      <c r="BO89" s="243"/>
      <c r="BP89" s="973"/>
      <c r="BQ89" s="236"/>
      <c r="BR89" s="236"/>
      <c r="BS89" s="236"/>
      <c r="BT89" s="236"/>
      <c r="BU89" s="236"/>
      <c r="BV89" s="12"/>
      <c r="BW89" s="72"/>
      <c r="BX89" s="973"/>
      <c r="BY89" s="54"/>
      <c r="BZ89" s="341"/>
      <c r="CA89" s="341"/>
      <c r="CB89" s="341"/>
      <c r="CC89" s="67"/>
      <c r="CD89" s="973"/>
      <c r="CE89" s="78"/>
      <c r="CF89" s="341"/>
      <c r="CG89" s="341"/>
      <c r="CH89" s="79"/>
      <c r="CI89" s="82"/>
      <c r="CJ89" s="973"/>
      <c r="CK89" s="78"/>
      <c r="CL89" s="341"/>
      <c r="CM89" s="341"/>
      <c r="CN89" s="79"/>
      <c r="CO89" s="82"/>
      <c r="CP89" s="973"/>
      <c r="CQ89" s="78"/>
      <c r="CR89" s="341"/>
      <c r="CS89" s="341"/>
      <c r="CT89" s="79"/>
      <c r="CU89" s="82"/>
      <c r="CV89" s="973"/>
      <c r="CW89" s="78"/>
      <c r="CX89" s="341"/>
      <c r="CY89" s="341"/>
      <c r="CZ89" s="79"/>
      <c r="DA89" s="82"/>
      <c r="DB89" s="973"/>
      <c r="DC89" s="78"/>
      <c r="DD89" s="341"/>
      <c r="DE89" s="341"/>
      <c r="DF89" s="79"/>
      <c r="DG89" s="82"/>
      <c r="DH89" s="973"/>
      <c r="DI89" s="78"/>
      <c r="DJ89" s="341"/>
      <c r="DK89" s="341"/>
      <c r="DL89" s="79"/>
      <c r="DM89" s="82"/>
      <c r="DN89" s="973"/>
      <c r="DO89" s="78"/>
      <c r="DP89" s="341"/>
      <c r="DQ89" s="341"/>
      <c r="DR89" s="79"/>
      <c r="DS89" s="82"/>
      <c r="DT89" s="973"/>
      <c r="DU89" s="78"/>
      <c r="DV89" s="341"/>
      <c r="DW89" s="341"/>
      <c r="DX89" s="79"/>
      <c r="DY89" s="82"/>
      <c r="DZ89" s="973"/>
      <c r="EA89" s="78"/>
      <c r="EB89" s="341"/>
      <c r="EC89" s="341"/>
      <c r="ED89" s="79"/>
      <c r="EE89" s="82"/>
      <c r="EF89" s="973"/>
      <c r="EG89" s="236"/>
      <c r="EH89" s="149"/>
      <c r="EI89" s="149"/>
      <c r="EJ89" s="234"/>
      <c r="EK89" s="243"/>
      <c r="EL89" s="973"/>
      <c r="EM89" s="12"/>
      <c r="EN89" s="12"/>
      <c r="EO89" s="12"/>
      <c r="EP89" s="12"/>
      <c r="EQ89" s="12"/>
      <c r="ER89" s="12"/>
      <c r="ES89" s="72"/>
      <c r="ET89" s="973"/>
      <c r="EU89" s="78"/>
      <c r="EV89" s="341"/>
      <c r="EW89" s="341"/>
      <c r="EX89" s="79"/>
      <c r="EY89" s="82"/>
      <c r="EZ89" s="977"/>
      <c r="FA89" s="54"/>
      <c r="FB89" s="341"/>
      <c r="FC89" s="341"/>
      <c r="FD89" s="341"/>
      <c r="FE89" s="341"/>
      <c r="FF89" s="980"/>
      <c r="FG89" s="54"/>
      <c r="FH89" s="341"/>
      <c r="FI89" s="341"/>
      <c r="FJ89" s="341"/>
      <c r="FK89" s="341"/>
      <c r="FL89" s="980"/>
      <c r="FM89" s="54"/>
      <c r="FN89" s="341"/>
      <c r="FO89" s="341"/>
      <c r="FP89" s="341"/>
      <c r="FQ89" s="341"/>
      <c r="FR89" s="980"/>
      <c r="FS89" s="54"/>
      <c r="FT89" s="341"/>
      <c r="FU89" s="341"/>
      <c r="FV89" s="341"/>
      <c r="FW89" s="341"/>
      <c r="FX89" s="980"/>
      <c r="FY89" s="54"/>
      <c r="FZ89" s="341"/>
      <c r="GA89" s="341"/>
      <c r="GB89" s="341"/>
      <c r="GC89" s="341"/>
      <c r="GD89" s="980"/>
      <c r="GE89" s="54"/>
      <c r="GF89" s="341"/>
      <c r="GG89" s="341"/>
      <c r="GH89" s="341"/>
      <c r="GI89" s="341"/>
      <c r="GJ89" s="980"/>
      <c r="GK89" s="54"/>
      <c r="GL89" s="341"/>
      <c r="GM89" s="341"/>
      <c r="GN89" s="341"/>
      <c r="GO89" s="341"/>
      <c r="GP89" s="980"/>
      <c r="GQ89" s="54"/>
      <c r="GR89" s="341"/>
      <c r="GS89" s="341"/>
      <c r="GT89" s="341"/>
      <c r="GU89" s="341"/>
      <c r="GV89" s="980"/>
      <c r="GW89" s="72"/>
      <c r="GX89" s="12"/>
      <c r="GY89" s="12"/>
      <c r="GZ89" s="12"/>
      <c r="HA89" s="12"/>
      <c r="HB89" s="12"/>
      <c r="HC89" s="12"/>
      <c r="HD89" s="12"/>
      <c r="HE89" s="12"/>
      <c r="HF89" s="12"/>
      <c r="HG89" s="12"/>
      <c r="HH89" s="12"/>
      <c r="HI89" s="12"/>
      <c r="HJ89" s="12"/>
      <c r="HK89" s="12"/>
      <c r="HL89" s="12"/>
      <c r="HM89" s="12"/>
      <c r="HN89" s="937"/>
      <c r="HO89" s="184"/>
      <c r="HP89" s="506"/>
      <c r="HQ89" s="12"/>
      <c r="HR89" s="229"/>
      <c r="HS89" s="12"/>
    </row>
    <row r="90" spans="1:227" hidden="1" x14ac:dyDescent="0.25">
      <c r="A90" s="58">
        <v>87</v>
      </c>
      <c r="C90" s="265"/>
      <c r="D90" s="149"/>
      <c r="E90" s="149"/>
      <c r="F90" s="149"/>
      <c r="G90" s="240"/>
      <c r="H90" s="996"/>
      <c r="I90" s="265"/>
      <c r="J90" s="149"/>
      <c r="K90" s="149"/>
      <c r="L90" s="149"/>
      <c r="M90" s="240"/>
      <c r="N90" s="973"/>
      <c r="O90" s="265"/>
      <c r="P90" s="149"/>
      <c r="Q90" s="149"/>
      <c r="R90" s="149"/>
      <c r="S90" s="240"/>
      <c r="T90" s="973"/>
      <c r="U90" s="265"/>
      <c r="V90" s="149"/>
      <c r="W90" s="149"/>
      <c r="X90" s="149"/>
      <c r="Y90" s="240"/>
      <c r="Z90" s="973"/>
      <c r="AA90" s="78"/>
      <c r="AB90" s="341"/>
      <c r="AC90" s="341"/>
      <c r="AD90" s="79"/>
      <c r="AE90" s="82"/>
      <c r="AF90" s="973"/>
      <c r="AG90" s="236"/>
      <c r="AH90" s="149"/>
      <c r="AI90" s="149"/>
      <c r="AJ90" s="234"/>
      <c r="AK90" s="243"/>
      <c r="AL90" s="973"/>
      <c r="AM90" s="236"/>
      <c r="AN90" s="149"/>
      <c r="AO90" s="149"/>
      <c r="AP90" s="234"/>
      <c r="AQ90" s="243"/>
      <c r="AR90" s="973"/>
      <c r="AS90" s="265"/>
      <c r="AT90" s="149"/>
      <c r="AU90" s="149"/>
      <c r="AV90" s="149"/>
      <c r="AW90" s="240"/>
      <c r="AX90" s="973"/>
      <c r="AY90" s="265"/>
      <c r="AZ90" s="149"/>
      <c r="BA90" s="149"/>
      <c r="BB90" s="149"/>
      <c r="BC90" s="240"/>
      <c r="BD90" s="973"/>
      <c r="BE90" s="236"/>
      <c r="BF90" s="149"/>
      <c r="BG90" s="149"/>
      <c r="BH90" s="234"/>
      <c r="BI90" s="243"/>
      <c r="BJ90" s="973"/>
      <c r="BK90" s="236"/>
      <c r="BL90" s="149"/>
      <c r="BM90" s="149"/>
      <c r="BN90" s="234"/>
      <c r="BO90" s="243"/>
      <c r="BP90" s="973"/>
      <c r="BQ90" s="236"/>
      <c r="BR90" s="236"/>
      <c r="BS90" s="236"/>
      <c r="BT90" s="236"/>
      <c r="BU90" s="236"/>
      <c r="BV90" s="12"/>
      <c r="BW90" s="72"/>
      <c r="BX90" s="973"/>
      <c r="BY90" s="54"/>
      <c r="BZ90" s="341"/>
      <c r="CA90" s="341"/>
      <c r="CB90" s="341"/>
      <c r="CC90" s="67"/>
      <c r="CD90" s="973"/>
      <c r="CE90" s="78"/>
      <c r="CF90" s="341"/>
      <c r="CG90" s="341"/>
      <c r="CH90" s="79"/>
      <c r="CI90" s="82"/>
      <c r="CJ90" s="973"/>
      <c r="CK90" s="78"/>
      <c r="CL90" s="341"/>
      <c r="CM90" s="341"/>
      <c r="CN90" s="79"/>
      <c r="CO90" s="82"/>
      <c r="CP90" s="973"/>
      <c r="CQ90" s="78"/>
      <c r="CR90" s="341"/>
      <c r="CS90" s="341"/>
      <c r="CT90" s="79"/>
      <c r="CU90" s="82"/>
      <c r="CV90" s="973"/>
      <c r="CW90" s="78"/>
      <c r="CX90" s="341"/>
      <c r="CY90" s="341"/>
      <c r="CZ90" s="79"/>
      <c r="DA90" s="82"/>
      <c r="DB90" s="973"/>
      <c r="DC90" s="78"/>
      <c r="DD90" s="341"/>
      <c r="DE90" s="341"/>
      <c r="DF90" s="79"/>
      <c r="DG90" s="82"/>
      <c r="DH90" s="973"/>
      <c r="DI90" s="78"/>
      <c r="DJ90" s="341"/>
      <c r="DK90" s="341"/>
      <c r="DL90" s="79"/>
      <c r="DM90" s="82"/>
      <c r="DN90" s="973"/>
      <c r="DO90" s="78"/>
      <c r="DP90" s="341"/>
      <c r="DQ90" s="341"/>
      <c r="DR90" s="79"/>
      <c r="DS90" s="82"/>
      <c r="DT90" s="973"/>
      <c r="DU90" s="78"/>
      <c r="DV90" s="341"/>
      <c r="DW90" s="341"/>
      <c r="DX90" s="79"/>
      <c r="DY90" s="82"/>
      <c r="DZ90" s="973"/>
      <c r="EA90" s="78"/>
      <c r="EB90" s="341"/>
      <c r="EC90" s="341"/>
      <c r="ED90" s="79"/>
      <c r="EE90" s="82"/>
      <c r="EF90" s="973"/>
      <c r="EG90" s="236"/>
      <c r="EH90" s="149"/>
      <c r="EI90" s="149"/>
      <c r="EJ90" s="234"/>
      <c r="EK90" s="243"/>
      <c r="EL90" s="973"/>
      <c r="EM90" s="12"/>
      <c r="EN90" s="12"/>
      <c r="EO90" s="12"/>
      <c r="EP90" s="12"/>
      <c r="EQ90" s="12"/>
      <c r="ER90" s="12"/>
      <c r="ES90" s="72"/>
      <c r="ET90" s="973"/>
      <c r="EU90" s="78"/>
      <c r="EV90" s="341"/>
      <c r="EW90" s="341"/>
      <c r="EX90" s="79"/>
      <c r="EY90" s="82"/>
      <c r="EZ90" s="977"/>
      <c r="FA90" s="54"/>
      <c r="FB90" s="341"/>
      <c r="FC90" s="341"/>
      <c r="FD90" s="341"/>
      <c r="FE90" s="341"/>
      <c r="FF90" s="980"/>
      <c r="FG90" s="54"/>
      <c r="FH90" s="341"/>
      <c r="FI90" s="341"/>
      <c r="FJ90" s="341"/>
      <c r="FK90" s="341"/>
      <c r="FL90" s="980"/>
      <c r="FM90" s="54"/>
      <c r="FN90" s="341"/>
      <c r="FO90" s="341"/>
      <c r="FP90" s="341"/>
      <c r="FQ90" s="341"/>
      <c r="FR90" s="980"/>
      <c r="FS90" s="54"/>
      <c r="FT90" s="341"/>
      <c r="FU90" s="341"/>
      <c r="FV90" s="341"/>
      <c r="FW90" s="341"/>
      <c r="FX90" s="980"/>
      <c r="FY90" s="54"/>
      <c r="FZ90" s="341"/>
      <c r="GA90" s="341"/>
      <c r="GB90" s="341"/>
      <c r="GC90" s="341"/>
      <c r="GD90" s="980"/>
      <c r="GE90" s="54"/>
      <c r="GF90" s="341"/>
      <c r="GG90" s="341"/>
      <c r="GH90" s="341"/>
      <c r="GI90" s="341"/>
      <c r="GJ90" s="980"/>
      <c r="GK90" s="54"/>
      <c r="GL90" s="341"/>
      <c r="GM90" s="341"/>
      <c r="GN90" s="341"/>
      <c r="GO90" s="341"/>
      <c r="GP90" s="980"/>
      <c r="GQ90" s="54"/>
      <c r="GR90" s="341"/>
      <c r="GS90" s="341"/>
      <c r="GT90" s="341"/>
      <c r="GU90" s="341"/>
      <c r="GV90" s="980"/>
      <c r="GW90" s="72"/>
      <c r="GX90" s="12"/>
      <c r="GY90" s="12"/>
      <c r="GZ90" s="12"/>
      <c r="HA90" s="12"/>
      <c r="HB90" s="12"/>
      <c r="HC90" s="12"/>
      <c r="HD90" s="12"/>
      <c r="HE90" s="12"/>
      <c r="HF90" s="12"/>
      <c r="HG90" s="12"/>
      <c r="HH90" s="12"/>
      <c r="HI90" s="12"/>
      <c r="HJ90" s="12"/>
      <c r="HK90" s="12"/>
      <c r="HL90" s="12"/>
      <c r="HM90" s="12"/>
      <c r="HN90" s="937"/>
      <c r="HO90" s="184"/>
      <c r="HP90" s="506"/>
      <c r="HQ90" s="12"/>
      <c r="HR90" s="229"/>
      <c r="HS90" s="12"/>
    </row>
    <row r="91" spans="1:227" hidden="1" x14ac:dyDescent="0.25">
      <c r="A91" s="58">
        <v>88</v>
      </c>
      <c r="C91" s="265"/>
      <c r="D91" s="149"/>
      <c r="E91" s="149"/>
      <c r="F91" s="149"/>
      <c r="G91" s="240"/>
      <c r="H91" s="996"/>
      <c r="I91" s="265"/>
      <c r="J91" s="149"/>
      <c r="K91" s="149"/>
      <c r="L91" s="149"/>
      <c r="M91" s="240"/>
      <c r="N91" s="973"/>
      <c r="O91" s="265"/>
      <c r="P91" s="149"/>
      <c r="Q91" s="149"/>
      <c r="R91" s="149"/>
      <c r="S91" s="240"/>
      <c r="T91" s="973"/>
      <c r="U91" s="265"/>
      <c r="V91" s="149"/>
      <c r="W91" s="149"/>
      <c r="X91" s="149"/>
      <c r="Y91" s="240"/>
      <c r="Z91" s="973"/>
      <c r="AA91" s="78"/>
      <c r="AB91" s="341"/>
      <c r="AC91" s="341"/>
      <c r="AD91" s="79"/>
      <c r="AE91" s="82"/>
      <c r="AF91" s="973"/>
      <c r="AG91" s="236"/>
      <c r="AH91" s="149"/>
      <c r="AI91" s="149"/>
      <c r="AJ91" s="234"/>
      <c r="AK91" s="243"/>
      <c r="AL91" s="973"/>
      <c r="AM91" s="236"/>
      <c r="AN91" s="149"/>
      <c r="AO91" s="149"/>
      <c r="AP91" s="234"/>
      <c r="AQ91" s="243"/>
      <c r="AR91" s="973"/>
      <c r="AS91" s="265"/>
      <c r="AT91" s="149"/>
      <c r="AU91" s="149"/>
      <c r="AV91" s="149"/>
      <c r="AW91" s="240"/>
      <c r="AX91" s="973"/>
      <c r="AY91" s="265"/>
      <c r="AZ91" s="149"/>
      <c r="BA91" s="149"/>
      <c r="BB91" s="149"/>
      <c r="BC91" s="240"/>
      <c r="BD91" s="973"/>
      <c r="BE91" s="236"/>
      <c r="BF91" s="149"/>
      <c r="BG91" s="149"/>
      <c r="BH91" s="234"/>
      <c r="BI91" s="243"/>
      <c r="BJ91" s="973"/>
      <c r="BK91" s="236"/>
      <c r="BL91" s="149"/>
      <c r="BM91" s="149"/>
      <c r="BN91" s="234"/>
      <c r="BO91" s="243"/>
      <c r="BP91" s="973"/>
      <c r="BQ91" s="236"/>
      <c r="BR91" s="236"/>
      <c r="BS91" s="236"/>
      <c r="BT91" s="236"/>
      <c r="BU91" s="236"/>
      <c r="BV91" s="12"/>
      <c r="BW91" s="72"/>
      <c r="BX91" s="973"/>
      <c r="BY91" s="54"/>
      <c r="BZ91" s="341"/>
      <c r="CA91" s="341"/>
      <c r="CB91" s="341"/>
      <c r="CC91" s="67"/>
      <c r="CD91" s="973"/>
      <c r="CE91" s="78"/>
      <c r="CF91" s="341"/>
      <c r="CG91" s="341"/>
      <c r="CH91" s="79"/>
      <c r="CI91" s="82"/>
      <c r="CJ91" s="973"/>
      <c r="CK91" s="78"/>
      <c r="CL91" s="341"/>
      <c r="CM91" s="341"/>
      <c r="CN91" s="79"/>
      <c r="CO91" s="82"/>
      <c r="CP91" s="973"/>
      <c r="CQ91" s="78"/>
      <c r="CR91" s="341"/>
      <c r="CS91" s="341"/>
      <c r="CT91" s="79"/>
      <c r="CU91" s="82"/>
      <c r="CV91" s="973"/>
      <c r="CW91" s="78"/>
      <c r="CX91" s="341"/>
      <c r="CY91" s="341"/>
      <c r="CZ91" s="79"/>
      <c r="DA91" s="82"/>
      <c r="DB91" s="973"/>
      <c r="DC91" s="78"/>
      <c r="DD91" s="341"/>
      <c r="DE91" s="341"/>
      <c r="DF91" s="79"/>
      <c r="DG91" s="82"/>
      <c r="DH91" s="973"/>
      <c r="DI91" s="78"/>
      <c r="DJ91" s="341"/>
      <c r="DK91" s="341"/>
      <c r="DL91" s="79"/>
      <c r="DM91" s="82"/>
      <c r="DN91" s="973"/>
      <c r="DO91" s="78"/>
      <c r="DP91" s="341"/>
      <c r="DQ91" s="341"/>
      <c r="DR91" s="79"/>
      <c r="DS91" s="82"/>
      <c r="DT91" s="973"/>
      <c r="DU91" s="78"/>
      <c r="DV91" s="341"/>
      <c r="DW91" s="341"/>
      <c r="DX91" s="79"/>
      <c r="DY91" s="82"/>
      <c r="DZ91" s="973"/>
      <c r="EA91" s="78"/>
      <c r="EB91" s="341"/>
      <c r="EC91" s="341"/>
      <c r="ED91" s="79"/>
      <c r="EE91" s="82"/>
      <c r="EF91" s="973"/>
      <c r="EG91" s="236"/>
      <c r="EH91" s="149"/>
      <c r="EI91" s="149"/>
      <c r="EJ91" s="234"/>
      <c r="EK91" s="243"/>
      <c r="EL91" s="973"/>
      <c r="EM91" s="12"/>
      <c r="EN91" s="12"/>
      <c r="EO91" s="12"/>
      <c r="EP91" s="12"/>
      <c r="EQ91" s="12"/>
      <c r="ER91" s="12"/>
      <c r="ES91" s="72"/>
      <c r="ET91" s="973"/>
      <c r="EU91" s="78"/>
      <c r="EV91" s="341"/>
      <c r="EW91" s="341"/>
      <c r="EX91" s="79"/>
      <c r="EY91" s="82"/>
      <c r="EZ91" s="977"/>
      <c r="FA91" s="54"/>
      <c r="FB91" s="341"/>
      <c r="FC91" s="341"/>
      <c r="FD91" s="341"/>
      <c r="FE91" s="341"/>
      <c r="FF91" s="980"/>
      <c r="FG91" s="54"/>
      <c r="FH91" s="341"/>
      <c r="FI91" s="341"/>
      <c r="FJ91" s="341"/>
      <c r="FK91" s="341"/>
      <c r="FL91" s="980"/>
      <c r="FM91" s="54"/>
      <c r="FN91" s="341"/>
      <c r="FO91" s="341"/>
      <c r="FP91" s="341"/>
      <c r="FQ91" s="341"/>
      <c r="FR91" s="980"/>
      <c r="FS91" s="54"/>
      <c r="FT91" s="341"/>
      <c r="FU91" s="341"/>
      <c r="FV91" s="341"/>
      <c r="FW91" s="341"/>
      <c r="FX91" s="980"/>
      <c r="FY91" s="54"/>
      <c r="FZ91" s="341"/>
      <c r="GA91" s="341"/>
      <c r="GB91" s="341"/>
      <c r="GC91" s="341"/>
      <c r="GD91" s="980"/>
      <c r="GE91" s="54"/>
      <c r="GF91" s="341"/>
      <c r="GG91" s="341"/>
      <c r="GH91" s="341"/>
      <c r="GI91" s="341"/>
      <c r="GJ91" s="980"/>
      <c r="GK91" s="54"/>
      <c r="GL91" s="341"/>
      <c r="GM91" s="341"/>
      <c r="GN91" s="341"/>
      <c r="GO91" s="341"/>
      <c r="GP91" s="980"/>
      <c r="GQ91" s="54"/>
      <c r="GR91" s="341"/>
      <c r="GS91" s="341"/>
      <c r="GT91" s="341"/>
      <c r="GU91" s="341"/>
      <c r="GV91" s="980"/>
      <c r="GW91" s="72"/>
      <c r="GX91" s="12"/>
      <c r="GY91" s="12"/>
      <c r="GZ91" s="12"/>
      <c r="HA91" s="12"/>
      <c r="HB91" s="12"/>
      <c r="HC91" s="12"/>
      <c r="HD91" s="12"/>
      <c r="HE91" s="12"/>
      <c r="HF91" s="12"/>
      <c r="HG91" s="12"/>
      <c r="HH91" s="12"/>
      <c r="HI91" s="12"/>
      <c r="HJ91" s="12"/>
      <c r="HK91" s="12"/>
      <c r="HL91" s="12"/>
      <c r="HM91" s="12"/>
      <c r="HN91" s="937"/>
      <c r="HO91" s="184"/>
      <c r="HP91" s="506"/>
      <c r="HQ91" s="12"/>
      <c r="HR91" s="229"/>
      <c r="HS91" s="12"/>
    </row>
    <row r="92" spans="1:227" hidden="1" x14ac:dyDescent="0.25">
      <c r="A92" s="58">
        <v>89</v>
      </c>
      <c r="C92" s="265"/>
      <c r="D92" s="149"/>
      <c r="E92" s="149"/>
      <c r="F92" s="149"/>
      <c r="G92" s="240"/>
      <c r="H92" s="996"/>
      <c r="I92" s="265"/>
      <c r="J92" s="149"/>
      <c r="K92" s="149"/>
      <c r="L92" s="149"/>
      <c r="M92" s="240"/>
      <c r="N92" s="973"/>
      <c r="O92" s="265"/>
      <c r="P92" s="149"/>
      <c r="Q92" s="149"/>
      <c r="R92" s="149"/>
      <c r="S92" s="240"/>
      <c r="T92" s="973"/>
      <c r="U92" s="265"/>
      <c r="V92" s="149"/>
      <c r="W92" s="149"/>
      <c r="X92" s="149"/>
      <c r="Y92" s="240"/>
      <c r="Z92" s="973"/>
      <c r="AA92" s="78"/>
      <c r="AB92" s="341"/>
      <c r="AC92" s="341"/>
      <c r="AD92" s="79"/>
      <c r="AE92" s="82"/>
      <c r="AF92" s="973"/>
      <c r="AG92" s="236"/>
      <c r="AH92" s="149"/>
      <c r="AI92" s="149"/>
      <c r="AJ92" s="234"/>
      <c r="AK92" s="243"/>
      <c r="AL92" s="973"/>
      <c r="AM92" s="236"/>
      <c r="AN92" s="149"/>
      <c r="AO92" s="149"/>
      <c r="AP92" s="234"/>
      <c r="AQ92" s="243"/>
      <c r="AR92" s="973"/>
      <c r="AS92" s="265"/>
      <c r="AT92" s="149"/>
      <c r="AU92" s="149"/>
      <c r="AV92" s="149"/>
      <c r="AW92" s="240"/>
      <c r="AX92" s="973"/>
      <c r="AY92" s="265"/>
      <c r="AZ92" s="149"/>
      <c r="BA92" s="149"/>
      <c r="BB92" s="149"/>
      <c r="BC92" s="240"/>
      <c r="BD92" s="973"/>
      <c r="BE92" s="236"/>
      <c r="BF92" s="149"/>
      <c r="BG92" s="149"/>
      <c r="BH92" s="234"/>
      <c r="BI92" s="243"/>
      <c r="BJ92" s="973"/>
      <c r="BK92" s="236"/>
      <c r="BL92" s="149"/>
      <c r="BM92" s="149"/>
      <c r="BN92" s="234"/>
      <c r="BO92" s="243"/>
      <c r="BP92" s="973"/>
      <c r="BQ92" s="236"/>
      <c r="BR92" s="236"/>
      <c r="BS92" s="236"/>
      <c r="BT92" s="236"/>
      <c r="BU92" s="236"/>
      <c r="BV92" s="12"/>
      <c r="BW92" s="72"/>
      <c r="BX92" s="973"/>
      <c r="BY92" s="54"/>
      <c r="BZ92" s="341"/>
      <c r="CA92" s="341"/>
      <c r="CB92" s="341"/>
      <c r="CC92" s="67"/>
      <c r="CD92" s="973"/>
      <c r="CE92" s="78"/>
      <c r="CF92" s="341"/>
      <c r="CG92" s="341"/>
      <c r="CH92" s="79"/>
      <c r="CI92" s="82"/>
      <c r="CJ92" s="973"/>
      <c r="CK92" s="78"/>
      <c r="CL92" s="341"/>
      <c r="CM92" s="341"/>
      <c r="CN92" s="79"/>
      <c r="CO92" s="82"/>
      <c r="CP92" s="973"/>
      <c r="CQ92" s="78"/>
      <c r="CR92" s="341"/>
      <c r="CS92" s="341"/>
      <c r="CT92" s="79"/>
      <c r="CU92" s="82"/>
      <c r="CV92" s="973"/>
      <c r="CW92" s="78"/>
      <c r="CX92" s="341"/>
      <c r="CY92" s="341"/>
      <c r="CZ92" s="79"/>
      <c r="DA92" s="82"/>
      <c r="DB92" s="973"/>
      <c r="DC92" s="78"/>
      <c r="DD92" s="341"/>
      <c r="DE92" s="341"/>
      <c r="DF92" s="79"/>
      <c r="DG92" s="82"/>
      <c r="DH92" s="973"/>
      <c r="DI92" s="78"/>
      <c r="DJ92" s="341"/>
      <c r="DK92" s="341"/>
      <c r="DL92" s="79"/>
      <c r="DM92" s="82"/>
      <c r="DN92" s="973"/>
      <c r="DO92" s="78"/>
      <c r="DP92" s="341"/>
      <c r="DQ92" s="341"/>
      <c r="DR92" s="79"/>
      <c r="DS92" s="82"/>
      <c r="DT92" s="973"/>
      <c r="DU92" s="78"/>
      <c r="DV92" s="341"/>
      <c r="DW92" s="341"/>
      <c r="DX92" s="79"/>
      <c r="DY92" s="82"/>
      <c r="DZ92" s="973"/>
      <c r="EA92" s="78"/>
      <c r="EB92" s="341"/>
      <c r="EC92" s="341"/>
      <c r="ED92" s="79"/>
      <c r="EE92" s="82"/>
      <c r="EF92" s="973"/>
      <c r="EG92" s="236"/>
      <c r="EH92" s="149"/>
      <c r="EI92" s="149"/>
      <c r="EJ92" s="234"/>
      <c r="EK92" s="243"/>
      <c r="EL92" s="973"/>
      <c r="EM92" s="12"/>
      <c r="EN92" s="12"/>
      <c r="EO92" s="12"/>
      <c r="EP92" s="12"/>
      <c r="EQ92" s="12"/>
      <c r="ER92" s="12"/>
      <c r="ES92" s="72"/>
      <c r="ET92" s="973"/>
      <c r="EU92" s="78"/>
      <c r="EV92" s="341"/>
      <c r="EW92" s="341"/>
      <c r="EX92" s="79"/>
      <c r="EY92" s="82"/>
      <c r="EZ92" s="977"/>
      <c r="FA92" s="54"/>
      <c r="FB92" s="341"/>
      <c r="FC92" s="341"/>
      <c r="FD92" s="341"/>
      <c r="FE92" s="341"/>
      <c r="FF92" s="980"/>
      <c r="FG92" s="54"/>
      <c r="FH92" s="341"/>
      <c r="FI92" s="341"/>
      <c r="FJ92" s="341"/>
      <c r="FK92" s="341"/>
      <c r="FL92" s="980"/>
      <c r="FM92" s="54"/>
      <c r="FN92" s="341"/>
      <c r="FO92" s="341"/>
      <c r="FP92" s="341"/>
      <c r="FQ92" s="341"/>
      <c r="FR92" s="980"/>
      <c r="FS92" s="54"/>
      <c r="FT92" s="341"/>
      <c r="FU92" s="341"/>
      <c r="FV92" s="341"/>
      <c r="FW92" s="341"/>
      <c r="FX92" s="980"/>
      <c r="FY92" s="54"/>
      <c r="FZ92" s="341"/>
      <c r="GA92" s="341"/>
      <c r="GB92" s="341"/>
      <c r="GC92" s="341"/>
      <c r="GD92" s="980"/>
      <c r="GE92" s="54"/>
      <c r="GF92" s="341"/>
      <c r="GG92" s="341"/>
      <c r="GH92" s="341"/>
      <c r="GI92" s="341"/>
      <c r="GJ92" s="980"/>
      <c r="GK92" s="54"/>
      <c r="GL92" s="341"/>
      <c r="GM92" s="341"/>
      <c r="GN92" s="341"/>
      <c r="GO92" s="341"/>
      <c r="GP92" s="980"/>
      <c r="GQ92" s="54"/>
      <c r="GR92" s="341"/>
      <c r="GS92" s="341"/>
      <c r="GT92" s="341"/>
      <c r="GU92" s="341"/>
      <c r="GV92" s="980"/>
      <c r="GW92" s="72"/>
      <c r="GX92" s="12"/>
      <c r="GY92" s="12"/>
      <c r="GZ92" s="12"/>
      <c r="HA92" s="12"/>
      <c r="HB92" s="12"/>
      <c r="HC92" s="12"/>
      <c r="HD92" s="12"/>
      <c r="HE92" s="12"/>
      <c r="HF92" s="12"/>
      <c r="HG92" s="12"/>
      <c r="HH92" s="12"/>
      <c r="HI92" s="12"/>
      <c r="HJ92" s="12"/>
      <c r="HK92" s="12"/>
      <c r="HL92" s="12"/>
      <c r="HM92" s="12"/>
      <c r="HN92" s="937"/>
      <c r="HO92" s="184"/>
      <c r="HP92" s="506"/>
      <c r="HQ92" s="12"/>
      <c r="HR92" s="229"/>
      <c r="HS92" s="12"/>
    </row>
    <row r="93" spans="1:227" hidden="1" x14ac:dyDescent="0.25">
      <c r="A93" s="58">
        <v>90</v>
      </c>
      <c r="C93" s="265"/>
      <c r="D93" s="149"/>
      <c r="E93" s="149"/>
      <c r="F93" s="149"/>
      <c r="G93" s="240"/>
      <c r="H93" s="996"/>
      <c r="I93" s="265"/>
      <c r="J93" s="149"/>
      <c r="K93" s="149"/>
      <c r="L93" s="149"/>
      <c r="M93" s="240"/>
      <c r="N93" s="973"/>
      <c r="O93" s="265"/>
      <c r="P93" s="149"/>
      <c r="Q93" s="149"/>
      <c r="R93" s="149"/>
      <c r="S93" s="240"/>
      <c r="T93" s="973"/>
      <c r="U93" s="265"/>
      <c r="V93" s="149"/>
      <c r="W93" s="149"/>
      <c r="X93" s="149"/>
      <c r="Y93" s="240"/>
      <c r="Z93" s="973"/>
      <c r="AA93" s="78"/>
      <c r="AB93" s="341"/>
      <c r="AC93" s="341"/>
      <c r="AD93" s="79"/>
      <c r="AE93" s="82"/>
      <c r="AF93" s="973"/>
      <c r="AG93" s="236"/>
      <c r="AH93" s="149"/>
      <c r="AI93" s="149"/>
      <c r="AJ93" s="234"/>
      <c r="AK93" s="243"/>
      <c r="AL93" s="973"/>
      <c r="AM93" s="236"/>
      <c r="AN93" s="149"/>
      <c r="AO93" s="149"/>
      <c r="AP93" s="234"/>
      <c r="AQ93" s="243"/>
      <c r="AR93" s="973"/>
      <c r="AS93" s="265"/>
      <c r="AT93" s="149"/>
      <c r="AU93" s="149"/>
      <c r="AV93" s="149"/>
      <c r="AW93" s="240"/>
      <c r="AX93" s="973"/>
      <c r="AY93" s="265"/>
      <c r="AZ93" s="149"/>
      <c r="BA93" s="149"/>
      <c r="BB93" s="149"/>
      <c r="BC93" s="240"/>
      <c r="BD93" s="973"/>
      <c r="BE93" s="236"/>
      <c r="BF93" s="149"/>
      <c r="BG93" s="149"/>
      <c r="BH93" s="234"/>
      <c r="BI93" s="243"/>
      <c r="BJ93" s="973"/>
      <c r="BK93" s="236"/>
      <c r="BL93" s="149"/>
      <c r="BM93" s="149"/>
      <c r="BN93" s="234"/>
      <c r="BO93" s="243"/>
      <c r="BP93" s="973"/>
      <c r="BQ93" s="236"/>
      <c r="BR93" s="236"/>
      <c r="BS93" s="236"/>
      <c r="BT93" s="236"/>
      <c r="BU93" s="236"/>
      <c r="BV93" s="12"/>
      <c r="BW93" s="72"/>
      <c r="BX93" s="973"/>
      <c r="BY93" s="54"/>
      <c r="BZ93" s="341"/>
      <c r="CA93" s="341"/>
      <c r="CB93" s="341"/>
      <c r="CC93" s="67"/>
      <c r="CD93" s="973"/>
      <c r="CE93" s="78"/>
      <c r="CF93" s="341"/>
      <c r="CG93" s="341"/>
      <c r="CH93" s="79"/>
      <c r="CI93" s="82"/>
      <c r="CJ93" s="973"/>
      <c r="CK93" s="78"/>
      <c r="CL93" s="341"/>
      <c r="CM93" s="341"/>
      <c r="CN93" s="79"/>
      <c r="CO93" s="82"/>
      <c r="CP93" s="973"/>
      <c r="CQ93" s="78"/>
      <c r="CR93" s="341"/>
      <c r="CS93" s="341"/>
      <c r="CT93" s="79"/>
      <c r="CU93" s="82"/>
      <c r="CV93" s="973"/>
      <c r="CW93" s="78"/>
      <c r="CX93" s="341"/>
      <c r="CY93" s="341"/>
      <c r="CZ93" s="79"/>
      <c r="DA93" s="82"/>
      <c r="DB93" s="973"/>
      <c r="DC93" s="78"/>
      <c r="DD93" s="341"/>
      <c r="DE93" s="341"/>
      <c r="DF93" s="79"/>
      <c r="DG93" s="82"/>
      <c r="DH93" s="973"/>
      <c r="DI93" s="78"/>
      <c r="DJ93" s="341"/>
      <c r="DK93" s="341"/>
      <c r="DL93" s="79"/>
      <c r="DM93" s="82"/>
      <c r="DN93" s="973"/>
      <c r="DO93" s="78"/>
      <c r="DP93" s="341"/>
      <c r="DQ93" s="341"/>
      <c r="DR93" s="79"/>
      <c r="DS93" s="82"/>
      <c r="DT93" s="973"/>
      <c r="DU93" s="78"/>
      <c r="DV93" s="341"/>
      <c r="DW93" s="341"/>
      <c r="DX93" s="79"/>
      <c r="DY93" s="82"/>
      <c r="DZ93" s="973"/>
      <c r="EA93" s="78"/>
      <c r="EB93" s="341"/>
      <c r="EC93" s="341"/>
      <c r="ED93" s="79"/>
      <c r="EE93" s="82"/>
      <c r="EF93" s="973"/>
      <c r="EG93" s="236"/>
      <c r="EH93" s="149"/>
      <c r="EI93" s="149"/>
      <c r="EJ93" s="234"/>
      <c r="EK93" s="243"/>
      <c r="EL93" s="973"/>
      <c r="EM93" s="12"/>
      <c r="EN93" s="12"/>
      <c r="EO93" s="12"/>
      <c r="EP93" s="12"/>
      <c r="EQ93" s="12"/>
      <c r="ER93" s="12"/>
      <c r="ES93" s="72"/>
      <c r="ET93" s="973"/>
      <c r="EU93" s="78"/>
      <c r="EV93" s="341"/>
      <c r="EW93" s="341"/>
      <c r="EX93" s="79"/>
      <c r="EY93" s="82"/>
      <c r="EZ93" s="977"/>
      <c r="FA93" s="54"/>
      <c r="FB93" s="341"/>
      <c r="FC93" s="341"/>
      <c r="FD93" s="341"/>
      <c r="FE93" s="341"/>
      <c r="FF93" s="980"/>
      <c r="FG93" s="54"/>
      <c r="FH93" s="341"/>
      <c r="FI93" s="341"/>
      <c r="FJ93" s="341"/>
      <c r="FK93" s="341"/>
      <c r="FL93" s="980"/>
      <c r="FM93" s="54"/>
      <c r="FN93" s="341"/>
      <c r="FO93" s="341"/>
      <c r="FP93" s="341"/>
      <c r="FQ93" s="341"/>
      <c r="FR93" s="980"/>
      <c r="FS93" s="54"/>
      <c r="FT93" s="341"/>
      <c r="FU93" s="341"/>
      <c r="FV93" s="341"/>
      <c r="FW93" s="341"/>
      <c r="FX93" s="980"/>
      <c r="FY93" s="54"/>
      <c r="FZ93" s="341"/>
      <c r="GA93" s="341"/>
      <c r="GB93" s="341"/>
      <c r="GC93" s="341"/>
      <c r="GD93" s="980"/>
      <c r="GE93" s="54"/>
      <c r="GF93" s="341"/>
      <c r="GG93" s="341"/>
      <c r="GH93" s="341"/>
      <c r="GI93" s="341"/>
      <c r="GJ93" s="980"/>
      <c r="GK93" s="54"/>
      <c r="GL93" s="341"/>
      <c r="GM93" s="341"/>
      <c r="GN93" s="341"/>
      <c r="GO93" s="341"/>
      <c r="GP93" s="980"/>
      <c r="GQ93" s="54"/>
      <c r="GR93" s="341"/>
      <c r="GS93" s="341"/>
      <c r="GT93" s="341"/>
      <c r="GU93" s="341"/>
      <c r="GV93" s="980"/>
      <c r="GW93" s="72"/>
      <c r="GX93" s="12"/>
      <c r="GY93" s="12"/>
      <c r="GZ93" s="12"/>
      <c r="HA93" s="12"/>
      <c r="HB93" s="12"/>
      <c r="HC93" s="12"/>
      <c r="HD93" s="12"/>
      <c r="HE93" s="12"/>
      <c r="HF93" s="12"/>
      <c r="HG93" s="12"/>
      <c r="HH93" s="12"/>
      <c r="HI93" s="12"/>
      <c r="HJ93" s="12"/>
      <c r="HK93" s="12"/>
      <c r="HL93" s="12"/>
      <c r="HM93" s="12"/>
      <c r="HN93" s="937"/>
      <c r="HO93" s="184"/>
      <c r="HP93" s="506"/>
      <c r="HQ93" s="12"/>
      <c r="HR93" s="229"/>
      <c r="HS93" s="12"/>
    </row>
    <row r="94" spans="1:227" hidden="1" x14ac:dyDescent="0.25">
      <c r="A94" s="58">
        <v>91</v>
      </c>
      <c r="C94" s="265"/>
      <c r="D94" s="149"/>
      <c r="E94" s="149"/>
      <c r="F94" s="149"/>
      <c r="G94" s="240"/>
      <c r="H94" s="996"/>
      <c r="I94" s="265"/>
      <c r="J94" s="149"/>
      <c r="K94" s="149"/>
      <c r="L94" s="149"/>
      <c r="M94" s="240"/>
      <c r="N94" s="973"/>
      <c r="O94" s="265"/>
      <c r="P94" s="149"/>
      <c r="Q94" s="149"/>
      <c r="R94" s="149"/>
      <c r="S94" s="240"/>
      <c r="T94" s="973"/>
      <c r="U94" s="265"/>
      <c r="V94" s="149"/>
      <c r="W94" s="149"/>
      <c r="X94" s="149"/>
      <c r="Y94" s="240"/>
      <c r="Z94" s="973"/>
      <c r="AA94" s="78"/>
      <c r="AB94" s="341"/>
      <c r="AC94" s="341"/>
      <c r="AD94" s="79"/>
      <c r="AE94" s="82"/>
      <c r="AF94" s="973"/>
      <c r="AG94" s="236"/>
      <c r="AH94" s="149"/>
      <c r="AI94" s="149"/>
      <c r="AJ94" s="234"/>
      <c r="AK94" s="243"/>
      <c r="AL94" s="973"/>
      <c r="AM94" s="236"/>
      <c r="AN94" s="149"/>
      <c r="AO94" s="149"/>
      <c r="AP94" s="234"/>
      <c r="AQ94" s="243"/>
      <c r="AR94" s="973"/>
      <c r="AS94" s="265"/>
      <c r="AT94" s="149"/>
      <c r="AU94" s="149"/>
      <c r="AV94" s="149"/>
      <c r="AW94" s="240"/>
      <c r="AX94" s="973"/>
      <c r="AY94" s="265"/>
      <c r="AZ94" s="149"/>
      <c r="BA94" s="149"/>
      <c r="BB94" s="149"/>
      <c r="BC94" s="240"/>
      <c r="BD94" s="973"/>
      <c r="BE94" s="236"/>
      <c r="BF94" s="149"/>
      <c r="BG94" s="149"/>
      <c r="BH94" s="234"/>
      <c r="BI94" s="243"/>
      <c r="BJ94" s="973"/>
      <c r="BK94" s="236"/>
      <c r="BL94" s="149"/>
      <c r="BM94" s="149"/>
      <c r="BN94" s="234"/>
      <c r="BO94" s="243"/>
      <c r="BP94" s="973"/>
      <c r="BQ94" s="236"/>
      <c r="BR94" s="236"/>
      <c r="BS94" s="236"/>
      <c r="BT94" s="236"/>
      <c r="BU94" s="236"/>
      <c r="BV94" s="12"/>
      <c r="BW94" s="72"/>
      <c r="BX94" s="973"/>
      <c r="BY94" s="54"/>
      <c r="BZ94" s="341"/>
      <c r="CA94" s="341"/>
      <c r="CB94" s="341"/>
      <c r="CC94" s="67"/>
      <c r="CD94" s="973"/>
      <c r="CE94" s="78"/>
      <c r="CF94" s="341"/>
      <c r="CG94" s="341"/>
      <c r="CH94" s="79"/>
      <c r="CI94" s="82"/>
      <c r="CJ94" s="973"/>
      <c r="CK94" s="78"/>
      <c r="CL94" s="341"/>
      <c r="CM94" s="341"/>
      <c r="CN94" s="79"/>
      <c r="CO94" s="82"/>
      <c r="CP94" s="973"/>
      <c r="CQ94" s="78"/>
      <c r="CR94" s="341"/>
      <c r="CS94" s="341"/>
      <c r="CT94" s="79"/>
      <c r="CU94" s="82"/>
      <c r="CV94" s="973"/>
      <c r="CW94" s="78"/>
      <c r="CX94" s="341"/>
      <c r="CY94" s="341"/>
      <c r="CZ94" s="79"/>
      <c r="DA94" s="82"/>
      <c r="DB94" s="973"/>
      <c r="DC94" s="78"/>
      <c r="DD94" s="341"/>
      <c r="DE94" s="341"/>
      <c r="DF94" s="79"/>
      <c r="DG94" s="82"/>
      <c r="DH94" s="973"/>
      <c r="DI94" s="78"/>
      <c r="DJ94" s="341"/>
      <c r="DK94" s="341"/>
      <c r="DL94" s="79"/>
      <c r="DM94" s="82"/>
      <c r="DN94" s="973"/>
      <c r="DO94" s="78"/>
      <c r="DP94" s="341"/>
      <c r="DQ94" s="341"/>
      <c r="DR94" s="79"/>
      <c r="DS94" s="82"/>
      <c r="DT94" s="973"/>
      <c r="DU94" s="78"/>
      <c r="DV94" s="341"/>
      <c r="DW94" s="341"/>
      <c r="DX94" s="79"/>
      <c r="DY94" s="82"/>
      <c r="DZ94" s="973"/>
      <c r="EA94" s="78"/>
      <c r="EB94" s="341"/>
      <c r="EC94" s="341"/>
      <c r="ED94" s="79"/>
      <c r="EE94" s="82"/>
      <c r="EF94" s="973"/>
      <c r="EG94" s="236"/>
      <c r="EH94" s="149"/>
      <c r="EI94" s="149"/>
      <c r="EJ94" s="234"/>
      <c r="EK94" s="243"/>
      <c r="EL94" s="973"/>
      <c r="EM94" s="12"/>
      <c r="EN94" s="12"/>
      <c r="EO94" s="12"/>
      <c r="EP94" s="12"/>
      <c r="EQ94" s="12"/>
      <c r="ER94" s="12"/>
      <c r="ES94" s="72"/>
      <c r="ET94" s="973"/>
      <c r="EU94" s="78"/>
      <c r="EV94" s="341"/>
      <c r="EW94" s="341"/>
      <c r="EX94" s="79"/>
      <c r="EY94" s="82"/>
      <c r="EZ94" s="977"/>
      <c r="FA94" s="54"/>
      <c r="FB94" s="341"/>
      <c r="FC94" s="341"/>
      <c r="FD94" s="341"/>
      <c r="FE94" s="341"/>
      <c r="FF94" s="980"/>
      <c r="FG94" s="54"/>
      <c r="FH94" s="341"/>
      <c r="FI94" s="341"/>
      <c r="FJ94" s="341"/>
      <c r="FK94" s="341"/>
      <c r="FL94" s="980"/>
      <c r="FM94" s="54"/>
      <c r="FN94" s="341"/>
      <c r="FO94" s="341"/>
      <c r="FP94" s="341"/>
      <c r="FQ94" s="341"/>
      <c r="FR94" s="980"/>
      <c r="FS94" s="54"/>
      <c r="FT94" s="341"/>
      <c r="FU94" s="341"/>
      <c r="FV94" s="341"/>
      <c r="FW94" s="341"/>
      <c r="FX94" s="980"/>
      <c r="FY94" s="54"/>
      <c r="FZ94" s="341"/>
      <c r="GA94" s="341"/>
      <c r="GB94" s="341"/>
      <c r="GC94" s="341"/>
      <c r="GD94" s="980"/>
      <c r="GE94" s="54"/>
      <c r="GF94" s="341"/>
      <c r="GG94" s="341"/>
      <c r="GH94" s="341"/>
      <c r="GI94" s="341"/>
      <c r="GJ94" s="980"/>
      <c r="GK94" s="54"/>
      <c r="GL94" s="341"/>
      <c r="GM94" s="341"/>
      <c r="GN94" s="341"/>
      <c r="GO94" s="341"/>
      <c r="GP94" s="980"/>
      <c r="GQ94" s="54"/>
      <c r="GR94" s="341"/>
      <c r="GS94" s="341"/>
      <c r="GT94" s="341"/>
      <c r="GU94" s="341"/>
      <c r="GV94" s="980"/>
      <c r="GW94" s="72"/>
      <c r="GX94" s="12"/>
      <c r="GY94" s="12"/>
      <c r="GZ94" s="12"/>
      <c r="HA94" s="12"/>
      <c r="HB94" s="12"/>
      <c r="HC94" s="12"/>
      <c r="HD94" s="12"/>
      <c r="HE94" s="12"/>
      <c r="HF94" s="12"/>
      <c r="HG94" s="12"/>
      <c r="HH94" s="12"/>
      <c r="HI94" s="12"/>
      <c r="HJ94" s="12"/>
      <c r="HK94" s="12"/>
      <c r="HL94" s="12"/>
      <c r="HM94" s="12"/>
      <c r="HN94" s="937"/>
      <c r="HO94" s="184"/>
      <c r="HP94" s="506"/>
      <c r="HQ94" s="12"/>
      <c r="HR94" s="229"/>
      <c r="HS94" s="12"/>
    </row>
    <row r="95" spans="1:227" hidden="1" x14ac:dyDescent="0.25">
      <c r="A95" s="58">
        <v>92</v>
      </c>
      <c r="C95" s="265"/>
      <c r="D95" s="149"/>
      <c r="E95" s="149"/>
      <c r="F95" s="149"/>
      <c r="G95" s="240"/>
      <c r="H95" s="996"/>
      <c r="I95" s="265"/>
      <c r="J95" s="149"/>
      <c r="K95" s="149"/>
      <c r="L95" s="149"/>
      <c r="M95" s="240"/>
      <c r="N95" s="973"/>
      <c r="O95" s="265"/>
      <c r="P95" s="149"/>
      <c r="Q95" s="149"/>
      <c r="R95" s="149"/>
      <c r="S95" s="240"/>
      <c r="T95" s="973"/>
      <c r="U95" s="265"/>
      <c r="V95" s="149"/>
      <c r="W95" s="149"/>
      <c r="X95" s="149"/>
      <c r="Y95" s="240"/>
      <c r="Z95" s="973"/>
      <c r="AA95" s="78"/>
      <c r="AB95" s="341"/>
      <c r="AC95" s="341"/>
      <c r="AD95" s="79"/>
      <c r="AE95" s="82"/>
      <c r="AF95" s="973"/>
      <c r="AG95" s="236"/>
      <c r="AH95" s="149"/>
      <c r="AI95" s="149"/>
      <c r="AJ95" s="234"/>
      <c r="AK95" s="243"/>
      <c r="AL95" s="973"/>
      <c r="AM95" s="236"/>
      <c r="AN95" s="149"/>
      <c r="AO95" s="149"/>
      <c r="AP95" s="234"/>
      <c r="AQ95" s="243"/>
      <c r="AR95" s="973"/>
      <c r="AS95" s="265"/>
      <c r="AT95" s="149"/>
      <c r="AU95" s="149"/>
      <c r="AV95" s="149"/>
      <c r="AW95" s="240"/>
      <c r="AX95" s="973"/>
      <c r="AY95" s="265"/>
      <c r="AZ95" s="149"/>
      <c r="BA95" s="149"/>
      <c r="BB95" s="149"/>
      <c r="BC95" s="240"/>
      <c r="BD95" s="973"/>
      <c r="BE95" s="236"/>
      <c r="BF95" s="149"/>
      <c r="BG95" s="149"/>
      <c r="BH95" s="234"/>
      <c r="BI95" s="243"/>
      <c r="BJ95" s="973"/>
      <c r="BK95" s="236"/>
      <c r="BL95" s="149"/>
      <c r="BM95" s="149"/>
      <c r="BN95" s="234"/>
      <c r="BO95" s="243"/>
      <c r="BP95" s="973"/>
      <c r="BQ95" s="236"/>
      <c r="BR95" s="236"/>
      <c r="BS95" s="236"/>
      <c r="BT95" s="236"/>
      <c r="BU95" s="236"/>
      <c r="BV95" s="12"/>
      <c r="BW95" s="72"/>
      <c r="BX95" s="973"/>
      <c r="BY95" s="54"/>
      <c r="BZ95" s="341"/>
      <c r="CA95" s="341"/>
      <c r="CB95" s="341"/>
      <c r="CC95" s="67"/>
      <c r="CD95" s="973"/>
      <c r="CE95" s="78"/>
      <c r="CF95" s="341"/>
      <c r="CG95" s="341"/>
      <c r="CH95" s="79"/>
      <c r="CI95" s="82"/>
      <c r="CJ95" s="973"/>
      <c r="CK95" s="78"/>
      <c r="CL95" s="341"/>
      <c r="CM95" s="341"/>
      <c r="CN95" s="79"/>
      <c r="CO95" s="82"/>
      <c r="CP95" s="973"/>
      <c r="CQ95" s="78"/>
      <c r="CR95" s="341"/>
      <c r="CS95" s="341"/>
      <c r="CT95" s="79"/>
      <c r="CU95" s="82"/>
      <c r="CV95" s="973"/>
      <c r="CW95" s="78"/>
      <c r="CX95" s="341"/>
      <c r="CY95" s="341"/>
      <c r="CZ95" s="79"/>
      <c r="DA95" s="82"/>
      <c r="DB95" s="973"/>
      <c r="DC95" s="78"/>
      <c r="DD95" s="341"/>
      <c r="DE95" s="341"/>
      <c r="DF95" s="79"/>
      <c r="DG95" s="82"/>
      <c r="DH95" s="973"/>
      <c r="DI95" s="78"/>
      <c r="DJ95" s="341"/>
      <c r="DK95" s="341"/>
      <c r="DL95" s="79"/>
      <c r="DM95" s="82"/>
      <c r="DN95" s="973"/>
      <c r="DO95" s="78"/>
      <c r="DP95" s="341"/>
      <c r="DQ95" s="341"/>
      <c r="DR95" s="79"/>
      <c r="DS95" s="82"/>
      <c r="DT95" s="973"/>
      <c r="DU95" s="78"/>
      <c r="DV95" s="341"/>
      <c r="DW95" s="341"/>
      <c r="DX95" s="79"/>
      <c r="DY95" s="82"/>
      <c r="DZ95" s="973"/>
      <c r="EA95" s="78"/>
      <c r="EB95" s="341"/>
      <c r="EC95" s="341"/>
      <c r="ED95" s="79"/>
      <c r="EE95" s="82"/>
      <c r="EF95" s="973"/>
      <c r="EG95" s="236"/>
      <c r="EH95" s="149"/>
      <c r="EI95" s="149"/>
      <c r="EJ95" s="234"/>
      <c r="EK95" s="243"/>
      <c r="EL95" s="973"/>
      <c r="EM95" s="12"/>
      <c r="EN95" s="12"/>
      <c r="EO95" s="12"/>
      <c r="EP95" s="12"/>
      <c r="EQ95" s="12"/>
      <c r="ER95" s="12"/>
      <c r="ES95" s="72"/>
      <c r="ET95" s="973"/>
      <c r="EU95" s="78"/>
      <c r="EV95" s="341"/>
      <c r="EW95" s="341"/>
      <c r="EX95" s="79"/>
      <c r="EY95" s="82"/>
      <c r="EZ95" s="977"/>
      <c r="FA95" s="54"/>
      <c r="FB95" s="341"/>
      <c r="FC95" s="341"/>
      <c r="FD95" s="341"/>
      <c r="FE95" s="341"/>
      <c r="FF95" s="980"/>
      <c r="FG95" s="54"/>
      <c r="FH95" s="341"/>
      <c r="FI95" s="341"/>
      <c r="FJ95" s="341"/>
      <c r="FK95" s="341"/>
      <c r="FL95" s="980"/>
      <c r="FM95" s="54"/>
      <c r="FN95" s="341"/>
      <c r="FO95" s="341"/>
      <c r="FP95" s="341"/>
      <c r="FQ95" s="341"/>
      <c r="FR95" s="980"/>
      <c r="FS95" s="54"/>
      <c r="FT95" s="341"/>
      <c r="FU95" s="341"/>
      <c r="FV95" s="341"/>
      <c r="FW95" s="341"/>
      <c r="FX95" s="980"/>
      <c r="FY95" s="54"/>
      <c r="FZ95" s="341"/>
      <c r="GA95" s="341"/>
      <c r="GB95" s="341"/>
      <c r="GC95" s="341"/>
      <c r="GD95" s="980"/>
      <c r="GE95" s="54"/>
      <c r="GF95" s="341"/>
      <c r="GG95" s="341"/>
      <c r="GH95" s="341"/>
      <c r="GI95" s="341"/>
      <c r="GJ95" s="980"/>
      <c r="GK95" s="54"/>
      <c r="GL95" s="341"/>
      <c r="GM95" s="341"/>
      <c r="GN95" s="341"/>
      <c r="GO95" s="341"/>
      <c r="GP95" s="980"/>
      <c r="GQ95" s="54"/>
      <c r="GR95" s="341"/>
      <c r="GS95" s="341"/>
      <c r="GT95" s="341"/>
      <c r="GU95" s="341"/>
      <c r="GV95" s="980"/>
      <c r="GW95" s="72"/>
      <c r="GX95" s="12"/>
      <c r="GY95" s="12"/>
      <c r="GZ95" s="12"/>
      <c r="HA95" s="12"/>
      <c r="HB95" s="12"/>
      <c r="HC95" s="12"/>
      <c r="HD95" s="12"/>
      <c r="HE95" s="12"/>
      <c r="HF95" s="12"/>
      <c r="HG95" s="12"/>
      <c r="HH95" s="12"/>
      <c r="HI95" s="12"/>
      <c r="HJ95" s="12"/>
      <c r="HK95" s="12"/>
      <c r="HL95" s="12"/>
      <c r="HM95" s="12"/>
      <c r="HN95" s="937"/>
      <c r="HO95" s="184"/>
      <c r="HP95" s="506"/>
      <c r="HQ95" s="12"/>
      <c r="HR95" s="229"/>
      <c r="HS95" s="12"/>
    </row>
    <row r="96" spans="1:227" hidden="1" x14ac:dyDescent="0.25">
      <c r="A96" s="58">
        <v>93</v>
      </c>
      <c r="C96" s="265"/>
      <c r="D96" s="149"/>
      <c r="E96" s="149"/>
      <c r="F96" s="149"/>
      <c r="G96" s="240"/>
      <c r="H96" s="996"/>
      <c r="I96" s="265"/>
      <c r="J96" s="149"/>
      <c r="K96" s="149"/>
      <c r="L96" s="149"/>
      <c r="M96" s="240"/>
      <c r="N96" s="973"/>
      <c r="O96" s="265"/>
      <c r="P96" s="149"/>
      <c r="Q96" s="149"/>
      <c r="R96" s="149"/>
      <c r="S96" s="240"/>
      <c r="T96" s="973"/>
      <c r="U96" s="265"/>
      <c r="V96" s="149"/>
      <c r="W96" s="149"/>
      <c r="X96" s="149"/>
      <c r="Y96" s="240"/>
      <c r="Z96" s="973"/>
      <c r="AA96" s="78"/>
      <c r="AB96" s="341"/>
      <c r="AC96" s="341"/>
      <c r="AD96" s="79"/>
      <c r="AE96" s="82"/>
      <c r="AF96" s="973"/>
      <c r="AG96" s="236"/>
      <c r="AH96" s="149"/>
      <c r="AI96" s="149"/>
      <c r="AJ96" s="234"/>
      <c r="AK96" s="243"/>
      <c r="AL96" s="973"/>
      <c r="AM96" s="236"/>
      <c r="AN96" s="149"/>
      <c r="AO96" s="149"/>
      <c r="AP96" s="234"/>
      <c r="AQ96" s="243"/>
      <c r="AR96" s="973"/>
      <c r="AS96" s="265"/>
      <c r="AT96" s="149"/>
      <c r="AU96" s="149"/>
      <c r="AV96" s="149"/>
      <c r="AW96" s="240"/>
      <c r="AX96" s="973"/>
      <c r="AY96" s="265"/>
      <c r="AZ96" s="149"/>
      <c r="BA96" s="149"/>
      <c r="BB96" s="149"/>
      <c r="BC96" s="240"/>
      <c r="BD96" s="973"/>
      <c r="BE96" s="236"/>
      <c r="BF96" s="149"/>
      <c r="BG96" s="149"/>
      <c r="BH96" s="234"/>
      <c r="BI96" s="243"/>
      <c r="BJ96" s="973"/>
      <c r="BK96" s="236"/>
      <c r="BL96" s="149"/>
      <c r="BM96" s="149"/>
      <c r="BN96" s="234"/>
      <c r="BO96" s="243"/>
      <c r="BP96" s="973"/>
      <c r="BQ96" s="236"/>
      <c r="BR96" s="236"/>
      <c r="BS96" s="236"/>
      <c r="BT96" s="236"/>
      <c r="BU96" s="236"/>
      <c r="BV96" s="12"/>
      <c r="BW96" s="72"/>
      <c r="BX96" s="973"/>
      <c r="BY96" s="54"/>
      <c r="BZ96" s="341"/>
      <c r="CA96" s="341"/>
      <c r="CB96" s="341"/>
      <c r="CC96" s="67"/>
      <c r="CD96" s="973"/>
      <c r="CE96" s="78"/>
      <c r="CF96" s="341"/>
      <c r="CG96" s="341"/>
      <c r="CH96" s="79"/>
      <c r="CI96" s="82"/>
      <c r="CJ96" s="973"/>
      <c r="CK96" s="78"/>
      <c r="CL96" s="341"/>
      <c r="CM96" s="341"/>
      <c r="CN96" s="79"/>
      <c r="CO96" s="82"/>
      <c r="CP96" s="973"/>
      <c r="CQ96" s="78"/>
      <c r="CR96" s="341"/>
      <c r="CS96" s="341"/>
      <c r="CT96" s="79"/>
      <c r="CU96" s="82"/>
      <c r="CV96" s="973"/>
      <c r="CW96" s="78"/>
      <c r="CX96" s="341"/>
      <c r="CY96" s="341"/>
      <c r="CZ96" s="79"/>
      <c r="DA96" s="82"/>
      <c r="DB96" s="973"/>
      <c r="DC96" s="78"/>
      <c r="DD96" s="341"/>
      <c r="DE96" s="341"/>
      <c r="DF96" s="79"/>
      <c r="DG96" s="82"/>
      <c r="DH96" s="973"/>
      <c r="DI96" s="78"/>
      <c r="DJ96" s="341"/>
      <c r="DK96" s="341"/>
      <c r="DL96" s="79"/>
      <c r="DM96" s="82"/>
      <c r="DN96" s="973"/>
      <c r="DO96" s="78"/>
      <c r="DP96" s="341"/>
      <c r="DQ96" s="341"/>
      <c r="DR96" s="79"/>
      <c r="DS96" s="82"/>
      <c r="DT96" s="973"/>
      <c r="DU96" s="78"/>
      <c r="DV96" s="341"/>
      <c r="DW96" s="341"/>
      <c r="DX96" s="79"/>
      <c r="DY96" s="82"/>
      <c r="DZ96" s="973"/>
      <c r="EA96" s="78"/>
      <c r="EB96" s="341"/>
      <c r="EC96" s="341"/>
      <c r="ED96" s="79"/>
      <c r="EE96" s="82"/>
      <c r="EF96" s="973"/>
      <c r="EG96" s="236"/>
      <c r="EH96" s="149"/>
      <c r="EI96" s="149"/>
      <c r="EJ96" s="234"/>
      <c r="EK96" s="243"/>
      <c r="EL96" s="973"/>
      <c r="EM96" s="12"/>
      <c r="EN96" s="12"/>
      <c r="EO96" s="12"/>
      <c r="EP96" s="12"/>
      <c r="EQ96" s="12"/>
      <c r="ER96" s="12"/>
      <c r="ES96" s="72"/>
      <c r="ET96" s="973"/>
      <c r="EU96" s="78"/>
      <c r="EV96" s="341"/>
      <c r="EW96" s="341"/>
      <c r="EX96" s="79"/>
      <c r="EY96" s="82"/>
      <c r="EZ96" s="977"/>
      <c r="FA96" s="54"/>
      <c r="FB96" s="341"/>
      <c r="FC96" s="341"/>
      <c r="FD96" s="341"/>
      <c r="FE96" s="341"/>
      <c r="FF96" s="980"/>
      <c r="FG96" s="54"/>
      <c r="FH96" s="341"/>
      <c r="FI96" s="341"/>
      <c r="FJ96" s="341"/>
      <c r="FK96" s="341"/>
      <c r="FL96" s="980"/>
      <c r="FM96" s="54"/>
      <c r="FN96" s="341"/>
      <c r="FO96" s="341"/>
      <c r="FP96" s="341"/>
      <c r="FQ96" s="341"/>
      <c r="FR96" s="980"/>
      <c r="FS96" s="54"/>
      <c r="FT96" s="341"/>
      <c r="FU96" s="341"/>
      <c r="FV96" s="341"/>
      <c r="FW96" s="341"/>
      <c r="FX96" s="980"/>
      <c r="FY96" s="54"/>
      <c r="FZ96" s="341"/>
      <c r="GA96" s="341"/>
      <c r="GB96" s="341"/>
      <c r="GC96" s="341"/>
      <c r="GD96" s="980"/>
      <c r="GE96" s="54"/>
      <c r="GF96" s="341"/>
      <c r="GG96" s="341"/>
      <c r="GH96" s="341"/>
      <c r="GI96" s="341"/>
      <c r="GJ96" s="980"/>
      <c r="GK96" s="54"/>
      <c r="GL96" s="341"/>
      <c r="GM96" s="341"/>
      <c r="GN96" s="341"/>
      <c r="GO96" s="341"/>
      <c r="GP96" s="980"/>
      <c r="GQ96" s="54"/>
      <c r="GR96" s="341"/>
      <c r="GS96" s="341"/>
      <c r="GT96" s="341"/>
      <c r="GU96" s="341"/>
      <c r="GV96" s="980"/>
      <c r="GW96" s="72"/>
      <c r="GX96" s="12"/>
      <c r="GY96" s="12"/>
      <c r="GZ96" s="12"/>
      <c r="HA96" s="12"/>
      <c r="HB96" s="12"/>
      <c r="HC96" s="12"/>
      <c r="HD96" s="12"/>
      <c r="HE96" s="12"/>
      <c r="HF96" s="12"/>
      <c r="HG96" s="12"/>
      <c r="HH96" s="12"/>
      <c r="HI96" s="12"/>
      <c r="HJ96" s="12"/>
      <c r="HK96" s="12"/>
      <c r="HL96" s="12"/>
      <c r="HM96" s="12"/>
      <c r="HN96" s="937"/>
      <c r="HO96" s="184"/>
      <c r="HP96" s="506"/>
      <c r="HQ96" s="12"/>
      <c r="HR96" s="229"/>
      <c r="HS96" s="12"/>
    </row>
    <row r="97" spans="1:227" hidden="1" x14ac:dyDescent="0.25">
      <c r="A97" s="58">
        <v>94</v>
      </c>
      <c r="C97" s="265"/>
      <c r="D97" s="149"/>
      <c r="E97" s="149"/>
      <c r="F97" s="149"/>
      <c r="G97" s="240"/>
      <c r="H97" s="996"/>
      <c r="I97" s="265"/>
      <c r="J97" s="149"/>
      <c r="K97" s="149"/>
      <c r="L97" s="149"/>
      <c r="M97" s="240"/>
      <c r="N97" s="973"/>
      <c r="O97" s="265"/>
      <c r="P97" s="149"/>
      <c r="Q97" s="149"/>
      <c r="R97" s="149"/>
      <c r="S97" s="240"/>
      <c r="T97" s="973"/>
      <c r="U97" s="265"/>
      <c r="V97" s="149"/>
      <c r="W97" s="149"/>
      <c r="X97" s="149"/>
      <c r="Y97" s="240"/>
      <c r="Z97" s="973"/>
      <c r="AA97" s="78"/>
      <c r="AB97" s="341"/>
      <c r="AC97" s="341"/>
      <c r="AD97" s="79"/>
      <c r="AE97" s="82"/>
      <c r="AF97" s="973"/>
      <c r="AG97" s="236"/>
      <c r="AH97" s="149"/>
      <c r="AI97" s="149"/>
      <c r="AJ97" s="234"/>
      <c r="AK97" s="243"/>
      <c r="AL97" s="973"/>
      <c r="AM97" s="236"/>
      <c r="AN97" s="149"/>
      <c r="AO97" s="149"/>
      <c r="AP97" s="234"/>
      <c r="AQ97" s="243"/>
      <c r="AR97" s="973"/>
      <c r="AS97" s="265"/>
      <c r="AT97" s="149"/>
      <c r="AU97" s="149"/>
      <c r="AV97" s="149"/>
      <c r="AW97" s="240"/>
      <c r="AX97" s="973"/>
      <c r="AY97" s="265"/>
      <c r="AZ97" s="149"/>
      <c r="BA97" s="149"/>
      <c r="BB97" s="149"/>
      <c r="BC97" s="240"/>
      <c r="BD97" s="973"/>
      <c r="BE97" s="236"/>
      <c r="BF97" s="149"/>
      <c r="BG97" s="149"/>
      <c r="BH97" s="234"/>
      <c r="BI97" s="243"/>
      <c r="BJ97" s="973"/>
      <c r="BK97" s="236"/>
      <c r="BL97" s="149"/>
      <c r="BM97" s="149"/>
      <c r="BN97" s="234"/>
      <c r="BO97" s="243"/>
      <c r="BP97" s="973"/>
      <c r="BQ97" s="236"/>
      <c r="BR97" s="236"/>
      <c r="BS97" s="236"/>
      <c r="BT97" s="236"/>
      <c r="BU97" s="236"/>
      <c r="BV97" s="12"/>
      <c r="BW97" s="72"/>
      <c r="BX97" s="973"/>
      <c r="BY97" s="54"/>
      <c r="BZ97" s="341"/>
      <c r="CA97" s="341"/>
      <c r="CB97" s="341"/>
      <c r="CC97" s="67"/>
      <c r="CD97" s="973"/>
      <c r="CE97" s="78"/>
      <c r="CF97" s="341"/>
      <c r="CG97" s="341"/>
      <c r="CH97" s="79"/>
      <c r="CI97" s="82"/>
      <c r="CJ97" s="973"/>
      <c r="CK97" s="78"/>
      <c r="CL97" s="341"/>
      <c r="CM97" s="341"/>
      <c r="CN97" s="79"/>
      <c r="CO97" s="82"/>
      <c r="CP97" s="973"/>
      <c r="CQ97" s="78"/>
      <c r="CR97" s="341"/>
      <c r="CS97" s="341"/>
      <c r="CT97" s="79"/>
      <c r="CU97" s="82"/>
      <c r="CV97" s="973"/>
      <c r="CW97" s="78"/>
      <c r="CX97" s="341"/>
      <c r="CY97" s="341"/>
      <c r="CZ97" s="79"/>
      <c r="DA97" s="82"/>
      <c r="DB97" s="973"/>
      <c r="DC97" s="78"/>
      <c r="DD97" s="341"/>
      <c r="DE97" s="341"/>
      <c r="DF97" s="79"/>
      <c r="DG97" s="82"/>
      <c r="DH97" s="973"/>
      <c r="DI97" s="78"/>
      <c r="DJ97" s="341"/>
      <c r="DK97" s="341"/>
      <c r="DL97" s="79"/>
      <c r="DM97" s="82"/>
      <c r="DN97" s="973"/>
      <c r="DO97" s="78"/>
      <c r="DP97" s="341"/>
      <c r="DQ97" s="341"/>
      <c r="DR97" s="79"/>
      <c r="DS97" s="82"/>
      <c r="DT97" s="973"/>
      <c r="DU97" s="78"/>
      <c r="DV97" s="341"/>
      <c r="DW97" s="341"/>
      <c r="DX97" s="79"/>
      <c r="DY97" s="82"/>
      <c r="DZ97" s="973"/>
      <c r="EA97" s="78"/>
      <c r="EB97" s="341"/>
      <c r="EC97" s="341"/>
      <c r="ED97" s="79"/>
      <c r="EE97" s="82"/>
      <c r="EF97" s="973"/>
      <c r="EG97" s="236"/>
      <c r="EH97" s="149"/>
      <c r="EI97" s="149"/>
      <c r="EJ97" s="234"/>
      <c r="EK97" s="243"/>
      <c r="EL97" s="973"/>
      <c r="EM97" s="12"/>
      <c r="EN97" s="12"/>
      <c r="EO97" s="12"/>
      <c r="EP97" s="12"/>
      <c r="EQ97" s="12"/>
      <c r="ER97" s="12"/>
      <c r="ES97" s="72"/>
      <c r="ET97" s="973"/>
      <c r="EU97" s="78"/>
      <c r="EV97" s="341"/>
      <c r="EW97" s="341"/>
      <c r="EX97" s="79"/>
      <c r="EY97" s="82"/>
      <c r="EZ97" s="977"/>
      <c r="FA97" s="54"/>
      <c r="FB97" s="341"/>
      <c r="FC97" s="341"/>
      <c r="FD97" s="341"/>
      <c r="FE97" s="341"/>
      <c r="FF97" s="980"/>
      <c r="FG97" s="54"/>
      <c r="FH97" s="341"/>
      <c r="FI97" s="341"/>
      <c r="FJ97" s="341"/>
      <c r="FK97" s="341"/>
      <c r="FL97" s="980"/>
      <c r="FM97" s="54"/>
      <c r="FN97" s="341"/>
      <c r="FO97" s="341"/>
      <c r="FP97" s="341"/>
      <c r="FQ97" s="341"/>
      <c r="FR97" s="980"/>
      <c r="FS97" s="54"/>
      <c r="FT97" s="341"/>
      <c r="FU97" s="341"/>
      <c r="FV97" s="341"/>
      <c r="FW97" s="341"/>
      <c r="FX97" s="980"/>
      <c r="FY97" s="54"/>
      <c r="FZ97" s="341"/>
      <c r="GA97" s="341"/>
      <c r="GB97" s="341"/>
      <c r="GC97" s="341"/>
      <c r="GD97" s="980"/>
      <c r="GE97" s="54"/>
      <c r="GF97" s="341"/>
      <c r="GG97" s="341"/>
      <c r="GH97" s="341"/>
      <c r="GI97" s="341"/>
      <c r="GJ97" s="980"/>
      <c r="GK97" s="54"/>
      <c r="GL97" s="341"/>
      <c r="GM97" s="341"/>
      <c r="GN97" s="341"/>
      <c r="GO97" s="341"/>
      <c r="GP97" s="980"/>
      <c r="GQ97" s="54"/>
      <c r="GR97" s="341"/>
      <c r="GS97" s="341"/>
      <c r="GT97" s="341"/>
      <c r="GU97" s="341"/>
      <c r="GV97" s="980"/>
      <c r="GW97" s="72"/>
      <c r="GX97" s="12"/>
      <c r="GY97" s="12"/>
      <c r="GZ97" s="12"/>
      <c r="HA97" s="12"/>
      <c r="HB97" s="12"/>
      <c r="HC97" s="12"/>
      <c r="HD97" s="12"/>
      <c r="HE97" s="12"/>
      <c r="HF97" s="12"/>
      <c r="HG97" s="12"/>
      <c r="HH97" s="12"/>
      <c r="HI97" s="12"/>
      <c r="HJ97" s="12"/>
      <c r="HK97" s="12"/>
      <c r="HL97" s="12"/>
      <c r="HM97" s="12"/>
      <c r="HN97" s="937"/>
      <c r="HO97" s="184"/>
      <c r="HP97" s="506"/>
      <c r="HQ97" s="12"/>
      <c r="HR97" s="229"/>
      <c r="HS97" s="12"/>
    </row>
    <row r="98" spans="1:227" hidden="1" x14ac:dyDescent="0.25">
      <c r="A98" s="58">
        <v>95</v>
      </c>
      <c r="C98" s="265"/>
      <c r="D98" s="149"/>
      <c r="E98" s="149"/>
      <c r="F98" s="149"/>
      <c r="G98" s="240"/>
      <c r="H98" s="996"/>
      <c r="I98" s="265"/>
      <c r="J98" s="149"/>
      <c r="K98" s="149"/>
      <c r="L98" s="149"/>
      <c r="M98" s="240"/>
      <c r="N98" s="973"/>
      <c r="O98" s="265"/>
      <c r="P98" s="149"/>
      <c r="Q98" s="149"/>
      <c r="R98" s="149"/>
      <c r="S98" s="240"/>
      <c r="T98" s="973"/>
      <c r="U98" s="265"/>
      <c r="V98" s="149"/>
      <c r="W98" s="149"/>
      <c r="X98" s="149"/>
      <c r="Y98" s="240"/>
      <c r="Z98" s="973"/>
      <c r="AA98" s="78"/>
      <c r="AB98" s="341"/>
      <c r="AC98" s="341"/>
      <c r="AD98" s="79"/>
      <c r="AE98" s="82"/>
      <c r="AF98" s="973"/>
      <c r="AG98" s="236"/>
      <c r="AH98" s="149"/>
      <c r="AI98" s="149"/>
      <c r="AJ98" s="234"/>
      <c r="AK98" s="243"/>
      <c r="AL98" s="973"/>
      <c r="AM98" s="236"/>
      <c r="AN98" s="149"/>
      <c r="AO98" s="149"/>
      <c r="AP98" s="234"/>
      <c r="AQ98" s="243"/>
      <c r="AR98" s="973"/>
      <c r="AS98" s="265"/>
      <c r="AT98" s="149"/>
      <c r="AU98" s="149"/>
      <c r="AV98" s="149"/>
      <c r="AW98" s="240"/>
      <c r="AX98" s="973"/>
      <c r="AY98" s="265"/>
      <c r="AZ98" s="149"/>
      <c r="BA98" s="149"/>
      <c r="BB98" s="149"/>
      <c r="BC98" s="240"/>
      <c r="BD98" s="973"/>
      <c r="BE98" s="236"/>
      <c r="BF98" s="149"/>
      <c r="BG98" s="149"/>
      <c r="BH98" s="234"/>
      <c r="BI98" s="243"/>
      <c r="BJ98" s="973"/>
      <c r="BK98" s="236"/>
      <c r="BL98" s="149"/>
      <c r="BM98" s="149"/>
      <c r="BN98" s="234"/>
      <c r="BO98" s="243"/>
      <c r="BP98" s="973"/>
      <c r="BQ98" s="236"/>
      <c r="BR98" s="236"/>
      <c r="BS98" s="236"/>
      <c r="BT98" s="236"/>
      <c r="BU98" s="236"/>
      <c r="BV98" s="12"/>
      <c r="BW98" s="72"/>
      <c r="BX98" s="973"/>
      <c r="BY98" s="54"/>
      <c r="BZ98" s="341"/>
      <c r="CA98" s="341"/>
      <c r="CB98" s="341"/>
      <c r="CC98" s="67"/>
      <c r="CD98" s="973"/>
      <c r="CE98" s="78"/>
      <c r="CF98" s="341"/>
      <c r="CG98" s="341"/>
      <c r="CH98" s="79"/>
      <c r="CI98" s="82"/>
      <c r="CJ98" s="973"/>
      <c r="CK98" s="78"/>
      <c r="CL98" s="341"/>
      <c r="CM98" s="341"/>
      <c r="CN98" s="79"/>
      <c r="CO98" s="82"/>
      <c r="CP98" s="973"/>
      <c r="CQ98" s="78"/>
      <c r="CR98" s="341"/>
      <c r="CS98" s="341"/>
      <c r="CT98" s="79"/>
      <c r="CU98" s="82"/>
      <c r="CV98" s="973"/>
      <c r="CW98" s="78"/>
      <c r="CX98" s="341"/>
      <c r="CY98" s="341"/>
      <c r="CZ98" s="79"/>
      <c r="DA98" s="82"/>
      <c r="DB98" s="973"/>
      <c r="DC98" s="78"/>
      <c r="DD98" s="341"/>
      <c r="DE98" s="341"/>
      <c r="DF98" s="79"/>
      <c r="DG98" s="82"/>
      <c r="DH98" s="973"/>
      <c r="DI98" s="78"/>
      <c r="DJ98" s="341"/>
      <c r="DK98" s="341"/>
      <c r="DL98" s="79"/>
      <c r="DM98" s="82"/>
      <c r="DN98" s="973"/>
      <c r="DO98" s="78"/>
      <c r="DP98" s="341"/>
      <c r="DQ98" s="341"/>
      <c r="DR98" s="79"/>
      <c r="DS98" s="82"/>
      <c r="DT98" s="973"/>
      <c r="DU98" s="78"/>
      <c r="DV98" s="341"/>
      <c r="DW98" s="341"/>
      <c r="DX98" s="79"/>
      <c r="DY98" s="82"/>
      <c r="DZ98" s="973"/>
      <c r="EA98" s="78"/>
      <c r="EB98" s="341"/>
      <c r="EC98" s="341"/>
      <c r="ED98" s="79"/>
      <c r="EE98" s="82"/>
      <c r="EF98" s="973"/>
      <c r="EG98" s="236"/>
      <c r="EH98" s="149"/>
      <c r="EI98" s="149"/>
      <c r="EJ98" s="234"/>
      <c r="EK98" s="243"/>
      <c r="EL98" s="973"/>
      <c r="EM98" s="12"/>
      <c r="EN98" s="12"/>
      <c r="EO98" s="12"/>
      <c r="EP98" s="12"/>
      <c r="EQ98" s="12"/>
      <c r="ER98" s="12"/>
      <c r="ES98" s="72"/>
      <c r="ET98" s="973"/>
      <c r="EU98" s="78"/>
      <c r="EV98" s="341"/>
      <c r="EW98" s="341"/>
      <c r="EX98" s="79"/>
      <c r="EY98" s="82"/>
      <c r="EZ98" s="977"/>
      <c r="FA98" s="54"/>
      <c r="FB98" s="341"/>
      <c r="FC98" s="341"/>
      <c r="FD98" s="341"/>
      <c r="FE98" s="341"/>
      <c r="FF98" s="980"/>
      <c r="FG98" s="54"/>
      <c r="FH98" s="341"/>
      <c r="FI98" s="341"/>
      <c r="FJ98" s="341"/>
      <c r="FK98" s="341"/>
      <c r="FL98" s="980"/>
      <c r="FM98" s="54"/>
      <c r="FN98" s="341"/>
      <c r="FO98" s="341"/>
      <c r="FP98" s="341"/>
      <c r="FQ98" s="341"/>
      <c r="FR98" s="980"/>
      <c r="FS98" s="54"/>
      <c r="FT98" s="341"/>
      <c r="FU98" s="341"/>
      <c r="FV98" s="341"/>
      <c r="FW98" s="341"/>
      <c r="FX98" s="980"/>
      <c r="FY98" s="54"/>
      <c r="FZ98" s="341"/>
      <c r="GA98" s="341"/>
      <c r="GB98" s="341"/>
      <c r="GC98" s="341"/>
      <c r="GD98" s="980"/>
      <c r="GE98" s="54"/>
      <c r="GF98" s="341"/>
      <c r="GG98" s="341"/>
      <c r="GH98" s="341"/>
      <c r="GI98" s="341"/>
      <c r="GJ98" s="980"/>
      <c r="GK98" s="54"/>
      <c r="GL98" s="341"/>
      <c r="GM98" s="341"/>
      <c r="GN98" s="341"/>
      <c r="GO98" s="341"/>
      <c r="GP98" s="980"/>
      <c r="GQ98" s="54"/>
      <c r="GR98" s="341"/>
      <c r="GS98" s="341"/>
      <c r="GT98" s="341"/>
      <c r="GU98" s="341"/>
      <c r="GV98" s="980"/>
      <c r="GW98" s="72"/>
      <c r="GX98" s="12"/>
      <c r="GY98" s="12"/>
      <c r="GZ98" s="12"/>
      <c r="HA98" s="12"/>
      <c r="HB98" s="12"/>
      <c r="HC98" s="12"/>
      <c r="HD98" s="12"/>
      <c r="HE98" s="12"/>
      <c r="HF98" s="12"/>
      <c r="HG98" s="12"/>
      <c r="HH98" s="12"/>
      <c r="HI98" s="12"/>
      <c r="HJ98" s="12"/>
      <c r="HK98" s="12"/>
      <c r="HL98" s="12"/>
      <c r="HM98" s="12"/>
      <c r="HN98" s="937"/>
      <c r="HO98" s="184"/>
      <c r="HP98" s="506"/>
      <c r="HQ98" s="12"/>
      <c r="HR98" s="229"/>
      <c r="HS98" s="12"/>
    </row>
    <row r="99" spans="1:227" hidden="1" x14ac:dyDescent="0.25">
      <c r="A99" s="58">
        <v>96</v>
      </c>
      <c r="C99" s="265"/>
      <c r="D99" s="149"/>
      <c r="E99" s="149"/>
      <c r="F99" s="149"/>
      <c r="G99" s="240"/>
      <c r="H99" s="996"/>
      <c r="I99" s="265"/>
      <c r="J99" s="149"/>
      <c r="K99" s="149"/>
      <c r="L99" s="149"/>
      <c r="M99" s="240"/>
      <c r="N99" s="973"/>
      <c r="O99" s="265"/>
      <c r="P99" s="149"/>
      <c r="Q99" s="149"/>
      <c r="R99" s="149"/>
      <c r="S99" s="240"/>
      <c r="T99" s="973"/>
      <c r="U99" s="265"/>
      <c r="V99" s="149"/>
      <c r="W99" s="149"/>
      <c r="X99" s="149"/>
      <c r="Y99" s="240"/>
      <c r="Z99" s="973"/>
      <c r="AA99" s="78"/>
      <c r="AB99" s="341"/>
      <c r="AC99" s="341"/>
      <c r="AD99" s="79"/>
      <c r="AE99" s="82"/>
      <c r="AF99" s="973"/>
      <c r="AG99" s="236"/>
      <c r="AH99" s="149"/>
      <c r="AI99" s="149"/>
      <c r="AJ99" s="234"/>
      <c r="AK99" s="243"/>
      <c r="AL99" s="973"/>
      <c r="AM99" s="236"/>
      <c r="AN99" s="149"/>
      <c r="AO99" s="149"/>
      <c r="AP99" s="234"/>
      <c r="AQ99" s="243"/>
      <c r="AR99" s="973"/>
      <c r="AS99" s="265"/>
      <c r="AT99" s="149"/>
      <c r="AU99" s="149"/>
      <c r="AV99" s="149"/>
      <c r="AW99" s="240"/>
      <c r="AX99" s="973"/>
      <c r="AY99" s="265"/>
      <c r="AZ99" s="149"/>
      <c r="BA99" s="149"/>
      <c r="BB99" s="149"/>
      <c r="BC99" s="240"/>
      <c r="BD99" s="973"/>
      <c r="BE99" s="236"/>
      <c r="BF99" s="149"/>
      <c r="BG99" s="149"/>
      <c r="BH99" s="234"/>
      <c r="BI99" s="243"/>
      <c r="BJ99" s="973"/>
      <c r="BK99" s="236"/>
      <c r="BL99" s="149"/>
      <c r="BM99" s="149"/>
      <c r="BN99" s="234"/>
      <c r="BO99" s="243"/>
      <c r="BP99" s="973"/>
      <c r="BQ99" s="236"/>
      <c r="BR99" s="236"/>
      <c r="BS99" s="236"/>
      <c r="BT99" s="236"/>
      <c r="BU99" s="236"/>
      <c r="BV99" s="12"/>
      <c r="BW99" s="72"/>
      <c r="BX99" s="973"/>
      <c r="BY99" s="54"/>
      <c r="BZ99" s="341"/>
      <c r="CA99" s="341"/>
      <c r="CB99" s="341"/>
      <c r="CC99" s="67"/>
      <c r="CD99" s="973"/>
      <c r="CE99" s="78"/>
      <c r="CF99" s="341"/>
      <c r="CG99" s="341"/>
      <c r="CH99" s="79"/>
      <c r="CI99" s="82"/>
      <c r="CJ99" s="973"/>
      <c r="CK99" s="78"/>
      <c r="CL99" s="341"/>
      <c r="CM99" s="341"/>
      <c r="CN99" s="79"/>
      <c r="CO99" s="82"/>
      <c r="CP99" s="973"/>
      <c r="CQ99" s="78"/>
      <c r="CR99" s="341"/>
      <c r="CS99" s="341"/>
      <c r="CT99" s="79"/>
      <c r="CU99" s="82"/>
      <c r="CV99" s="973"/>
      <c r="CW99" s="78"/>
      <c r="CX99" s="341"/>
      <c r="CY99" s="341"/>
      <c r="CZ99" s="79"/>
      <c r="DA99" s="82"/>
      <c r="DB99" s="973"/>
      <c r="DC99" s="78"/>
      <c r="DD99" s="341"/>
      <c r="DE99" s="341"/>
      <c r="DF99" s="79"/>
      <c r="DG99" s="82"/>
      <c r="DH99" s="973"/>
      <c r="DI99" s="78"/>
      <c r="DJ99" s="341"/>
      <c r="DK99" s="341"/>
      <c r="DL99" s="79"/>
      <c r="DM99" s="82"/>
      <c r="DN99" s="973"/>
      <c r="DO99" s="78"/>
      <c r="DP99" s="341"/>
      <c r="DQ99" s="341"/>
      <c r="DR99" s="79"/>
      <c r="DS99" s="82"/>
      <c r="DT99" s="973"/>
      <c r="DU99" s="78"/>
      <c r="DV99" s="341"/>
      <c r="DW99" s="341"/>
      <c r="DX99" s="79"/>
      <c r="DY99" s="82"/>
      <c r="DZ99" s="973"/>
      <c r="EA99" s="78"/>
      <c r="EB99" s="341"/>
      <c r="EC99" s="341"/>
      <c r="ED99" s="79"/>
      <c r="EE99" s="82"/>
      <c r="EF99" s="973"/>
      <c r="EG99" s="236"/>
      <c r="EH99" s="149"/>
      <c r="EI99" s="149"/>
      <c r="EJ99" s="234"/>
      <c r="EK99" s="243"/>
      <c r="EL99" s="973"/>
      <c r="EM99" s="12"/>
      <c r="EN99" s="12"/>
      <c r="EO99" s="12"/>
      <c r="EP99" s="12"/>
      <c r="EQ99" s="12"/>
      <c r="ER99" s="12"/>
      <c r="ES99" s="72"/>
      <c r="ET99" s="973"/>
      <c r="EU99" s="78"/>
      <c r="EV99" s="341"/>
      <c r="EW99" s="341"/>
      <c r="EX99" s="79"/>
      <c r="EY99" s="82"/>
      <c r="EZ99" s="977"/>
      <c r="FA99" s="54"/>
      <c r="FB99" s="341"/>
      <c r="FC99" s="341"/>
      <c r="FD99" s="341"/>
      <c r="FE99" s="341"/>
      <c r="FF99" s="980"/>
      <c r="FG99" s="54"/>
      <c r="FH99" s="341"/>
      <c r="FI99" s="341"/>
      <c r="FJ99" s="341"/>
      <c r="FK99" s="341"/>
      <c r="FL99" s="980"/>
      <c r="FM99" s="54"/>
      <c r="FN99" s="341"/>
      <c r="FO99" s="341"/>
      <c r="FP99" s="341"/>
      <c r="FQ99" s="341"/>
      <c r="FR99" s="980"/>
      <c r="FS99" s="54"/>
      <c r="FT99" s="341"/>
      <c r="FU99" s="341"/>
      <c r="FV99" s="341"/>
      <c r="FW99" s="341"/>
      <c r="FX99" s="980"/>
      <c r="FY99" s="54"/>
      <c r="FZ99" s="341"/>
      <c r="GA99" s="341"/>
      <c r="GB99" s="341"/>
      <c r="GC99" s="341"/>
      <c r="GD99" s="980"/>
      <c r="GE99" s="54"/>
      <c r="GF99" s="341"/>
      <c r="GG99" s="341"/>
      <c r="GH99" s="341"/>
      <c r="GI99" s="341"/>
      <c r="GJ99" s="980"/>
      <c r="GK99" s="54"/>
      <c r="GL99" s="341"/>
      <c r="GM99" s="341"/>
      <c r="GN99" s="341"/>
      <c r="GO99" s="341"/>
      <c r="GP99" s="980"/>
      <c r="GQ99" s="54"/>
      <c r="GR99" s="341"/>
      <c r="GS99" s="341"/>
      <c r="GT99" s="341"/>
      <c r="GU99" s="341"/>
      <c r="GV99" s="980"/>
      <c r="GW99" s="72"/>
      <c r="GX99" s="12"/>
      <c r="GY99" s="12"/>
      <c r="GZ99" s="12"/>
      <c r="HA99" s="12"/>
      <c r="HB99" s="12"/>
      <c r="HC99" s="12"/>
      <c r="HD99" s="12"/>
      <c r="HE99" s="12"/>
      <c r="HF99" s="12"/>
      <c r="HG99" s="12"/>
      <c r="HH99" s="12"/>
      <c r="HI99" s="12"/>
      <c r="HJ99" s="12"/>
      <c r="HK99" s="12"/>
      <c r="HL99" s="12"/>
      <c r="HM99" s="12"/>
      <c r="HN99" s="937"/>
      <c r="HO99" s="184"/>
      <c r="HP99" s="506"/>
      <c r="HQ99" s="12"/>
      <c r="HR99" s="229"/>
      <c r="HS99" s="12"/>
    </row>
    <row r="100" spans="1:227" hidden="1" x14ac:dyDescent="0.25">
      <c r="A100" s="58">
        <v>97</v>
      </c>
      <c r="C100" s="265"/>
      <c r="D100" s="149"/>
      <c r="E100" s="149"/>
      <c r="F100" s="149"/>
      <c r="G100" s="240"/>
      <c r="H100" s="996"/>
      <c r="I100" s="265"/>
      <c r="J100" s="149"/>
      <c r="K100" s="149"/>
      <c r="L100" s="149"/>
      <c r="M100" s="240"/>
      <c r="N100" s="973"/>
      <c r="O100" s="265"/>
      <c r="P100" s="149"/>
      <c r="Q100" s="149"/>
      <c r="R100" s="149"/>
      <c r="S100" s="240"/>
      <c r="T100" s="973"/>
      <c r="U100" s="265"/>
      <c r="V100" s="149"/>
      <c r="W100" s="149"/>
      <c r="X100" s="149"/>
      <c r="Y100" s="240"/>
      <c r="Z100" s="973"/>
      <c r="AA100" s="78"/>
      <c r="AB100" s="341"/>
      <c r="AC100" s="341"/>
      <c r="AD100" s="79"/>
      <c r="AE100" s="82"/>
      <c r="AF100" s="973"/>
      <c r="AG100" s="236"/>
      <c r="AH100" s="149"/>
      <c r="AI100" s="149"/>
      <c r="AJ100" s="234"/>
      <c r="AK100" s="243"/>
      <c r="AL100" s="973"/>
      <c r="AM100" s="236"/>
      <c r="AN100" s="149"/>
      <c r="AO100" s="149"/>
      <c r="AP100" s="234"/>
      <c r="AQ100" s="243"/>
      <c r="AR100" s="973"/>
      <c r="AS100" s="265"/>
      <c r="AT100" s="149"/>
      <c r="AU100" s="149"/>
      <c r="AV100" s="149"/>
      <c r="AW100" s="240"/>
      <c r="AX100" s="973"/>
      <c r="AY100" s="265"/>
      <c r="AZ100" s="149"/>
      <c r="BA100" s="149"/>
      <c r="BB100" s="149"/>
      <c r="BC100" s="240"/>
      <c r="BD100" s="973"/>
      <c r="BE100" s="236"/>
      <c r="BF100" s="149"/>
      <c r="BG100" s="149"/>
      <c r="BH100" s="234"/>
      <c r="BI100" s="243"/>
      <c r="BJ100" s="973"/>
      <c r="BK100" s="236"/>
      <c r="BL100" s="149"/>
      <c r="BM100" s="149"/>
      <c r="BN100" s="234"/>
      <c r="BO100" s="243"/>
      <c r="BP100" s="973"/>
      <c r="BQ100" s="236"/>
      <c r="BR100" s="236"/>
      <c r="BS100" s="236"/>
      <c r="BT100" s="236"/>
      <c r="BU100" s="236"/>
      <c r="BV100" s="12"/>
      <c r="BW100" s="72"/>
      <c r="BX100" s="973"/>
      <c r="BY100" s="54"/>
      <c r="BZ100" s="341"/>
      <c r="CA100" s="341"/>
      <c r="CB100" s="341"/>
      <c r="CC100" s="67"/>
      <c r="CD100" s="973"/>
      <c r="CE100" s="78"/>
      <c r="CF100" s="341"/>
      <c r="CG100" s="341"/>
      <c r="CH100" s="79"/>
      <c r="CI100" s="82"/>
      <c r="CJ100" s="973"/>
      <c r="CK100" s="78"/>
      <c r="CL100" s="341"/>
      <c r="CM100" s="341"/>
      <c r="CN100" s="79"/>
      <c r="CO100" s="82"/>
      <c r="CP100" s="973"/>
      <c r="CQ100" s="78"/>
      <c r="CR100" s="341"/>
      <c r="CS100" s="341"/>
      <c r="CT100" s="79"/>
      <c r="CU100" s="82"/>
      <c r="CV100" s="973"/>
      <c r="CW100" s="78"/>
      <c r="CX100" s="341"/>
      <c r="CY100" s="341"/>
      <c r="CZ100" s="79"/>
      <c r="DA100" s="82"/>
      <c r="DB100" s="973"/>
      <c r="DC100" s="78"/>
      <c r="DD100" s="341"/>
      <c r="DE100" s="341"/>
      <c r="DF100" s="79"/>
      <c r="DG100" s="82"/>
      <c r="DH100" s="973"/>
      <c r="DI100" s="78"/>
      <c r="DJ100" s="341"/>
      <c r="DK100" s="341"/>
      <c r="DL100" s="79"/>
      <c r="DM100" s="82"/>
      <c r="DN100" s="973"/>
      <c r="DO100" s="78"/>
      <c r="DP100" s="341"/>
      <c r="DQ100" s="341"/>
      <c r="DR100" s="79"/>
      <c r="DS100" s="82"/>
      <c r="DT100" s="973"/>
      <c r="DU100" s="78"/>
      <c r="DV100" s="341"/>
      <c r="DW100" s="341"/>
      <c r="DX100" s="79"/>
      <c r="DY100" s="82"/>
      <c r="DZ100" s="973"/>
      <c r="EA100" s="78"/>
      <c r="EB100" s="341"/>
      <c r="EC100" s="341"/>
      <c r="ED100" s="79"/>
      <c r="EE100" s="82"/>
      <c r="EF100" s="973"/>
      <c r="EG100" s="236"/>
      <c r="EH100" s="149"/>
      <c r="EI100" s="149"/>
      <c r="EJ100" s="234"/>
      <c r="EK100" s="243"/>
      <c r="EL100" s="973"/>
      <c r="EM100" s="12"/>
      <c r="EN100" s="12"/>
      <c r="EO100" s="12"/>
      <c r="EP100" s="12"/>
      <c r="EQ100" s="12"/>
      <c r="ER100" s="12"/>
      <c r="ES100" s="72"/>
      <c r="ET100" s="973"/>
      <c r="EU100" s="78"/>
      <c r="EV100" s="341"/>
      <c r="EW100" s="341"/>
      <c r="EX100" s="79"/>
      <c r="EY100" s="82"/>
      <c r="EZ100" s="977"/>
      <c r="FA100" s="54"/>
      <c r="FB100" s="341"/>
      <c r="FC100" s="341"/>
      <c r="FD100" s="341"/>
      <c r="FE100" s="341"/>
      <c r="FF100" s="980"/>
      <c r="FG100" s="54"/>
      <c r="FH100" s="341"/>
      <c r="FI100" s="341"/>
      <c r="FJ100" s="341"/>
      <c r="FK100" s="341"/>
      <c r="FL100" s="980"/>
      <c r="FM100" s="54"/>
      <c r="FN100" s="341"/>
      <c r="FO100" s="341"/>
      <c r="FP100" s="341"/>
      <c r="FQ100" s="341"/>
      <c r="FR100" s="980"/>
      <c r="FS100" s="54"/>
      <c r="FT100" s="341"/>
      <c r="FU100" s="341"/>
      <c r="FV100" s="341"/>
      <c r="FW100" s="341"/>
      <c r="FX100" s="980"/>
      <c r="FY100" s="54"/>
      <c r="FZ100" s="341"/>
      <c r="GA100" s="341"/>
      <c r="GB100" s="341"/>
      <c r="GC100" s="341"/>
      <c r="GD100" s="980"/>
      <c r="GE100" s="54"/>
      <c r="GF100" s="341"/>
      <c r="GG100" s="341"/>
      <c r="GH100" s="341"/>
      <c r="GI100" s="341"/>
      <c r="GJ100" s="980"/>
      <c r="GK100" s="54"/>
      <c r="GL100" s="341"/>
      <c r="GM100" s="341"/>
      <c r="GN100" s="341"/>
      <c r="GO100" s="341"/>
      <c r="GP100" s="980"/>
      <c r="GQ100" s="54"/>
      <c r="GR100" s="341"/>
      <c r="GS100" s="341"/>
      <c r="GT100" s="341"/>
      <c r="GU100" s="341"/>
      <c r="GV100" s="980"/>
      <c r="GW100" s="72"/>
      <c r="GX100" s="12"/>
      <c r="GY100" s="12"/>
      <c r="GZ100" s="12"/>
      <c r="HA100" s="12"/>
      <c r="HB100" s="12"/>
      <c r="HC100" s="12"/>
      <c r="HD100" s="12"/>
      <c r="HE100" s="12"/>
      <c r="HF100" s="12"/>
      <c r="HG100" s="12"/>
      <c r="HH100" s="12"/>
      <c r="HI100" s="12"/>
      <c r="HJ100" s="12"/>
      <c r="HK100" s="12"/>
      <c r="HL100" s="12"/>
      <c r="HM100" s="12"/>
      <c r="HN100" s="937"/>
      <c r="HO100" s="184"/>
      <c r="HP100" s="506"/>
      <c r="HQ100" s="12"/>
      <c r="HR100" s="229"/>
      <c r="HS100" s="12"/>
    </row>
    <row r="101" spans="1:227" hidden="1" x14ac:dyDescent="0.25">
      <c r="A101" s="58">
        <v>98</v>
      </c>
      <c r="C101" s="265"/>
      <c r="D101" s="149"/>
      <c r="E101" s="149"/>
      <c r="F101" s="149"/>
      <c r="G101" s="240"/>
      <c r="H101" s="996"/>
      <c r="I101" s="265"/>
      <c r="J101" s="149"/>
      <c r="K101" s="149"/>
      <c r="L101" s="149"/>
      <c r="M101" s="240"/>
      <c r="N101" s="973"/>
      <c r="O101" s="265"/>
      <c r="P101" s="149"/>
      <c r="Q101" s="149"/>
      <c r="R101" s="149"/>
      <c r="S101" s="240"/>
      <c r="T101" s="973"/>
      <c r="U101" s="265"/>
      <c r="V101" s="149"/>
      <c r="W101" s="149"/>
      <c r="X101" s="149"/>
      <c r="Y101" s="240"/>
      <c r="Z101" s="973"/>
      <c r="AA101" s="78"/>
      <c r="AB101" s="341"/>
      <c r="AC101" s="341"/>
      <c r="AD101" s="79"/>
      <c r="AE101" s="82"/>
      <c r="AF101" s="973"/>
      <c r="AG101" s="236"/>
      <c r="AH101" s="149"/>
      <c r="AI101" s="149"/>
      <c r="AJ101" s="234"/>
      <c r="AK101" s="243"/>
      <c r="AL101" s="973"/>
      <c r="AM101" s="236"/>
      <c r="AN101" s="149"/>
      <c r="AO101" s="149"/>
      <c r="AP101" s="234"/>
      <c r="AQ101" s="243"/>
      <c r="AR101" s="973"/>
      <c r="AS101" s="265"/>
      <c r="AT101" s="149"/>
      <c r="AU101" s="149"/>
      <c r="AV101" s="149"/>
      <c r="AW101" s="240"/>
      <c r="AX101" s="973"/>
      <c r="AY101" s="265"/>
      <c r="AZ101" s="149"/>
      <c r="BA101" s="149"/>
      <c r="BB101" s="149"/>
      <c r="BC101" s="240"/>
      <c r="BD101" s="973"/>
      <c r="BE101" s="236"/>
      <c r="BF101" s="149"/>
      <c r="BG101" s="149"/>
      <c r="BH101" s="234"/>
      <c r="BI101" s="243"/>
      <c r="BJ101" s="973"/>
      <c r="BK101" s="236"/>
      <c r="BL101" s="149"/>
      <c r="BM101" s="149"/>
      <c r="BN101" s="234"/>
      <c r="BO101" s="243"/>
      <c r="BP101" s="973"/>
      <c r="BQ101" s="236"/>
      <c r="BR101" s="236"/>
      <c r="BS101" s="236"/>
      <c r="BT101" s="236"/>
      <c r="BU101" s="236"/>
      <c r="BV101" s="12"/>
      <c r="BW101" s="72"/>
      <c r="BX101" s="973"/>
      <c r="BY101" s="54"/>
      <c r="BZ101" s="341"/>
      <c r="CA101" s="341"/>
      <c r="CB101" s="341"/>
      <c r="CC101" s="67"/>
      <c r="CD101" s="973"/>
      <c r="CE101" s="78"/>
      <c r="CF101" s="341"/>
      <c r="CG101" s="341"/>
      <c r="CH101" s="79"/>
      <c r="CI101" s="82"/>
      <c r="CJ101" s="973"/>
      <c r="CK101" s="78"/>
      <c r="CL101" s="341"/>
      <c r="CM101" s="341"/>
      <c r="CN101" s="79"/>
      <c r="CO101" s="82"/>
      <c r="CP101" s="973"/>
      <c r="CQ101" s="78"/>
      <c r="CR101" s="341"/>
      <c r="CS101" s="341"/>
      <c r="CT101" s="79"/>
      <c r="CU101" s="82"/>
      <c r="CV101" s="973"/>
      <c r="CW101" s="78"/>
      <c r="CX101" s="341"/>
      <c r="CY101" s="341"/>
      <c r="CZ101" s="79"/>
      <c r="DA101" s="82"/>
      <c r="DB101" s="973"/>
      <c r="DC101" s="78"/>
      <c r="DD101" s="341"/>
      <c r="DE101" s="341"/>
      <c r="DF101" s="79"/>
      <c r="DG101" s="82"/>
      <c r="DH101" s="973"/>
      <c r="DI101" s="78"/>
      <c r="DJ101" s="341"/>
      <c r="DK101" s="341"/>
      <c r="DL101" s="79"/>
      <c r="DM101" s="82"/>
      <c r="DN101" s="973"/>
      <c r="DO101" s="78"/>
      <c r="DP101" s="341"/>
      <c r="DQ101" s="341"/>
      <c r="DR101" s="79"/>
      <c r="DS101" s="82"/>
      <c r="DT101" s="973"/>
      <c r="DU101" s="78"/>
      <c r="DV101" s="341"/>
      <c r="DW101" s="341"/>
      <c r="DX101" s="79"/>
      <c r="DY101" s="82"/>
      <c r="DZ101" s="973"/>
      <c r="EA101" s="78"/>
      <c r="EB101" s="341"/>
      <c r="EC101" s="341"/>
      <c r="ED101" s="79"/>
      <c r="EE101" s="82"/>
      <c r="EF101" s="973"/>
      <c r="EG101" s="236"/>
      <c r="EH101" s="149"/>
      <c r="EI101" s="149"/>
      <c r="EJ101" s="234"/>
      <c r="EK101" s="243"/>
      <c r="EL101" s="973"/>
      <c r="EM101" s="12"/>
      <c r="EN101" s="12"/>
      <c r="EO101" s="12"/>
      <c r="EP101" s="12"/>
      <c r="EQ101" s="12"/>
      <c r="ER101" s="12"/>
      <c r="ES101" s="72"/>
      <c r="ET101" s="973"/>
      <c r="EU101" s="78"/>
      <c r="EV101" s="341"/>
      <c r="EW101" s="341"/>
      <c r="EX101" s="79"/>
      <c r="EY101" s="82"/>
      <c r="EZ101" s="977"/>
      <c r="FA101" s="54"/>
      <c r="FB101" s="341"/>
      <c r="FC101" s="341"/>
      <c r="FD101" s="341"/>
      <c r="FE101" s="341"/>
      <c r="FF101" s="980"/>
      <c r="FG101" s="54"/>
      <c r="FH101" s="341"/>
      <c r="FI101" s="341"/>
      <c r="FJ101" s="341"/>
      <c r="FK101" s="341"/>
      <c r="FL101" s="980"/>
      <c r="FM101" s="54"/>
      <c r="FN101" s="341"/>
      <c r="FO101" s="341"/>
      <c r="FP101" s="341"/>
      <c r="FQ101" s="341"/>
      <c r="FR101" s="980"/>
      <c r="FS101" s="54"/>
      <c r="FT101" s="341"/>
      <c r="FU101" s="341"/>
      <c r="FV101" s="341"/>
      <c r="FW101" s="341"/>
      <c r="FX101" s="980"/>
      <c r="FY101" s="54"/>
      <c r="FZ101" s="341"/>
      <c r="GA101" s="341"/>
      <c r="GB101" s="341"/>
      <c r="GC101" s="341"/>
      <c r="GD101" s="980"/>
      <c r="GE101" s="54"/>
      <c r="GF101" s="341"/>
      <c r="GG101" s="341"/>
      <c r="GH101" s="341"/>
      <c r="GI101" s="341"/>
      <c r="GJ101" s="980"/>
      <c r="GK101" s="54"/>
      <c r="GL101" s="341"/>
      <c r="GM101" s="341"/>
      <c r="GN101" s="341"/>
      <c r="GO101" s="341"/>
      <c r="GP101" s="980"/>
      <c r="GQ101" s="54"/>
      <c r="GR101" s="341"/>
      <c r="GS101" s="341"/>
      <c r="GT101" s="341"/>
      <c r="GU101" s="341"/>
      <c r="GV101" s="980"/>
      <c r="GW101" s="72"/>
      <c r="GX101" s="12"/>
      <c r="GY101" s="12"/>
      <c r="GZ101" s="12"/>
      <c r="HA101" s="12"/>
      <c r="HB101" s="12"/>
      <c r="HC101" s="12"/>
      <c r="HD101" s="12"/>
      <c r="HE101" s="12"/>
      <c r="HF101" s="12"/>
      <c r="HG101" s="12"/>
      <c r="HH101" s="12"/>
      <c r="HI101" s="12"/>
      <c r="HJ101" s="12"/>
      <c r="HK101" s="12"/>
      <c r="HL101" s="12"/>
      <c r="HM101" s="12"/>
      <c r="HN101" s="937"/>
      <c r="HO101" s="184"/>
      <c r="HP101" s="506"/>
      <c r="HQ101" s="12"/>
      <c r="HR101" s="229"/>
      <c r="HS101" s="12"/>
    </row>
    <row r="102" spans="1:227" hidden="1" x14ac:dyDescent="0.25">
      <c r="A102" s="58">
        <v>99</v>
      </c>
      <c r="C102" s="265"/>
      <c r="D102" s="149"/>
      <c r="E102" s="149"/>
      <c r="F102" s="149"/>
      <c r="G102" s="240"/>
      <c r="H102" s="996"/>
      <c r="I102" s="265"/>
      <c r="J102" s="149"/>
      <c r="K102" s="149"/>
      <c r="L102" s="149"/>
      <c r="M102" s="240"/>
      <c r="N102" s="973"/>
      <c r="O102" s="265"/>
      <c r="P102" s="149"/>
      <c r="Q102" s="149"/>
      <c r="R102" s="149"/>
      <c r="S102" s="240"/>
      <c r="T102" s="973"/>
      <c r="U102" s="265"/>
      <c r="V102" s="149"/>
      <c r="W102" s="149"/>
      <c r="X102" s="149"/>
      <c r="Y102" s="240"/>
      <c r="Z102" s="973"/>
      <c r="AA102" s="78"/>
      <c r="AB102" s="341"/>
      <c r="AC102" s="341"/>
      <c r="AD102" s="79"/>
      <c r="AE102" s="82"/>
      <c r="AF102" s="973"/>
      <c r="AG102" s="236"/>
      <c r="AH102" s="149"/>
      <c r="AI102" s="149"/>
      <c r="AJ102" s="234"/>
      <c r="AK102" s="243"/>
      <c r="AL102" s="973"/>
      <c r="AM102" s="236"/>
      <c r="AN102" s="149"/>
      <c r="AO102" s="149"/>
      <c r="AP102" s="234"/>
      <c r="AQ102" s="243"/>
      <c r="AR102" s="973"/>
      <c r="AS102" s="265"/>
      <c r="AT102" s="149"/>
      <c r="AU102" s="149"/>
      <c r="AV102" s="149"/>
      <c r="AW102" s="240"/>
      <c r="AX102" s="973"/>
      <c r="AY102" s="265"/>
      <c r="AZ102" s="149"/>
      <c r="BA102" s="149"/>
      <c r="BB102" s="149"/>
      <c r="BC102" s="240"/>
      <c r="BD102" s="973"/>
      <c r="BE102" s="236"/>
      <c r="BF102" s="149"/>
      <c r="BG102" s="149"/>
      <c r="BH102" s="234"/>
      <c r="BI102" s="243"/>
      <c r="BJ102" s="973"/>
      <c r="BK102" s="236"/>
      <c r="BL102" s="149"/>
      <c r="BM102" s="149"/>
      <c r="BN102" s="234"/>
      <c r="BO102" s="243"/>
      <c r="BP102" s="973"/>
      <c r="BQ102" s="236"/>
      <c r="BR102" s="236"/>
      <c r="BS102" s="236"/>
      <c r="BT102" s="236"/>
      <c r="BU102" s="236"/>
      <c r="BV102" s="12"/>
      <c r="BW102" s="72"/>
      <c r="BX102" s="973"/>
      <c r="BY102" s="54"/>
      <c r="BZ102" s="341"/>
      <c r="CA102" s="341"/>
      <c r="CB102" s="341"/>
      <c r="CC102" s="67"/>
      <c r="CD102" s="973"/>
      <c r="CE102" s="78"/>
      <c r="CF102" s="341"/>
      <c r="CG102" s="341"/>
      <c r="CH102" s="79"/>
      <c r="CI102" s="82"/>
      <c r="CJ102" s="973"/>
      <c r="CK102" s="78"/>
      <c r="CL102" s="341"/>
      <c r="CM102" s="341"/>
      <c r="CN102" s="79"/>
      <c r="CO102" s="82"/>
      <c r="CP102" s="973"/>
      <c r="CQ102" s="78"/>
      <c r="CR102" s="341"/>
      <c r="CS102" s="341"/>
      <c r="CT102" s="79"/>
      <c r="CU102" s="82"/>
      <c r="CV102" s="973"/>
      <c r="CW102" s="78"/>
      <c r="CX102" s="341"/>
      <c r="CY102" s="341"/>
      <c r="CZ102" s="79"/>
      <c r="DA102" s="82"/>
      <c r="DB102" s="973"/>
      <c r="DC102" s="78"/>
      <c r="DD102" s="341"/>
      <c r="DE102" s="341"/>
      <c r="DF102" s="79"/>
      <c r="DG102" s="82"/>
      <c r="DH102" s="973"/>
      <c r="DI102" s="78"/>
      <c r="DJ102" s="341"/>
      <c r="DK102" s="341"/>
      <c r="DL102" s="79"/>
      <c r="DM102" s="82"/>
      <c r="DN102" s="973"/>
      <c r="DO102" s="78"/>
      <c r="DP102" s="341"/>
      <c r="DQ102" s="341"/>
      <c r="DR102" s="79"/>
      <c r="DS102" s="82"/>
      <c r="DT102" s="973"/>
      <c r="DU102" s="78"/>
      <c r="DV102" s="341"/>
      <c r="DW102" s="341"/>
      <c r="DX102" s="79"/>
      <c r="DY102" s="82"/>
      <c r="DZ102" s="973"/>
      <c r="EA102" s="78"/>
      <c r="EB102" s="341"/>
      <c r="EC102" s="341"/>
      <c r="ED102" s="79"/>
      <c r="EE102" s="82"/>
      <c r="EF102" s="973"/>
      <c r="EG102" s="236"/>
      <c r="EH102" s="149"/>
      <c r="EI102" s="149"/>
      <c r="EJ102" s="234"/>
      <c r="EK102" s="243"/>
      <c r="EL102" s="973"/>
      <c r="EM102" s="12"/>
      <c r="EN102" s="12"/>
      <c r="EO102" s="12"/>
      <c r="EP102" s="12"/>
      <c r="EQ102" s="12"/>
      <c r="ER102" s="12"/>
      <c r="ES102" s="72"/>
      <c r="ET102" s="973"/>
      <c r="EU102" s="78"/>
      <c r="EV102" s="341"/>
      <c r="EW102" s="341"/>
      <c r="EX102" s="79"/>
      <c r="EY102" s="82"/>
      <c r="EZ102" s="977"/>
      <c r="FA102" s="54"/>
      <c r="FB102" s="341"/>
      <c r="FC102" s="341"/>
      <c r="FD102" s="341"/>
      <c r="FE102" s="341"/>
      <c r="FF102" s="980"/>
      <c r="FG102" s="54"/>
      <c r="FH102" s="341"/>
      <c r="FI102" s="341"/>
      <c r="FJ102" s="341"/>
      <c r="FK102" s="341"/>
      <c r="FL102" s="980"/>
      <c r="FM102" s="54"/>
      <c r="FN102" s="341"/>
      <c r="FO102" s="341"/>
      <c r="FP102" s="341"/>
      <c r="FQ102" s="341"/>
      <c r="FR102" s="980"/>
      <c r="FS102" s="54"/>
      <c r="FT102" s="341"/>
      <c r="FU102" s="341"/>
      <c r="FV102" s="341"/>
      <c r="FW102" s="341"/>
      <c r="FX102" s="980"/>
      <c r="FY102" s="54"/>
      <c r="FZ102" s="341"/>
      <c r="GA102" s="341"/>
      <c r="GB102" s="341"/>
      <c r="GC102" s="341"/>
      <c r="GD102" s="980"/>
      <c r="GE102" s="54"/>
      <c r="GF102" s="341"/>
      <c r="GG102" s="341"/>
      <c r="GH102" s="341"/>
      <c r="GI102" s="341"/>
      <c r="GJ102" s="980"/>
      <c r="GK102" s="54"/>
      <c r="GL102" s="341"/>
      <c r="GM102" s="341"/>
      <c r="GN102" s="341"/>
      <c r="GO102" s="341"/>
      <c r="GP102" s="980"/>
      <c r="GQ102" s="54"/>
      <c r="GR102" s="341"/>
      <c r="GS102" s="341"/>
      <c r="GT102" s="341"/>
      <c r="GU102" s="341"/>
      <c r="GV102" s="980"/>
      <c r="GW102" s="72"/>
      <c r="GX102" s="12"/>
      <c r="GY102" s="12"/>
      <c r="GZ102" s="12"/>
      <c r="HA102" s="12"/>
      <c r="HB102" s="12"/>
      <c r="HC102" s="12"/>
      <c r="HD102" s="12"/>
      <c r="HE102" s="12"/>
      <c r="HF102" s="12"/>
      <c r="HG102" s="12"/>
      <c r="HH102" s="12"/>
      <c r="HI102" s="12"/>
      <c r="HJ102" s="12"/>
      <c r="HK102" s="12"/>
      <c r="HL102" s="12"/>
      <c r="HM102" s="12"/>
      <c r="HN102" s="937"/>
      <c r="HO102" s="184"/>
      <c r="HP102" s="506"/>
      <c r="HQ102" s="12"/>
      <c r="HR102" s="229"/>
      <c r="HS102" s="12"/>
    </row>
    <row r="103" spans="1:227" hidden="1" x14ac:dyDescent="0.25">
      <c r="A103" s="58">
        <v>100</v>
      </c>
      <c r="C103" s="265"/>
      <c r="D103" s="149"/>
      <c r="E103" s="149"/>
      <c r="F103" s="149"/>
      <c r="G103" s="240"/>
      <c r="H103" s="996"/>
      <c r="I103" s="265"/>
      <c r="J103" s="149"/>
      <c r="K103" s="149"/>
      <c r="L103" s="149"/>
      <c r="M103" s="240"/>
      <c r="N103" s="973"/>
      <c r="O103" s="265"/>
      <c r="P103" s="149"/>
      <c r="Q103" s="149"/>
      <c r="R103" s="149"/>
      <c r="S103" s="240"/>
      <c r="T103" s="973"/>
      <c r="U103" s="265"/>
      <c r="V103" s="149"/>
      <c r="W103" s="149"/>
      <c r="X103" s="149"/>
      <c r="Y103" s="240"/>
      <c r="Z103" s="973"/>
      <c r="AA103" s="78"/>
      <c r="AB103" s="341"/>
      <c r="AC103" s="341"/>
      <c r="AD103" s="79"/>
      <c r="AE103" s="82"/>
      <c r="AF103" s="973"/>
      <c r="AG103" s="236"/>
      <c r="AH103" s="149"/>
      <c r="AI103" s="149"/>
      <c r="AJ103" s="234"/>
      <c r="AK103" s="243"/>
      <c r="AL103" s="973"/>
      <c r="AM103" s="236"/>
      <c r="AN103" s="149"/>
      <c r="AO103" s="149"/>
      <c r="AP103" s="234"/>
      <c r="AQ103" s="243"/>
      <c r="AR103" s="973"/>
      <c r="AS103" s="265"/>
      <c r="AT103" s="149"/>
      <c r="AU103" s="149"/>
      <c r="AV103" s="149"/>
      <c r="AW103" s="240"/>
      <c r="AX103" s="973"/>
      <c r="AY103" s="265"/>
      <c r="AZ103" s="149"/>
      <c r="BA103" s="149"/>
      <c r="BB103" s="149"/>
      <c r="BC103" s="240"/>
      <c r="BD103" s="973"/>
      <c r="BE103" s="236"/>
      <c r="BF103" s="149"/>
      <c r="BG103" s="149"/>
      <c r="BH103" s="234"/>
      <c r="BI103" s="243"/>
      <c r="BJ103" s="973"/>
      <c r="BK103" s="236"/>
      <c r="BL103" s="149"/>
      <c r="BM103" s="149"/>
      <c r="BN103" s="234"/>
      <c r="BO103" s="243"/>
      <c r="BP103" s="973"/>
      <c r="BQ103" s="236"/>
      <c r="BR103" s="236"/>
      <c r="BS103" s="236"/>
      <c r="BT103" s="236"/>
      <c r="BU103" s="236"/>
      <c r="BV103" s="12"/>
      <c r="BW103" s="72"/>
      <c r="BX103" s="973"/>
      <c r="BY103" s="54"/>
      <c r="BZ103" s="341"/>
      <c r="CA103" s="341"/>
      <c r="CB103" s="341"/>
      <c r="CC103" s="67"/>
      <c r="CD103" s="973"/>
      <c r="CE103" s="78"/>
      <c r="CF103" s="341"/>
      <c r="CG103" s="341"/>
      <c r="CH103" s="79"/>
      <c r="CI103" s="82"/>
      <c r="CJ103" s="973"/>
      <c r="CK103" s="78"/>
      <c r="CL103" s="341"/>
      <c r="CM103" s="341"/>
      <c r="CN103" s="79"/>
      <c r="CO103" s="82"/>
      <c r="CP103" s="973"/>
      <c r="CQ103" s="78"/>
      <c r="CR103" s="341"/>
      <c r="CS103" s="341"/>
      <c r="CT103" s="79"/>
      <c r="CU103" s="82"/>
      <c r="CV103" s="973"/>
      <c r="CW103" s="78"/>
      <c r="CX103" s="341"/>
      <c r="CY103" s="341"/>
      <c r="CZ103" s="79"/>
      <c r="DA103" s="82"/>
      <c r="DB103" s="973"/>
      <c r="DC103" s="78"/>
      <c r="DD103" s="341"/>
      <c r="DE103" s="341"/>
      <c r="DF103" s="79"/>
      <c r="DG103" s="82"/>
      <c r="DH103" s="973"/>
      <c r="DI103" s="78"/>
      <c r="DJ103" s="341"/>
      <c r="DK103" s="341"/>
      <c r="DL103" s="79"/>
      <c r="DM103" s="82"/>
      <c r="DN103" s="973"/>
      <c r="DO103" s="78"/>
      <c r="DP103" s="341"/>
      <c r="DQ103" s="341"/>
      <c r="DR103" s="79"/>
      <c r="DS103" s="82"/>
      <c r="DT103" s="973"/>
      <c r="DU103" s="78"/>
      <c r="DV103" s="341"/>
      <c r="DW103" s="341"/>
      <c r="DX103" s="79"/>
      <c r="DY103" s="82"/>
      <c r="DZ103" s="973"/>
      <c r="EA103" s="78"/>
      <c r="EB103" s="341"/>
      <c r="EC103" s="341"/>
      <c r="ED103" s="79"/>
      <c r="EE103" s="82"/>
      <c r="EF103" s="973"/>
      <c r="EG103" s="236"/>
      <c r="EH103" s="149"/>
      <c r="EI103" s="149"/>
      <c r="EJ103" s="234"/>
      <c r="EK103" s="243"/>
      <c r="EL103" s="973"/>
      <c r="EM103" s="12"/>
      <c r="EN103" s="12"/>
      <c r="EO103" s="12"/>
      <c r="EP103" s="12"/>
      <c r="EQ103" s="12"/>
      <c r="ER103" s="12"/>
      <c r="ES103" s="72"/>
      <c r="ET103" s="973"/>
      <c r="EU103" s="78"/>
      <c r="EV103" s="341"/>
      <c r="EW103" s="341"/>
      <c r="EX103" s="79"/>
      <c r="EY103" s="82"/>
      <c r="EZ103" s="977"/>
      <c r="FA103" s="54"/>
      <c r="FB103" s="341"/>
      <c r="FC103" s="341"/>
      <c r="FD103" s="341"/>
      <c r="FE103" s="341"/>
      <c r="FF103" s="980"/>
      <c r="FG103" s="54"/>
      <c r="FH103" s="341"/>
      <c r="FI103" s="341"/>
      <c r="FJ103" s="341"/>
      <c r="FK103" s="341"/>
      <c r="FL103" s="980"/>
      <c r="FM103" s="54"/>
      <c r="FN103" s="341"/>
      <c r="FO103" s="341"/>
      <c r="FP103" s="341"/>
      <c r="FQ103" s="341"/>
      <c r="FR103" s="980"/>
      <c r="FS103" s="54"/>
      <c r="FT103" s="341"/>
      <c r="FU103" s="341"/>
      <c r="FV103" s="341"/>
      <c r="FW103" s="341"/>
      <c r="FX103" s="980"/>
      <c r="FY103" s="54"/>
      <c r="FZ103" s="341"/>
      <c r="GA103" s="341"/>
      <c r="GB103" s="341"/>
      <c r="GC103" s="341"/>
      <c r="GD103" s="980"/>
      <c r="GE103" s="54"/>
      <c r="GF103" s="341"/>
      <c r="GG103" s="341"/>
      <c r="GH103" s="341"/>
      <c r="GI103" s="341"/>
      <c r="GJ103" s="980"/>
      <c r="GK103" s="54"/>
      <c r="GL103" s="341"/>
      <c r="GM103" s="341"/>
      <c r="GN103" s="341"/>
      <c r="GO103" s="341"/>
      <c r="GP103" s="980"/>
      <c r="GQ103" s="54"/>
      <c r="GR103" s="341"/>
      <c r="GS103" s="341"/>
      <c r="GT103" s="341"/>
      <c r="GU103" s="341"/>
      <c r="GV103" s="980"/>
      <c r="GW103" s="72"/>
      <c r="GX103" s="12"/>
      <c r="GY103" s="12"/>
      <c r="GZ103" s="12"/>
      <c r="HA103" s="12"/>
      <c r="HB103" s="12"/>
      <c r="HC103" s="12"/>
      <c r="HD103" s="12"/>
      <c r="HE103" s="12"/>
      <c r="HF103" s="12"/>
      <c r="HG103" s="12"/>
      <c r="HH103" s="12"/>
      <c r="HI103" s="12"/>
      <c r="HJ103" s="12"/>
      <c r="HK103" s="12"/>
      <c r="HL103" s="12"/>
      <c r="HM103" s="12"/>
      <c r="HN103" s="937"/>
      <c r="HO103" s="184"/>
      <c r="HP103" s="506"/>
      <c r="HQ103" s="12"/>
      <c r="HR103" s="229"/>
      <c r="HS103" s="12"/>
    </row>
    <row r="104" spans="1:227" hidden="1" x14ac:dyDescent="0.25">
      <c r="A104" s="58">
        <v>101</v>
      </c>
      <c r="C104" s="265"/>
      <c r="D104" s="149"/>
      <c r="E104" s="149"/>
      <c r="F104" s="149"/>
      <c r="G104" s="240"/>
      <c r="H104" s="996"/>
      <c r="I104" s="265"/>
      <c r="J104" s="149"/>
      <c r="K104" s="149"/>
      <c r="L104" s="149"/>
      <c r="M104" s="240"/>
      <c r="N104" s="973"/>
      <c r="O104" s="265"/>
      <c r="P104" s="149"/>
      <c r="Q104" s="149"/>
      <c r="R104" s="149"/>
      <c r="S104" s="240"/>
      <c r="T104" s="973"/>
      <c r="U104" s="265"/>
      <c r="V104" s="149"/>
      <c r="W104" s="149"/>
      <c r="X104" s="149"/>
      <c r="Y104" s="240"/>
      <c r="Z104" s="973"/>
      <c r="AA104" s="78"/>
      <c r="AB104" s="341"/>
      <c r="AC104" s="341"/>
      <c r="AD104" s="79"/>
      <c r="AE104" s="82"/>
      <c r="AF104" s="973"/>
      <c r="AG104" s="236"/>
      <c r="AH104" s="149"/>
      <c r="AI104" s="149"/>
      <c r="AJ104" s="234"/>
      <c r="AK104" s="243"/>
      <c r="AL104" s="973"/>
      <c r="AM104" s="236"/>
      <c r="AN104" s="149"/>
      <c r="AO104" s="149"/>
      <c r="AP104" s="234"/>
      <c r="AQ104" s="243"/>
      <c r="AR104" s="973"/>
      <c r="AS104" s="265"/>
      <c r="AT104" s="149"/>
      <c r="AU104" s="149"/>
      <c r="AV104" s="149"/>
      <c r="AW104" s="240"/>
      <c r="AX104" s="973"/>
      <c r="AY104" s="265"/>
      <c r="AZ104" s="149"/>
      <c r="BA104" s="149"/>
      <c r="BB104" s="149"/>
      <c r="BC104" s="240"/>
      <c r="BD104" s="973"/>
      <c r="BE104" s="236"/>
      <c r="BF104" s="149"/>
      <c r="BG104" s="149"/>
      <c r="BH104" s="234"/>
      <c r="BI104" s="243"/>
      <c r="BJ104" s="973"/>
      <c r="BK104" s="236"/>
      <c r="BL104" s="149"/>
      <c r="BM104" s="149"/>
      <c r="BN104" s="234"/>
      <c r="BO104" s="243"/>
      <c r="BP104" s="973"/>
      <c r="BQ104" s="236"/>
      <c r="BR104" s="236"/>
      <c r="BS104" s="236"/>
      <c r="BT104" s="236"/>
      <c r="BU104" s="236"/>
      <c r="BV104" s="12"/>
      <c r="BW104" s="72"/>
      <c r="BX104" s="973"/>
      <c r="BY104" s="54"/>
      <c r="BZ104" s="341"/>
      <c r="CA104" s="341"/>
      <c r="CB104" s="341"/>
      <c r="CC104" s="67"/>
      <c r="CD104" s="973"/>
      <c r="CE104" s="78"/>
      <c r="CF104" s="341"/>
      <c r="CG104" s="341"/>
      <c r="CH104" s="79"/>
      <c r="CI104" s="82"/>
      <c r="CJ104" s="973"/>
      <c r="CK104" s="78"/>
      <c r="CL104" s="341"/>
      <c r="CM104" s="341"/>
      <c r="CN104" s="79"/>
      <c r="CO104" s="82"/>
      <c r="CP104" s="973"/>
      <c r="CQ104" s="78"/>
      <c r="CR104" s="341"/>
      <c r="CS104" s="341"/>
      <c r="CT104" s="79"/>
      <c r="CU104" s="82"/>
      <c r="CV104" s="973"/>
      <c r="CW104" s="78"/>
      <c r="CX104" s="341"/>
      <c r="CY104" s="341"/>
      <c r="CZ104" s="79"/>
      <c r="DA104" s="82"/>
      <c r="DB104" s="973"/>
      <c r="DC104" s="78"/>
      <c r="DD104" s="341"/>
      <c r="DE104" s="341"/>
      <c r="DF104" s="79"/>
      <c r="DG104" s="82"/>
      <c r="DH104" s="973"/>
      <c r="DI104" s="78"/>
      <c r="DJ104" s="341"/>
      <c r="DK104" s="341"/>
      <c r="DL104" s="79"/>
      <c r="DM104" s="82"/>
      <c r="DN104" s="973"/>
      <c r="DO104" s="78"/>
      <c r="DP104" s="341"/>
      <c r="DQ104" s="341"/>
      <c r="DR104" s="79"/>
      <c r="DS104" s="82"/>
      <c r="DT104" s="973"/>
      <c r="DU104" s="78"/>
      <c r="DV104" s="341"/>
      <c r="DW104" s="341"/>
      <c r="DX104" s="79"/>
      <c r="DY104" s="82"/>
      <c r="DZ104" s="973"/>
      <c r="EA104" s="78"/>
      <c r="EB104" s="341"/>
      <c r="EC104" s="341"/>
      <c r="ED104" s="79"/>
      <c r="EE104" s="82"/>
      <c r="EF104" s="973"/>
      <c r="EG104" s="236"/>
      <c r="EH104" s="149"/>
      <c r="EI104" s="149"/>
      <c r="EJ104" s="234"/>
      <c r="EK104" s="243"/>
      <c r="EL104" s="973"/>
      <c r="EM104" s="12"/>
      <c r="EN104" s="12"/>
      <c r="EO104" s="12"/>
      <c r="EP104" s="12"/>
      <c r="EQ104" s="12"/>
      <c r="ER104" s="12"/>
      <c r="ES104" s="72"/>
      <c r="ET104" s="973"/>
      <c r="EU104" s="78"/>
      <c r="EV104" s="341"/>
      <c r="EW104" s="341"/>
      <c r="EX104" s="79"/>
      <c r="EY104" s="82"/>
      <c r="EZ104" s="977"/>
      <c r="FA104" s="54"/>
      <c r="FB104" s="341"/>
      <c r="FC104" s="341"/>
      <c r="FD104" s="341"/>
      <c r="FE104" s="341"/>
      <c r="FF104" s="980"/>
      <c r="FG104" s="54"/>
      <c r="FH104" s="341"/>
      <c r="FI104" s="341"/>
      <c r="FJ104" s="341"/>
      <c r="FK104" s="341"/>
      <c r="FL104" s="980"/>
      <c r="FM104" s="54"/>
      <c r="FN104" s="341"/>
      <c r="FO104" s="341"/>
      <c r="FP104" s="341"/>
      <c r="FQ104" s="341"/>
      <c r="FR104" s="980"/>
      <c r="FS104" s="54"/>
      <c r="FT104" s="341"/>
      <c r="FU104" s="341"/>
      <c r="FV104" s="341"/>
      <c r="FW104" s="341"/>
      <c r="FX104" s="980"/>
      <c r="FY104" s="54"/>
      <c r="FZ104" s="341"/>
      <c r="GA104" s="341"/>
      <c r="GB104" s="341"/>
      <c r="GC104" s="341"/>
      <c r="GD104" s="980"/>
      <c r="GE104" s="54"/>
      <c r="GF104" s="341"/>
      <c r="GG104" s="341"/>
      <c r="GH104" s="341"/>
      <c r="GI104" s="341"/>
      <c r="GJ104" s="980"/>
      <c r="GK104" s="54"/>
      <c r="GL104" s="341"/>
      <c r="GM104" s="341"/>
      <c r="GN104" s="341"/>
      <c r="GO104" s="341"/>
      <c r="GP104" s="980"/>
      <c r="GQ104" s="54"/>
      <c r="GR104" s="341"/>
      <c r="GS104" s="341"/>
      <c r="GT104" s="341"/>
      <c r="GU104" s="341"/>
      <c r="GV104" s="980"/>
      <c r="GW104" s="72"/>
      <c r="GX104" s="12"/>
      <c r="GY104" s="12"/>
      <c r="GZ104" s="12"/>
      <c r="HA104" s="12"/>
      <c r="HB104" s="12"/>
      <c r="HC104" s="12"/>
      <c r="HD104" s="12"/>
      <c r="HE104" s="12"/>
      <c r="HF104" s="12"/>
      <c r="HG104" s="12"/>
      <c r="HH104" s="12"/>
      <c r="HI104" s="12"/>
      <c r="HJ104" s="12"/>
      <c r="HK104" s="12"/>
      <c r="HL104" s="12"/>
      <c r="HM104" s="12"/>
      <c r="HN104" s="937"/>
      <c r="HO104" s="184"/>
      <c r="HP104" s="506"/>
      <c r="HQ104" s="12"/>
      <c r="HR104" s="229"/>
      <c r="HS104" s="12"/>
    </row>
    <row r="105" spans="1:227" hidden="1" x14ac:dyDescent="0.25">
      <c r="A105" s="58">
        <v>102</v>
      </c>
      <c r="C105" s="265"/>
      <c r="D105" s="149"/>
      <c r="E105" s="149"/>
      <c r="F105" s="149"/>
      <c r="G105" s="240"/>
      <c r="H105" s="996"/>
      <c r="I105" s="265"/>
      <c r="J105" s="149"/>
      <c r="K105" s="149"/>
      <c r="L105" s="149"/>
      <c r="M105" s="240"/>
      <c r="N105" s="973"/>
      <c r="O105" s="265"/>
      <c r="P105" s="149"/>
      <c r="Q105" s="149"/>
      <c r="R105" s="149"/>
      <c r="S105" s="240"/>
      <c r="T105" s="973"/>
      <c r="U105" s="265"/>
      <c r="V105" s="149"/>
      <c r="W105" s="149"/>
      <c r="X105" s="149"/>
      <c r="Y105" s="240"/>
      <c r="Z105" s="973"/>
      <c r="AA105" s="78"/>
      <c r="AB105" s="341"/>
      <c r="AC105" s="341"/>
      <c r="AD105" s="79"/>
      <c r="AE105" s="82"/>
      <c r="AF105" s="973"/>
      <c r="AG105" s="236"/>
      <c r="AH105" s="149"/>
      <c r="AI105" s="149"/>
      <c r="AJ105" s="234"/>
      <c r="AK105" s="243"/>
      <c r="AL105" s="973"/>
      <c r="AM105" s="236"/>
      <c r="AN105" s="149"/>
      <c r="AO105" s="149"/>
      <c r="AP105" s="234"/>
      <c r="AQ105" s="243"/>
      <c r="AR105" s="973"/>
      <c r="AS105" s="265"/>
      <c r="AT105" s="149"/>
      <c r="AU105" s="149"/>
      <c r="AV105" s="149"/>
      <c r="AW105" s="240"/>
      <c r="AX105" s="973"/>
      <c r="AY105" s="265"/>
      <c r="AZ105" s="149"/>
      <c r="BA105" s="149"/>
      <c r="BB105" s="149"/>
      <c r="BC105" s="240"/>
      <c r="BD105" s="973"/>
      <c r="BE105" s="236"/>
      <c r="BF105" s="149"/>
      <c r="BG105" s="149"/>
      <c r="BH105" s="234"/>
      <c r="BI105" s="243"/>
      <c r="BJ105" s="973"/>
      <c r="BK105" s="236"/>
      <c r="BL105" s="149"/>
      <c r="BM105" s="149"/>
      <c r="BN105" s="234"/>
      <c r="BO105" s="243"/>
      <c r="BP105" s="973"/>
      <c r="BQ105" s="236"/>
      <c r="BR105" s="236"/>
      <c r="BS105" s="236"/>
      <c r="BT105" s="236"/>
      <c r="BU105" s="236"/>
      <c r="BV105" s="12"/>
      <c r="BW105" s="72"/>
      <c r="BX105" s="973"/>
      <c r="BY105" s="54"/>
      <c r="BZ105" s="341"/>
      <c r="CA105" s="341"/>
      <c r="CB105" s="341"/>
      <c r="CC105" s="67"/>
      <c r="CD105" s="973"/>
      <c r="CE105" s="78"/>
      <c r="CF105" s="341"/>
      <c r="CG105" s="341"/>
      <c r="CH105" s="79"/>
      <c r="CI105" s="82"/>
      <c r="CJ105" s="973"/>
      <c r="CK105" s="78"/>
      <c r="CL105" s="341"/>
      <c r="CM105" s="341"/>
      <c r="CN105" s="79"/>
      <c r="CO105" s="82"/>
      <c r="CP105" s="973"/>
      <c r="CQ105" s="78"/>
      <c r="CR105" s="341"/>
      <c r="CS105" s="341"/>
      <c r="CT105" s="79"/>
      <c r="CU105" s="82"/>
      <c r="CV105" s="973"/>
      <c r="CW105" s="78"/>
      <c r="CX105" s="341"/>
      <c r="CY105" s="341"/>
      <c r="CZ105" s="79"/>
      <c r="DA105" s="82"/>
      <c r="DB105" s="973"/>
      <c r="DC105" s="78"/>
      <c r="DD105" s="341"/>
      <c r="DE105" s="341"/>
      <c r="DF105" s="79"/>
      <c r="DG105" s="82"/>
      <c r="DH105" s="973"/>
      <c r="DI105" s="78"/>
      <c r="DJ105" s="341"/>
      <c r="DK105" s="341"/>
      <c r="DL105" s="79"/>
      <c r="DM105" s="82"/>
      <c r="DN105" s="973"/>
      <c r="DO105" s="78"/>
      <c r="DP105" s="341"/>
      <c r="DQ105" s="341"/>
      <c r="DR105" s="79"/>
      <c r="DS105" s="82"/>
      <c r="DT105" s="973"/>
      <c r="DU105" s="78"/>
      <c r="DV105" s="341"/>
      <c r="DW105" s="341"/>
      <c r="DX105" s="79"/>
      <c r="DY105" s="82"/>
      <c r="DZ105" s="973"/>
      <c r="EA105" s="78"/>
      <c r="EB105" s="341"/>
      <c r="EC105" s="341"/>
      <c r="ED105" s="79"/>
      <c r="EE105" s="82"/>
      <c r="EF105" s="973"/>
      <c r="EG105" s="236"/>
      <c r="EH105" s="149"/>
      <c r="EI105" s="149"/>
      <c r="EJ105" s="234"/>
      <c r="EK105" s="243"/>
      <c r="EL105" s="973"/>
      <c r="EM105" s="12"/>
      <c r="EN105" s="12"/>
      <c r="EO105" s="12"/>
      <c r="EP105" s="12"/>
      <c r="EQ105" s="12"/>
      <c r="ER105" s="12"/>
      <c r="ES105" s="72"/>
      <c r="ET105" s="973"/>
      <c r="EU105" s="78"/>
      <c r="EV105" s="341"/>
      <c r="EW105" s="341"/>
      <c r="EX105" s="79"/>
      <c r="EY105" s="82"/>
      <c r="EZ105" s="977"/>
      <c r="FA105" s="54"/>
      <c r="FB105" s="341"/>
      <c r="FC105" s="341"/>
      <c r="FD105" s="341"/>
      <c r="FE105" s="341"/>
      <c r="FF105" s="980"/>
      <c r="FG105" s="54"/>
      <c r="FH105" s="341"/>
      <c r="FI105" s="341"/>
      <c r="FJ105" s="341"/>
      <c r="FK105" s="341"/>
      <c r="FL105" s="980"/>
      <c r="FM105" s="54"/>
      <c r="FN105" s="341"/>
      <c r="FO105" s="341"/>
      <c r="FP105" s="341"/>
      <c r="FQ105" s="341"/>
      <c r="FR105" s="980"/>
      <c r="FS105" s="54"/>
      <c r="FT105" s="341"/>
      <c r="FU105" s="341"/>
      <c r="FV105" s="341"/>
      <c r="FW105" s="341"/>
      <c r="FX105" s="980"/>
      <c r="FY105" s="54"/>
      <c r="FZ105" s="341"/>
      <c r="GA105" s="341"/>
      <c r="GB105" s="341"/>
      <c r="GC105" s="341"/>
      <c r="GD105" s="980"/>
      <c r="GE105" s="54"/>
      <c r="GF105" s="341"/>
      <c r="GG105" s="341"/>
      <c r="GH105" s="341"/>
      <c r="GI105" s="341"/>
      <c r="GJ105" s="980"/>
      <c r="GK105" s="54"/>
      <c r="GL105" s="341"/>
      <c r="GM105" s="341"/>
      <c r="GN105" s="341"/>
      <c r="GO105" s="341"/>
      <c r="GP105" s="980"/>
      <c r="GQ105" s="54"/>
      <c r="GR105" s="341"/>
      <c r="GS105" s="341"/>
      <c r="GT105" s="341"/>
      <c r="GU105" s="341"/>
      <c r="GV105" s="980"/>
      <c r="GW105" s="72"/>
      <c r="GX105" s="12"/>
      <c r="GY105" s="12"/>
      <c r="GZ105" s="12"/>
      <c r="HA105" s="12"/>
      <c r="HB105" s="12"/>
      <c r="HC105" s="12"/>
      <c r="HD105" s="12"/>
      <c r="HE105" s="12"/>
      <c r="HF105" s="12"/>
      <c r="HG105" s="12"/>
      <c r="HH105" s="12"/>
      <c r="HI105" s="12"/>
      <c r="HJ105" s="12"/>
      <c r="HK105" s="12"/>
      <c r="HL105" s="12"/>
      <c r="HM105" s="12"/>
      <c r="HN105" s="937"/>
      <c r="HO105" s="184"/>
      <c r="HP105" s="506"/>
      <c r="HQ105" s="12"/>
      <c r="HR105" s="229"/>
      <c r="HS105" s="12"/>
    </row>
    <row r="106" spans="1:227" hidden="1" x14ac:dyDescent="0.25">
      <c r="A106" s="58">
        <v>103</v>
      </c>
      <c r="C106" s="265"/>
      <c r="D106" s="149"/>
      <c r="E106" s="149"/>
      <c r="F106" s="149"/>
      <c r="G106" s="240"/>
      <c r="H106" s="996"/>
      <c r="I106" s="265"/>
      <c r="J106" s="149"/>
      <c r="K106" s="149"/>
      <c r="L106" s="149"/>
      <c r="M106" s="240"/>
      <c r="N106" s="973"/>
      <c r="O106" s="265"/>
      <c r="P106" s="149"/>
      <c r="Q106" s="149"/>
      <c r="R106" s="149"/>
      <c r="S106" s="240"/>
      <c r="T106" s="973"/>
      <c r="U106" s="265"/>
      <c r="V106" s="149"/>
      <c r="W106" s="149"/>
      <c r="X106" s="149"/>
      <c r="Y106" s="240"/>
      <c r="Z106" s="973"/>
      <c r="AA106" s="78"/>
      <c r="AB106" s="341"/>
      <c r="AC106" s="341"/>
      <c r="AD106" s="79"/>
      <c r="AE106" s="82"/>
      <c r="AF106" s="973"/>
      <c r="AG106" s="236"/>
      <c r="AH106" s="149"/>
      <c r="AI106" s="149"/>
      <c r="AJ106" s="234"/>
      <c r="AK106" s="243"/>
      <c r="AL106" s="973"/>
      <c r="AM106" s="236"/>
      <c r="AN106" s="149"/>
      <c r="AO106" s="149"/>
      <c r="AP106" s="234"/>
      <c r="AQ106" s="243"/>
      <c r="AR106" s="973"/>
      <c r="AS106" s="265"/>
      <c r="AT106" s="149"/>
      <c r="AU106" s="149"/>
      <c r="AV106" s="149"/>
      <c r="AW106" s="240"/>
      <c r="AX106" s="973"/>
      <c r="AY106" s="265"/>
      <c r="AZ106" s="149"/>
      <c r="BA106" s="149"/>
      <c r="BB106" s="149"/>
      <c r="BC106" s="240"/>
      <c r="BD106" s="973"/>
      <c r="BE106" s="236"/>
      <c r="BF106" s="149"/>
      <c r="BG106" s="149"/>
      <c r="BH106" s="234"/>
      <c r="BI106" s="243"/>
      <c r="BJ106" s="973"/>
      <c r="BK106" s="236"/>
      <c r="BL106" s="149"/>
      <c r="BM106" s="149"/>
      <c r="BN106" s="234"/>
      <c r="BO106" s="243"/>
      <c r="BP106" s="973"/>
      <c r="BQ106" s="236"/>
      <c r="BR106" s="236"/>
      <c r="BS106" s="236"/>
      <c r="BT106" s="236"/>
      <c r="BU106" s="236"/>
      <c r="BV106" s="12"/>
      <c r="BW106" s="72"/>
      <c r="BX106" s="973"/>
      <c r="BY106" s="54"/>
      <c r="BZ106" s="341"/>
      <c r="CA106" s="341"/>
      <c r="CB106" s="341"/>
      <c r="CC106" s="67"/>
      <c r="CD106" s="973"/>
      <c r="CE106" s="78"/>
      <c r="CF106" s="341"/>
      <c r="CG106" s="341"/>
      <c r="CH106" s="79"/>
      <c r="CI106" s="82"/>
      <c r="CJ106" s="973"/>
      <c r="CK106" s="78"/>
      <c r="CL106" s="341"/>
      <c r="CM106" s="341"/>
      <c r="CN106" s="79"/>
      <c r="CO106" s="82"/>
      <c r="CP106" s="973"/>
      <c r="CQ106" s="78"/>
      <c r="CR106" s="341"/>
      <c r="CS106" s="341"/>
      <c r="CT106" s="79"/>
      <c r="CU106" s="82"/>
      <c r="CV106" s="973"/>
      <c r="CW106" s="78"/>
      <c r="CX106" s="341"/>
      <c r="CY106" s="341"/>
      <c r="CZ106" s="79"/>
      <c r="DA106" s="82"/>
      <c r="DB106" s="973"/>
      <c r="DC106" s="78"/>
      <c r="DD106" s="341"/>
      <c r="DE106" s="341"/>
      <c r="DF106" s="79"/>
      <c r="DG106" s="82"/>
      <c r="DH106" s="973"/>
      <c r="DI106" s="78"/>
      <c r="DJ106" s="341"/>
      <c r="DK106" s="341"/>
      <c r="DL106" s="79"/>
      <c r="DM106" s="82"/>
      <c r="DN106" s="973"/>
      <c r="DO106" s="78"/>
      <c r="DP106" s="341"/>
      <c r="DQ106" s="341"/>
      <c r="DR106" s="79"/>
      <c r="DS106" s="82"/>
      <c r="DT106" s="973"/>
      <c r="DU106" s="78"/>
      <c r="DV106" s="341"/>
      <c r="DW106" s="341"/>
      <c r="DX106" s="79"/>
      <c r="DY106" s="82"/>
      <c r="DZ106" s="973"/>
      <c r="EA106" s="78"/>
      <c r="EB106" s="341"/>
      <c r="EC106" s="341"/>
      <c r="ED106" s="79"/>
      <c r="EE106" s="82"/>
      <c r="EF106" s="973"/>
      <c r="EG106" s="236"/>
      <c r="EH106" s="149"/>
      <c r="EI106" s="149"/>
      <c r="EJ106" s="234"/>
      <c r="EK106" s="243"/>
      <c r="EL106" s="973"/>
      <c r="EM106" s="12"/>
      <c r="EN106" s="12"/>
      <c r="EO106" s="12"/>
      <c r="EP106" s="12"/>
      <c r="EQ106" s="12"/>
      <c r="ER106" s="12"/>
      <c r="ES106" s="72"/>
      <c r="ET106" s="973"/>
      <c r="EU106" s="78"/>
      <c r="EV106" s="341"/>
      <c r="EW106" s="341"/>
      <c r="EX106" s="79"/>
      <c r="EY106" s="82"/>
      <c r="EZ106" s="977"/>
      <c r="FA106" s="54"/>
      <c r="FB106" s="341"/>
      <c r="FC106" s="341"/>
      <c r="FD106" s="341"/>
      <c r="FE106" s="341"/>
      <c r="FF106" s="980"/>
      <c r="FG106" s="54"/>
      <c r="FH106" s="341"/>
      <c r="FI106" s="341"/>
      <c r="FJ106" s="341"/>
      <c r="FK106" s="341"/>
      <c r="FL106" s="980"/>
      <c r="FM106" s="54"/>
      <c r="FN106" s="341"/>
      <c r="FO106" s="341"/>
      <c r="FP106" s="341"/>
      <c r="FQ106" s="341"/>
      <c r="FR106" s="980"/>
      <c r="FS106" s="54"/>
      <c r="FT106" s="341"/>
      <c r="FU106" s="341"/>
      <c r="FV106" s="341"/>
      <c r="FW106" s="341"/>
      <c r="FX106" s="980"/>
      <c r="FY106" s="54"/>
      <c r="FZ106" s="341"/>
      <c r="GA106" s="341"/>
      <c r="GB106" s="341"/>
      <c r="GC106" s="341"/>
      <c r="GD106" s="980"/>
      <c r="GE106" s="54"/>
      <c r="GF106" s="341"/>
      <c r="GG106" s="341"/>
      <c r="GH106" s="341"/>
      <c r="GI106" s="341"/>
      <c r="GJ106" s="980"/>
      <c r="GK106" s="54"/>
      <c r="GL106" s="341"/>
      <c r="GM106" s="341"/>
      <c r="GN106" s="341"/>
      <c r="GO106" s="341"/>
      <c r="GP106" s="980"/>
      <c r="GQ106" s="54"/>
      <c r="GR106" s="341"/>
      <c r="GS106" s="341"/>
      <c r="GT106" s="341"/>
      <c r="GU106" s="341"/>
      <c r="GV106" s="980"/>
      <c r="GW106" s="72"/>
      <c r="GX106" s="12"/>
      <c r="GY106" s="12"/>
      <c r="GZ106" s="12"/>
      <c r="HA106" s="12"/>
      <c r="HB106" s="12"/>
      <c r="HC106" s="12"/>
      <c r="HD106" s="12"/>
      <c r="HE106" s="12"/>
      <c r="HF106" s="12"/>
      <c r="HG106" s="12"/>
      <c r="HH106" s="12"/>
      <c r="HI106" s="12"/>
      <c r="HJ106" s="12"/>
      <c r="HK106" s="12"/>
      <c r="HL106" s="12"/>
      <c r="HM106" s="12"/>
      <c r="HN106" s="937"/>
      <c r="HO106" s="184"/>
      <c r="HP106" s="506"/>
      <c r="HQ106" s="12"/>
      <c r="HR106" s="229"/>
      <c r="HS106" s="12"/>
    </row>
    <row r="107" spans="1:227" hidden="1" x14ac:dyDescent="0.25">
      <c r="A107" s="58">
        <v>104</v>
      </c>
      <c r="C107" s="265"/>
      <c r="D107" s="149"/>
      <c r="E107" s="149"/>
      <c r="F107" s="149"/>
      <c r="G107" s="240"/>
      <c r="H107" s="996"/>
      <c r="I107" s="265"/>
      <c r="J107" s="149"/>
      <c r="K107" s="149"/>
      <c r="L107" s="149"/>
      <c r="M107" s="240"/>
      <c r="N107" s="973"/>
      <c r="O107" s="265"/>
      <c r="P107" s="149"/>
      <c r="Q107" s="149"/>
      <c r="R107" s="149"/>
      <c r="S107" s="240"/>
      <c r="T107" s="973"/>
      <c r="U107" s="265"/>
      <c r="V107" s="149"/>
      <c r="W107" s="149"/>
      <c r="X107" s="149"/>
      <c r="Y107" s="240"/>
      <c r="Z107" s="973"/>
      <c r="AA107" s="78"/>
      <c r="AB107" s="341"/>
      <c r="AC107" s="341"/>
      <c r="AD107" s="79"/>
      <c r="AE107" s="82"/>
      <c r="AF107" s="973"/>
      <c r="AG107" s="236"/>
      <c r="AH107" s="149"/>
      <c r="AI107" s="149"/>
      <c r="AJ107" s="234"/>
      <c r="AK107" s="243"/>
      <c r="AL107" s="973"/>
      <c r="AM107" s="236"/>
      <c r="AN107" s="149"/>
      <c r="AO107" s="149"/>
      <c r="AP107" s="234"/>
      <c r="AQ107" s="243"/>
      <c r="AR107" s="973"/>
      <c r="AS107" s="265"/>
      <c r="AT107" s="149"/>
      <c r="AU107" s="149"/>
      <c r="AV107" s="149"/>
      <c r="AW107" s="240"/>
      <c r="AX107" s="973"/>
      <c r="AY107" s="265"/>
      <c r="AZ107" s="149"/>
      <c r="BA107" s="149"/>
      <c r="BB107" s="149"/>
      <c r="BC107" s="240"/>
      <c r="BD107" s="973"/>
      <c r="BE107" s="236"/>
      <c r="BF107" s="149"/>
      <c r="BG107" s="149"/>
      <c r="BH107" s="234"/>
      <c r="BI107" s="243"/>
      <c r="BJ107" s="973"/>
      <c r="BK107" s="236"/>
      <c r="BL107" s="149"/>
      <c r="BM107" s="149"/>
      <c r="BN107" s="234"/>
      <c r="BO107" s="243"/>
      <c r="BP107" s="973"/>
      <c r="BQ107" s="236"/>
      <c r="BR107" s="236"/>
      <c r="BS107" s="236"/>
      <c r="BT107" s="236"/>
      <c r="BU107" s="236"/>
      <c r="BV107" s="12"/>
      <c r="BW107" s="72"/>
      <c r="BX107" s="973"/>
      <c r="BY107" s="54"/>
      <c r="BZ107" s="341"/>
      <c r="CA107" s="341"/>
      <c r="CB107" s="341"/>
      <c r="CC107" s="67"/>
      <c r="CD107" s="973"/>
      <c r="CE107" s="78"/>
      <c r="CF107" s="341"/>
      <c r="CG107" s="341"/>
      <c r="CH107" s="79"/>
      <c r="CI107" s="82"/>
      <c r="CJ107" s="973"/>
      <c r="CK107" s="78"/>
      <c r="CL107" s="341"/>
      <c r="CM107" s="341"/>
      <c r="CN107" s="79"/>
      <c r="CO107" s="82"/>
      <c r="CP107" s="973"/>
      <c r="CQ107" s="78"/>
      <c r="CR107" s="341"/>
      <c r="CS107" s="341"/>
      <c r="CT107" s="79"/>
      <c r="CU107" s="82"/>
      <c r="CV107" s="973"/>
      <c r="CW107" s="78"/>
      <c r="CX107" s="341"/>
      <c r="CY107" s="341"/>
      <c r="CZ107" s="79"/>
      <c r="DA107" s="82"/>
      <c r="DB107" s="973"/>
      <c r="DC107" s="78"/>
      <c r="DD107" s="341"/>
      <c r="DE107" s="341"/>
      <c r="DF107" s="79"/>
      <c r="DG107" s="82"/>
      <c r="DH107" s="973"/>
      <c r="DI107" s="78"/>
      <c r="DJ107" s="341"/>
      <c r="DK107" s="341"/>
      <c r="DL107" s="79"/>
      <c r="DM107" s="82"/>
      <c r="DN107" s="973"/>
      <c r="DO107" s="78"/>
      <c r="DP107" s="341"/>
      <c r="DQ107" s="341"/>
      <c r="DR107" s="79"/>
      <c r="DS107" s="82"/>
      <c r="DT107" s="973"/>
      <c r="DU107" s="78"/>
      <c r="DV107" s="341"/>
      <c r="DW107" s="341"/>
      <c r="DX107" s="79"/>
      <c r="DY107" s="82"/>
      <c r="DZ107" s="973"/>
      <c r="EA107" s="78"/>
      <c r="EB107" s="341"/>
      <c r="EC107" s="341"/>
      <c r="ED107" s="79"/>
      <c r="EE107" s="82"/>
      <c r="EF107" s="973"/>
      <c r="EG107" s="236"/>
      <c r="EH107" s="149"/>
      <c r="EI107" s="149"/>
      <c r="EJ107" s="234"/>
      <c r="EK107" s="243"/>
      <c r="EL107" s="973"/>
      <c r="EM107" s="12"/>
      <c r="EN107" s="12"/>
      <c r="EO107" s="12"/>
      <c r="EP107" s="12"/>
      <c r="EQ107" s="12"/>
      <c r="ER107" s="12"/>
      <c r="ES107" s="72"/>
      <c r="ET107" s="973"/>
      <c r="EU107" s="78"/>
      <c r="EV107" s="341"/>
      <c r="EW107" s="341"/>
      <c r="EX107" s="79"/>
      <c r="EY107" s="82"/>
      <c r="EZ107" s="977"/>
      <c r="FA107" s="54"/>
      <c r="FB107" s="341"/>
      <c r="FC107" s="341"/>
      <c r="FD107" s="341"/>
      <c r="FE107" s="341"/>
      <c r="FF107" s="980"/>
      <c r="FG107" s="54"/>
      <c r="FH107" s="341"/>
      <c r="FI107" s="341"/>
      <c r="FJ107" s="341"/>
      <c r="FK107" s="341"/>
      <c r="FL107" s="980"/>
      <c r="FM107" s="54"/>
      <c r="FN107" s="341"/>
      <c r="FO107" s="341"/>
      <c r="FP107" s="341"/>
      <c r="FQ107" s="341"/>
      <c r="FR107" s="980"/>
      <c r="FS107" s="54"/>
      <c r="FT107" s="341"/>
      <c r="FU107" s="341"/>
      <c r="FV107" s="341"/>
      <c r="FW107" s="341"/>
      <c r="FX107" s="980"/>
      <c r="FY107" s="54"/>
      <c r="FZ107" s="341"/>
      <c r="GA107" s="341"/>
      <c r="GB107" s="341"/>
      <c r="GC107" s="341"/>
      <c r="GD107" s="980"/>
      <c r="GE107" s="54"/>
      <c r="GF107" s="341"/>
      <c r="GG107" s="341"/>
      <c r="GH107" s="341"/>
      <c r="GI107" s="341"/>
      <c r="GJ107" s="980"/>
      <c r="GK107" s="54"/>
      <c r="GL107" s="341"/>
      <c r="GM107" s="341"/>
      <c r="GN107" s="341"/>
      <c r="GO107" s="341"/>
      <c r="GP107" s="980"/>
      <c r="GQ107" s="54"/>
      <c r="GR107" s="341"/>
      <c r="GS107" s="341"/>
      <c r="GT107" s="341"/>
      <c r="GU107" s="341"/>
      <c r="GV107" s="980"/>
      <c r="GW107" s="72"/>
      <c r="GX107" s="12"/>
      <c r="GY107" s="12"/>
      <c r="GZ107" s="12"/>
      <c r="HA107" s="12"/>
      <c r="HB107" s="12"/>
      <c r="HC107" s="12"/>
      <c r="HD107" s="12"/>
      <c r="HE107" s="12"/>
      <c r="HF107" s="12"/>
      <c r="HG107" s="12"/>
      <c r="HH107" s="12"/>
      <c r="HI107" s="12"/>
      <c r="HJ107" s="12"/>
      <c r="HK107" s="12"/>
      <c r="HL107" s="12"/>
      <c r="HM107" s="12"/>
      <c r="HN107" s="937"/>
      <c r="HO107" s="184"/>
      <c r="HP107" s="506"/>
      <c r="HQ107" s="12"/>
      <c r="HR107" s="229"/>
      <c r="HS107" s="12"/>
    </row>
    <row r="108" spans="1:227" hidden="1" x14ac:dyDescent="0.25">
      <c r="A108" s="58">
        <v>105</v>
      </c>
      <c r="C108" s="265"/>
      <c r="D108" s="149"/>
      <c r="E108" s="149"/>
      <c r="F108" s="149"/>
      <c r="G108" s="240"/>
      <c r="H108" s="996"/>
      <c r="I108" s="265"/>
      <c r="J108" s="149"/>
      <c r="K108" s="149"/>
      <c r="L108" s="149"/>
      <c r="M108" s="240"/>
      <c r="N108" s="973"/>
      <c r="O108" s="265"/>
      <c r="P108" s="149"/>
      <c r="Q108" s="149"/>
      <c r="R108" s="149"/>
      <c r="S108" s="240"/>
      <c r="T108" s="973"/>
      <c r="U108" s="265"/>
      <c r="V108" s="149"/>
      <c r="W108" s="149"/>
      <c r="X108" s="149"/>
      <c r="Y108" s="240"/>
      <c r="Z108" s="973"/>
      <c r="AA108" s="78"/>
      <c r="AB108" s="341"/>
      <c r="AC108" s="341"/>
      <c r="AD108" s="79"/>
      <c r="AE108" s="82"/>
      <c r="AF108" s="973"/>
      <c r="AG108" s="236"/>
      <c r="AH108" s="149"/>
      <c r="AI108" s="149"/>
      <c r="AJ108" s="234"/>
      <c r="AK108" s="243"/>
      <c r="AL108" s="973"/>
      <c r="AM108" s="236"/>
      <c r="AN108" s="149"/>
      <c r="AO108" s="149"/>
      <c r="AP108" s="234"/>
      <c r="AQ108" s="243"/>
      <c r="AR108" s="973"/>
      <c r="AS108" s="265"/>
      <c r="AT108" s="149"/>
      <c r="AU108" s="149"/>
      <c r="AV108" s="149"/>
      <c r="AW108" s="240"/>
      <c r="AX108" s="973"/>
      <c r="AY108" s="265"/>
      <c r="AZ108" s="149"/>
      <c r="BA108" s="149"/>
      <c r="BB108" s="149"/>
      <c r="BC108" s="240"/>
      <c r="BD108" s="973"/>
      <c r="BE108" s="236"/>
      <c r="BF108" s="149"/>
      <c r="BG108" s="149"/>
      <c r="BH108" s="234"/>
      <c r="BI108" s="243"/>
      <c r="BJ108" s="973"/>
      <c r="BK108" s="236"/>
      <c r="BL108" s="149"/>
      <c r="BM108" s="149"/>
      <c r="BN108" s="234"/>
      <c r="BO108" s="243"/>
      <c r="BP108" s="973"/>
      <c r="BQ108" s="236"/>
      <c r="BR108" s="236"/>
      <c r="BS108" s="236"/>
      <c r="BT108" s="236"/>
      <c r="BU108" s="236"/>
      <c r="BV108" s="12"/>
      <c r="BW108" s="72"/>
      <c r="BX108" s="973"/>
      <c r="BY108" s="54"/>
      <c r="BZ108" s="341"/>
      <c r="CA108" s="341"/>
      <c r="CB108" s="341"/>
      <c r="CC108" s="67"/>
      <c r="CD108" s="973"/>
      <c r="CE108" s="78"/>
      <c r="CF108" s="341"/>
      <c r="CG108" s="341"/>
      <c r="CH108" s="79"/>
      <c r="CI108" s="82"/>
      <c r="CJ108" s="973"/>
      <c r="CK108" s="78"/>
      <c r="CL108" s="341"/>
      <c r="CM108" s="341"/>
      <c r="CN108" s="79"/>
      <c r="CO108" s="82"/>
      <c r="CP108" s="973"/>
      <c r="CQ108" s="78"/>
      <c r="CR108" s="341"/>
      <c r="CS108" s="341"/>
      <c r="CT108" s="79"/>
      <c r="CU108" s="82"/>
      <c r="CV108" s="973"/>
      <c r="CW108" s="78"/>
      <c r="CX108" s="341"/>
      <c r="CY108" s="341"/>
      <c r="CZ108" s="79"/>
      <c r="DA108" s="82"/>
      <c r="DB108" s="973"/>
      <c r="DC108" s="78"/>
      <c r="DD108" s="341"/>
      <c r="DE108" s="341"/>
      <c r="DF108" s="79"/>
      <c r="DG108" s="82"/>
      <c r="DH108" s="973"/>
      <c r="DI108" s="78"/>
      <c r="DJ108" s="341"/>
      <c r="DK108" s="341"/>
      <c r="DL108" s="79"/>
      <c r="DM108" s="82"/>
      <c r="DN108" s="973"/>
      <c r="DO108" s="78"/>
      <c r="DP108" s="341"/>
      <c r="DQ108" s="341"/>
      <c r="DR108" s="79"/>
      <c r="DS108" s="82"/>
      <c r="DT108" s="973"/>
      <c r="DU108" s="78"/>
      <c r="DV108" s="341"/>
      <c r="DW108" s="341"/>
      <c r="DX108" s="79"/>
      <c r="DY108" s="82"/>
      <c r="DZ108" s="973"/>
      <c r="EA108" s="78"/>
      <c r="EB108" s="341"/>
      <c r="EC108" s="341"/>
      <c r="ED108" s="79"/>
      <c r="EE108" s="82"/>
      <c r="EF108" s="973"/>
      <c r="EG108" s="236"/>
      <c r="EH108" s="149"/>
      <c r="EI108" s="149"/>
      <c r="EJ108" s="234"/>
      <c r="EK108" s="243"/>
      <c r="EL108" s="973"/>
      <c r="EM108" s="12"/>
      <c r="EN108" s="12"/>
      <c r="EO108" s="12"/>
      <c r="EP108" s="12"/>
      <c r="EQ108" s="12"/>
      <c r="ER108" s="12"/>
      <c r="ES108" s="72"/>
      <c r="ET108" s="973"/>
      <c r="EU108" s="78"/>
      <c r="EV108" s="341"/>
      <c r="EW108" s="341"/>
      <c r="EX108" s="79"/>
      <c r="EY108" s="82"/>
      <c r="EZ108" s="977"/>
      <c r="FA108" s="54"/>
      <c r="FB108" s="341"/>
      <c r="FC108" s="341"/>
      <c r="FD108" s="341"/>
      <c r="FE108" s="341"/>
      <c r="FF108" s="980"/>
      <c r="FG108" s="54"/>
      <c r="FH108" s="341"/>
      <c r="FI108" s="341"/>
      <c r="FJ108" s="341"/>
      <c r="FK108" s="341"/>
      <c r="FL108" s="980"/>
      <c r="FM108" s="54"/>
      <c r="FN108" s="341"/>
      <c r="FO108" s="341"/>
      <c r="FP108" s="341"/>
      <c r="FQ108" s="341"/>
      <c r="FR108" s="980"/>
      <c r="FS108" s="54"/>
      <c r="FT108" s="341"/>
      <c r="FU108" s="341"/>
      <c r="FV108" s="341"/>
      <c r="FW108" s="341"/>
      <c r="FX108" s="980"/>
      <c r="FY108" s="54"/>
      <c r="FZ108" s="341"/>
      <c r="GA108" s="341"/>
      <c r="GB108" s="341"/>
      <c r="GC108" s="341"/>
      <c r="GD108" s="980"/>
      <c r="GE108" s="54"/>
      <c r="GF108" s="341"/>
      <c r="GG108" s="341"/>
      <c r="GH108" s="341"/>
      <c r="GI108" s="341"/>
      <c r="GJ108" s="980"/>
      <c r="GK108" s="54"/>
      <c r="GL108" s="341"/>
      <c r="GM108" s="341"/>
      <c r="GN108" s="341"/>
      <c r="GO108" s="341"/>
      <c r="GP108" s="980"/>
      <c r="GQ108" s="54"/>
      <c r="GR108" s="341"/>
      <c r="GS108" s="341"/>
      <c r="GT108" s="341"/>
      <c r="GU108" s="341"/>
      <c r="GV108" s="980"/>
      <c r="GW108" s="72"/>
      <c r="GX108" s="12"/>
      <c r="GY108" s="12"/>
      <c r="GZ108" s="12"/>
      <c r="HA108" s="12"/>
      <c r="HB108" s="12"/>
      <c r="HC108" s="12"/>
      <c r="HD108" s="12"/>
      <c r="HE108" s="12"/>
      <c r="HF108" s="12"/>
      <c r="HG108" s="12"/>
      <c r="HH108" s="12"/>
      <c r="HI108" s="12"/>
      <c r="HJ108" s="12"/>
      <c r="HK108" s="12"/>
      <c r="HL108" s="12"/>
      <c r="HM108" s="12"/>
      <c r="HN108" s="937"/>
      <c r="HO108" s="184"/>
      <c r="HP108" s="506"/>
      <c r="HQ108" s="12"/>
      <c r="HR108" s="229"/>
      <c r="HS108" s="12"/>
    </row>
    <row r="109" spans="1:227" hidden="1" x14ac:dyDescent="0.25">
      <c r="A109" s="58">
        <v>106</v>
      </c>
      <c r="C109" s="265"/>
      <c r="D109" s="149"/>
      <c r="E109" s="149"/>
      <c r="F109" s="149"/>
      <c r="G109" s="240"/>
      <c r="H109" s="996"/>
      <c r="I109" s="265"/>
      <c r="J109" s="149"/>
      <c r="K109" s="149"/>
      <c r="L109" s="149"/>
      <c r="M109" s="240"/>
      <c r="N109" s="973"/>
      <c r="O109" s="265"/>
      <c r="P109" s="149"/>
      <c r="Q109" s="149"/>
      <c r="R109" s="149"/>
      <c r="S109" s="240"/>
      <c r="T109" s="973"/>
      <c r="U109" s="265"/>
      <c r="V109" s="149"/>
      <c r="W109" s="149"/>
      <c r="X109" s="149"/>
      <c r="Y109" s="240"/>
      <c r="Z109" s="973"/>
      <c r="AA109" s="78"/>
      <c r="AB109" s="341"/>
      <c r="AC109" s="341"/>
      <c r="AD109" s="79"/>
      <c r="AE109" s="82"/>
      <c r="AF109" s="973"/>
      <c r="AG109" s="236"/>
      <c r="AH109" s="149"/>
      <c r="AI109" s="149"/>
      <c r="AJ109" s="234"/>
      <c r="AK109" s="243"/>
      <c r="AL109" s="973"/>
      <c r="AM109" s="236"/>
      <c r="AN109" s="149"/>
      <c r="AO109" s="149"/>
      <c r="AP109" s="234"/>
      <c r="AQ109" s="243"/>
      <c r="AR109" s="973"/>
      <c r="AS109" s="265"/>
      <c r="AT109" s="149"/>
      <c r="AU109" s="149"/>
      <c r="AV109" s="149"/>
      <c r="AW109" s="240"/>
      <c r="AX109" s="973"/>
      <c r="AY109" s="265"/>
      <c r="AZ109" s="149"/>
      <c r="BA109" s="149"/>
      <c r="BB109" s="149"/>
      <c r="BC109" s="240"/>
      <c r="BD109" s="973"/>
      <c r="BE109" s="236"/>
      <c r="BF109" s="149"/>
      <c r="BG109" s="149"/>
      <c r="BH109" s="234"/>
      <c r="BI109" s="243"/>
      <c r="BJ109" s="973"/>
      <c r="BK109" s="236"/>
      <c r="BL109" s="149"/>
      <c r="BM109" s="149"/>
      <c r="BN109" s="234"/>
      <c r="BO109" s="243"/>
      <c r="BP109" s="973"/>
      <c r="BQ109" s="236"/>
      <c r="BR109" s="236"/>
      <c r="BS109" s="236"/>
      <c r="BT109" s="236"/>
      <c r="BU109" s="236"/>
      <c r="BV109" s="12"/>
      <c r="BW109" s="72"/>
      <c r="BX109" s="973"/>
      <c r="BY109" s="54"/>
      <c r="BZ109" s="341"/>
      <c r="CA109" s="341"/>
      <c r="CB109" s="341"/>
      <c r="CC109" s="67"/>
      <c r="CD109" s="973"/>
      <c r="CE109" s="78"/>
      <c r="CF109" s="341"/>
      <c r="CG109" s="341"/>
      <c r="CH109" s="79"/>
      <c r="CI109" s="82"/>
      <c r="CJ109" s="973"/>
      <c r="CK109" s="78"/>
      <c r="CL109" s="341"/>
      <c r="CM109" s="341"/>
      <c r="CN109" s="79"/>
      <c r="CO109" s="82"/>
      <c r="CP109" s="973"/>
      <c r="CQ109" s="78"/>
      <c r="CR109" s="341"/>
      <c r="CS109" s="341"/>
      <c r="CT109" s="79"/>
      <c r="CU109" s="82"/>
      <c r="CV109" s="973"/>
      <c r="CW109" s="78"/>
      <c r="CX109" s="341"/>
      <c r="CY109" s="341"/>
      <c r="CZ109" s="79"/>
      <c r="DA109" s="82"/>
      <c r="DB109" s="973"/>
      <c r="DC109" s="78"/>
      <c r="DD109" s="341"/>
      <c r="DE109" s="341"/>
      <c r="DF109" s="79"/>
      <c r="DG109" s="82"/>
      <c r="DH109" s="973"/>
      <c r="DI109" s="78"/>
      <c r="DJ109" s="341"/>
      <c r="DK109" s="341"/>
      <c r="DL109" s="79"/>
      <c r="DM109" s="82"/>
      <c r="DN109" s="973"/>
      <c r="DO109" s="78"/>
      <c r="DP109" s="341"/>
      <c r="DQ109" s="341"/>
      <c r="DR109" s="79"/>
      <c r="DS109" s="82"/>
      <c r="DT109" s="973"/>
      <c r="DU109" s="78"/>
      <c r="DV109" s="341"/>
      <c r="DW109" s="341"/>
      <c r="DX109" s="79"/>
      <c r="DY109" s="82"/>
      <c r="DZ109" s="973"/>
      <c r="EA109" s="78"/>
      <c r="EB109" s="341"/>
      <c r="EC109" s="341"/>
      <c r="ED109" s="79"/>
      <c r="EE109" s="82"/>
      <c r="EF109" s="973"/>
      <c r="EG109" s="236"/>
      <c r="EH109" s="149"/>
      <c r="EI109" s="149"/>
      <c r="EJ109" s="234"/>
      <c r="EK109" s="243"/>
      <c r="EL109" s="973"/>
      <c r="EM109" s="12"/>
      <c r="EN109" s="12"/>
      <c r="EO109" s="12"/>
      <c r="EP109" s="12"/>
      <c r="EQ109" s="12"/>
      <c r="ER109" s="12"/>
      <c r="ES109" s="72"/>
      <c r="ET109" s="973"/>
      <c r="EU109" s="78"/>
      <c r="EV109" s="341"/>
      <c r="EW109" s="341"/>
      <c r="EX109" s="79"/>
      <c r="EY109" s="82"/>
      <c r="EZ109" s="977"/>
      <c r="FA109" s="54"/>
      <c r="FB109" s="341"/>
      <c r="FC109" s="341"/>
      <c r="FD109" s="341"/>
      <c r="FE109" s="341"/>
      <c r="FF109" s="980"/>
      <c r="FG109" s="54"/>
      <c r="FH109" s="341"/>
      <c r="FI109" s="341"/>
      <c r="FJ109" s="341"/>
      <c r="FK109" s="341"/>
      <c r="FL109" s="980"/>
      <c r="FM109" s="54"/>
      <c r="FN109" s="341"/>
      <c r="FO109" s="341"/>
      <c r="FP109" s="341"/>
      <c r="FQ109" s="341"/>
      <c r="FR109" s="980"/>
      <c r="FS109" s="54"/>
      <c r="FT109" s="341"/>
      <c r="FU109" s="341"/>
      <c r="FV109" s="341"/>
      <c r="FW109" s="341"/>
      <c r="FX109" s="980"/>
      <c r="FY109" s="54"/>
      <c r="FZ109" s="341"/>
      <c r="GA109" s="341"/>
      <c r="GB109" s="341"/>
      <c r="GC109" s="341"/>
      <c r="GD109" s="980"/>
      <c r="GE109" s="54"/>
      <c r="GF109" s="341"/>
      <c r="GG109" s="341"/>
      <c r="GH109" s="341"/>
      <c r="GI109" s="341"/>
      <c r="GJ109" s="980"/>
      <c r="GK109" s="54"/>
      <c r="GL109" s="341"/>
      <c r="GM109" s="341"/>
      <c r="GN109" s="341"/>
      <c r="GO109" s="341"/>
      <c r="GP109" s="980"/>
      <c r="GQ109" s="54"/>
      <c r="GR109" s="341"/>
      <c r="GS109" s="341"/>
      <c r="GT109" s="341"/>
      <c r="GU109" s="341"/>
      <c r="GV109" s="980"/>
      <c r="GW109" s="72"/>
      <c r="GX109" s="12"/>
      <c r="GY109" s="12"/>
      <c r="GZ109" s="12"/>
      <c r="HA109" s="12"/>
      <c r="HB109" s="12"/>
      <c r="HC109" s="12"/>
      <c r="HD109" s="12"/>
      <c r="HE109" s="12"/>
      <c r="HF109" s="12"/>
      <c r="HG109" s="12"/>
      <c r="HH109" s="12"/>
      <c r="HI109" s="12"/>
      <c r="HJ109" s="12"/>
      <c r="HK109" s="12"/>
      <c r="HL109" s="12"/>
      <c r="HM109" s="12"/>
      <c r="HN109" s="937"/>
      <c r="HO109" s="184"/>
      <c r="HP109" s="506"/>
      <c r="HQ109" s="12"/>
      <c r="HR109" s="229"/>
      <c r="HS109" s="12"/>
    </row>
    <row r="110" spans="1:227" hidden="1" x14ac:dyDescent="0.25">
      <c r="A110" s="58">
        <v>107</v>
      </c>
      <c r="C110" s="265"/>
      <c r="D110" s="149"/>
      <c r="E110" s="149"/>
      <c r="F110" s="149"/>
      <c r="G110" s="240"/>
      <c r="H110" s="996"/>
      <c r="I110" s="265"/>
      <c r="J110" s="149"/>
      <c r="K110" s="149"/>
      <c r="L110" s="149"/>
      <c r="M110" s="240"/>
      <c r="N110" s="973"/>
      <c r="O110" s="265"/>
      <c r="P110" s="149"/>
      <c r="Q110" s="149"/>
      <c r="R110" s="149"/>
      <c r="S110" s="240"/>
      <c r="T110" s="973"/>
      <c r="U110" s="265"/>
      <c r="V110" s="149"/>
      <c r="W110" s="149"/>
      <c r="X110" s="149"/>
      <c r="Y110" s="240"/>
      <c r="Z110" s="973"/>
      <c r="AA110" s="78"/>
      <c r="AB110" s="341"/>
      <c r="AC110" s="341"/>
      <c r="AD110" s="79"/>
      <c r="AE110" s="82"/>
      <c r="AF110" s="973"/>
      <c r="AG110" s="236"/>
      <c r="AH110" s="149"/>
      <c r="AI110" s="149"/>
      <c r="AJ110" s="234"/>
      <c r="AK110" s="243"/>
      <c r="AL110" s="973"/>
      <c r="AM110" s="236"/>
      <c r="AN110" s="149"/>
      <c r="AO110" s="149"/>
      <c r="AP110" s="234"/>
      <c r="AQ110" s="243"/>
      <c r="AR110" s="973"/>
      <c r="AS110" s="265"/>
      <c r="AT110" s="149"/>
      <c r="AU110" s="149"/>
      <c r="AV110" s="149"/>
      <c r="AW110" s="240"/>
      <c r="AX110" s="973"/>
      <c r="AY110" s="265"/>
      <c r="AZ110" s="149"/>
      <c r="BA110" s="149"/>
      <c r="BB110" s="149"/>
      <c r="BC110" s="240"/>
      <c r="BD110" s="973"/>
      <c r="BE110" s="236"/>
      <c r="BF110" s="149"/>
      <c r="BG110" s="149"/>
      <c r="BH110" s="234"/>
      <c r="BI110" s="243"/>
      <c r="BJ110" s="973"/>
      <c r="BK110" s="236"/>
      <c r="BL110" s="149"/>
      <c r="BM110" s="149"/>
      <c r="BN110" s="234"/>
      <c r="BO110" s="243"/>
      <c r="BP110" s="973"/>
      <c r="BQ110" s="236"/>
      <c r="BR110" s="236"/>
      <c r="BS110" s="236"/>
      <c r="BT110" s="236"/>
      <c r="BU110" s="236"/>
      <c r="BV110" s="12"/>
      <c r="BW110" s="72"/>
      <c r="BX110" s="973"/>
      <c r="BY110" s="54"/>
      <c r="BZ110" s="341"/>
      <c r="CA110" s="341"/>
      <c r="CB110" s="341"/>
      <c r="CC110" s="67"/>
      <c r="CD110" s="973"/>
      <c r="CE110" s="78"/>
      <c r="CF110" s="341"/>
      <c r="CG110" s="341"/>
      <c r="CH110" s="79"/>
      <c r="CI110" s="82"/>
      <c r="CJ110" s="973"/>
      <c r="CK110" s="78"/>
      <c r="CL110" s="341"/>
      <c r="CM110" s="341"/>
      <c r="CN110" s="79"/>
      <c r="CO110" s="82"/>
      <c r="CP110" s="973"/>
      <c r="CQ110" s="78"/>
      <c r="CR110" s="341"/>
      <c r="CS110" s="341"/>
      <c r="CT110" s="79"/>
      <c r="CU110" s="82"/>
      <c r="CV110" s="973"/>
      <c r="CW110" s="78"/>
      <c r="CX110" s="341"/>
      <c r="CY110" s="341"/>
      <c r="CZ110" s="79"/>
      <c r="DA110" s="82"/>
      <c r="DB110" s="973"/>
      <c r="DC110" s="78"/>
      <c r="DD110" s="341"/>
      <c r="DE110" s="341"/>
      <c r="DF110" s="79"/>
      <c r="DG110" s="82"/>
      <c r="DH110" s="973"/>
      <c r="DI110" s="78"/>
      <c r="DJ110" s="341"/>
      <c r="DK110" s="341"/>
      <c r="DL110" s="79"/>
      <c r="DM110" s="82"/>
      <c r="DN110" s="973"/>
      <c r="DO110" s="78"/>
      <c r="DP110" s="341"/>
      <c r="DQ110" s="341"/>
      <c r="DR110" s="79"/>
      <c r="DS110" s="82"/>
      <c r="DT110" s="973"/>
      <c r="DU110" s="78"/>
      <c r="DV110" s="341"/>
      <c r="DW110" s="341"/>
      <c r="DX110" s="79"/>
      <c r="DY110" s="82"/>
      <c r="DZ110" s="973"/>
      <c r="EA110" s="78"/>
      <c r="EB110" s="341"/>
      <c r="EC110" s="341"/>
      <c r="ED110" s="79"/>
      <c r="EE110" s="82"/>
      <c r="EF110" s="973"/>
      <c r="EG110" s="236"/>
      <c r="EH110" s="149"/>
      <c r="EI110" s="149"/>
      <c r="EJ110" s="234"/>
      <c r="EK110" s="243"/>
      <c r="EL110" s="973"/>
      <c r="EM110" s="12"/>
      <c r="EN110" s="12"/>
      <c r="EO110" s="12"/>
      <c r="EP110" s="12"/>
      <c r="EQ110" s="12"/>
      <c r="ER110" s="12"/>
      <c r="ES110" s="72"/>
      <c r="ET110" s="973"/>
      <c r="EU110" s="78"/>
      <c r="EV110" s="341"/>
      <c r="EW110" s="341"/>
      <c r="EX110" s="79"/>
      <c r="EY110" s="82"/>
      <c r="EZ110" s="977"/>
      <c r="FA110" s="54"/>
      <c r="FB110" s="341"/>
      <c r="FC110" s="341"/>
      <c r="FD110" s="341"/>
      <c r="FE110" s="341"/>
      <c r="FF110" s="980"/>
      <c r="FG110" s="54"/>
      <c r="FH110" s="341"/>
      <c r="FI110" s="341"/>
      <c r="FJ110" s="341"/>
      <c r="FK110" s="341"/>
      <c r="FL110" s="980"/>
      <c r="FM110" s="54"/>
      <c r="FN110" s="341"/>
      <c r="FO110" s="341"/>
      <c r="FP110" s="341"/>
      <c r="FQ110" s="341"/>
      <c r="FR110" s="980"/>
      <c r="FS110" s="54"/>
      <c r="FT110" s="341"/>
      <c r="FU110" s="341"/>
      <c r="FV110" s="341"/>
      <c r="FW110" s="341"/>
      <c r="FX110" s="980"/>
      <c r="FY110" s="54"/>
      <c r="FZ110" s="341"/>
      <c r="GA110" s="341"/>
      <c r="GB110" s="341"/>
      <c r="GC110" s="341"/>
      <c r="GD110" s="980"/>
      <c r="GE110" s="54"/>
      <c r="GF110" s="341"/>
      <c r="GG110" s="341"/>
      <c r="GH110" s="341"/>
      <c r="GI110" s="341"/>
      <c r="GJ110" s="980"/>
      <c r="GK110" s="54"/>
      <c r="GL110" s="341"/>
      <c r="GM110" s="341"/>
      <c r="GN110" s="341"/>
      <c r="GO110" s="341"/>
      <c r="GP110" s="980"/>
      <c r="GQ110" s="54"/>
      <c r="GR110" s="341"/>
      <c r="GS110" s="341"/>
      <c r="GT110" s="341"/>
      <c r="GU110" s="341"/>
      <c r="GV110" s="980"/>
      <c r="GW110" s="72"/>
      <c r="GX110" s="12"/>
      <c r="GY110" s="12"/>
      <c r="GZ110" s="12"/>
      <c r="HA110" s="12"/>
      <c r="HB110" s="12"/>
      <c r="HC110" s="12"/>
      <c r="HD110" s="12"/>
      <c r="HE110" s="12"/>
      <c r="HF110" s="12"/>
      <c r="HG110" s="12"/>
      <c r="HH110" s="12"/>
      <c r="HI110" s="12"/>
      <c r="HJ110" s="12"/>
      <c r="HK110" s="12"/>
      <c r="HL110" s="12"/>
      <c r="HM110" s="12"/>
      <c r="HN110" s="937"/>
      <c r="HO110" s="184"/>
      <c r="HP110" s="506"/>
      <c r="HQ110" s="12"/>
      <c r="HR110" s="229"/>
      <c r="HS110" s="12"/>
    </row>
    <row r="111" spans="1:227" hidden="1" x14ac:dyDescent="0.25">
      <c r="A111" s="58">
        <v>108</v>
      </c>
      <c r="C111" s="265"/>
      <c r="D111" s="149"/>
      <c r="E111" s="149"/>
      <c r="F111" s="149"/>
      <c r="G111" s="240"/>
      <c r="H111" s="996"/>
      <c r="I111" s="265"/>
      <c r="J111" s="149"/>
      <c r="K111" s="149"/>
      <c r="L111" s="149"/>
      <c r="M111" s="240"/>
      <c r="N111" s="973"/>
      <c r="O111" s="265"/>
      <c r="P111" s="149"/>
      <c r="Q111" s="149"/>
      <c r="R111" s="149"/>
      <c r="S111" s="240"/>
      <c r="T111" s="973"/>
      <c r="U111" s="265"/>
      <c r="V111" s="149"/>
      <c r="W111" s="149"/>
      <c r="X111" s="149"/>
      <c r="Y111" s="240"/>
      <c r="Z111" s="973"/>
      <c r="AA111" s="78"/>
      <c r="AB111" s="341"/>
      <c r="AC111" s="341"/>
      <c r="AD111" s="79"/>
      <c r="AE111" s="82"/>
      <c r="AF111" s="973"/>
      <c r="AG111" s="236"/>
      <c r="AH111" s="149"/>
      <c r="AI111" s="149"/>
      <c r="AJ111" s="234"/>
      <c r="AK111" s="243"/>
      <c r="AL111" s="973"/>
      <c r="AM111" s="236"/>
      <c r="AN111" s="149"/>
      <c r="AO111" s="149"/>
      <c r="AP111" s="234"/>
      <c r="AQ111" s="243"/>
      <c r="AR111" s="973"/>
      <c r="AS111" s="265"/>
      <c r="AT111" s="149"/>
      <c r="AU111" s="149"/>
      <c r="AV111" s="149"/>
      <c r="AW111" s="240"/>
      <c r="AX111" s="973"/>
      <c r="AY111" s="265"/>
      <c r="AZ111" s="149"/>
      <c r="BA111" s="149"/>
      <c r="BB111" s="149"/>
      <c r="BC111" s="240"/>
      <c r="BD111" s="973"/>
      <c r="BE111" s="236"/>
      <c r="BF111" s="149"/>
      <c r="BG111" s="149"/>
      <c r="BH111" s="234"/>
      <c r="BI111" s="243"/>
      <c r="BJ111" s="973"/>
      <c r="BK111" s="236"/>
      <c r="BL111" s="149"/>
      <c r="BM111" s="149"/>
      <c r="BN111" s="234"/>
      <c r="BO111" s="243"/>
      <c r="BP111" s="973"/>
      <c r="BQ111" s="236"/>
      <c r="BR111" s="236"/>
      <c r="BS111" s="236"/>
      <c r="BT111" s="236"/>
      <c r="BU111" s="236"/>
      <c r="BV111" s="12"/>
      <c r="BW111" s="72"/>
      <c r="BX111" s="973"/>
      <c r="BY111" s="54"/>
      <c r="BZ111" s="341"/>
      <c r="CA111" s="341"/>
      <c r="CB111" s="341"/>
      <c r="CC111" s="67"/>
      <c r="CD111" s="973"/>
      <c r="CE111" s="78"/>
      <c r="CF111" s="341"/>
      <c r="CG111" s="341"/>
      <c r="CH111" s="79"/>
      <c r="CI111" s="82"/>
      <c r="CJ111" s="973"/>
      <c r="CK111" s="78"/>
      <c r="CL111" s="341"/>
      <c r="CM111" s="341"/>
      <c r="CN111" s="79"/>
      <c r="CO111" s="82"/>
      <c r="CP111" s="973"/>
      <c r="CQ111" s="78"/>
      <c r="CR111" s="341"/>
      <c r="CS111" s="341"/>
      <c r="CT111" s="79"/>
      <c r="CU111" s="82"/>
      <c r="CV111" s="973"/>
      <c r="CW111" s="78"/>
      <c r="CX111" s="341"/>
      <c r="CY111" s="341"/>
      <c r="CZ111" s="79"/>
      <c r="DA111" s="82"/>
      <c r="DB111" s="973"/>
      <c r="DC111" s="78"/>
      <c r="DD111" s="341"/>
      <c r="DE111" s="341"/>
      <c r="DF111" s="79"/>
      <c r="DG111" s="82"/>
      <c r="DH111" s="973"/>
      <c r="DI111" s="78"/>
      <c r="DJ111" s="341"/>
      <c r="DK111" s="341"/>
      <c r="DL111" s="79"/>
      <c r="DM111" s="82"/>
      <c r="DN111" s="973"/>
      <c r="DO111" s="78"/>
      <c r="DP111" s="341"/>
      <c r="DQ111" s="341"/>
      <c r="DR111" s="79"/>
      <c r="DS111" s="82"/>
      <c r="DT111" s="973"/>
      <c r="DU111" s="78"/>
      <c r="DV111" s="341"/>
      <c r="DW111" s="341"/>
      <c r="DX111" s="79"/>
      <c r="DY111" s="82"/>
      <c r="DZ111" s="973"/>
      <c r="EA111" s="78"/>
      <c r="EB111" s="341"/>
      <c r="EC111" s="341"/>
      <c r="ED111" s="79"/>
      <c r="EE111" s="82"/>
      <c r="EF111" s="973"/>
      <c r="EG111" s="236"/>
      <c r="EH111" s="149"/>
      <c r="EI111" s="149"/>
      <c r="EJ111" s="234"/>
      <c r="EK111" s="243"/>
      <c r="EL111" s="973"/>
      <c r="EM111" s="12"/>
      <c r="EN111" s="12"/>
      <c r="EO111" s="12"/>
      <c r="EP111" s="12"/>
      <c r="EQ111" s="12"/>
      <c r="ER111" s="12"/>
      <c r="ES111" s="72"/>
      <c r="ET111" s="973"/>
      <c r="EU111" s="78"/>
      <c r="EV111" s="341"/>
      <c r="EW111" s="341"/>
      <c r="EX111" s="79"/>
      <c r="EY111" s="82"/>
      <c r="EZ111" s="977"/>
      <c r="FA111" s="54"/>
      <c r="FB111" s="341"/>
      <c r="FC111" s="341"/>
      <c r="FD111" s="341"/>
      <c r="FE111" s="341"/>
      <c r="FF111" s="980"/>
      <c r="FG111" s="54"/>
      <c r="FH111" s="341"/>
      <c r="FI111" s="341"/>
      <c r="FJ111" s="341"/>
      <c r="FK111" s="341"/>
      <c r="FL111" s="980"/>
      <c r="FM111" s="54"/>
      <c r="FN111" s="341"/>
      <c r="FO111" s="341"/>
      <c r="FP111" s="341"/>
      <c r="FQ111" s="341"/>
      <c r="FR111" s="980"/>
      <c r="FS111" s="54"/>
      <c r="FT111" s="341"/>
      <c r="FU111" s="341"/>
      <c r="FV111" s="341"/>
      <c r="FW111" s="341"/>
      <c r="FX111" s="980"/>
      <c r="FY111" s="54"/>
      <c r="FZ111" s="341"/>
      <c r="GA111" s="341"/>
      <c r="GB111" s="341"/>
      <c r="GC111" s="341"/>
      <c r="GD111" s="980"/>
      <c r="GE111" s="54"/>
      <c r="GF111" s="341"/>
      <c r="GG111" s="341"/>
      <c r="GH111" s="341"/>
      <c r="GI111" s="341"/>
      <c r="GJ111" s="980"/>
      <c r="GK111" s="54"/>
      <c r="GL111" s="341"/>
      <c r="GM111" s="341"/>
      <c r="GN111" s="341"/>
      <c r="GO111" s="341"/>
      <c r="GP111" s="980"/>
      <c r="GQ111" s="54"/>
      <c r="GR111" s="341"/>
      <c r="GS111" s="341"/>
      <c r="GT111" s="341"/>
      <c r="GU111" s="341"/>
      <c r="GV111" s="980"/>
      <c r="GW111" s="72"/>
      <c r="GX111" s="12"/>
      <c r="GY111" s="12"/>
      <c r="GZ111" s="12"/>
      <c r="HA111" s="12"/>
      <c r="HB111" s="12"/>
      <c r="HC111" s="12"/>
      <c r="HD111" s="12"/>
      <c r="HE111" s="12"/>
      <c r="HF111" s="12"/>
      <c r="HG111" s="12"/>
      <c r="HH111" s="12"/>
      <c r="HI111" s="12"/>
      <c r="HJ111" s="12"/>
      <c r="HK111" s="12"/>
      <c r="HL111" s="12"/>
      <c r="HM111" s="12"/>
      <c r="HN111" s="937"/>
      <c r="HO111" s="184"/>
      <c r="HP111" s="506"/>
      <c r="HQ111" s="12"/>
      <c r="HR111" s="229"/>
      <c r="HS111" s="12"/>
    </row>
    <row r="112" spans="1:227" hidden="1" x14ac:dyDescent="0.25">
      <c r="A112" s="58">
        <v>109</v>
      </c>
      <c r="C112" s="265"/>
      <c r="D112" s="149"/>
      <c r="E112" s="149"/>
      <c r="F112" s="149"/>
      <c r="G112" s="240"/>
      <c r="H112" s="996"/>
      <c r="I112" s="265"/>
      <c r="J112" s="149"/>
      <c r="K112" s="149"/>
      <c r="L112" s="149"/>
      <c r="M112" s="240"/>
      <c r="N112" s="973"/>
      <c r="O112" s="265"/>
      <c r="P112" s="149"/>
      <c r="Q112" s="149"/>
      <c r="R112" s="149"/>
      <c r="S112" s="240"/>
      <c r="T112" s="973"/>
      <c r="U112" s="265"/>
      <c r="V112" s="149"/>
      <c r="W112" s="149"/>
      <c r="X112" s="149"/>
      <c r="Y112" s="240"/>
      <c r="Z112" s="973"/>
      <c r="AA112" s="78"/>
      <c r="AB112" s="341"/>
      <c r="AC112" s="341"/>
      <c r="AD112" s="79"/>
      <c r="AE112" s="82"/>
      <c r="AF112" s="973"/>
      <c r="AG112" s="236"/>
      <c r="AH112" s="149"/>
      <c r="AI112" s="149"/>
      <c r="AJ112" s="234"/>
      <c r="AK112" s="243"/>
      <c r="AL112" s="973"/>
      <c r="AM112" s="236"/>
      <c r="AN112" s="149"/>
      <c r="AO112" s="149"/>
      <c r="AP112" s="234"/>
      <c r="AQ112" s="243"/>
      <c r="AR112" s="973"/>
      <c r="AS112" s="265"/>
      <c r="AT112" s="149"/>
      <c r="AU112" s="149"/>
      <c r="AV112" s="149"/>
      <c r="AW112" s="240"/>
      <c r="AX112" s="973"/>
      <c r="AY112" s="265"/>
      <c r="AZ112" s="149"/>
      <c r="BA112" s="149"/>
      <c r="BB112" s="149"/>
      <c r="BC112" s="240"/>
      <c r="BD112" s="973"/>
      <c r="BE112" s="236"/>
      <c r="BF112" s="149"/>
      <c r="BG112" s="149"/>
      <c r="BH112" s="234"/>
      <c r="BI112" s="243"/>
      <c r="BJ112" s="973"/>
      <c r="BK112" s="236"/>
      <c r="BL112" s="149"/>
      <c r="BM112" s="149"/>
      <c r="BN112" s="234"/>
      <c r="BO112" s="243"/>
      <c r="BP112" s="973"/>
      <c r="BQ112" s="236"/>
      <c r="BR112" s="236"/>
      <c r="BS112" s="236"/>
      <c r="BT112" s="236"/>
      <c r="BU112" s="236"/>
      <c r="BV112" s="12"/>
      <c r="BW112" s="72"/>
      <c r="BX112" s="973"/>
      <c r="BY112" s="54"/>
      <c r="BZ112" s="341"/>
      <c r="CA112" s="341"/>
      <c r="CB112" s="341"/>
      <c r="CC112" s="67"/>
      <c r="CD112" s="973"/>
      <c r="CE112" s="78"/>
      <c r="CF112" s="341"/>
      <c r="CG112" s="341"/>
      <c r="CH112" s="79"/>
      <c r="CI112" s="82"/>
      <c r="CJ112" s="973"/>
      <c r="CK112" s="78"/>
      <c r="CL112" s="341"/>
      <c r="CM112" s="341"/>
      <c r="CN112" s="79"/>
      <c r="CO112" s="82"/>
      <c r="CP112" s="973"/>
      <c r="CQ112" s="78"/>
      <c r="CR112" s="341"/>
      <c r="CS112" s="341"/>
      <c r="CT112" s="79"/>
      <c r="CU112" s="82"/>
      <c r="CV112" s="973"/>
      <c r="CW112" s="78"/>
      <c r="CX112" s="341"/>
      <c r="CY112" s="341"/>
      <c r="CZ112" s="79"/>
      <c r="DA112" s="82"/>
      <c r="DB112" s="973"/>
      <c r="DC112" s="78"/>
      <c r="DD112" s="341"/>
      <c r="DE112" s="341"/>
      <c r="DF112" s="79"/>
      <c r="DG112" s="82"/>
      <c r="DH112" s="973"/>
      <c r="DI112" s="78"/>
      <c r="DJ112" s="341"/>
      <c r="DK112" s="341"/>
      <c r="DL112" s="79"/>
      <c r="DM112" s="82"/>
      <c r="DN112" s="973"/>
      <c r="DO112" s="78"/>
      <c r="DP112" s="341"/>
      <c r="DQ112" s="341"/>
      <c r="DR112" s="79"/>
      <c r="DS112" s="82"/>
      <c r="DT112" s="973"/>
      <c r="DU112" s="78"/>
      <c r="DV112" s="341"/>
      <c r="DW112" s="341"/>
      <c r="DX112" s="79"/>
      <c r="DY112" s="82"/>
      <c r="DZ112" s="973"/>
      <c r="EA112" s="78"/>
      <c r="EB112" s="341"/>
      <c r="EC112" s="341"/>
      <c r="ED112" s="79"/>
      <c r="EE112" s="82"/>
      <c r="EF112" s="973"/>
      <c r="EG112" s="236"/>
      <c r="EH112" s="149"/>
      <c r="EI112" s="149"/>
      <c r="EJ112" s="234"/>
      <c r="EK112" s="243"/>
      <c r="EL112" s="973"/>
      <c r="EM112" s="12"/>
      <c r="EN112" s="12"/>
      <c r="EO112" s="12"/>
      <c r="EP112" s="12"/>
      <c r="EQ112" s="12"/>
      <c r="ER112" s="12"/>
      <c r="ES112" s="72"/>
      <c r="ET112" s="973"/>
      <c r="EU112" s="78"/>
      <c r="EV112" s="341"/>
      <c r="EW112" s="341"/>
      <c r="EX112" s="79"/>
      <c r="EY112" s="82"/>
      <c r="EZ112" s="977"/>
      <c r="FA112" s="54"/>
      <c r="FB112" s="341"/>
      <c r="FC112" s="341"/>
      <c r="FD112" s="341"/>
      <c r="FE112" s="341"/>
      <c r="FF112" s="980"/>
      <c r="FG112" s="54"/>
      <c r="FH112" s="341"/>
      <c r="FI112" s="341"/>
      <c r="FJ112" s="341"/>
      <c r="FK112" s="341"/>
      <c r="FL112" s="980"/>
      <c r="FM112" s="54"/>
      <c r="FN112" s="341"/>
      <c r="FO112" s="341"/>
      <c r="FP112" s="341"/>
      <c r="FQ112" s="341"/>
      <c r="FR112" s="980"/>
      <c r="FS112" s="54"/>
      <c r="FT112" s="341"/>
      <c r="FU112" s="341"/>
      <c r="FV112" s="341"/>
      <c r="FW112" s="341"/>
      <c r="FX112" s="980"/>
      <c r="FY112" s="54"/>
      <c r="FZ112" s="341"/>
      <c r="GA112" s="341"/>
      <c r="GB112" s="341"/>
      <c r="GC112" s="341"/>
      <c r="GD112" s="980"/>
      <c r="GE112" s="54"/>
      <c r="GF112" s="341"/>
      <c r="GG112" s="341"/>
      <c r="GH112" s="341"/>
      <c r="GI112" s="341"/>
      <c r="GJ112" s="980"/>
      <c r="GK112" s="54"/>
      <c r="GL112" s="341"/>
      <c r="GM112" s="341"/>
      <c r="GN112" s="341"/>
      <c r="GO112" s="341"/>
      <c r="GP112" s="980"/>
      <c r="GQ112" s="54"/>
      <c r="GR112" s="341"/>
      <c r="GS112" s="341"/>
      <c r="GT112" s="341"/>
      <c r="GU112" s="341"/>
      <c r="GV112" s="980"/>
      <c r="GW112" s="72"/>
      <c r="GX112" s="12"/>
      <c r="GY112" s="12"/>
      <c r="GZ112" s="12"/>
      <c r="HA112" s="12"/>
      <c r="HB112" s="12"/>
      <c r="HC112" s="12"/>
      <c r="HD112" s="12"/>
      <c r="HE112" s="12"/>
      <c r="HF112" s="12"/>
      <c r="HG112" s="12"/>
      <c r="HH112" s="12"/>
      <c r="HI112" s="12"/>
      <c r="HJ112" s="12"/>
      <c r="HK112" s="12"/>
      <c r="HL112" s="12"/>
      <c r="HM112" s="12"/>
      <c r="HN112" s="937"/>
      <c r="HO112" s="184"/>
      <c r="HP112" s="506"/>
      <c r="HQ112" s="12"/>
      <c r="HR112" s="229"/>
      <c r="HS112" s="12"/>
    </row>
    <row r="113" spans="1:227" ht="15.75" hidden="1" thickBot="1" x14ac:dyDescent="0.3">
      <c r="A113" s="58">
        <v>110</v>
      </c>
      <c r="B113" s="59"/>
      <c r="C113" s="831"/>
      <c r="D113" s="241"/>
      <c r="E113" s="241"/>
      <c r="F113" s="241"/>
      <c r="G113" s="242"/>
      <c r="H113" s="997"/>
      <c r="I113" s="831"/>
      <c r="J113" s="241"/>
      <c r="K113" s="241"/>
      <c r="L113" s="241"/>
      <c r="M113" s="242"/>
      <c r="N113" s="974"/>
      <c r="O113" s="831"/>
      <c r="P113" s="241"/>
      <c r="Q113" s="241"/>
      <c r="R113" s="241"/>
      <c r="S113" s="242"/>
      <c r="T113" s="974"/>
      <c r="U113" s="831"/>
      <c r="V113" s="241"/>
      <c r="W113" s="241"/>
      <c r="X113" s="241"/>
      <c r="Y113" s="242"/>
      <c r="Z113" s="974"/>
      <c r="AA113" s="89"/>
      <c r="AB113" s="342"/>
      <c r="AC113" s="342"/>
      <c r="AD113" s="83"/>
      <c r="AE113" s="84"/>
      <c r="AF113" s="974"/>
      <c r="AG113" s="290"/>
      <c r="AH113" s="241"/>
      <c r="AI113" s="241"/>
      <c r="AJ113" s="288"/>
      <c r="AK113" s="289"/>
      <c r="AL113" s="974"/>
      <c r="AM113" s="290"/>
      <c r="AN113" s="241"/>
      <c r="AO113" s="241"/>
      <c r="AP113" s="288"/>
      <c r="AQ113" s="289"/>
      <c r="AR113" s="974"/>
      <c r="AS113" s="831"/>
      <c r="AT113" s="241"/>
      <c r="AU113" s="241"/>
      <c r="AV113" s="241"/>
      <c r="AW113" s="242"/>
      <c r="AX113" s="974"/>
      <c r="AY113" s="831"/>
      <c r="AZ113" s="241"/>
      <c r="BA113" s="241"/>
      <c r="BB113" s="241"/>
      <c r="BC113" s="242"/>
      <c r="BD113" s="974"/>
      <c r="BE113" s="290"/>
      <c r="BF113" s="241"/>
      <c r="BG113" s="241"/>
      <c r="BH113" s="288"/>
      <c r="BI113" s="289"/>
      <c r="BJ113" s="974"/>
      <c r="BK113" s="290"/>
      <c r="BL113" s="241"/>
      <c r="BM113" s="241"/>
      <c r="BN113" s="288"/>
      <c r="BO113" s="289"/>
      <c r="BP113" s="974"/>
      <c r="BQ113" s="832"/>
      <c r="BR113" s="290"/>
      <c r="BS113" s="290"/>
      <c r="BT113" s="290"/>
      <c r="BU113" s="290"/>
      <c r="BV113" s="13"/>
      <c r="BW113" s="73"/>
      <c r="BX113" s="974"/>
      <c r="BY113" s="87"/>
      <c r="BZ113" s="342"/>
      <c r="CA113" s="342"/>
      <c r="CB113" s="342"/>
      <c r="CC113" s="68"/>
      <c r="CD113" s="974"/>
      <c r="CE113" s="89"/>
      <c r="CF113" s="342" t="s">
        <v>70</v>
      </c>
      <c r="CG113" s="342" t="s">
        <v>68</v>
      </c>
      <c r="CH113" s="83"/>
      <c r="CI113" s="84"/>
      <c r="CJ113" s="974"/>
      <c r="CK113" s="89"/>
      <c r="CL113" s="342" t="s">
        <v>70</v>
      </c>
      <c r="CM113" s="342" t="s">
        <v>68</v>
      </c>
      <c r="CN113" s="83"/>
      <c r="CO113" s="84"/>
      <c r="CP113" s="974"/>
      <c r="CQ113" s="89"/>
      <c r="CR113" s="342" t="s">
        <v>70</v>
      </c>
      <c r="CS113" s="342" t="s">
        <v>68</v>
      </c>
      <c r="CT113" s="83"/>
      <c r="CU113" s="84"/>
      <c r="CV113" s="974"/>
      <c r="CW113" s="89"/>
      <c r="CX113" s="342" t="s">
        <v>70</v>
      </c>
      <c r="CY113" s="342" t="s">
        <v>68</v>
      </c>
      <c r="CZ113" s="83"/>
      <c r="DA113" s="84"/>
      <c r="DB113" s="974"/>
      <c r="DC113" s="89"/>
      <c r="DD113" s="342"/>
      <c r="DE113" s="342"/>
      <c r="DF113" s="83"/>
      <c r="DG113" s="84"/>
      <c r="DH113" s="974"/>
      <c r="DI113" s="89"/>
      <c r="DJ113" s="342" t="s">
        <v>70</v>
      </c>
      <c r="DK113" s="342" t="s">
        <v>68</v>
      </c>
      <c r="DL113" s="83"/>
      <c r="DM113" s="84"/>
      <c r="DN113" s="974"/>
      <c r="DO113" s="89"/>
      <c r="DP113" s="342" t="s">
        <v>70</v>
      </c>
      <c r="DQ113" s="342" t="s">
        <v>68</v>
      </c>
      <c r="DR113" s="83"/>
      <c r="DS113" s="84"/>
      <c r="DT113" s="974"/>
      <c r="DU113" s="89"/>
      <c r="DV113" s="342" t="s">
        <v>70</v>
      </c>
      <c r="DW113" s="342" t="s">
        <v>68</v>
      </c>
      <c r="DX113" s="83"/>
      <c r="DY113" s="84"/>
      <c r="DZ113" s="974"/>
      <c r="EA113" s="89"/>
      <c r="EB113" s="342" t="s">
        <v>70</v>
      </c>
      <c r="EC113" s="342" t="s">
        <v>68</v>
      </c>
      <c r="ED113" s="83"/>
      <c r="EE113" s="84"/>
      <c r="EF113" s="974"/>
      <c r="EG113" s="290"/>
      <c r="EH113" s="241"/>
      <c r="EI113" s="241"/>
      <c r="EJ113" s="288"/>
      <c r="EK113" s="289"/>
      <c r="EL113" s="974"/>
      <c r="EM113" s="13"/>
      <c r="EN113" s="13"/>
      <c r="EO113" s="13"/>
      <c r="EP113" s="13"/>
      <c r="EQ113" s="13"/>
      <c r="ER113" s="13"/>
      <c r="ES113" s="73"/>
      <c r="ET113" s="974"/>
      <c r="EU113" s="89"/>
      <c r="EV113" s="342"/>
      <c r="EW113" s="342"/>
      <c r="EX113" s="83"/>
      <c r="EY113" s="84"/>
      <c r="EZ113" s="978"/>
      <c r="FA113" s="87"/>
      <c r="FB113" s="342"/>
      <c r="FC113" s="342"/>
      <c r="FD113" s="342"/>
      <c r="FE113" s="342"/>
      <c r="FF113" s="981"/>
      <c r="FG113" s="87"/>
      <c r="FH113" s="342"/>
      <c r="FI113" s="342"/>
      <c r="FJ113" s="342"/>
      <c r="FK113" s="342"/>
      <c r="FL113" s="981"/>
      <c r="FM113" s="87"/>
      <c r="FN113" s="342"/>
      <c r="FO113" s="342"/>
      <c r="FP113" s="342"/>
      <c r="FQ113" s="342"/>
      <c r="FR113" s="981"/>
      <c r="FS113" s="87"/>
      <c r="FT113" s="342"/>
      <c r="FU113" s="342"/>
      <c r="FV113" s="342"/>
      <c r="FW113" s="342"/>
      <c r="FX113" s="981"/>
      <c r="FY113" s="87"/>
      <c r="FZ113" s="342"/>
      <c r="GA113" s="342"/>
      <c r="GB113" s="342"/>
      <c r="GC113" s="342"/>
      <c r="GD113" s="981"/>
      <c r="GE113" s="232"/>
      <c r="GF113" s="342"/>
      <c r="GG113" s="342"/>
      <c r="GH113" s="342"/>
      <c r="GI113" s="342"/>
      <c r="GJ113" s="981"/>
      <c r="GK113" s="87"/>
      <c r="GL113" s="342"/>
      <c r="GM113" s="342"/>
      <c r="GN113" s="342"/>
      <c r="GO113" s="342"/>
      <c r="GP113" s="981"/>
      <c r="GQ113" s="87"/>
      <c r="GR113" s="342"/>
      <c r="GS113" s="342"/>
      <c r="GT113" s="342"/>
      <c r="GU113" s="342"/>
      <c r="GV113" s="981"/>
      <c r="GW113" s="73"/>
      <c r="GX113" s="13"/>
      <c r="GY113" s="13"/>
      <c r="GZ113" s="13"/>
      <c r="HA113" s="13"/>
      <c r="HB113" s="13"/>
      <c r="HC113" s="13"/>
      <c r="HD113" s="13"/>
      <c r="HE113" s="13"/>
      <c r="HF113" s="13"/>
      <c r="HG113" s="13"/>
      <c r="HH113" s="13"/>
      <c r="HI113" s="13"/>
      <c r="HJ113" s="13"/>
      <c r="HK113" s="13"/>
      <c r="HL113" s="13"/>
      <c r="HM113" s="13"/>
      <c r="HN113" s="938"/>
      <c r="HO113" s="23"/>
      <c r="HP113" s="351"/>
      <c r="HQ113" s="13"/>
      <c r="HR113" s="13"/>
      <c r="HS113" s="13"/>
    </row>
    <row r="114" spans="1:227" x14ac:dyDescent="0.25">
      <c r="C114" s="205"/>
      <c r="I114" s="205"/>
      <c r="O114" s="205"/>
      <c r="U114" s="205"/>
      <c r="AA114" s="205"/>
      <c r="AG114" s="205"/>
      <c r="AM114" s="205"/>
      <c r="AS114" s="205"/>
      <c r="AY114" s="205"/>
      <c r="BE114" s="205"/>
      <c r="BK114" s="205"/>
      <c r="BY114" s="205"/>
      <c r="CE114" s="205"/>
      <c r="CK114" s="205"/>
      <c r="CQ114" s="205"/>
      <c r="CW114" s="205"/>
      <c r="DC114" s="205"/>
      <c r="DI114" s="205"/>
      <c r="DO114" s="205"/>
      <c r="DU114" s="205"/>
      <c r="EA114" s="205"/>
      <c r="EG114" s="205"/>
      <c r="EU114" s="205"/>
      <c r="FA114" s="802"/>
      <c r="FG114" s="802"/>
      <c r="FM114" s="802"/>
      <c r="FS114" s="802"/>
      <c r="FY114" s="802"/>
      <c r="GE114" s="802"/>
      <c r="GK114" s="802"/>
      <c r="GQ114" s="802"/>
    </row>
    <row r="115" spans="1:227" x14ac:dyDescent="0.25">
      <c r="C115" s="205"/>
      <c r="D115" s="3"/>
      <c r="E115" s="3"/>
      <c r="F115" s="3"/>
      <c r="G115" s="3"/>
      <c r="H115" s="3"/>
      <c r="I115" s="205"/>
      <c r="J115" s="3"/>
      <c r="K115" s="3"/>
      <c r="L115" s="3"/>
      <c r="M115" s="3"/>
      <c r="N115" s="3"/>
      <c r="O115" s="205"/>
      <c r="P115" s="3"/>
      <c r="Q115" s="3"/>
      <c r="R115" s="3"/>
      <c r="S115" s="3"/>
      <c r="T115" s="3"/>
      <c r="U115" s="205"/>
      <c r="V115" s="3"/>
      <c r="W115" s="3"/>
      <c r="X115" s="3"/>
      <c r="Y115" s="3"/>
      <c r="Z115" s="3"/>
      <c r="AA115" s="205"/>
      <c r="AB115" s="3"/>
      <c r="AC115" s="3"/>
      <c r="AD115" s="3"/>
      <c r="AE115" s="3"/>
      <c r="AF115" s="3"/>
      <c r="AG115" s="205"/>
      <c r="AH115" s="3"/>
      <c r="AI115" s="3"/>
      <c r="AJ115" s="3"/>
      <c r="AK115" s="3"/>
      <c r="AL115" s="3"/>
      <c r="AM115" s="205"/>
      <c r="AN115" s="3"/>
      <c r="AO115" s="3"/>
      <c r="AP115" s="3"/>
      <c r="AQ115" s="3"/>
      <c r="AR115" s="3"/>
      <c r="AS115" s="205"/>
      <c r="AT115" s="3"/>
      <c r="AU115" s="3"/>
      <c r="AV115" s="3"/>
      <c r="AW115" s="3"/>
      <c r="AX115" s="3"/>
      <c r="AY115" s="205"/>
      <c r="AZ115" s="3"/>
      <c r="BA115" s="3"/>
      <c r="BB115" s="3"/>
      <c r="BC115" s="3"/>
      <c r="BD115" s="3"/>
      <c r="BE115" s="205"/>
      <c r="BF115" s="3"/>
      <c r="BG115" s="3"/>
      <c r="BH115" s="3"/>
      <c r="BI115" s="3"/>
      <c r="BJ115" s="3"/>
      <c r="BK115" s="205"/>
      <c r="BL115" s="3"/>
      <c r="BM115" s="3"/>
      <c r="BN115" s="3"/>
      <c r="BO115" s="3"/>
      <c r="BP115" s="3"/>
      <c r="BQ115" s="3"/>
      <c r="BR115" s="3"/>
      <c r="BS115" s="3"/>
      <c r="BT115" s="3"/>
      <c r="BU115" s="3"/>
      <c r="BV115" s="3"/>
      <c r="BW115" s="3"/>
      <c r="BX115" s="3"/>
      <c r="BY115" s="205"/>
      <c r="BZ115" s="3"/>
      <c r="CA115" s="3"/>
      <c r="CB115" s="3"/>
      <c r="CC115" s="3"/>
      <c r="CD115" s="3"/>
      <c r="CE115" s="205"/>
      <c r="CF115" s="3"/>
      <c r="CG115" s="3"/>
      <c r="CH115" s="3"/>
      <c r="CI115" s="3"/>
      <c r="CJ115" s="3"/>
      <c r="CK115" s="205"/>
      <c r="CL115" s="3"/>
      <c r="CM115" s="3"/>
      <c r="CN115" s="3"/>
      <c r="CO115" s="3"/>
      <c r="CP115" s="3"/>
      <c r="CQ115" s="205"/>
      <c r="CR115" s="3"/>
      <c r="CS115" s="3"/>
      <c r="CT115" s="3"/>
      <c r="CU115" s="3"/>
      <c r="CV115" s="3"/>
      <c r="CW115" s="205"/>
      <c r="CX115" s="3"/>
      <c r="CY115" s="3"/>
      <c r="CZ115" s="3"/>
      <c r="DA115" s="3"/>
      <c r="DB115" s="3"/>
      <c r="DC115" s="205"/>
      <c r="DD115" s="3"/>
      <c r="DE115" s="3"/>
      <c r="DF115" s="3"/>
      <c r="DG115" s="3"/>
      <c r="DH115" s="3"/>
      <c r="DI115" s="205"/>
      <c r="DJ115" s="3"/>
      <c r="DK115" s="3"/>
      <c r="DL115" s="3"/>
      <c r="DM115" s="3"/>
      <c r="DN115" s="3"/>
      <c r="DO115" s="205"/>
      <c r="DP115" s="3"/>
      <c r="DQ115" s="3"/>
      <c r="DR115" s="3"/>
      <c r="DS115" s="3"/>
      <c r="DT115" s="3"/>
      <c r="DU115" s="205"/>
      <c r="DV115" s="3"/>
      <c r="DW115" s="3"/>
      <c r="DX115" s="3"/>
      <c r="DY115" s="3"/>
      <c r="DZ115" s="3"/>
      <c r="EA115" s="205"/>
      <c r="EB115" s="3"/>
      <c r="EC115" s="3"/>
      <c r="ED115" s="3"/>
      <c r="EE115" s="3"/>
      <c r="EF115" s="3"/>
      <c r="EG115" s="205"/>
      <c r="EH115" s="3"/>
      <c r="EI115" s="3"/>
      <c r="EJ115" s="3"/>
      <c r="EK115" s="3"/>
      <c r="EL115" s="3"/>
      <c r="EM115" s="3"/>
      <c r="EN115" s="3"/>
      <c r="EO115" s="3"/>
      <c r="EP115" s="3"/>
      <c r="EQ115" s="3"/>
      <c r="ER115" s="3"/>
      <c r="ES115" s="3"/>
      <c r="ET115" s="3"/>
      <c r="EU115" s="205"/>
      <c r="EV115" s="3"/>
      <c r="EW115" s="3"/>
      <c r="EX115" s="3"/>
      <c r="EY115" s="3"/>
      <c r="EZ115" s="3"/>
      <c r="FA115" s="205"/>
      <c r="FB115" s="3"/>
      <c r="FC115" s="3"/>
      <c r="FD115" s="3"/>
      <c r="FE115" s="3"/>
      <c r="FF115" s="3"/>
      <c r="FG115" s="205"/>
      <c r="FH115" s="3"/>
      <c r="FI115" s="3"/>
      <c r="FJ115" s="3"/>
      <c r="FK115" s="3"/>
      <c r="FL115" s="3"/>
      <c r="FM115" s="205"/>
      <c r="FN115" s="3"/>
      <c r="FO115" s="3"/>
      <c r="FP115" s="3"/>
      <c r="FQ115" s="3"/>
      <c r="FR115" s="3"/>
      <c r="FS115" s="205"/>
      <c r="FT115" s="3"/>
      <c r="FU115" s="3"/>
      <c r="FV115" s="3"/>
      <c r="FW115" s="3"/>
      <c r="FX115" s="3"/>
      <c r="FY115" s="205"/>
      <c r="FZ115" s="3"/>
      <c r="GA115" s="3"/>
      <c r="GB115" s="3"/>
      <c r="GC115" s="3"/>
      <c r="GD115" s="3"/>
      <c r="GE115" s="205"/>
      <c r="GF115" s="3"/>
      <c r="GG115" s="3"/>
      <c r="GH115" s="3"/>
      <c r="GI115" s="3"/>
      <c r="GJ115" s="3"/>
      <c r="GK115" s="205"/>
      <c r="GL115" s="3"/>
      <c r="GM115" s="3"/>
      <c r="GN115" s="3"/>
      <c r="GO115" s="3"/>
      <c r="GP115" s="3"/>
      <c r="GQ115" s="205"/>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05"/>
      <c r="D116" s="3"/>
      <c r="E116" s="3"/>
      <c r="F116" s="3"/>
      <c r="G116" s="3"/>
      <c r="H116" s="3"/>
      <c r="I116" s="205"/>
      <c r="J116" s="3"/>
      <c r="K116" s="3"/>
      <c r="L116" s="3"/>
      <c r="M116" s="3"/>
      <c r="N116" s="3"/>
      <c r="O116" s="205"/>
      <c r="P116" s="3"/>
      <c r="Q116" s="3"/>
      <c r="R116" s="3"/>
      <c r="S116" s="3"/>
      <c r="T116" s="3"/>
      <c r="U116" s="205"/>
      <c r="V116" s="3"/>
      <c r="W116" s="3"/>
      <c r="X116" s="3"/>
      <c r="Y116" s="3"/>
      <c r="Z116" s="3"/>
      <c r="AA116" s="205"/>
      <c r="AB116" s="3"/>
      <c r="AC116" s="3"/>
      <c r="AD116" s="3"/>
      <c r="AE116" s="3"/>
      <c r="AF116" s="3"/>
      <c r="AG116" s="205"/>
      <c r="AH116" s="3"/>
      <c r="AI116" s="3"/>
      <c r="AJ116" s="3"/>
      <c r="AK116" s="3"/>
      <c r="AL116" s="3"/>
      <c r="AM116" s="205"/>
      <c r="AN116" s="3"/>
      <c r="AO116" s="3"/>
      <c r="AP116" s="3"/>
      <c r="AQ116" s="3"/>
      <c r="AR116" s="3"/>
      <c r="AS116" s="205"/>
      <c r="AT116" s="3"/>
      <c r="AU116" s="3"/>
      <c r="AV116" s="3"/>
      <c r="AW116" s="3"/>
      <c r="AX116" s="3"/>
      <c r="AY116" s="205"/>
      <c r="AZ116" s="3"/>
      <c r="BA116" s="3"/>
      <c r="BB116" s="3"/>
      <c r="BC116" s="3"/>
      <c r="BD116" s="3"/>
      <c r="BE116" s="205"/>
      <c r="BF116" s="3"/>
      <c r="BG116" s="3"/>
      <c r="BH116" s="3"/>
      <c r="BI116" s="3"/>
      <c r="BJ116" s="3"/>
      <c r="BK116" s="205"/>
      <c r="BL116" s="3"/>
      <c r="BM116" s="3"/>
      <c r="BN116" s="3"/>
      <c r="BO116" s="3"/>
      <c r="BP116" s="3"/>
      <c r="BQ116" s="3"/>
      <c r="BR116" s="3"/>
      <c r="BS116" s="3"/>
      <c r="BT116" s="3"/>
      <c r="BU116" s="3"/>
      <c r="BV116" s="3"/>
      <c r="BW116" s="3"/>
      <c r="BX116" s="3"/>
      <c r="BY116" s="205"/>
      <c r="BZ116" s="3"/>
      <c r="CA116" s="3"/>
      <c r="CB116" s="3"/>
      <c r="CC116" s="3"/>
      <c r="CD116" s="3"/>
      <c r="CE116" s="205"/>
      <c r="CF116" s="3"/>
      <c r="CG116" s="3"/>
      <c r="CH116" s="3"/>
      <c r="CI116" s="3"/>
      <c r="CJ116" s="3"/>
      <c r="CK116" s="205"/>
      <c r="CL116" s="3"/>
      <c r="CM116" s="3"/>
      <c r="CN116" s="3"/>
      <c r="CO116" s="3"/>
      <c r="CP116" s="3"/>
      <c r="CQ116" s="205"/>
      <c r="CR116" s="3"/>
      <c r="CS116" s="3"/>
      <c r="CT116" s="3"/>
      <c r="CU116" s="3"/>
      <c r="CV116" s="3"/>
      <c r="CW116" s="205"/>
      <c r="CX116" s="3"/>
      <c r="CY116" s="3"/>
      <c r="CZ116" s="3"/>
      <c r="DA116" s="3"/>
      <c r="DB116" s="3"/>
      <c r="DC116" s="205"/>
      <c r="DD116" s="3"/>
      <c r="DE116" s="3"/>
      <c r="DF116" s="3"/>
      <c r="DG116" s="3"/>
      <c r="DH116" s="3"/>
      <c r="DI116" s="205"/>
      <c r="DJ116" s="3"/>
      <c r="DK116" s="3"/>
      <c r="DL116" s="3"/>
      <c r="DM116" s="3"/>
      <c r="DN116" s="3"/>
      <c r="DO116" s="205"/>
      <c r="DP116" s="3"/>
      <c r="DQ116" s="3"/>
      <c r="DR116" s="3"/>
      <c r="DS116" s="3"/>
      <c r="DT116" s="3"/>
      <c r="DU116" s="205"/>
      <c r="DV116" s="3"/>
      <c r="DW116" s="3"/>
      <c r="DX116" s="3"/>
      <c r="DY116" s="3"/>
      <c r="DZ116" s="3"/>
      <c r="EA116" s="205"/>
      <c r="EB116" s="3"/>
      <c r="EC116" s="3"/>
      <c r="ED116" s="3"/>
      <c r="EE116" s="3"/>
      <c r="EF116" s="3"/>
      <c r="EG116" s="205"/>
      <c r="EH116" s="3"/>
      <c r="EI116" s="3"/>
      <c r="EJ116" s="3"/>
      <c r="EK116" s="3"/>
      <c r="EL116" s="3"/>
      <c r="EM116" s="3"/>
      <c r="EN116" s="3"/>
      <c r="EO116" s="3"/>
      <c r="EP116" s="3"/>
      <c r="EQ116" s="3"/>
      <c r="ER116" s="3"/>
      <c r="ES116" s="3"/>
      <c r="ET116" s="3"/>
      <c r="EU116" s="205"/>
      <c r="EV116" s="3"/>
      <c r="EW116" s="3"/>
      <c r="EX116" s="3"/>
      <c r="EY116" s="3"/>
      <c r="EZ116" s="3"/>
      <c r="FA116" s="205"/>
      <c r="FB116" s="3"/>
      <c r="FC116" s="3"/>
      <c r="FD116" s="3"/>
      <c r="FE116" s="3"/>
      <c r="FF116" s="3"/>
      <c r="FG116" s="205"/>
      <c r="FH116" s="3"/>
      <c r="FI116" s="3"/>
      <c r="FJ116" s="3"/>
      <c r="FK116" s="3"/>
      <c r="FL116" s="3"/>
      <c r="FM116" s="205"/>
      <c r="FN116" s="3"/>
      <c r="FO116" s="3"/>
      <c r="FP116" s="3"/>
      <c r="FQ116" s="3"/>
      <c r="FR116" s="3"/>
      <c r="FS116" s="205"/>
      <c r="FT116" s="3"/>
      <c r="FU116" s="3"/>
      <c r="FV116" s="3"/>
      <c r="FW116" s="3"/>
      <c r="FX116" s="3"/>
      <c r="FY116" s="205"/>
      <c r="FZ116" s="3"/>
      <c r="GA116" s="3"/>
      <c r="GB116" s="3"/>
      <c r="GC116" s="3"/>
      <c r="GD116" s="3"/>
      <c r="GE116" s="205"/>
      <c r="GF116" s="3"/>
      <c r="GG116" s="3"/>
      <c r="GH116" s="3"/>
      <c r="GI116" s="3"/>
      <c r="GJ116" s="3"/>
      <c r="GK116" s="205"/>
      <c r="GL116" s="3"/>
      <c r="GM116" s="3"/>
      <c r="GN116" s="3"/>
      <c r="GO116" s="3"/>
      <c r="GP116" s="3"/>
      <c r="GQ116" s="205"/>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05"/>
      <c r="I117" s="205"/>
      <c r="O117" s="205"/>
      <c r="U117" s="205"/>
      <c r="AA117" s="205"/>
      <c r="AG117" s="205"/>
      <c r="AM117" s="205"/>
      <c r="AS117" s="205"/>
      <c r="AY117" s="205"/>
      <c r="BE117" s="205"/>
      <c r="BK117" s="205"/>
      <c r="BY117" s="205"/>
      <c r="CE117" s="205"/>
      <c r="CK117" s="205"/>
      <c r="CQ117" s="205"/>
      <c r="CW117" s="205"/>
      <c r="DC117" s="205"/>
      <c r="DI117" s="205"/>
      <c r="DO117" s="205"/>
      <c r="DU117" s="205"/>
      <c r="EA117" s="205"/>
      <c r="EG117" s="205"/>
      <c r="EU117" s="205"/>
      <c r="FA117" s="802"/>
      <c r="FG117" s="802"/>
      <c r="FM117" s="802"/>
      <c r="FS117" s="802"/>
      <c r="FY117" s="802"/>
      <c r="GE117" s="802"/>
      <c r="GK117" s="802"/>
      <c r="GQ117" s="802"/>
    </row>
    <row r="118" spans="1:227" x14ac:dyDescent="0.25">
      <c r="C118" s="205"/>
      <c r="I118" s="205"/>
      <c r="O118" s="205"/>
      <c r="U118" s="205"/>
      <c r="AA118" s="205"/>
      <c r="AG118" s="205"/>
      <c r="AM118" s="205"/>
      <c r="AS118" s="205"/>
      <c r="AY118" s="205"/>
      <c r="BE118" s="205"/>
      <c r="BK118" s="205"/>
      <c r="BY118" s="205"/>
      <c r="CE118" s="205"/>
      <c r="CK118" s="205"/>
      <c r="CQ118" s="205"/>
      <c r="CW118" s="205"/>
      <c r="DC118" s="205"/>
      <c r="DI118" s="205"/>
      <c r="DO118" s="205"/>
      <c r="DU118" s="205"/>
      <c r="EA118" s="205"/>
      <c r="EG118" s="205"/>
      <c r="EU118" s="205"/>
      <c r="FA118" s="802"/>
      <c r="FG118" s="802"/>
      <c r="FM118" s="802"/>
      <c r="FS118" s="802"/>
      <c r="FY118" s="802"/>
      <c r="GE118" s="802"/>
      <c r="GK118" s="802"/>
      <c r="GQ118" s="802"/>
    </row>
    <row r="119" spans="1:227" x14ac:dyDescent="0.25">
      <c r="C119" s="205"/>
      <c r="I119" s="205"/>
      <c r="O119" s="205"/>
      <c r="U119" s="205"/>
      <c r="AA119" s="205"/>
      <c r="AG119" s="205"/>
      <c r="AM119" s="205"/>
      <c r="AS119" s="205"/>
      <c r="AY119" s="205"/>
      <c r="BE119" s="205"/>
      <c r="BK119" s="205"/>
      <c r="BY119" s="205"/>
      <c r="CE119" s="205"/>
      <c r="CK119" s="205"/>
      <c r="CQ119" s="205"/>
      <c r="CW119" s="205"/>
      <c r="DC119" s="205"/>
      <c r="DI119" s="205"/>
      <c r="DO119" s="205"/>
      <c r="DU119" s="205"/>
      <c r="EA119" s="205"/>
      <c r="EG119" s="205"/>
      <c r="EU119" s="205"/>
      <c r="FA119" s="802"/>
      <c r="FG119" s="802"/>
      <c r="FM119" s="802"/>
      <c r="FS119" s="802"/>
      <c r="FY119" s="802"/>
      <c r="GE119" s="802"/>
      <c r="GK119" s="802"/>
      <c r="GQ119" s="802"/>
    </row>
    <row r="120" spans="1:227" x14ac:dyDescent="0.25">
      <c r="C120" s="205"/>
      <c r="I120" s="205"/>
      <c r="O120" s="205"/>
      <c r="U120" s="205"/>
      <c r="AA120" s="205"/>
      <c r="AG120" s="205"/>
      <c r="AM120" s="205"/>
      <c r="AS120" s="205"/>
      <c r="AY120" s="205"/>
      <c r="BE120" s="205"/>
      <c r="BK120" s="205"/>
      <c r="BY120" s="205"/>
      <c r="CE120" s="205"/>
      <c r="CK120" s="205"/>
      <c r="CQ120" s="205"/>
      <c r="CW120" s="205"/>
      <c r="DC120" s="205"/>
      <c r="DI120" s="205"/>
      <c r="DO120" s="205"/>
      <c r="DU120" s="205"/>
      <c r="EA120" s="205"/>
      <c r="EG120" s="205"/>
      <c r="EU120" s="205"/>
      <c r="FA120" s="802"/>
      <c r="FG120" s="802"/>
      <c r="FM120" s="802"/>
      <c r="FS120" s="802"/>
      <c r="FY120" s="802"/>
      <c r="GE120" s="802"/>
      <c r="GK120" s="802"/>
      <c r="GQ120" s="802"/>
    </row>
    <row r="121" spans="1:227" x14ac:dyDescent="0.25">
      <c r="C121" s="205"/>
      <c r="I121" s="205"/>
      <c r="O121" s="205"/>
      <c r="U121" s="205"/>
      <c r="AA121" s="205"/>
      <c r="AG121" s="205"/>
      <c r="AM121" s="205"/>
      <c r="AS121" s="205"/>
      <c r="AY121" s="205"/>
      <c r="BE121" s="205"/>
      <c r="BK121" s="205"/>
      <c r="BY121" s="205"/>
      <c r="CE121" s="205"/>
      <c r="CK121" s="205"/>
      <c r="CQ121" s="205"/>
      <c r="CW121" s="205"/>
      <c r="DC121" s="205"/>
      <c r="DI121" s="205"/>
      <c r="DO121" s="205"/>
      <c r="DU121" s="205"/>
      <c r="EA121" s="205"/>
      <c r="EG121" s="205"/>
      <c r="EU121" s="205"/>
      <c r="FA121" s="802"/>
      <c r="FG121" s="802"/>
      <c r="FM121" s="802"/>
      <c r="FS121" s="802"/>
      <c r="FY121" s="802"/>
      <c r="GE121" s="802"/>
      <c r="GK121" s="802"/>
      <c r="GQ121" s="802"/>
    </row>
    <row r="122" spans="1:227" x14ac:dyDescent="0.25">
      <c r="C122" s="205"/>
      <c r="I122" s="205"/>
      <c r="O122" s="205"/>
      <c r="U122" s="205"/>
      <c r="AA122" s="205"/>
      <c r="AG122" s="205"/>
      <c r="AM122" s="205"/>
      <c r="AS122" s="205"/>
      <c r="AY122" s="205"/>
      <c r="BE122" s="205"/>
      <c r="BK122" s="205"/>
      <c r="BY122" s="205"/>
      <c r="CE122" s="205"/>
      <c r="CK122" s="205"/>
      <c r="CQ122" s="205"/>
      <c r="CW122" s="205"/>
      <c r="DC122" s="205"/>
      <c r="DI122" s="205"/>
      <c r="DO122" s="205"/>
      <c r="DU122" s="205"/>
      <c r="EA122" s="205"/>
      <c r="EG122" s="205"/>
      <c r="EU122" s="205"/>
      <c r="FA122" s="802"/>
      <c r="FG122" s="802"/>
      <c r="FM122" s="802"/>
      <c r="FS122" s="802"/>
      <c r="FY122" s="802"/>
      <c r="GE122" s="802"/>
      <c r="GK122" s="802"/>
      <c r="GQ122" s="802"/>
    </row>
    <row r="123" spans="1:227" x14ac:dyDescent="0.25">
      <c r="C123" s="205"/>
      <c r="I123" s="205"/>
      <c r="O123" s="205"/>
      <c r="U123" s="205"/>
      <c r="AA123" s="205"/>
      <c r="AG123" s="205"/>
      <c r="AM123" s="205"/>
      <c r="AS123" s="205"/>
      <c r="AY123" s="205"/>
      <c r="BE123" s="205"/>
      <c r="BK123" s="205"/>
      <c r="BY123" s="205"/>
      <c r="CE123" s="205"/>
      <c r="CK123" s="205"/>
      <c r="CQ123" s="205"/>
      <c r="CW123" s="205"/>
      <c r="DC123" s="205"/>
      <c r="DI123" s="205"/>
      <c r="DO123" s="205"/>
      <c r="DU123" s="205"/>
      <c r="EA123" s="205"/>
      <c r="EG123" s="205"/>
      <c r="EU123" s="205"/>
      <c r="FA123" s="802"/>
      <c r="FG123" s="802"/>
      <c r="FM123" s="802"/>
      <c r="FS123" s="802"/>
      <c r="FY123" s="802"/>
      <c r="GE123" s="802"/>
      <c r="GK123" s="802"/>
      <c r="GQ123" s="802"/>
    </row>
    <row r="124" spans="1:227" x14ac:dyDescent="0.25">
      <c r="C124" s="205"/>
      <c r="I124" s="205"/>
      <c r="O124" s="205"/>
      <c r="U124" s="205"/>
      <c r="AA124" s="205"/>
      <c r="AG124" s="205"/>
      <c r="AM124" s="205"/>
      <c r="AS124" s="205"/>
      <c r="AY124" s="205"/>
      <c r="BE124" s="205"/>
      <c r="BK124" s="205"/>
      <c r="BY124" s="205"/>
      <c r="CE124" s="205"/>
      <c r="CK124" s="205"/>
      <c r="CQ124" s="205"/>
      <c r="CW124" s="205"/>
      <c r="DC124" s="205"/>
      <c r="DI124" s="205"/>
      <c r="DO124" s="205"/>
      <c r="DU124" s="205"/>
      <c r="EA124" s="205"/>
      <c r="EG124" s="205"/>
      <c r="EU124" s="205"/>
      <c r="FA124" s="802"/>
      <c r="FG124" s="802"/>
      <c r="FM124" s="802"/>
      <c r="FS124" s="802"/>
      <c r="FY124" s="802"/>
      <c r="GE124" s="802"/>
      <c r="GK124" s="802"/>
      <c r="GQ124" s="802"/>
    </row>
    <row r="125" spans="1:227" x14ac:dyDescent="0.25">
      <c r="C125" s="205"/>
      <c r="I125" s="205"/>
      <c r="O125" s="205"/>
      <c r="U125" s="205"/>
      <c r="AA125" s="205"/>
      <c r="AG125" s="205"/>
      <c r="AM125" s="205"/>
      <c r="AS125" s="205"/>
      <c r="AY125" s="205"/>
      <c r="BE125" s="205"/>
      <c r="BK125" s="205"/>
      <c r="BY125" s="205"/>
      <c r="CE125" s="205"/>
      <c r="CK125" s="205"/>
      <c r="CQ125" s="205"/>
      <c r="CW125" s="205"/>
      <c r="DC125" s="205"/>
      <c r="DI125" s="205"/>
      <c r="DO125" s="205"/>
      <c r="DU125" s="205"/>
      <c r="EA125" s="205"/>
      <c r="EG125" s="205"/>
      <c r="EU125" s="205"/>
      <c r="FA125" s="802"/>
      <c r="FG125" s="802"/>
      <c r="FM125" s="802"/>
      <c r="FS125" s="802"/>
      <c r="FY125" s="802"/>
      <c r="GE125" s="802"/>
      <c r="GK125" s="802"/>
      <c r="GQ125" s="802"/>
    </row>
    <row r="126" spans="1:227" x14ac:dyDescent="0.25">
      <c r="C126" s="205"/>
      <c r="I126" s="205"/>
      <c r="O126" s="205"/>
      <c r="U126" s="205"/>
      <c r="AA126" s="205"/>
      <c r="AG126" s="205"/>
      <c r="AM126" s="205"/>
      <c r="AS126" s="205"/>
      <c r="AY126" s="205"/>
      <c r="BE126" s="205"/>
      <c r="BK126" s="205"/>
      <c r="BY126" s="205"/>
      <c r="CE126" s="205"/>
      <c r="CK126" s="205"/>
      <c r="CQ126" s="205"/>
      <c r="CW126" s="205"/>
      <c r="DC126" s="205"/>
      <c r="DI126" s="205"/>
      <c r="DO126" s="205"/>
      <c r="DU126" s="205"/>
      <c r="EA126" s="205"/>
      <c r="EG126" s="205"/>
      <c r="EU126" s="205"/>
      <c r="FA126" s="802"/>
      <c r="FG126" s="802"/>
      <c r="FM126" s="802"/>
      <c r="FS126" s="802"/>
      <c r="FY126" s="802"/>
      <c r="GE126" s="802"/>
      <c r="GK126" s="802"/>
      <c r="GQ126" s="802"/>
    </row>
    <row r="127" spans="1:227" x14ac:dyDescent="0.25">
      <c r="C127" s="205"/>
      <c r="I127" s="205"/>
      <c r="O127" s="205"/>
      <c r="U127" s="205"/>
      <c r="AA127" s="205"/>
      <c r="AG127" s="205"/>
      <c r="AM127" s="205"/>
      <c r="AS127" s="205"/>
      <c r="AY127" s="205"/>
      <c r="BE127" s="205"/>
      <c r="BK127" s="205"/>
      <c r="BY127" s="205"/>
      <c r="CE127" s="205"/>
      <c r="CK127" s="205"/>
      <c r="CQ127" s="205"/>
      <c r="CW127" s="205"/>
      <c r="DC127" s="205"/>
      <c r="DI127" s="205"/>
      <c r="DO127" s="205"/>
      <c r="DU127" s="205"/>
      <c r="EA127" s="205"/>
      <c r="EG127" s="205"/>
      <c r="EU127" s="205"/>
      <c r="FA127" s="802"/>
      <c r="FG127" s="802"/>
      <c r="FM127" s="802"/>
      <c r="FS127" s="802"/>
      <c r="FY127" s="802"/>
      <c r="GE127" s="802"/>
      <c r="GK127" s="802"/>
      <c r="GQ127" s="802"/>
    </row>
    <row r="128" spans="1:227" x14ac:dyDescent="0.25">
      <c r="C128" s="205"/>
      <c r="I128" s="205"/>
      <c r="O128" s="205"/>
      <c r="U128" s="205"/>
      <c r="AA128" s="205"/>
      <c r="AG128" s="205"/>
      <c r="AM128" s="205"/>
      <c r="AS128" s="205"/>
      <c r="AY128" s="205"/>
      <c r="BE128" s="205"/>
      <c r="BK128" s="205"/>
      <c r="BY128" s="205"/>
      <c r="CE128" s="205"/>
      <c r="CK128" s="205"/>
      <c r="CQ128" s="205"/>
      <c r="CW128" s="205"/>
      <c r="DC128" s="205"/>
      <c r="DI128" s="205"/>
      <c r="DO128" s="205"/>
      <c r="DU128" s="205"/>
      <c r="EA128" s="205"/>
      <c r="EG128" s="205"/>
      <c r="EU128" s="205"/>
      <c r="FA128" s="802"/>
      <c r="FG128" s="802"/>
      <c r="FM128" s="802"/>
      <c r="FS128" s="802"/>
      <c r="FY128" s="802"/>
      <c r="GE128" s="802"/>
      <c r="GK128" s="802"/>
      <c r="GQ128" s="802"/>
    </row>
    <row r="129" spans="3:199" x14ac:dyDescent="0.25">
      <c r="C129" s="205"/>
      <c r="I129" s="205"/>
      <c r="O129" s="205"/>
      <c r="U129" s="205"/>
      <c r="AA129" s="205"/>
      <c r="AG129" s="205"/>
      <c r="AM129" s="205"/>
      <c r="AS129" s="205"/>
      <c r="AY129" s="205"/>
      <c r="BE129" s="205"/>
      <c r="BK129" s="205"/>
      <c r="BY129" s="205"/>
      <c r="CE129" s="205"/>
      <c r="CK129" s="205"/>
      <c r="CQ129" s="205"/>
      <c r="CW129" s="205"/>
      <c r="DC129" s="205"/>
      <c r="DI129" s="205"/>
      <c r="DO129" s="205"/>
      <c r="DU129" s="205"/>
      <c r="EA129" s="205"/>
      <c r="EG129" s="205"/>
      <c r="EU129" s="205"/>
      <c r="FA129" s="802"/>
      <c r="FG129" s="802"/>
      <c r="FM129" s="802"/>
      <c r="FS129" s="802"/>
      <c r="FY129" s="802"/>
      <c r="GE129" s="802"/>
      <c r="GK129" s="802"/>
      <c r="GQ129" s="802"/>
    </row>
    <row r="130" spans="3:199" x14ac:dyDescent="0.25">
      <c r="C130" s="205"/>
      <c r="I130" s="205"/>
      <c r="O130" s="205"/>
      <c r="U130" s="205"/>
      <c r="AA130" s="205"/>
      <c r="AG130" s="205"/>
      <c r="AM130" s="205"/>
      <c r="AS130" s="205"/>
      <c r="AY130" s="205"/>
      <c r="BE130" s="205"/>
      <c r="BK130" s="205"/>
      <c r="BY130" s="205"/>
      <c r="CE130" s="205"/>
      <c r="CK130" s="205"/>
      <c r="CQ130" s="205"/>
      <c r="CW130" s="205"/>
      <c r="DC130" s="205"/>
      <c r="DI130" s="205"/>
      <c r="DO130" s="205"/>
      <c r="DU130" s="205"/>
      <c r="EA130" s="205"/>
      <c r="EG130" s="205"/>
      <c r="EU130" s="205"/>
      <c r="FA130" s="802"/>
      <c r="FG130" s="802"/>
      <c r="FM130" s="802"/>
      <c r="FS130" s="802"/>
      <c r="FY130" s="802"/>
      <c r="GE130" s="802"/>
      <c r="GK130" s="802"/>
      <c r="GQ130" s="802"/>
    </row>
    <row r="131" spans="3:199" x14ac:dyDescent="0.25">
      <c r="C131" s="205"/>
      <c r="I131" s="205"/>
      <c r="O131" s="205"/>
      <c r="U131" s="205"/>
      <c r="AA131" s="205"/>
      <c r="AG131" s="205"/>
      <c r="AM131" s="205"/>
      <c r="AS131" s="205"/>
      <c r="AY131" s="205"/>
      <c r="BE131" s="205"/>
      <c r="BK131" s="205"/>
      <c r="BY131" s="205"/>
      <c r="CE131" s="205"/>
      <c r="CK131" s="205"/>
      <c r="CQ131" s="205"/>
      <c r="CW131" s="205"/>
      <c r="DC131" s="205"/>
      <c r="DI131" s="205"/>
      <c r="DO131" s="205"/>
      <c r="DU131" s="205"/>
      <c r="EA131" s="205"/>
      <c r="EG131" s="205"/>
      <c r="EU131" s="205"/>
      <c r="FA131" s="802"/>
      <c r="FG131" s="802"/>
      <c r="FM131" s="802"/>
      <c r="FS131" s="802"/>
      <c r="FY131" s="802"/>
      <c r="GE131" s="802"/>
      <c r="GK131" s="802"/>
      <c r="GQ131" s="802"/>
    </row>
  </sheetData>
  <dataConsolidate link="1"/>
  <mergeCells count="73">
    <mergeCell ref="BP3:BP113"/>
    <mergeCell ref="BX3:BX113"/>
    <mergeCell ref="CD3:CD113"/>
    <mergeCell ref="CJ3:CJ113"/>
    <mergeCell ref="CP3:CP113"/>
    <mergeCell ref="AL3:AL113"/>
    <mergeCell ref="AR3:AR113"/>
    <mergeCell ref="AX3:AX113"/>
    <mergeCell ref="BD3:BD113"/>
    <mergeCell ref="BJ3:BJ113"/>
    <mergeCell ref="H3:H113"/>
    <mergeCell ref="N3:N113"/>
    <mergeCell ref="T3:T113"/>
    <mergeCell ref="Z3:Z113"/>
    <mergeCell ref="AF3:AF113"/>
    <mergeCell ref="HS1:HS3"/>
    <mergeCell ref="HQ1:HQ3"/>
    <mergeCell ref="HP1:HP3"/>
    <mergeCell ref="FS2:FW2"/>
    <mergeCell ref="FY2:GC2"/>
    <mergeCell ref="GE2:GI2"/>
    <mergeCell ref="HO1:HO3"/>
    <mergeCell ref="GK2:GO2"/>
    <mergeCell ref="HN1:HN113"/>
    <mergeCell ref="GV3:GV113"/>
    <mergeCell ref="FX3:FX113"/>
    <mergeCell ref="GD3:GD113"/>
    <mergeCell ref="GJ3:GJ113"/>
    <mergeCell ref="GP3:GP113"/>
    <mergeCell ref="C1:BX1"/>
    <mergeCell ref="BY1:ET1"/>
    <mergeCell ref="C2:G2"/>
    <mergeCell ref="I2:M2"/>
    <mergeCell ref="O2:S2"/>
    <mergeCell ref="BE2:BI2"/>
    <mergeCell ref="AM2:AQ2"/>
    <mergeCell ref="AS2:AW2"/>
    <mergeCell ref="AY2:BC2"/>
    <mergeCell ref="U2:Y2"/>
    <mergeCell ref="AA2:AE2"/>
    <mergeCell ref="AG2:AK2"/>
    <mergeCell ref="BY2:CC2"/>
    <mergeCell ref="CE2:CI2"/>
    <mergeCell ref="CK2:CO2"/>
    <mergeCell ref="CQ2:CU2"/>
    <mergeCell ref="EF3:EF113"/>
    <mergeCell ref="EA2:EE2"/>
    <mergeCell ref="CV3:CV113"/>
    <mergeCell ref="DB3:DB113"/>
    <mergeCell ref="HR1:HR3"/>
    <mergeCell ref="CW2:DA2"/>
    <mergeCell ref="DH3:DH113"/>
    <mergeCell ref="DN3:DN113"/>
    <mergeCell ref="DT3:DT113"/>
    <mergeCell ref="DZ3:DZ113"/>
    <mergeCell ref="EL3:EL113"/>
    <mergeCell ref="ET3:ET113"/>
    <mergeCell ref="EZ3:EZ113"/>
    <mergeCell ref="FF3:FF113"/>
    <mergeCell ref="FL3:FL113"/>
    <mergeCell ref="FR3:FR113"/>
    <mergeCell ref="BK2:BO2"/>
    <mergeCell ref="EG2:EK2"/>
    <mergeCell ref="GX2:HM2"/>
    <mergeCell ref="EU2:EY2"/>
    <mergeCell ref="FA2:FE2"/>
    <mergeCell ref="FG2:FK2"/>
    <mergeCell ref="FM2:FQ2"/>
    <mergeCell ref="GQ2:GU2"/>
    <mergeCell ref="DC2:DG2"/>
    <mergeCell ref="DI2:DM2"/>
    <mergeCell ref="DO2:DS2"/>
    <mergeCell ref="DU2:DY2"/>
  </mergeCells>
  <phoneticPr fontId="16" type="noConversion"/>
  <conditionalFormatting sqref="AH12:AJ12">
    <cfRule type="duplicateValues" dxfId="3" priority="7"/>
  </conditionalFormatting>
  <conditionalFormatting sqref="AB12:AD12">
    <cfRule type="duplicateValues" dxfId="2" priority="1"/>
  </conditionalFormatting>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83">
        <x14:dataValidation type="list" allowBlank="1" showInputMessage="1" showErrorMessage="1">
          <x14:formula1>
            <xm:f>'C:\Users\tna70\AppData\Local\Temp\Temp1_Attachments_grigoriy.vasilchenko@transoe.ru_2016-08-22_10-04-48.zip\[Рязань РП.xlsm]Системный'!#REF!</xm:f>
          </x14:formula1>
          <xm:sqref>EV29:EV103</xm:sqref>
        </x14:dataValidation>
        <x14:dataValidation type="list" allowBlank="1" showInputMessage="1" showErrorMessage="1">
          <x14:formula1>
            <xm:f>'D:\projects\SSN Lopatino\Конфигуратор\SSN\VU\[Лопатино.xlsm]Системный'!#REF!</xm:f>
          </x14:formula1>
          <xm:sqref>R8</xm:sqref>
        </x14:dataValidation>
        <x14:dataValidation type="list" allowBlank="1" showInputMessage="1" showErrorMessage="1">
          <x14:formula1>
            <xm:f>'D:\projects\SSN Lopatino\Конфигуратор\SSN\VU\[Лопатино.xlsm]Системный'!#REF!</xm:f>
          </x14:formula1>
          <xm:sqref>F21</xm:sqref>
        </x14:dataValidation>
        <x14:dataValidation type="list" allowBlank="1" showInputMessage="1" showErrorMessage="1">
          <x14:formula1>
            <xm:f>'D:\projects\SSN Lopatino\Конфигуратор\SSN\VU\[Лопатино.xlsm]Системный'!#REF!</xm:f>
          </x14:formula1>
          <xm:sqref>F20</xm:sqref>
        </x14:dataValidation>
        <x14:dataValidation type="list" allowBlank="1" showInputMessage="1" showErrorMessage="1">
          <x14:formula1>
            <xm:f>'D:\projects\SSN Lopatino\Конфигуратор\SSN\VU\[Лопатино.xlsm]Системный'!#REF!</xm:f>
          </x14:formula1>
          <xm:sqref>F19</xm:sqref>
        </x14:dataValidation>
        <x14:dataValidation type="list" allowBlank="1" showInputMessage="1" showErrorMessage="1">
          <x14:formula1>
            <xm:f>'D:\projects\SSN Lopatino\Конфигуратор\SSN\VU\[Лопатино.xlsm]Системный'!#REF!</xm:f>
          </x14:formula1>
          <xm:sqref>F18</xm:sqref>
        </x14:dataValidation>
        <x14:dataValidation type="list" allowBlank="1" showInputMessage="1" showErrorMessage="1">
          <x14:formula1>
            <xm:f>'D:\projects\SSN Lopatino\Конфигуратор\SSN\VU\[Лопатино.xlsm]Системный'!#REF!</xm:f>
          </x14:formula1>
          <xm:sqref>F17</xm:sqref>
        </x14:dataValidation>
        <x14:dataValidation type="list" allowBlank="1" showInputMessage="1" showErrorMessage="1">
          <x14:formula1>
            <xm:f>'D:\projects\SSN Lopatino\Конфигуратор\SSN\VU\[Лопатино.xlsm]Системный'!#REF!</xm:f>
          </x14:formula1>
          <xm:sqref>F16</xm:sqref>
        </x14:dataValidation>
        <x14:dataValidation type="list" allowBlank="1" showInputMessage="1" showErrorMessage="1">
          <x14:formula1>
            <xm:f>'D:\projects\SSN Lopatino\Конфигуратор\SSN\VU\[Лопатино.xlsm]Системный'!#REF!</xm:f>
          </x14:formula1>
          <xm:sqref>F15</xm:sqref>
        </x14:dataValidation>
        <x14:dataValidation type="list" allowBlank="1" showInputMessage="1" showErrorMessage="1">
          <x14:formula1>
            <xm:f>'D:\projects\SSN Lopatino\Конфигуратор\SSN\VU\[Лопатино.xlsm]Системный'!#REF!</xm:f>
          </x14:formula1>
          <xm:sqref>F14</xm:sqref>
        </x14:dataValidation>
        <x14:dataValidation type="list" allowBlank="1" showInputMessage="1" showErrorMessage="1">
          <x14:formula1>
            <xm:f>'D:\projects\SSN Lopatino\Конфигуратор\SSN\VU\[Лопатино.xlsm]Системный'!#REF!</xm:f>
          </x14:formula1>
          <xm:sqref>F13</xm:sqref>
        </x14:dataValidation>
        <x14:dataValidation type="list" allowBlank="1" showInputMessage="1" showErrorMessage="1">
          <x14:formula1>
            <xm:f>'D:\projects\SSN Lopatino\Конфигуратор\SSN\VU\[Лопатино.xlsm]Системный'!#REF!</xm:f>
          </x14:formula1>
          <xm:sqref>F12</xm:sqref>
        </x14:dataValidation>
        <x14:dataValidation type="list" allowBlank="1" showInputMessage="1" showErrorMessage="1">
          <x14:formula1>
            <xm:f>'D:\projects\SSN Lopatino\Конфигуратор\SSN\VU\[Лопатино.xlsm]Системный'!#REF!</xm:f>
          </x14:formula1>
          <xm:sqref>F11</xm:sqref>
        </x14:dataValidation>
        <x14:dataValidation type="list" allowBlank="1" showInputMessage="1" showErrorMessage="1">
          <x14:formula1>
            <xm:f>'D:\projects\SSN Lopatino\Конфигуратор\SSN\VU\[Лопатино.xlsm]Системный'!#REF!</xm:f>
          </x14:formula1>
          <xm:sqref>F10</xm:sqref>
        </x14:dataValidation>
        <x14:dataValidation type="list" allowBlank="1" showInputMessage="1" showErrorMessage="1">
          <x14:formula1>
            <xm:f>'D:\projects\SSN Lopatino\Конфигуратор\SSN\VU\[Лопатино.xlsm]Системный'!#REF!</xm:f>
          </x14:formula1>
          <xm:sqref>F9</xm:sqref>
        </x14:dataValidation>
        <x14:dataValidation type="list" allowBlank="1" showInputMessage="1" showErrorMessage="1">
          <x14:formula1>
            <xm:f>'D:\projects\SSN Lopatino\Конфигуратор\SSN\VU\[Лопатино.xlsm]Системный'!#REF!</xm:f>
          </x14:formula1>
          <xm:sqref>F8</xm:sqref>
        </x14:dataValidation>
        <x14:dataValidation type="list" allowBlank="1" showInputMessage="1" showErrorMessage="1">
          <x14:formula1>
            <xm:f>'D:\projects\SSN Lopatino\Конфигуратор\SSN\VU\[Лопатино.xlsm]Системный'!#REF!</xm:f>
          </x14:formula1>
          <xm:sqref>F7</xm:sqref>
        </x14:dataValidation>
        <x14:dataValidation type="list" allowBlank="1" showInputMessage="1" showErrorMessage="1">
          <x14:formula1>
            <xm:f>'D:\projects\SSN Lopatino\Конфигуратор\SSN\VU\[Лопатино.xlsm]Системный'!#REF!</xm:f>
          </x14:formula1>
          <xm:sqref>F6</xm:sqref>
        </x14:dataValidation>
        <x14:dataValidation type="list" allowBlank="1" showInputMessage="1" showErrorMessage="1">
          <x14:formula1>
            <xm:f>'D:\projects\SSN Lopatino\Конфигуратор\SSN\VU\[Лопатино.xlsm]Системный'!#REF!</xm:f>
          </x14:formula1>
          <xm:sqref>F5</xm:sqref>
        </x14:dataValidation>
        <x14:dataValidation type="list" allowBlank="1" showInputMessage="1" showErrorMessage="1">
          <x14:formula1>
            <xm:f>'D:\projects\SSN Lopatino\Конфигуратор\SSN\VU\[Лопатино.xlsm]Системный'!#REF!</xm:f>
          </x14:formula1>
          <xm:sqref>F4</xm:sqref>
        </x14:dataValidation>
        <x14:dataValidation type="list" allowBlank="1" showInputMessage="1" showErrorMessage="1">
          <x14:formula1>
            <xm:f>'C:\shared\Староликеево-20181122T093400Z-001\Староликеево\наработки\ВУ\19-03\[!УСО2.xlsm]Системный'!#REF!</xm:f>
          </x14:formula1>
          <xm:sqref>J4 AT4 AN10 P4 BF10 V4 AZ4 D4</xm:sqref>
        </x14:dataValidation>
        <x14:dataValidation type="list" allowBlank="1" showInputMessage="1" showErrorMessage="1">
          <x14:formula1>
            <xm:f>'D:\projects\SSN Lopatino\Конфигуратор\SSN\VU\[Лопатино.xlsm]Системный'!#REF!</xm:f>
          </x14:formula1>
          <xm:sqref>EV4:EV28</xm:sqref>
        </x14:dataValidation>
        <x14:dataValidation type="list" allowBlank="1" showInputMessage="1" showErrorMessage="1">
          <x14:formula1>
            <xm:f>'D:\projects\SSN Lopatino\Конфигуратор\SSN\VU\[Лопатино.xlsm]Системный'!#REF!</xm:f>
          </x14:formula1>
          <xm:sqref>EX28</xm:sqref>
        </x14:dataValidation>
        <x14:dataValidation type="list" allowBlank="1" showInputMessage="1" showErrorMessage="1">
          <x14:formula1>
            <xm:f>'D:\projects\SSN Lopatino\Конфигуратор\SSN\VU\[Лопатино.xlsm]Системный'!#REF!</xm:f>
          </x14:formula1>
          <xm:sqref>EL3:EL113</xm:sqref>
        </x14:dataValidation>
        <x14:dataValidation type="list" allowBlank="1" showInputMessage="1" showErrorMessage="1">
          <x14:formula1>
            <xm:f>'D:\projects\SSN Lopatino\Конфигуратор\SSN\VU\[Лопатино.xlsm]Системный'!#REF!</xm:f>
          </x14:formula1>
          <xm:sqref>DL28</xm:sqref>
        </x14:dataValidation>
        <x14:dataValidation type="list" allowBlank="1" showInputMessage="1" showErrorMessage="1">
          <x14:formula1>
            <xm:f>'D:\projects\SSN Lopatino\Конфигуратор\SSN\VU\[Лопатино.xlsm]Системный'!#REF!</xm:f>
          </x14:formula1>
          <xm:sqref>CT28</xm:sqref>
        </x14:dataValidation>
        <x14:dataValidation type="list" allowBlank="1" showInputMessage="1" showErrorMessage="1">
          <x14:formula1>
            <xm:f>'D:\projects\SSN Lopatino\Конфигуратор\SSN\VU\[Лопатино.xlsm]Системный'!#REF!</xm:f>
          </x14:formula1>
          <xm:sqref>CN28</xm:sqref>
        </x14:dataValidation>
        <x14:dataValidation type="list" allowBlank="1" showInputMessage="1" showErrorMessage="1">
          <x14:formula1>
            <xm:f>'D:\projects\SSN Lopatino\Конфигуратор\SSN\VU\[Лопатино.xlsm]Системный'!#REF!</xm:f>
          </x14:formula1>
          <xm:sqref>CH28</xm:sqref>
        </x14:dataValidation>
        <x14:dataValidation type="list" allowBlank="1" showInputMessage="1" showErrorMessage="1">
          <x14:formula1>
            <xm:f>'D:\projects\SSN Lopatino\Конфигуратор\SSN\VU\[Лопатино.xlsm]Системный'!#REF!</xm:f>
          </x14:formula1>
          <xm:sqref>CB28</xm:sqref>
        </x14:dataValidation>
        <x14:dataValidation type="list" allowBlank="1" showInputMessage="1" showErrorMessage="1">
          <x14:formula1>
            <xm:f>'D:\projects\SSN Lopatino\Конфигуратор\SSN\VU\[Лопатино.xlsm]Системный'!#REF!</xm:f>
          </x14:formula1>
          <xm:sqref>BH28</xm:sqref>
        </x14:dataValidation>
        <x14:dataValidation type="list" allowBlank="1" showInputMessage="1" showErrorMessage="1">
          <x14:formula1>
            <xm:f>'D:\projects\SSN Lopatino\Конфигуратор\SSN\VU\[Лопатино.xlsm]Системный'!#REF!</xm:f>
          </x14:formula1>
          <xm:sqref>AP28</xm:sqref>
        </x14:dataValidation>
        <x14:dataValidation type="list" allowBlank="1" showInputMessage="1" showErrorMessage="1">
          <x14:formula1>
            <xm:f>'D:\projects\SSN Lopatino\Конфигуратор\SSN\VU\[Лопатино.xlsm]Системный'!#REF!</xm:f>
          </x14:formula1>
          <xm:sqref>EX27</xm:sqref>
        </x14:dataValidation>
        <x14:dataValidation type="list" allowBlank="1" showInputMessage="1" showErrorMessage="1">
          <x14:formula1>
            <xm:f>'D:\projects\SSN Lopatino\Конфигуратор\SSN\VU\[Лопатино.xlsm]Системный'!#REF!</xm:f>
          </x14:formula1>
          <xm:sqref>DL27</xm:sqref>
        </x14:dataValidation>
        <x14:dataValidation type="list" allowBlank="1" showInputMessage="1" showErrorMessage="1">
          <x14:formula1>
            <xm:f>'D:\projects\SSN Lopatino\Конфигуратор\SSN\VU\[Лопатино.xlsm]Системный'!#REF!</xm:f>
          </x14:formula1>
          <xm:sqref>CT27</xm:sqref>
        </x14:dataValidation>
        <x14:dataValidation type="list" allowBlank="1" showInputMessage="1" showErrorMessage="1">
          <x14:formula1>
            <xm:f>'D:\projects\SSN Lopatino\Конфигуратор\SSN\VU\[Лопатино.xlsm]Системный'!#REF!</xm:f>
          </x14:formula1>
          <xm:sqref>CN27</xm:sqref>
        </x14:dataValidation>
        <x14:dataValidation type="list" allowBlank="1" showInputMessage="1" showErrorMessage="1">
          <x14:formula1>
            <xm:f>'D:\projects\SSN Lopatino\Конфигуратор\SSN\VU\[Лопатино.xlsm]Системный'!#REF!</xm:f>
          </x14:formula1>
          <xm:sqref>CH27</xm:sqref>
        </x14:dataValidation>
        <x14:dataValidation type="list" allowBlank="1" showInputMessage="1" showErrorMessage="1">
          <x14:formula1>
            <xm:f>'D:\projects\SSN Lopatino\Конфигуратор\SSN\VU\[Лопатино.xlsm]Системный'!#REF!</xm:f>
          </x14:formula1>
          <xm:sqref>CB27</xm:sqref>
        </x14:dataValidation>
        <x14:dataValidation type="list" allowBlank="1" showInputMessage="1" showErrorMessage="1">
          <x14:formula1>
            <xm:f>'D:\projects\SSN Lopatino\Конфигуратор\SSN\VU\[Лопатино.xlsm]Системный'!#REF!</xm:f>
          </x14:formula1>
          <xm:sqref>BH27</xm:sqref>
        </x14:dataValidation>
        <x14:dataValidation type="list" allowBlank="1" showInputMessage="1" showErrorMessage="1">
          <x14:formula1>
            <xm:f>'D:\projects\SSN Lopatino\Конфигуратор\SSN\VU\[Лопатино.xlsm]Системный'!#REF!</xm:f>
          </x14:formula1>
          <xm:sqref>AP27</xm:sqref>
        </x14:dataValidation>
        <x14:dataValidation type="list" allowBlank="1" showInputMessage="1" showErrorMessage="1">
          <x14:formula1>
            <xm:f>'D:\projects\SSN Lopatino\Конфигуратор\SSN\VU\[Лопатино.xlsm]Системный'!#REF!</xm:f>
          </x14:formula1>
          <xm:sqref>FP26</xm:sqref>
        </x14:dataValidation>
        <x14:dataValidation type="list" allowBlank="1" showInputMessage="1" showErrorMessage="1">
          <x14:formula1>
            <xm:f>'D:\projects\SSN Lopatino\Конфигуратор\SSN\VU\[Лопатино.xlsm]Системный'!#REF!</xm:f>
          </x14:formula1>
          <xm:sqref>FJ26</xm:sqref>
        </x14:dataValidation>
        <x14:dataValidation type="list" allowBlank="1" showInputMessage="1" showErrorMessage="1">
          <x14:formula1>
            <xm:f>'D:\projects\SSN Lopatino\Конфигуратор\SSN\VU\[Лопатино.xlsm]Системный'!#REF!</xm:f>
          </x14:formula1>
          <xm:sqref>EX26</xm:sqref>
        </x14:dataValidation>
        <x14:dataValidation type="list" allowBlank="1" showInputMessage="1" showErrorMessage="1">
          <x14:formula1>
            <xm:f>'D:\projects\SSN Lopatino\Конфигуратор\SSN\VU\[Лопатино.xlsm]Системный'!#REF!</xm:f>
          </x14:formula1>
          <xm:sqref>DL26</xm:sqref>
        </x14:dataValidation>
        <x14:dataValidation type="list" allowBlank="1" showInputMessage="1" showErrorMessage="1">
          <x14:formula1>
            <xm:f>'D:\projects\SSN Lopatino\Конфигуратор\SSN\VU\[Лопатино.xlsm]Системный'!#REF!</xm:f>
          </x14:formula1>
          <xm:sqref>CT26</xm:sqref>
        </x14:dataValidation>
        <x14:dataValidation type="list" allowBlank="1" showInputMessage="1" showErrorMessage="1">
          <x14:formula1>
            <xm:f>'D:\projects\SSN Lopatino\Конфигуратор\SSN\VU\[Лопатино.xlsm]Системный'!#REF!</xm:f>
          </x14:formula1>
          <xm:sqref>CN26</xm:sqref>
        </x14:dataValidation>
        <x14:dataValidation type="list" allowBlank="1" showInputMessage="1" showErrorMessage="1">
          <x14:formula1>
            <xm:f>'D:\projects\SSN Lopatino\Конфигуратор\SSN\VU\[Лопатино.xlsm]Системный'!#REF!</xm:f>
          </x14:formula1>
          <xm:sqref>CH26</xm:sqref>
        </x14:dataValidation>
        <x14:dataValidation type="list" allowBlank="1" showInputMessage="1" showErrorMessage="1">
          <x14:formula1>
            <xm:f>'D:\projects\SSN Lopatino\Конфигуратор\SSN\VU\[Лопатино.xlsm]Системный'!#REF!</xm:f>
          </x14:formula1>
          <xm:sqref>CB26</xm:sqref>
        </x14:dataValidation>
        <x14:dataValidation type="list" allowBlank="1" showInputMessage="1" showErrorMessage="1">
          <x14:formula1>
            <xm:f>'D:\projects\SSN Lopatino\Конфигуратор\SSN\VU\[Лопатино.xlsm]Системный'!#REF!</xm:f>
          </x14:formula1>
          <xm:sqref>BH26</xm:sqref>
        </x14:dataValidation>
        <x14:dataValidation type="list" allowBlank="1" showInputMessage="1" showErrorMessage="1">
          <x14:formula1>
            <xm:f>'D:\projects\SSN Lopatino\Конфигуратор\SSN\VU\[Лопатино.xlsm]Системный'!#REF!</xm:f>
          </x14:formula1>
          <xm:sqref>AP26</xm:sqref>
        </x14:dataValidation>
        <x14:dataValidation type="list" allowBlank="1" showInputMessage="1" showErrorMessage="1">
          <x14:formula1>
            <xm:f>'D:\projects\SSN Lopatino\Конфигуратор\SSN\VU\[Лопатино.xlsm]Системный'!#REF!</xm:f>
          </x14:formula1>
          <xm:sqref>EX25</xm:sqref>
        </x14:dataValidation>
        <x14:dataValidation type="list" allowBlank="1" showInputMessage="1" showErrorMessage="1">
          <x14:formula1>
            <xm:f>'D:\projects\SSN Lopatino\Конфигуратор\SSN\VU\[Лопатино.xlsm]Системный'!#REF!</xm:f>
          </x14:formula1>
          <xm:sqref>DL25</xm:sqref>
        </x14:dataValidation>
        <x14:dataValidation type="list" allowBlank="1" showInputMessage="1" showErrorMessage="1">
          <x14:formula1>
            <xm:f>'D:\projects\SSN Lopatino\Конфигуратор\SSN\VU\[Лопатино.xlsm]Системный'!#REF!</xm:f>
          </x14:formula1>
          <xm:sqref>CT25</xm:sqref>
        </x14:dataValidation>
        <x14:dataValidation type="list" allowBlank="1" showInputMessage="1" showErrorMessage="1">
          <x14:formula1>
            <xm:f>'D:\projects\SSN Lopatino\Конфигуратор\SSN\VU\[Лопатино.xlsm]Системный'!#REF!</xm:f>
          </x14:formula1>
          <xm:sqref>CN25</xm:sqref>
        </x14:dataValidation>
        <x14:dataValidation type="list" allowBlank="1" showInputMessage="1" showErrorMessage="1">
          <x14:formula1>
            <xm:f>'D:\projects\SSN Lopatino\Конфигуратор\SSN\VU\[Лопатино.xlsm]Системный'!#REF!</xm:f>
          </x14:formula1>
          <xm:sqref>CH25</xm:sqref>
        </x14:dataValidation>
        <x14:dataValidation type="list" allowBlank="1" showInputMessage="1" showErrorMessage="1">
          <x14:formula1>
            <xm:f>'D:\projects\SSN Lopatino\Конфигуратор\SSN\VU\[Лопатино.xlsm]Системный'!#REF!</xm:f>
          </x14:formula1>
          <xm:sqref>CB25</xm:sqref>
        </x14:dataValidation>
        <x14:dataValidation type="list" allowBlank="1" showInputMessage="1" showErrorMessage="1">
          <x14:formula1>
            <xm:f>'D:\projects\SSN Lopatino\Конфигуратор\SSN\VU\[Лопатино.xlsm]Системный'!#REF!</xm:f>
          </x14:formula1>
          <xm:sqref>BH25</xm:sqref>
        </x14:dataValidation>
        <x14:dataValidation type="list" allowBlank="1" showInputMessage="1" showErrorMessage="1">
          <x14:formula1>
            <xm:f>'D:\projects\SSN Lopatino\Конфигуратор\SSN\VU\[Лопатино.xlsm]Системный'!#REF!</xm:f>
          </x14:formula1>
          <xm:sqref>AP25</xm:sqref>
        </x14:dataValidation>
        <x14:dataValidation type="list" allowBlank="1" showInputMessage="1" showErrorMessage="1">
          <x14:formula1>
            <xm:f>'D:\projects\SSN Lopatino\Конфигуратор\SSN\VU\[Лопатино.xlsm]Системный'!#REF!</xm:f>
          </x14:formula1>
          <xm:sqref>FP24</xm:sqref>
        </x14:dataValidation>
        <x14:dataValidation type="list" allowBlank="1" showInputMessage="1" showErrorMessage="1">
          <x14:formula1>
            <xm:f>'D:\projects\SSN Lopatino\Конфигуратор\SSN\VU\[Лопатино.xlsm]Системный'!#REF!</xm:f>
          </x14:formula1>
          <xm:sqref>EX24</xm:sqref>
        </x14:dataValidation>
        <x14:dataValidation type="list" allowBlank="1" showInputMessage="1" showErrorMessage="1">
          <x14:formula1>
            <xm:f>'D:\projects\SSN Lopatino\Конфигуратор\SSN\VU\[Лопатино.xlsm]Системный'!#REF!</xm:f>
          </x14:formula1>
          <xm:sqref>DL24</xm:sqref>
        </x14:dataValidation>
        <x14:dataValidation type="list" allowBlank="1" showInputMessage="1" showErrorMessage="1">
          <x14:formula1>
            <xm:f>'D:\projects\SSN Lopatino\Конфигуратор\SSN\VU\[Лопатино.xlsm]Системный'!#REF!</xm:f>
          </x14:formula1>
          <xm:sqref>CT24</xm:sqref>
        </x14:dataValidation>
        <x14:dataValidation type="list" allowBlank="1" showInputMessage="1" showErrorMessage="1">
          <x14:formula1>
            <xm:f>'D:\projects\SSN Lopatino\Конфигуратор\SSN\VU\[Лопатино.xlsm]Системный'!#REF!</xm:f>
          </x14:formula1>
          <xm:sqref>CN24</xm:sqref>
        </x14:dataValidation>
        <x14:dataValidation type="list" allowBlank="1" showInputMessage="1" showErrorMessage="1">
          <x14:formula1>
            <xm:f>'D:\projects\SSN Lopatino\Конфигуратор\SSN\VU\[Лопатино.xlsm]Системный'!#REF!</xm:f>
          </x14:formula1>
          <xm:sqref>CH24</xm:sqref>
        </x14:dataValidation>
        <x14:dataValidation type="list" allowBlank="1" showInputMessage="1" showErrorMessage="1">
          <x14:formula1>
            <xm:f>'D:\projects\SSN Lopatino\Конфигуратор\SSN\VU\[Лопатино.xlsm]Системный'!#REF!</xm:f>
          </x14:formula1>
          <xm:sqref>CB24</xm:sqref>
        </x14:dataValidation>
        <x14:dataValidation type="list" allowBlank="1" showInputMessage="1" showErrorMessage="1">
          <x14:formula1>
            <xm:f>'D:\projects\SSN Lopatino\Конфигуратор\SSN\VU\[Лопатино.xlsm]Системный'!#REF!</xm:f>
          </x14:formula1>
          <xm:sqref>BH24</xm:sqref>
        </x14:dataValidation>
        <x14:dataValidation type="list" allowBlank="1" showInputMessage="1" showErrorMessage="1">
          <x14:formula1>
            <xm:f>'D:\projects\SSN Lopatino\Конфигуратор\SSN\VU\[Лопатино.xlsm]Системный'!#REF!</xm:f>
          </x14:formula1>
          <xm:sqref>EX23</xm:sqref>
        </x14:dataValidation>
        <x14:dataValidation type="list" allowBlank="1" showInputMessage="1" showErrorMessage="1">
          <x14:formula1>
            <xm:f>'D:\projects\SSN Lopatino\Конфигуратор\SSN\VU\[Лопатино.xlsm]Системный'!#REF!</xm:f>
          </x14:formula1>
          <xm:sqref>DL23</xm:sqref>
        </x14:dataValidation>
        <x14:dataValidation type="list" allowBlank="1" showInputMessage="1" showErrorMessage="1">
          <x14:formula1>
            <xm:f>'D:\projects\SSN Lopatino\Конфигуратор\SSN\VU\[Лопатино.xlsm]Системный'!#REF!</xm:f>
          </x14:formula1>
          <xm:sqref>CT23</xm:sqref>
        </x14:dataValidation>
        <x14:dataValidation type="list" allowBlank="1" showInputMessage="1" showErrorMessage="1">
          <x14:formula1>
            <xm:f>'D:\projects\SSN Lopatino\Конфигуратор\SSN\VU\[Лопатино.xlsm]Системный'!#REF!</xm:f>
          </x14:formula1>
          <xm:sqref>CN23</xm:sqref>
        </x14:dataValidation>
        <x14:dataValidation type="list" allowBlank="1" showInputMessage="1" showErrorMessage="1">
          <x14:formula1>
            <xm:f>'D:\projects\SSN Lopatino\Конфигуратор\SSN\VU\[Лопатино.xlsm]Системный'!#REF!</xm:f>
          </x14:formula1>
          <xm:sqref>CH23</xm:sqref>
        </x14:dataValidation>
        <x14:dataValidation type="list" allowBlank="1" showInputMessage="1" showErrorMessage="1">
          <x14:formula1>
            <xm:f>'D:\projects\SSN Lopatino\Конфигуратор\SSN\VU\[Лопатино.xlsm]Системный'!#REF!</xm:f>
          </x14:formula1>
          <xm:sqref>CB23</xm:sqref>
        </x14:dataValidation>
        <x14:dataValidation type="list" allowBlank="1" showInputMessage="1" showErrorMessage="1">
          <x14:formula1>
            <xm:f>'D:\projects\SSN Lopatino\Конфигуратор\SSN\VU\[Лопатино.xlsm]Системный'!#REF!</xm:f>
          </x14:formula1>
          <xm:sqref>BH23</xm:sqref>
        </x14:dataValidation>
        <x14:dataValidation type="list" allowBlank="1" showInputMessage="1" showErrorMessage="1">
          <x14:formula1>
            <xm:f>'D:\projects\SSN Lopatino\Конфигуратор\SSN\VU\[Лопатино.xlsm]Системный'!#REF!</xm:f>
          </x14:formula1>
          <xm:sqref>FP22</xm:sqref>
        </x14:dataValidation>
        <x14:dataValidation type="list" allowBlank="1" showInputMessage="1" showErrorMessage="1">
          <x14:formula1>
            <xm:f>'D:\projects\SSN Lopatino\Конфигуратор\SSN\VU\[Лопатино.xlsm]Системный'!#REF!</xm:f>
          </x14:formula1>
          <xm:sqref>FP20</xm:sqref>
        </x14:dataValidation>
        <x14:dataValidation type="list" allowBlank="1" showInputMessage="1" showErrorMessage="1">
          <x14:formula1>
            <xm:f>'D:\projects\SSN Lopatino\Конфигуратор\SSN\VU\[Лопатино.xlsm]Системный'!#REF!</xm:f>
          </x14:formula1>
          <xm:sqref>FJ20</xm:sqref>
        </x14:dataValidation>
        <x14:dataValidation type="list" allowBlank="1" showInputMessage="1" showErrorMessage="1">
          <x14:formula1>
            <xm:f>'D:\projects\SSN Lopatino\Конфигуратор\SSN\VU\[Лопатино.xlsm]Системный'!#REF!</xm:f>
          </x14:formula1>
          <xm:sqref>FP13</xm:sqref>
        </x14:dataValidation>
        <x14:dataValidation type="list" allowBlank="1" showInputMessage="1" showErrorMessage="1">
          <x14:formula1>
            <xm:f>'D:\projects\SSN Lopatino\Конфигуратор\SSN\VU\[Лопатино.xlsm]Системный'!#REF!</xm:f>
          </x14:formula1>
          <xm:sqref>FJ13</xm:sqref>
        </x14:dataValidation>
        <x14:dataValidation type="list" allowBlank="1" showInputMessage="1" showErrorMessage="1">
          <x14:formula1>
            <xm:f>'D:\projects\SSN Lopatino\Конфигуратор\SSN\VU\[Лопатино.xlsm]Системный'!#REF!</xm:f>
          </x14:formula1>
          <xm:sqref>FP12</xm:sqref>
        </x14:dataValidation>
        <x14:dataValidation type="list" allowBlank="1" showInputMessage="1" showErrorMessage="1">
          <x14:formula1>
            <xm:f>'D:\projects\SSN Lopatino\Конфигуратор\SSN\VU\[Лопатино.xlsm]Системный'!#REF!</xm:f>
          </x14:formula1>
          <xm:sqref>FJ12</xm:sqref>
        </x14:dataValidation>
        <x14:dataValidation type="list" allowBlank="1" showInputMessage="1" showErrorMessage="1">
          <x14:formula1>
            <xm:f>'D:\projects\SSN Lopatino\Конфигуратор\SSN\VU\[Лопатино.xlsm]Системный'!#REF!</xm:f>
          </x14:formula1>
          <xm:sqref>EX11</xm:sqref>
        </x14:dataValidation>
        <x14:dataValidation type="list" allowBlank="1" showInputMessage="1" showErrorMessage="1">
          <x14:formula1>
            <xm:f>'D:\projects\SSN Lopatino\Конфигуратор\SSN\VU\[Лопатино.xlsm]Системный'!#REF!</xm:f>
          </x14:formula1>
          <xm:sqref>DL11</xm:sqref>
        </x14:dataValidation>
        <x14:dataValidation type="list" allowBlank="1" showInputMessage="1" showErrorMessage="1">
          <x14:formula1>
            <xm:f>'D:\projects\SSN Lopatino\Конфигуратор\SSN\VU\[Лопатино.xlsm]Системный'!#REF!</xm:f>
          </x14:formula1>
          <xm:sqref>CT11</xm:sqref>
        </x14:dataValidation>
        <x14:dataValidation type="list" allowBlank="1" showInputMessage="1" showErrorMessage="1">
          <x14:formula1>
            <xm:f>'D:\projects\SSN Lopatino\Конфигуратор\SSN\VU\[Лопатино.xlsm]Системный'!#REF!</xm:f>
          </x14:formula1>
          <xm:sqref>CN11</xm:sqref>
        </x14:dataValidation>
        <x14:dataValidation type="list" allowBlank="1" showInputMessage="1" showErrorMessage="1">
          <x14:formula1>
            <xm:f>'D:\projects\SSN Lopatino\Конфигуратор\SSN\VU\[Лопатино.xlsm]Системный'!#REF!</xm:f>
          </x14:formula1>
          <xm:sqref>CH11</xm:sqref>
        </x14:dataValidation>
        <x14:dataValidation type="list" allowBlank="1" showInputMessage="1" showErrorMessage="1">
          <x14:formula1>
            <xm:f>'D:\projects\SSN Lopatino\Конфигуратор\SSN\VU\[Лопатино.xlsm]Системный'!#REF!</xm:f>
          </x14:formula1>
          <xm:sqref>CB11</xm:sqref>
        </x14:dataValidation>
        <x14:dataValidation type="list" allowBlank="1" showInputMessage="1" showErrorMessage="1">
          <x14:formula1>
            <xm:f>'D:\projects\SSN Lopatino\Конфигуратор\SSN\VU\[Лопатино.xlsm]Системный'!#REF!</xm:f>
          </x14:formula1>
          <xm:sqref>BH11</xm:sqref>
        </x14:dataValidation>
        <x14:dataValidation type="list" allowBlank="1" showInputMessage="1" showErrorMessage="1">
          <x14:formula1>
            <xm:f>'D:\projects\SSN Lopatino\Конфигуратор\SSN\VU\[Лопатино.xlsm]Системный'!#REF!</xm:f>
          </x14:formula1>
          <xm:sqref>AP11</xm:sqref>
        </x14:dataValidation>
        <x14:dataValidation type="list" allowBlank="1" showInputMessage="1" showErrorMessage="1">
          <x14:formula1>
            <xm:f>'D:\projects\SSN Lopatino\Конфигуратор\SSN\VU\[Лопатино.xlsm]Системный'!#REF!</xm:f>
          </x14:formula1>
          <xm:sqref>EX10</xm:sqref>
        </x14:dataValidation>
        <x14:dataValidation type="list" allowBlank="1" showInputMessage="1" showErrorMessage="1">
          <x14:formula1>
            <xm:f>'D:\projects\SSN Lopatino\Конфигуратор\SSN\VU\[Лопатино.xlsm]Системный'!#REF!</xm:f>
          </x14:formula1>
          <xm:sqref>DL10</xm:sqref>
        </x14:dataValidation>
        <x14:dataValidation type="list" allowBlank="1" showInputMessage="1" showErrorMessage="1">
          <x14:formula1>
            <xm:f>'D:\projects\SSN Lopatino\Конфигуратор\SSN\VU\[Лопатино.xlsm]Системный'!#REF!</xm:f>
          </x14:formula1>
          <xm:sqref>CT10</xm:sqref>
        </x14:dataValidation>
        <x14:dataValidation type="list" allowBlank="1" showInputMessage="1" showErrorMessage="1">
          <x14:formula1>
            <xm:f>'D:\projects\SSN Lopatino\Конфигуратор\SSN\VU\[Лопатино.xlsm]Системный'!#REF!</xm:f>
          </x14:formula1>
          <xm:sqref>CN10</xm:sqref>
        </x14:dataValidation>
        <x14:dataValidation type="list" allowBlank="1" showInputMessage="1" showErrorMessage="1">
          <x14:formula1>
            <xm:f>'D:\projects\SSN Lopatino\Конфигуратор\SSN\VU\[Лопатино.xlsm]Системный'!#REF!</xm:f>
          </x14:formula1>
          <xm:sqref>CH10</xm:sqref>
        </x14:dataValidation>
        <x14:dataValidation type="list" allowBlank="1" showInputMessage="1" showErrorMessage="1">
          <x14:formula1>
            <xm:f>'D:\projects\SSN Lopatino\Конфигуратор\SSN\VU\[Лопатино.xlsm]Системный'!#REF!</xm:f>
          </x14:formula1>
          <xm:sqref>CB10</xm:sqref>
        </x14:dataValidation>
        <x14:dataValidation type="list" allowBlank="1" showInputMessage="1" showErrorMessage="1">
          <x14:formula1>
            <xm:f>'D:\projects\SSN Lopatino\Конфигуратор\SSN\VU\[Лопатино.xlsm]Системный'!#REF!</xm:f>
          </x14:formula1>
          <xm:sqref>BH10</xm:sqref>
        </x14:dataValidation>
        <x14:dataValidation type="list" allowBlank="1" showInputMessage="1" showErrorMessage="1">
          <x14:formula1>
            <xm:f>'D:\projects\SSN Lopatino\Конфигуратор\SSN\VU\[Лопатино.xlsm]Системный'!#REF!</xm:f>
          </x14:formula1>
          <xm:sqref>AP10</xm:sqref>
        </x14:dataValidation>
        <x14:dataValidation type="list" allowBlank="1" showInputMessage="1" showErrorMessage="1">
          <x14:formula1>
            <xm:f>'D:\projects\SSN Lopatino\Конфигуратор\SSN\VU\[Лопатино.xlsm]Системный'!#REF!</xm:f>
          </x14:formula1>
          <xm:sqref>EX9</xm:sqref>
        </x14:dataValidation>
        <x14:dataValidation type="list" allowBlank="1" showInputMessage="1" showErrorMessage="1">
          <x14:formula1>
            <xm:f>'D:\projects\SSN Lopatino\Конфигуратор\SSN\VU\[Лопатино.xlsm]Системный'!#REF!</xm:f>
          </x14:formula1>
          <xm:sqref>DL9</xm:sqref>
        </x14:dataValidation>
        <x14:dataValidation type="list" allowBlank="1" showInputMessage="1" showErrorMessage="1">
          <x14:formula1>
            <xm:f>'D:\projects\SSN Lopatino\Конфигуратор\SSN\VU\[Лопатино.xlsm]Системный'!#REF!</xm:f>
          </x14:formula1>
          <xm:sqref>CT9</xm:sqref>
        </x14:dataValidation>
        <x14:dataValidation type="list" allowBlank="1" showInputMessage="1" showErrorMessage="1">
          <x14:formula1>
            <xm:f>'D:\projects\SSN Lopatino\Конфигуратор\SSN\VU\[Лопатино.xlsm]Системный'!#REF!</xm:f>
          </x14:formula1>
          <xm:sqref>CN9</xm:sqref>
        </x14:dataValidation>
        <x14:dataValidation type="list" allowBlank="1" showInputMessage="1" showErrorMessage="1">
          <x14:formula1>
            <xm:f>'D:\projects\SSN Lopatino\Конфигуратор\SSN\VU\[Лопатино.xlsm]Системный'!#REF!</xm:f>
          </x14:formula1>
          <xm:sqref>CH9</xm:sqref>
        </x14:dataValidation>
        <x14:dataValidation type="list" allowBlank="1" showInputMessage="1" showErrorMessage="1">
          <x14:formula1>
            <xm:f>'D:\projects\SSN Lopatino\Конфигуратор\SSN\VU\[Лопатино.xlsm]Системный'!#REF!</xm:f>
          </x14:formula1>
          <xm:sqref>CB9</xm:sqref>
        </x14:dataValidation>
        <x14:dataValidation type="list" allowBlank="1" showInputMessage="1" showErrorMessage="1">
          <x14:formula1>
            <xm:f>'D:\projects\SSN Lopatino\Конфигуратор\SSN\VU\[Лопатино.xlsm]Системный'!#REF!</xm:f>
          </x14:formula1>
          <xm:sqref>BH9</xm:sqref>
        </x14:dataValidation>
        <x14:dataValidation type="list" allowBlank="1" showInputMessage="1" showErrorMessage="1">
          <x14:formula1>
            <xm:f>'D:\projects\SSN Lopatino\Конфигуратор\SSN\VU\[Лопатино.xlsm]Системный'!#REF!</xm:f>
          </x14:formula1>
          <xm:sqref>AP9</xm:sqref>
        </x14:dataValidation>
        <x14:dataValidation type="list" allowBlank="1" showInputMessage="1" showErrorMessage="1">
          <x14:formula1>
            <xm:f>'D:\projects\SSN Lopatino\Конфигуратор\SSN\VU\[Лопатино.xlsm]Системный'!#REF!</xm:f>
          </x14:formula1>
          <xm:sqref>EX8</xm:sqref>
        </x14:dataValidation>
        <x14:dataValidation type="list" allowBlank="1" showInputMessage="1" showErrorMessage="1">
          <x14:formula1>
            <xm:f>'D:\projects\SSN Lopatino\Конфигуратор\SSN\VU\[Лопатино.xlsm]Системный'!#REF!</xm:f>
          </x14:formula1>
          <xm:sqref>DL8</xm:sqref>
        </x14:dataValidation>
        <x14:dataValidation type="list" allowBlank="1" showInputMessage="1" showErrorMessage="1">
          <x14:formula1>
            <xm:f>'D:\projects\SSN Lopatino\Конфигуратор\SSN\VU\[Лопатино.xlsm]Системный'!#REF!</xm:f>
          </x14:formula1>
          <xm:sqref>CT8</xm:sqref>
        </x14:dataValidation>
        <x14:dataValidation type="list" allowBlank="1" showInputMessage="1" showErrorMessage="1">
          <x14:formula1>
            <xm:f>'D:\projects\SSN Lopatino\Конфигуратор\SSN\VU\[Лопатино.xlsm]Системный'!#REF!</xm:f>
          </x14:formula1>
          <xm:sqref>CN8</xm:sqref>
        </x14:dataValidation>
        <x14:dataValidation type="list" allowBlank="1" showInputMessage="1" showErrorMessage="1">
          <x14:formula1>
            <xm:f>'D:\projects\SSN Lopatino\Конфигуратор\SSN\VU\[Лопатино.xlsm]Системный'!#REF!</xm:f>
          </x14:formula1>
          <xm:sqref>CH8</xm:sqref>
        </x14:dataValidation>
        <x14:dataValidation type="list" allowBlank="1" showInputMessage="1" showErrorMessage="1">
          <x14:formula1>
            <xm:f>'D:\projects\SSN Lopatino\Конфигуратор\SSN\VU\[Лопатино.xlsm]Системный'!#REF!</xm:f>
          </x14:formula1>
          <xm:sqref>CB8</xm:sqref>
        </x14:dataValidation>
        <x14:dataValidation type="list" allowBlank="1" showInputMessage="1" showErrorMessage="1">
          <x14:formula1>
            <xm:f>'D:\projects\SSN Lopatino\Конфигуратор\SSN\VU\[Лопатино.xlsm]Системный'!#REF!</xm:f>
          </x14:formula1>
          <xm:sqref>BH8</xm:sqref>
        </x14:dataValidation>
        <x14:dataValidation type="list" allowBlank="1" showInputMessage="1" showErrorMessage="1">
          <x14:formula1>
            <xm:f>'D:\projects\SSN Lopatino\Конфигуратор\SSN\VU\[Лопатино.xlsm]Системный'!#REF!</xm:f>
          </x14:formula1>
          <xm:sqref>AP8</xm:sqref>
        </x14:dataValidation>
        <x14:dataValidation type="list" allowBlank="1" showInputMessage="1" showErrorMessage="1">
          <x14:formula1>
            <xm:f>'D:\projects\SSN Lopatino\Конфигуратор\SSN\VU\[Лопатино.xlsm]Системный'!#REF!</xm:f>
          </x14:formula1>
          <xm:sqref>EX7</xm:sqref>
        </x14:dataValidation>
        <x14:dataValidation type="list" allowBlank="1" showInputMessage="1" showErrorMessage="1">
          <x14:formula1>
            <xm:f>'D:\projects\SSN Lopatino\Конфигуратор\SSN\VU\[Лопатино.xlsm]Системный'!#REF!</xm:f>
          </x14:formula1>
          <xm:sqref>DL7</xm:sqref>
        </x14:dataValidation>
        <x14:dataValidation type="list" allowBlank="1" showInputMessage="1" showErrorMessage="1">
          <x14:formula1>
            <xm:f>'D:\projects\SSN Lopatino\Конфигуратор\SSN\VU\[Лопатино.xlsm]Системный'!#REF!</xm:f>
          </x14:formula1>
          <xm:sqref>CT7</xm:sqref>
        </x14:dataValidation>
        <x14:dataValidation type="list" allowBlank="1" showInputMessage="1" showErrorMessage="1">
          <x14:formula1>
            <xm:f>'D:\projects\SSN Lopatino\Конфигуратор\SSN\VU\[Лопатино.xlsm]Системный'!#REF!</xm:f>
          </x14:formula1>
          <xm:sqref>CN7</xm:sqref>
        </x14:dataValidation>
        <x14:dataValidation type="list" allowBlank="1" showInputMessage="1" showErrorMessage="1">
          <x14:formula1>
            <xm:f>'D:\projects\SSN Lopatino\Конфигуратор\SSN\VU\[Лопатино.xlsm]Системный'!#REF!</xm:f>
          </x14:formula1>
          <xm:sqref>CH7</xm:sqref>
        </x14:dataValidation>
        <x14:dataValidation type="list" allowBlank="1" showInputMessage="1" showErrorMessage="1">
          <x14:formula1>
            <xm:f>'D:\projects\SSN Lopatino\Конфигуратор\SSN\VU\[Лопатино.xlsm]Системный'!#REF!</xm:f>
          </x14:formula1>
          <xm:sqref>CB7</xm:sqref>
        </x14:dataValidation>
        <x14:dataValidation type="list" allowBlank="1" showInputMessage="1" showErrorMessage="1">
          <x14:formula1>
            <xm:f>'D:\projects\SSN Lopatino\Конфигуратор\SSN\VU\[Лопатино.xlsm]Системный'!#REF!</xm:f>
          </x14:formula1>
          <xm:sqref>BH7</xm:sqref>
        </x14:dataValidation>
        <x14:dataValidation type="list" allowBlank="1" showInputMessage="1" showErrorMessage="1">
          <x14:formula1>
            <xm:f>'D:\projects\SSN Lopatino\Конфигуратор\SSN\VU\[Лопатино.xlsm]Системный'!#REF!</xm:f>
          </x14:formula1>
          <xm:sqref>AP7</xm:sqref>
        </x14:dataValidation>
        <x14:dataValidation type="list" allowBlank="1" showInputMessage="1" showErrorMessage="1">
          <x14:formula1>
            <xm:f>'D:\projects\SSN Lopatino\Конфигуратор\SSN\VU\[Лопатино.xlsm]Системный'!#REF!</xm:f>
          </x14:formula1>
          <xm:sqref>EX6</xm:sqref>
        </x14:dataValidation>
        <x14:dataValidation type="list" allowBlank="1" showInputMessage="1" showErrorMessage="1">
          <x14:formula1>
            <xm:f>'D:\projects\SSN Lopatino\Конфигуратор\SSN\VU\[Лопатино.xlsm]Системный'!#REF!</xm:f>
          </x14:formula1>
          <xm:sqref>DL6</xm:sqref>
        </x14:dataValidation>
        <x14:dataValidation type="list" allowBlank="1" showInputMessage="1" showErrorMessage="1">
          <x14:formula1>
            <xm:f>'D:\projects\SSN Lopatino\Конфигуратор\SSN\VU\[Лопатино.xlsm]Системный'!#REF!</xm:f>
          </x14:formula1>
          <xm:sqref>CT6</xm:sqref>
        </x14:dataValidation>
        <x14:dataValidation type="list" allowBlank="1" showInputMessage="1" showErrorMessage="1">
          <x14:formula1>
            <xm:f>'D:\projects\SSN Lopatino\Конфигуратор\SSN\VU\[Лопатино.xlsm]Системный'!#REF!</xm:f>
          </x14:formula1>
          <xm:sqref>CN6</xm:sqref>
        </x14:dataValidation>
        <x14:dataValidation type="list" allowBlank="1" showInputMessage="1" showErrorMessage="1">
          <x14:formula1>
            <xm:f>'D:\projects\SSN Lopatino\Конфигуратор\SSN\VU\[Лопатино.xlsm]Системный'!#REF!</xm:f>
          </x14:formula1>
          <xm:sqref>CH6</xm:sqref>
        </x14:dataValidation>
        <x14:dataValidation type="list" allowBlank="1" showInputMessage="1" showErrorMessage="1">
          <x14:formula1>
            <xm:f>'D:\projects\SSN Lopatino\Конфигуратор\SSN\VU\[Лопатино.xlsm]Системный'!#REF!</xm:f>
          </x14:formula1>
          <xm:sqref>CB6</xm:sqref>
        </x14:dataValidation>
        <x14:dataValidation type="list" allowBlank="1" showInputMessage="1" showErrorMessage="1">
          <x14:formula1>
            <xm:f>'D:\projects\SSN Lopatino\Конфигуратор\SSN\VU\[Лопатино.xlsm]Системный'!#REF!</xm:f>
          </x14:formula1>
          <xm:sqref>BH6</xm:sqref>
        </x14:dataValidation>
        <x14:dataValidation type="list" allowBlank="1" showInputMessage="1" showErrorMessage="1">
          <x14:formula1>
            <xm:f>'D:\projects\SSN Lopatino\Конфигуратор\SSN\VU\[Лопатино.xlsm]Системный'!#REF!</xm:f>
          </x14:formula1>
          <xm:sqref>AP6</xm:sqref>
        </x14:dataValidation>
        <x14:dataValidation type="list" allowBlank="1" showInputMessage="1" showErrorMessage="1">
          <x14:formula1>
            <xm:f>'D:\projects\SSN Lopatino\Конфигуратор\SSN\VU\[Лопатино.xlsm]Системный'!#REF!</xm:f>
          </x14:formula1>
          <xm:sqref>EX5</xm:sqref>
        </x14:dataValidation>
        <x14:dataValidation type="list" allowBlank="1" showInputMessage="1" showErrorMessage="1">
          <x14:formula1>
            <xm:f>'D:\projects\SSN Lopatino\Конфигуратор\SSN\VU\[Лопатино.xlsm]Системный'!#REF!</xm:f>
          </x14:formula1>
          <xm:sqref>DL5</xm:sqref>
        </x14:dataValidation>
        <x14:dataValidation type="list" allowBlank="1" showInputMessage="1" showErrorMessage="1">
          <x14:formula1>
            <xm:f>'D:\projects\SSN Lopatino\Конфигуратор\SSN\VU\[Лопатино.xlsm]Системный'!#REF!</xm:f>
          </x14:formula1>
          <xm:sqref>CT5</xm:sqref>
        </x14:dataValidation>
        <x14:dataValidation type="list" allowBlank="1" showInputMessage="1" showErrorMessage="1">
          <x14:formula1>
            <xm:f>'D:\projects\SSN Lopatino\Конфигуратор\SSN\VU\[Лопатино.xlsm]Системный'!#REF!</xm:f>
          </x14:formula1>
          <xm:sqref>CN5</xm:sqref>
        </x14:dataValidation>
        <x14:dataValidation type="list" allowBlank="1" showInputMessage="1" showErrorMessage="1">
          <x14:formula1>
            <xm:f>'D:\projects\SSN Lopatino\Конфигуратор\SSN\VU\[Лопатино.xlsm]Системный'!#REF!</xm:f>
          </x14:formula1>
          <xm:sqref>CH5</xm:sqref>
        </x14:dataValidation>
        <x14:dataValidation type="list" allowBlank="1" showInputMessage="1" showErrorMessage="1">
          <x14:formula1>
            <xm:f>'D:\projects\SSN Lopatino\Конфигуратор\SSN\VU\[Лопатино.xlsm]Системный'!#REF!</xm:f>
          </x14:formula1>
          <xm:sqref>CB5</xm:sqref>
        </x14:dataValidation>
        <x14:dataValidation type="list" allowBlank="1" showInputMessage="1" showErrorMessage="1">
          <x14:formula1>
            <xm:f>'D:\projects\SSN Lopatino\Конфигуратор\SSN\VU\[Лопатино.xlsm]Системный'!#REF!</xm:f>
          </x14:formula1>
          <xm:sqref>BH5</xm:sqref>
        </x14:dataValidation>
        <x14:dataValidation type="list" allowBlank="1" showInputMessage="1" showErrorMessage="1">
          <x14:formula1>
            <xm:f>'D:\projects\SSN Lopatino\Конфигуратор\SSN\VU\[Лопатино.xlsm]Системный'!#REF!</xm:f>
          </x14:formula1>
          <xm:sqref>AP5</xm:sqref>
        </x14:dataValidation>
        <x14:dataValidation type="list" allowBlank="1" showInputMessage="1" showErrorMessage="1">
          <x14:formula1>
            <xm:f>'D:\projects\SSN Lopatino\Конфигуратор\SSN\VU\[Лопатино.xlsm]Системный'!#REF!</xm:f>
          </x14:formula1>
          <xm:sqref>EX4</xm:sqref>
        </x14:dataValidation>
        <x14:dataValidation type="list" allowBlank="1" showInputMessage="1" showErrorMessage="1">
          <x14:formula1>
            <xm:f>'D:\projects\SSN Lopatino\Конфигуратор\SSN\VU\[Лопатино.xlsm]Системный'!#REF!</xm:f>
          </x14:formula1>
          <xm:sqref>DL4</xm:sqref>
        </x14:dataValidation>
        <x14:dataValidation type="list" allowBlank="1" showInputMessage="1" showErrorMessage="1">
          <x14:formula1>
            <xm:f>'D:\projects\SSN Lopatino\Конфигуратор\SSN\VU\[Лопатино.xlsm]Системный'!#REF!</xm:f>
          </x14:formula1>
          <xm:sqref>CT4</xm:sqref>
        </x14:dataValidation>
        <x14:dataValidation type="list" allowBlank="1" showInputMessage="1" showErrorMessage="1">
          <x14:formula1>
            <xm:f>'D:\projects\SSN Lopatino\Конфигуратор\SSN\VU\[Лопатино.xlsm]Системный'!#REF!</xm:f>
          </x14:formula1>
          <xm:sqref>CN4</xm:sqref>
        </x14:dataValidation>
        <x14:dataValidation type="list" allowBlank="1" showInputMessage="1" showErrorMessage="1">
          <x14:formula1>
            <xm:f>'D:\projects\SSN Lopatino\Конфигуратор\SSN\VU\[Лопатино.xlsm]Системный'!#REF!</xm:f>
          </x14:formula1>
          <xm:sqref>CH4</xm:sqref>
        </x14:dataValidation>
        <x14:dataValidation type="list" allowBlank="1" showInputMessage="1" showErrorMessage="1">
          <x14:formula1>
            <xm:f>'D:\projects\SSN Lopatino\Конфигуратор\SSN\VU\[Лопатино.xlsm]Системный'!#REF!</xm:f>
          </x14:formula1>
          <xm:sqref>CB4</xm:sqref>
        </x14:dataValidation>
        <x14:dataValidation type="list" allowBlank="1" showInputMessage="1" showErrorMessage="1">
          <x14:formula1>
            <xm:f>'D:\projects\SSN Lopatino\Конфигуратор\SSN\VU\[Лопатино.xlsm]Системный'!#REF!</xm:f>
          </x14:formula1>
          <xm:sqref>BH4</xm:sqref>
        </x14:dataValidation>
        <x14:dataValidation type="list" allowBlank="1" showInputMessage="1" showErrorMessage="1">
          <x14:formula1>
            <xm:f>'D:\projects\SSN Lopatino\Конфигуратор\SSN\VU\[Лопатино.xlsm]Системный'!#REF!</xm:f>
          </x14:formula1>
          <xm:sqref>AP4</xm:sqref>
        </x14:dataValidation>
        <x14:dataValidation type="list" allowBlank="1" showInputMessage="1" showErrorMessage="1">
          <x14:formula1>
            <xm:f>'D:\projects\SSN Lopatino\Конфигуратор\SSN\VU\[Лопатино.xlsm]Системный'!#REF!</xm:f>
          </x14:formula1>
          <xm:sqref>BB33</xm:sqref>
        </x14:dataValidation>
        <x14:dataValidation type="list" allowBlank="1" showInputMessage="1" showErrorMessage="1">
          <x14:formula1>
            <xm:f>'D:\projects\SSN Lopatino\Конфигуратор\SSN\VU\[Лопатино.xlsm]Системный'!#REF!</xm:f>
          </x14:formula1>
          <xm:sqref>AV33</xm:sqref>
        </x14:dataValidation>
        <x14:dataValidation type="list" allowBlank="1" showInputMessage="1" showErrorMessage="1">
          <x14:formula1>
            <xm:f>'D:\projects\SSN Lopatino\Конфигуратор\SSN\VU\[Лопатино.xlsm]Системный'!#REF!</xm:f>
          </x14:formula1>
          <xm:sqref>X33</xm:sqref>
        </x14:dataValidation>
        <x14:dataValidation type="list" allowBlank="1" showInputMessage="1" showErrorMessage="1">
          <x14:formula1>
            <xm:f>'D:\projects\SSN Lopatino\Конфигуратор\SSN\VU\[Лопатино.xlsm]Системный'!#REF!</xm:f>
          </x14:formula1>
          <xm:sqref>R33</xm:sqref>
        </x14:dataValidation>
        <x14:dataValidation type="list" allowBlank="1" showInputMessage="1" showErrorMessage="1">
          <x14:formula1>
            <xm:f>'D:\projects\SSN Lopatino\Конфигуратор\SSN\VU\[Лопатино.xlsm]Системный'!#REF!</xm:f>
          </x14:formula1>
          <xm:sqref>L33</xm:sqref>
        </x14:dataValidation>
        <x14:dataValidation type="list" allowBlank="1" showInputMessage="1" showErrorMessage="1">
          <x14:formula1>
            <xm:f>'D:\projects\SSN Lopatino\Конфигуратор\SSN\VU\[Лопатино.xlsm]Системный'!#REF!</xm:f>
          </x14:formula1>
          <xm:sqref>F33</xm:sqref>
        </x14:dataValidation>
        <x14:dataValidation type="list" allowBlank="1" showInputMessage="1" showErrorMessage="1">
          <x14:formula1>
            <xm:f>'D:\projects\SSN Lopatino\Конфигуратор\SSN\VU\[Лопатино.xlsm]Системный'!#REF!</xm:f>
          </x14:formula1>
          <xm:sqref>BB32</xm:sqref>
        </x14:dataValidation>
        <x14:dataValidation type="list" allowBlank="1" showInputMessage="1" showErrorMessage="1">
          <x14:formula1>
            <xm:f>'D:\projects\SSN Lopatino\Конфигуратор\SSN\VU\[Лопатино.xlsm]Системный'!#REF!</xm:f>
          </x14:formula1>
          <xm:sqref>AV32</xm:sqref>
        </x14:dataValidation>
        <x14:dataValidation type="list" allowBlank="1" showInputMessage="1" showErrorMessage="1">
          <x14:formula1>
            <xm:f>'D:\projects\SSN Lopatino\Конфигуратор\SSN\VU\[Лопатино.xlsm]Системный'!#REF!</xm:f>
          </x14:formula1>
          <xm:sqref>X32</xm:sqref>
        </x14:dataValidation>
        <x14:dataValidation type="list" allowBlank="1" showInputMessage="1" showErrorMessage="1">
          <x14:formula1>
            <xm:f>'D:\projects\SSN Lopatino\Конфигуратор\SSN\VU\[Лопатино.xlsm]Системный'!#REF!</xm:f>
          </x14:formula1>
          <xm:sqref>R32</xm:sqref>
        </x14:dataValidation>
        <x14:dataValidation type="list" allowBlank="1" showInputMessage="1" showErrorMessage="1">
          <x14:formula1>
            <xm:f>'D:\projects\SSN Lopatino\Конфигуратор\SSN\VU\[Лопатино.xlsm]Системный'!#REF!</xm:f>
          </x14:formula1>
          <xm:sqref>L32</xm:sqref>
        </x14:dataValidation>
        <x14:dataValidation type="list" allowBlank="1" showInputMessage="1" showErrorMessage="1">
          <x14:formula1>
            <xm:f>'D:\projects\SSN Lopatino\Конфигуратор\SSN\VU\[Лопатино.xlsm]Системный'!#REF!</xm:f>
          </x14:formula1>
          <xm:sqref>F32</xm:sqref>
        </x14:dataValidation>
        <x14:dataValidation type="list" allowBlank="1" showInputMessage="1" showErrorMessage="1">
          <x14:formula1>
            <xm:f>'D:\projects\SSN Lopatino\Конфигуратор\SSN\VU\[Лопатино.xlsm]Системный'!#REF!</xm:f>
          </x14:formula1>
          <xm:sqref>BB31</xm:sqref>
        </x14:dataValidation>
        <x14:dataValidation type="list" allowBlank="1" showInputMessage="1" showErrorMessage="1">
          <x14:formula1>
            <xm:f>'D:\projects\SSN Lopatino\Конфигуратор\SSN\VU\[Лопатино.xlsm]Системный'!#REF!</xm:f>
          </x14:formula1>
          <xm:sqref>AV31</xm:sqref>
        </x14:dataValidation>
        <x14:dataValidation type="list" allowBlank="1" showInputMessage="1" showErrorMessage="1">
          <x14:formula1>
            <xm:f>'D:\projects\SSN Lopatino\Конфигуратор\SSN\VU\[Лопатино.xlsm]Системный'!#REF!</xm:f>
          </x14:formula1>
          <xm:sqref>X31</xm:sqref>
        </x14:dataValidation>
        <x14:dataValidation type="list" allowBlank="1" showInputMessage="1" showErrorMessage="1">
          <x14:formula1>
            <xm:f>'D:\projects\SSN Lopatino\Конфигуратор\SSN\VU\[Лопатино.xlsm]Системный'!#REF!</xm:f>
          </x14:formula1>
          <xm:sqref>R31</xm:sqref>
        </x14:dataValidation>
        <x14:dataValidation type="list" allowBlank="1" showInputMessage="1" showErrorMessage="1">
          <x14:formula1>
            <xm:f>'D:\projects\SSN Lopatino\Конфигуратор\SSN\VU\[Лопатино.xlsm]Системный'!#REF!</xm:f>
          </x14:formula1>
          <xm:sqref>L31</xm:sqref>
        </x14:dataValidation>
        <x14:dataValidation type="list" allowBlank="1" showInputMessage="1" showErrorMessage="1">
          <x14:formula1>
            <xm:f>'D:\projects\SSN Lopatino\Конфигуратор\SSN\VU\[Лопатино.xlsm]Системный'!#REF!</xm:f>
          </x14:formula1>
          <xm:sqref>F31</xm:sqref>
        </x14:dataValidation>
        <x14:dataValidation type="list" allowBlank="1" showInputMessage="1" showErrorMessage="1">
          <x14:formula1>
            <xm:f>'D:\projects\SSN Lopatino\Конфигуратор\SSN\VU\[Лопатино.xlsm]Системный'!#REF!</xm:f>
          </x14:formula1>
          <xm:sqref>BB30</xm:sqref>
        </x14:dataValidation>
        <x14:dataValidation type="list" allowBlank="1" showInputMessage="1" showErrorMessage="1">
          <x14:formula1>
            <xm:f>'D:\projects\SSN Lopatino\Конфигуратор\SSN\VU\[Лопатино.xlsm]Системный'!#REF!</xm:f>
          </x14:formula1>
          <xm:sqref>AV30</xm:sqref>
        </x14:dataValidation>
        <x14:dataValidation type="list" allowBlank="1" showInputMessage="1" showErrorMessage="1">
          <x14:formula1>
            <xm:f>'D:\projects\SSN Lopatino\Конфигуратор\SSN\VU\[Лопатино.xlsm]Системный'!#REF!</xm:f>
          </x14:formula1>
          <xm:sqref>X30</xm:sqref>
        </x14:dataValidation>
        <x14:dataValidation type="list" allowBlank="1" showInputMessage="1" showErrorMessage="1">
          <x14:formula1>
            <xm:f>'D:\projects\SSN Lopatino\Конфигуратор\SSN\VU\[Лопатино.xlsm]Системный'!#REF!</xm:f>
          </x14:formula1>
          <xm:sqref>R30</xm:sqref>
        </x14:dataValidation>
        <x14:dataValidation type="list" allowBlank="1" showInputMessage="1" showErrorMessage="1">
          <x14:formula1>
            <xm:f>'D:\projects\SSN Lopatino\Конфигуратор\SSN\VU\[Лопатино.xlsm]Системный'!#REF!</xm:f>
          </x14:formula1>
          <xm:sqref>L30</xm:sqref>
        </x14:dataValidation>
        <x14:dataValidation type="list" allowBlank="1" showInputMessage="1" showErrorMessage="1">
          <x14:formula1>
            <xm:f>'D:\projects\SSN Lopatino\Конфигуратор\SSN\VU\[Лопатино.xlsm]Системный'!#REF!</xm:f>
          </x14:formula1>
          <xm:sqref>F30</xm:sqref>
        </x14:dataValidation>
        <x14:dataValidation type="list" allowBlank="1" showInputMessage="1" showErrorMessage="1">
          <x14:formula1>
            <xm:f>'D:\projects\SSN Lopatino\Конфигуратор\SSN\VU\[Лопатино.xlsm]Системный'!#REF!</xm:f>
          </x14:formula1>
          <xm:sqref>BB29</xm:sqref>
        </x14:dataValidation>
        <x14:dataValidation type="list" allowBlank="1" showInputMessage="1" showErrorMessage="1">
          <x14:formula1>
            <xm:f>'D:\projects\SSN Lopatino\Конфигуратор\SSN\VU\[Лопатино.xlsm]Системный'!#REF!</xm:f>
          </x14:formula1>
          <xm:sqref>AV29</xm:sqref>
        </x14:dataValidation>
        <x14:dataValidation type="list" allowBlank="1" showInputMessage="1" showErrorMessage="1">
          <x14:formula1>
            <xm:f>'D:\projects\SSN Lopatino\Конфигуратор\SSN\VU\[Лопатино.xlsm]Системный'!#REF!</xm:f>
          </x14:formula1>
          <xm:sqref>X29</xm:sqref>
        </x14:dataValidation>
        <x14:dataValidation type="list" allowBlank="1" showInputMessage="1" showErrorMessage="1">
          <x14:formula1>
            <xm:f>'D:\projects\SSN Lopatino\Конфигуратор\SSN\VU\[Лопатино.xlsm]Системный'!#REF!</xm:f>
          </x14:formula1>
          <xm:sqref>R29</xm:sqref>
        </x14:dataValidation>
        <x14:dataValidation type="list" allowBlank="1" showInputMessage="1" showErrorMessage="1">
          <x14:formula1>
            <xm:f>'D:\projects\SSN Lopatino\Конфигуратор\SSN\VU\[Лопатино.xlsm]Системный'!#REF!</xm:f>
          </x14:formula1>
          <xm:sqref>L29</xm:sqref>
        </x14:dataValidation>
        <x14:dataValidation type="list" allowBlank="1" showInputMessage="1" showErrorMessage="1">
          <x14:formula1>
            <xm:f>'D:\projects\SSN Lopatino\Конфигуратор\SSN\VU\[Лопатино.xlsm]Системный'!#REF!</xm:f>
          </x14:formula1>
          <xm:sqref>F29</xm:sqref>
        </x14:dataValidation>
        <x14:dataValidation type="list" allowBlank="1" showInputMessage="1" showErrorMessage="1">
          <x14:formula1>
            <xm:f>'D:\projects\SSN Lopatino\Конфигуратор\SSN\VU\[Лопатино.xlsm]Системный'!#REF!</xm:f>
          </x14:formula1>
          <xm:sqref>BB28</xm:sqref>
        </x14:dataValidation>
        <x14:dataValidation type="list" allowBlank="1" showInputMessage="1" showErrorMessage="1">
          <x14:formula1>
            <xm:f>'D:\projects\SSN Lopatino\Конфигуратор\SSN\VU\[Лопатино.xlsm]Системный'!#REF!</xm:f>
          </x14:formula1>
          <xm:sqref>AV28</xm:sqref>
        </x14:dataValidation>
        <x14:dataValidation type="list" allowBlank="1" showInputMessage="1" showErrorMessage="1">
          <x14:formula1>
            <xm:f>'D:\projects\SSN Lopatino\Конфигуратор\SSN\VU\[Лопатино.xlsm]Системный'!#REF!</xm:f>
          </x14:formula1>
          <xm:sqref>BB27</xm:sqref>
        </x14:dataValidation>
        <x14:dataValidation type="list" allowBlank="1" showInputMessage="1" showErrorMessage="1">
          <x14:formula1>
            <xm:f>'D:\projects\SSN Lopatino\Конфигуратор\SSN\VU\[Лопатино.xlsm]Системный'!#REF!</xm:f>
          </x14:formula1>
          <xm:sqref>AV27</xm:sqref>
        </x14:dataValidation>
        <x14:dataValidation type="list" allowBlank="1" showInputMessage="1" showErrorMessage="1">
          <x14:formula1>
            <xm:f>'D:\projects\SSN Lopatino\Конфигуратор\SSN\VU\[Лопатино.xlsm]Системный'!#REF!</xm:f>
          </x14:formula1>
          <xm:sqref>BB26</xm:sqref>
        </x14:dataValidation>
        <x14:dataValidation type="list" allowBlank="1" showInputMessage="1" showErrorMessage="1">
          <x14:formula1>
            <xm:f>'D:\projects\SSN Lopatino\Конфигуратор\SSN\VU\[Лопатино.xlsm]Системный'!#REF!</xm:f>
          </x14:formula1>
          <xm:sqref>AV26</xm:sqref>
        </x14:dataValidation>
        <x14:dataValidation type="list" allowBlank="1" showInputMessage="1" showErrorMessage="1">
          <x14:formula1>
            <xm:f>'D:\projects\SSN Lopatino\Конфигуратор\SSN\VU\[Лопатино.xlsm]Системный'!#REF!</xm:f>
          </x14:formula1>
          <xm:sqref>BB25</xm:sqref>
        </x14:dataValidation>
        <x14:dataValidation type="list" allowBlank="1" showInputMessage="1" showErrorMessage="1">
          <x14:formula1>
            <xm:f>'D:\projects\SSN Lopatino\Конфигуратор\SSN\VU\[Лопатино.xlsm]Системный'!#REF!</xm:f>
          </x14:formula1>
          <xm:sqref>AV25</xm:sqref>
        </x14:dataValidation>
        <x14:dataValidation type="list" allowBlank="1" showInputMessage="1" showErrorMessage="1">
          <x14:formula1>
            <xm:f>'D:\projects\SSN Lopatino\Конфигуратор\SSN\VU\[Лопатино.xlsm]Системный'!#REF!</xm:f>
          </x14:formula1>
          <xm:sqref>AJ27:AJ28 AD27:AD28</xm:sqref>
        </x14:dataValidation>
        <x14:dataValidation type="list" allowBlank="1" showInputMessage="1" showErrorMessage="1">
          <x14:formula1>
            <xm:f>'D:\projects\SSN Lopatino\Конфигуратор\SSN\VU\[Лопатино.xlsm]Системный'!#REF!</xm:f>
          </x14:formula1>
          <xm:sqref>AJ26 AD26</xm:sqref>
        </x14:dataValidation>
        <x14:dataValidation type="list" allowBlank="1" showInputMessage="1" showErrorMessage="1">
          <x14:formula1>
            <xm:f>'D:\projects\SSN Lopatino\Конфигуратор\SSN\VU\[Лопатино.xlsm]Системный'!#REF!</xm:f>
          </x14:formula1>
          <xm:sqref>AJ25 AD25</xm:sqref>
        </x14:dataValidation>
        <x14:dataValidation type="list" allowBlank="1" showInputMessage="1" showErrorMessage="1">
          <x14:formula1>
            <xm:f>'D:\projects\SSN Lopatino\Конфигуратор\SSN\VU\[Лопатино.xlsm]Системный'!#REF!</xm:f>
          </x14:formula1>
          <xm:sqref>AJ24 AD24</xm:sqref>
        </x14:dataValidation>
        <x14:dataValidation type="list" allowBlank="1" showInputMessage="1" showErrorMessage="1">
          <x14:formula1>
            <xm:f>'D:\projects\SSN Lopatino\Конфигуратор\SSN\VU\[Лопатино.xlsm]Системный'!#REF!</xm:f>
          </x14:formula1>
          <xm:sqref>AJ23 AD23</xm:sqref>
        </x14:dataValidation>
        <x14:dataValidation type="list" allowBlank="1" showInputMessage="1" showErrorMessage="1">
          <x14:formula1>
            <xm:f>'D:\projects\SSN Lopatino\Конфигуратор\SSN\VU\[Лопатино.xlsm]Системный'!#REF!</xm:f>
          </x14:formula1>
          <xm:sqref>DF22 CZ22</xm:sqref>
        </x14:dataValidation>
        <x14:dataValidation type="list" allowBlank="1" showInputMessage="1" showErrorMessage="1">
          <x14:formula1>
            <xm:f>'D:\projects\SSN Lopatino\Конфигуратор\SSN\VU\[Лопатино.xlsm]Системный'!#REF!</xm:f>
          </x14:formula1>
          <xm:sqref>AJ22 AD22</xm:sqref>
        </x14:dataValidation>
        <x14:dataValidation type="list" allowBlank="1" showInputMessage="1" showErrorMessage="1">
          <x14:formula1>
            <xm:f>'D:\projects\SSN Lopatino\Конфигуратор\SSN\VU\[Лопатино.xlsm]Системный'!#REF!</xm:f>
          </x14:formula1>
          <xm:sqref>DF21 CZ21</xm:sqref>
        </x14:dataValidation>
        <x14:dataValidation type="list" allowBlank="1" showInputMessage="1" showErrorMessage="1">
          <x14:formula1>
            <xm:f>'D:\projects\SSN Lopatino\Конфигуратор\SSN\VU\[Лопатино.xlsm]Системный'!#REF!</xm:f>
          </x14:formula1>
          <xm:sqref>AJ21 AD21</xm:sqref>
        </x14:dataValidation>
        <x14:dataValidation type="list" allowBlank="1" showInputMessage="1" showErrorMessage="1">
          <x14:formula1>
            <xm:f>'D:\projects\SSN Lopatino\Конфигуратор\SSN\VU\[Лопатино.xlsm]Системный'!#REF!</xm:f>
          </x14:formula1>
          <xm:sqref>DF20 CZ20</xm:sqref>
        </x14:dataValidation>
        <x14:dataValidation type="list" allowBlank="1" showInputMessage="1" showErrorMessage="1">
          <x14:formula1>
            <xm:f>'D:\projects\SSN Lopatino\Конфигуратор\SSN\VU\[Лопатино.xlsm]Системный'!#REF!</xm:f>
          </x14:formula1>
          <xm:sqref>AJ20 AD20</xm:sqref>
        </x14:dataValidation>
        <x14:dataValidation type="list" allowBlank="1" showInputMessage="1" showErrorMessage="1">
          <x14:formula1>
            <xm:f>'D:\projects\SSN Lopatino\Конфигуратор\SSN\VU\[Лопатино.xlsm]Системный'!#REF!</xm:f>
          </x14:formula1>
          <xm:sqref>DF19 CZ19</xm:sqref>
        </x14:dataValidation>
        <x14:dataValidation type="list" allowBlank="1" showInputMessage="1" showErrorMessage="1">
          <x14:formula1>
            <xm:f>'D:\projects\SSN Lopatino\Конфигуратор\SSN\VU\[Лопатино.xlsm]Системный'!#REF!</xm:f>
          </x14:formula1>
          <xm:sqref>AJ19 AD19</xm:sqref>
        </x14:dataValidation>
        <x14:dataValidation type="list" allowBlank="1" showInputMessage="1" showErrorMessage="1">
          <x14:formula1>
            <xm:f>'D:\projects\SSN Lopatino\Конфигуратор\SSN\VU\[Лопатино.xlsm]Системный'!#REF!</xm:f>
          </x14:formula1>
          <xm:sqref>DF18 CZ18</xm:sqref>
        </x14:dataValidation>
        <x14:dataValidation type="list" allowBlank="1" showInputMessage="1" showErrorMessage="1">
          <x14:formula1>
            <xm:f>'D:\projects\SSN Lopatino\Конфигуратор\SSN\VU\[Лопатино.xlsm]Системный'!#REF!</xm:f>
          </x14:formula1>
          <xm:sqref>AJ18 AD18</xm:sqref>
        </x14:dataValidation>
        <x14:dataValidation type="list" allowBlank="1" showInputMessage="1" showErrorMessage="1">
          <x14:formula1>
            <xm:f>'D:\projects\SSN Lopatino\Конфигуратор\SSN\VU\[Лопатино.xlsm]Системный'!#REF!</xm:f>
          </x14:formula1>
          <xm:sqref>DF17 CZ17</xm:sqref>
        </x14:dataValidation>
        <x14:dataValidation type="list" allowBlank="1" showInputMessage="1" showErrorMessage="1">
          <x14:formula1>
            <xm:f>'D:\projects\SSN Lopatino\Конфигуратор\SSN\VU\[Лопатино.xlsm]Системный'!#REF!</xm:f>
          </x14:formula1>
          <xm:sqref>AJ17 AD17</xm:sqref>
        </x14:dataValidation>
        <x14:dataValidation type="list" allowBlank="1" showInputMessage="1" showErrorMessage="1">
          <x14:formula1>
            <xm:f>'D:\projects\SSN Lopatino\Конфигуратор\SSN\VU\[Лопатино.xlsm]Системный'!#REF!</xm:f>
          </x14:formula1>
          <xm:sqref>DF16 CZ16</xm:sqref>
        </x14:dataValidation>
        <x14:dataValidation type="list" allowBlank="1" showInputMessage="1" showErrorMessage="1">
          <x14:formula1>
            <xm:f>'D:\projects\SSN Lopatino\Конфигуратор\SSN\VU\[Лопатино.xlsm]Системный'!#REF!</xm:f>
          </x14:formula1>
          <xm:sqref>AJ16 AD16</xm:sqref>
        </x14:dataValidation>
        <x14:dataValidation type="list" allowBlank="1" showInputMessage="1" showErrorMessage="1">
          <x14:formula1>
            <xm:f>'D:\projects\SSN Lopatino\Конфигуратор\SSN\VU\[Лопатино.xlsm]Системный'!#REF!</xm:f>
          </x14:formula1>
          <xm:sqref>DF15 CZ15</xm:sqref>
        </x14:dataValidation>
        <x14:dataValidation type="list" allowBlank="1" showInputMessage="1" showErrorMessage="1">
          <x14:formula1>
            <xm:f>'D:\projects\SSN Lopatino\Конфигуратор\SSN\VU\[Лопатино.xlsm]Системный'!#REF!</xm:f>
          </x14:formula1>
          <xm:sqref>AJ15 AD15</xm:sqref>
        </x14:dataValidation>
        <x14:dataValidation type="list" allowBlank="1" showInputMessage="1" showErrorMessage="1">
          <x14:formula1>
            <xm:f>'D:\projects\SSN Lopatino\Конфигуратор\SSN\VU\[Лопатино.xlsm]Системный'!#REF!</xm:f>
          </x14:formula1>
          <xm:sqref>DF14 CZ14</xm:sqref>
        </x14:dataValidation>
        <x14:dataValidation type="list" allowBlank="1" showInputMessage="1" showErrorMessage="1">
          <x14:formula1>
            <xm:f>'D:\projects\SSN Lopatino\Конфигуратор\SSN\VU\[Лопатино.xlsm]Системный'!#REF!</xm:f>
          </x14:formula1>
          <xm:sqref>AJ14 AD14</xm:sqref>
        </x14:dataValidation>
        <x14:dataValidation type="list" allowBlank="1" showInputMessage="1" showErrorMessage="1">
          <x14:formula1>
            <xm:f>'D:\projects\SSN Lopatino\Конфигуратор\SSN\VU\[Лопатино.xlsm]Системный'!#REF!</xm:f>
          </x14:formula1>
          <xm:sqref>DF13 CZ13</xm:sqref>
        </x14:dataValidation>
        <x14:dataValidation type="list" allowBlank="1" showInputMessage="1" showErrorMessage="1">
          <x14:formula1>
            <xm:f>'D:\projects\SSN Lopatino\Конфигуратор\SSN\VU\[Лопатино.xlsm]Системный'!#REF!</xm:f>
          </x14:formula1>
          <xm:sqref>AJ13 AD13</xm:sqref>
        </x14:dataValidation>
        <x14:dataValidation type="list" allowBlank="1" showInputMessage="1" showErrorMessage="1">
          <x14:formula1>
            <xm:f>'D:\projects\SSN Lopatino\Конфигуратор\SSN\VU\[Лопатино.xlsm]Системный'!#REF!</xm:f>
          </x14:formula1>
          <xm:sqref>DF12 CZ12</xm:sqref>
        </x14:dataValidation>
        <x14:dataValidation type="list" allowBlank="1" showInputMessage="1" showErrorMessage="1">
          <x14:formula1>
            <xm:f>'D:\projects\SSN Lopatino\Конфигуратор\SSN\VU\[Лопатино.xlsm]Системный'!#REF!</xm:f>
          </x14:formula1>
          <xm:sqref>AJ12 AD12</xm:sqref>
        </x14:dataValidation>
        <x14:dataValidation type="list" allowBlank="1" showInputMessage="1" showErrorMessage="1">
          <x14:formula1>
            <xm:f>'D:\projects\SSN Lopatino\Конфигуратор\SSN\VU\[Лопатино.xlsm]Системный'!#REF!</xm:f>
          </x14:formula1>
          <xm:sqref>FJ22:FJ23</xm:sqref>
        </x14:dataValidation>
        <x14:dataValidation type="list" allowBlank="1" showInputMessage="1" showErrorMessage="1">
          <x14:formula1>
            <xm:f>'D:\projects\SSN Lopatino\Конфигуратор\SSN\VU\[Лопатино.xlsm]Иерархия'!#REF!</xm:f>
          </x14:formula1>
          <xm:sqref>HO4:HO36</xm:sqref>
        </x14:dataValidation>
        <x14:dataValidation type="list" allowBlank="1" showInputMessage="1" showErrorMessage="1">
          <x14:formula1>
            <xm:f>'D:\projects\SSN Lopatino\Конфигуратор\SSN\VU\[Лопатино.xlsm]Системный'!#REF!</xm:f>
          </x14:formula1>
          <xm:sqref>X28</xm:sqref>
        </x14:dataValidation>
        <x14:dataValidation type="list" allowBlank="1" showInputMessage="1" showErrorMessage="1">
          <x14:formula1>
            <xm:f>'D:\projects\SSN Lopatino\Конфигуратор\SSN\VU\[Лопатино.xlsm]Системный'!#REF!</xm:f>
          </x14:formula1>
          <xm:sqref>R28</xm:sqref>
        </x14:dataValidation>
        <x14:dataValidation type="list" allowBlank="1" showInputMessage="1" showErrorMessage="1">
          <x14:formula1>
            <xm:f>'D:\projects\SSN Lopatino\Конфигуратор\SSN\VU\[Лопатино.xlsm]Системный'!#REF!</xm:f>
          </x14:formula1>
          <xm:sqref>L28</xm:sqref>
        </x14:dataValidation>
        <x14:dataValidation type="list" allowBlank="1" showInputMessage="1" showErrorMessage="1">
          <x14:formula1>
            <xm:f>'D:\projects\SSN Lopatino\Конфигуратор\SSN\VU\[Лопатино.xlsm]Системный'!#REF!</xm:f>
          </x14:formula1>
          <xm:sqref>F28</xm:sqref>
        </x14:dataValidation>
        <x14:dataValidation type="list" allowBlank="1" showInputMessage="1" showErrorMessage="1">
          <x14:formula1>
            <xm:f>'D:\projects\SSN Lopatino\Конфигуратор\SSN\VU\[Лопатино.xlsm]Системный'!#REF!</xm:f>
          </x14:formula1>
          <xm:sqref>X27</xm:sqref>
        </x14:dataValidation>
        <x14:dataValidation type="list" allowBlank="1" showInputMessage="1" showErrorMessage="1">
          <x14:formula1>
            <xm:f>'D:\projects\SSN Lopatino\Конфигуратор\SSN\VU\[Лопатино.xlsm]Системный'!#REF!</xm:f>
          </x14:formula1>
          <xm:sqref>R27</xm:sqref>
        </x14:dataValidation>
        <x14:dataValidation type="list" allowBlank="1" showInputMessage="1" showErrorMessage="1">
          <x14:formula1>
            <xm:f>'D:\projects\SSN Lopatino\Конфигуратор\SSN\VU\[Лопатино.xlsm]Системный'!#REF!</xm:f>
          </x14:formula1>
          <xm:sqref>L27</xm:sqref>
        </x14:dataValidation>
        <x14:dataValidation type="list" allowBlank="1" showInputMessage="1" showErrorMessage="1">
          <x14:formula1>
            <xm:f>'D:\projects\SSN Lopatino\Конфигуратор\SSN\VU\[Лопатино.xlsm]Системный'!#REF!</xm:f>
          </x14:formula1>
          <xm:sqref>F27</xm:sqref>
        </x14:dataValidation>
        <x14:dataValidation type="list" allowBlank="1" showInputMessage="1" showErrorMessage="1">
          <x14:formula1>
            <xm:f>'D:\projects\SSN Lopatino\Конфигуратор\SSN\VU\[Лопатино.xlsm]Системный'!#REF!</xm:f>
          </x14:formula1>
          <xm:sqref>X26</xm:sqref>
        </x14:dataValidation>
        <x14:dataValidation type="list" allowBlank="1" showInputMessage="1" showErrorMessage="1">
          <x14:formula1>
            <xm:f>'D:\projects\SSN Lopatino\Конфигуратор\SSN\VU\[Лопатино.xlsm]Системный'!#REF!</xm:f>
          </x14:formula1>
          <xm:sqref>R26</xm:sqref>
        </x14:dataValidation>
        <x14:dataValidation type="list" allowBlank="1" showInputMessage="1" showErrorMessage="1">
          <x14:formula1>
            <xm:f>'D:\projects\SSN Lopatino\Конфигуратор\SSN\VU\[Лопатино.xlsm]Системный'!#REF!</xm:f>
          </x14:formula1>
          <xm:sqref>L26</xm:sqref>
        </x14:dataValidation>
        <x14:dataValidation type="list" allowBlank="1" showInputMessage="1" showErrorMessage="1">
          <x14:formula1>
            <xm:f>'D:\projects\SSN Lopatino\Конфигуратор\SSN\VU\[Лопатино.xlsm]Системный'!#REF!</xm:f>
          </x14:formula1>
          <xm:sqref>F26</xm:sqref>
        </x14:dataValidation>
        <x14:dataValidation type="list" allowBlank="1" showInputMessage="1" showErrorMessage="1">
          <x14:formula1>
            <xm:f>'D:\projects\SSN Lopatino\Конфигуратор\SSN\VU\[Лопатино.xlsm]Системный'!#REF!</xm:f>
          </x14:formula1>
          <xm:sqref>X25</xm:sqref>
        </x14:dataValidation>
        <x14:dataValidation type="list" allowBlank="1" showInputMessage="1" showErrorMessage="1">
          <x14:formula1>
            <xm:f>'D:\projects\SSN Lopatino\Конфигуратор\SSN\VU\[Лопатино.xlsm]Системный'!#REF!</xm:f>
          </x14:formula1>
          <xm:sqref>R25</xm:sqref>
        </x14:dataValidation>
        <x14:dataValidation type="list" allowBlank="1" showInputMessage="1" showErrorMessage="1">
          <x14:formula1>
            <xm:f>'D:\projects\SSN Lopatino\Конфигуратор\SSN\VU\[Лопатино.xlsm]Системный'!#REF!</xm:f>
          </x14:formula1>
          <xm:sqref>L25</xm:sqref>
        </x14:dataValidation>
        <x14:dataValidation type="list" allowBlank="1" showInputMessage="1" showErrorMessage="1">
          <x14:formula1>
            <xm:f>'D:\projects\SSN Lopatino\Конфигуратор\SSN\VU\[Лопатино.xlsm]Системный'!#REF!</xm:f>
          </x14:formula1>
          <xm:sqref>F25</xm:sqref>
        </x14:dataValidation>
        <x14:dataValidation type="list" allowBlank="1" showInputMessage="1" showErrorMessage="1">
          <x14:formula1>
            <xm:f>'D:\projects\SSN Lopatino\Конфигуратор\SSN\VU\[Лопатино.xlsm]Системный'!#REF!</xm:f>
          </x14:formula1>
          <xm:sqref>AP24</xm:sqref>
        </x14:dataValidation>
        <x14:dataValidation type="list" allowBlank="1" showInputMessage="1" showErrorMessage="1">
          <x14:formula1>
            <xm:f>'D:\projects\SSN Lopatino\Конфигуратор\SSN\VU\[Лопатино.xlsm]Системный'!#REF!</xm:f>
          </x14:formula1>
          <xm:sqref>X24</xm:sqref>
        </x14:dataValidation>
        <x14:dataValidation type="list" allowBlank="1" showInputMessage="1" showErrorMessage="1">
          <x14:formula1>
            <xm:f>'D:\projects\SSN Lopatino\Конфигуратор\SSN\VU\[Лопатино.xlsm]Системный'!#REF!</xm:f>
          </x14:formula1>
          <xm:sqref>R24</xm:sqref>
        </x14:dataValidation>
        <x14:dataValidation type="list" allowBlank="1" showInputMessage="1" showErrorMessage="1">
          <x14:formula1>
            <xm:f>'D:\projects\SSN Lopatino\Конфигуратор\SSN\VU\[Лопатино.xlsm]Системный'!#REF!</xm:f>
          </x14:formula1>
          <xm:sqref>L24</xm:sqref>
        </x14:dataValidation>
        <x14:dataValidation type="list" allowBlank="1" showInputMessage="1" showErrorMessage="1">
          <x14:formula1>
            <xm:f>'D:\projects\SSN Lopatino\Конфигуратор\SSN\VU\[Лопатино.xlsm]Системный'!#REF!</xm:f>
          </x14:formula1>
          <xm:sqref>F24</xm:sqref>
        </x14:dataValidation>
        <x14:dataValidation type="list" allowBlank="1" showInputMessage="1" showErrorMessage="1">
          <x14:formula1>
            <xm:f>'D:\projects\SSN Lopatino\Конфигуратор\SSN\VU\[Лопатино.xlsm]Системный'!#REF!</xm:f>
          </x14:formula1>
          <xm:sqref>AP23</xm:sqref>
        </x14:dataValidation>
        <x14:dataValidation type="list" allowBlank="1" showInputMessage="1" showErrorMessage="1">
          <x14:formula1>
            <xm:f>'D:\projects\SSN Lopatino\Конфигуратор\SSN\VU\[Лопатино.xlsm]Системный'!#REF!</xm:f>
          </x14:formula1>
          <xm:sqref>X23</xm:sqref>
        </x14:dataValidation>
        <x14:dataValidation type="list" allowBlank="1" showInputMessage="1" showErrorMessage="1">
          <x14:formula1>
            <xm:f>'D:\projects\SSN Lopatino\Конфигуратор\SSN\VU\[Лопатино.xlsm]Системный'!#REF!</xm:f>
          </x14:formula1>
          <xm:sqref>R23</xm:sqref>
        </x14:dataValidation>
        <x14:dataValidation type="list" allowBlank="1" showInputMessage="1" showErrorMessage="1">
          <x14:formula1>
            <xm:f>'D:\projects\SSN Lopatino\Конфигуратор\SSN\VU\[Лопатино.xlsm]Системный'!#REF!</xm:f>
          </x14:formula1>
          <xm:sqref>L23</xm:sqref>
        </x14:dataValidation>
        <x14:dataValidation type="list" allowBlank="1" showInputMessage="1" showErrorMessage="1">
          <x14:formula1>
            <xm:f>'D:\projects\SSN Lopatino\Конфигуратор\SSN\VU\[Лопатино.xlsm]Системный'!#REF!</xm:f>
          </x14:formula1>
          <xm:sqref>F23</xm:sqref>
        </x14:dataValidation>
        <x14:dataValidation type="list" allowBlank="1" showInputMessage="1" showErrorMessage="1">
          <x14:formula1>
            <xm:f>'D:\projects\SSN Lopatino\Конфигуратор\SSN\VU\[Лопатино.xlsm]Системный'!#REF!</xm:f>
          </x14:formula1>
          <xm:sqref>EX22</xm:sqref>
        </x14:dataValidation>
        <x14:dataValidation type="list" allowBlank="1" showInputMessage="1" showErrorMessage="1">
          <x14:formula1>
            <xm:f>'D:\projects\SSN Lopatino\Конфигуратор\SSN\VU\[Лопатино.xlsm]Системный'!#REF!</xm:f>
          </x14:formula1>
          <xm:sqref>DL22</xm:sqref>
        </x14:dataValidation>
        <x14:dataValidation type="list" allowBlank="1" showInputMessage="1" showErrorMessage="1">
          <x14:formula1>
            <xm:f>'D:\projects\SSN Lopatino\Конфигуратор\SSN\VU\[Лопатино.xlsm]Системный'!#REF!</xm:f>
          </x14:formula1>
          <xm:sqref>CT22</xm:sqref>
        </x14:dataValidation>
        <x14:dataValidation type="list" allowBlank="1" showInputMessage="1" showErrorMessage="1">
          <x14:formula1>
            <xm:f>'D:\projects\SSN Lopatino\Конфигуратор\SSN\VU\[Лопатино.xlsm]Системный'!#REF!</xm:f>
          </x14:formula1>
          <xm:sqref>CN22</xm:sqref>
        </x14:dataValidation>
        <x14:dataValidation type="list" allowBlank="1" showInputMessage="1" showErrorMessage="1">
          <x14:formula1>
            <xm:f>'D:\projects\SSN Lopatino\Конфигуратор\SSN\VU\[Лопатино.xlsm]Системный'!#REF!</xm:f>
          </x14:formula1>
          <xm:sqref>CH22</xm:sqref>
        </x14:dataValidation>
        <x14:dataValidation type="list" allowBlank="1" showInputMessage="1" showErrorMessage="1">
          <x14:formula1>
            <xm:f>'D:\projects\SSN Lopatino\Конфигуратор\SSN\VU\[Лопатино.xlsm]Системный'!#REF!</xm:f>
          </x14:formula1>
          <xm:sqref>CB22</xm:sqref>
        </x14:dataValidation>
        <x14:dataValidation type="list" allowBlank="1" showInputMessage="1" showErrorMessage="1">
          <x14:formula1>
            <xm:f>'D:\projects\SSN Lopatino\Конфигуратор\SSN\VU\[Лопатино.xlsm]Системный'!#REF!</xm:f>
          </x14:formula1>
          <xm:sqref>BH22</xm:sqref>
        </x14:dataValidation>
        <x14:dataValidation type="list" allowBlank="1" showInputMessage="1" showErrorMessage="1">
          <x14:formula1>
            <xm:f>'D:\projects\SSN Lopatino\Конфигуратор\SSN\VU\[Лопатино.xlsm]Системный'!#REF!</xm:f>
          </x14:formula1>
          <xm:sqref>AP22</xm:sqref>
        </x14:dataValidation>
        <x14:dataValidation type="list" allowBlank="1" showInputMessage="1" showErrorMessage="1">
          <x14:formula1>
            <xm:f>'D:\projects\SSN Lopatino\Конфигуратор\SSN\VU\[Лопатино.xlsm]Системный'!#REF!</xm:f>
          </x14:formula1>
          <xm:sqref>X22</xm:sqref>
        </x14:dataValidation>
        <x14:dataValidation type="list" allowBlank="1" showInputMessage="1" showErrorMessage="1">
          <x14:formula1>
            <xm:f>'D:\projects\SSN Lopatino\Конфигуратор\SSN\VU\[Лопатино.xlsm]Системный'!#REF!</xm:f>
          </x14:formula1>
          <xm:sqref>R22</xm:sqref>
        </x14:dataValidation>
        <x14:dataValidation type="list" allowBlank="1" showInputMessage="1" showErrorMessage="1">
          <x14:formula1>
            <xm:f>'D:\projects\SSN Lopatino\Конфигуратор\SSN\VU\[Лопатино.xlsm]Системный'!#REF!</xm:f>
          </x14:formula1>
          <xm:sqref>L22</xm:sqref>
        </x14:dataValidation>
        <x14:dataValidation type="list" allowBlank="1" showInputMessage="1" showErrorMessage="1">
          <x14:formula1>
            <xm:f>'D:\projects\SSN Lopatino\Конфигуратор\SSN\VU\[Лопатино.xlsm]Системный'!#REF!</xm:f>
          </x14:formula1>
          <xm:sqref>F22</xm:sqref>
        </x14:dataValidation>
        <x14:dataValidation type="list" allowBlank="1" showInputMessage="1" showErrorMessage="1">
          <x14:formula1>
            <xm:f>'D:\projects\SSN Lopatino\Конфигуратор\SSN\VU\[Лопатино.xlsm]Системный'!#REF!</xm:f>
          </x14:formula1>
          <xm:sqref>EX21</xm:sqref>
        </x14:dataValidation>
        <x14:dataValidation type="list" allowBlank="1" showInputMessage="1" showErrorMessage="1">
          <x14:formula1>
            <xm:f>'D:\projects\SSN Lopatino\Конфигуратор\SSN\VU\[Лопатино.xlsm]Системный'!#REF!</xm:f>
          </x14:formula1>
          <xm:sqref>DL21</xm:sqref>
        </x14:dataValidation>
        <x14:dataValidation type="list" allowBlank="1" showInputMessage="1" showErrorMessage="1">
          <x14:formula1>
            <xm:f>'D:\projects\SSN Lopatino\Конфигуратор\SSN\VU\[Лопатино.xlsm]Системный'!#REF!</xm:f>
          </x14:formula1>
          <xm:sqref>CT21</xm:sqref>
        </x14:dataValidation>
        <x14:dataValidation type="list" allowBlank="1" showInputMessage="1" showErrorMessage="1">
          <x14:formula1>
            <xm:f>'D:\projects\SSN Lopatino\Конфигуратор\SSN\VU\[Лопатино.xlsm]Системный'!#REF!</xm:f>
          </x14:formula1>
          <xm:sqref>CN21</xm:sqref>
        </x14:dataValidation>
        <x14:dataValidation type="list" allowBlank="1" showInputMessage="1" showErrorMessage="1">
          <x14:formula1>
            <xm:f>'D:\projects\SSN Lopatino\Конфигуратор\SSN\VU\[Лопатино.xlsm]Системный'!#REF!</xm:f>
          </x14:formula1>
          <xm:sqref>CH21</xm:sqref>
        </x14:dataValidation>
        <x14:dataValidation type="list" allowBlank="1" showInputMessage="1" showErrorMessage="1">
          <x14:formula1>
            <xm:f>'D:\projects\SSN Lopatino\Конфигуратор\SSN\VU\[Лопатино.xlsm]Системный'!#REF!</xm:f>
          </x14:formula1>
          <xm:sqref>CB21</xm:sqref>
        </x14:dataValidation>
        <x14:dataValidation type="list" allowBlank="1" showInputMessage="1" showErrorMessage="1">
          <x14:formula1>
            <xm:f>'D:\projects\SSN Lopatino\Конфигуратор\SSN\VU\[Лопатино.xlsm]Системный'!#REF!</xm:f>
          </x14:formula1>
          <xm:sqref>BH21</xm:sqref>
        </x14:dataValidation>
        <x14:dataValidation type="list" allowBlank="1" showInputMessage="1" showErrorMessage="1">
          <x14:formula1>
            <xm:f>'D:\projects\SSN Lopatino\Конфигуратор\SSN\VU\[Лопатино.xlsm]Системный'!#REF!</xm:f>
          </x14:formula1>
          <xm:sqref>AP21</xm:sqref>
        </x14:dataValidation>
        <x14:dataValidation type="list" allowBlank="1" showInputMessage="1" showErrorMessage="1">
          <x14:formula1>
            <xm:f>'D:\projects\SSN Lopatino\Конфигуратор\SSN\VU\[Лопатино.xlsm]Системный'!#REF!</xm:f>
          </x14:formula1>
          <xm:sqref>X21</xm:sqref>
        </x14:dataValidation>
        <x14:dataValidation type="list" allowBlank="1" showInputMessage="1" showErrorMessage="1">
          <x14:formula1>
            <xm:f>'D:\projects\SSN Lopatino\Конфигуратор\SSN\VU\[Лопатино.xlsm]Системный'!#REF!</xm:f>
          </x14:formula1>
          <xm:sqref>R21</xm:sqref>
        </x14:dataValidation>
        <x14:dataValidation type="list" allowBlank="1" showInputMessage="1" showErrorMessage="1">
          <x14:formula1>
            <xm:f>'D:\projects\SSN Lopatino\Конфигуратор\SSN\VU\[Лопатино.xlsm]Системный'!#REF!</xm:f>
          </x14:formula1>
          <xm:sqref>L21</xm:sqref>
        </x14:dataValidation>
        <x14:dataValidation type="list" allowBlank="1" showInputMessage="1" showErrorMessage="1">
          <x14:formula1>
            <xm:f>'D:\projects\SSN Lopatino\Конфигуратор\SSN\VU\[Лопатино.xlsm]Системный'!#REF!</xm:f>
          </x14:formula1>
          <xm:sqref>EX20</xm:sqref>
        </x14:dataValidation>
        <x14:dataValidation type="list" allowBlank="1" showInputMessage="1" showErrorMessage="1">
          <x14:formula1>
            <xm:f>'D:\projects\SSN Lopatino\Конфигуратор\SSN\VU\[Лопатино.xlsm]Системный'!#REF!</xm:f>
          </x14:formula1>
          <xm:sqref>DL20</xm:sqref>
        </x14:dataValidation>
        <x14:dataValidation type="list" allowBlank="1" showInputMessage="1" showErrorMessage="1">
          <x14:formula1>
            <xm:f>'D:\projects\SSN Lopatino\Конфигуратор\SSN\VU\[Лопатино.xlsm]Системный'!#REF!</xm:f>
          </x14:formula1>
          <xm:sqref>CT20</xm:sqref>
        </x14:dataValidation>
        <x14:dataValidation type="list" allowBlank="1" showInputMessage="1" showErrorMessage="1">
          <x14:formula1>
            <xm:f>'D:\projects\SSN Lopatino\Конфигуратор\SSN\VU\[Лопатино.xlsm]Системный'!#REF!</xm:f>
          </x14:formula1>
          <xm:sqref>CN20</xm:sqref>
        </x14:dataValidation>
        <x14:dataValidation type="list" allowBlank="1" showInputMessage="1" showErrorMessage="1">
          <x14:formula1>
            <xm:f>'D:\projects\SSN Lopatino\Конфигуратор\SSN\VU\[Лопатино.xlsm]Системный'!#REF!</xm:f>
          </x14:formula1>
          <xm:sqref>CH20</xm:sqref>
        </x14:dataValidation>
        <x14:dataValidation type="list" allowBlank="1" showInputMessage="1" showErrorMessage="1">
          <x14:formula1>
            <xm:f>'D:\projects\SSN Lopatino\Конфигуратор\SSN\VU\[Лопатино.xlsm]Системный'!#REF!</xm:f>
          </x14:formula1>
          <xm:sqref>CB20</xm:sqref>
        </x14:dataValidation>
        <x14:dataValidation type="list" allowBlank="1" showInputMessage="1" showErrorMessage="1">
          <x14:formula1>
            <xm:f>'D:\projects\SSN Lopatino\Конфигуратор\SSN\VU\[Лопатино.xlsm]Системный'!#REF!</xm:f>
          </x14:formula1>
          <xm:sqref>BH20</xm:sqref>
        </x14:dataValidation>
        <x14:dataValidation type="list" allowBlank="1" showInputMessage="1" showErrorMessage="1">
          <x14:formula1>
            <xm:f>'D:\projects\SSN Lopatino\Конфигуратор\SSN\VU\[Лопатино.xlsm]Системный'!#REF!</xm:f>
          </x14:formula1>
          <xm:sqref>AP20</xm:sqref>
        </x14:dataValidation>
        <x14:dataValidation type="list" allowBlank="1" showInputMessage="1" showErrorMessage="1">
          <x14:formula1>
            <xm:f>'D:\projects\SSN Lopatino\Конфигуратор\SSN\VU\[Лопатино.xlsm]Системный'!#REF!</xm:f>
          </x14:formula1>
          <xm:sqref>X20</xm:sqref>
        </x14:dataValidation>
        <x14:dataValidation type="list" allowBlank="1" showInputMessage="1" showErrorMessage="1">
          <x14:formula1>
            <xm:f>'D:\projects\SSN Lopatino\Конфигуратор\SSN\VU\[Лопатино.xlsm]Системный'!#REF!</xm:f>
          </x14:formula1>
          <xm:sqref>R20</xm:sqref>
        </x14:dataValidation>
        <x14:dataValidation type="list" allowBlank="1" showInputMessage="1" showErrorMessage="1">
          <x14:formula1>
            <xm:f>'D:\projects\SSN Lopatino\Конфигуратор\SSN\VU\[Лопатино.xlsm]Системный'!#REF!</xm:f>
          </x14:formula1>
          <xm:sqref>L20</xm:sqref>
        </x14:dataValidation>
        <x14:dataValidation type="list" allowBlank="1" showInputMessage="1" showErrorMessage="1">
          <x14:formula1>
            <xm:f>'D:\projects\SSN Lopatino\Конфигуратор\SSN\VU\[Лопатино.xlsm]Системный'!#REF!</xm:f>
          </x14:formula1>
          <xm:sqref>EX19</xm:sqref>
        </x14:dataValidation>
        <x14:dataValidation type="list" allowBlank="1" showInputMessage="1" showErrorMessage="1">
          <x14:formula1>
            <xm:f>'D:\projects\SSN Lopatino\Конфигуратор\SSN\VU\[Лопатино.xlsm]Системный'!#REF!</xm:f>
          </x14:formula1>
          <xm:sqref>DL19</xm:sqref>
        </x14:dataValidation>
        <x14:dataValidation type="list" allowBlank="1" showInputMessage="1" showErrorMessage="1">
          <x14:formula1>
            <xm:f>'D:\projects\SSN Lopatino\Конфигуратор\SSN\VU\[Лопатино.xlsm]Системный'!#REF!</xm:f>
          </x14:formula1>
          <xm:sqref>CT19</xm:sqref>
        </x14:dataValidation>
        <x14:dataValidation type="list" allowBlank="1" showInputMessage="1" showErrorMessage="1">
          <x14:formula1>
            <xm:f>'D:\projects\SSN Lopatino\Конфигуратор\SSN\VU\[Лопатино.xlsm]Системный'!#REF!</xm:f>
          </x14:formula1>
          <xm:sqref>CN19</xm:sqref>
        </x14:dataValidation>
        <x14:dataValidation type="list" allowBlank="1" showInputMessage="1" showErrorMessage="1">
          <x14:formula1>
            <xm:f>'D:\projects\SSN Lopatino\Конфигуратор\SSN\VU\[Лопатино.xlsm]Системный'!#REF!</xm:f>
          </x14:formula1>
          <xm:sqref>CH19</xm:sqref>
        </x14:dataValidation>
        <x14:dataValidation type="list" allowBlank="1" showInputMessage="1" showErrorMessage="1">
          <x14:formula1>
            <xm:f>'D:\projects\SSN Lopatino\Конфигуратор\SSN\VU\[Лопатино.xlsm]Системный'!#REF!</xm:f>
          </x14:formula1>
          <xm:sqref>CB19</xm:sqref>
        </x14:dataValidation>
        <x14:dataValidation type="list" allowBlank="1" showInputMessage="1" showErrorMessage="1">
          <x14:formula1>
            <xm:f>'D:\projects\SSN Lopatino\Конфигуратор\SSN\VU\[Лопатино.xlsm]Системный'!#REF!</xm:f>
          </x14:formula1>
          <xm:sqref>BH19</xm:sqref>
        </x14:dataValidation>
        <x14:dataValidation type="list" allowBlank="1" showInputMessage="1" showErrorMessage="1">
          <x14:formula1>
            <xm:f>'D:\projects\SSN Lopatino\Конфигуратор\SSN\VU\[Лопатино.xlsm]Системный'!#REF!</xm:f>
          </x14:formula1>
          <xm:sqref>AP19</xm:sqref>
        </x14:dataValidation>
        <x14:dataValidation type="list" allowBlank="1" showInputMessage="1" showErrorMessage="1">
          <x14:formula1>
            <xm:f>'D:\projects\SSN Lopatino\Конфигуратор\SSN\VU\[Лопатино.xlsm]Системный'!#REF!</xm:f>
          </x14:formula1>
          <xm:sqref>X19</xm:sqref>
        </x14:dataValidation>
        <x14:dataValidation type="list" allowBlank="1" showInputMessage="1" showErrorMessage="1">
          <x14:formula1>
            <xm:f>'D:\projects\SSN Lopatino\Конфигуратор\SSN\VU\[Лопатино.xlsm]Системный'!#REF!</xm:f>
          </x14:formula1>
          <xm:sqref>R19</xm:sqref>
        </x14:dataValidation>
        <x14:dataValidation type="list" allowBlank="1" showInputMessage="1" showErrorMessage="1">
          <x14:formula1>
            <xm:f>'D:\projects\SSN Lopatino\Конфигуратор\SSN\VU\[Лопатино.xlsm]Системный'!#REF!</xm:f>
          </x14:formula1>
          <xm:sqref>L19</xm:sqref>
        </x14:dataValidation>
        <x14:dataValidation type="list" allowBlank="1" showInputMessage="1" showErrorMessage="1">
          <x14:formula1>
            <xm:f>'D:\projects\SSN Lopatino\Конфигуратор\SSN\VU\[Лопатино.xlsm]Системный'!#REF!</xm:f>
          </x14:formula1>
          <xm:sqref>EX18</xm:sqref>
        </x14:dataValidation>
        <x14:dataValidation type="list" allowBlank="1" showInputMessage="1" showErrorMessage="1">
          <x14:formula1>
            <xm:f>'D:\projects\SSN Lopatino\Конфигуратор\SSN\VU\[Лопатино.xlsm]Системный'!#REF!</xm:f>
          </x14:formula1>
          <xm:sqref>DL18</xm:sqref>
        </x14:dataValidation>
        <x14:dataValidation type="list" allowBlank="1" showInputMessage="1" showErrorMessage="1">
          <x14:formula1>
            <xm:f>'D:\projects\SSN Lopatino\Конфигуратор\SSN\VU\[Лопатино.xlsm]Системный'!#REF!</xm:f>
          </x14:formula1>
          <xm:sqref>CT18</xm:sqref>
        </x14:dataValidation>
        <x14:dataValidation type="list" allowBlank="1" showInputMessage="1" showErrorMessage="1">
          <x14:formula1>
            <xm:f>'D:\projects\SSN Lopatino\Конфигуратор\SSN\VU\[Лопатино.xlsm]Системный'!#REF!</xm:f>
          </x14:formula1>
          <xm:sqref>CN18</xm:sqref>
        </x14:dataValidation>
        <x14:dataValidation type="list" allowBlank="1" showInputMessage="1" showErrorMessage="1">
          <x14:formula1>
            <xm:f>'D:\projects\SSN Lopatino\Конфигуратор\SSN\VU\[Лопатино.xlsm]Системный'!#REF!</xm:f>
          </x14:formula1>
          <xm:sqref>CH18</xm:sqref>
        </x14:dataValidation>
        <x14:dataValidation type="list" allowBlank="1" showInputMessage="1" showErrorMessage="1">
          <x14:formula1>
            <xm:f>'D:\projects\SSN Lopatino\Конфигуратор\SSN\VU\[Лопатино.xlsm]Системный'!#REF!</xm:f>
          </x14:formula1>
          <xm:sqref>CB18</xm:sqref>
        </x14:dataValidation>
        <x14:dataValidation type="list" allowBlank="1" showInputMessage="1" showErrorMessage="1">
          <x14:formula1>
            <xm:f>'D:\projects\SSN Lopatino\Конфигуратор\SSN\VU\[Лопатино.xlsm]Системный'!#REF!</xm:f>
          </x14:formula1>
          <xm:sqref>BH18</xm:sqref>
        </x14:dataValidation>
        <x14:dataValidation type="list" allowBlank="1" showInputMessage="1" showErrorMessage="1">
          <x14:formula1>
            <xm:f>'D:\projects\SSN Lopatino\Конфигуратор\SSN\VU\[Лопатино.xlsm]Системный'!#REF!</xm:f>
          </x14:formula1>
          <xm:sqref>AP18</xm:sqref>
        </x14:dataValidation>
        <x14:dataValidation type="list" allowBlank="1" showInputMessage="1" showErrorMessage="1">
          <x14:formula1>
            <xm:f>'D:\projects\SSN Lopatino\Конфигуратор\SSN\VU\[Лопатино.xlsm]Системный'!#REF!</xm:f>
          </x14:formula1>
          <xm:sqref>X18</xm:sqref>
        </x14:dataValidation>
        <x14:dataValidation type="list" allowBlank="1" showInputMessage="1" showErrorMessage="1">
          <x14:formula1>
            <xm:f>'D:\projects\SSN Lopatino\Конфигуратор\SSN\VU\[Лопатино.xlsm]Системный'!#REF!</xm:f>
          </x14:formula1>
          <xm:sqref>R18</xm:sqref>
        </x14:dataValidation>
        <x14:dataValidation type="list" allowBlank="1" showInputMessage="1" showErrorMessage="1">
          <x14:formula1>
            <xm:f>'D:\projects\SSN Lopatino\Конфигуратор\SSN\VU\[Лопатино.xlsm]Системный'!#REF!</xm:f>
          </x14:formula1>
          <xm:sqref>L18</xm:sqref>
        </x14:dataValidation>
        <x14:dataValidation type="list" allowBlank="1" showInputMessage="1" showErrorMessage="1">
          <x14:formula1>
            <xm:f>'D:\projects\SSN Lopatino\Конфигуратор\SSN\VU\[Лопатино.xlsm]Системный'!#REF!</xm:f>
          </x14:formula1>
          <xm:sqref>EX17</xm:sqref>
        </x14:dataValidation>
        <x14:dataValidation type="list" allowBlank="1" showInputMessage="1" showErrorMessage="1">
          <x14:formula1>
            <xm:f>'D:\projects\SSN Lopatino\Конфигуратор\SSN\VU\[Лопатино.xlsm]Системный'!#REF!</xm:f>
          </x14:formula1>
          <xm:sqref>DL17</xm:sqref>
        </x14:dataValidation>
        <x14:dataValidation type="list" allowBlank="1" showInputMessage="1" showErrorMessage="1">
          <x14:formula1>
            <xm:f>'D:\projects\SSN Lopatino\Конфигуратор\SSN\VU\[Лопатино.xlsm]Системный'!#REF!</xm:f>
          </x14:formula1>
          <xm:sqref>CT17</xm:sqref>
        </x14:dataValidation>
        <x14:dataValidation type="list" allowBlank="1" showInputMessage="1" showErrorMessage="1">
          <x14:formula1>
            <xm:f>'D:\projects\SSN Lopatino\Конфигуратор\SSN\VU\[Лопатино.xlsm]Системный'!#REF!</xm:f>
          </x14:formula1>
          <xm:sqref>CN17</xm:sqref>
        </x14:dataValidation>
        <x14:dataValidation type="list" allowBlank="1" showInputMessage="1" showErrorMessage="1">
          <x14:formula1>
            <xm:f>'D:\projects\SSN Lopatino\Конфигуратор\SSN\VU\[Лопатино.xlsm]Системный'!#REF!</xm:f>
          </x14:formula1>
          <xm:sqref>CH17</xm:sqref>
        </x14:dataValidation>
        <x14:dataValidation type="list" allowBlank="1" showInputMessage="1" showErrorMessage="1">
          <x14:formula1>
            <xm:f>'D:\projects\SSN Lopatino\Конфигуратор\SSN\VU\[Лопатино.xlsm]Системный'!#REF!</xm:f>
          </x14:formula1>
          <xm:sqref>CB17</xm:sqref>
        </x14:dataValidation>
        <x14:dataValidation type="list" allowBlank="1" showInputMessage="1" showErrorMessage="1">
          <x14:formula1>
            <xm:f>'D:\projects\SSN Lopatino\Конфигуратор\SSN\VU\[Лопатино.xlsm]Системный'!#REF!</xm:f>
          </x14:formula1>
          <xm:sqref>BH17</xm:sqref>
        </x14:dataValidation>
        <x14:dataValidation type="list" allowBlank="1" showInputMessage="1" showErrorMessage="1">
          <x14:formula1>
            <xm:f>'D:\projects\SSN Lopatino\Конфигуратор\SSN\VU\[Лопатино.xlsm]Системный'!#REF!</xm:f>
          </x14:formula1>
          <xm:sqref>AP17</xm:sqref>
        </x14:dataValidation>
        <x14:dataValidation type="list" allowBlank="1" showInputMessage="1" showErrorMessage="1">
          <x14:formula1>
            <xm:f>'D:\projects\SSN Lopatino\Конфигуратор\SSN\VU\[Лопатино.xlsm]Системный'!#REF!</xm:f>
          </x14:formula1>
          <xm:sqref>X17</xm:sqref>
        </x14:dataValidation>
        <x14:dataValidation type="list" allowBlank="1" showInputMessage="1" showErrorMessage="1">
          <x14:formula1>
            <xm:f>'D:\projects\SSN Lopatino\Конфигуратор\SSN\VU\[Лопатино.xlsm]Системный'!#REF!</xm:f>
          </x14:formula1>
          <xm:sqref>R17</xm:sqref>
        </x14:dataValidation>
        <x14:dataValidation type="list" allowBlank="1" showInputMessage="1" showErrorMessage="1">
          <x14:formula1>
            <xm:f>'D:\projects\SSN Lopatino\Конфигуратор\SSN\VU\[Лопатино.xlsm]Системный'!#REF!</xm:f>
          </x14:formula1>
          <xm:sqref>L17</xm:sqref>
        </x14:dataValidation>
        <x14:dataValidation type="list" allowBlank="1" showInputMessage="1" showErrorMessage="1">
          <x14:formula1>
            <xm:f>'D:\projects\SSN Lopatino\Конфигуратор\SSN\VU\[Лопатино.xlsm]Системный'!#REF!</xm:f>
          </x14:formula1>
          <xm:sqref>EX16</xm:sqref>
        </x14:dataValidation>
        <x14:dataValidation type="list" allowBlank="1" showInputMessage="1" showErrorMessage="1">
          <x14:formula1>
            <xm:f>'D:\projects\SSN Lopatino\Конфигуратор\SSN\VU\[Лопатино.xlsm]Системный'!#REF!</xm:f>
          </x14:formula1>
          <xm:sqref>DL16</xm:sqref>
        </x14:dataValidation>
        <x14:dataValidation type="list" allowBlank="1" showInputMessage="1" showErrorMessage="1">
          <x14:formula1>
            <xm:f>'D:\projects\SSN Lopatino\Конфигуратор\SSN\VU\[Лопатино.xlsm]Системный'!#REF!</xm:f>
          </x14:formula1>
          <xm:sqref>CT16</xm:sqref>
        </x14:dataValidation>
        <x14:dataValidation type="list" allowBlank="1" showInputMessage="1" showErrorMessage="1">
          <x14:formula1>
            <xm:f>'D:\projects\SSN Lopatino\Конфигуратор\SSN\VU\[Лопатино.xlsm]Системный'!#REF!</xm:f>
          </x14:formula1>
          <xm:sqref>CN16</xm:sqref>
        </x14:dataValidation>
        <x14:dataValidation type="list" allowBlank="1" showInputMessage="1" showErrorMessage="1">
          <x14:formula1>
            <xm:f>'D:\projects\SSN Lopatino\Конфигуратор\SSN\VU\[Лопатино.xlsm]Системный'!#REF!</xm:f>
          </x14:formula1>
          <xm:sqref>CH16</xm:sqref>
        </x14:dataValidation>
        <x14:dataValidation type="list" allowBlank="1" showInputMessage="1" showErrorMessage="1">
          <x14:formula1>
            <xm:f>'D:\projects\SSN Lopatino\Конфигуратор\SSN\VU\[Лопатино.xlsm]Системный'!#REF!</xm:f>
          </x14:formula1>
          <xm:sqref>CB16</xm:sqref>
        </x14:dataValidation>
        <x14:dataValidation type="list" allowBlank="1" showInputMessage="1" showErrorMessage="1">
          <x14:formula1>
            <xm:f>'D:\projects\SSN Lopatino\Конфигуратор\SSN\VU\[Лопатино.xlsm]Системный'!#REF!</xm:f>
          </x14:formula1>
          <xm:sqref>BH16</xm:sqref>
        </x14:dataValidation>
        <x14:dataValidation type="list" allowBlank="1" showInputMessage="1" showErrorMessage="1">
          <x14:formula1>
            <xm:f>'D:\projects\SSN Lopatino\Конфигуратор\SSN\VU\[Лопатино.xlsm]Системный'!#REF!</xm:f>
          </x14:formula1>
          <xm:sqref>AP16</xm:sqref>
        </x14:dataValidation>
        <x14:dataValidation type="list" allowBlank="1" showInputMessage="1" showErrorMessage="1">
          <x14:formula1>
            <xm:f>'D:\projects\SSN Lopatino\Конфигуратор\SSN\VU\[Лопатино.xlsm]Системный'!#REF!</xm:f>
          </x14:formula1>
          <xm:sqref>X16</xm:sqref>
        </x14:dataValidation>
        <x14:dataValidation type="list" allowBlank="1" showInputMessage="1" showErrorMessage="1">
          <x14:formula1>
            <xm:f>'D:\projects\SSN Lopatino\Конфигуратор\SSN\VU\[Лопатино.xlsm]Системный'!#REF!</xm:f>
          </x14:formula1>
          <xm:sqref>R16</xm:sqref>
        </x14:dataValidation>
        <x14:dataValidation type="list" allowBlank="1" showInputMessage="1" showErrorMessage="1">
          <x14:formula1>
            <xm:f>'D:\projects\SSN Lopatino\Конфигуратор\SSN\VU\[Лопатино.xlsm]Системный'!#REF!</xm:f>
          </x14:formula1>
          <xm:sqref>L16</xm:sqref>
        </x14:dataValidation>
        <x14:dataValidation type="list" allowBlank="1" showInputMessage="1" showErrorMessage="1">
          <x14:formula1>
            <xm:f>'D:\projects\SSN Lopatino\Конфигуратор\SSN\VU\[Лопатино.xlsm]Системный'!#REF!</xm:f>
          </x14:formula1>
          <xm:sqref>EX15</xm:sqref>
        </x14:dataValidation>
        <x14:dataValidation type="list" allowBlank="1" showInputMessage="1" showErrorMessage="1">
          <x14:formula1>
            <xm:f>'D:\projects\SSN Lopatino\Конфигуратор\SSN\VU\[Лопатино.xlsm]Системный'!#REF!</xm:f>
          </x14:formula1>
          <xm:sqref>DL15</xm:sqref>
        </x14:dataValidation>
        <x14:dataValidation type="list" allowBlank="1" showInputMessage="1" showErrorMessage="1">
          <x14:formula1>
            <xm:f>'D:\projects\SSN Lopatino\Конфигуратор\SSN\VU\[Лопатино.xlsm]Системный'!#REF!</xm:f>
          </x14:formula1>
          <xm:sqref>CT15</xm:sqref>
        </x14:dataValidation>
        <x14:dataValidation type="list" allowBlank="1" showInputMessage="1" showErrorMessage="1">
          <x14:formula1>
            <xm:f>'D:\projects\SSN Lopatino\Конфигуратор\SSN\VU\[Лопатино.xlsm]Системный'!#REF!</xm:f>
          </x14:formula1>
          <xm:sqref>CN15</xm:sqref>
        </x14:dataValidation>
        <x14:dataValidation type="list" allowBlank="1" showInputMessage="1" showErrorMessage="1">
          <x14:formula1>
            <xm:f>'D:\projects\SSN Lopatino\Конфигуратор\SSN\VU\[Лопатино.xlsm]Системный'!#REF!</xm:f>
          </x14:formula1>
          <xm:sqref>CH15</xm:sqref>
        </x14:dataValidation>
        <x14:dataValidation type="list" allowBlank="1" showInputMessage="1" showErrorMessage="1">
          <x14:formula1>
            <xm:f>'D:\projects\SSN Lopatino\Конфигуратор\SSN\VU\[Лопатино.xlsm]Системный'!#REF!</xm:f>
          </x14:formula1>
          <xm:sqref>CB15</xm:sqref>
        </x14:dataValidation>
        <x14:dataValidation type="list" allowBlank="1" showInputMessage="1" showErrorMessage="1">
          <x14:formula1>
            <xm:f>'D:\projects\SSN Lopatino\Конфигуратор\SSN\VU\[Лопатино.xlsm]Системный'!#REF!</xm:f>
          </x14:formula1>
          <xm:sqref>BH15</xm:sqref>
        </x14:dataValidation>
        <x14:dataValidation type="list" allowBlank="1" showInputMessage="1" showErrorMessage="1">
          <x14:formula1>
            <xm:f>'D:\projects\SSN Lopatino\Конфигуратор\SSN\VU\[Лопатино.xlsm]Системный'!#REF!</xm:f>
          </x14:formula1>
          <xm:sqref>AP15</xm:sqref>
        </x14:dataValidation>
        <x14:dataValidation type="list" allowBlank="1" showInputMessage="1" showErrorMessage="1">
          <x14:formula1>
            <xm:f>'D:\projects\SSN Lopatino\Конфигуратор\SSN\VU\[Лопатино.xlsm]Системный'!#REF!</xm:f>
          </x14:formula1>
          <xm:sqref>X15</xm:sqref>
        </x14:dataValidation>
        <x14:dataValidation type="list" allowBlank="1" showInputMessage="1" showErrorMessage="1">
          <x14:formula1>
            <xm:f>'D:\projects\SSN Lopatino\Конфигуратор\SSN\VU\[Лопатино.xlsm]Системный'!#REF!</xm:f>
          </x14:formula1>
          <xm:sqref>R15</xm:sqref>
        </x14:dataValidation>
        <x14:dataValidation type="list" allowBlank="1" showInputMessage="1" showErrorMessage="1">
          <x14:formula1>
            <xm:f>'D:\projects\SSN Lopatino\Конфигуратор\SSN\VU\[Лопатино.xlsm]Системный'!#REF!</xm:f>
          </x14:formula1>
          <xm:sqref>L15</xm:sqref>
        </x14:dataValidation>
        <x14:dataValidation type="list" allowBlank="1" showInputMessage="1" showErrorMessage="1">
          <x14:formula1>
            <xm:f>'D:\projects\SSN Lopatino\Конфигуратор\SSN\VU\[Лопатино.xlsm]Системный'!#REF!</xm:f>
          </x14:formula1>
          <xm:sqref>EX14</xm:sqref>
        </x14:dataValidation>
        <x14:dataValidation type="list" allowBlank="1" showInputMessage="1" showErrorMessage="1">
          <x14:formula1>
            <xm:f>'D:\projects\SSN Lopatino\Конфигуратор\SSN\VU\[Лопатино.xlsm]Системный'!#REF!</xm:f>
          </x14:formula1>
          <xm:sqref>DL14</xm:sqref>
        </x14:dataValidation>
        <x14:dataValidation type="list" allowBlank="1" showInputMessage="1" showErrorMessage="1">
          <x14:formula1>
            <xm:f>'D:\projects\SSN Lopatino\Конфигуратор\SSN\VU\[Лопатино.xlsm]Системный'!#REF!</xm:f>
          </x14:formula1>
          <xm:sqref>CT14</xm:sqref>
        </x14:dataValidation>
        <x14:dataValidation type="list" allowBlank="1" showInputMessage="1" showErrorMessage="1">
          <x14:formula1>
            <xm:f>'D:\projects\SSN Lopatino\Конфигуратор\SSN\VU\[Лопатино.xlsm]Системный'!#REF!</xm:f>
          </x14:formula1>
          <xm:sqref>CN14</xm:sqref>
        </x14:dataValidation>
        <x14:dataValidation type="list" allowBlank="1" showInputMessage="1" showErrorMessage="1">
          <x14:formula1>
            <xm:f>'D:\projects\SSN Lopatino\Конфигуратор\SSN\VU\[Лопатино.xlsm]Системный'!#REF!</xm:f>
          </x14:formula1>
          <xm:sqref>CH14</xm:sqref>
        </x14:dataValidation>
        <x14:dataValidation type="list" allowBlank="1" showInputMessage="1" showErrorMessage="1">
          <x14:formula1>
            <xm:f>'D:\projects\SSN Lopatino\Конфигуратор\SSN\VU\[Лопатино.xlsm]Системный'!#REF!</xm:f>
          </x14:formula1>
          <xm:sqref>CB14</xm:sqref>
        </x14:dataValidation>
        <x14:dataValidation type="list" allowBlank="1" showInputMessage="1" showErrorMessage="1">
          <x14:formula1>
            <xm:f>'D:\projects\SSN Lopatino\Конфигуратор\SSN\VU\[Лопатино.xlsm]Системный'!#REF!</xm:f>
          </x14:formula1>
          <xm:sqref>BH14</xm:sqref>
        </x14:dataValidation>
        <x14:dataValidation type="list" allowBlank="1" showInputMessage="1" showErrorMessage="1">
          <x14:formula1>
            <xm:f>'D:\projects\SSN Lopatino\Конфигуратор\SSN\VU\[Лопатино.xlsm]Системный'!#REF!</xm:f>
          </x14:formula1>
          <xm:sqref>AP14</xm:sqref>
        </x14:dataValidation>
        <x14:dataValidation type="list" allowBlank="1" showInputMessage="1" showErrorMessage="1">
          <x14:formula1>
            <xm:f>'D:\projects\SSN Lopatino\Конфигуратор\SSN\VU\[Лопатино.xlsm]Системный'!#REF!</xm:f>
          </x14:formula1>
          <xm:sqref>X14</xm:sqref>
        </x14:dataValidation>
        <x14:dataValidation type="list" allowBlank="1" showInputMessage="1" showErrorMessage="1">
          <x14:formula1>
            <xm:f>'D:\projects\SSN Lopatino\Конфигуратор\SSN\VU\[Лопатино.xlsm]Системный'!#REF!</xm:f>
          </x14:formula1>
          <xm:sqref>R14</xm:sqref>
        </x14:dataValidation>
        <x14:dataValidation type="list" allowBlank="1" showInputMessage="1" showErrorMessage="1">
          <x14:formula1>
            <xm:f>'D:\projects\SSN Lopatino\Конфигуратор\SSN\VU\[Лопатино.xlsm]Системный'!#REF!</xm:f>
          </x14:formula1>
          <xm:sqref>L14</xm:sqref>
        </x14:dataValidation>
        <x14:dataValidation type="list" allowBlank="1" showInputMessage="1" showErrorMessage="1">
          <x14:formula1>
            <xm:f>'D:\projects\SSN Lopatino\Конфигуратор\SSN\VU\[Лопатино.xlsm]Системный'!#REF!</xm:f>
          </x14:formula1>
          <xm:sqref>EX13</xm:sqref>
        </x14:dataValidation>
        <x14:dataValidation type="list" allowBlank="1" showInputMessage="1" showErrorMessage="1">
          <x14:formula1>
            <xm:f>'D:\projects\SSN Lopatino\Конфигуратор\SSN\VU\[Лопатино.xlsm]Системный'!#REF!</xm:f>
          </x14:formula1>
          <xm:sqref>DL13</xm:sqref>
        </x14:dataValidation>
        <x14:dataValidation type="list" allowBlank="1" showInputMessage="1" showErrorMessage="1">
          <x14:formula1>
            <xm:f>'D:\projects\SSN Lopatino\Конфигуратор\SSN\VU\[Лопатино.xlsm]Системный'!#REF!</xm:f>
          </x14:formula1>
          <xm:sqref>CT13</xm:sqref>
        </x14:dataValidation>
        <x14:dataValidation type="list" allowBlank="1" showInputMessage="1" showErrorMessage="1">
          <x14:formula1>
            <xm:f>'D:\projects\SSN Lopatino\Конфигуратор\SSN\VU\[Лопатино.xlsm]Системный'!#REF!</xm:f>
          </x14:formula1>
          <xm:sqref>CN13</xm:sqref>
        </x14:dataValidation>
        <x14:dataValidation type="list" allowBlank="1" showInputMessage="1" showErrorMessage="1">
          <x14:formula1>
            <xm:f>'D:\projects\SSN Lopatino\Конфигуратор\SSN\VU\[Лопатино.xlsm]Системный'!#REF!</xm:f>
          </x14:formula1>
          <xm:sqref>CH13</xm:sqref>
        </x14:dataValidation>
        <x14:dataValidation type="list" allowBlank="1" showInputMessage="1" showErrorMessage="1">
          <x14:formula1>
            <xm:f>'D:\projects\SSN Lopatino\Конфигуратор\SSN\VU\[Лопатино.xlsm]Системный'!#REF!</xm:f>
          </x14:formula1>
          <xm:sqref>CB13</xm:sqref>
        </x14:dataValidation>
        <x14:dataValidation type="list" allowBlank="1" showInputMessage="1" showErrorMessage="1">
          <x14:formula1>
            <xm:f>'D:\projects\SSN Lopatino\Конфигуратор\SSN\VU\[Лопатино.xlsm]Системный'!#REF!</xm:f>
          </x14:formula1>
          <xm:sqref>BH13</xm:sqref>
        </x14:dataValidation>
        <x14:dataValidation type="list" allowBlank="1" showInputMessage="1" showErrorMessage="1">
          <x14:formula1>
            <xm:f>'D:\projects\SSN Lopatino\Конфигуратор\SSN\VU\[Лопатино.xlsm]Системный'!#REF!</xm:f>
          </x14:formula1>
          <xm:sqref>AP13</xm:sqref>
        </x14:dataValidation>
        <x14:dataValidation type="list" allowBlank="1" showInputMessage="1" showErrorMessage="1">
          <x14:formula1>
            <xm:f>'D:\projects\SSN Lopatino\Конфигуратор\SSN\VU\[Лопатино.xlsm]Системный'!#REF!</xm:f>
          </x14:formula1>
          <xm:sqref>X13</xm:sqref>
        </x14:dataValidation>
        <x14:dataValidation type="list" allowBlank="1" showInputMessage="1" showErrorMessage="1">
          <x14:formula1>
            <xm:f>'D:\projects\SSN Lopatino\Конфигуратор\SSN\VU\[Лопатино.xlsm]Системный'!#REF!</xm:f>
          </x14:formula1>
          <xm:sqref>R13</xm:sqref>
        </x14:dataValidation>
        <x14:dataValidation type="list" allowBlank="1" showInputMessage="1" showErrorMessage="1">
          <x14:formula1>
            <xm:f>'D:\projects\SSN Lopatino\Конфигуратор\SSN\VU\[Лопатино.xlsm]Системный'!#REF!</xm:f>
          </x14:formula1>
          <xm:sqref>L13</xm:sqref>
        </x14:dataValidation>
        <x14:dataValidation type="list" allowBlank="1" showInputMessage="1" showErrorMessage="1">
          <x14:formula1>
            <xm:f>'D:\projects\SSN Lopatino\Конфигуратор\SSN\VU\[Лопатино.xlsm]Системный'!#REF!</xm:f>
          </x14:formula1>
          <xm:sqref>EX12</xm:sqref>
        </x14:dataValidation>
        <x14:dataValidation type="list" allowBlank="1" showInputMessage="1" showErrorMessage="1">
          <x14:formula1>
            <xm:f>'D:\projects\SSN Lopatino\Конфигуратор\SSN\VU\[Лопатино.xlsm]Системный'!#REF!</xm:f>
          </x14:formula1>
          <xm:sqref>DL12</xm:sqref>
        </x14:dataValidation>
        <x14:dataValidation type="list" allowBlank="1" showInputMessage="1" showErrorMessage="1">
          <x14:formula1>
            <xm:f>'D:\projects\SSN Lopatino\Конфигуратор\SSN\VU\[Лопатино.xlsm]Системный'!#REF!</xm:f>
          </x14:formula1>
          <xm:sqref>CT12</xm:sqref>
        </x14:dataValidation>
        <x14:dataValidation type="list" allowBlank="1" showInputMessage="1" showErrorMessage="1">
          <x14:formula1>
            <xm:f>'D:\projects\SSN Lopatino\Конфигуратор\SSN\VU\[Лопатино.xlsm]Системный'!#REF!</xm:f>
          </x14:formula1>
          <xm:sqref>CN12</xm:sqref>
        </x14:dataValidation>
        <x14:dataValidation type="list" allowBlank="1" showInputMessage="1" showErrorMessage="1">
          <x14:formula1>
            <xm:f>'D:\projects\SSN Lopatino\Конфигуратор\SSN\VU\[Лопатино.xlsm]Системный'!#REF!</xm:f>
          </x14:formula1>
          <xm:sqref>CH12</xm:sqref>
        </x14:dataValidation>
        <x14:dataValidation type="list" allowBlank="1" showInputMessage="1" showErrorMessage="1">
          <x14:formula1>
            <xm:f>'D:\projects\SSN Lopatino\Конфигуратор\SSN\VU\[Лопатино.xlsm]Системный'!#REF!</xm:f>
          </x14:formula1>
          <xm:sqref>CB12</xm:sqref>
        </x14:dataValidation>
        <x14:dataValidation type="list" allowBlank="1" showInputMessage="1" showErrorMessage="1">
          <x14:formula1>
            <xm:f>'D:\projects\SSN Lopatino\Конфигуратор\SSN\VU\[Лопатино.xlsm]Системный'!#REF!</xm:f>
          </x14:formula1>
          <xm:sqref>BH12</xm:sqref>
        </x14:dataValidation>
        <x14:dataValidation type="list" allowBlank="1" showInputMessage="1" showErrorMessage="1">
          <x14:formula1>
            <xm:f>'D:\projects\SSN Lopatino\Конфигуратор\SSN\VU\[Лопатино.xlsm]Системный'!#REF!</xm:f>
          </x14:formula1>
          <xm:sqref>AP12</xm:sqref>
        </x14:dataValidation>
        <x14:dataValidation type="list" allowBlank="1" showInputMessage="1" showErrorMessage="1">
          <x14:formula1>
            <xm:f>'D:\projects\SSN Lopatino\Конфигуратор\SSN\VU\[Лопатино.xlsm]Системный'!#REF!</xm:f>
          </x14:formula1>
          <xm:sqref>X12</xm:sqref>
        </x14:dataValidation>
        <x14:dataValidation type="list" allowBlank="1" showInputMessage="1" showErrorMessage="1">
          <x14:formula1>
            <xm:f>'D:\projects\SSN Lopatino\Конфигуратор\SSN\VU\[Лопатино.xlsm]Системный'!#REF!</xm:f>
          </x14:formula1>
          <xm:sqref>R12</xm:sqref>
        </x14:dataValidation>
        <x14:dataValidation type="list" allowBlank="1" showInputMessage="1" showErrorMessage="1">
          <x14:formula1>
            <xm:f>'D:\projects\SSN Lopatino\Конфигуратор\SSN\VU\[Лопатино.xlsm]Системный'!#REF!</xm:f>
          </x14:formula1>
          <xm:sqref>L12</xm:sqref>
        </x14:dataValidation>
        <x14:dataValidation type="list" allowBlank="1" showInputMessage="1" showErrorMessage="1">
          <x14:formula1>
            <xm:f>'D:\projects\SSN Lopatino\Конфигуратор\SSN\VU\[Лопатино.xlsm]Системный'!#REF!</xm:f>
          </x14:formula1>
          <xm:sqref>X11</xm:sqref>
        </x14:dataValidation>
        <x14:dataValidation type="list" allowBlank="1" showInputMessage="1" showErrorMessage="1">
          <x14:formula1>
            <xm:f>'D:\projects\SSN Lopatino\Конфигуратор\SSN\VU\[Лопатино.xlsm]Системный'!#REF!</xm:f>
          </x14:formula1>
          <xm:sqref>R11</xm:sqref>
        </x14:dataValidation>
        <x14:dataValidation type="list" allowBlank="1" showInputMessage="1" showErrorMessage="1">
          <x14:formula1>
            <xm:f>'D:\projects\SSN Lopatino\Конфигуратор\SSN\VU\[Лопатино.xlsm]Системный'!#REF!</xm:f>
          </x14:formula1>
          <xm:sqref>L11</xm:sqref>
        </x14:dataValidation>
        <x14:dataValidation type="list" allowBlank="1" showInputMessage="1" showErrorMessage="1">
          <x14:formula1>
            <xm:f>'D:\projects\SSN Lopatino\Конфигуратор\SSN\VU\[Лопатино.xlsm]Системный'!#REF!</xm:f>
          </x14:formula1>
          <xm:sqref>X10</xm:sqref>
        </x14:dataValidation>
        <x14:dataValidation type="list" allowBlank="1" showInputMessage="1" showErrorMessage="1">
          <x14:formula1>
            <xm:f>'D:\projects\SSN Lopatino\Конфигуратор\SSN\VU\[Лопатино.xlsm]Системный'!#REF!</xm:f>
          </x14:formula1>
          <xm:sqref>R10</xm:sqref>
        </x14:dataValidation>
        <x14:dataValidation type="list" allowBlank="1" showInputMessage="1" showErrorMessage="1">
          <x14:formula1>
            <xm:f>'D:\projects\SSN Lopatino\Конфигуратор\SSN\VU\[Лопатино.xlsm]Системный'!#REF!</xm:f>
          </x14:formula1>
          <xm:sqref>L10</xm:sqref>
        </x14:dataValidation>
        <x14:dataValidation type="list" allowBlank="1" showInputMessage="1" showErrorMessage="1">
          <x14:formula1>
            <xm:f>'D:\projects\SSN Lopatino\Конфигуратор\SSN\VU\[Лопатино.xlsm]Системный'!#REF!</xm:f>
          </x14:formula1>
          <xm:sqref>X9</xm:sqref>
        </x14:dataValidation>
        <x14:dataValidation type="list" allowBlank="1" showInputMessage="1" showErrorMessage="1">
          <x14:formula1>
            <xm:f>'D:\projects\SSN Lopatino\Конфигуратор\SSN\VU\[Лопатино.xlsm]Системный'!#REF!</xm:f>
          </x14:formula1>
          <xm:sqref>R9</xm:sqref>
        </x14:dataValidation>
        <x14:dataValidation type="list" allowBlank="1" showInputMessage="1" showErrorMessage="1">
          <x14:formula1>
            <xm:f>'D:\projects\SSN Lopatino\Конфигуратор\SSN\VU\[Лопатино.xlsm]Системный'!#REF!</xm:f>
          </x14:formula1>
          <xm:sqref>L9</xm:sqref>
        </x14:dataValidation>
        <x14:dataValidation type="list" allowBlank="1" showInputMessage="1" showErrorMessage="1">
          <x14:formula1>
            <xm:f>'D:\projects\SSN Lopatino\Конфигуратор\SSN\VU\[Лопатино.xlsm]Системный'!#REF!</xm:f>
          </x14:formula1>
          <xm:sqref>X8</xm:sqref>
        </x14:dataValidation>
        <x14:dataValidation type="list" allowBlank="1" showInputMessage="1" showErrorMessage="1">
          <x14:formula1>
            <xm:f>'D:\projects\SSN Lopatino\Конфигуратор\SSN\VU\[Лопатино.xlsm]Системный'!#REF!</xm:f>
          </x14:formula1>
          <xm:sqref>L8</xm:sqref>
        </x14:dataValidation>
        <x14:dataValidation type="list" allowBlank="1" showInputMessage="1" showErrorMessage="1">
          <x14:formula1>
            <xm:f>'D:\projects\SSN Lopatino\Конфигуратор\SSN\VU\[Лопатино.xlsm]Системный'!#REF!</xm:f>
          </x14:formula1>
          <xm:sqref>X7</xm:sqref>
        </x14:dataValidation>
        <x14:dataValidation type="list" allowBlank="1" showInputMessage="1" showErrorMessage="1">
          <x14:formula1>
            <xm:f>'D:\projects\SSN Lopatino\Конфигуратор\SSN\VU\[Лопатино.xlsm]Системный'!#REF!</xm:f>
          </x14:formula1>
          <xm:sqref>R7</xm:sqref>
        </x14:dataValidation>
        <x14:dataValidation type="list" allowBlank="1" showInputMessage="1" showErrorMessage="1">
          <x14:formula1>
            <xm:f>'D:\projects\SSN Lopatino\Конфигуратор\SSN\VU\[Лопатино.xlsm]Системный'!#REF!</xm:f>
          </x14:formula1>
          <xm:sqref>L7</xm:sqref>
        </x14:dataValidation>
        <x14:dataValidation type="list" allowBlank="1" showInputMessage="1" showErrorMessage="1">
          <x14:formula1>
            <xm:f>'D:\projects\SSN Lopatino\Конфигуратор\SSN\VU\[Лопатино.xlsm]Системный'!#REF!</xm:f>
          </x14:formula1>
          <xm:sqref>X6</xm:sqref>
        </x14:dataValidation>
        <x14:dataValidation type="list" allowBlank="1" showInputMessage="1" showErrorMessage="1">
          <x14:formula1>
            <xm:f>'D:\projects\SSN Lopatino\Конфигуратор\SSN\VU\[Лопатино.xlsm]Системный'!#REF!</xm:f>
          </x14:formula1>
          <xm:sqref>R6</xm:sqref>
        </x14:dataValidation>
        <x14:dataValidation type="list" allowBlank="1" showInputMessage="1" showErrorMessage="1">
          <x14:formula1>
            <xm:f>'D:\projects\SSN Lopatino\Конфигуратор\SSN\VU\[Лопатино.xlsm]Системный'!#REF!</xm:f>
          </x14:formula1>
          <xm:sqref>L6</xm:sqref>
        </x14:dataValidation>
        <x14:dataValidation type="list" allowBlank="1" showInputMessage="1" showErrorMessage="1">
          <x14:formula1>
            <xm:f>'D:\projects\SSN Lopatino\Конфигуратор\SSN\VU\[Лопатино.xlsm]Системный'!#REF!</xm:f>
          </x14:formula1>
          <xm:sqref>X5</xm:sqref>
        </x14:dataValidation>
        <x14:dataValidation type="list" allowBlank="1" showInputMessage="1" showErrorMessage="1">
          <x14:formula1>
            <xm:f>'D:\projects\SSN Lopatino\Конфигуратор\SSN\VU\[Лопатино.xlsm]Системный'!#REF!</xm:f>
          </x14:formula1>
          <xm:sqref>R5</xm:sqref>
        </x14:dataValidation>
        <x14:dataValidation type="list" allowBlank="1" showInputMessage="1" showErrorMessage="1">
          <x14:formula1>
            <xm:f>'D:\projects\SSN Lopatino\Конфигуратор\SSN\VU\[Лопатино.xlsm]Системный'!#REF!</xm:f>
          </x14:formula1>
          <xm:sqref>L5</xm:sqref>
        </x14:dataValidation>
        <x14:dataValidation type="list" allowBlank="1" showInputMessage="1" showErrorMessage="1">
          <x14:formula1>
            <xm:f>'D:\projects\SSN Lopatino\Конфигуратор\SSN\VU\[Лопатино.xlsm]Системный'!#REF!</xm:f>
          </x14:formula1>
          <xm:sqref>X4</xm:sqref>
        </x14:dataValidation>
        <x14:dataValidation type="list" allowBlank="1" showInputMessage="1" showErrorMessage="1">
          <x14:formula1>
            <xm:f>'D:\projects\SSN Lopatino\Конфигуратор\SSN\VU\[Лопатино.xlsm]Системный'!#REF!</xm:f>
          </x14:formula1>
          <xm:sqref>R4</xm:sqref>
        </x14:dataValidation>
        <x14:dataValidation type="list" allowBlank="1" showInputMessage="1" showErrorMessage="1">
          <x14:formula1>
            <xm:f>'D:\projects\SSN Lopatino\Конфигуратор\SSN\VU\[Лопатино.xlsm]Системный'!#REF!</xm:f>
          </x14:formula1>
          <xm:sqref>L4</xm:sqref>
        </x14:dataValidation>
        <x14:dataValidation type="list" allowBlank="1" showInputMessage="1" showErrorMessage="1">
          <x14:formula1>
            <xm:f>'D:\projects\SSN Lopatino\Конфигуратор\SSN\VU\[Лопатино.xlsm]Системный'!#REF!</xm:f>
          </x14:formula1>
          <xm:sqref>FJ24</xm:sqref>
        </x14:dataValidation>
        <x14:dataValidation type="list" allowBlank="1" showInputMessage="1" showErrorMessage="1">
          <x14:formula1>
            <xm:f>'D:\projects\SSN Lopatino\Конфигуратор\SSN\VU\[Лопатино.xlsm]Системный'!#REF!</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G19" sqref="G19"/>
    </sheetView>
  </sheetViews>
  <sheetFormatPr defaultRowHeight="15" x14ac:dyDescent="0.25"/>
  <cols>
    <col min="1" max="1" width="9.140625" style="3"/>
    <col min="2" max="2" width="68.140625" style="37" bestFit="1" customWidth="1"/>
  </cols>
  <sheetData>
    <row r="1" spans="1:2" ht="36" customHeight="1" thickBot="1" x14ac:dyDescent="0.3"/>
    <row r="2" spans="1:2" ht="45.75" customHeight="1" thickBot="1" x14ac:dyDescent="0.3">
      <c r="A2" s="50" t="s">
        <v>0</v>
      </c>
      <c r="B2" s="161" t="s">
        <v>42</v>
      </c>
    </row>
    <row r="3" spans="1:2" ht="15" customHeight="1" x14ac:dyDescent="0.25">
      <c r="A3" s="17">
        <v>1</v>
      </c>
      <c r="B3" s="229" t="s">
        <v>5037</v>
      </c>
    </row>
    <row r="4" spans="1:2" x14ac:dyDescent="0.25">
      <c r="A4" s="58">
        <v>2</v>
      </c>
      <c r="B4" s="229" t="s">
        <v>5039</v>
      </c>
    </row>
    <row r="5" spans="1:2" x14ac:dyDescent="0.25">
      <c r="A5" s="58">
        <v>3</v>
      </c>
      <c r="B5" s="206"/>
    </row>
    <row r="6" spans="1:2" x14ac:dyDescent="0.25">
      <c r="A6" s="58">
        <v>4</v>
      </c>
      <c r="B6" s="260"/>
    </row>
    <row r="7" spans="1:2" x14ac:dyDescent="0.25">
      <c r="A7" s="58">
        <v>5</v>
      </c>
      <c r="B7" s="260"/>
    </row>
    <row r="8" spans="1:2" x14ac:dyDescent="0.25">
      <c r="A8" s="58">
        <v>6</v>
      </c>
      <c r="B8" s="260"/>
    </row>
    <row r="9" spans="1:2" x14ac:dyDescent="0.25">
      <c r="A9" s="58">
        <v>7</v>
      </c>
      <c r="B9" s="260"/>
    </row>
    <row r="10" spans="1:2" x14ac:dyDescent="0.25">
      <c r="A10" s="58">
        <v>8</v>
      </c>
      <c r="B10" s="206"/>
    </row>
    <row r="11" spans="1:2" x14ac:dyDescent="0.25">
      <c r="A11" s="58">
        <v>9</v>
      </c>
      <c r="B11" s="206"/>
    </row>
    <row r="12" spans="1:2" x14ac:dyDescent="0.25">
      <c r="A12" s="58">
        <v>10</v>
      </c>
      <c r="B12" s="206"/>
    </row>
    <row r="13" spans="1:2" x14ac:dyDescent="0.25">
      <c r="A13" s="58">
        <v>11</v>
      </c>
      <c r="B13" s="206"/>
    </row>
    <row r="14" spans="1:2" x14ac:dyDescent="0.25">
      <c r="A14" s="58">
        <v>12</v>
      </c>
      <c r="B14" s="206"/>
    </row>
    <row r="15" spans="1:2" x14ac:dyDescent="0.25">
      <c r="A15" s="58">
        <v>13</v>
      </c>
      <c r="B15" s="206"/>
    </row>
    <row r="16" spans="1:2" x14ac:dyDescent="0.25">
      <c r="A16" s="58">
        <v>14</v>
      </c>
      <c r="B16" s="206"/>
    </row>
    <row r="17" spans="1:2" x14ac:dyDescent="0.25">
      <c r="A17" s="58">
        <v>15</v>
      </c>
      <c r="B17" s="206"/>
    </row>
    <row r="18" spans="1:2" x14ac:dyDescent="0.25">
      <c r="A18" s="58">
        <v>16</v>
      </c>
      <c r="B18" s="260"/>
    </row>
    <row r="19" spans="1:2" x14ac:dyDescent="0.25">
      <c r="A19" s="58">
        <v>17</v>
      </c>
      <c r="B19" s="260"/>
    </row>
    <row r="20" spans="1:2" x14ac:dyDescent="0.25">
      <c r="A20" s="58">
        <v>18</v>
      </c>
      <c r="B20" s="260"/>
    </row>
    <row r="21" spans="1:2" x14ac:dyDescent="0.25">
      <c r="A21" s="58">
        <v>19</v>
      </c>
      <c r="B21" s="260"/>
    </row>
    <row r="22" spans="1:2" x14ac:dyDescent="0.25">
      <c r="A22" s="58">
        <v>20</v>
      </c>
      <c r="B22" s="206"/>
    </row>
    <row r="23" spans="1:2" x14ac:dyDescent="0.25">
      <c r="A23" s="58">
        <v>21</v>
      </c>
      <c r="B23" s="206"/>
    </row>
    <row r="24" spans="1:2" x14ac:dyDescent="0.25">
      <c r="A24" s="58">
        <v>22</v>
      </c>
      <c r="B24" s="206"/>
    </row>
    <row r="25" spans="1:2" x14ac:dyDescent="0.25">
      <c r="A25" s="58">
        <v>23</v>
      </c>
      <c r="B25" s="206"/>
    </row>
    <row r="26" spans="1:2" x14ac:dyDescent="0.25">
      <c r="A26" s="58">
        <v>24</v>
      </c>
      <c r="B26" s="206"/>
    </row>
    <row r="27" spans="1:2" x14ac:dyDescent="0.25">
      <c r="A27" s="58">
        <v>25</v>
      </c>
      <c r="B27" s="206"/>
    </row>
    <row r="28" spans="1:2" x14ac:dyDescent="0.25">
      <c r="A28" s="58">
        <v>26</v>
      </c>
      <c r="B28" s="206"/>
    </row>
    <row r="29" spans="1:2" x14ac:dyDescent="0.25">
      <c r="A29" s="58">
        <v>27</v>
      </c>
      <c r="B29" s="206"/>
    </row>
    <row r="30" spans="1:2" x14ac:dyDescent="0.25">
      <c r="A30" s="58">
        <v>28</v>
      </c>
      <c r="B30" s="206"/>
    </row>
    <row r="31" spans="1:2" x14ac:dyDescent="0.25">
      <c r="A31" s="58">
        <v>29</v>
      </c>
      <c r="B31" s="206"/>
    </row>
    <row r="32" spans="1:2" x14ac:dyDescent="0.25">
      <c r="A32" s="58">
        <v>30</v>
      </c>
      <c r="B32" s="206"/>
    </row>
    <row r="33" spans="1:2" x14ac:dyDescent="0.25">
      <c r="A33" s="58">
        <v>31</v>
      </c>
      <c r="B33" s="206"/>
    </row>
    <row r="34" spans="1:2" x14ac:dyDescent="0.25">
      <c r="A34" s="58">
        <v>32</v>
      </c>
      <c r="B34" s="206"/>
    </row>
    <row r="35" spans="1:2" x14ac:dyDescent="0.25">
      <c r="A35" s="58">
        <v>33</v>
      </c>
      <c r="B35" s="206"/>
    </row>
    <row r="36" spans="1:2" x14ac:dyDescent="0.25">
      <c r="A36" s="58">
        <v>34</v>
      </c>
      <c r="B36" s="206"/>
    </row>
    <row r="37" spans="1:2" x14ac:dyDescent="0.25">
      <c r="A37" s="58">
        <v>35</v>
      </c>
      <c r="B37" s="206"/>
    </row>
    <row r="38" spans="1:2" x14ac:dyDescent="0.25">
      <c r="A38" s="58">
        <v>36</v>
      </c>
      <c r="B38" s="206"/>
    </row>
    <row r="39" spans="1:2" x14ac:dyDescent="0.25">
      <c r="A39" s="58">
        <v>37</v>
      </c>
      <c r="B39" s="206"/>
    </row>
    <row r="40" spans="1:2" x14ac:dyDescent="0.25">
      <c r="A40" s="58">
        <v>38</v>
      </c>
      <c r="B40" s="206"/>
    </row>
    <row r="41" spans="1:2" x14ac:dyDescent="0.25">
      <c r="A41" s="58">
        <v>39</v>
      </c>
      <c r="B41" s="206"/>
    </row>
    <row r="42" spans="1:2" x14ac:dyDescent="0.25">
      <c r="A42" s="58">
        <v>40</v>
      </c>
      <c r="B42" s="206"/>
    </row>
    <row r="43" spans="1:2" x14ac:dyDescent="0.25">
      <c r="A43" s="58">
        <v>41</v>
      </c>
      <c r="B43" s="206"/>
    </row>
    <row r="44" spans="1:2" x14ac:dyDescent="0.25">
      <c r="A44" s="58">
        <v>42</v>
      </c>
      <c r="B44" s="206"/>
    </row>
    <row r="45" spans="1:2" x14ac:dyDescent="0.25">
      <c r="A45" s="58">
        <v>43</v>
      </c>
      <c r="B45" s="206"/>
    </row>
    <row r="46" spans="1:2" x14ac:dyDescent="0.25">
      <c r="A46" s="58">
        <v>44</v>
      </c>
      <c r="B46" s="206"/>
    </row>
    <row r="47" spans="1:2" x14ac:dyDescent="0.25">
      <c r="A47" s="58">
        <v>45</v>
      </c>
      <c r="B47" s="206"/>
    </row>
    <row r="48" spans="1:2" x14ac:dyDescent="0.25">
      <c r="A48" s="58">
        <v>46</v>
      </c>
      <c r="B48" s="206"/>
    </row>
    <row r="49" spans="1:2" x14ac:dyDescent="0.25">
      <c r="A49" s="58">
        <v>47</v>
      </c>
      <c r="B49" s="206"/>
    </row>
    <row r="50" spans="1:2" x14ac:dyDescent="0.25">
      <c r="A50" s="58">
        <v>48</v>
      </c>
      <c r="B50" s="206"/>
    </row>
    <row r="51" spans="1:2" x14ac:dyDescent="0.25">
      <c r="A51" s="58">
        <v>49</v>
      </c>
      <c r="B51" s="206"/>
    </row>
    <row r="52" spans="1:2" x14ac:dyDescent="0.25">
      <c r="A52" s="58">
        <v>50</v>
      </c>
      <c r="B52" s="206"/>
    </row>
    <row r="53" spans="1:2" x14ac:dyDescent="0.25">
      <c r="A53" s="58">
        <v>51</v>
      </c>
      <c r="B53" s="206"/>
    </row>
    <row r="54" spans="1:2" x14ac:dyDescent="0.25">
      <c r="A54" s="58">
        <v>52</v>
      </c>
      <c r="B54" s="206"/>
    </row>
    <row r="55" spans="1:2" x14ac:dyDescent="0.25">
      <c r="A55" s="58">
        <v>53</v>
      </c>
      <c r="B55" s="206"/>
    </row>
    <row r="56" spans="1:2" x14ac:dyDescent="0.25">
      <c r="A56" s="58">
        <v>54</v>
      </c>
      <c r="B56" s="206"/>
    </row>
    <row r="57" spans="1:2" x14ac:dyDescent="0.25">
      <c r="A57" s="58">
        <v>55</v>
      </c>
      <c r="B57" s="206"/>
    </row>
    <row r="58" spans="1:2" x14ac:dyDescent="0.25">
      <c r="A58" s="58">
        <v>56</v>
      </c>
      <c r="B58" s="206"/>
    </row>
    <row r="59" spans="1:2" x14ac:dyDescent="0.25">
      <c r="A59" s="58">
        <v>57</v>
      </c>
      <c r="B59" s="206"/>
    </row>
    <row r="60" spans="1:2" x14ac:dyDescent="0.25">
      <c r="A60" s="58">
        <v>58</v>
      </c>
      <c r="B60" s="206"/>
    </row>
    <row r="61" spans="1:2" x14ac:dyDescent="0.25">
      <c r="A61" s="58">
        <v>59</v>
      </c>
      <c r="B61" s="206"/>
    </row>
    <row r="62" spans="1:2" x14ac:dyDescent="0.25">
      <c r="A62" s="58">
        <v>60</v>
      </c>
      <c r="B62" s="206"/>
    </row>
    <row r="63" spans="1:2" x14ac:dyDescent="0.25">
      <c r="A63" s="58">
        <v>61</v>
      </c>
      <c r="B63" s="206"/>
    </row>
    <row r="64" spans="1:2" x14ac:dyDescent="0.25">
      <c r="A64" s="58">
        <v>62</v>
      </c>
      <c r="B64" s="206"/>
    </row>
    <row r="65" spans="1:3" x14ac:dyDescent="0.25">
      <c r="A65" s="58">
        <v>63</v>
      </c>
      <c r="B65" s="206"/>
    </row>
    <row r="66" spans="1:3" ht="15.75" thickBot="1" x14ac:dyDescent="0.3">
      <c r="A66" s="59">
        <v>64</v>
      </c>
      <c r="B66" s="346"/>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70" zoomScaleNormal="70" workbookViewId="0">
      <selection activeCell="B4" sqref="B4"/>
    </sheetView>
  </sheetViews>
  <sheetFormatPr defaultRowHeight="15" outlineLevelCol="1" x14ac:dyDescent="0.25"/>
  <cols>
    <col min="1" max="1" width="9.140625" style="3"/>
    <col min="2" max="2" width="69" style="37" bestFit="1" customWidth="1"/>
    <col min="3" max="3" width="12.85546875" style="37" customWidth="1" outlineLevel="1"/>
    <col min="4" max="4" width="5.140625" style="37" customWidth="1" outlineLevel="1"/>
    <col min="5" max="5" width="10.85546875" style="37" customWidth="1" outlineLevel="1"/>
    <col min="6" max="6" width="16" style="37" customWidth="1" outlineLevel="1"/>
    <col min="7" max="7" width="4.28515625" style="37" customWidth="1" outlineLevel="1"/>
    <col min="8" max="8" width="4.7109375" style="37" customWidth="1"/>
    <col min="9" max="9" width="12.42578125" style="18"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951" t="s">
        <v>272</v>
      </c>
      <c r="D1" s="951"/>
      <c r="E1" s="951"/>
      <c r="F1" s="951"/>
      <c r="G1" s="951"/>
      <c r="H1" s="126"/>
      <c r="J1" s="60"/>
      <c r="K1" s="61"/>
      <c r="L1" s="61"/>
      <c r="M1" s="61"/>
      <c r="N1" s="61"/>
      <c r="O1" s="61"/>
      <c r="P1" s="61"/>
      <c r="Q1" s="61"/>
      <c r="R1" s="936" t="s">
        <v>122</v>
      </c>
      <c r="S1" s="960" t="s">
        <v>256</v>
      </c>
    </row>
    <row r="2" spans="1:19" ht="45.75" customHeight="1" thickBot="1" x14ac:dyDescent="0.3">
      <c r="A2" s="932" t="s">
        <v>0</v>
      </c>
      <c r="B2" s="939" t="s">
        <v>42</v>
      </c>
      <c r="C2" s="998" t="s">
        <v>2</v>
      </c>
      <c r="D2" s="998" t="s">
        <v>49</v>
      </c>
      <c r="E2" s="998" t="s">
        <v>50</v>
      </c>
      <c r="F2" s="998" t="s">
        <v>73</v>
      </c>
      <c r="G2" s="998" t="s">
        <v>0</v>
      </c>
      <c r="H2" s="998"/>
      <c r="I2" s="941" t="s">
        <v>275</v>
      </c>
      <c r="J2" s="943" t="s">
        <v>122</v>
      </c>
      <c r="K2" s="944"/>
      <c r="L2" s="944"/>
      <c r="M2" s="944"/>
      <c r="N2" s="944"/>
      <c r="O2" s="944"/>
      <c r="P2" s="944"/>
      <c r="Q2" s="944"/>
      <c r="R2" s="937"/>
      <c r="S2" s="975"/>
    </row>
    <row r="3" spans="1:19" ht="92.25" customHeight="1" thickBot="1" x14ac:dyDescent="0.3">
      <c r="A3" s="934"/>
      <c r="B3" s="940"/>
      <c r="C3" s="999"/>
      <c r="D3" s="999"/>
      <c r="E3" s="999"/>
      <c r="F3" s="999"/>
      <c r="G3" s="999"/>
      <c r="H3" s="999"/>
      <c r="I3" s="942"/>
      <c r="J3" s="57" t="s">
        <v>273</v>
      </c>
      <c r="K3" s="364" t="s">
        <v>1567</v>
      </c>
      <c r="L3" s="364" t="s">
        <v>1566</v>
      </c>
      <c r="M3" s="364" t="s">
        <v>1844</v>
      </c>
      <c r="N3" s="364" t="s">
        <v>2164</v>
      </c>
      <c r="O3" s="50" t="s">
        <v>111</v>
      </c>
      <c r="P3" s="50" t="s">
        <v>112</v>
      </c>
      <c r="Q3" s="50" t="s">
        <v>113</v>
      </c>
      <c r="R3" s="937"/>
      <c r="S3" s="961"/>
    </row>
    <row r="4" spans="1:19" ht="15" customHeight="1" x14ac:dyDescent="0.25">
      <c r="A4" s="58">
        <v>1</v>
      </c>
      <c r="B4" s="176" t="s">
        <v>5752</v>
      </c>
      <c r="C4" s="55"/>
      <c r="D4" s="127"/>
      <c r="E4" s="127"/>
      <c r="F4" s="127"/>
      <c r="G4" s="127"/>
      <c r="H4" s="1000" t="s">
        <v>272</v>
      </c>
      <c r="I4" s="19">
        <v>1</v>
      </c>
      <c r="J4" s="11"/>
      <c r="K4" s="11">
        <v>1</v>
      </c>
      <c r="L4" s="11"/>
      <c r="M4" s="11"/>
      <c r="N4" s="11"/>
      <c r="O4" s="11"/>
      <c r="P4" s="11"/>
      <c r="Q4" s="11"/>
      <c r="R4" s="937"/>
      <c r="S4" s="267" t="s">
        <v>1348</v>
      </c>
    </row>
    <row r="5" spans="1:19" x14ac:dyDescent="0.25">
      <c r="A5" s="58">
        <v>2</v>
      </c>
      <c r="B5" s="176"/>
      <c r="C5" s="55"/>
      <c r="D5" s="127"/>
      <c r="E5" s="127"/>
      <c r="F5" s="127"/>
      <c r="G5" s="127"/>
      <c r="H5" s="1000"/>
      <c r="I5" s="19">
        <v>2</v>
      </c>
      <c r="J5" s="12"/>
      <c r="K5" s="12"/>
      <c r="L5" s="12"/>
      <c r="M5" s="12"/>
      <c r="N5" s="12"/>
      <c r="O5" s="12"/>
      <c r="P5" s="12"/>
      <c r="Q5" s="12"/>
      <c r="R5" s="937"/>
      <c r="S5" s="229" t="s">
        <v>2498</v>
      </c>
    </row>
    <row r="6" spans="1:19" x14ac:dyDescent="0.25">
      <c r="A6" s="58">
        <v>3</v>
      </c>
      <c r="B6" s="176"/>
      <c r="C6" s="55"/>
      <c r="D6" s="127"/>
      <c r="E6" s="127"/>
      <c r="F6" s="127"/>
      <c r="G6" s="127"/>
      <c r="H6" s="1000"/>
      <c r="I6" s="19">
        <v>3</v>
      </c>
      <c r="J6" s="12"/>
      <c r="K6" s="12"/>
      <c r="L6" s="12"/>
      <c r="M6" s="12"/>
      <c r="N6" s="12"/>
      <c r="O6" s="12"/>
      <c r="P6" s="12"/>
      <c r="Q6" s="12"/>
      <c r="R6" s="937"/>
      <c r="S6" s="229" t="s">
        <v>2499</v>
      </c>
    </row>
    <row r="7" spans="1:19" x14ac:dyDescent="0.25">
      <c r="A7" s="58">
        <v>4</v>
      </c>
      <c r="B7" s="176"/>
      <c r="C7" s="55"/>
      <c r="D7" s="127"/>
      <c r="E7" s="127"/>
      <c r="F7" s="127"/>
      <c r="G7" s="127"/>
      <c r="H7" s="1000"/>
      <c r="I7" s="19">
        <v>4</v>
      </c>
      <c r="J7" s="12"/>
      <c r="K7" s="12"/>
      <c r="L7" s="12"/>
      <c r="M7" s="12"/>
      <c r="N7" s="12"/>
      <c r="O7" s="12"/>
      <c r="P7" s="12"/>
      <c r="Q7" s="12"/>
      <c r="R7" s="937"/>
      <c r="S7" s="229" t="s">
        <v>2500</v>
      </c>
    </row>
    <row r="8" spans="1:19" x14ac:dyDescent="0.25">
      <c r="A8" s="58">
        <v>5</v>
      </c>
      <c r="B8" s="176"/>
      <c r="C8" s="86"/>
      <c r="D8" s="127"/>
      <c r="E8" s="127"/>
      <c r="F8" s="127"/>
      <c r="G8" s="127"/>
      <c r="H8" s="1000"/>
      <c r="I8" s="19">
        <v>5</v>
      </c>
      <c r="J8" s="12"/>
      <c r="K8" s="12"/>
      <c r="L8" s="12"/>
      <c r="M8" s="12"/>
      <c r="N8" s="12"/>
      <c r="O8" s="12"/>
      <c r="P8" s="12"/>
      <c r="Q8" s="12"/>
      <c r="R8" s="937"/>
      <c r="S8" s="229" t="s">
        <v>2501</v>
      </c>
    </row>
    <row r="9" spans="1:19" x14ac:dyDescent="0.25">
      <c r="A9" s="58">
        <v>6</v>
      </c>
      <c r="B9" s="176"/>
      <c r="C9" s="127"/>
      <c r="D9" s="127"/>
      <c r="E9" s="127"/>
      <c r="F9" s="127"/>
      <c r="G9" s="127"/>
      <c r="H9" s="1000"/>
      <c r="I9" s="19">
        <v>6</v>
      </c>
      <c r="J9" s="12"/>
      <c r="K9" s="12"/>
      <c r="L9" s="12"/>
      <c r="M9" s="12"/>
      <c r="N9" s="12"/>
      <c r="O9" s="12"/>
      <c r="P9" s="12"/>
      <c r="Q9" s="12"/>
      <c r="R9" s="937"/>
      <c r="S9" s="229" t="s">
        <v>2445</v>
      </c>
    </row>
    <row r="10" spans="1:19" x14ac:dyDescent="0.25">
      <c r="A10" s="58">
        <v>7</v>
      </c>
      <c r="B10" s="176"/>
      <c r="C10" s="54"/>
      <c r="D10" s="127"/>
      <c r="E10" s="127"/>
      <c r="F10" s="127"/>
      <c r="G10" s="127"/>
      <c r="H10" s="1000"/>
      <c r="I10" s="19">
        <v>7</v>
      </c>
      <c r="J10" s="12"/>
      <c r="K10" s="12"/>
      <c r="L10" s="12"/>
      <c r="M10" s="12"/>
      <c r="N10" s="12"/>
      <c r="O10" s="12"/>
      <c r="P10" s="12"/>
      <c r="Q10" s="12"/>
      <c r="R10" s="937"/>
      <c r="S10" s="229" t="s">
        <v>2446</v>
      </c>
    </row>
    <row r="11" spans="1:19" x14ac:dyDescent="0.25">
      <c r="A11" s="58">
        <v>8</v>
      </c>
      <c r="B11" s="176"/>
      <c r="C11" s="54"/>
      <c r="D11" s="127"/>
      <c r="E11" s="127"/>
      <c r="F11" s="127"/>
      <c r="G11" s="127"/>
      <c r="H11" s="1000"/>
      <c r="I11" s="19">
        <v>8</v>
      </c>
      <c r="J11" s="12"/>
      <c r="K11" s="12"/>
      <c r="L11" s="12"/>
      <c r="M11" s="12"/>
      <c r="N11" s="12"/>
      <c r="O11" s="12"/>
      <c r="P11" s="12"/>
      <c r="Q11" s="12"/>
      <c r="R11" s="937"/>
      <c r="S11" s="229" t="s">
        <v>2447</v>
      </c>
    </row>
    <row r="12" spans="1:19" x14ac:dyDescent="0.25">
      <c r="A12" s="58">
        <v>9</v>
      </c>
      <c r="B12" s="176"/>
      <c r="C12" s="54"/>
      <c r="D12" s="127"/>
      <c r="E12" s="127"/>
      <c r="F12" s="127"/>
      <c r="G12" s="127"/>
      <c r="H12" s="1000"/>
      <c r="I12" s="19">
        <v>9</v>
      </c>
      <c r="J12" s="12"/>
      <c r="K12" s="12"/>
      <c r="L12" s="12"/>
      <c r="M12" s="12"/>
      <c r="N12" s="12"/>
      <c r="O12" s="12"/>
      <c r="P12" s="12"/>
      <c r="Q12" s="12"/>
      <c r="R12" s="937"/>
      <c r="S12" s="229" t="s">
        <v>2448</v>
      </c>
    </row>
    <row r="13" spans="1:19" x14ac:dyDescent="0.25">
      <c r="A13" s="58">
        <v>10</v>
      </c>
      <c r="B13" s="176"/>
      <c r="C13" s="54"/>
      <c r="D13" s="127"/>
      <c r="E13" s="127"/>
      <c r="F13" s="127"/>
      <c r="G13" s="127"/>
      <c r="H13" s="1000"/>
      <c r="I13" s="19">
        <v>10</v>
      </c>
      <c r="J13" s="12"/>
      <c r="K13" s="12"/>
      <c r="L13" s="12"/>
      <c r="M13" s="12"/>
      <c r="N13" s="12"/>
      <c r="O13" s="12"/>
      <c r="P13" s="12"/>
      <c r="Q13" s="12"/>
      <c r="R13" s="937"/>
      <c r="S13" s="229" t="s">
        <v>2443</v>
      </c>
    </row>
    <row r="14" spans="1:19" x14ac:dyDescent="0.25">
      <c r="A14" s="58">
        <v>11</v>
      </c>
      <c r="B14" s="176"/>
      <c r="C14" s="54"/>
      <c r="D14" s="127"/>
      <c r="E14" s="127"/>
      <c r="F14" s="127"/>
      <c r="G14" s="127"/>
      <c r="H14" s="1000"/>
      <c r="I14" s="19">
        <v>11</v>
      </c>
      <c r="J14" s="12"/>
      <c r="K14" s="12"/>
      <c r="L14" s="12"/>
      <c r="M14" s="12"/>
      <c r="N14" s="12"/>
      <c r="O14" s="12"/>
      <c r="P14" s="12"/>
      <c r="Q14" s="12"/>
      <c r="R14" s="937"/>
      <c r="S14" s="229" t="s">
        <v>2444</v>
      </c>
    </row>
    <row r="15" spans="1:19" x14ac:dyDescent="0.25">
      <c r="A15" s="58">
        <v>12</v>
      </c>
      <c r="B15" s="176"/>
      <c r="C15" s="54"/>
      <c r="D15" s="127"/>
      <c r="E15" s="127"/>
      <c r="F15" s="127"/>
      <c r="G15" s="127"/>
      <c r="H15" s="1000"/>
      <c r="I15" s="19">
        <v>12</v>
      </c>
      <c r="J15" s="12"/>
      <c r="K15" s="12"/>
      <c r="L15" s="12"/>
      <c r="M15" s="12"/>
      <c r="N15" s="12"/>
      <c r="O15" s="12"/>
      <c r="P15" s="12"/>
      <c r="Q15" s="12"/>
      <c r="R15" s="937"/>
      <c r="S15" s="229" t="s">
        <v>2451</v>
      </c>
    </row>
    <row r="16" spans="1:19" x14ac:dyDescent="0.25">
      <c r="A16" s="58">
        <v>13</v>
      </c>
      <c r="B16" s="176"/>
      <c r="C16" s="54"/>
      <c r="D16" s="127"/>
      <c r="E16" s="127"/>
      <c r="F16" s="127"/>
      <c r="G16" s="127"/>
      <c r="H16" s="1000"/>
      <c r="I16" s="19">
        <v>13</v>
      </c>
      <c r="J16" s="12"/>
      <c r="K16" s="12"/>
      <c r="L16" s="12"/>
      <c r="M16" s="12"/>
      <c r="N16" s="12"/>
      <c r="O16" s="12"/>
      <c r="P16" s="12"/>
      <c r="Q16" s="12"/>
      <c r="R16" s="937"/>
      <c r="S16" s="229" t="s">
        <v>2452</v>
      </c>
    </row>
    <row r="17" spans="1:19" x14ac:dyDescent="0.25">
      <c r="A17" s="58">
        <v>14</v>
      </c>
      <c r="B17" s="176"/>
      <c r="C17" s="54"/>
      <c r="D17" s="127"/>
      <c r="E17" s="127"/>
      <c r="F17" s="127"/>
      <c r="G17" s="127"/>
      <c r="H17" s="1000"/>
      <c r="I17" s="19">
        <v>273</v>
      </c>
      <c r="J17" s="12"/>
      <c r="K17" s="12"/>
      <c r="L17" s="12"/>
      <c r="M17" s="12"/>
      <c r="N17" s="12"/>
      <c r="O17" s="12"/>
      <c r="P17" s="12"/>
      <c r="Q17" s="12"/>
      <c r="R17" s="937"/>
      <c r="S17" s="184" t="s">
        <v>2450</v>
      </c>
    </row>
    <row r="18" spans="1:19" x14ac:dyDescent="0.25">
      <c r="A18" s="58">
        <v>15</v>
      </c>
      <c r="B18" s="176"/>
      <c r="C18" s="54"/>
      <c r="D18" s="127"/>
      <c r="E18" s="127"/>
      <c r="F18" s="127"/>
      <c r="G18" s="127"/>
      <c r="H18" s="1000"/>
      <c r="I18" s="19">
        <v>274</v>
      </c>
      <c r="J18" s="12"/>
      <c r="K18" s="12"/>
      <c r="L18" s="12"/>
      <c r="M18" s="12"/>
      <c r="N18" s="12"/>
      <c r="O18" s="12"/>
      <c r="P18" s="12"/>
      <c r="Q18" s="12"/>
      <c r="R18" s="937"/>
      <c r="S18" s="184" t="s">
        <v>2449</v>
      </c>
    </row>
    <row r="19" spans="1:19" x14ac:dyDescent="0.25">
      <c r="A19" s="58">
        <v>16</v>
      </c>
      <c r="B19" s="176"/>
      <c r="C19" s="54"/>
      <c r="D19" s="127"/>
      <c r="E19" s="127"/>
      <c r="F19" s="127"/>
      <c r="G19" s="127"/>
      <c r="H19" s="1000"/>
      <c r="I19" s="19"/>
      <c r="J19" s="12"/>
      <c r="K19" s="12"/>
      <c r="L19" s="12"/>
      <c r="M19" s="12"/>
      <c r="N19" s="12"/>
      <c r="O19" s="12"/>
      <c r="P19" s="12"/>
      <c r="Q19" s="12"/>
      <c r="R19" s="937"/>
      <c r="S19" s="184"/>
    </row>
    <row r="20" spans="1:19" x14ac:dyDescent="0.25">
      <c r="A20" s="58">
        <v>17</v>
      </c>
      <c r="B20" s="19"/>
      <c r="C20" s="54"/>
      <c r="D20" s="127"/>
      <c r="E20" s="127"/>
      <c r="F20" s="127"/>
      <c r="G20" s="127"/>
      <c r="H20" s="1000"/>
      <c r="I20" s="19"/>
      <c r="J20" s="12"/>
      <c r="K20" s="12"/>
      <c r="L20" s="12"/>
      <c r="M20" s="12"/>
      <c r="N20" s="12"/>
      <c r="O20" s="12"/>
      <c r="P20" s="12"/>
      <c r="Q20" s="12"/>
      <c r="R20" s="937"/>
      <c r="S20" s="22"/>
    </row>
    <row r="21" spans="1:19" x14ac:dyDescent="0.25">
      <c r="A21" s="58">
        <v>18</v>
      </c>
      <c r="B21" s="19"/>
      <c r="C21" s="54"/>
      <c r="D21" s="127"/>
      <c r="E21" s="127"/>
      <c r="F21" s="127"/>
      <c r="G21" s="127"/>
      <c r="H21" s="1000"/>
      <c r="I21" s="19"/>
      <c r="J21" s="12"/>
      <c r="K21" s="12"/>
      <c r="L21" s="12"/>
      <c r="M21" s="12"/>
      <c r="N21" s="12"/>
      <c r="O21" s="12"/>
      <c r="P21" s="12"/>
      <c r="Q21" s="12"/>
      <c r="R21" s="937"/>
      <c r="S21" s="22"/>
    </row>
    <row r="22" spans="1:19" x14ac:dyDescent="0.25">
      <c r="A22" s="58">
        <v>19</v>
      </c>
      <c r="B22" s="19"/>
      <c r="C22" s="54"/>
      <c r="D22" s="127"/>
      <c r="E22" s="127"/>
      <c r="F22" s="127"/>
      <c r="G22" s="127"/>
      <c r="H22" s="1000"/>
      <c r="I22" s="19"/>
      <c r="J22" s="12"/>
      <c r="K22" s="12"/>
      <c r="L22" s="12"/>
      <c r="M22" s="12"/>
      <c r="N22" s="12"/>
      <c r="O22" s="12"/>
      <c r="P22" s="12"/>
      <c r="Q22" s="12"/>
      <c r="R22" s="937"/>
      <c r="S22" s="22"/>
    </row>
    <row r="23" spans="1:19" x14ac:dyDescent="0.25">
      <c r="A23" s="58">
        <v>20</v>
      </c>
      <c r="B23" s="19"/>
      <c r="C23" s="54"/>
      <c r="D23" s="127"/>
      <c r="E23" s="127"/>
      <c r="F23" s="127"/>
      <c r="G23" s="127"/>
      <c r="H23" s="1000"/>
      <c r="I23" s="19"/>
      <c r="J23" s="12"/>
      <c r="K23" s="12"/>
      <c r="L23" s="12"/>
      <c r="M23" s="12"/>
      <c r="N23" s="12"/>
      <c r="O23" s="12"/>
      <c r="P23" s="12"/>
      <c r="Q23" s="12"/>
      <c r="R23" s="937"/>
      <c r="S23" s="22"/>
    </row>
    <row r="24" spans="1:19" x14ac:dyDescent="0.25">
      <c r="A24" s="58">
        <v>21</v>
      </c>
      <c r="B24" s="19"/>
      <c r="C24" s="54"/>
      <c r="D24" s="127"/>
      <c r="E24" s="127"/>
      <c r="F24" s="127"/>
      <c r="G24" s="127"/>
      <c r="H24" s="1000"/>
      <c r="I24" s="19"/>
      <c r="J24" s="12"/>
      <c r="K24" s="12"/>
      <c r="L24" s="12"/>
      <c r="M24" s="12"/>
      <c r="N24" s="12"/>
      <c r="O24" s="12"/>
      <c r="P24" s="12"/>
      <c r="Q24" s="12"/>
      <c r="R24" s="937"/>
      <c r="S24" s="22"/>
    </row>
    <row r="25" spans="1:19" x14ac:dyDescent="0.25">
      <c r="A25" s="58">
        <v>22</v>
      </c>
      <c r="B25" s="25"/>
      <c r="C25" s="86"/>
      <c r="D25" s="127"/>
      <c r="E25" s="127"/>
      <c r="F25" s="127"/>
      <c r="G25" s="127"/>
      <c r="H25" s="1000"/>
      <c r="I25" s="19"/>
      <c r="J25" s="12"/>
      <c r="K25" s="12"/>
      <c r="L25" s="12"/>
      <c r="M25" s="12"/>
      <c r="N25" s="12"/>
      <c r="O25" s="12"/>
      <c r="P25" s="12"/>
      <c r="Q25" s="12"/>
      <c r="R25" s="937"/>
      <c r="S25" s="22"/>
    </row>
    <row r="26" spans="1:19" x14ac:dyDescent="0.25">
      <c r="A26" s="58">
        <v>23</v>
      </c>
      <c r="B26" s="25"/>
      <c r="C26" s="54"/>
      <c r="D26" s="127"/>
      <c r="E26" s="127"/>
      <c r="F26" s="127"/>
      <c r="G26" s="127"/>
      <c r="H26" s="1000"/>
      <c r="I26" s="19"/>
      <c r="J26" s="12"/>
      <c r="K26" s="12"/>
      <c r="L26" s="12"/>
      <c r="M26" s="12"/>
      <c r="N26" s="12"/>
      <c r="O26" s="12"/>
      <c r="P26" s="12"/>
      <c r="Q26" s="12"/>
      <c r="R26" s="937"/>
      <c r="S26" s="22"/>
    </row>
    <row r="27" spans="1:19" x14ac:dyDescent="0.25">
      <c r="A27" s="58">
        <v>24</v>
      </c>
      <c r="B27" s="25"/>
      <c r="C27" s="55"/>
      <c r="D27" s="127"/>
      <c r="E27" s="127"/>
      <c r="F27" s="127"/>
      <c r="G27" s="127"/>
      <c r="H27" s="1000"/>
      <c r="I27" s="19"/>
      <c r="J27" s="12"/>
      <c r="K27" s="12"/>
      <c r="L27" s="12"/>
      <c r="M27" s="12"/>
      <c r="N27" s="12"/>
      <c r="O27" s="12"/>
      <c r="P27" s="12"/>
      <c r="Q27" s="12"/>
      <c r="R27" s="937"/>
      <c r="S27" s="22"/>
    </row>
    <row r="28" spans="1:19" x14ac:dyDescent="0.25">
      <c r="A28" s="58">
        <v>25</v>
      </c>
      <c r="B28" s="25"/>
      <c r="C28" s="54"/>
      <c r="D28" s="127"/>
      <c r="E28" s="127"/>
      <c r="F28" s="127"/>
      <c r="G28" s="127"/>
      <c r="H28" s="1000"/>
      <c r="I28" s="19"/>
      <c r="J28" s="12"/>
      <c r="K28" s="12"/>
      <c r="L28" s="12"/>
      <c r="M28" s="12"/>
      <c r="N28" s="12"/>
      <c r="O28" s="12"/>
      <c r="P28" s="12"/>
      <c r="Q28" s="12"/>
      <c r="R28" s="937"/>
      <c r="S28" s="22"/>
    </row>
    <row r="29" spans="1:19" x14ac:dyDescent="0.25">
      <c r="A29" s="58">
        <v>26</v>
      </c>
      <c r="B29" s="25"/>
      <c r="C29" s="86"/>
      <c r="D29" s="127"/>
      <c r="E29" s="127"/>
      <c r="F29" s="127"/>
      <c r="G29" s="127"/>
      <c r="H29" s="1000"/>
      <c r="I29" s="19"/>
      <c r="J29" s="12"/>
      <c r="K29" s="12"/>
      <c r="L29" s="12"/>
      <c r="M29" s="12"/>
      <c r="N29" s="12"/>
      <c r="O29" s="12"/>
      <c r="P29" s="12"/>
      <c r="Q29" s="12"/>
      <c r="R29" s="937"/>
      <c r="S29" s="22"/>
    </row>
    <row r="30" spans="1:19" x14ac:dyDescent="0.25">
      <c r="A30" s="58">
        <v>27</v>
      </c>
      <c r="B30" s="25"/>
      <c r="C30" s="54"/>
      <c r="D30" s="127"/>
      <c r="E30" s="127"/>
      <c r="F30" s="127"/>
      <c r="G30" s="127"/>
      <c r="H30" s="1000"/>
      <c r="I30" s="19"/>
      <c r="J30" s="12"/>
      <c r="K30" s="12"/>
      <c r="L30" s="12"/>
      <c r="M30" s="12"/>
      <c r="N30" s="12"/>
      <c r="O30" s="12"/>
      <c r="P30" s="12"/>
      <c r="Q30" s="12"/>
      <c r="R30" s="937"/>
      <c r="S30" s="22"/>
    </row>
    <row r="31" spans="1:19" x14ac:dyDescent="0.25">
      <c r="A31" s="58">
        <v>28</v>
      </c>
      <c r="B31" s="25"/>
      <c r="C31" s="54"/>
      <c r="D31" s="127"/>
      <c r="E31" s="127"/>
      <c r="F31" s="127"/>
      <c r="G31" s="127"/>
      <c r="H31" s="1000"/>
      <c r="I31" s="19"/>
      <c r="J31" s="12"/>
      <c r="K31" s="12"/>
      <c r="L31" s="12"/>
      <c r="M31" s="12"/>
      <c r="N31" s="12"/>
      <c r="O31" s="12"/>
      <c r="P31" s="12"/>
      <c r="Q31" s="12"/>
      <c r="R31" s="937"/>
      <c r="S31" s="22"/>
    </row>
    <row r="32" spans="1:19" x14ac:dyDescent="0.25">
      <c r="A32" s="58">
        <v>29</v>
      </c>
      <c r="B32" s="25"/>
      <c r="C32" s="54"/>
      <c r="D32" s="127"/>
      <c r="E32" s="127"/>
      <c r="F32" s="127"/>
      <c r="G32" s="127"/>
      <c r="H32" s="1000"/>
      <c r="I32" s="19"/>
      <c r="J32" s="12"/>
      <c r="K32" s="12"/>
      <c r="L32" s="12"/>
      <c r="M32" s="12"/>
      <c r="N32" s="12"/>
      <c r="O32" s="12"/>
      <c r="P32" s="12"/>
      <c r="Q32" s="12"/>
      <c r="R32" s="937"/>
      <c r="S32" s="22"/>
    </row>
    <row r="33" spans="1:19" x14ac:dyDescent="0.25">
      <c r="A33" s="58">
        <v>30</v>
      </c>
      <c r="B33" s="25"/>
      <c r="C33" s="54"/>
      <c r="D33" s="127"/>
      <c r="E33" s="127"/>
      <c r="F33" s="127"/>
      <c r="G33" s="127"/>
      <c r="H33" s="1000"/>
      <c r="I33" s="19"/>
      <c r="J33" s="12"/>
      <c r="K33" s="12"/>
      <c r="L33" s="12"/>
      <c r="M33" s="12"/>
      <c r="N33" s="12"/>
      <c r="O33" s="12"/>
      <c r="P33" s="12"/>
      <c r="Q33" s="12"/>
      <c r="R33" s="937"/>
      <c r="S33" s="22"/>
    </row>
    <row r="34" spans="1:19" x14ac:dyDescent="0.25">
      <c r="A34" s="58">
        <v>31</v>
      </c>
      <c r="B34" s="25"/>
      <c r="C34" s="54"/>
      <c r="D34" s="127"/>
      <c r="E34" s="127"/>
      <c r="F34" s="127"/>
      <c r="G34" s="127"/>
      <c r="H34" s="1000"/>
      <c r="I34" s="19"/>
      <c r="J34" s="12"/>
      <c r="K34" s="12"/>
      <c r="L34" s="12"/>
      <c r="M34" s="12"/>
      <c r="N34" s="12"/>
      <c r="O34" s="12"/>
      <c r="P34" s="12"/>
      <c r="Q34" s="12"/>
      <c r="R34" s="937"/>
      <c r="S34" s="22"/>
    </row>
    <row r="35" spans="1:19" x14ac:dyDescent="0.25">
      <c r="A35" s="58">
        <v>32</v>
      </c>
      <c r="B35" s="25"/>
      <c r="C35" s="54"/>
      <c r="D35" s="127"/>
      <c r="E35" s="127"/>
      <c r="F35" s="127"/>
      <c r="G35" s="127"/>
      <c r="H35" s="1000"/>
      <c r="I35" s="19"/>
      <c r="J35" s="12"/>
      <c r="K35" s="12"/>
      <c r="L35" s="12"/>
      <c r="M35" s="12"/>
      <c r="N35" s="12"/>
      <c r="O35" s="12"/>
      <c r="P35" s="12"/>
      <c r="Q35" s="12"/>
      <c r="R35" s="937"/>
      <c r="S35" s="22"/>
    </row>
    <row r="36" spans="1:19" x14ac:dyDescent="0.25">
      <c r="A36" s="58">
        <v>33</v>
      </c>
      <c r="B36" s="25"/>
      <c r="C36" s="54"/>
      <c r="D36" s="127"/>
      <c r="E36" s="127"/>
      <c r="F36" s="127"/>
      <c r="G36" s="127"/>
      <c r="H36" s="1000"/>
      <c r="I36" s="19"/>
      <c r="J36" s="12"/>
      <c r="K36" s="12"/>
      <c r="L36" s="12"/>
      <c r="M36" s="12"/>
      <c r="N36" s="12"/>
      <c r="O36" s="12"/>
      <c r="P36" s="12"/>
      <c r="Q36" s="12"/>
      <c r="R36" s="937"/>
      <c r="S36" s="22"/>
    </row>
    <row r="37" spans="1:19" x14ac:dyDescent="0.25">
      <c r="A37" s="58">
        <v>34</v>
      </c>
      <c r="B37" s="25"/>
      <c r="C37" s="55"/>
      <c r="D37" s="127"/>
      <c r="E37" s="127"/>
      <c r="F37" s="127"/>
      <c r="G37" s="127"/>
      <c r="H37" s="1000"/>
      <c r="I37" s="19"/>
      <c r="J37" s="12"/>
      <c r="K37" s="12"/>
      <c r="L37" s="12"/>
      <c r="M37" s="12"/>
      <c r="N37" s="12"/>
      <c r="O37" s="12"/>
      <c r="P37" s="12"/>
      <c r="Q37" s="12"/>
      <c r="R37" s="937"/>
      <c r="S37" s="22"/>
    </row>
    <row r="38" spans="1:19" x14ac:dyDescent="0.25">
      <c r="A38" s="58">
        <v>35</v>
      </c>
      <c r="B38" s="25"/>
      <c r="C38" s="54"/>
      <c r="D38" s="127"/>
      <c r="E38" s="127"/>
      <c r="F38" s="127"/>
      <c r="G38" s="127"/>
      <c r="H38" s="1000"/>
      <c r="I38" s="19"/>
      <c r="J38" s="12"/>
      <c r="K38" s="12"/>
      <c r="L38" s="12"/>
      <c r="M38" s="12"/>
      <c r="N38" s="12"/>
      <c r="O38" s="12"/>
      <c r="P38" s="12"/>
      <c r="Q38" s="12"/>
      <c r="R38" s="937"/>
      <c r="S38" s="22"/>
    </row>
    <row r="39" spans="1:19" x14ac:dyDescent="0.25">
      <c r="A39" s="58">
        <v>36</v>
      </c>
      <c r="B39" s="25"/>
      <c r="C39" s="127"/>
      <c r="D39" s="127"/>
      <c r="E39" s="127"/>
      <c r="F39" s="127"/>
      <c r="G39" s="127"/>
      <c r="H39" s="1000"/>
      <c r="I39" s="19"/>
      <c r="J39" s="12"/>
      <c r="K39" s="12"/>
      <c r="L39" s="12"/>
      <c r="M39" s="12"/>
      <c r="N39" s="12"/>
      <c r="O39" s="12"/>
      <c r="P39" s="12"/>
      <c r="Q39" s="12"/>
      <c r="R39" s="937"/>
      <c r="S39" s="22"/>
    </row>
    <row r="40" spans="1:19" x14ac:dyDescent="0.25">
      <c r="A40" s="58">
        <v>37</v>
      </c>
      <c r="B40" s="25"/>
      <c r="C40" s="54"/>
      <c r="D40" s="127"/>
      <c r="E40" s="127"/>
      <c r="F40" s="127"/>
      <c r="G40" s="127"/>
      <c r="H40" s="1000"/>
      <c r="I40" s="19"/>
      <c r="J40" s="12"/>
      <c r="K40" s="12"/>
      <c r="L40" s="12"/>
      <c r="M40" s="12"/>
      <c r="N40" s="12"/>
      <c r="O40" s="12"/>
      <c r="P40" s="12"/>
      <c r="Q40" s="12"/>
      <c r="R40" s="937"/>
      <c r="S40" s="22"/>
    </row>
    <row r="41" spans="1:19" x14ac:dyDescent="0.25">
      <c r="A41" s="58">
        <v>38</v>
      </c>
      <c r="B41" s="25"/>
      <c r="C41" s="54"/>
      <c r="D41" s="127"/>
      <c r="E41" s="127"/>
      <c r="F41" s="127"/>
      <c r="G41" s="127"/>
      <c r="H41" s="1000"/>
      <c r="I41" s="19"/>
      <c r="J41" s="12"/>
      <c r="K41" s="12"/>
      <c r="L41" s="12"/>
      <c r="M41" s="12"/>
      <c r="N41" s="12"/>
      <c r="O41" s="12"/>
      <c r="P41" s="12"/>
      <c r="Q41" s="12"/>
      <c r="R41" s="937"/>
      <c r="S41" s="22"/>
    </row>
    <row r="42" spans="1:19" x14ac:dyDescent="0.25">
      <c r="A42" s="58">
        <v>39</v>
      </c>
      <c r="B42" s="25"/>
      <c r="C42" s="54"/>
      <c r="D42" s="127"/>
      <c r="E42" s="127"/>
      <c r="F42" s="127"/>
      <c r="G42" s="127"/>
      <c r="H42" s="1000"/>
      <c r="I42" s="19"/>
      <c r="J42" s="12"/>
      <c r="K42" s="12"/>
      <c r="L42" s="12"/>
      <c r="M42" s="12"/>
      <c r="N42" s="12"/>
      <c r="O42" s="12"/>
      <c r="P42" s="12"/>
      <c r="Q42" s="12"/>
      <c r="R42" s="937"/>
      <c r="S42" s="22"/>
    </row>
    <row r="43" spans="1:19" x14ac:dyDescent="0.25">
      <c r="A43" s="58">
        <v>40</v>
      </c>
      <c r="B43" s="25"/>
      <c r="C43" s="54"/>
      <c r="D43" s="127"/>
      <c r="E43" s="127"/>
      <c r="F43" s="127"/>
      <c r="G43" s="127"/>
      <c r="H43" s="1000"/>
      <c r="I43" s="19"/>
      <c r="J43" s="12"/>
      <c r="K43" s="12"/>
      <c r="L43" s="12"/>
      <c r="M43" s="12"/>
      <c r="N43" s="12"/>
      <c r="O43" s="12"/>
      <c r="P43" s="12"/>
      <c r="Q43" s="12"/>
      <c r="R43" s="937"/>
      <c r="S43" s="22"/>
    </row>
    <row r="44" spans="1:19" x14ac:dyDescent="0.25">
      <c r="A44" s="58">
        <v>41</v>
      </c>
      <c r="B44" s="27"/>
      <c r="C44" s="54"/>
      <c r="D44" s="127"/>
      <c r="E44" s="127"/>
      <c r="F44" s="127"/>
      <c r="G44" s="127"/>
      <c r="H44" s="1000"/>
      <c r="I44" s="19"/>
      <c r="J44" s="12"/>
      <c r="K44" s="12"/>
      <c r="L44" s="12"/>
      <c r="M44" s="12"/>
      <c r="N44" s="12"/>
      <c r="O44" s="12"/>
      <c r="P44" s="12"/>
      <c r="Q44" s="12"/>
      <c r="R44" s="937"/>
      <c r="S44" s="22"/>
    </row>
    <row r="45" spans="1:19" x14ac:dyDescent="0.25">
      <c r="A45" s="58">
        <v>42</v>
      </c>
      <c r="C45" s="54"/>
      <c r="D45" s="127"/>
      <c r="E45" s="127"/>
      <c r="F45" s="127"/>
      <c r="G45" s="127"/>
      <c r="H45" s="1000"/>
      <c r="I45" s="19"/>
      <c r="J45" s="12"/>
      <c r="K45" s="12"/>
      <c r="L45" s="12"/>
      <c r="M45" s="12"/>
      <c r="N45" s="12"/>
      <c r="O45" s="12"/>
      <c r="P45" s="12"/>
      <c r="Q45" s="12"/>
      <c r="R45" s="937"/>
      <c r="S45" s="22"/>
    </row>
    <row r="46" spans="1:19" x14ac:dyDescent="0.25">
      <c r="A46" s="58">
        <v>43</v>
      </c>
      <c r="C46" s="55"/>
      <c r="D46" s="127"/>
      <c r="E46" s="127"/>
      <c r="F46" s="127"/>
      <c r="G46" s="127"/>
      <c r="H46" s="1000"/>
      <c r="I46" s="19"/>
      <c r="J46" s="12"/>
      <c r="K46" s="12"/>
      <c r="L46" s="12"/>
      <c r="M46" s="12"/>
      <c r="N46" s="12"/>
      <c r="O46" s="12"/>
      <c r="P46" s="12"/>
      <c r="Q46" s="12"/>
      <c r="R46" s="937"/>
      <c r="S46" s="22"/>
    </row>
    <row r="47" spans="1:19" x14ac:dyDescent="0.25">
      <c r="A47" s="58">
        <v>44</v>
      </c>
      <c r="C47" s="54"/>
      <c r="D47" s="127"/>
      <c r="E47" s="127"/>
      <c r="F47" s="127"/>
      <c r="G47" s="127"/>
      <c r="H47" s="1000"/>
      <c r="I47" s="19"/>
      <c r="J47" s="12"/>
      <c r="K47" s="12"/>
      <c r="L47" s="12"/>
      <c r="M47" s="12"/>
      <c r="N47" s="12"/>
      <c r="O47" s="12"/>
      <c r="P47" s="12"/>
      <c r="Q47" s="12"/>
      <c r="R47" s="937"/>
      <c r="S47" s="22"/>
    </row>
    <row r="48" spans="1:19" x14ac:dyDescent="0.25">
      <c r="A48" s="58">
        <v>45</v>
      </c>
      <c r="B48" s="25"/>
      <c r="C48" s="54"/>
      <c r="D48" s="127"/>
      <c r="E48" s="127"/>
      <c r="F48" s="127"/>
      <c r="G48" s="127"/>
      <c r="H48" s="1000"/>
      <c r="I48" s="19"/>
      <c r="J48" s="12"/>
      <c r="K48" s="12"/>
      <c r="L48" s="12"/>
      <c r="M48" s="12"/>
      <c r="N48" s="12"/>
      <c r="O48" s="12"/>
      <c r="P48" s="12"/>
      <c r="Q48" s="12"/>
      <c r="R48" s="937"/>
      <c r="S48" s="22"/>
    </row>
    <row r="49" spans="1:19" x14ac:dyDescent="0.25">
      <c r="A49" s="58">
        <v>46</v>
      </c>
      <c r="B49" s="25"/>
      <c r="C49" s="54"/>
      <c r="D49" s="127"/>
      <c r="E49" s="127"/>
      <c r="F49" s="127"/>
      <c r="G49" s="127"/>
      <c r="H49" s="1000"/>
      <c r="I49" s="19"/>
      <c r="J49" s="12"/>
      <c r="K49" s="12"/>
      <c r="L49" s="12"/>
      <c r="M49" s="12"/>
      <c r="N49" s="12"/>
      <c r="O49" s="12"/>
      <c r="P49" s="12"/>
      <c r="Q49" s="12"/>
      <c r="R49" s="937"/>
      <c r="S49" s="22"/>
    </row>
    <row r="50" spans="1:19" x14ac:dyDescent="0.25">
      <c r="A50" s="58">
        <v>47</v>
      </c>
      <c r="C50" s="54"/>
      <c r="D50" s="127"/>
      <c r="E50" s="127"/>
      <c r="F50" s="127"/>
      <c r="G50" s="127"/>
      <c r="H50" s="1000"/>
      <c r="I50" s="19"/>
      <c r="J50" s="12"/>
      <c r="K50" s="12"/>
      <c r="L50" s="12"/>
      <c r="M50" s="12"/>
      <c r="N50" s="12"/>
      <c r="O50" s="12"/>
      <c r="P50" s="12"/>
      <c r="Q50" s="12"/>
      <c r="R50" s="937"/>
      <c r="S50" s="22"/>
    </row>
    <row r="51" spans="1:19" x14ac:dyDescent="0.25">
      <c r="A51" s="58">
        <v>48</v>
      </c>
      <c r="C51" s="54"/>
      <c r="D51" s="127"/>
      <c r="E51" s="127"/>
      <c r="F51" s="127"/>
      <c r="G51" s="127"/>
      <c r="H51" s="1000"/>
      <c r="I51" s="19"/>
      <c r="J51" s="12"/>
      <c r="K51" s="12"/>
      <c r="L51" s="12"/>
      <c r="M51" s="12"/>
      <c r="N51" s="12"/>
      <c r="O51" s="12"/>
      <c r="P51" s="12"/>
      <c r="Q51" s="12"/>
      <c r="R51" s="937"/>
      <c r="S51" s="22"/>
    </row>
    <row r="52" spans="1:19" x14ac:dyDescent="0.25">
      <c r="A52" s="58">
        <v>49</v>
      </c>
      <c r="C52" s="54"/>
      <c r="D52" s="127"/>
      <c r="E52" s="127"/>
      <c r="F52" s="127"/>
      <c r="G52" s="127"/>
      <c r="H52" s="1000"/>
      <c r="I52" s="19"/>
      <c r="J52" s="12"/>
      <c r="K52" s="12"/>
      <c r="L52" s="12"/>
      <c r="M52" s="12"/>
      <c r="N52" s="12"/>
      <c r="O52" s="12"/>
      <c r="P52" s="12"/>
      <c r="Q52" s="12"/>
      <c r="R52" s="937"/>
      <c r="S52" s="22"/>
    </row>
    <row r="53" spans="1:19" x14ac:dyDescent="0.25">
      <c r="A53" s="58">
        <v>50</v>
      </c>
      <c r="C53" s="54"/>
      <c r="D53" s="127"/>
      <c r="E53" s="127"/>
      <c r="F53" s="127"/>
      <c r="G53" s="127"/>
      <c r="H53" s="1000"/>
      <c r="I53" s="19"/>
      <c r="J53" s="12"/>
      <c r="K53" s="12"/>
      <c r="L53" s="12"/>
      <c r="M53" s="12"/>
      <c r="N53" s="12"/>
      <c r="O53" s="12"/>
      <c r="P53" s="12"/>
      <c r="Q53" s="12"/>
      <c r="R53" s="937"/>
      <c r="S53" s="22"/>
    </row>
    <row r="54" spans="1:19" x14ac:dyDescent="0.25">
      <c r="A54" s="58">
        <v>51</v>
      </c>
      <c r="C54" s="26"/>
      <c r="D54" s="127"/>
      <c r="E54" s="127"/>
      <c r="F54" s="127"/>
      <c r="G54" s="127"/>
      <c r="H54" s="1000"/>
      <c r="I54" s="19"/>
      <c r="J54" s="12"/>
      <c r="K54" s="12"/>
      <c r="L54" s="12"/>
      <c r="M54" s="12"/>
      <c r="N54" s="12"/>
      <c r="O54" s="12"/>
      <c r="P54" s="12"/>
      <c r="Q54" s="12"/>
      <c r="R54" s="937"/>
      <c r="S54" s="22"/>
    </row>
    <row r="55" spans="1:19" x14ac:dyDescent="0.25">
      <c r="A55" s="58">
        <v>52</v>
      </c>
      <c r="C55" s="54"/>
      <c r="D55" s="127"/>
      <c r="E55" s="127"/>
      <c r="F55" s="127"/>
      <c r="G55" s="127"/>
      <c r="H55" s="1000"/>
      <c r="I55" s="19"/>
      <c r="J55" s="12"/>
      <c r="K55" s="12"/>
      <c r="L55" s="12"/>
      <c r="M55" s="12"/>
      <c r="N55" s="12"/>
      <c r="O55" s="12"/>
      <c r="P55" s="12"/>
      <c r="Q55" s="12"/>
      <c r="R55" s="937"/>
      <c r="S55" s="22"/>
    </row>
    <row r="56" spans="1:19" x14ac:dyDescent="0.25">
      <c r="A56" s="58">
        <v>53</v>
      </c>
      <c r="C56" s="54"/>
      <c r="D56" s="127"/>
      <c r="E56" s="127"/>
      <c r="F56" s="127"/>
      <c r="G56" s="127"/>
      <c r="H56" s="1000"/>
      <c r="I56" s="19"/>
      <c r="J56" s="12"/>
      <c r="K56" s="12"/>
      <c r="L56" s="12"/>
      <c r="M56" s="12"/>
      <c r="N56" s="12"/>
      <c r="O56" s="12"/>
      <c r="P56" s="12"/>
      <c r="Q56" s="12"/>
      <c r="R56" s="937"/>
      <c r="S56" s="22"/>
    </row>
    <row r="57" spans="1:19" x14ac:dyDescent="0.25">
      <c r="A57" s="58">
        <v>54</v>
      </c>
      <c r="C57" s="54"/>
      <c r="D57" s="127"/>
      <c r="E57" s="127"/>
      <c r="F57" s="127"/>
      <c r="G57" s="127"/>
      <c r="H57" s="1000"/>
      <c r="I57" s="19"/>
      <c r="J57" s="12"/>
      <c r="K57" s="12"/>
      <c r="L57" s="12"/>
      <c r="M57" s="12"/>
      <c r="N57" s="12"/>
      <c r="O57" s="12"/>
      <c r="P57" s="12"/>
      <c r="Q57" s="12"/>
      <c r="R57" s="937"/>
      <c r="S57" s="22"/>
    </row>
    <row r="58" spans="1:19" x14ac:dyDescent="0.25">
      <c r="A58" s="58">
        <v>55</v>
      </c>
      <c r="C58" s="54"/>
      <c r="D58" s="127"/>
      <c r="E58" s="127"/>
      <c r="F58" s="127"/>
      <c r="G58" s="127"/>
      <c r="H58" s="1000"/>
      <c r="I58" s="19"/>
      <c r="J58" s="12"/>
      <c r="K58" s="12"/>
      <c r="L58" s="12"/>
      <c r="M58" s="12"/>
      <c r="N58" s="12"/>
      <c r="O58" s="12"/>
      <c r="P58" s="12"/>
      <c r="Q58" s="12"/>
      <c r="R58" s="937"/>
      <c r="S58" s="22"/>
    </row>
    <row r="59" spans="1:19" x14ac:dyDescent="0.25">
      <c r="A59" s="58">
        <v>56</v>
      </c>
      <c r="C59" s="54"/>
      <c r="D59" s="127"/>
      <c r="E59" s="127"/>
      <c r="F59" s="127"/>
      <c r="G59" s="127"/>
      <c r="H59" s="1000"/>
      <c r="I59" s="19"/>
      <c r="J59" s="12"/>
      <c r="K59" s="12"/>
      <c r="L59" s="12"/>
      <c r="M59" s="12"/>
      <c r="N59" s="12"/>
      <c r="O59" s="12"/>
      <c r="P59" s="12"/>
      <c r="Q59" s="12"/>
      <c r="R59" s="937"/>
      <c r="S59" s="22"/>
    </row>
    <row r="60" spans="1:19" x14ac:dyDescent="0.25">
      <c r="A60" s="58">
        <v>57</v>
      </c>
      <c r="C60" s="54"/>
      <c r="D60" s="127"/>
      <c r="E60" s="127"/>
      <c r="F60" s="127"/>
      <c r="G60" s="127"/>
      <c r="H60" s="1000"/>
      <c r="I60" s="19"/>
      <c r="J60" s="12"/>
      <c r="K60" s="12"/>
      <c r="L60" s="12"/>
      <c r="M60" s="12"/>
      <c r="N60" s="12"/>
      <c r="O60" s="12"/>
      <c r="P60" s="12"/>
      <c r="Q60" s="12"/>
      <c r="R60" s="937"/>
      <c r="S60" s="22"/>
    </row>
    <row r="61" spans="1:19" x14ac:dyDescent="0.25">
      <c r="A61" s="58">
        <v>58</v>
      </c>
      <c r="C61" s="54"/>
      <c r="D61" s="127"/>
      <c r="E61" s="127"/>
      <c r="F61" s="127"/>
      <c r="G61" s="127"/>
      <c r="H61" s="1000"/>
      <c r="I61" s="19"/>
      <c r="J61" s="12"/>
      <c r="K61" s="12"/>
      <c r="L61" s="12"/>
      <c r="M61" s="12"/>
      <c r="N61" s="12"/>
      <c r="O61" s="12"/>
      <c r="P61" s="12"/>
      <c r="Q61" s="12"/>
      <c r="R61" s="937"/>
      <c r="S61" s="22"/>
    </row>
    <row r="62" spans="1:19" x14ac:dyDescent="0.25">
      <c r="A62" s="58">
        <v>59</v>
      </c>
      <c r="C62" s="54"/>
      <c r="D62" s="127"/>
      <c r="E62" s="127"/>
      <c r="F62" s="127"/>
      <c r="G62" s="127"/>
      <c r="H62" s="1000"/>
      <c r="I62" s="19"/>
      <c r="J62" s="12"/>
      <c r="K62" s="12"/>
      <c r="L62" s="12"/>
      <c r="M62" s="12"/>
      <c r="N62" s="12"/>
      <c r="O62" s="12"/>
      <c r="P62" s="12"/>
      <c r="Q62" s="12"/>
      <c r="R62" s="937"/>
      <c r="S62" s="22"/>
    </row>
    <row r="63" spans="1:19" x14ac:dyDescent="0.25">
      <c r="A63" s="58">
        <v>60</v>
      </c>
      <c r="C63" s="54"/>
      <c r="D63" s="127"/>
      <c r="E63" s="127"/>
      <c r="F63" s="127"/>
      <c r="G63" s="127"/>
      <c r="H63" s="1000"/>
      <c r="I63" s="19"/>
      <c r="J63" s="12"/>
      <c r="K63" s="12"/>
      <c r="L63" s="12"/>
      <c r="M63" s="12"/>
      <c r="N63" s="12"/>
      <c r="O63" s="12"/>
      <c r="P63" s="12"/>
      <c r="Q63" s="12"/>
      <c r="R63" s="937"/>
      <c r="S63" s="22"/>
    </row>
    <row r="64" spans="1:19" x14ac:dyDescent="0.25">
      <c r="A64" s="58">
        <v>61</v>
      </c>
      <c r="C64" s="54"/>
      <c r="D64" s="127"/>
      <c r="E64" s="127"/>
      <c r="F64" s="127"/>
      <c r="G64" s="127"/>
      <c r="H64" s="1000"/>
      <c r="I64" s="19"/>
      <c r="J64" s="12"/>
      <c r="K64" s="12"/>
      <c r="L64" s="12"/>
      <c r="M64" s="12"/>
      <c r="N64" s="12"/>
      <c r="O64" s="12"/>
      <c r="P64" s="12"/>
      <c r="Q64" s="12"/>
      <c r="R64" s="937"/>
      <c r="S64" s="22"/>
    </row>
    <row r="65" spans="1:19" x14ac:dyDescent="0.25">
      <c r="A65" s="58">
        <v>62</v>
      </c>
      <c r="B65" s="25"/>
      <c r="C65" s="54"/>
      <c r="D65" s="127"/>
      <c r="E65" s="127"/>
      <c r="F65" s="127"/>
      <c r="G65" s="127"/>
      <c r="H65" s="1000"/>
      <c r="I65" s="19"/>
      <c r="J65" s="12"/>
      <c r="K65" s="12"/>
      <c r="L65" s="12"/>
      <c r="M65" s="12"/>
      <c r="N65" s="12"/>
      <c r="O65" s="12"/>
      <c r="P65" s="12"/>
      <c r="Q65" s="12"/>
      <c r="R65" s="937"/>
      <c r="S65" s="22"/>
    </row>
    <row r="66" spans="1:19" x14ac:dyDescent="0.25">
      <c r="A66" s="58">
        <v>63</v>
      </c>
      <c r="B66" s="25"/>
      <c r="C66" s="54"/>
      <c r="D66" s="127"/>
      <c r="E66" s="127"/>
      <c r="F66" s="127"/>
      <c r="G66" s="127"/>
      <c r="H66" s="1000"/>
      <c r="I66" s="19"/>
      <c r="J66" s="12"/>
      <c r="K66" s="12"/>
      <c r="L66" s="12"/>
      <c r="M66" s="12"/>
      <c r="N66" s="12"/>
      <c r="O66" s="12"/>
      <c r="P66" s="12"/>
      <c r="Q66" s="12"/>
      <c r="R66" s="937"/>
      <c r="S66" s="22"/>
    </row>
    <row r="67" spans="1:19" x14ac:dyDescent="0.25">
      <c r="A67" s="58">
        <v>64</v>
      </c>
      <c r="B67" s="25"/>
      <c r="C67" s="54"/>
      <c r="D67" s="127"/>
      <c r="E67" s="127"/>
      <c r="F67" s="127"/>
      <c r="G67" s="127"/>
      <c r="H67" s="1000"/>
      <c r="I67" s="19"/>
      <c r="J67" s="12"/>
      <c r="K67" s="12"/>
      <c r="L67" s="12"/>
      <c r="M67" s="12"/>
      <c r="N67" s="12"/>
      <c r="O67" s="12"/>
      <c r="P67" s="12"/>
      <c r="Q67" s="12"/>
      <c r="R67" s="937"/>
      <c r="S67" s="22"/>
    </row>
    <row r="68" spans="1:19" x14ac:dyDescent="0.25">
      <c r="A68" s="58">
        <v>65</v>
      </c>
      <c r="B68" s="25"/>
      <c r="C68" s="54"/>
      <c r="D68" s="127"/>
      <c r="E68" s="127"/>
      <c r="F68" s="127"/>
      <c r="G68" s="127"/>
      <c r="H68" s="1000"/>
      <c r="I68" s="19"/>
      <c r="J68" s="12"/>
      <c r="K68" s="12"/>
      <c r="L68" s="12"/>
      <c r="M68" s="12"/>
      <c r="N68" s="12"/>
      <c r="O68" s="12"/>
      <c r="P68" s="12"/>
      <c r="Q68" s="12"/>
      <c r="R68" s="937"/>
      <c r="S68" s="22"/>
    </row>
    <row r="69" spans="1:19" x14ac:dyDescent="0.25">
      <c r="A69" s="58">
        <v>66</v>
      </c>
      <c r="B69" s="25"/>
      <c r="C69" s="54"/>
      <c r="D69" s="127"/>
      <c r="E69" s="127"/>
      <c r="F69" s="127"/>
      <c r="G69" s="127"/>
      <c r="H69" s="1000"/>
      <c r="I69" s="19"/>
      <c r="J69" s="12"/>
      <c r="K69" s="12"/>
      <c r="L69" s="12"/>
      <c r="M69" s="12"/>
      <c r="N69" s="12"/>
      <c r="O69" s="12"/>
      <c r="P69" s="12"/>
      <c r="Q69" s="12"/>
      <c r="R69" s="937"/>
      <c r="S69" s="22"/>
    </row>
    <row r="70" spans="1:19" x14ac:dyDescent="0.25">
      <c r="A70" s="58">
        <v>67</v>
      </c>
      <c r="B70" s="25"/>
      <c r="C70" s="54"/>
      <c r="D70" s="127"/>
      <c r="E70" s="127"/>
      <c r="F70" s="127"/>
      <c r="G70" s="127"/>
      <c r="H70" s="1000"/>
      <c r="I70" s="19"/>
      <c r="J70" s="12"/>
      <c r="K70" s="12"/>
      <c r="L70" s="12"/>
      <c r="M70" s="12"/>
      <c r="N70" s="12"/>
      <c r="O70" s="12"/>
      <c r="P70" s="12"/>
      <c r="Q70" s="12"/>
      <c r="R70" s="937"/>
      <c r="S70" s="22"/>
    </row>
    <row r="71" spans="1:19" x14ac:dyDescent="0.25">
      <c r="A71" s="58">
        <v>68</v>
      </c>
      <c r="B71" s="25"/>
      <c r="C71" s="54"/>
      <c r="D71" s="127"/>
      <c r="E71" s="127"/>
      <c r="F71" s="127"/>
      <c r="G71" s="127"/>
      <c r="H71" s="1000"/>
      <c r="I71" s="19"/>
      <c r="J71" s="12"/>
      <c r="K71" s="12"/>
      <c r="L71" s="12"/>
      <c r="M71" s="12"/>
      <c r="N71" s="12"/>
      <c r="O71" s="12"/>
      <c r="P71" s="12"/>
      <c r="Q71" s="12"/>
      <c r="R71" s="937"/>
      <c r="S71" s="22"/>
    </row>
    <row r="72" spans="1:19" x14ac:dyDescent="0.25">
      <c r="A72" s="58">
        <v>69</v>
      </c>
      <c r="B72" s="25"/>
      <c r="C72" s="54"/>
      <c r="D72" s="127"/>
      <c r="E72" s="127"/>
      <c r="F72" s="127"/>
      <c r="G72" s="127"/>
      <c r="H72" s="1000"/>
      <c r="I72" s="19"/>
      <c r="J72" s="12"/>
      <c r="K72" s="12"/>
      <c r="L72" s="12"/>
      <c r="M72" s="12"/>
      <c r="N72" s="12"/>
      <c r="O72" s="12"/>
      <c r="P72" s="12"/>
      <c r="Q72" s="12"/>
      <c r="R72" s="937"/>
      <c r="S72" s="22"/>
    </row>
    <row r="73" spans="1:19" x14ac:dyDescent="0.25">
      <c r="A73" s="58">
        <v>70</v>
      </c>
      <c r="C73" s="54"/>
      <c r="D73" s="127"/>
      <c r="E73" s="127"/>
      <c r="F73" s="127"/>
      <c r="G73" s="127"/>
      <c r="H73" s="1000"/>
      <c r="I73" s="19"/>
      <c r="J73" s="12"/>
      <c r="K73" s="12"/>
      <c r="L73" s="12"/>
      <c r="M73" s="12"/>
      <c r="N73" s="12"/>
      <c r="O73" s="12"/>
      <c r="P73" s="12"/>
      <c r="Q73" s="12"/>
      <c r="R73" s="937"/>
      <c r="S73" s="22"/>
    </row>
    <row r="74" spans="1:19" x14ac:dyDescent="0.25">
      <c r="A74" s="58">
        <v>71</v>
      </c>
      <c r="C74" s="54"/>
      <c r="D74" s="127"/>
      <c r="E74" s="127"/>
      <c r="F74" s="127"/>
      <c r="G74" s="127"/>
      <c r="H74" s="1000"/>
      <c r="I74" s="19"/>
      <c r="J74" s="12"/>
      <c r="K74" s="12"/>
      <c r="L74" s="12"/>
      <c r="M74" s="12"/>
      <c r="N74" s="12"/>
      <c r="O74" s="12"/>
      <c r="P74" s="12"/>
      <c r="Q74" s="12"/>
      <c r="R74" s="937"/>
      <c r="S74" s="22"/>
    </row>
    <row r="75" spans="1:19" x14ac:dyDescent="0.25">
      <c r="A75" s="58">
        <v>72</v>
      </c>
      <c r="C75" s="54"/>
      <c r="D75" s="127"/>
      <c r="E75" s="127"/>
      <c r="F75" s="127"/>
      <c r="G75" s="127"/>
      <c r="H75" s="1000"/>
      <c r="I75" s="19"/>
      <c r="J75" s="12"/>
      <c r="K75" s="12"/>
      <c r="L75" s="12"/>
      <c r="M75" s="12"/>
      <c r="N75" s="12"/>
      <c r="O75" s="12"/>
      <c r="P75" s="12"/>
      <c r="Q75" s="12"/>
      <c r="R75" s="937"/>
      <c r="S75" s="22"/>
    </row>
    <row r="76" spans="1:19" x14ac:dyDescent="0.25">
      <c r="A76" s="58">
        <v>73</v>
      </c>
      <c r="C76" s="54"/>
      <c r="D76" s="127"/>
      <c r="E76" s="127"/>
      <c r="F76" s="127"/>
      <c r="G76" s="127"/>
      <c r="H76" s="1000"/>
      <c r="I76" s="19"/>
      <c r="J76" s="12"/>
      <c r="K76" s="12"/>
      <c r="L76" s="12"/>
      <c r="M76" s="12"/>
      <c r="N76" s="12"/>
      <c r="O76" s="12"/>
      <c r="P76" s="12"/>
      <c r="Q76" s="12"/>
      <c r="R76" s="937"/>
      <c r="S76" s="22"/>
    </row>
    <row r="77" spans="1:19" x14ac:dyDescent="0.25">
      <c r="A77" s="58">
        <v>74</v>
      </c>
      <c r="C77" s="54"/>
      <c r="D77" s="127"/>
      <c r="E77" s="127"/>
      <c r="F77" s="127"/>
      <c r="G77" s="127"/>
      <c r="H77" s="1000"/>
      <c r="I77" s="19"/>
      <c r="J77" s="12"/>
      <c r="K77" s="12"/>
      <c r="L77" s="12"/>
      <c r="M77" s="12"/>
      <c r="N77" s="12"/>
      <c r="O77" s="12"/>
      <c r="P77" s="12"/>
      <c r="Q77" s="12"/>
      <c r="R77" s="937"/>
      <c r="S77" s="22"/>
    </row>
    <row r="78" spans="1:19" x14ac:dyDescent="0.25">
      <c r="A78" s="58">
        <v>75</v>
      </c>
      <c r="C78" s="54"/>
      <c r="D78" s="127"/>
      <c r="E78" s="127"/>
      <c r="F78" s="127"/>
      <c r="G78" s="127"/>
      <c r="H78" s="1000"/>
      <c r="I78" s="19"/>
      <c r="J78" s="12"/>
      <c r="K78" s="12"/>
      <c r="L78" s="12"/>
      <c r="M78" s="12"/>
      <c r="N78" s="12"/>
      <c r="O78" s="12"/>
      <c r="P78" s="12"/>
      <c r="Q78" s="12"/>
      <c r="R78" s="937"/>
      <c r="S78" s="22"/>
    </row>
    <row r="79" spans="1:19" x14ac:dyDescent="0.25">
      <c r="A79" s="58">
        <v>76</v>
      </c>
      <c r="C79" s="54"/>
      <c r="D79" s="127"/>
      <c r="E79" s="127"/>
      <c r="F79" s="127"/>
      <c r="G79" s="127"/>
      <c r="H79" s="1000"/>
      <c r="I79" s="19"/>
      <c r="J79" s="12"/>
      <c r="K79" s="12"/>
      <c r="L79" s="12"/>
      <c r="M79" s="12"/>
      <c r="N79" s="12"/>
      <c r="O79" s="12"/>
      <c r="P79" s="12"/>
      <c r="Q79" s="12"/>
      <c r="R79" s="937"/>
      <c r="S79" s="22"/>
    </row>
    <row r="80" spans="1:19" x14ac:dyDescent="0.25">
      <c r="A80" s="58">
        <v>77</v>
      </c>
      <c r="C80" s="54"/>
      <c r="D80" s="127"/>
      <c r="E80" s="127"/>
      <c r="F80" s="127"/>
      <c r="G80" s="127"/>
      <c r="H80" s="1000"/>
      <c r="I80" s="19"/>
      <c r="J80" s="12"/>
      <c r="K80" s="12"/>
      <c r="L80" s="12"/>
      <c r="M80" s="12"/>
      <c r="N80" s="12"/>
      <c r="O80" s="12"/>
      <c r="P80" s="12"/>
      <c r="Q80" s="12"/>
      <c r="R80" s="937"/>
      <c r="S80" s="22"/>
    </row>
    <row r="81" spans="1:19" x14ac:dyDescent="0.25">
      <c r="A81" s="58">
        <v>78</v>
      </c>
      <c r="C81" s="54"/>
      <c r="D81" s="127"/>
      <c r="E81" s="127"/>
      <c r="F81" s="127"/>
      <c r="G81" s="127"/>
      <c r="H81" s="1000"/>
      <c r="I81" s="19"/>
      <c r="J81" s="12"/>
      <c r="K81" s="12"/>
      <c r="L81" s="12"/>
      <c r="M81" s="12"/>
      <c r="N81" s="12"/>
      <c r="O81" s="12"/>
      <c r="P81" s="12"/>
      <c r="Q81" s="12"/>
      <c r="R81" s="937"/>
      <c r="S81" s="22"/>
    </row>
    <row r="82" spans="1:19" x14ac:dyDescent="0.25">
      <c r="A82" s="58">
        <v>79</v>
      </c>
      <c r="C82" s="54"/>
      <c r="D82" s="127"/>
      <c r="E82" s="127"/>
      <c r="F82" s="127"/>
      <c r="G82" s="127"/>
      <c r="H82" s="1000"/>
      <c r="I82" s="19"/>
      <c r="J82" s="12"/>
      <c r="K82" s="12"/>
      <c r="L82" s="12"/>
      <c r="M82" s="12"/>
      <c r="N82" s="12"/>
      <c r="O82" s="12"/>
      <c r="P82" s="12"/>
      <c r="Q82" s="12"/>
      <c r="R82" s="937"/>
      <c r="S82" s="22"/>
    </row>
    <row r="83" spans="1:19" x14ac:dyDescent="0.25">
      <c r="A83" s="58">
        <v>80</v>
      </c>
      <c r="C83" s="54"/>
      <c r="D83" s="127"/>
      <c r="E83" s="127"/>
      <c r="F83" s="127"/>
      <c r="G83" s="127"/>
      <c r="H83" s="1000"/>
      <c r="I83" s="19"/>
      <c r="J83" s="12"/>
      <c r="K83" s="12"/>
      <c r="L83" s="12"/>
      <c r="M83" s="12"/>
      <c r="N83" s="12"/>
      <c r="O83" s="12"/>
      <c r="P83" s="12"/>
      <c r="Q83" s="12"/>
      <c r="R83" s="937"/>
      <c r="S83" s="22"/>
    </row>
    <row r="84" spans="1:19" x14ac:dyDescent="0.25">
      <c r="A84" s="58">
        <v>81</v>
      </c>
      <c r="C84" s="54"/>
      <c r="D84" s="127"/>
      <c r="E84" s="127"/>
      <c r="F84" s="127"/>
      <c r="G84" s="127"/>
      <c r="H84" s="1000"/>
      <c r="I84" s="19"/>
      <c r="J84" s="12"/>
      <c r="K84" s="12"/>
      <c r="L84" s="12"/>
      <c r="M84" s="12"/>
      <c r="N84" s="12"/>
      <c r="O84" s="12"/>
      <c r="P84" s="12"/>
      <c r="Q84" s="12"/>
      <c r="R84" s="937"/>
      <c r="S84" s="22"/>
    </row>
    <row r="85" spans="1:19" x14ac:dyDescent="0.25">
      <c r="A85" s="58">
        <v>82</v>
      </c>
      <c r="B85" s="27"/>
      <c r="C85" s="54"/>
      <c r="D85" s="127"/>
      <c r="E85" s="127"/>
      <c r="F85" s="127"/>
      <c r="G85" s="127"/>
      <c r="H85" s="1000"/>
      <c r="I85" s="19"/>
      <c r="J85" s="12"/>
      <c r="K85" s="12"/>
      <c r="L85" s="12"/>
      <c r="M85" s="12"/>
      <c r="N85" s="12"/>
      <c r="O85" s="12"/>
      <c r="P85" s="12"/>
      <c r="Q85" s="12"/>
      <c r="R85" s="937"/>
      <c r="S85" s="22"/>
    </row>
    <row r="86" spans="1:19" x14ac:dyDescent="0.25">
      <c r="A86" s="58">
        <v>83</v>
      </c>
      <c r="B86" s="27"/>
      <c r="C86" s="54"/>
      <c r="D86" s="127"/>
      <c r="E86" s="127"/>
      <c r="F86" s="127"/>
      <c r="G86" s="127"/>
      <c r="H86" s="1000"/>
      <c r="I86" s="19"/>
      <c r="J86" s="12"/>
      <c r="K86" s="12"/>
      <c r="L86" s="12"/>
      <c r="M86" s="12"/>
      <c r="N86" s="12"/>
      <c r="O86" s="12"/>
      <c r="P86" s="12"/>
      <c r="Q86" s="12"/>
      <c r="R86" s="937"/>
      <c r="S86" s="22"/>
    </row>
    <row r="87" spans="1:19" x14ac:dyDescent="0.25">
      <c r="A87" s="58">
        <v>84</v>
      </c>
      <c r="B87" s="27"/>
      <c r="C87" s="54"/>
      <c r="D87" s="127"/>
      <c r="E87" s="127"/>
      <c r="F87" s="127"/>
      <c r="G87" s="127"/>
      <c r="H87" s="1000"/>
      <c r="I87" s="19"/>
      <c r="J87" s="12"/>
      <c r="K87" s="12"/>
      <c r="L87" s="12"/>
      <c r="M87" s="12"/>
      <c r="N87" s="12"/>
      <c r="O87" s="12"/>
      <c r="P87" s="12"/>
      <c r="Q87" s="12"/>
      <c r="R87" s="937"/>
      <c r="S87" s="22"/>
    </row>
    <row r="88" spans="1:19" x14ac:dyDescent="0.25">
      <c r="A88" s="58">
        <v>85</v>
      </c>
      <c r="B88" s="27"/>
      <c r="C88" s="54"/>
      <c r="D88" s="127"/>
      <c r="E88" s="127"/>
      <c r="F88" s="127"/>
      <c r="G88" s="127"/>
      <c r="H88" s="1000"/>
      <c r="I88" s="19"/>
      <c r="J88" s="12"/>
      <c r="K88" s="12"/>
      <c r="L88" s="12"/>
      <c r="M88" s="12"/>
      <c r="N88" s="12"/>
      <c r="O88" s="12"/>
      <c r="P88" s="12"/>
      <c r="Q88" s="12"/>
      <c r="R88" s="937"/>
      <c r="S88" s="22"/>
    </row>
    <row r="89" spans="1:19" x14ac:dyDescent="0.25">
      <c r="A89" s="58">
        <v>86</v>
      </c>
      <c r="B89" s="27"/>
      <c r="C89" s="54"/>
      <c r="D89" s="127"/>
      <c r="E89" s="127"/>
      <c r="F89" s="127"/>
      <c r="G89" s="127"/>
      <c r="H89" s="1000"/>
      <c r="I89" s="19"/>
      <c r="J89" s="12"/>
      <c r="K89" s="12"/>
      <c r="L89" s="12"/>
      <c r="M89" s="12"/>
      <c r="N89" s="12"/>
      <c r="O89" s="12"/>
      <c r="P89" s="12"/>
      <c r="Q89" s="12"/>
      <c r="R89" s="937"/>
      <c r="S89" s="22"/>
    </row>
    <row r="90" spans="1:19" x14ac:dyDescent="0.25">
      <c r="A90" s="58">
        <v>87</v>
      </c>
      <c r="B90" s="27"/>
      <c r="C90" s="54"/>
      <c r="D90" s="127"/>
      <c r="E90" s="127"/>
      <c r="F90" s="127"/>
      <c r="G90" s="127"/>
      <c r="H90" s="1000"/>
      <c r="I90" s="19"/>
      <c r="J90" s="12"/>
      <c r="K90" s="12"/>
      <c r="L90" s="12"/>
      <c r="M90" s="12"/>
      <c r="N90" s="12"/>
      <c r="O90" s="12"/>
      <c r="P90" s="12"/>
      <c r="Q90" s="12"/>
      <c r="R90" s="937"/>
      <c r="S90" s="22"/>
    </row>
    <row r="91" spans="1:19" x14ac:dyDescent="0.25">
      <c r="A91" s="58">
        <v>88</v>
      </c>
      <c r="B91" s="27"/>
      <c r="C91" s="54"/>
      <c r="D91" s="127"/>
      <c r="E91" s="127"/>
      <c r="F91" s="127"/>
      <c r="G91" s="127"/>
      <c r="H91" s="1000"/>
      <c r="I91" s="19"/>
      <c r="J91" s="12"/>
      <c r="K91" s="12"/>
      <c r="L91" s="12"/>
      <c r="M91" s="12"/>
      <c r="N91" s="12"/>
      <c r="O91" s="12"/>
      <c r="P91" s="12"/>
      <c r="Q91" s="12"/>
      <c r="R91" s="937"/>
      <c r="S91" s="22"/>
    </row>
    <row r="92" spans="1:19" x14ac:dyDescent="0.25">
      <c r="A92" s="58">
        <v>89</v>
      </c>
      <c r="B92" s="27"/>
      <c r="C92" s="54"/>
      <c r="D92" s="127"/>
      <c r="E92" s="127"/>
      <c r="F92" s="127"/>
      <c r="G92" s="127"/>
      <c r="H92" s="1000"/>
      <c r="I92" s="19"/>
      <c r="J92" s="12"/>
      <c r="K92" s="12"/>
      <c r="L92" s="12"/>
      <c r="M92" s="12"/>
      <c r="N92" s="12"/>
      <c r="O92" s="12"/>
      <c r="P92" s="12"/>
      <c r="Q92" s="12"/>
      <c r="R92" s="937"/>
      <c r="S92" s="22"/>
    </row>
    <row r="93" spans="1:19" x14ac:dyDescent="0.25">
      <c r="A93" s="58">
        <v>90</v>
      </c>
      <c r="B93" s="27"/>
      <c r="C93" s="54"/>
      <c r="D93" s="127"/>
      <c r="E93" s="127"/>
      <c r="F93" s="127"/>
      <c r="G93" s="127"/>
      <c r="H93" s="1000"/>
      <c r="I93" s="19"/>
      <c r="J93" s="12"/>
      <c r="K93" s="12"/>
      <c r="L93" s="12"/>
      <c r="M93" s="12"/>
      <c r="N93" s="12"/>
      <c r="O93" s="12"/>
      <c r="P93" s="12"/>
      <c r="Q93" s="12"/>
      <c r="R93" s="937"/>
      <c r="S93" s="22"/>
    </row>
    <row r="94" spans="1:19" x14ac:dyDescent="0.25">
      <c r="A94" s="58">
        <v>91</v>
      </c>
      <c r="B94" s="27"/>
      <c r="C94" s="54"/>
      <c r="D94" s="127"/>
      <c r="E94" s="127"/>
      <c r="F94" s="127"/>
      <c r="G94" s="127"/>
      <c r="H94" s="1000"/>
      <c r="I94" s="19"/>
      <c r="J94" s="12"/>
      <c r="K94" s="12"/>
      <c r="L94" s="12"/>
      <c r="M94" s="12"/>
      <c r="N94" s="12"/>
      <c r="O94" s="12"/>
      <c r="P94" s="12"/>
      <c r="Q94" s="12"/>
      <c r="R94" s="937"/>
      <c r="S94" s="22"/>
    </row>
    <row r="95" spans="1:19" x14ac:dyDescent="0.25">
      <c r="A95" s="58">
        <v>92</v>
      </c>
      <c r="B95" s="27"/>
      <c r="C95" s="54"/>
      <c r="D95" s="127"/>
      <c r="E95" s="127"/>
      <c r="F95" s="127"/>
      <c r="G95" s="127"/>
      <c r="H95" s="1000"/>
      <c r="I95" s="19"/>
      <c r="J95" s="12"/>
      <c r="K95" s="12"/>
      <c r="L95" s="12"/>
      <c r="M95" s="12"/>
      <c r="N95" s="12"/>
      <c r="O95" s="12"/>
      <c r="P95" s="12"/>
      <c r="Q95" s="12"/>
      <c r="R95" s="937"/>
      <c r="S95" s="22"/>
    </row>
    <row r="96" spans="1:19" x14ac:dyDescent="0.25">
      <c r="A96" s="58">
        <v>93</v>
      </c>
      <c r="B96" s="27"/>
      <c r="C96" s="54"/>
      <c r="D96" s="127"/>
      <c r="E96" s="127"/>
      <c r="F96" s="127"/>
      <c r="G96" s="127"/>
      <c r="H96" s="1000"/>
      <c r="I96" s="19"/>
      <c r="J96" s="12"/>
      <c r="K96" s="12"/>
      <c r="L96" s="12"/>
      <c r="M96" s="12"/>
      <c r="N96" s="12"/>
      <c r="O96" s="12"/>
      <c r="P96" s="12"/>
      <c r="Q96" s="12"/>
      <c r="R96" s="937"/>
      <c r="S96" s="22"/>
    </row>
    <row r="97" spans="1:19" x14ac:dyDescent="0.25">
      <c r="A97" s="58">
        <v>94</v>
      </c>
      <c r="B97" s="27"/>
      <c r="C97" s="54"/>
      <c r="D97" s="127"/>
      <c r="E97" s="127"/>
      <c r="F97" s="127"/>
      <c r="G97" s="127"/>
      <c r="H97" s="1000"/>
      <c r="I97" s="19"/>
      <c r="J97" s="12"/>
      <c r="K97" s="12"/>
      <c r="L97" s="12"/>
      <c r="M97" s="12"/>
      <c r="N97" s="12"/>
      <c r="O97" s="12"/>
      <c r="P97" s="12"/>
      <c r="Q97" s="12"/>
      <c r="R97" s="937"/>
      <c r="S97" s="22"/>
    </row>
    <row r="98" spans="1:19" x14ac:dyDescent="0.25">
      <c r="A98" s="58">
        <v>95</v>
      </c>
      <c r="B98" s="27"/>
      <c r="C98" s="54"/>
      <c r="D98" s="127"/>
      <c r="E98" s="127"/>
      <c r="F98" s="127"/>
      <c r="G98" s="127"/>
      <c r="H98" s="1000"/>
      <c r="I98" s="19"/>
      <c r="J98" s="12"/>
      <c r="K98" s="12"/>
      <c r="L98" s="12"/>
      <c r="M98" s="12"/>
      <c r="N98" s="12"/>
      <c r="O98" s="12"/>
      <c r="P98" s="12"/>
      <c r="Q98" s="12"/>
      <c r="R98" s="937"/>
      <c r="S98" s="22"/>
    </row>
    <row r="99" spans="1:19" x14ac:dyDescent="0.25">
      <c r="A99" s="58">
        <v>96</v>
      </c>
      <c r="C99" s="54"/>
      <c r="D99" s="127"/>
      <c r="E99" s="127"/>
      <c r="F99" s="127"/>
      <c r="G99" s="127"/>
      <c r="H99" s="1000"/>
      <c r="I99" s="19"/>
      <c r="J99" s="12"/>
      <c r="K99" s="12"/>
      <c r="L99" s="12"/>
      <c r="M99" s="12"/>
      <c r="N99" s="12"/>
      <c r="O99" s="12"/>
      <c r="P99" s="12"/>
      <c r="Q99" s="12"/>
      <c r="R99" s="937"/>
      <c r="S99" s="22"/>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7">
    <dataValidation type="list" allowBlank="1" showInputMessage="1" showErrorMessage="1" sqref="F39 F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
      <formula1>"0 - значение "</formula1>
    </dataValidation>
    <dataValidation type="list" allowBlank="1" showInputMessage="1" showErrorMessage="1" sqref="F59 F6 F4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85" zoomScaleNormal="85" workbookViewId="0">
      <pane xSplit="2" ySplit="3" topLeftCell="C4" activePane="bottomRight" state="frozen"/>
      <selection pane="topRight" activeCell="C1" sqref="C1"/>
      <selection pane="bottomLeft" activeCell="A4" sqref="A4"/>
      <selection pane="bottomRight" activeCell="N4" sqref="N4"/>
    </sheetView>
  </sheetViews>
  <sheetFormatPr defaultRowHeight="15" outlineLevelCol="1" x14ac:dyDescent="0.25"/>
  <cols>
    <col min="1" max="1" width="5.85546875" style="1" customWidth="1"/>
    <col min="2" max="2" width="85.28515625" customWidth="1"/>
    <col min="3" max="3" width="26.5703125" customWidth="1"/>
    <col min="4" max="4" width="15.5703125" style="37" customWidth="1" outlineLevel="1"/>
    <col min="5" max="5" width="11" style="37" customWidth="1" outlineLevel="1"/>
    <col min="6" max="6" width="14.5703125" style="37" customWidth="1" outlineLevel="1"/>
    <col min="7" max="7" width="16" style="37" customWidth="1" outlineLevel="1"/>
    <col min="8" max="8" width="11.5703125" style="37" customWidth="1" outlineLevel="1"/>
    <col min="9" max="9" width="4.7109375" style="37" bestFit="1" customWidth="1"/>
    <col min="10" max="10" width="15.5703125" style="37" customWidth="1" outlineLevel="1"/>
    <col min="11" max="11" width="11" style="37" customWidth="1" outlineLevel="1"/>
    <col min="12" max="12" width="14.5703125" style="37" customWidth="1" outlineLevel="1"/>
    <col min="13" max="13" width="16" style="37" customWidth="1" outlineLevel="1"/>
    <col min="14" max="14" width="11.5703125" style="37" customWidth="1" outlineLevel="1"/>
    <col min="15" max="15" width="4.7109375" style="37" bestFit="1" customWidth="1"/>
    <col min="16" max="16" width="20.42578125" customWidth="1"/>
    <col min="17" max="17" width="19.85546875" customWidth="1"/>
  </cols>
  <sheetData>
    <row r="1" spans="1:17" ht="27.75" customHeight="1" x14ac:dyDescent="0.25">
      <c r="A1" s="1001" t="s">
        <v>0</v>
      </c>
      <c r="B1" s="1001" t="s">
        <v>42</v>
      </c>
      <c r="C1" s="1001" t="s">
        <v>455</v>
      </c>
      <c r="D1" s="1008" t="s">
        <v>1547</v>
      </c>
      <c r="E1" s="1009"/>
      <c r="F1" s="1009"/>
      <c r="G1" s="1009"/>
      <c r="H1" s="1010"/>
      <c r="I1" s="1016" t="s">
        <v>629</v>
      </c>
      <c r="J1" s="1008" t="s">
        <v>1987</v>
      </c>
      <c r="K1" s="1009"/>
      <c r="L1" s="1009"/>
      <c r="M1" s="1009"/>
      <c r="N1" s="1010"/>
      <c r="O1" s="1016" t="s">
        <v>629</v>
      </c>
      <c r="P1" s="1004" t="s">
        <v>1360</v>
      </c>
      <c r="Q1" s="1006" t="s">
        <v>1361</v>
      </c>
    </row>
    <row r="2" spans="1:17" ht="11.25" customHeight="1" thickBot="1" x14ac:dyDescent="0.3">
      <c r="A2" s="1002"/>
      <c r="B2" s="1002"/>
      <c r="C2" s="1002"/>
      <c r="D2" s="1011"/>
      <c r="E2" s="951"/>
      <c r="F2" s="951"/>
      <c r="G2" s="951"/>
      <c r="H2" s="1012"/>
      <c r="I2" s="1017"/>
      <c r="J2" s="1011"/>
      <c r="K2" s="951"/>
      <c r="L2" s="951"/>
      <c r="M2" s="951"/>
      <c r="N2" s="1012"/>
      <c r="O2" s="1017"/>
      <c r="P2" s="1005"/>
      <c r="Q2" s="1007"/>
    </row>
    <row r="3" spans="1:17" ht="198" customHeight="1" thickBot="1" x14ac:dyDescent="0.3">
      <c r="A3" s="1003"/>
      <c r="B3" s="1003"/>
      <c r="C3" s="1003"/>
      <c r="D3" s="38" t="s">
        <v>2</v>
      </c>
      <c r="E3" s="43" t="s">
        <v>49</v>
      </c>
      <c r="F3" s="43" t="s">
        <v>50</v>
      </c>
      <c r="G3" s="43" t="s">
        <v>73</v>
      </c>
      <c r="H3" s="66" t="s">
        <v>0</v>
      </c>
      <c r="I3" s="1013" t="s">
        <v>1547</v>
      </c>
      <c r="J3" s="38" t="s">
        <v>2</v>
      </c>
      <c r="K3" s="43" t="s">
        <v>49</v>
      </c>
      <c r="L3" s="43" t="s">
        <v>50</v>
      </c>
      <c r="M3" s="43" t="s">
        <v>73</v>
      </c>
      <c r="N3" s="66" t="s">
        <v>0</v>
      </c>
      <c r="O3" s="1013" t="s">
        <v>1987</v>
      </c>
      <c r="P3" s="1005"/>
      <c r="Q3" s="1007"/>
    </row>
    <row r="4" spans="1:17" ht="15.75" thickBot="1" x14ac:dyDescent="0.3">
      <c r="A4" s="140">
        <v>1</v>
      </c>
      <c r="B4" s="215" t="s">
        <v>2218</v>
      </c>
      <c r="C4" s="276" t="s">
        <v>2454</v>
      </c>
      <c r="D4" s="359"/>
      <c r="E4" s="356" t="s">
        <v>71</v>
      </c>
      <c r="F4" s="356" t="s">
        <v>68</v>
      </c>
      <c r="G4" s="356" t="s">
        <v>72</v>
      </c>
      <c r="H4" s="360">
        <v>751</v>
      </c>
      <c r="I4" s="1014"/>
      <c r="J4" s="359"/>
      <c r="K4" s="356" t="s">
        <v>71</v>
      </c>
      <c r="L4" s="356" t="s">
        <v>68</v>
      </c>
      <c r="M4" s="356" t="s">
        <v>72</v>
      </c>
      <c r="N4" s="360">
        <v>750</v>
      </c>
      <c r="O4" s="1014"/>
      <c r="P4" s="185">
        <v>282</v>
      </c>
      <c r="Q4" s="185"/>
    </row>
    <row r="5" spans="1:17" x14ac:dyDescent="0.25">
      <c r="A5" s="141">
        <v>2</v>
      </c>
      <c r="B5" s="215" t="s">
        <v>2219</v>
      </c>
      <c r="C5" s="276" t="s">
        <v>2453</v>
      </c>
      <c r="D5" s="355"/>
      <c r="E5" s="356" t="s">
        <v>71</v>
      </c>
      <c r="F5" s="356" t="s">
        <v>68</v>
      </c>
      <c r="G5" s="356" t="s">
        <v>72</v>
      </c>
      <c r="H5" s="360">
        <v>754</v>
      </c>
      <c r="I5" s="1014"/>
      <c r="J5" s="355"/>
      <c r="K5" s="356" t="s">
        <v>71</v>
      </c>
      <c r="L5" s="356" t="s">
        <v>68</v>
      </c>
      <c r="M5" s="356" t="s">
        <v>72</v>
      </c>
      <c r="N5" s="357">
        <v>753</v>
      </c>
      <c r="O5" s="1014"/>
      <c r="P5" s="48">
        <v>283</v>
      </c>
      <c r="Q5" s="48"/>
    </row>
    <row r="6" spans="1:17" x14ac:dyDescent="0.25">
      <c r="A6" s="141">
        <v>3</v>
      </c>
      <c r="B6" s="188" t="s">
        <v>2220</v>
      </c>
      <c r="C6" s="276" t="s">
        <v>2455</v>
      </c>
      <c r="D6" s="355"/>
      <c r="E6" s="356" t="s">
        <v>71</v>
      </c>
      <c r="F6" s="356" t="s">
        <v>68</v>
      </c>
      <c r="G6" s="356" t="s">
        <v>72</v>
      </c>
      <c r="H6" s="357">
        <v>757</v>
      </c>
      <c r="I6" s="1014"/>
      <c r="J6" s="355"/>
      <c r="K6" s="356" t="s">
        <v>71</v>
      </c>
      <c r="L6" s="356" t="s">
        <v>68</v>
      </c>
      <c r="M6" s="356" t="s">
        <v>72</v>
      </c>
      <c r="N6" s="357">
        <v>756</v>
      </c>
      <c r="O6" s="1014"/>
      <c r="P6" s="48">
        <v>284</v>
      </c>
      <c r="Q6" s="48"/>
    </row>
    <row r="7" spans="1:17" x14ac:dyDescent="0.25">
      <c r="A7" s="141">
        <v>4</v>
      </c>
      <c r="B7" s="188"/>
      <c r="C7" s="249"/>
      <c r="D7" s="355"/>
      <c r="E7" s="356"/>
      <c r="F7" s="356"/>
      <c r="G7" s="356"/>
      <c r="H7" s="358"/>
      <c r="I7" s="1014"/>
      <c r="J7" s="355"/>
      <c r="K7" s="356"/>
      <c r="L7" s="356"/>
      <c r="M7" s="356"/>
      <c r="N7" s="358"/>
      <c r="O7" s="1014"/>
      <c r="P7" s="48"/>
      <c r="Q7" s="48"/>
    </row>
    <row r="8" spans="1:17" x14ac:dyDescent="0.25">
      <c r="A8" s="141">
        <v>5</v>
      </c>
      <c r="B8" s="188"/>
      <c r="C8" s="249"/>
      <c r="D8" s="355"/>
      <c r="E8" s="356"/>
      <c r="F8" s="356"/>
      <c r="G8" s="356"/>
      <c r="H8" s="357"/>
      <c r="I8" s="1014"/>
      <c r="J8" s="355"/>
      <c r="K8" s="356"/>
      <c r="L8" s="356"/>
      <c r="M8" s="356"/>
      <c r="N8" s="357"/>
      <c r="O8" s="1014"/>
      <c r="P8" s="48"/>
      <c r="Q8" s="48"/>
    </row>
    <row r="9" spans="1:17" x14ac:dyDescent="0.25">
      <c r="A9" s="141">
        <v>6</v>
      </c>
      <c r="B9" s="188"/>
      <c r="C9" s="249"/>
      <c r="D9" s="355"/>
      <c r="E9" s="356"/>
      <c r="F9" s="356"/>
      <c r="G9" s="356"/>
      <c r="H9" s="358"/>
      <c r="I9" s="1014"/>
      <c r="J9" s="355"/>
      <c r="K9" s="356"/>
      <c r="L9" s="356"/>
      <c r="M9" s="356"/>
      <c r="N9" s="358"/>
      <c r="O9" s="1014"/>
      <c r="P9" s="48"/>
      <c r="Q9" s="48"/>
    </row>
    <row r="10" spans="1:17" x14ac:dyDescent="0.25">
      <c r="A10" s="141">
        <v>7</v>
      </c>
      <c r="B10" s="188"/>
      <c r="C10" s="249"/>
      <c r="D10" s="355"/>
      <c r="E10" s="356"/>
      <c r="F10" s="356"/>
      <c r="G10" s="356"/>
      <c r="H10" s="357"/>
      <c r="I10" s="1014"/>
      <c r="J10" s="355"/>
      <c r="K10" s="356"/>
      <c r="L10" s="356"/>
      <c r="M10" s="356"/>
      <c r="N10" s="357"/>
      <c r="O10" s="1014"/>
      <c r="P10" s="48"/>
      <c r="Q10" s="48"/>
    </row>
    <row r="11" spans="1:17" ht="15.75" thickBot="1" x14ac:dyDescent="0.3">
      <c r="A11" s="142">
        <v>8</v>
      </c>
      <c r="B11" s="189"/>
      <c r="C11" s="250"/>
      <c r="D11" s="361"/>
      <c r="E11" s="362"/>
      <c r="F11" s="362"/>
      <c r="G11" s="362"/>
      <c r="H11" s="363"/>
      <c r="I11" s="1015"/>
      <c r="J11" s="361"/>
      <c r="K11" s="362"/>
      <c r="L11" s="362"/>
      <c r="M11" s="362"/>
      <c r="N11" s="363"/>
      <c r="O11" s="1015"/>
      <c r="P11" s="13"/>
      <c r="Q11" s="13"/>
    </row>
    <row r="13" spans="1:17" x14ac:dyDescent="0.25">
      <c r="C13" s="1"/>
      <c r="D13" s="293"/>
      <c r="E13" s="1"/>
      <c r="F13" s="293"/>
      <c r="G13" s="1"/>
      <c r="H13" s="293"/>
      <c r="I13" s="1"/>
      <c r="J13" s="293"/>
      <c r="K13" s="1"/>
      <c r="L13" s="293"/>
      <c r="M13" s="1"/>
      <c r="N13" s="293"/>
      <c r="O13" s="1"/>
      <c r="P13" s="293"/>
      <c r="Q13" s="1"/>
    </row>
    <row r="54" spans="5:11" x14ac:dyDescent="0.25">
      <c r="E54" s="251" t="s">
        <v>1363</v>
      </c>
      <c r="K54" s="251" t="s">
        <v>1363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G8:G11 G4:G6 M8:M11 M4:M6">
      <formula1>"0 - значение,16 - недостоверность,64 - имитация"</formula1>
    </dataValidation>
    <dataValidation type="list" allowBlank="1" showInputMessage="1" showErrorMessage="1" sqref="E4:E11 K4:K11">
      <formula1>INV</formula1>
    </dataValidation>
    <dataValidation type="list" allowBlank="1" showInputMessage="1" showErrorMessage="1" sqref="F4:F11 L4:L11">
      <formula1>Type</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00B050"/>
  </sheetPr>
  <dimension ref="A1:AR9"/>
  <sheetViews>
    <sheetView topLeftCell="B1" zoomScale="115" zoomScaleNormal="115" workbookViewId="0">
      <selection activeCell="E5" sqref="E5"/>
    </sheetView>
  </sheetViews>
  <sheetFormatPr defaultRowHeight="15" outlineLevelCol="1" x14ac:dyDescent="0.25"/>
  <cols>
    <col min="1" max="1" width="9.140625" style="293"/>
    <col min="2" max="2" width="14" style="293" bestFit="1" customWidth="1"/>
    <col min="3" max="3" width="9.140625" style="293"/>
    <col min="5" max="5" width="19.85546875" customWidth="1"/>
    <col min="6" max="7" width="18.85546875" customWidth="1" outlineLevel="1"/>
    <col min="8" max="8" width="9.140625" customWidth="1"/>
    <col min="9" max="17" width="7.28515625" customWidth="1" outlineLevel="1"/>
    <col min="18" max="20" width="8.28515625" customWidth="1" outlineLevel="1"/>
    <col min="22" max="22" width="15.5703125" style="37" hidden="1" customWidth="1" outlineLevel="1"/>
    <col min="23" max="23" width="11" style="37" hidden="1" customWidth="1" outlineLevel="1"/>
    <col min="24" max="24" width="17.5703125" style="37" hidden="1" customWidth="1" outlineLevel="1"/>
    <col min="25" max="25" width="23.5703125" style="37" hidden="1" customWidth="1" outlineLevel="1"/>
    <col min="26" max="26" width="9.140625" style="37" hidden="1" customWidth="1" outlineLevel="1"/>
    <col min="27" max="27" width="11.85546875" customWidth="1" collapsed="1"/>
    <col min="28" max="28" width="8.28515625" hidden="1" customWidth="1" outlineLevel="1"/>
    <col min="29" max="29" width="10.7109375" hidden="1" customWidth="1" outlineLevel="1"/>
    <col min="30" max="30" width="10" hidden="1" customWidth="1" outlineLevel="1"/>
    <col min="31" max="43" width="9.140625" hidden="1" customWidth="1" outlineLevel="1"/>
    <col min="44" max="44" width="9.140625" collapsed="1"/>
  </cols>
  <sheetData>
    <row r="1" spans="1:44" ht="34.5" customHeight="1" thickBot="1" x14ac:dyDescent="0.3">
      <c r="A1" s="1018" t="s">
        <v>2200</v>
      </c>
      <c r="B1" s="1019"/>
      <c r="D1" s="1018" t="s">
        <v>2199</v>
      </c>
      <c r="E1" s="1020"/>
      <c r="F1" s="1020"/>
      <c r="G1" s="1020"/>
      <c r="H1" s="1020"/>
      <c r="I1" s="1020"/>
      <c r="J1" s="1020"/>
      <c r="K1" s="1020"/>
      <c r="L1" s="1020"/>
      <c r="M1" s="1020"/>
      <c r="N1" s="1020"/>
      <c r="O1" s="1020"/>
      <c r="P1" s="1020"/>
      <c r="Q1" s="1020"/>
      <c r="R1" s="1020"/>
      <c r="S1" s="1020"/>
      <c r="T1" s="1020"/>
      <c r="U1" s="1020"/>
      <c r="V1" s="1020"/>
      <c r="W1" s="1020"/>
      <c r="X1" s="1020"/>
      <c r="Y1" s="1020"/>
      <c r="Z1" s="1020"/>
      <c r="AA1" s="1020"/>
      <c r="AB1" s="1020"/>
      <c r="AC1" s="1020"/>
      <c r="AD1" s="1020"/>
      <c r="AE1" s="1020"/>
      <c r="AF1" s="1020"/>
      <c r="AG1" s="1020"/>
      <c r="AH1" s="1020"/>
      <c r="AI1" s="1020"/>
      <c r="AJ1" s="1020"/>
      <c r="AK1" s="1020"/>
      <c r="AL1" s="1020"/>
      <c r="AM1" s="1020"/>
      <c r="AN1" s="1020"/>
      <c r="AO1" s="1020"/>
      <c r="AP1" s="1020"/>
      <c r="AQ1" s="1020"/>
      <c r="AR1" s="1019"/>
    </row>
    <row r="2" spans="1:44" ht="15.75" customHeight="1" thickBot="1" x14ac:dyDescent="0.3">
      <c r="A2" s="185"/>
      <c r="B2" s="185"/>
      <c r="D2" s="11"/>
      <c r="E2" s="11"/>
      <c r="F2" s="1024" t="s">
        <v>195</v>
      </c>
      <c r="G2" s="1025"/>
      <c r="H2" s="1021" t="s">
        <v>195</v>
      </c>
      <c r="I2" s="1029" t="s">
        <v>210</v>
      </c>
      <c r="J2" s="1030"/>
      <c r="K2" s="1030"/>
      <c r="L2" s="1030"/>
      <c r="M2" s="1030"/>
      <c r="N2" s="1030"/>
      <c r="O2" s="1030"/>
      <c r="P2" s="1030"/>
      <c r="Q2" s="1030"/>
      <c r="R2" s="1030"/>
      <c r="S2" s="1030"/>
      <c r="T2" s="1030"/>
      <c r="U2" s="1021" t="s">
        <v>210</v>
      </c>
      <c r="V2" s="1026" t="s">
        <v>194</v>
      </c>
      <c r="W2" s="1027"/>
      <c r="X2" s="1027"/>
      <c r="Y2" s="1027"/>
      <c r="Z2" s="1028"/>
      <c r="AA2" s="1021" t="s">
        <v>213</v>
      </c>
      <c r="AB2" s="1031" t="s">
        <v>181</v>
      </c>
      <c r="AC2" s="1032"/>
      <c r="AD2" s="1032"/>
      <c r="AE2" s="1032"/>
      <c r="AF2" s="1032"/>
      <c r="AG2" s="1032"/>
      <c r="AH2" s="1032"/>
      <c r="AI2" s="1032"/>
      <c r="AJ2" s="1032"/>
      <c r="AK2" s="1032"/>
      <c r="AL2" s="1032"/>
      <c r="AM2" s="1032"/>
      <c r="AN2" s="1032"/>
      <c r="AO2" s="1032"/>
      <c r="AP2" s="1032"/>
      <c r="AQ2" s="1033"/>
      <c r="AR2" s="960" t="s">
        <v>122</v>
      </c>
    </row>
    <row r="3" spans="1:44" ht="75.75" customHeight="1" thickBot="1" x14ac:dyDescent="0.3">
      <c r="A3" s="12"/>
      <c r="B3" s="494"/>
      <c r="D3" s="12"/>
      <c r="E3" s="100"/>
      <c r="F3" s="102" t="s">
        <v>196</v>
      </c>
      <c r="G3" s="102" t="s">
        <v>197</v>
      </c>
      <c r="H3" s="1034"/>
      <c r="I3" s="100" t="s">
        <v>200</v>
      </c>
      <c r="J3" s="100" t="s">
        <v>201</v>
      </c>
      <c r="K3" s="100" t="s">
        <v>202</v>
      </c>
      <c r="L3" s="100" t="s">
        <v>203</v>
      </c>
      <c r="M3" s="100" t="s">
        <v>204</v>
      </c>
      <c r="N3" s="100" t="s">
        <v>205</v>
      </c>
      <c r="O3" s="100" t="s">
        <v>206</v>
      </c>
      <c r="P3" s="100" t="s">
        <v>207</v>
      </c>
      <c r="Q3" s="100" t="s">
        <v>208</v>
      </c>
      <c r="R3" s="100" t="s">
        <v>209</v>
      </c>
      <c r="S3" s="100" t="s">
        <v>211</v>
      </c>
      <c r="T3" s="100" t="s">
        <v>212</v>
      </c>
      <c r="U3" s="1022"/>
      <c r="V3" s="38" t="s">
        <v>2</v>
      </c>
      <c r="W3" s="43" t="s">
        <v>49</v>
      </c>
      <c r="X3" s="43" t="s">
        <v>50</v>
      </c>
      <c r="Y3" s="43" t="s">
        <v>73</v>
      </c>
      <c r="Z3" s="43" t="s">
        <v>0</v>
      </c>
      <c r="AA3" s="1022"/>
      <c r="AB3" s="57" t="s">
        <v>215</v>
      </c>
      <c r="AC3" s="57"/>
      <c r="AD3" s="57"/>
      <c r="AE3" s="57"/>
      <c r="AF3" s="57"/>
      <c r="AG3" s="57"/>
      <c r="AH3" s="57"/>
      <c r="AI3" s="57"/>
      <c r="AJ3" s="57"/>
      <c r="AK3" s="57"/>
      <c r="AL3" s="57"/>
      <c r="AM3" s="57"/>
      <c r="AN3" s="57"/>
      <c r="AO3" s="57"/>
      <c r="AP3" s="57"/>
      <c r="AQ3" s="57"/>
      <c r="AR3" s="975"/>
    </row>
    <row r="4" spans="1:44" ht="30.75" customHeight="1" thickBot="1" x14ac:dyDescent="0.3">
      <c r="A4" s="495" t="s">
        <v>0</v>
      </c>
      <c r="B4" s="495" t="s">
        <v>42</v>
      </c>
      <c r="D4" s="101" t="s">
        <v>0</v>
      </c>
      <c r="E4" s="101" t="s">
        <v>42</v>
      </c>
      <c r="F4" s="50" t="s">
        <v>198</v>
      </c>
      <c r="G4" s="50" t="s">
        <v>199</v>
      </c>
      <c r="H4" s="1034"/>
      <c r="I4" s="50" t="s">
        <v>182</v>
      </c>
      <c r="J4" s="50" t="s">
        <v>183</v>
      </c>
      <c r="K4" s="50" t="s">
        <v>184</v>
      </c>
      <c r="L4" s="50" t="s">
        <v>185</v>
      </c>
      <c r="M4" s="50" t="s">
        <v>186</v>
      </c>
      <c r="N4" s="50" t="s">
        <v>187</v>
      </c>
      <c r="O4" s="50" t="s">
        <v>188</v>
      </c>
      <c r="P4" s="50" t="s">
        <v>189</v>
      </c>
      <c r="Q4" s="50" t="s">
        <v>190</v>
      </c>
      <c r="R4" s="50" t="s">
        <v>191</v>
      </c>
      <c r="S4" s="50" t="s">
        <v>192</v>
      </c>
      <c r="T4" s="50" t="s">
        <v>193</v>
      </c>
      <c r="U4" s="1022"/>
      <c r="V4" s="38"/>
      <c r="W4" s="95" t="s">
        <v>152</v>
      </c>
      <c r="X4" s="95" t="s">
        <v>151</v>
      </c>
      <c r="Y4" s="95" t="s">
        <v>150</v>
      </c>
      <c r="Z4" s="95" t="s">
        <v>149</v>
      </c>
      <c r="AA4" s="1022"/>
      <c r="AB4" s="94" t="s">
        <v>214</v>
      </c>
      <c r="AC4" s="94" t="s">
        <v>128</v>
      </c>
      <c r="AD4" s="94" t="s">
        <v>129</v>
      </c>
      <c r="AE4" s="94" t="s">
        <v>130</v>
      </c>
      <c r="AF4" s="94" t="s">
        <v>131</v>
      </c>
      <c r="AG4" s="94" t="s">
        <v>132</v>
      </c>
      <c r="AH4" s="94" t="s">
        <v>133</v>
      </c>
      <c r="AI4" s="94" t="s">
        <v>134</v>
      </c>
      <c r="AJ4" s="94" t="s">
        <v>135</v>
      </c>
      <c r="AK4" s="94" t="s">
        <v>136</v>
      </c>
      <c r="AL4" s="94" t="s">
        <v>137</v>
      </c>
      <c r="AM4" s="94" t="s">
        <v>138</v>
      </c>
      <c r="AN4" s="94" t="s">
        <v>139</v>
      </c>
      <c r="AO4" s="94" t="s">
        <v>140</v>
      </c>
      <c r="AP4" s="94" t="s">
        <v>141</v>
      </c>
      <c r="AQ4" s="94" t="s">
        <v>142</v>
      </c>
      <c r="AR4" s="975"/>
    </row>
    <row r="5" spans="1:44" ht="15.75" thickBot="1" x14ac:dyDescent="0.3">
      <c r="A5" s="10">
        <v>1</v>
      </c>
      <c r="B5" s="185" t="s">
        <v>6423</v>
      </c>
      <c r="D5" s="8">
        <v>1</v>
      </c>
      <c r="E5" s="185" t="s">
        <v>6423</v>
      </c>
      <c r="F5" s="215"/>
      <c r="G5" s="215"/>
      <c r="H5" s="1034"/>
      <c r="I5" s="11"/>
      <c r="J5" s="11"/>
      <c r="K5" s="11"/>
      <c r="L5" s="11"/>
      <c r="M5" s="11"/>
      <c r="N5" s="11"/>
      <c r="O5" s="11"/>
      <c r="P5" s="11"/>
      <c r="Q5" s="11"/>
      <c r="R5" s="11"/>
      <c r="S5" s="11"/>
      <c r="T5" s="11"/>
      <c r="U5" s="1022"/>
      <c r="V5" s="215"/>
      <c r="W5" s="39"/>
      <c r="X5" s="39"/>
      <c r="Y5" s="39"/>
      <c r="Z5" s="39"/>
      <c r="AA5" s="1022"/>
      <c r="AB5" s="39"/>
      <c r="AC5" s="39"/>
      <c r="AD5" s="39"/>
      <c r="AE5" s="39"/>
      <c r="AF5" s="39"/>
      <c r="AG5" s="39"/>
      <c r="AH5" s="39"/>
      <c r="AI5" s="39"/>
      <c r="AJ5" s="39"/>
      <c r="AK5" s="39"/>
      <c r="AL5" s="39"/>
      <c r="AM5" s="39"/>
      <c r="AN5" s="39"/>
      <c r="AO5" s="39"/>
      <c r="AP5" s="39"/>
      <c r="AQ5" s="39"/>
      <c r="AR5" s="975"/>
    </row>
    <row r="6" spans="1:44" ht="15.75" thickBot="1" x14ac:dyDescent="0.3">
      <c r="D6" s="10">
        <v>2</v>
      </c>
      <c r="E6" s="13"/>
      <c r="F6" s="73"/>
      <c r="G6" s="53"/>
      <c r="H6" s="1035"/>
      <c r="I6" s="13"/>
      <c r="J6" s="13"/>
      <c r="K6" s="13"/>
      <c r="L6" s="13"/>
      <c r="M6" s="13"/>
      <c r="N6" s="13"/>
      <c r="O6" s="13"/>
      <c r="P6" s="13"/>
      <c r="Q6" s="13"/>
      <c r="R6" s="13"/>
      <c r="S6" s="13"/>
      <c r="T6" s="13"/>
      <c r="U6" s="1023"/>
      <c r="V6" s="20"/>
      <c r="W6" s="98"/>
      <c r="X6" s="99"/>
      <c r="Y6" s="99"/>
      <c r="Z6" s="98"/>
      <c r="AA6" s="1023"/>
      <c r="AB6" s="98"/>
      <c r="AC6" s="98"/>
      <c r="AD6" s="98"/>
      <c r="AE6" s="98"/>
      <c r="AF6" s="98"/>
      <c r="AG6" s="98"/>
      <c r="AH6" s="98"/>
      <c r="AI6" s="98"/>
      <c r="AJ6" s="98"/>
      <c r="AK6" s="98"/>
      <c r="AL6" s="98"/>
      <c r="AM6" s="98"/>
      <c r="AN6" s="98"/>
      <c r="AO6" s="98"/>
      <c r="AP6" s="98"/>
      <c r="AQ6" s="98"/>
      <c r="AR6" s="961"/>
    </row>
    <row r="7" spans="1:44" x14ac:dyDescent="0.25">
      <c r="D7" s="1"/>
    </row>
    <row r="8" spans="1:44" x14ac:dyDescent="0.25">
      <c r="D8" s="1"/>
    </row>
    <row r="9" spans="1:44" x14ac:dyDescent="0.25">
      <c r="D9" s="1"/>
    </row>
  </sheetData>
  <mergeCells count="10">
    <mergeCell ref="A1:B1"/>
    <mergeCell ref="D1:AR1"/>
    <mergeCell ref="U2:U6"/>
    <mergeCell ref="F2:G2"/>
    <mergeCell ref="V2:Z2"/>
    <mergeCell ref="AA2:AA6"/>
    <mergeCell ref="I2:T2"/>
    <mergeCell ref="AB2:AQ2"/>
    <mergeCell ref="AR2:AR6"/>
    <mergeCell ref="H2:H6"/>
  </mergeCells>
  <dataValidations count="3">
    <dataValidation type="list" allowBlank="1" showInputMessage="1" showErrorMessage="1" sqref="W5:W6">
      <formula1>INV</formula1>
    </dataValidation>
    <dataValidation type="list" allowBlank="1" showInputMessage="1" showErrorMessage="1" sqref="X5:X6">
      <formula1>Type</formula1>
    </dataValidation>
    <dataValidation type="list" allowBlank="1" showInputMessage="1" showErrorMessage="1" sqref="Y5:Y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C19"/>
  <sheetViews>
    <sheetView topLeftCell="DR1" zoomScaleNormal="100" workbookViewId="0">
      <selection activeCell="FC4" sqref="FC4:FC7"/>
    </sheetView>
  </sheetViews>
  <sheetFormatPr defaultRowHeight="15" outlineLevelCol="1" x14ac:dyDescent="0.25"/>
  <cols>
    <col min="1" max="1" width="9.140625" style="3"/>
    <col min="2" max="2" width="22.140625" style="3" customWidth="1"/>
    <col min="3" max="3" width="15.5703125" style="37" hidden="1" customWidth="1" outlineLevel="1"/>
    <col min="4" max="4" width="11" style="37" hidden="1" customWidth="1" outlineLevel="1"/>
    <col min="5" max="5" width="17.5703125" style="37" hidden="1" customWidth="1" outlineLevel="1"/>
    <col min="6" max="6" width="23.5703125" style="37" hidden="1" customWidth="1" outlineLevel="1"/>
    <col min="7" max="7" width="9.140625" style="37" hidden="1" customWidth="1" outlineLevel="1"/>
    <col min="8" max="8" width="9" collapsed="1"/>
    <col min="9" max="9" width="15.5703125" style="37" hidden="1" customWidth="1" outlineLevel="1"/>
    <col min="10" max="10" width="11" style="37" hidden="1" customWidth="1" outlineLevel="1"/>
    <col min="11" max="11" width="17.5703125" style="37" hidden="1" customWidth="1" outlineLevel="1"/>
    <col min="12" max="12" width="23.5703125" style="37" hidden="1" customWidth="1" outlineLevel="1"/>
    <col min="13" max="13" width="9.140625" style="37" hidden="1" customWidth="1" outlineLevel="1"/>
    <col min="14" max="14" width="9" collapsed="1"/>
    <col min="15" max="15" width="15.5703125" style="37" hidden="1" customWidth="1" outlineLevel="1"/>
    <col min="16" max="16" width="11" style="37" hidden="1" customWidth="1" outlineLevel="1"/>
    <col min="17" max="17" width="17.5703125" style="37" hidden="1" customWidth="1" outlineLevel="1"/>
    <col min="18" max="18" width="23.5703125" style="37" hidden="1" customWidth="1" outlineLevel="1"/>
    <col min="19" max="19" width="9.140625" style="37" hidden="1" customWidth="1" outlineLevel="1"/>
    <col min="20" max="20" width="9" collapsed="1"/>
    <col min="21" max="21" width="15.5703125" style="37" hidden="1" customWidth="1" outlineLevel="1"/>
    <col min="22" max="22" width="11" style="37" hidden="1" customWidth="1" outlineLevel="1"/>
    <col min="23" max="23" width="17.5703125" style="37" hidden="1" customWidth="1" outlineLevel="1"/>
    <col min="24" max="24" width="23.5703125" style="37" hidden="1" customWidth="1" outlineLevel="1"/>
    <col min="25" max="25" width="9.140625" style="37" hidden="1" customWidth="1" outlineLevel="1"/>
    <col min="26" max="26" width="9" collapsed="1"/>
    <col min="27" max="27" width="15.5703125" style="37" hidden="1" customWidth="1" outlineLevel="1"/>
    <col min="28" max="28" width="11" style="37" hidden="1" customWidth="1" outlineLevel="1"/>
    <col min="29" max="29" width="17.5703125" style="37" hidden="1" customWidth="1" outlineLevel="1"/>
    <col min="30" max="30" width="23.5703125" style="37" hidden="1" customWidth="1" outlineLevel="1"/>
    <col min="31" max="31" width="9.140625" style="37" hidden="1" customWidth="1" outlineLevel="1"/>
    <col min="32" max="32" width="9" collapsed="1"/>
    <col min="33" max="33" width="15.5703125" style="37" hidden="1" customWidth="1" outlineLevel="1"/>
    <col min="34" max="34" width="11" style="37" hidden="1" customWidth="1" outlineLevel="1"/>
    <col min="35" max="35" width="17.5703125" style="37" hidden="1" customWidth="1" outlineLevel="1"/>
    <col min="36" max="36" width="23.5703125" style="37" hidden="1" customWidth="1" outlineLevel="1"/>
    <col min="37" max="37" width="9.140625" style="37" hidden="1" customWidth="1" outlineLevel="1"/>
    <col min="38" max="38" width="9" collapsed="1"/>
    <col min="39" max="39" width="15.5703125" style="37" hidden="1" customWidth="1" outlineLevel="1"/>
    <col min="40" max="40" width="11" style="37" hidden="1" customWidth="1" outlineLevel="1"/>
    <col min="41" max="41" width="17.5703125" style="37" hidden="1" customWidth="1" outlineLevel="1"/>
    <col min="42" max="42" width="23.5703125" style="37" hidden="1" customWidth="1" outlineLevel="1"/>
    <col min="43" max="43" width="9.140625" style="37" hidden="1" customWidth="1" outlineLevel="1"/>
    <col min="44" max="44" width="9" collapsed="1"/>
    <col min="45" max="45" width="15.5703125" style="37" hidden="1" customWidth="1" outlineLevel="1"/>
    <col min="46" max="46" width="11" style="37" hidden="1" customWidth="1" outlineLevel="1"/>
    <col min="47" max="47" width="17.5703125" style="37" hidden="1" customWidth="1" outlineLevel="1"/>
    <col min="48" max="48" width="23.5703125" style="37" hidden="1" customWidth="1" outlineLevel="1"/>
    <col min="49" max="49" width="9.140625" style="37" hidden="1" customWidth="1" outlineLevel="1"/>
    <col min="50" max="50" width="9.140625" collapsed="1"/>
    <col min="51" max="51" width="15.5703125" style="37" hidden="1" customWidth="1" outlineLevel="1"/>
    <col min="52" max="52" width="11" style="37" hidden="1" customWidth="1" outlineLevel="1"/>
    <col min="53" max="53" width="17.5703125" style="37" hidden="1" customWidth="1" outlineLevel="1"/>
    <col min="54" max="54" width="23.5703125" style="37" hidden="1" customWidth="1" outlineLevel="1"/>
    <col min="55" max="55" width="9.140625" style="37" hidden="1" customWidth="1" outlineLevel="1"/>
    <col min="56" max="56" width="9.140625" collapsed="1"/>
    <col min="57" max="57" width="15.5703125" style="37" hidden="1" customWidth="1" outlineLevel="1"/>
    <col min="58" max="58" width="11" style="37" hidden="1" customWidth="1" outlineLevel="1"/>
    <col min="59" max="59" width="17.5703125" style="37" hidden="1" customWidth="1" outlineLevel="1"/>
    <col min="60" max="60" width="23.5703125" style="37" hidden="1" customWidth="1" outlineLevel="1"/>
    <col min="61" max="61" width="9.140625" style="37" hidden="1" customWidth="1" outlineLevel="1"/>
    <col min="62" max="62" width="9.140625" collapsed="1"/>
    <col min="63" max="63" width="15.5703125" style="37" hidden="1" customWidth="1" outlineLevel="1"/>
    <col min="64" max="64" width="11" style="37" hidden="1" customWidth="1" outlineLevel="1"/>
    <col min="65" max="65" width="17.5703125" style="37" hidden="1" customWidth="1" outlineLevel="1"/>
    <col min="66" max="66" width="23.5703125" style="37" hidden="1" customWidth="1" outlineLevel="1"/>
    <col min="67" max="67" width="9.140625" style="37" hidden="1" customWidth="1" outlineLevel="1"/>
    <col min="68" max="68" width="9.140625" collapsed="1"/>
    <col min="69" max="69" width="15.5703125" style="37" hidden="1" customWidth="1" outlineLevel="1"/>
    <col min="70" max="70" width="11" style="37" hidden="1" customWidth="1" outlineLevel="1"/>
    <col min="71" max="71" width="17.5703125" style="37" hidden="1" customWidth="1" outlineLevel="1"/>
    <col min="72" max="72" width="23.5703125" style="37" hidden="1" customWidth="1" outlineLevel="1"/>
    <col min="73" max="73" width="9.140625" style="37" hidden="1" customWidth="1" outlineLevel="1"/>
    <col min="74" max="74" width="9.140625" collapsed="1"/>
    <col min="75" max="75" width="15.5703125" style="37" hidden="1" customWidth="1" outlineLevel="1"/>
    <col min="76" max="76" width="11" style="37" hidden="1" customWidth="1" outlineLevel="1"/>
    <col min="77" max="77" width="17.5703125" style="37" hidden="1" customWidth="1" outlineLevel="1"/>
    <col min="78" max="78" width="23.5703125" style="37" hidden="1" customWidth="1" outlineLevel="1"/>
    <col min="79" max="79" width="9.140625" style="37" hidden="1" customWidth="1" outlineLevel="1"/>
    <col min="80" max="80" width="9.140625" collapsed="1"/>
    <col min="81" max="81" width="15.5703125" style="37" hidden="1" customWidth="1" outlineLevel="1"/>
    <col min="82" max="82" width="11" style="37" hidden="1" customWidth="1" outlineLevel="1"/>
    <col min="83" max="83" width="17.5703125" style="37" hidden="1" customWidth="1" outlineLevel="1"/>
    <col min="84" max="84" width="23.5703125" style="37" hidden="1" customWidth="1" outlineLevel="1"/>
    <col min="85" max="85" width="9.140625" style="37" hidden="1" customWidth="1" outlineLevel="1"/>
    <col min="86" max="86" width="9.140625" collapsed="1"/>
    <col min="87" max="87" width="15.5703125" style="37" hidden="1" customWidth="1" outlineLevel="1"/>
    <col min="88" max="88" width="11" style="37" hidden="1" customWidth="1" outlineLevel="1"/>
    <col min="89" max="89" width="17.5703125" style="37" hidden="1" customWidth="1" outlineLevel="1"/>
    <col min="90" max="90" width="23.5703125" style="37" hidden="1" customWidth="1" outlineLevel="1"/>
    <col min="91" max="91" width="9.140625" style="37" hidden="1" customWidth="1" outlineLevel="1"/>
    <col min="92" max="92" width="9.140625" collapsed="1"/>
    <col min="93" max="93" width="15.5703125" style="37" hidden="1" customWidth="1" outlineLevel="1"/>
    <col min="94" max="94" width="11" style="37" hidden="1" customWidth="1" outlineLevel="1"/>
    <col min="95" max="95" width="17.5703125" style="37" hidden="1" customWidth="1" outlineLevel="1"/>
    <col min="96" max="96" width="23.5703125" style="37" hidden="1" customWidth="1" outlineLevel="1"/>
    <col min="97" max="97" width="9.140625" style="37" hidden="1" customWidth="1" outlineLevel="1"/>
    <col min="98" max="98" width="9.140625" collapsed="1"/>
    <col min="99" max="99" width="15.5703125" style="37" hidden="1" customWidth="1" outlineLevel="1"/>
    <col min="100" max="100" width="11" style="37" hidden="1" customWidth="1" outlineLevel="1"/>
    <col min="101" max="101" width="17.5703125" style="37" hidden="1" customWidth="1" outlineLevel="1"/>
    <col min="102" max="102" width="23.5703125" style="37" hidden="1" customWidth="1" outlineLevel="1"/>
    <col min="103" max="103" width="9.140625" style="37" hidden="1" customWidth="1" outlineLevel="1"/>
    <col min="104" max="104" width="9.140625" collapsed="1"/>
    <col min="105" max="105" width="15.5703125" style="37" hidden="1" customWidth="1" outlineLevel="1"/>
    <col min="106" max="106" width="11" style="37" hidden="1" customWidth="1" outlineLevel="1"/>
    <col min="107" max="107" width="17.5703125" style="37" hidden="1" customWidth="1" outlineLevel="1"/>
    <col min="108" max="108" width="23.5703125" style="37" hidden="1" customWidth="1" outlineLevel="1"/>
    <col min="109" max="109" width="9.140625" style="37" hidden="1" customWidth="1" outlineLevel="1"/>
    <col min="110" max="110" width="9.140625" collapsed="1"/>
    <col min="111" max="111" width="15.5703125" style="37" hidden="1" customWidth="1" outlineLevel="1"/>
    <col min="112" max="112" width="11" style="37" hidden="1" customWidth="1" outlineLevel="1"/>
    <col min="113" max="113" width="17.5703125" style="37" hidden="1" customWidth="1" outlineLevel="1"/>
    <col min="114" max="114" width="23.5703125" style="37" hidden="1" customWidth="1" outlineLevel="1"/>
    <col min="115" max="115" width="9.140625" style="37" hidden="1" customWidth="1" outlineLevel="1"/>
    <col min="116" max="116" width="9.140625" collapsed="1"/>
    <col min="117" max="117" width="15.5703125" style="37" hidden="1" customWidth="1" outlineLevel="1"/>
    <col min="118" max="118" width="11" style="37" hidden="1" customWidth="1" outlineLevel="1"/>
    <col min="119" max="119" width="17.5703125" style="37" hidden="1" customWidth="1" outlineLevel="1"/>
    <col min="120" max="120" width="23.5703125" style="37" hidden="1" customWidth="1" outlineLevel="1"/>
    <col min="121" max="121" width="9.140625" style="37" hidden="1" customWidth="1" outlineLevel="1"/>
    <col min="122" max="122" width="9.140625" collapsed="1"/>
    <col min="123" max="123" width="15.5703125" style="37" hidden="1" customWidth="1" outlineLevel="1"/>
    <col min="124" max="124" width="11" style="37" hidden="1" customWidth="1" outlineLevel="1"/>
    <col min="125" max="125" width="17.5703125" style="37" hidden="1" customWidth="1" outlineLevel="1"/>
    <col min="126" max="126" width="23.5703125" style="37" hidden="1" customWidth="1" outlineLevel="1"/>
    <col min="127" max="127" width="9.140625" style="37" hidden="1" customWidth="1" outlineLevel="1"/>
    <col min="128" max="128" width="9.140625" collapsed="1"/>
    <col min="129" max="129" width="15.5703125" style="37" hidden="1" customWidth="1" outlineLevel="1"/>
    <col min="130" max="130" width="11" style="37" hidden="1" customWidth="1" outlineLevel="1"/>
    <col min="131" max="131" width="17.5703125" style="37" hidden="1" customWidth="1" outlineLevel="1"/>
    <col min="132" max="132" width="23.5703125" style="37" hidden="1" customWidth="1" outlineLevel="1"/>
    <col min="133" max="133" width="9.140625" style="37" hidden="1" customWidth="1" outlineLevel="1"/>
    <col min="134" max="134" width="9" collapsed="1"/>
    <col min="135" max="135" width="26.7109375" hidden="1" customWidth="1" outlineLevel="1"/>
    <col min="136" max="137" width="26" hidden="1" customWidth="1" outlineLevel="1"/>
    <col min="138" max="138" width="27.5703125" hidden="1" customWidth="1" outlineLevel="1"/>
    <col min="139" max="140" width="10" hidden="1" customWidth="1" outlineLevel="1"/>
    <col min="141" max="141" width="9.140625" collapsed="1"/>
    <col min="142" max="157" width="9.140625" customWidth="1" outlineLevel="1"/>
    <col min="159" max="159" width="12.140625" customWidth="1"/>
  </cols>
  <sheetData>
    <row r="1" spans="1:159" s="183" customFormat="1" ht="40.5" customHeight="1" thickBot="1" x14ac:dyDescent="0.3">
      <c r="A1" s="34"/>
      <c r="B1" s="85"/>
      <c r="C1" s="1036" t="s">
        <v>1352</v>
      </c>
      <c r="D1" s="1037"/>
      <c r="E1" s="1037"/>
      <c r="F1" s="1037"/>
      <c r="G1" s="1038"/>
      <c r="H1" s="1042" t="s">
        <v>174</v>
      </c>
      <c r="I1" s="1039" t="s">
        <v>1353</v>
      </c>
      <c r="J1" s="1040"/>
      <c r="K1" s="1040"/>
      <c r="L1" s="1040"/>
      <c r="M1" s="1041"/>
      <c r="N1" s="1042" t="s">
        <v>173</v>
      </c>
      <c r="O1" s="1039" t="s">
        <v>1354</v>
      </c>
      <c r="P1" s="1040"/>
      <c r="Q1" s="1040"/>
      <c r="R1" s="1040"/>
      <c r="S1" s="1041"/>
      <c r="T1" s="1042" t="s">
        <v>172</v>
      </c>
      <c r="U1" s="1039" t="s">
        <v>1355</v>
      </c>
      <c r="V1" s="1040"/>
      <c r="W1" s="1040"/>
      <c r="X1" s="1040"/>
      <c r="Y1" s="1041"/>
      <c r="Z1" s="1042" t="s">
        <v>171</v>
      </c>
      <c r="AA1" s="1043" t="s">
        <v>170</v>
      </c>
      <c r="AB1" s="1044"/>
      <c r="AC1" s="1044"/>
      <c r="AD1" s="1044"/>
      <c r="AE1" s="1045"/>
      <c r="AF1" s="1042" t="s">
        <v>170</v>
      </c>
      <c r="AG1" s="1043" t="s">
        <v>1356</v>
      </c>
      <c r="AH1" s="1044"/>
      <c r="AI1" s="1044"/>
      <c r="AJ1" s="1044"/>
      <c r="AK1" s="1045"/>
      <c r="AL1" s="1042" t="s">
        <v>169</v>
      </c>
      <c r="AM1" s="1043" t="s">
        <v>1357</v>
      </c>
      <c r="AN1" s="1044"/>
      <c r="AO1" s="1044"/>
      <c r="AP1" s="1044"/>
      <c r="AQ1" s="1045"/>
      <c r="AR1" s="1042" t="s">
        <v>168</v>
      </c>
      <c r="AS1" s="1043" t="s">
        <v>167</v>
      </c>
      <c r="AT1" s="1044"/>
      <c r="AU1" s="1044"/>
      <c r="AV1" s="1044"/>
      <c r="AW1" s="1045"/>
      <c r="AX1" s="1042" t="s">
        <v>167</v>
      </c>
      <c r="AY1" s="1043" t="s">
        <v>166</v>
      </c>
      <c r="AZ1" s="1044"/>
      <c r="BA1" s="1044"/>
      <c r="BB1" s="1044"/>
      <c r="BC1" s="1045"/>
      <c r="BD1" s="1042" t="s">
        <v>166</v>
      </c>
      <c r="BE1" s="1043" t="s">
        <v>165</v>
      </c>
      <c r="BF1" s="1044"/>
      <c r="BG1" s="1044"/>
      <c r="BH1" s="1044"/>
      <c r="BI1" s="1045"/>
      <c r="BJ1" s="1042" t="s">
        <v>165</v>
      </c>
      <c r="BK1" s="1043" t="s">
        <v>164</v>
      </c>
      <c r="BL1" s="1044"/>
      <c r="BM1" s="1044"/>
      <c r="BN1" s="1044"/>
      <c r="BO1" s="1045"/>
      <c r="BP1" s="1042" t="s">
        <v>164</v>
      </c>
      <c r="BQ1" s="1039" t="s">
        <v>163</v>
      </c>
      <c r="BR1" s="1040"/>
      <c r="BS1" s="1040"/>
      <c r="BT1" s="1040"/>
      <c r="BU1" s="1041"/>
      <c r="BV1" s="1042" t="s">
        <v>163</v>
      </c>
      <c r="BW1" s="1039" t="s">
        <v>162</v>
      </c>
      <c r="BX1" s="1040"/>
      <c r="BY1" s="1040"/>
      <c r="BZ1" s="1040"/>
      <c r="CA1" s="1041"/>
      <c r="CB1" s="1042" t="s">
        <v>162</v>
      </c>
      <c r="CC1" s="1039" t="s">
        <v>161</v>
      </c>
      <c r="CD1" s="1040"/>
      <c r="CE1" s="1040"/>
      <c r="CF1" s="1040"/>
      <c r="CG1" s="1041"/>
      <c r="CH1" s="1042" t="s">
        <v>161</v>
      </c>
      <c r="CI1" s="1039" t="s">
        <v>160</v>
      </c>
      <c r="CJ1" s="1040"/>
      <c r="CK1" s="1040"/>
      <c r="CL1" s="1040"/>
      <c r="CM1" s="1041"/>
      <c r="CN1" s="1042" t="s">
        <v>160</v>
      </c>
      <c r="CO1" s="1039" t="s">
        <v>159</v>
      </c>
      <c r="CP1" s="1040"/>
      <c r="CQ1" s="1040"/>
      <c r="CR1" s="1040"/>
      <c r="CS1" s="1041"/>
      <c r="CT1" s="1042" t="s">
        <v>159</v>
      </c>
      <c r="CU1" s="1039" t="s">
        <v>158</v>
      </c>
      <c r="CV1" s="1040"/>
      <c r="CW1" s="1040"/>
      <c r="CX1" s="1040"/>
      <c r="CY1" s="1041"/>
      <c r="CZ1" s="1042" t="s">
        <v>158</v>
      </c>
      <c r="DA1" s="1043" t="s">
        <v>157</v>
      </c>
      <c r="DB1" s="1044"/>
      <c r="DC1" s="1044"/>
      <c r="DD1" s="1044"/>
      <c r="DE1" s="1045"/>
      <c r="DF1" s="1042" t="s">
        <v>157</v>
      </c>
      <c r="DG1" s="1043" t="s">
        <v>156</v>
      </c>
      <c r="DH1" s="1044"/>
      <c r="DI1" s="1044"/>
      <c r="DJ1" s="1044"/>
      <c r="DK1" s="1045"/>
      <c r="DL1" s="1042" t="s">
        <v>156</v>
      </c>
      <c r="DM1" s="1043" t="s">
        <v>155</v>
      </c>
      <c r="DN1" s="1044"/>
      <c r="DO1" s="1044"/>
      <c r="DP1" s="1044"/>
      <c r="DQ1" s="1045"/>
      <c r="DR1" s="1042" t="s">
        <v>155</v>
      </c>
      <c r="DS1" s="1043" t="s">
        <v>154</v>
      </c>
      <c r="DT1" s="1044"/>
      <c r="DU1" s="1044"/>
      <c r="DV1" s="1044"/>
      <c r="DW1" s="1045"/>
      <c r="DX1" s="1042" t="s">
        <v>154</v>
      </c>
      <c r="DY1" s="1039" t="s">
        <v>153</v>
      </c>
      <c r="DZ1" s="1040"/>
      <c r="EA1" s="1040"/>
      <c r="EB1" s="1040"/>
      <c r="EC1" s="1041"/>
      <c r="ED1" s="1042" t="s">
        <v>153</v>
      </c>
      <c r="EE1" s="1051"/>
      <c r="EF1" s="1052"/>
      <c r="EG1" s="1052"/>
      <c r="EH1" s="1052"/>
      <c r="EI1" s="1052"/>
      <c r="EJ1" s="1053"/>
      <c r="EK1" s="1042"/>
      <c r="EL1" s="1048" t="s">
        <v>181</v>
      </c>
      <c r="EM1" s="1049"/>
      <c r="EN1" s="1049"/>
      <c r="EO1" s="1049"/>
      <c r="EP1" s="1049"/>
      <c r="EQ1" s="1049"/>
      <c r="ER1" s="1049"/>
      <c r="ES1" s="1049"/>
      <c r="ET1" s="1049"/>
      <c r="EU1" s="1049"/>
      <c r="EV1" s="1049"/>
      <c r="EW1" s="1049"/>
      <c r="EX1" s="1049"/>
      <c r="EY1" s="1049"/>
      <c r="EZ1" s="1049"/>
      <c r="FA1" s="1050"/>
      <c r="FB1" s="1046" t="s">
        <v>122</v>
      </c>
      <c r="FC1" s="960" t="s">
        <v>256</v>
      </c>
    </row>
    <row r="2" spans="1:159" ht="62.25" customHeight="1" thickBot="1" x14ac:dyDescent="0.3">
      <c r="A2" s="96"/>
      <c r="B2" s="93"/>
      <c r="C2" s="38" t="s">
        <v>2</v>
      </c>
      <c r="D2" s="43" t="s">
        <v>49</v>
      </c>
      <c r="E2" s="43" t="s">
        <v>50</v>
      </c>
      <c r="F2" s="43" t="s">
        <v>73</v>
      </c>
      <c r="G2" s="43" t="s">
        <v>0</v>
      </c>
      <c r="H2" s="1042"/>
      <c r="I2" s="305" t="s">
        <v>2</v>
      </c>
      <c r="J2" s="305" t="s">
        <v>49</v>
      </c>
      <c r="K2" s="305" t="s">
        <v>50</v>
      </c>
      <c r="L2" s="305" t="s">
        <v>73</v>
      </c>
      <c r="M2" s="305" t="s">
        <v>0</v>
      </c>
      <c r="N2" s="1042"/>
      <c r="O2" s="305" t="s">
        <v>2</v>
      </c>
      <c r="P2" s="305" t="s">
        <v>49</v>
      </c>
      <c r="Q2" s="305" t="s">
        <v>50</v>
      </c>
      <c r="R2" s="305" t="s">
        <v>73</v>
      </c>
      <c r="S2" s="305" t="s">
        <v>0</v>
      </c>
      <c r="T2" s="1042"/>
      <c r="U2" s="305" t="s">
        <v>2</v>
      </c>
      <c r="V2" s="305" t="s">
        <v>49</v>
      </c>
      <c r="W2" s="305" t="s">
        <v>50</v>
      </c>
      <c r="X2" s="305" t="s">
        <v>73</v>
      </c>
      <c r="Y2" s="305" t="s">
        <v>0</v>
      </c>
      <c r="Z2" s="1042"/>
      <c r="AA2" s="305" t="s">
        <v>2</v>
      </c>
      <c r="AB2" s="305" t="s">
        <v>49</v>
      </c>
      <c r="AC2" s="305" t="s">
        <v>50</v>
      </c>
      <c r="AD2" s="305" t="s">
        <v>73</v>
      </c>
      <c r="AE2" s="305" t="s">
        <v>0</v>
      </c>
      <c r="AF2" s="1042"/>
      <c r="AG2" s="305" t="s">
        <v>2</v>
      </c>
      <c r="AH2" s="305" t="s">
        <v>49</v>
      </c>
      <c r="AI2" s="305" t="s">
        <v>50</v>
      </c>
      <c r="AJ2" s="305" t="s">
        <v>73</v>
      </c>
      <c r="AK2" s="305" t="s">
        <v>0</v>
      </c>
      <c r="AL2" s="1042"/>
      <c r="AM2" s="305" t="s">
        <v>2</v>
      </c>
      <c r="AN2" s="305" t="s">
        <v>49</v>
      </c>
      <c r="AO2" s="305" t="s">
        <v>50</v>
      </c>
      <c r="AP2" s="305" t="s">
        <v>73</v>
      </c>
      <c r="AQ2" s="305" t="s">
        <v>0</v>
      </c>
      <c r="AR2" s="1042"/>
      <c r="AS2" s="305" t="s">
        <v>2</v>
      </c>
      <c r="AT2" s="305" t="s">
        <v>49</v>
      </c>
      <c r="AU2" s="305" t="s">
        <v>50</v>
      </c>
      <c r="AV2" s="305" t="s">
        <v>73</v>
      </c>
      <c r="AW2" s="305" t="s">
        <v>0</v>
      </c>
      <c r="AX2" s="1042"/>
      <c r="AY2" s="305" t="s">
        <v>2</v>
      </c>
      <c r="AZ2" s="305" t="s">
        <v>49</v>
      </c>
      <c r="BA2" s="305" t="s">
        <v>50</v>
      </c>
      <c r="BB2" s="305" t="s">
        <v>73</v>
      </c>
      <c r="BC2" s="305" t="s">
        <v>0</v>
      </c>
      <c r="BD2" s="1042"/>
      <c r="BE2" s="305" t="s">
        <v>2</v>
      </c>
      <c r="BF2" s="305" t="s">
        <v>49</v>
      </c>
      <c r="BG2" s="305" t="s">
        <v>50</v>
      </c>
      <c r="BH2" s="305" t="s">
        <v>73</v>
      </c>
      <c r="BI2" s="305" t="s">
        <v>0</v>
      </c>
      <c r="BJ2" s="1042"/>
      <c r="BK2" s="305" t="s">
        <v>2</v>
      </c>
      <c r="BL2" s="305" t="s">
        <v>49</v>
      </c>
      <c r="BM2" s="305" t="s">
        <v>50</v>
      </c>
      <c r="BN2" s="305" t="s">
        <v>73</v>
      </c>
      <c r="BO2" s="305" t="s">
        <v>0</v>
      </c>
      <c r="BP2" s="1042"/>
      <c r="BQ2" s="306" t="s">
        <v>2</v>
      </c>
      <c r="BR2" s="305" t="s">
        <v>49</v>
      </c>
      <c r="BS2" s="305" t="s">
        <v>50</v>
      </c>
      <c r="BT2" s="305" t="s">
        <v>73</v>
      </c>
      <c r="BU2" s="305" t="s">
        <v>0</v>
      </c>
      <c r="BV2" s="1042"/>
      <c r="BW2" s="305" t="s">
        <v>2</v>
      </c>
      <c r="BX2" s="305" t="s">
        <v>49</v>
      </c>
      <c r="BY2" s="305" t="s">
        <v>50</v>
      </c>
      <c r="BZ2" s="305" t="s">
        <v>73</v>
      </c>
      <c r="CA2" s="305" t="s">
        <v>0</v>
      </c>
      <c r="CB2" s="1042"/>
      <c r="CC2" s="305" t="s">
        <v>2</v>
      </c>
      <c r="CD2" s="305" t="s">
        <v>49</v>
      </c>
      <c r="CE2" s="305" t="s">
        <v>50</v>
      </c>
      <c r="CF2" s="305" t="s">
        <v>73</v>
      </c>
      <c r="CG2" s="305" t="s">
        <v>0</v>
      </c>
      <c r="CH2" s="1042"/>
      <c r="CI2" s="305" t="s">
        <v>2</v>
      </c>
      <c r="CJ2" s="305" t="s">
        <v>49</v>
      </c>
      <c r="CK2" s="305" t="s">
        <v>50</v>
      </c>
      <c r="CL2" s="305" t="s">
        <v>73</v>
      </c>
      <c r="CM2" s="305" t="s">
        <v>0</v>
      </c>
      <c r="CN2" s="1042"/>
      <c r="CO2" s="305" t="s">
        <v>2</v>
      </c>
      <c r="CP2" s="305" t="s">
        <v>49</v>
      </c>
      <c r="CQ2" s="305" t="s">
        <v>50</v>
      </c>
      <c r="CR2" s="305" t="s">
        <v>73</v>
      </c>
      <c r="CS2" s="305" t="s">
        <v>0</v>
      </c>
      <c r="CT2" s="1042"/>
      <c r="CU2" s="305" t="s">
        <v>2</v>
      </c>
      <c r="CV2" s="305" t="s">
        <v>49</v>
      </c>
      <c r="CW2" s="305" t="s">
        <v>50</v>
      </c>
      <c r="CX2" s="305" t="s">
        <v>73</v>
      </c>
      <c r="CY2" s="305" t="s">
        <v>0</v>
      </c>
      <c r="CZ2" s="1042"/>
      <c r="DA2" s="305" t="s">
        <v>2</v>
      </c>
      <c r="DB2" s="305" t="s">
        <v>49</v>
      </c>
      <c r="DC2" s="305" t="s">
        <v>50</v>
      </c>
      <c r="DD2" s="305" t="s">
        <v>73</v>
      </c>
      <c r="DE2" s="305" t="s">
        <v>0</v>
      </c>
      <c r="DF2" s="1042"/>
      <c r="DG2" s="305" t="s">
        <v>2</v>
      </c>
      <c r="DH2" s="305" t="s">
        <v>49</v>
      </c>
      <c r="DI2" s="305" t="s">
        <v>50</v>
      </c>
      <c r="DJ2" s="305" t="s">
        <v>73</v>
      </c>
      <c r="DK2" s="305" t="s">
        <v>0</v>
      </c>
      <c r="DL2" s="1042"/>
      <c r="DM2" s="305" t="s">
        <v>2</v>
      </c>
      <c r="DN2" s="305" t="s">
        <v>49</v>
      </c>
      <c r="DO2" s="305" t="s">
        <v>50</v>
      </c>
      <c r="DP2" s="305" t="s">
        <v>73</v>
      </c>
      <c r="DQ2" s="305" t="s">
        <v>0</v>
      </c>
      <c r="DR2" s="1042"/>
      <c r="DS2" s="305" t="s">
        <v>2</v>
      </c>
      <c r="DT2" s="305" t="s">
        <v>49</v>
      </c>
      <c r="DU2" s="305" t="s">
        <v>50</v>
      </c>
      <c r="DV2" s="305" t="s">
        <v>73</v>
      </c>
      <c r="DW2" s="305" t="s">
        <v>0</v>
      </c>
      <c r="DX2" s="1042"/>
      <c r="DY2" s="305" t="s">
        <v>2</v>
      </c>
      <c r="DZ2" s="305" t="s">
        <v>49</v>
      </c>
      <c r="EA2" s="305" t="s">
        <v>50</v>
      </c>
      <c r="EB2" s="305" t="s">
        <v>73</v>
      </c>
      <c r="EC2" s="305" t="s">
        <v>0</v>
      </c>
      <c r="ED2" s="1042"/>
      <c r="EE2" s="307" t="s">
        <v>175</v>
      </c>
      <c r="EF2" s="307" t="s">
        <v>176</v>
      </c>
      <c r="EG2" s="307" t="s">
        <v>177</v>
      </c>
      <c r="EH2" s="307" t="s">
        <v>178</v>
      </c>
      <c r="EI2" s="307" t="s">
        <v>179</v>
      </c>
      <c r="EJ2" s="307" t="s">
        <v>180</v>
      </c>
      <c r="EK2" s="1042"/>
      <c r="EL2" s="308" t="s">
        <v>143</v>
      </c>
      <c r="EM2" s="308"/>
      <c r="EN2" s="308"/>
      <c r="EO2" s="308"/>
      <c r="EP2" s="308"/>
      <c r="EQ2" s="308"/>
      <c r="ER2" s="308"/>
      <c r="ES2" s="308"/>
      <c r="ET2" s="308"/>
      <c r="EU2" s="308"/>
      <c r="EV2" s="308"/>
      <c r="EW2" s="308"/>
      <c r="EX2" s="308"/>
      <c r="EY2" s="308"/>
      <c r="EZ2" s="308"/>
      <c r="FA2" s="308"/>
      <c r="FB2" s="1047"/>
      <c r="FC2" s="975"/>
    </row>
    <row r="3" spans="1:159" ht="15.75" thickBot="1" x14ac:dyDescent="0.3">
      <c r="A3" s="92" t="s">
        <v>0</v>
      </c>
      <c r="B3" s="91" t="s">
        <v>126</v>
      </c>
      <c r="C3" s="38"/>
      <c r="D3" s="95" t="s">
        <v>152</v>
      </c>
      <c r="E3" s="95" t="s">
        <v>151</v>
      </c>
      <c r="F3" s="95" t="s">
        <v>150</v>
      </c>
      <c r="G3" s="95" t="s">
        <v>149</v>
      </c>
      <c r="H3" s="1042"/>
      <c r="I3" s="305"/>
      <c r="J3" s="309" t="s">
        <v>152</v>
      </c>
      <c r="K3" s="309" t="s">
        <v>151</v>
      </c>
      <c r="L3" s="309" t="s">
        <v>150</v>
      </c>
      <c r="M3" s="309" t="s">
        <v>149</v>
      </c>
      <c r="N3" s="1042"/>
      <c r="O3" s="305"/>
      <c r="P3" s="309" t="s">
        <v>152</v>
      </c>
      <c r="Q3" s="309" t="s">
        <v>151</v>
      </c>
      <c r="R3" s="309" t="s">
        <v>150</v>
      </c>
      <c r="S3" s="309" t="s">
        <v>149</v>
      </c>
      <c r="T3" s="1042"/>
      <c r="U3" s="305"/>
      <c r="V3" s="309" t="s">
        <v>152</v>
      </c>
      <c r="W3" s="309" t="s">
        <v>151</v>
      </c>
      <c r="X3" s="309" t="s">
        <v>150</v>
      </c>
      <c r="Y3" s="309" t="s">
        <v>149</v>
      </c>
      <c r="Z3" s="1042"/>
      <c r="AA3" s="305"/>
      <c r="AB3" s="309" t="s">
        <v>152</v>
      </c>
      <c r="AC3" s="309" t="s">
        <v>151</v>
      </c>
      <c r="AD3" s="309" t="s">
        <v>150</v>
      </c>
      <c r="AE3" s="309" t="s">
        <v>149</v>
      </c>
      <c r="AF3" s="1042"/>
      <c r="AG3" s="305"/>
      <c r="AH3" s="309" t="s">
        <v>152</v>
      </c>
      <c r="AI3" s="309" t="s">
        <v>151</v>
      </c>
      <c r="AJ3" s="309" t="s">
        <v>150</v>
      </c>
      <c r="AK3" s="309" t="s">
        <v>149</v>
      </c>
      <c r="AL3" s="1042"/>
      <c r="AM3" s="305"/>
      <c r="AN3" s="309" t="s">
        <v>152</v>
      </c>
      <c r="AO3" s="309" t="s">
        <v>151</v>
      </c>
      <c r="AP3" s="309" t="s">
        <v>150</v>
      </c>
      <c r="AQ3" s="309" t="s">
        <v>149</v>
      </c>
      <c r="AR3" s="1042"/>
      <c r="AS3" s="305"/>
      <c r="AT3" s="309" t="s">
        <v>152</v>
      </c>
      <c r="AU3" s="309" t="s">
        <v>151</v>
      </c>
      <c r="AV3" s="309" t="s">
        <v>150</v>
      </c>
      <c r="AW3" s="309" t="s">
        <v>149</v>
      </c>
      <c r="AX3" s="1042"/>
      <c r="AY3" s="305"/>
      <c r="AZ3" s="309" t="s">
        <v>152</v>
      </c>
      <c r="BA3" s="309" t="s">
        <v>151</v>
      </c>
      <c r="BB3" s="309" t="s">
        <v>150</v>
      </c>
      <c r="BC3" s="309" t="s">
        <v>149</v>
      </c>
      <c r="BD3" s="1042"/>
      <c r="BE3" s="305"/>
      <c r="BF3" s="309" t="s">
        <v>152</v>
      </c>
      <c r="BG3" s="309" t="s">
        <v>151</v>
      </c>
      <c r="BH3" s="309" t="s">
        <v>150</v>
      </c>
      <c r="BI3" s="309" t="s">
        <v>149</v>
      </c>
      <c r="BJ3" s="1042"/>
      <c r="BK3" s="305"/>
      <c r="BL3" s="309" t="s">
        <v>152</v>
      </c>
      <c r="BM3" s="309" t="s">
        <v>151</v>
      </c>
      <c r="BN3" s="309" t="s">
        <v>150</v>
      </c>
      <c r="BO3" s="309" t="s">
        <v>149</v>
      </c>
      <c r="BP3" s="1042"/>
      <c r="BQ3" s="306"/>
      <c r="BR3" s="309" t="s">
        <v>152</v>
      </c>
      <c r="BS3" s="309" t="s">
        <v>151</v>
      </c>
      <c r="BT3" s="309" t="s">
        <v>150</v>
      </c>
      <c r="BU3" s="309" t="s">
        <v>149</v>
      </c>
      <c r="BV3" s="1042"/>
      <c r="BW3" s="305"/>
      <c r="BX3" s="309" t="s">
        <v>152</v>
      </c>
      <c r="BY3" s="309" t="s">
        <v>151</v>
      </c>
      <c r="BZ3" s="309" t="s">
        <v>150</v>
      </c>
      <c r="CA3" s="309" t="s">
        <v>149</v>
      </c>
      <c r="CB3" s="1042"/>
      <c r="CC3" s="305"/>
      <c r="CD3" s="309" t="s">
        <v>152</v>
      </c>
      <c r="CE3" s="309" t="s">
        <v>151</v>
      </c>
      <c r="CF3" s="309" t="s">
        <v>150</v>
      </c>
      <c r="CG3" s="309" t="s">
        <v>149</v>
      </c>
      <c r="CH3" s="1042"/>
      <c r="CI3" s="305"/>
      <c r="CJ3" s="309" t="s">
        <v>152</v>
      </c>
      <c r="CK3" s="309" t="s">
        <v>151</v>
      </c>
      <c r="CL3" s="309" t="s">
        <v>150</v>
      </c>
      <c r="CM3" s="309" t="s">
        <v>149</v>
      </c>
      <c r="CN3" s="1042"/>
      <c r="CO3" s="305"/>
      <c r="CP3" s="309" t="s">
        <v>152</v>
      </c>
      <c r="CQ3" s="309" t="s">
        <v>151</v>
      </c>
      <c r="CR3" s="309" t="s">
        <v>150</v>
      </c>
      <c r="CS3" s="309" t="s">
        <v>149</v>
      </c>
      <c r="CT3" s="1042"/>
      <c r="CU3" s="305"/>
      <c r="CV3" s="309" t="s">
        <v>152</v>
      </c>
      <c r="CW3" s="309" t="s">
        <v>151</v>
      </c>
      <c r="CX3" s="309" t="s">
        <v>150</v>
      </c>
      <c r="CY3" s="309" t="s">
        <v>149</v>
      </c>
      <c r="CZ3" s="1042"/>
      <c r="DA3" s="305"/>
      <c r="DB3" s="309" t="s">
        <v>152</v>
      </c>
      <c r="DC3" s="309" t="s">
        <v>151</v>
      </c>
      <c r="DD3" s="309" t="s">
        <v>150</v>
      </c>
      <c r="DE3" s="309" t="s">
        <v>149</v>
      </c>
      <c r="DF3" s="1042"/>
      <c r="DG3" s="305"/>
      <c r="DH3" s="309" t="s">
        <v>152</v>
      </c>
      <c r="DI3" s="309" t="s">
        <v>151</v>
      </c>
      <c r="DJ3" s="309" t="s">
        <v>150</v>
      </c>
      <c r="DK3" s="309" t="s">
        <v>149</v>
      </c>
      <c r="DL3" s="1042"/>
      <c r="DM3" s="305"/>
      <c r="DN3" s="309" t="s">
        <v>152</v>
      </c>
      <c r="DO3" s="309" t="s">
        <v>151</v>
      </c>
      <c r="DP3" s="309" t="s">
        <v>150</v>
      </c>
      <c r="DQ3" s="309" t="s">
        <v>149</v>
      </c>
      <c r="DR3" s="1042"/>
      <c r="DS3" s="305"/>
      <c r="DT3" s="309" t="s">
        <v>152</v>
      </c>
      <c r="DU3" s="309" t="s">
        <v>151</v>
      </c>
      <c r="DV3" s="309" t="s">
        <v>150</v>
      </c>
      <c r="DW3" s="309" t="s">
        <v>149</v>
      </c>
      <c r="DX3" s="1042"/>
      <c r="DY3" s="305"/>
      <c r="DZ3" s="309" t="s">
        <v>152</v>
      </c>
      <c r="EA3" s="309" t="s">
        <v>151</v>
      </c>
      <c r="EB3" s="309" t="s">
        <v>150</v>
      </c>
      <c r="EC3" s="309" t="s">
        <v>149</v>
      </c>
      <c r="ED3" s="1042"/>
      <c r="EE3" s="310" t="s">
        <v>1373</v>
      </c>
      <c r="EF3" s="310" t="s">
        <v>148</v>
      </c>
      <c r="EG3" s="310" t="s">
        <v>147</v>
      </c>
      <c r="EH3" s="311" t="s">
        <v>146</v>
      </c>
      <c r="EI3" s="310" t="s">
        <v>145</v>
      </c>
      <c r="EJ3" s="310" t="s">
        <v>144</v>
      </c>
      <c r="EK3" s="1042"/>
      <c r="EL3" s="310" t="s">
        <v>127</v>
      </c>
      <c r="EM3" s="310" t="s">
        <v>128</v>
      </c>
      <c r="EN3" s="310" t="s">
        <v>129</v>
      </c>
      <c r="EO3" s="310" t="s">
        <v>130</v>
      </c>
      <c r="EP3" s="310" t="s">
        <v>131</v>
      </c>
      <c r="EQ3" s="310" t="s">
        <v>132</v>
      </c>
      <c r="ER3" s="310" t="s">
        <v>133</v>
      </c>
      <c r="ES3" s="310" t="s">
        <v>134</v>
      </c>
      <c r="ET3" s="310" t="s">
        <v>135</v>
      </c>
      <c r="EU3" s="310" t="s">
        <v>136</v>
      </c>
      <c r="EV3" s="310" t="s">
        <v>137</v>
      </c>
      <c r="EW3" s="310" t="s">
        <v>138</v>
      </c>
      <c r="EX3" s="310" t="s">
        <v>139</v>
      </c>
      <c r="EY3" s="310" t="s">
        <v>140</v>
      </c>
      <c r="EZ3" s="310" t="s">
        <v>141</v>
      </c>
      <c r="FA3" s="310" t="s">
        <v>142</v>
      </c>
      <c r="FB3" s="1047"/>
      <c r="FC3" s="975"/>
    </row>
    <row r="4" spans="1:159" x14ac:dyDescent="0.25">
      <c r="A4" s="17">
        <v>1</v>
      </c>
      <c r="B4" s="58" t="s">
        <v>4965</v>
      </c>
      <c r="C4" s="170"/>
      <c r="D4" s="39"/>
      <c r="E4" s="39"/>
      <c r="F4" s="39"/>
      <c r="G4" s="109"/>
      <c r="H4" s="1042"/>
      <c r="I4" s="312"/>
      <c r="J4" s="313"/>
      <c r="K4" s="313"/>
      <c r="L4" s="313"/>
      <c r="M4" s="314"/>
      <c r="N4" s="1042"/>
      <c r="O4" s="312"/>
      <c r="P4" s="313"/>
      <c r="Q4" s="313"/>
      <c r="R4" s="313"/>
      <c r="S4" s="314"/>
      <c r="T4" s="1042"/>
      <c r="U4" s="312"/>
      <c r="V4" s="313"/>
      <c r="W4" s="313"/>
      <c r="X4" s="313"/>
      <c r="Y4" s="314"/>
      <c r="Z4" s="1042"/>
      <c r="AA4" s="315"/>
      <c r="AB4" s="313"/>
      <c r="AC4" s="313"/>
      <c r="AD4" s="313"/>
      <c r="AE4" s="314"/>
      <c r="AF4" s="1042"/>
      <c r="AG4" s="312"/>
      <c r="AH4" s="313"/>
      <c r="AI4" s="313"/>
      <c r="AJ4" s="313"/>
      <c r="AK4" s="314"/>
      <c r="AL4" s="1042"/>
      <c r="AM4" s="312"/>
      <c r="AN4" s="313"/>
      <c r="AO4" s="313"/>
      <c r="AP4" s="313"/>
      <c r="AQ4" s="314"/>
      <c r="AR4" s="1042"/>
      <c r="AS4" s="292"/>
      <c r="AT4" s="313"/>
      <c r="AU4" s="313"/>
      <c r="AV4" s="313"/>
      <c r="AW4" s="316"/>
      <c r="AX4" s="1042"/>
      <c r="AY4" s="312"/>
      <c r="AZ4" s="313"/>
      <c r="BA4" s="313"/>
      <c r="BB4" s="313"/>
      <c r="BC4" s="314"/>
      <c r="BD4" s="1042"/>
      <c r="BE4" s="292"/>
      <c r="BF4" s="313"/>
      <c r="BG4" s="313"/>
      <c r="BH4" s="313"/>
      <c r="BI4" s="316"/>
      <c r="BJ4" s="1042"/>
      <c r="BK4" s="277"/>
      <c r="BL4" s="317"/>
      <c r="BM4" s="313"/>
      <c r="BN4" s="313"/>
      <c r="BO4" s="316"/>
      <c r="BP4" s="1042"/>
      <c r="BQ4" s="318"/>
      <c r="BR4" s="313"/>
      <c r="BS4" s="319"/>
      <c r="BT4" s="319"/>
      <c r="BU4" s="313"/>
      <c r="BV4" s="1042"/>
      <c r="BW4" s="320"/>
      <c r="BX4" s="313"/>
      <c r="BY4" s="319"/>
      <c r="BZ4" s="319"/>
      <c r="CA4" s="313"/>
      <c r="CB4" s="1042"/>
      <c r="CC4" s="320"/>
      <c r="CD4" s="313"/>
      <c r="CE4" s="319"/>
      <c r="CF4" s="319"/>
      <c r="CG4" s="313"/>
      <c r="CH4" s="1042"/>
      <c r="CI4" s="320"/>
      <c r="CJ4" s="313"/>
      <c r="CK4" s="319"/>
      <c r="CL4" s="319"/>
      <c r="CM4" s="313"/>
      <c r="CN4" s="1042"/>
      <c r="CO4" s="320"/>
      <c r="CP4" s="313"/>
      <c r="CQ4" s="319"/>
      <c r="CR4" s="319"/>
      <c r="CS4" s="313"/>
      <c r="CT4" s="1042"/>
      <c r="CU4" s="320"/>
      <c r="CV4" s="313"/>
      <c r="CW4" s="319"/>
      <c r="CX4" s="319"/>
      <c r="CY4" s="313"/>
      <c r="CZ4" s="1042"/>
      <c r="DA4" s="312"/>
      <c r="DB4" s="317"/>
      <c r="DC4" s="313"/>
      <c r="DD4" s="313"/>
      <c r="DE4" s="321"/>
      <c r="DF4" s="1042"/>
      <c r="DG4" s="315"/>
      <c r="DH4" s="317"/>
      <c r="DI4" s="313"/>
      <c r="DJ4" s="313"/>
      <c r="DK4" s="314"/>
      <c r="DL4" s="1042"/>
      <c r="DM4" s="320"/>
      <c r="DN4" s="313"/>
      <c r="DO4" s="319"/>
      <c r="DP4" s="319"/>
      <c r="DQ4" s="313"/>
      <c r="DR4" s="1042"/>
      <c r="DS4" s="315"/>
      <c r="DT4" s="313"/>
      <c r="DU4" s="313"/>
      <c r="DV4" s="313"/>
      <c r="DW4" s="321"/>
      <c r="DX4" s="1042"/>
      <c r="DY4" s="322"/>
      <c r="DZ4" s="313"/>
      <c r="EA4" s="313"/>
      <c r="EB4" s="313"/>
      <c r="EC4" s="313"/>
      <c r="ED4" s="1042"/>
      <c r="EE4" s="313"/>
      <c r="EF4" s="313"/>
      <c r="EG4" s="323"/>
      <c r="EH4" s="313"/>
      <c r="EI4" s="313"/>
      <c r="EJ4" s="313"/>
      <c r="EK4" s="1042"/>
      <c r="EL4" s="313"/>
      <c r="EM4" s="313"/>
      <c r="EN4" s="313"/>
      <c r="EO4" s="313"/>
      <c r="EP4" s="313"/>
      <c r="EQ4" s="313"/>
      <c r="ER4" s="313"/>
      <c r="ES4" s="313"/>
      <c r="ET4" s="313"/>
      <c r="EU4" s="313"/>
      <c r="EV4" s="313"/>
      <c r="EW4" s="313"/>
      <c r="EX4" s="313"/>
      <c r="EY4" s="313"/>
      <c r="EZ4" s="313"/>
      <c r="FA4" s="313"/>
      <c r="FB4" s="1047"/>
      <c r="FC4" s="462" t="s">
        <v>4964</v>
      </c>
    </row>
    <row r="5" spans="1:159" x14ac:dyDescent="0.25">
      <c r="A5" s="58">
        <v>2</v>
      </c>
      <c r="B5" s="58" t="s">
        <v>4971</v>
      </c>
      <c r="C5" s="170"/>
      <c r="D5" s="272"/>
      <c r="E5" s="272"/>
      <c r="F5" s="272"/>
      <c r="G5" s="109"/>
      <c r="H5" s="1042"/>
      <c r="I5" s="312"/>
      <c r="J5" s="317"/>
      <c r="K5" s="317"/>
      <c r="L5" s="317"/>
      <c r="M5" s="314"/>
      <c r="N5" s="1042"/>
      <c r="O5" s="312"/>
      <c r="P5" s="317"/>
      <c r="Q5" s="317"/>
      <c r="R5" s="317"/>
      <c r="S5" s="314"/>
      <c r="T5" s="1042"/>
      <c r="U5" s="312"/>
      <c r="V5" s="317"/>
      <c r="W5" s="317"/>
      <c r="X5" s="317"/>
      <c r="Y5" s="314"/>
      <c r="Z5" s="1042"/>
      <c r="AA5" s="315"/>
      <c r="AB5" s="317"/>
      <c r="AC5" s="317"/>
      <c r="AD5" s="317"/>
      <c r="AE5" s="314"/>
      <c r="AF5" s="1042"/>
      <c r="AG5" s="312"/>
      <c r="AH5" s="317"/>
      <c r="AI5" s="317"/>
      <c r="AJ5" s="317"/>
      <c r="AK5" s="314"/>
      <c r="AL5" s="1042"/>
      <c r="AM5" s="312"/>
      <c r="AN5" s="317"/>
      <c r="AO5" s="317"/>
      <c r="AP5" s="317"/>
      <c r="AQ5" s="314"/>
      <c r="AR5" s="1042"/>
      <c r="AS5" s="292"/>
      <c r="AT5" s="317"/>
      <c r="AU5" s="317"/>
      <c r="AV5" s="317"/>
      <c r="AW5" s="316"/>
      <c r="AX5" s="1042"/>
      <c r="AY5" s="312"/>
      <c r="AZ5" s="317"/>
      <c r="BA5" s="317"/>
      <c r="BB5" s="317"/>
      <c r="BC5" s="314"/>
      <c r="BD5" s="1042"/>
      <c r="BE5" s="292"/>
      <c r="BF5" s="317"/>
      <c r="BG5" s="317"/>
      <c r="BH5" s="317"/>
      <c r="BI5" s="316"/>
      <c r="BJ5" s="1042"/>
      <c r="BK5" s="277"/>
      <c r="BL5" s="317"/>
      <c r="BM5" s="317"/>
      <c r="BN5" s="317"/>
      <c r="BO5" s="316"/>
      <c r="BP5" s="1042"/>
      <c r="BQ5" s="324"/>
      <c r="BR5" s="317"/>
      <c r="BS5" s="325"/>
      <c r="BT5" s="325"/>
      <c r="BU5" s="317"/>
      <c r="BV5" s="1042"/>
      <c r="BW5" s="326"/>
      <c r="BX5" s="317"/>
      <c r="BY5" s="325"/>
      <c r="BZ5" s="325"/>
      <c r="CA5" s="317"/>
      <c r="CB5" s="1042"/>
      <c r="CC5" s="326"/>
      <c r="CD5" s="317"/>
      <c r="CE5" s="325"/>
      <c r="CF5" s="325"/>
      <c r="CG5" s="317"/>
      <c r="CH5" s="1042"/>
      <c r="CI5" s="326"/>
      <c r="CJ5" s="317"/>
      <c r="CK5" s="325"/>
      <c r="CL5" s="325"/>
      <c r="CM5" s="317"/>
      <c r="CN5" s="1042"/>
      <c r="CO5" s="326"/>
      <c r="CP5" s="317"/>
      <c r="CQ5" s="325"/>
      <c r="CR5" s="325"/>
      <c r="CS5" s="317"/>
      <c r="CT5" s="1042"/>
      <c r="CU5" s="326"/>
      <c r="CV5" s="317"/>
      <c r="CW5" s="325"/>
      <c r="CX5" s="325"/>
      <c r="CY5" s="317"/>
      <c r="CZ5" s="1042"/>
      <c r="DA5" s="312"/>
      <c r="DB5" s="317"/>
      <c r="DC5" s="317"/>
      <c r="DD5" s="317"/>
      <c r="DE5" s="321"/>
      <c r="DF5" s="1042"/>
      <c r="DG5" s="315"/>
      <c r="DH5" s="317"/>
      <c r="DI5" s="317"/>
      <c r="DJ5" s="317"/>
      <c r="DK5" s="314"/>
      <c r="DL5" s="1042"/>
      <c r="DM5" s="326"/>
      <c r="DN5" s="317"/>
      <c r="DO5" s="325"/>
      <c r="DP5" s="325"/>
      <c r="DQ5" s="317"/>
      <c r="DR5" s="1042"/>
      <c r="DS5" s="315"/>
      <c r="DT5" s="317"/>
      <c r="DU5" s="317"/>
      <c r="DV5" s="317"/>
      <c r="DW5" s="321"/>
      <c r="DX5" s="1042"/>
      <c r="DY5" s="322"/>
      <c r="DZ5" s="317"/>
      <c r="EA5" s="317"/>
      <c r="EB5" s="317"/>
      <c r="EC5" s="317"/>
      <c r="ED5" s="1042"/>
      <c r="EE5" s="317"/>
      <c r="EF5" s="317"/>
      <c r="EG5" s="323"/>
      <c r="EH5" s="317"/>
      <c r="EI5" s="317"/>
      <c r="EJ5" s="317"/>
      <c r="EK5" s="1042"/>
      <c r="EL5" s="317"/>
      <c r="EM5" s="317"/>
      <c r="EN5" s="317"/>
      <c r="EO5" s="317"/>
      <c r="EP5" s="317"/>
      <c r="EQ5" s="317"/>
      <c r="ER5" s="317"/>
      <c r="ES5" s="317"/>
      <c r="ET5" s="317"/>
      <c r="EU5" s="317"/>
      <c r="EV5" s="317"/>
      <c r="EW5" s="317"/>
      <c r="EX5" s="317"/>
      <c r="EY5" s="317"/>
      <c r="EZ5" s="317"/>
      <c r="FA5" s="317"/>
      <c r="FB5" s="1047"/>
      <c r="FC5" s="228" t="s">
        <v>4970</v>
      </c>
    </row>
    <row r="6" spans="1:159" x14ac:dyDescent="0.25">
      <c r="A6" s="58">
        <v>3</v>
      </c>
      <c r="B6" s="58" t="s">
        <v>4977</v>
      </c>
      <c r="C6" s="170"/>
      <c r="D6" s="272"/>
      <c r="E6" s="272"/>
      <c r="F6" s="272"/>
      <c r="G6" s="109"/>
      <c r="H6" s="1042"/>
      <c r="I6" s="312"/>
      <c r="J6" s="317"/>
      <c r="K6" s="317"/>
      <c r="L6" s="317"/>
      <c r="M6" s="314"/>
      <c r="N6" s="1042"/>
      <c r="O6" s="312"/>
      <c r="P6" s="317"/>
      <c r="Q6" s="317"/>
      <c r="R6" s="317"/>
      <c r="S6" s="314"/>
      <c r="T6" s="1042"/>
      <c r="U6" s="312"/>
      <c r="V6" s="317"/>
      <c r="W6" s="317"/>
      <c r="X6" s="317"/>
      <c r="Y6" s="314"/>
      <c r="Z6" s="1042"/>
      <c r="AA6" s="315"/>
      <c r="AB6" s="317"/>
      <c r="AC6" s="317"/>
      <c r="AD6" s="317"/>
      <c r="AE6" s="314"/>
      <c r="AF6" s="1042"/>
      <c r="AG6" s="312"/>
      <c r="AH6" s="317"/>
      <c r="AI6" s="317"/>
      <c r="AJ6" s="317"/>
      <c r="AK6" s="314"/>
      <c r="AL6" s="1042"/>
      <c r="AM6" s="312"/>
      <c r="AN6" s="317"/>
      <c r="AO6" s="317"/>
      <c r="AP6" s="317"/>
      <c r="AQ6" s="314"/>
      <c r="AR6" s="1042"/>
      <c r="AS6" s="292"/>
      <c r="AT6" s="317"/>
      <c r="AU6" s="317"/>
      <c r="AV6" s="317"/>
      <c r="AW6" s="316"/>
      <c r="AX6" s="1042"/>
      <c r="AY6" s="312"/>
      <c r="AZ6" s="317"/>
      <c r="BA6" s="317"/>
      <c r="BB6" s="317"/>
      <c r="BC6" s="314"/>
      <c r="BD6" s="1042"/>
      <c r="BE6" s="292"/>
      <c r="BF6" s="317"/>
      <c r="BG6" s="317"/>
      <c r="BH6" s="317"/>
      <c r="BI6" s="316"/>
      <c r="BJ6" s="1042"/>
      <c r="BK6" s="277"/>
      <c r="BL6" s="317"/>
      <c r="BM6" s="317"/>
      <c r="BN6" s="317"/>
      <c r="BO6" s="316"/>
      <c r="BP6" s="1042"/>
      <c r="BQ6" s="324"/>
      <c r="BR6" s="317"/>
      <c r="BS6" s="325"/>
      <c r="BT6" s="325"/>
      <c r="BU6" s="317"/>
      <c r="BV6" s="1042"/>
      <c r="BW6" s="326"/>
      <c r="BX6" s="317"/>
      <c r="BY6" s="325"/>
      <c r="BZ6" s="325"/>
      <c r="CA6" s="317"/>
      <c r="CB6" s="1042"/>
      <c r="CC6" s="326"/>
      <c r="CD6" s="317"/>
      <c r="CE6" s="325"/>
      <c r="CF6" s="325"/>
      <c r="CG6" s="317"/>
      <c r="CH6" s="1042"/>
      <c r="CI6" s="326"/>
      <c r="CJ6" s="317"/>
      <c r="CK6" s="325"/>
      <c r="CL6" s="325"/>
      <c r="CM6" s="317"/>
      <c r="CN6" s="1042"/>
      <c r="CO6" s="326"/>
      <c r="CP6" s="317"/>
      <c r="CQ6" s="325"/>
      <c r="CR6" s="325"/>
      <c r="CS6" s="317"/>
      <c r="CT6" s="1042"/>
      <c r="CU6" s="326"/>
      <c r="CV6" s="317"/>
      <c r="CW6" s="325"/>
      <c r="CX6" s="325"/>
      <c r="CY6" s="317"/>
      <c r="CZ6" s="1042"/>
      <c r="DA6" s="312"/>
      <c r="DB6" s="317"/>
      <c r="DC6" s="317"/>
      <c r="DD6" s="317"/>
      <c r="DE6" s="321"/>
      <c r="DF6" s="1042"/>
      <c r="DG6" s="315"/>
      <c r="DH6" s="317"/>
      <c r="DI6" s="317"/>
      <c r="DJ6" s="317"/>
      <c r="DK6" s="314"/>
      <c r="DL6" s="1042"/>
      <c r="DM6" s="326"/>
      <c r="DN6" s="317"/>
      <c r="DO6" s="325"/>
      <c r="DP6" s="325"/>
      <c r="DQ6" s="317"/>
      <c r="DR6" s="1042"/>
      <c r="DS6" s="315"/>
      <c r="DT6" s="317"/>
      <c r="DU6" s="317"/>
      <c r="DV6" s="317"/>
      <c r="DW6" s="321"/>
      <c r="DX6" s="1042"/>
      <c r="DY6" s="322"/>
      <c r="DZ6" s="317"/>
      <c r="EA6" s="317"/>
      <c r="EB6" s="317"/>
      <c r="EC6" s="317"/>
      <c r="ED6" s="1042"/>
      <c r="EE6" s="317"/>
      <c r="EF6" s="317"/>
      <c r="EG6" s="323"/>
      <c r="EH6" s="317"/>
      <c r="EI6" s="317"/>
      <c r="EJ6" s="317"/>
      <c r="EK6" s="1042"/>
      <c r="EL6" s="317"/>
      <c r="EM6" s="317"/>
      <c r="EN6" s="317"/>
      <c r="EO6" s="317"/>
      <c r="EP6" s="317"/>
      <c r="EQ6" s="317"/>
      <c r="ER6" s="317"/>
      <c r="ES6" s="317"/>
      <c r="ET6" s="317"/>
      <c r="EU6" s="317"/>
      <c r="EV6" s="317"/>
      <c r="EW6" s="317"/>
      <c r="EX6" s="317"/>
      <c r="EY6" s="317"/>
      <c r="EZ6" s="317"/>
      <c r="FA6" s="317"/>
      <c r="FB6" s="1047"/>
      <c r="FC6" s="228" t="s">
        <v>4976</v>
      </c>
    </row>
    <row r="7" spans="1:159" x14ac:dyDescent="0.25">
      <c r="A7" s="58">
        <v>4</v>
      </c>
      <c r="B7" s="58" t="s">
        <v>4983</v>
      </c>
      <c r="C7" s="170"/>
      <c r="D7" s="272"/>
      <c r="E7" s="272"/>
      <c r="F7" s="272"/>
      <c r="G7" s="109"/>
      <c r="H7" s="1042"/>
      <c r="I7" s="312"/>
      <c r="J7" s="317"/>
      <c r="K7" s="317"/>
      <c r="L7" s="317"/>
      <c r="M7" s="314"/>
      <c r="N7" s="1042"/>
      <c r="O7" s="312"/>
      <c r="P7" s="317"/>
      <c r="Q7" s="317"/>
      <c r="R7" s="317"/>
      <c r="S7" s="314"/>
      <c r="T7" s="1042"/>
      <c r="U7" s="312"/>
      <c r="V7" s="317"/>
      <c r="W7" s="317"/>
      <c r="X7" s="317"/>
      <c r="Y7" s="314"/>
      <c r="Z7" s="1042"/>
      <c r="AA7" s="315"/>
      <c r="AB7" s="317"/>
      <c r="AC7" s="317"/>
      <c r="AD7" s="317"/>
      <c r="AE7" s="314"/>
      <c r="AF7" s="1042"/>
      <c r="AG7" s="312"/>
      <c r="AH7" s="317"/>
      <c r="AI7" s="317"/>
      <c r="AJ7" s="317"/>
      <c r="AK7" s="314"/>
      <c r="AL7" s="1042"/>
      <c r="AM7" s="312"/>
      <c r="AN7" s="317"/>
      <c r="AO7" s="317"/>
      <c r="AP7" s="317"/>
      <c r="AQ7" s="314"/>
      <c r="AR7" s="1042"/>
      <c r="AS7" s="292"/>
      <c r="AT7" s="317"/>
      <c r="AU7" s="317"/>
      <c r="AV7" s="317"/>
      <c r="AW7" s="316"/>
      <c r="AX7" s="1042"/>
      <c r="AY7" s="312"/>
      <c r="AZ7" s="317"/>
      <c r="BA7" s="317"/>
      <c r="BB7" s="317"/>
      <c r="BC7" s="314"/>
      <c r="BD7" s="1042"/>
      <c r="BE7" s="292"/>
      <c r="BF7" s="317"/>
      <c r="BG7" s="317"/>
      <c r="BH7" s="317"/>
      <c r="BI7" s="316"/>
      <c r="BJ7" s="1042"/>
      <c r="BK7" s="277"/>
      <c r="BL7" s="317"/>
      <c r="BM7" s="317"/>
      <c r="BN7" s="317"/>
      <c r="BO7" s="316"/>
      <c r="BP7" s="1042"/>
      <c r="BQ7" s="324"/>
      <c r="BR7" s="317"/>
      <c r="BS7" s="325"/>
      <c r="BT7" s="325"/>
      <c r="BU7" s="317"/>
      <c r="BV7" s="1042"/>
      <c r="BW7" s="326"/>
      <c r="BX7" s="317"/>
      <c r="BY7" s="325"/>
      <c r="BZ7" s="325"/>
      <c r="CA7" s="317"/>
      <c r="CB7" s="1042"/>
      <c r="CC7" s="326"/>
      <c r="CD7" s="317"/>
      <c r="CE7" s="325"/>
      <c r="CF7" s="325"/>
      <c r="CG7" s="317"/>
      <c r="CH7" s="1042"/>
      <c r="CI7" s="326"/>
      <c r="CJ7" s="317"/>
      <c r="CK7" s="325"/>
      <c r="CL7" s="325"/>
      <c r="CM7" s="317"/>
      <c r="CN7" s="1042"/>
      <c r="CO7" s="326"/>
      <c r="CP7" s="317"/>
      <c r="CQ7" s="325"/>
      <c r="CR7" s="325"/>
      <c r="CS7" s="317"/>
      <c r="CT7" s="1042"/>
      <c r="CU7" s="326"/>
      <c r="CV7" s="317"/>
      <c r="CW7" s="325"/>
      <c r="CX7" s="325"/>
      <c r="CY7" s="317"/>
      <c r="CZ7" s="1042"/>
      <c r="DA7" s="312"/>
      <c r="DB7" s="317"/>
      <c r="DC7" s="317"/>
      <c r="DD7" s="317"/>
      <c r="DE7" s="321"/>
      <c r="DF7" s="1042"/>
      <c r="DG7" s="315"/>
      <c r="DH7" s="317"/>
      <c r="DI7" s="317"/>
      <c r="DJ7" s="317"/>
      <c r="DK7" s="314"/>
      <c r="DL7" s="1042"/>
      <c r="DM7" s="326"/>
      <c r="DN7" s="317"/>
      <c r="DO7" s="325"/>
      <c r="DP7" s="325"/>
      <c r="DQ7" s="317"/>
      <c r="DR7" s="1042"/>
      <c r="DS7" s="315"/>
      <c r="DT7" s="317"/>
      <c r="DU7" s="317"/>
      <c r="DV7" s="317"/>
      <c r="DW7" s="321"/>
      <c r="DX7" s="1042"/>
      <c r="DY7" s="322"/>
      <c r="DZ7" s="317"/>
      <c r="EA7" s="317"/>
      <c r="EB7" s="317"/>
      <c r="EC7" s="317"/>
      <c r="ED7" s="1042"/>
      <c r="EE7" s="317"/>
      <c r="EF7" s="317"/>
      <c r="EG7" s="323"/>
      <c r="EH7" s="317"/>
      <c r="EI7" s="317"/>
      <c r="EJ7" s="317"/>
      <c r="EK7" s="1042"/>
      <c r="EL7" s="317"/>
      <c r="EM7" s="317"/>
      <c r="EN7" s="317"/>
      <c r="EO7" s="317"/>
      <c r="EP7" s="317"/>
      <c r="EQ7" s="317"/>
      <c r="ER7" s="317"/>
      <c r="ES7" s="317"/>
      <c r="ET7" s="317"/>
      <c r="EU7" s="317"/>
      <c r="EV7" s="317"/>
      <c r="EW7" s="317"/>
      <c r="EX7" s="317"/>
      <c r="EY7" s="317"/>
      <c r="EZ7" s="317"/>
      <c r="FA7" s="317"/>
      <c r="FB7" s="1047"/>
      <c r="FC7" s="228" t="s">
        <v>4982</v>
      </c>
    </row>
    <row r="8" spans="1:159" x14ac:dyDescent="0.25">
      <c r="A8" s="58">
        <v>5</v>
      </c>
      <c r="B8" s="58"/>
      <c r="C8" s="55"/>
      <c r="D8" s="90"/>
      <c r="E8" s="28"/>
      <c r="F8" s="28"/>
      <c r="G8" s="90"/>
      <c r="H8" s="1042"/>
      <c r="I8" s="327"/>
      <c r="J8" s="327"/>
      <c r="K8" s="327"/>
      <c r="L8" s="327"/>
      <c r="M8" s="327"/>
      <c r="N8" s="1042"/>
      <c r="O8" s="326"/>
      <c r="P8" s="317"/>
      <c r="Q8" s="325"/>
      <c r="R8" s="325"/>
      <c r="S8" s="317"/>
      <c r="T8" s="1042"/>
      <c r="U8" s="327"/>
      <c r="V8" s="327"/>
      <c r="W8" s="327"/>
      <c r="X8" s="327"/>
      <c r="Y8" s="327"/>
      <c r="Z8" s="1042"/>
      <c r="AA8" s="326"/>
      <c r="AB8" s="317"/>
      <c r="AC8" s="325"/>
      <c r="AD8" s="325"/>
      <c r="AE8" s="317"/>
      <c r="AF8" s="1042"/>
      <c r="AG8" s="326"/>
      <c r="AH8" s="317"/>
      <c r="AI8" s="325"/>
      <c r="AJ8" s="325"/>
      <c r="AK8" s="317"/>
      <c r="AL8" s="1042"/>
      <c r="AM8" s="326"/>
      <c r="AN8" s="317"/>
      <c r="AO8" s="325"/>
      <c r="AP8" s="325"/>
      <c r="AQ8" s="317"/>
      <c r="AR8" s="1042"/>
      <c r="AS8" s="326"/>
      <c r="AT8" s="317"/>
      <c r="AU8" s="325"/>
      <c r="AV8" s="325"/>
      <c r="AW8" s="317"/>
      <c r="AX8" s="1042"/>
      <c r="AY8" s="326"/>
      <c r="AZ8" s="317"/>
      <c r="BA8" s="325"/>
      <c r="BB8" s="325"/>
      <c r="BC8" s="317"/>
      <c r="BD8" s="1042"/>
      <c r="BE8" s="326"/>
      <c r="BF8" s="317"/>
      <c r="BG8" s="325"/>
      <c r="BH8" s="325"/>
      <c r="BI8" s="317"/>
      <c r="BJ8" s="1042"/>
      <c r="BK8" s="326"/>
      <c r="BL8" s="317"/>
      <c r="BM8" s="325"/>
      <c r="BN8" s="325"/>
      <c r="BO8" s="317"/>
      <c r="BP8" s="1042"/>
      <c r="BQ8" s="324"/>
      <c r="BR8" s="317"/>
      <c r="BS8" s="325"/>
      <c r="BT8" s="325"/>
      <c r="BU8" s="317"/>
      <c r="BV8" s="1042"/>
      <c r="BW8" s="326"/>
      <c r="BX8" s="317"/>
      <c r="BY8" s="325"/>
      <c r="BZ8" s="325"/>
      <c r="CA8" s="317"/>
      <c r="CB8" s="1042"/>
      <c r="CC8" s="326"/>
      <c r="CD8" s="317"/>
      <c r="CE8" s="325"/>
      <c r="CF8" s="325"/>
      <c r="CG8" s="317"/>
      <c r="CH8" s="1042"/>
      <c r="CI8" s="326"/>
      <c r="CJ8" s="317"/>
      <c r="CK8" s="325"/>
      <c r="CL8" s="325"/>
      <c r="CM8" s="317"/>
      <c r="CN8" s="1042"/>
      <c r="CO8" s="326"/>
      <c r="CP8" s="317"/>
      <c r="CQ8" s="325"/>
      <c r="CR8" s="325"/>
      <c r="CS8" s="317"/>
      <c r="CT8" s="1042"/>
      <c r="CU8" s="326"/>
      <c r="CV8" s="317"/>
      <c r="CW8" s="325"/>
      <c r="CX8" s="325"/>
      <c r="CY8" s="317"/>
      <c r="CZ8" s="1042"/>
      <c r="DA8" s="326"/>
      <c r="DB8" s="317"/>
      <c r="DC8" s="325"/>
      <c r="DD8" s="325"/>
      <c r="DE8" s="317"/>
      <c r="DF8" s="1042"/>
      <c r="DG8" s="326"/>
      <c r="DH8" s="317"/>
      <c r="DI8" s="325"/>
      <c r="DJ8" s="325"/>
      <c r="DK8" s="317"/>
      <c r="DL8" s="1042"/>
      <c r="DM8" s="326"/>
      <c r="DN8" s="317"/>
      <c r="DO8" s="325"/>
      <c r="DP8" s="325"/>
      <c r="DQ8" s="317"/>
      <c r="DR8" s="1042"/>
      <c r="DS8" s="326"/>
      <c r="DT8" s="317"/>
      <c r="DU8" s="325"/>
      <c r="DV8" s="325"/>
      <c r="DW8" s="317"/>
      <c r="DX8" s="1042"/>
      <c r="DY8" s="326"/>
      <c r="DZ8" s="317"/>
      <c r="EA8" s="325"/>
      <c r="EB8" s="325"/>
      <c r="EC8" s="317"/>
      <c r="ED8" s="1042"/>
      <c r="EE8" s="317"/>
      <c r="EF8" s="317"/>
      <c r="EG8" s="317"/>
      <c r="EH8" s="317"/>
      <c r="EI8" s="317"/>
      <c r="EJ8" s="317"/>
      <c r="EK8" s="1042"/>
      <c r="EL8" s="317"/>
      <c r="EM8" s="317"/>
      <c r="EN8" s="317"/>
      <c r="EO8" s="317"/>
      <c r="EP8" s="317"/>
      <c r="EQ8" s="317"/>
      <c r="ER8" s="317"/>
      <c r="ES8" s="317"/>
      <c r="ET8" s="317"/>
      <c r="EU8" s="317"/>
      <c r="EV8" s="317"/>
      <c r="EW8" s="317"/>
      <c r="EX8" s="317"/>
      <c r="EY8" s="317"/>
      <c r="EZ8" s="317"/>
      <c r="FA8" s="317"/>
      <c r="FB8" s="1047"/>
      <c r="FC8" s="228"/>
    </row>
    <row r="9" spans="1:159" x14ac:dyDescent="0.25">
      <c r="A9" s="58">
        <v>6</v>
      </c>
      <c r="B9" s="58"/>
      <c r="C9" s="86"/>
      <c r="D9" s="90"/>
      <c r="E9" s="28"/>
      <c r="F9" s="28"/>
      <c r="G9" s="90"/>
      <c r="H9" s="1042"/>
      <c r="I9" s="327"/>
      <c r="J9" s="327"/>
      <c r="K9" s="327"/>
      <c r="L9" s="327"/>
      <c r="M9" s="327"/>
      <c r="N9" s="1042"/>
      <c r="O9" s="328"/>
      <c r="P9" s="317"/>
      <c r="Q9" s="325"/>
      <c r="R9" s="325"/>
      <c r="S9" s="317"/>
      <c r="T9" s="1042"/>
      <c r="U9" s="327"/>
      <c r="V9" s="327"/>
      <c r="W9" s="327"/>
      <c r="X9" s="327"/>
      <c r="Y9" s="327"/>
      <c r="Z9" s="1042"/>
      <c r="AA9" s="328"/>
      <c r="AB9" s="317"/>
      <c r="AC9" s="325"/>
      <c r="AD9" s="325"/>
      <c r="AE9" s="317"/>
      <c r="AF9" s="1042"/>
      <c r="AG9" s="328"/>
      <c r="AH9" s="317"/>
      <c r="AI9" s="325"/>
      <c r="AJ9" s="325"/>
      <c r="AK9" s="317"/>
      <c r="AL9" s="1042"/>
      <c r="AM9" s="328"/>
      <c r="AN9" s="317"/>
      <c r="AO9" s="325"/>
      <c r="AP9" s="325"/>
      <c r="AQ9" s="317"/>
      <c r="AR9" s="1042"/>
      <c r="AS9" s="328"/>
      <c r="AT9" s="317"/>
      <c r="AU9" s="325"/>
      <c r="AV9" s="325"/>
      <c r="AW9" s="317"/>
      <c r="AX9" s="1042"/>
      <c r="AY9" s="328"/>
      <c r="AZ9" s="317"/>
      <c r="BA9" s="325"/>
      <c r="BB9" s="325"/>
      <c r="BC9" s="317"/>
      <c r="BD9" s="1042"/>
      <c r="BE9" s="328"/>
      <c r="BF9" s="317"/>
      <c r="BG9" s="325"/>
      <c r="BH9" s="325"/>
      <c r="BI9" s="317"/>
      <c r="BJ9" s="1042"/>
      <c r="BK9" s="328"/>
      <c r="BL9" s="317"/>
      <c r="BM9" s="325"/>
      <c r="BN9" s="325"/>
      <c r="BO9" s="317"/>
      <c r="BP9" s="1042"/>
      <c r="BQ9" s="329"/>
      <c r="BR9" s="317"/>
      <c r="BS9" s="325"/>
      <c r="BT9" s="325"/>
      <c r="BU9" s="317"/>
      <c r="BV9" s="1042"/>
      <c r="BW9" s="328"/>
      <c r="BX9" s="317"/>
      <c r="BY9" s="325"/>
      <c r="BZ9" s="325"/>
      <c r="CA9" s="317"/>
      <c r="CB9" s="1042"/>
      <c r="CC9" s="328"/>
      <c r="CD9" s="317"/>
      <c r="CE9" s="325"/>
      <c r="CF9" s="325"/>
      <c r="CG9" s="317"/>
      <c r="CH9" s="1042"/>
      <c r="CI9" s="328"/>
      <c r="CJ9" s="317"/>
      <c r="CK9" s="325"/>
      <c r="CL9" s="325"/>
      <c r="CM9" s="317"/>
      <c r="CN9" s="1042"/>
      <c r="CO9" s="328"/>
      <c r="CP9" s="317"/>
      <c r="CQ9" s="325"/>
      <c r="CR9" s="325"/>
      <c r="CS9" s="317"/>
      <c r="CT9" s="1042"/>
      <c r="CU9" s="328"/>
      <c r="CV9" s="317"/>
      <c r="CW9" s="325"/>
      <c r="CX9" s="325"/>
      <c r="CY9" s="317"/>
      <c r="CZ9" s="1042"/>
      <c r="DA9" s="328"/>
      <c r="DB9" s="317"/>
      <c r="DC9" s="325"/>
      <c r="DD9" s="325"/>
      <c r="DE9" s="317"/>
      <c r="DF9" s="1042"/>
      <c r="DG9" s="328"/>
      <c r="DH9" s="317"/>
      <c r="DI9" s="325"/>
      <c r="DJ9" s="325"/>
      <c r="DK9" s="317"/>
      <c r="DL9" s="1042"/>
      <c r="DM9" s="328"/>
      <c r="DN9" s="317"/>
      <c r="DO9" s="325"/>
      <c r="DP9" s="325"/>
      <c r="DQ9" s="317"/>
      <c r="DR9" s="1042"/>
      <c r="DS9" s="328"/>
      <c r="DT9" s="317"/>
      <c r="DU9" s="325"/>
      <c r="DV9" s="325"/>
      <c r="DW9" s="317"/>
      <c r="DX9" s="1042"/>
      <c r="DY9" s="328"/>
      <c r="DZ9" s="317"/>
      <c r="EA9" s="325"/>
      <c r="EB9" s="325"/>
      <c r="EC9" s="317"/>
      <c r="ED9" s="1042"/>
      <c r="EE9" s="317"/>
      <c r="EF9" s="317"/>
      <c r="EG9" s="317"/>
      <c r="EH9" s="317"/>
      <c r="EI9" s="317"/>
      <c r="EJ9" s="317"/>
      <c r="EK9" s="1042"/>
      <c r="EL9" s="317"/>
      <c r="EM9" s="317"/>
      <c r="EN9" s="317"/>
      <c r="EO9" s="317"/>
      <c r="EP9" s="317"/>
      <c r="EQ9" s="317"/>
      <c r="ER9" s="317"/>
      <c r="ES9" s="317"/>
      <c r="ET9" s="317"/>
      <c r="EU9" s="317"/>
      <c r="EV9" s="317"/>
      <c r="EW9" s="317"/>
      <c r="EX9" s="317"/>
      <c r="EY9" s="317"/>
      <c r="EZ9" s="317"/>
      <c r="FA9" s="317"/>
      <c r="FB9" s="1047"/>
      <c r="FC9" s="22"/>
    </row>
    <row r="10" spans="1:159" x14ac:dyDescent="0.25">
      <c r="A10" s="58">
        <v>7</v>
      </c>
      <c r="B10" s="58"/>
      <c r="C10" s="54"/>
      <c r="D10" s="90"/>
      <c r="E10" s="28"/>
      <c r="F10" s="28"/>
      <c r="G10" s="90"/>
      <c r="H10" s="1042"/>
      <c r="I10" s="327"/>
      <c r="J10" s="327"/>
      <c r="K10" s="327"/>
      <c r="L10" s="327"/>
      <c r="M10" s="327"/>
      <c r="N10" s="1042"/>
      <c r="O10" s="330"/>
      <c r="P10" s="317"/>
      <c r="Q10" s="325"/>
      <c r="R10" s="325"/>
      <c r="S10" s="317"/>
      <c r="T10" s="1042"/>
      <c r="U10" s="327"/>
      <c r="V10" s="327"/>
      <c r="W10" s="327"/>
      <c r="X10" s="327"/>
      <c r="Y10" s="327"/>
      <c r="Z10" s="1042"/>
      <c r="AA10" s="330"/>
      <c r="AB10" s="317"/>
      <c r="AC10" s="325"/>
      <c r="AD10" s="325"/>
      <c r="AE10" s="317"/>
      <c r="AF10" s="1042"/>
      <c r="AG10" s="330"/>
      <c r="AH10" s="317"/>
      <c r="AI10" s="325"/>
      <c r="AJ10" s="325"/>
      <c r="AK10" s="317"/>
      <c r="AL10" s="1042"/>
      <c r="AM10" s="330"/>
      <c r="AN10" s="317"/>
      <c r="AO10" s="325"/>
      <c r="AP10" s="325"/>
      <c r="AQ10" s="317"/>
      <c r="AR10" s="1042"/>
      <c r="AS10" s="330"/>
      <c r="AT10" s="317"/>
      <c r="AU10" s="325"/>
      <c r="AV10" s="325"/>
      <c r="AW10" s="317"/>
      <c r="AX10" s="1042"/>
      <c r="AY10" s="330"/>
      <c r="AZ10" s="317"/>
      <c r="BA10" s="325"/>
      <c r="BB10" s="325"/>
      <c r="BC10" s="317"/>
      <c r="BD10" s="1042"/>
      <c r="BE10" s="330"/>
      <c r="BF10" s="317"/>
      <c r="BG10" s="325"/>
      <c r="BH10" s="325"/>
      <c r="BI10" s="317"/>
      <c r="BJ10" s="1042"/>
      <c r="BK10" s="330"/>
      <c r="BL10" s="317"/>
      <c r="BM10" s="325"/>
      <c r="BN10" s="325"/>
      <c r="BO10" s="317"/>
      <c r="BP10" s="1042"/>
      <c r="BQ10" s="331"/>
      <c r="BR10" s="317"/>
      <c r="BS10" s="325"/>
      <c r="BT10" s="325"/>
      <c r="BU10" s="317"/>
      <c r="BV10" s="1042"/>
      <c r="BW10" s="330"/>
      <c r="BX10" s="317"/>
      <c r="BY10" s="325"/>
      <c r="BZ10" s="325"/>
      <c r="CA10" s="317"/>
      <c r="CB10" s="1042"/>
      <c r="CC10" s="330"/>
      <c r="CD10" s="317"/>
      <c r="CE10" s="325"/>
      <c r="CF10" s="325"/>
      <c r="CG10" s="317"/>
      <c r="CH10" s="1042"/>
      <c r="CI10" s="330"/>
      <c r="CJ10" s="317"/>
      <c r="CK10" s="325"/>
      <c r="CL10" s="325"/>
      <c r="CM10" s="317"/>
      <c r="CN10" s="1042"/>
      <c r="CO10" s="330"/>
      <c r="CP10" s="317"/>
      <c r="CQ10" s="325"/>
      <c r="CR10" s="325"/>
      <c r="CS10" s="317"/>
      <c r="CT10" s="1042"/>
      <c r="CU10" s="330"/>
      <c r="CV10" s="317"/>
      <c r="CW10" s="325"/>
      <c r="CX10" s="325"/>
      <c r="CY10" s="317"/>
      <c r="CZ10" s="1042"/>
      <c r="DA10" s="330"/>
      <c r="DB10" s="317"/>
      <c r="DC10" s="325"/>
      <c r="DD10" s="325"/>
      <c r="DE10" s="317"/>
      <c r="DF10" s="1042"/>
      <c r="DG10" s="330"/>
      <c r="DH10" s="317"/>
      <c r="DI10" s="325"/>
      <c r="DJ10" s="325"/>
      <c r="DK10" s="317"/>
      <c r="DL10" s="1042"/>
      <c r="DM10" s="330"/>
      <c r="DN10" s="317"/>
      <c r="DO10" s="325"/>
      <c r="DP10" s="325"/>
      <c r="DQ10" s="317"/>
      <c r="DR10" s="1042"/>
      <c r="DS10" s="330"/>
      <c r="DT10" s="317"/>
      <c r="DU10" s="325"/>
      <c r="DV10" s="325"/>
      <c r="DW10" s="317"/>
      <c r="DX10" s="1042"/>
      <c r="DY10" s="330"/>
      <c r="DZ10" s="317"/>
      <c r="EA10" s="325"/>
      <c r="EB10" s="325"/>
      <c r="EC10" s="317"/>
      <c r="ED10" s="1042"/>
      <c r="EE10" s="317"/>
      <c r="EF10" s="317"/>
      <c r="EG10" s="317"/>
      <c r="EH10" s="317"/>
      <c r="EI10" s="317"/>
      <c r="EJ10" s="317"/>
      <c r="EK10" s="1042"/>
      <c r="EL10" s="317"/>
      <c r="EM10" s="317"/>
      <c r="EN10" s="317"/>
      <c r="EO10" s="317"/>
      <c r="EP10" s="317"/>
      <c r="EQ10" s="317"/>
      <c r="ER10" s="317"/>
      <c r="ES10" s="317"/>
      <c r="ET10" s="317"/>
      <c r="EU10" s="317"/>
      <c r="EV10" s="317"/>
      <c r="EW10" s="317"/>
      <c r="EX10" s="317"/>
      <c r="EY10" s="317"/>
      <c r="EZ10" s="317"/>
      <c r="FA10" s="317"/>
      <c r="FB10" s="1047"/>
      <c r="FC10" s="22"/>
    </row>
    <row r="11" spans="1:159" x14ac:dyDescent="0.25">
      <c r="A11" s="58">
        <v>8</v>
      </c>
      <c r="B11" s="58"/>
      <c r="C11" s="54"/>
      <c r="D11" s="90"/>
      <c r="E11" s="90"/>
      <c r="F11" s="90"/>
      <c r="G11" s="90"/>
      <c r="H11" s="1042"/>
      <c r="I11" s="327"/>
      <c r="J11" s="327"/>
      <c r="K11" s="327"/>
      <c r="L11" s="327"/>
      <c r="M11" s="327"/>
      <c r="N11" s="1042"/>
      <c r="O11" s="330"/>
      <c r="P11" s="317"/>
      <c r="Q11" s="317"/>
      <c r="R11" s="317"/>
      <c r="S11" s="317"/>
      <c r="T11" s="1042"/>
      <c r="U11" s="327"/>
      <c r="V11" s="327"/>
      <c r="W11" s="327"/>
      <c r="X11" s="327"/>
      <c r="Y11" s="327"/>
      <c r="Z11" s="1042"/>
      <c r="AA11" s="330"/>
      <c r="AB11" s="317"/>
      <c r="AC11" s="317"/>
      <c r="AD11" s="317"/>
      <c r="AE11" s="317"/>
      <c r="AF11" s="1042"/>
      <c r="AG11" s="330"/>
      <c r="AH11" s="317"/>
      <c r="AI11" s="317"/>
      <c r="AJ11" s="317"/>
      <c r="AK11" s="317"/>
      <c r="AL11" s="1042"/>
      <c r="AM11" s="330"/>
      <c r="AN11" s="317"/>
      <c r="AO11" s="317"/>
      <c r="AP11" s="317"/>
      <c r="AQ11" s="317"/>
      <c r="AR11" s="1042"/>
      <c r="AS11" s="330"/>
      <c r="AT11" s="317"/>
      <c r="AU11" s="317"/>
      <c r="AV11" s="332"/>
      <c r="AW11" s="317"/>
      <c r="AX11" s="1042"/>
      <c r="AY11" s="330"/>
      <c r="AZ11" s="317"/>
      <c r="BA11" s="317"/>
      <c r="BB11" s="317"/>
      <c r="BC11" s="317"/>
      <c r="BD11" s="1042"/>
      <c r="BE11" s="330"/>
      <c r="BF11" s="317"/>
      <c r="BG11" s="317"/>
      <c r="BH11" s="317"/>
      <c r="BI11" s="317"/>
      <c r="BJ11" s="1042"/>
      <c r="BK11" s="330"/>
      <c r="BL11" s="317"/>
      <c r="BM11" s="317"/>
      <c r="BN11" s="317"/>
      <c r="BO11" s="317"/>
      <c r="BP11" s="1042"/>
      <c r="BQ11" s="331"/>
      <c r="BR11" s="317"/>
      <c r="BS11" s="317"/>
      <c r="BT11" s="317"/>
      <c r="BU11" s="317"/>
      <c r="BV11" s="1042"/>
      <c r="BW11" s="330"/>
      <c r="BX11" s="317"/>
      <c r="BY11" s="317"/>
      <c r="BZ11" s="317"/>
      <c r="CA11" s="317"/>
      <c r="CB11" s="1042"/>
      <c r="CC11" s="330"/>
      <c r="CD11" s="317"/>
      <c r="CE11" s="317"/>
      <c r="CF11" s="317"/>
      <c r="CG11" s="317"/>
      <c r="CH11" s="1042"/>
      <c r="CI11" s="330"/>
      <c r="CJ11" s="317"/>
      <c r="CK11" s="317"/>
      <c r="CL11" s="317"/>
      <c r="CM11" s="317"/>
      <c r="CN11" s="1042"/>
      <c r="CO11" s="330"/>
      <c r="CP11" s="317"/>
      <c r="CQ11" s="317"/>
      <c r="CR11" s="317"/>
      <c r="CS11" s="317"/>
      <c r="CT11" s="1042"/>
      <c r="CU11" s="330"/>
      <c r="CV11" s="317"/>
      <c r="CW11" s="317"/>
      <c r="CX11" s="317"/>
      <c r="CY11" s="317"/>
      <c r="CZ11" s="1042"/>
      <c r="DA11" s="330"/>
      <c r="DB11" s="317"/>
      <c r="DC11" s="317"/>
      <c r="DD11" s="317"/>
      <c r="DE11" s="317"/>
      <c r="DF11" s="1042"/>
      <c r="DG11" s="330"/>
      <c r="DH11" s="317"/>
      <c r="DI11" s="317"/>
      <c r="DJ11" s="317"/>
      <c r="DK11" s="317"/>
      <c r="DL11" s="1042"/>
      <c r="DM11" s="330"/>
      <c r="DN11" s="317"/>
      <c r="DO11" s="317"/>
      <c r="DP11" s="317"/>
      <c r="DQ11" s="317"/>
      <c r="DR11" s="1042"/>
      <c r="DS11" s="330"/>
      <c r="DT11" s="317"/>
      <c r="DU11" s="317"/>
      <c r="DV11" s="317"/>
      <c r="DW11" s="317"/>
      <c r="DX11" s="1042"/>
      <c r="DY11" s="330"/>
      <c r="DZ11" s="317"/>
      <c r="EA11" s="317"/>
      <c r="EB11" s="317"/>
      <c r="EC11" s="317"/>
      <c r="ED11" s="1042"/>
      <c r="EE11" s="317"/>
      <c r="EF11" s="317"/>
      <c r="EG11" s="317"/>
      <c r="EH11" s="317"/>
      <c r="EI11" s="317"/>
      <c r="EJ11" s="317"/>
      <c r="EK11" s="1042"/>
      <c r="EL11" s="317"/>
      <c r="EM11" s="317"/>
      <c r="EN11" s="317"/>
      <c r="EO11" s="317"/>
      <c r="EP11" s="317"/>
      <c r="EQ11" s="317"/>
      <c r="ER11" s="317"/>
      <c r="ES11" s="317"/>
      <c r="ET11" s="317"/>
      <c r="EU11" s="317"/>
      <c r="EV11" s="317"/>
      <c r="EW11" s="317"/>
      <c r="EX11" s="317"/>
      <c r="EY11" s="317"/>
      <c r="EZ11" s="317"/>
      <c r="FA11" s="317"/>
      <c r="FB11" s="1047"/>
      <c r="FC11" s="22"/>
    </row>
    <row r="12" spans="1:159" x14ac:dyDescent="0.25">
      <c r="A12" s="58">
        <v>9</v>
      </c>
      <c r="B12" s="58"/>
      <c r="C12" s="54"/>
      <c r="D12" s="90"/>
      <c r="E12" s="90"/>
      <c r="F12" s="90"/>
      <c r="G12" s="90"/>
      <c r="H12" s="1042"/>
      <c r="I12" s="330"/>
      <c r="J12" s="317"/>
      <c r="K12" s="317"/>
      <c r="L12" s="317"/>
      <c r="M12" s="317"/>
      <c r="N12" s="1042"/>
      <c r="O12" s="330"/>
      <c r="P12" s="317"/>
      <c r="Q12" s="317"/>
      <c r="R12" s="317"/>
      <c r="S12" s="317"/>
      <c r="T12" s="1042"/>
      <c r="U12" s="330"/>
      <c r="V12" s="317"/>
      <c r="W12" s="317"/>
      <c r="X12" s="317"/>
      <c r="Y12" s="317"/>
      <c r="Z12" s="1042"/>
      <c r="AA12" s="330"/>
      <c r="AB12" s="317"/>
      <c r="AC12" s="317"/>
      <c r="AD12" s="317"/>
      <c r="AE12" s="317"/>
      <c r="AF12" s="1042"/>
      <c r="AG12" s="330"/>
      <c r="AH12" s="317"/>
      <c r="AI12" s="317"/>
      <c r="AJ12" s="317"/>
      <c r="AK12" s="317"/>
      <c r="AL12" s="1042"/>
      <c r="AM12" s="330"/>
      <c r="AN12" s="317"/>
      <c r="AO12" s="317"/>
      <c r="AP12" s="317"/>
      <c r="AQ12" s="317"/>
      <c r="AR12" s="1042"/>
      <c r="AS12" s="330"/>
      <c r="AT12" s="317"/>
      <c r="AU12" s="317"/>
      <c r="AV12" s="317"/>
      <c r="AW12" s="317"/>
      <c r="AX12" s="1042"/>
      <c r="AY12" s="330"/>
      <c r="AZ12" s="317"/>
      <c r="BA12" s="317"/>
      <c r="BB12" s="317"/>
      <c r="BC12" s="317"/>
      <c r="BD12" s="1042"/>
      <c r="BE12" s="330"/>
      <c r="BF12" s="317"/>
      <c r="BG12" s="317"/>
      <c r="BH12" s="317"/>
      <c r="BI12" s="317"/>
      <c r="BJ12" s="1042"/>
      <c r="BK12" s="330"/>
      <c r="BL12" s="317"/>
      <c r="BM12" s="317"/>
      <c r="BN12" s="317"/>
      <c r="BO12" s="317"/>
      <c r="BP12" s="1042"/>
      <c r="BQ12" s="331"/>
      <c r="BR12" s="317"/>
      <c r="BS12" s="317"/>
      <c r="BT12" s="317"/>
      <c r="BU12" s="317"/>
      <c r="BV12" s="1042"/>
      <c r="BW12" s="330"/>
      <c r="BX12" s="317"/>
      <c r="BY12" s="317"/>
      <c r="BZ12" s="317"/>
      <c r="CA12" s="317"/>
      <c r="CB12" s="1042"/>
      <c r="CC12" s="330"/>
      <c r="CD12" s="317"/>
      <c r="CE12" s="317"/>
      <c r="CF12" s="317"/>
      <c r="CG12" s="317"/>
      <c r="CH12" s="1042"/>
      <c r="CI12" s="330"/>
      <c r="CJ12" s="317"/>
      <c r="CK12" s="317"/>
      <c r="CL12" s="317"/>
      <c r="CM12" s="317"/>
      <c r="CN12" s="1042"/>
      <c r="CO12" s="330"/>
      <c r="CP12" s="317"/>
      <c r="CQ12" s="317"/>
      <c r="CR12" s="317"/>
      <c r="CS12" s="317"/>
      <c r="CT12" s="1042"/>
      <c r="CU12" s="330"/>
      <c r="CV12" s="317"/>
      <c r="CW12" s="317"/>
      <c r="CX12" s="317"/>
      <c r="CY12" s="317"/>
      <c r="CZ12" s="1042"/>
      <c r="DA12" s="330"/>
      <c r="DB12" s="317"/>
      <c r="DC12" s="317"/>
      <c r="DD12" s="317"/>
      <c r="DE12" s="317"/>
      <c r="DF12" s="1042"/>
      <c r="DG12" s="330"/>
      <c r="DH12" s="317"/>
      <c r="DI12" s="317"/>
      <c r="DJ12" s="317"/>
      <c r="DK12" s="317"/>
      <c r="DL12" s="1042"/>
      <c r="DM12" s="330"/>
      <c r="DN12" s="317"/>
      <c r="DO12" s="317"/>
      <c r="DP12" s="317"/>
      <c r="DQ12" s="317"/>
      <c r="DR12" s="1042"/>
      <c r="DS12" s="330"/>
      <c r="DT12" s="317"/>
      <c r="DU12" s="317"/>
      <c r="DV12" s="317"/>
      <c r="DW12" s="317"/>
      <c r="DX12" s="1042"/>
      <c r="DY12" s="330"/>
      <c r="DZ12" s="317"/>
      <c r="EA12" s="317"/>
      <c r="EB12" s="317"/>
      <c r="EC12" s="317"/>
      <c r="ED12" s="1042"/>
      <c r="EE12" s="317"/>
      <c r="EF12" s="317"/>
      <c r="EG12" s="317"/>
      <c r="EH12" s="317"/>
      <c r="EI12" s="317"/>
      <c r="EJ12" s="317"/>
      <c r="EK12" s="1042"/>
      <c r="EL12" s="317"/>
      <c r="EM12" s="317"/>
      <c r="EN12" s="317"/>
      <c r="EO12" s="317"/>
      <c r="EP12" s="317"/>
      <c r="EQ12" s="317"/>
      <c r="ER12" s="317"/>
      <c r="ES12" s="317"/>
      <c r="ET12" s="317"/>
      <c r="EU12" s="317"/>
      <c r="EV12" s="317"/>
      <c r="EW12" s="317"/>
      <c r="EX12" s="317"/>
      <c r="EY12" s="317"/>
      <c r="EZ12" s="317"/>
      <c r="FA12" s="317"/>
      <c r="FB12" s="1047"/>
      <c r="FC12" s="22"/>
    </row>
    <row r="13" spans="1:159" x14ac:dyDescent="0.25">
      <c r="A13" s="58">
        <v>10</v>
      </c>
      <c r="B13" s="58"/>
      <c r="C13" s="54"/>
      <c r="D13" s="90"/>
      <c r="E13" s="90"/>
      <c r="F13" s="90"/>
      <c r="G13" s="90"/>
      <c r="H13" s="1042"/>
      <c r="I13" s="330"/>
      <c r="J13" s="317"/>
      <c r="K13" s="317"/>
      <c r="L13" s="317"/>
      <c r="M13" s="317"/>
      <c r="N13" s="1042"/>
      <c r="O13" s="330"/>
      <c r="P13" s="317"/>
      <c r="Q13" s="317"/>
      <c r="R13" s="317"/>
      <c r="S13" s="317"/>
      <c r="T13" s="1042"/>
      <c r="U13" s="330"/>
      <c r="V13" s="317"/>
      <c r="W13" s="317"/>
      <c r="X13" s="317"/>
      <c r="Y13" s="317"/>
      <c r="Z13" s="1042"/>
      <c r="AA13" s="330"/>
      <c r="AB13" s="317"/>
      <c r="AC13" s="317"/>
      <c r="AD13" s="317"/>
      <c r="AE13" s="317"/>
      <c r="AF13" s="1042"/>
      <c r="AG13" s="330"/>
      <c r="AH13" s="317"/>
      <c r="AI13" s="317"/>
      <c r="AJ13" s="317"/>
      <c r="AK13" s="317"/>
      <c r="AL13" s="1042"/>
      <c r="AM13" s="330"/>
      <c r="AN13" s="317"/>
      <c r="AO13" s="317"/>
      <c r="AP13" s="317"/>
      <c r="AQ13" s="317"/>
      <c r="AR13" s="1042"/>
      <c r="AS13" s="330"/>
      <c r="AT13" s="317"/>
      <c r="AU13" s="317"/>
      <c r="AV13" s="317"/>
      <c r="AW13" s="317"/>
      <c r="AX13" s="1042"/>
      <c r="AY13" s="330"/>
      <c r="AZ13" s="317"/>
      <c r="BA13" s="317"/>
      <c r="BB13" s="317"/>
      <c r="BC13" s="317"/>
      <c r="BD13" s="1042"/>
      <c r="BE13" s="330"/>
      <c r="BF13" s="317"/>
      <c r="BG13" s="317"/>
      <c r="BH13" s="317"/>
      <c r="BI13" s="317"/>
      <c r="BJ13" s="1042"/>
      <c r="BK13" s="330"/>
      <c r="BL13" s="317"/>
      <c r="BM13" s="317"/>
      <c r="BN13" s="317"/>
      <c r="BO13" s="317"/>
      <c r="BP13" s="1042"/>
      <c r="BQ13" s="331"/>
      <c r="BR13" s="317"/>
      <c r="BS13" s="317"/>
      <c r="BT13" s="317"/>
      <c r="BU13" s="317"/>
      <c r="BV13" s="1042"/>
      <c r="BW13" s="330"/>
      <c r="BX13" s="317"/>
      <c r="BY13" s="317"/>
      <c r="BZ13" s="317"/>
      <c r="CA13" s="317"/>
      <c r="CB13" s="1042"/>
      <c r="CC13" s="330"/>
      <c r="CD13" s="317"/>
      <c r="CE13" s="317"/>
      <c r="CF13" s="317"/>
      <c r="CG13" s="317"/>
      <c r="CH13" s="1042"/>
      <c r="CI13" s="330"/>
      <c r="CJ13" s="317"/>
      <c r="CK13" s="317"/>
      <c r="CL13" s="317"/>
      <c r="CM13" s="317"/>
      <c r="CN13" s="1042"/>
      <c r="CO13" s="330"/>
      <c r="CP13" s="317"/>
      <c r="CQ13" s="317"/>
      <c r="CR13" s="317"/>
      <c r="CS13" s="317"/>
      <c r="CT13" s="1042"/>
      <c r="CU13" s="330"/>
      <c r="CV13" s="317"/>
      <c r="CW13" s="317"/>
      <c r="CX13" s="317"/>
      <c r="CY13" s="317"/>
      <c r="CZ13" s="1042"/>
      <c r="DA13" s="330"/>
      <c r="DB13" s="317"/>
      <c r="DC13" s="317"/>
      <c r="DD13" s="317"/>
      <c r="DE13" s="317"/>
      <c r="DF13" s="1042"/>
      <c r="DG13" s="330"/>
      <c r="DH13" s="317"/>
      <c r="DI13" s="317"/>
      <c r="DJ13" s="317"/>
      <c r="DK13" s="317"/>
      <c r="DL13" s="1042"/>
      <c r="DM13" s="330"/>
      <c r="DN13" s="317"/>
      <c r="DO13" s="317"/>
      <c r="DP13" s="317"/>
      <c r="DQ13" s="317"/>
      <c r="DR13" s="1042"/>
      <c r="DS13" s="330"/>
      <c r="DT13" s="317"/>
      <c r="DU13" s="317"/>
      <c r="DV13" s="317"/>
      <c r="DW13" s="317"/>
      <c r="DX13" s="1042"/>
      <c r="DY13" s="330"/>
      <c r="DZ13" s="317"/>
      <c r="EA13" s="317"/>
      <c r="EB13" s="317"/>
      <c r="EC13" s="317"/>
      <c r="ED13" s="1042"/>
      <c r="EE13" s="317"/>
      <c r="EF13" s="317"/>
      <c r="EG13" s="317"/>
      <c r="EH13" s="317"/>
      <c r="EI13" s="317"/>
      <c r="EJ13" s="317"/>
      <c r="EK13" s="1042"/>
      <c r="EL13" s="317"/>
      <c r="EM13" s="317"/>
      <c r="EN13" s="317"/>
      <c r="EO13" s="317"/>
      <c r="EP13" s="317"/>
      <c r="EQ13" s="317"/>
      <c r="ER13" s="317"/>
      <c r="ES13" s="317"/>
      <c r="ET13" s="317"/>
      <c r="EU13" s="317"/>
      <c r="EV13" s="317"/>
      <c r="EW13" s="317"/>
      <c r="EX13" s="317"/>
      <c r="EY13" s="317"/>
      <c r="EZ13" s="317"/>
      <c r="FA13" s="317"/>
      <c r="FB13" s="1047"/>
      <c r="FC13" s="22"/>
    </row>
    <row r="14" spans="1:159" x14ac:dyDescent="0.25">
      <c r="A14" s="58">
        <v>11</v>
      </c>
      <c r="B14" s="58"/>
      <c r="C14" s="54"/>
      <c r="D14" s="90"/>
      <c r="E14" s="90"/>
      <c r="F14" s="90"/>
      <c r="G14" s="90"/>
      <c r="H14" s="1042"/>
      <c r="I14" s="330"/>
      <c r="J14" s="317"/>
      <c r="K14" s="317"/>
      <c r="L14" s="317"/>
      <c r="M14" s="317"/>
      <c r="N14" s="1042"/>
      <c r="O14" s="330"/>
      <c r="P14" s="317"/>
      <c r="Q14" s="317"/>
      <c r="R14" s="317"/>
      <c r="S14" s="317"/>
      <c r="T14" s="1042"/>
      <c r="U14" s="330"/>
      <c r="V14" s="317"/>
      <c r="W14" s="317"/>
      <c r="X14" s="317"/>
      <c r="Y14" s="317"/>
      <c r="Z14" s="1042"/>
      <c r="AA14" s="330"/>
      <c r="AB14" s="317"/>
      <c r="AC14" s="317"/>
      <c r="AD14" s="317"/>
      <c r="AE14" s="317"/>
      <c r="AF14" s="1042"/>
      <c r="AG14" s="330"/>
      <c r="AH14" s="317"/>
      <c r="AI14" s="317"/>
      <c r="AJ14" s="317"/>
      <c r="AK14" s="317"/>
      <c r="AL14" s="1042"/>
      <c r="AM14" s="330"/>
      <c r="AN14" s="317"/>
      <c r="AO14" s="317"/>
      <c r="AP14" s="317"/>
      <c r="AQ14" s="317"/>
      <c r="AR14" s="1042"/>
      <c r="AS14" s="330"/>
      <c r="AT14" s="317"/>
      <c r="AU14" s="317"/>
      <c r="AV14" s="317"/>
      <c r="AW14" s="317"/>
      <c r="AX14" s="1042"/>
      <c r="AY14" s="330"/>
      <c r="AZ14" s="317"/>
      <c r="BA14" s="317"/>
      <c r="BB14" s="317"/>
      <c r="BC14" s="317"/>
      <c r="BD14" s="1042"/>
      <c r="BE14" s="330"/>
      <c r="BF14" s="317"/>
      <c r="BG14" s="317"/>
      <c r="BH14" s="317"/>
      <c r="BI14" s="317"/>
      <c r="BJ14" s="1042"/>
      <c r="BK14" s="330"/>
      <c r="BL14" s="317"/>
      <c r="BM14" s="317"/>
      <c r="BN14" s="317"/>
      <c r="BO14" s="317"/>
      <c r="BP14" s="1042"/>
      <c r="BQ14" s="331"/>
      <c r="BR14" s="317"/>
      <c r="BS14" s="317"/>
      <c r="BT14" s="317"/>
      <c r="BU14" s="317"/>
      <c r="BV14" s="1042"/>
      <c r="BW14" s="330"/>
      <c r="BX14" s="317"/>
      <c r="BY14" s="317"/>
      <c r="BZ14" s="317"/>
      <c r="CA14" s="317"/>
      <c r="CB14" s="1042"/>
      <c r="CC14" s="330"/>
      <c r="CD14" s="317"/>
      <c r="CE14" s="317"/>
      <c r="CF14" s="317"/>
      <c r="CG14" s="317"/>
      <c r="CH14" s="1042"/>
      <c r="CI14" s="330"/>
      <c r="CJ14" s="317"/>
      <c r="CK14" s="317"/>
      <c r="CL14" s="317"/>
      <c r="CM14" s="317"/>
      <c r="CN14" s="1042"/>
      <c r="CO14" s="330"/>
      <c r="CP14" s="317"/>
      <c r="CQ14" s="317"/>
      <c r="CR14" s="317"/>
      <c r="CS14" s="317"/>
      <c r="CT14" s="1042"/>
      <c r="CU14" s="330"/>
      <c r="CV14" s="317"/>
      <c r="CW14" s="317"/>
      <c r="CX14" s="317"/>
      <c r="CY14" s="317"/>
      <c r="CZ14" s="1042"/>
      <c r="DA14" s="330"/>
      <c r="DB14" s="317"/>
      <c r="DC14" s="317"/>
      <c r="DD14" s="317"/>
      <c r="DE14" s="317"/>
      <c r="DF14" s="1042"/>
      <c r="DG14" s="330"/>
      <c r="DH14" s="317"/>
      <c r="DI14" s="317"/>
      <c r="DJ14" s="317"/>
      <c r="DK14" s="317"/>
      <c r="DL14" s="1042"/>
      <c r="DM14" s="330"/>
      <c r="DN14" s="317"/>
      <c r="DO14" s="317"/>
      <c r="DP14" s="317"/>
      <c r="DQ14" s="317"/>
      <c r="DR14" s="1042"/>
      <c r="DS14" s="330"/>
      <c r="DT14" s="317"/>
      <c r="DU14" s="317"/>
      <c r="DV14" s="317"/>
      <c r="DW14" s="317"/>
      <c r="DX14" s="1042"/>
      <c r="DY14" s="330"/>
      <c r="DZ14" s="317"/>
      <c r="EA14" s="317"/>
      <c r="EB14" s="317"/>
      <c r="EC14" s="317"/>
      <c r="ED14" s="1042"/>
      <c r="EE14" s="317"/>
      <c r="EF14" s="317"/>
      <c r="EG14" s="317"/>
      <c r="EH14" s="317"/>
      <c r="EI14" s="317"/>
      <c r="EJ14" s="317"/>
      <c r="EK14" s="1042"/>
      <c r="EL14" s="317"/>
      <c r="EM14" s="317"/>
      <c r="EN14" s="317"/>
      <c r="EO14" s="317"/>
      <c r="EP14" s="317"/>
      <c r="EQ14" s="317"/>
      <c r="ER14" s="317"/>
      <c r="ES14" s="317"/>
      <c r="ET14" s="317"/>
      <c r="EU14" s="317"/>
      <c r="EV14" s="317"/>
      <c r="EW14" s="317"/>
      <c r="EX14" s="317"/>
      <c r="EY14" s="317"/>
      <c r="EZ14" s="317"/>
      <c r="FA14" s="317"/>
      <c r="FB14" s="1047"/>
      <c r="FC14" s="22"/>
    </row>
    <row r="15" spans="1:159" x14ac:dyDescent="0.25">
      <c r="A15" s="58">
        <v>12</v>
      </c>
      <c r="B15" s="58"/>
      <c r="C15" s="54"/>
      <c r="D15" s="90"/>
      <c r="E15" s="90"/>
      <c r="F15" s="90"/>
      <c r="G15" s="90"/>
      <c r="H15" s="1042"/>
      <c r="I15" s="330"/>
      <c r="J15" s="317"/>
      <c r="K15" s="317"/>
      <c r="L15" s="317"/>
      <c r="M15" s="317"/>
      <c r="N15" s="1042"/>
      <c r="O15" s="330"/>
      <c r="P15" s="317"/>
      <c r="Q15" s="317"/>
      <c r="R15" s="317"/>
      <c r="S15" s="317"/>
      <c r="T15" s="1042"/>
      <c r="U15" s="330"/>
      <c r="V15" s="317"/>
      <c r="W15" s="317"/>
      <c r="X15" s="317"/>
      <c r="Y15" s="317"/>
      <c r="Z15" s="1042"/>
      <c r="AA15" s="330"/>
      <c r="AB15" s="317"/>
      <c r="AC15" s="317"/>
      <c r="AD15" s="317"/>
      <c r="AE15" s="317"/>
      <c r="AF15" s="1042"/>
      <c r="AG15" s="330"/>
      <c r="AH15" s="317"/>
      <c r="AI15" s="317"/>
      <c r="AJ15" s="317"/>
      <c r="AK15" s="317"/>
      <c r="AL15" s="1042"/>
      <c r="AM15" s="330"/>
      <c r="AN15" s="317"/>
      <c r="AO15" s="317"/>
      <c r="AP15" s="317"/>
      <c r="AQ15" s="317"/>
      <c r="AR15" s="1042"/>
      <c r="AS15" s="330"/>
      <c r="AT15" s="317"/>
      <c r="AU15" s="317"/>
      <c r="AV15" s="317"/>
      <c r="AW15" s="317"/>
      <c r="AX15" s="1042"/>
      <c r="AY15" s="330"/>
      <c r="AZ15" s="317"/>
      <c r="BA15" s="317"/>
      <c r="BB15" s="317"/>
      <c r="BC15" s="317"/>
      <c r="BD15" s="1042"/>
      <c r="BE15" s="330"/>
      <c r="BF15" s="317"/>
      <c r="BG15" s="317"/>
      <c r="BH15" s="317"/>
      <c r="BI15" s="317"/>
      <c r="BJ15" s="1042"/>
      <c r="BK15" s="330"/>
      <c r="BL15" s="317"/>
      <c r="BM15" s="317"/>
      <c r="BN15" s="317"/>
      <c r="BO15" s="317"/>
      <c r="BP15" s="1042"/>
      <c r="BQ15" s="331"/>
      <c r="BR15" s="317"/>
      <c r="BS15" s="317"/>
      <c r="BT15" s="317"/>
      <c r="BU15" s="317"/>
      <c r="BV15" s="1042"/>
      <c r="BW15" s="330"/>
      <c r="BX15" s="317"/>
      <c r="BY15" s="317"/>
      <c r="BZ15" s="317"/>
      <c r="CA15" s="317"/>
      <c r="CB15" s="1042"/>
      <c r="CC15" s="330"/>
      <c r="CD15" s="317"/>
      <c r="CE15" s="317"/>
      <c r="CF15" s="317"/>
      <c r="CG15" s="317"/>
      <c r="CH15" s="1042"/>
      <c r="CI15" s="330"/>
      <c r="CJ15" s="317"/>
      <c r="CK15" s="317"/>
      <c r="CL15" s="317"/>
      <c r="CM15" s="317"/>
      <c r="CN15" s="1042"/>
      <c r="CO15" s="330"/>
      <c r="CP15" s="317"/>
      <c r="CQ15" s="317"/>
      <c r="CR15" s="317"/>
      <c r="CS15" s="317"/>
      <c r="CT15" s="1042"/>
      <c r="CU15" s="330"/>
      <c r="CV15" s="317"/>
      <c r="CW15" s="317"/>
      <c r="CX15" s="317"/>
      <c r="CY15" s="317"/>
      <c r="CZ15" s="1042"/>
      <c r="DA15" s="330"/>
      <c r="DB15" s="317"/>
      <c r="DC15" s="317"/>
      <c r="DD15" s="317"/>
      <c r="DE15" s="317"/>
      <c r="DF15" s="1042"/>
      <c r="DG15" s="330"/>
      <c r="DH15" s="317"/>
      <c r="DI15" s="317"/>
      <c r="DJ15" s="317"/>
      <c r="DK15" s="317"/>
      <c r="DL15" s="1042"/>
      <c r="DM15" s="330"/>
      <c r="DN15" s="317"/>
      <c r="DO15" s="317"/>
      <c r="DP15" s="317"/>
      <c r="DQ15" s="317"/>
      <c r="DR15" s="1042"/>
      <c r="DS15" s="330"/>
      <c r="DT15" s="317"/>
      <c r="DU15" s="317"/>
      <c r="DV15" s="317"/>
      <c r="DW15" s="317"/>
      <c r="DX15" s="1042"/>
      <c r="DY15" s="330"/>
      <c r="DZ15" s="317"/>
      <c r="EA15" s="317"/>
      <c r="EB15" s="317"/>
      <c r="EC15" s="317"/>
      <c r="ED15" s="1042"/>
      <c r="EE15" s="317"/>
      <c r="EF15" s="317"/>
      <c r="EG15" s="317"/>
      <c r="EH15" s="317"/>
      <c r="EI15" s="317"/>
      <c r="EJ15" s="317"/>
      <c r="EK15" s="1042"/>
      <c r="EL15" s="317"/>
      <c r="EM15" s="317"/>
      <c r="EN15" s="317"/>
      <c r="EO15" s="317"/>
      <c r="EP15" s="317"/>
      <c r="EQ15" s="317"/>
      <c r="ER15" s="317"/>
      <c r="ES15" s="317"/>
      <c r="ET15" s="317"/>
      <c r="EU15" s="317"/>
      <c r="EV15" s="317"/>
      <c r="EW15" s="317"/>
      <c r="EX15" s="317"/>
      <c r="EY15" s="317"/>
      <c r="EZ15" s="317"/>
      <c r="FA15" s="317"/>
      <c r="FB15" s="1047"/>
      <c r="FC15" s="22"/>
    </row>
    <row r="19" spans="26:26" x14ac:dyDescent="0.25">
      <c r="Z19" t="s">
        <v>69</v>
      </c>
    </row>
  </sheetData>
  <mergeCells count="49">
    <mergeCell ref="FB1:FB15"/>
    <mergeCell ref="DX1:DX15"/>
    <mergeCell ref="DR1:DR15"/>
    <mergeCell ref="DL1:DL15"/>
    <mergeCell ref="DF1:DF15"/>
    <mergeCell ref="EL1:FA1"/>
    <mergeCell ref="EE1:EJ1"/>
    <mergeCell ref="DY1:EC1"/>
    <mergeCell ref="ED1:ED15"/>
    <mergeCell ref="EK1:EK15"/>
    <mergeCell ref="DG1:DK1"/>
    <mergeCell ref="DM1:DQ1"/>
    <mergeCell ref="DS1:DW1"/>
    <mergeCell ref="DA1:DE1"/>
    <mergeCell ref="CT1:CT15"/>
    <mergeCell ref="BW1:CA1"/>
    <mergeCell ref="CC1:CG1"/>
    <mergeCell ref="CI1:CM1"/>
    <mergeCell ref="CN1:CN15"/>
    <mergeCell ref="CZ1:CZ15"/>
    <mergeCell ref="CO1:CS1"/>
    <mergeCell ref="CH1:CH15"/>
    <mergeCell ref="CB1:CB15"/>
    <mergeCell ref="CU1:CY1"/>
    <mergeCell ref="BD1:BD15"/>
    <mergeCell ref="BV1:BV15"/>
    <mergeCell ref="BP1:BP15"/>
    <mergeCell ref="BJ1:BJ15"/>
    <mergeCell ref="AS1:AW1"/>
    <mergeCell ref="AY1:BC1"/>
    <mergeCell ref="BE1:BI1"/>
    <mergeCell ref="BK1:BO1"/>
    <mergeCell ref="BQ1:BU1"/>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 ref="AM1:AQ1"/>
  </mergeCells>
  <phoneticPr fontId="16" type="noConversion"/>
  <dataValidations count="6">
    <dataValidation type="list" allowBlank="1" showInputMessage="1" showErrorMessage="1" sqref="BB15 L15 R15 X15 AD15 AJ15 AP15 AV15 EB15 F8 BH15 BN15 BT15 BZ15 CF15 CL15 CR15 CX15 DD15 DJ15 DP15 DV15 F15">
      <formula1>" "</formula1>
    </dataValidation>
    <dataValidation type="list" allowBlank="1" showInputMessage="1" showErrorMessage="1" sqref="BB13 BB9 L13 EB4:EB7 R13 R9 X13 L4:L7 AD13 AD9 AJ13 AJ9 AP13 AP9 AV13 AV9 EB13 EB9 BH13 BH9 BN13 BN9 BT13 BT9 BZ13 BZ9 CF13 CF9 CL13 CL9 CR13 CR9 DP6 CX13 CX9 BT6 DD13 DD9 BZ6 DJ13 DJ9 DP13 DP9 DV13 DV9 F13 F9 DV4:DV7 F4:F7 DJ4:DJ7 R4:R7 AD4:AD7 AJ4:AJ7 AP4:AP7 BB4:BB7 DD4:DD7 X4:X7">
      <formula1>"0 - значение,16 - недостоверность,64 - имитация"</formula1>
    </dataValidation>
    <dataValidation type="list" allowBlank="1" showInputMessage="1" showErrorMessage="1" sqref="BB14 BB10:BB12 L14 AV4:AV8 R14 R10:R12 X14 BH4:BH8 DD8 AD14 AD10:AD12 AJ14 AJ10:AJ12 AP14 AP10:AP12 BZ4:BZ5 AV14 AV10:AV12 AJ8 EB14 EB10:EB12 BH14 BH10:BH12 BT4:BT5 BN14 BN10:BN12 BT14 BT10:BT12 BT7:BT8 BZ14 BZ10:BZ12 BZ7:BZ8 CF14 CF10:CF12 CL14 CL10:CL12 CR14 CR10:CR12 CX14 CX10:CX12 DD14 DD10:DD12 DJ14 DJ10:DJ12 AP8 DP14 DP10:DP12 DP7:DP8 DV14 DV10:DV12 DV8 F14 F10:F12 DP4:DP5 DJ8 L12 BN4:BN8 BB8 R8 AD8 EB8 CF4:CF8 CL4:CL8 CR4:CR8 CX4:CX8 X12">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O4:AO15 K12:K15 BA4:BA15 E4:E15 Q4:Q15 AC4:AC15 AI4:AI15 DU4:DU15 EA4:EA15 AU4:AU15 BG4:BG15 BS4:BS15 BY4:BY15 CE4:CE15 CK4:CK15 CQ4:CQ15 CW4:CW15 BM4:BM15 DC4:DC15 DO4:DO15 DI4:DI15 K4:K7 W4:W7 W12:W15">
      <formula1>Type</formula1>
    </dataValidation>
    <dataValidation type="list" allowBlank="1" showInputMessage="1" showErrorMessage="1" sqref="AN4:AN15 J12:J15 BL4:BL15 D4:D15 P4:P15 AB4:AB15 AH4:AH15 DT4:DT15 DZ4:DZ15 AT4:AT15 BF4:BF15 BR4:BR15 BX4:BX15 CD4:CD15 CJ4:CJ15 CP4:CP15 CV4:CV15 AZ4:AZ15 DH4:DH15 DN4:DN15 DB4:DB15 J4:J7 V4:V7 V12:V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E590"/>
  <sheetViews>
    <sheetView zoomScaleNormal="100" workbookViewId="0">
      <selection activeCell="F542" sqref="F542"/>
    </sheetView>
  </sheetViews>
  <sheetFormatPr defaultRowHeight="15" outlineLevelRow="1" x14ac:dyDescent="0.25"/>
  <cols>
    <col min="1" max="1" width="12.28515625" style="3" customWidth="1"/>
    <col min="2" max="2" width="86.5703125" style="114" customWidth="1"/>
    <col min="3" max="4" width="9.7109375" style="3" customWidth="1"/>
    <col min="5" max="5" width="22.28515625" customWidth="1"/>
  </cols>
  <sheetData>
    <row r="1" spans="1:5" ht="15.75" thickBot="1" x14ac:dyDescent="0.3"/>
    <row r="2" spans="1:5" ht="30.75" thickBot="1" x14ac:dyDescent="0.3">
      <c r="A2" s="16" t="s">
        <v>0</v>
      </c>
      <c r="B2" s="115" t="s">
        <v>265</v>
      </c>
      <c r="C2" s="16" t="s">
        <v>266</v>
      </c>
      <c r="D2" s="227" t="s">
        <v>1351</v>
      </c>
      <c r="E2" t="s">
        <v>276</v>
      </c>
    </row>
    <row r="3" spans="1:5" ht="15.75" collapsed="1" thickBot="1" x14ac:dyDescent="0.3">
      <c r="A3" s="186" t="s">
        <v>7319</v>
      </c>
      <c r="B3" s="116"/>
      <c r="C3" s="31"/>
      <c r="D3" s="32"/>
      <c r="E3" s="293"/>
    </row>
    <row r="4" spans="1:5" hidden="1" outlineLevel="1" x14ac:dyDescent="0.25">
      <c r="A4" s="254">
        <v>1</v>
      </c>
      <c r="B4" s="333" t="s">
        <v>7320</v>
      </c>
      <c r="C4" s="341">
        <v>1</v>
      </c>
      <c r="D4" s="208">
        <v>1</v>
      </c>
      <c r="E4" s="293" t="s">
        <v>298</v>
      </c>
    </row>
    <row r="5" spans="1:5" ht="15" hidden="1" customHeight="1" outlineLevel="1" x14ac:dyDescent="0.25">
      <c r="A5" s="254">
        <v>2</v>
      </c>
      <c r="B5" s="333" t="s">
        <v>277</v>
      </c>
      <c r="C5" s="341">
        <v>1</v>
      </c>
      <c r="D5" s="149">
        <v>1</v>
      </c>
      <c r="E5" s="293" t="s">
        <v>298</v>
      </c>
    </row>
    <row r="6" spans="1:5" ht="15" hidden="1" customHeight="1" outlineLevel="1" x14ac:dyDescent="0.25">
      <c r="A6" s="254">
        <v>3</v>
      </c>
      <c r="B6" s="333" t="s">
        <v>2028</v>
      </c>
      <c r="C6" s="341">
        <v>1</v>
      </c>
      <c r="D6" s="149">
        <v>1</v>
      </c>
      <c r="E6" s="293" t="s">
        <v>298</v>
      </c>
    </row>
    <row r="7" spans="1:5" ht="15" hidden="1" customHeight="1" outlineLevel="1" x14ac:dyDescent="0.25">
      <c r="A7" s="58">
        <v>4</v>
      </c>
      <c r="B7" s="334" t="s">
        <v>278</v>
      </c>
      <c r="C7" s="341"/>
      <c r="D7" s="149"/>
      <c r="E7" s="293" t="s">
        <v>2021</v>
      </c>
    </row>
    <row r="8" spans="1:5" ht="15" hidden="1" customHeight="1" outlineLevel="1" x14ac:dyDescent="0.25">
      <c r="A8" s="58">
        <v>5</v>
      </c>
      <c r="B8" s="334" t="s">
        <v>7321</v>
      </c>
      <c r="C8" s="341"/>
      <c r="D8" s="149"/>
      <c r="E8" s="293" t="s">
        <v>299</v>
      </c>
    </row>
    <row r="9" spans="1:5" ht="15" hidden="1" customHeight="1" outlineLevel="1" x14ac:dyDescent="0.25">
      <c r="A9" s="58">
        <v>6</v>
      </c>
      <c r="B9" s="334" t="s">
        <v>7322</v>
      </c>
      <c r="C9" s="341"/>
      <c r="D9" s="149"/>
      <c r="E9" s="293" t="s">
        <v>299</v>
      </c>
    </row>
    <row r="10" spans="1:5" ht="15" hidden="1" customHeight="1" outlineLevel="1" x14ac:dyDescent="0.25">
      <c r="A10" s="58">
        <v>7</v>
      </c>
      <c r="B10" s="334" t="s">
        <v>279</v>
      </c>
      <c r="C10" s="341"/>
      <c r="D10" s="149"/>
      <c r="E10" s="293" t="s">
        <v>299</v>
      </c>
    </row>
    <row r="11" spans="1:5" ht="15" hidden="1" customHeight="1" outlineLevel="1" x14ac:dyDescent="0.25">
      <c r="A11" s="58">
        <v>8</v>
      </c>
      <c r="B11" s="334" t="s">
        <v>7323</v>
      </c>
      <c r="C11" s="341"/>
      <c r="D11" s="149"/>
      <c r="E11" s="293" t="s">
        <v>299</v>
      </c>
    </row>
    <row r="12" spans="1:5" hidden="1" outlineLevel="1" x14ac:dyDescent="0.25">
      <c r="A12" s="58">
        <v>9</v>
      </c>
      <c r="B12" s="365" t="s">
        <v>7324</v>
      </c>
      <c r="C12" s="341">
        <v>1</v>
      </c>
      <c r="D12" s="149"/>
      <c r="E12" s="293" t="s">
        <v>298</v>
      </c>
    </row>
    <row r="13" spans="1:5" hidden="1" outlineLevel="1" x14ac:dyDescent="0.25">
      <c r="A13" s="58">
        <v>10</v>
      </c>
      <c r="B13" s="365" t="s">
        <v>7325</v>
      </c>
      <c r="C13" s="149">
        <v>1</v>
      </c>
      <c r="D13" s="149"/>
      <c r="E13" s="293" t="s">
        <v>300</v>
      </c>
    </row>
    <row r="14" spans="1:5" hidden="1" outlineLevel="1" x14ac:dyDescent="0.25">
      <c r="A14" s="58">
        <v>11</v>
      </c>
      <c r="B14" s="333" t="s">
        <v>7326</v>
      </c>
      <c r="C14" s="341">
        <v>1</v>
      </c>
      <c r="D14" s="149"/>
      <c r="E14" s="293" t="s">
        <v>298</v>
      </c>
    </row>
    <row r="15" spans="1:5" hidden="1" outlineLevel="1" x14ac:dyDescent="0.25">
      <c r="A15" s="58">
        <v>12</v>
      </c>
      <c r="B15" s="334" t="s">
        <v>280</v>
      </c>
      <c r="C15" s="341"/>
      <c r="D15" s="149"/>
      <c r="E15" s="293" t="s">
        <v>298</v>
      </c>
    </row>
    <row r="16" spans="1:5" hidden="1" outlineLevel="1" x14ac:dyDescent="0.25">
      <c r="A16" s="58">
        <v>13</v>
      </c>
      <c r="B16" s="334" t="s">
        <v>7327</v>
      </c>
      <c r="C16" s="341"/>
      <c r="D16" s="149"/>
      <c r="E16" s="293" t="s">
        <v>301</v>
      </c>
    </row>
    <row r="17" spans="1:5" hidden="1" outlineLevel="1" x14ac:dyDescent="0.25">
      <c r="A17" s="58">
        <v>14</v>
      </c>
      <c r="B17" s="334" t="s">
        <v>7328</v>
      </c>
      <c r="C17" s="341"/>
      <c r="D17" s="149"/>
      <c r="E17" s="293" t="s">
        <v>298</v>
      </c>
    </row>
    <row r="18" spans="1:5" hidden="1" outlineLevel="1" x14ac:dyDescent="0.25">
      <c r="A18" s="58">
        <v>15</v>
      </c>
      <c r="B18" s="334" t="s">
        <v>281</v>
      </c>
      <c r="C18" s="341"/>
      <c r="D18" s="149"/>
      <c r="E18" s="293" t="s">
        <v>298</v>
      </c>
    </row>
    <row r="19" spans="1:5" hidden="1" outlineLevel="1" x14ac:dyDescent="0.25">
      <c r="A19" s="58">
        <v>16</v>
      </c>
      <c r="B19" s="334" t="s">
        <v>282</v>
      </c>
      <c r="C19" s="341"/>
      <c r="D19" s="149"/>
      <c r="E19" s="293" t="s">
        <v>298</v>
      </c>
    </row>
    <row r="20" spans="1:5" hidden="1" outlineLevel="1" x14ac:dyDescent="0.25">
      <c r="A20" s="58">
        <v>17</v>
      </c>
      <c r="B20" s="334" t="s">
        <v>283</v>
      </c>
      <c r="C20" s="341"/>
      <c r="D20" s="149"/>
      <c r="E20" s="293" t="s">
        <v>298</v>
      </c>
    </row>
    <row r="21" spans="1:5" hidden="1" outlineLevel="1" x14ac:dyDescent="0.25">
      <c r="A21" s="58">
        <v>18</v>
      </c>
      <c r="B21" s="334" t="s">
        <v>284</v>
      </c>
      <c r="C21" s="341"/>
      <c r="D21" s="149"/>
      <c r="E21" s="293" t="s">
        <v>301</v>
      </c>
    </row>
    <row r="22" spans="1:5" hidden="1" outlineLevel="1" x14ac:dyDescent="0.25">
      <c r="A22" s="58">
        <v>19</v>
      </c>
      <c r="B22" s="334" t="s">
        <v>285</v>
      </c>
      <c r="C22" s="341"/>
      <c r="D22" s="149"/>
      <c r="E22" s="293" t="s">
        <v>301</v>
      </c>
    </row>
    <row r="23" spans="1:5" hidden="1" outlineLevel="1" x14ac:dyDescent="0.25">
      <c r="A23" s="58">
        <v>20</v>
      </c>
      <c r="B23" s="333" t="s">
        <v>286</v>
      </c>
      <c r="C23" s="341">
        <v>1</v>
      </c>
      <c r="D23" s="149"/>
      <c r="E23" s="293" t="s">
        <v>298</v>
      </c>
    </row>
    <row r="24" spans="1:5" hidden="1" outlineLevel="1" x14ac:dyDescent="0.25">
      <c r="A24" s="58">
        <v>21</v>
      </c>
      <c r="B24" s="333" t="s">
        <v>287</v>
      </c>
      <c r="C24" s="341">
        <v>1</v>
      </c>
      <c r="D24" s="149"/>
      <c r="E24" s="293" t="s">
        <v>298</v>
      </c>
    </row>
    <row r="25" spans="1:5" hidden="1" outlineLevel="1" x14ac:dyDescent="0.25">
      <c r="A25" s="254">
        <v>22</v>
      </c>
      <c r="B25" s="334" t="s">
        <v>1364</v>
      </c>
      <c r="C25" s="58"/>
      <c r="D25" s="58"/>
      <c r="E25" s="293" t="s">
        <v>299</v>
      </c>
    </row>
    <row r="26" spans="1:5" hidden="1" outlineLevel="1" x14ac:dyDescent="0.25">
      <c r="A26" s="254">
        <v>23</v>
      </c>
      <c r="B26" s="333" t="s">
        <v>288</v>
      </c>
      <c r="C26" s="341">
        <v>1</v>
      </c>
      <c r="D26" s="149">
        <v>1</v>
      </c>
      <c r="E26" s="293" t="s">
        <v>298</v>
      </c>
    </row>
    <row r="27" spans="1:5" hidden="1" outlineLevel="1" x14ac:dyDescent="0.25">
      <c r="A27" s="58">
        <v>24</v>
      </c>
      <c r="B27" s="333" t="s">
        <v>1529</v>
      </c>
      <c r="C27" s="341">
        <v>1</v>
      </c>
      <c r="D27" s="149">
        <v>1</v>
      </c>
      <c r="E27" s="293" t="s">
        <v>1777</v>
      </c>
    </row>
    <row r="28" spans="1:5" hidden="1" outlineLevel="1" x14ac:dyDescent="0.25">
      <c r="A28" s="58">
        <v>25</v>
      </c>
      <c r="B28" s="334" t="s">
        <v>1774</v>
      </c>
      <c r="C28" s="341"/>
      <c r="D28" s="149">
        <v>1</v>
      </c>
      <c r="E28" s="293" t="s">
        <v>1776</v>
      </c>
    </row>
    <row r="29" spans="1:5" hidden="1" outlineLevel="1" x14ac:dyDescent="0.25">
      <c r="A29" s="58">
        <v>26</v>
      </c>
      <c r="B29" s="334" t="s">
        <v>1775</v>
      </c>
      <c r="C29" s="341"/>
      <c r="D29" s="149">
        <v>1</v>
      </c>
      <c r="E29" s="293" t="s">
        <v>1776</v>
      </c>
    </row>
    <row r="30" spans="1:5" hidden="1" outlineLevel="1" x14ac:dyDescent="0.25">
      <c r="A30" s="58">
        <v>27</v>
      </c>
      <c r="B30" s="333" t="s">
        <v>289</v>
      </c>
      <c r="C30" s="341">
        <v>1</v>
      </c>
      <c r="D30" s="149"/>
      <c r="E30" s="293" t="s">
        <v>298</v>
      </c>
    </row>
    <row r="31" spans="1:5" hidden="1" outlineLevel="1" x14ac:dyDescent="0.25">
      <c r="A31" s="58">
        <v>28</v>
      </c>
      <c r="B31" s="333" t="s">
        <v>290</v>
      </c>
      <c r="C31" s="341">
        <v>1</v>
      </c>
      <c r="D31" s="149"/>
      <c r="E31" s="293" t="s">
        <v>298</v>
      </c>
    </row>
    <row r="32" spans="1:5" hidden="1" outlineLevel="1" x14ac:dyDescent="0.25">
      <c r="A32" s="58">
        <v>29</v>
      </c>
      <c r="B32" s="334" t="s">
        <v>291</v>
      </c>
      <c r="C32" s="341"/>
      <c r="D32" s="149"/>
      <c r="E32" s="293" t="s">
        <v>298</v>
      </c>
    </row>
    <row r="33" spans="1:5" hidden="1" outlineLevel="1" x14ac:dyDescent="0.25">
      <c r="A33" s="58">
        <v>30</v>
      </c>
      <c r="B33" s="334" t="s">
        <v>292</v>
      </c>
      <c r="C33" s="341"/>
      <c r="D33" s="149"/>
      <c r="E33" s="293" t="s">
        <v>299</v>
      </c>
    </row>
    <row r="34" spans="1:5" hidden="1" outlineLevel="1" x14ac:dyDescent="0.25">
      <c r="A34" s="58">
        <v>31</v>
      </c>
      <c r="B34" s="333" t="s">
        <v>2095</v>
      </c>
      <c r="C34" s="341">
        <v>1</v>
      </c>
      <c r="D34" s="149"/>
      <c r="E34" s="293" t="s">
        <v>298</v>
      </c>
    </row>
    <row r="35" spans="1:5" hidden="1" outlineLevel="1" x14ac:dyDescent="0.25">
      <c r="A35" s="58">
        <v>32</v>
      </c>
      <c r="B35" s="334" t="s">
        <v>293</v>
      </c>
      <c r="C35" s="341"/>
      <c r="D35" s="149"/>
      <c r="E35" s="293" t="s">
        <v>299</v>
      </c>
    </row>
    <row r="36" spans="1:5" hidden="1" outlineLevel="1" x14ac:dyDescent="0.25">
      <c r="A36" s="58">
        <v>33</v>
      </c>
      <c r="B36" s="334" t="s">
        <v>294</v>
      </c>
      <c r="C36" s="341"/>
      <c r="D36" s="149"/>
      <c r="E36" s="293" t="s">
        <v>299</v>
      </c>
    </row>
    <row r="37" spans="1:5" hidden="1" outlineLevel="1" x14ac:dyDescent="0.25">
      <c r="A37" s="58">
        <v>34</v>
      </c>
      <c r="B37" s="334" t="s">
        <v>295</v>
      </c>
      <c r="C37" s="341"/>
      <c r="D37" s="28"/>
      <c r="E37" s="293" t="s">
        <v>299</v>
      </c>
    </row>
    <row r="38" spans="1:5" hidden="1" outlineLevel="1" x14ac:dyDescent="0.25">
      <c r="A38" s="58">
        <v>35</v>
      </c>
      <c r="B38" s="334" t="s">
        <v>296</v>
      </c>
      <c r="C38" s="149"/>
      <c r="D38" s="28"/>
      <c r="E38" s="293" t="s">
        <v>299</v>
      </c>
    </row>
    <row r="39" spans="1:5" hidden="1" outlineLevel="1" x14ac:dyDescent="0.25">
      <c r="A39" s="58">
        <v>36</v>
      </c>
      <c r="B39" s="334" t="s">
        <v>297</v>
      </c>
      <c r="C39" s="149"/>
      <c r="D39" s="28"/>
      <c r="E39" s="293" t="s">
        <v>299</v>
      </c>
    </row>
    <row r="40" spans="1:5" hidden="1" outlineLevel="1" x14ac:dyDescent="0.25">
      <c r="A40" s="58">
        <v>37</v>
      </c>
      <c r="B40" s="334" t="s">
        <v>7329</v>
      </c>
      <c r="C40" s="58"/>
      <c r="D40" s="210">
        <v>1</v>
      </c>
      <c r="E40" s="293" t="s">
        <v>7330</v>
      </c>
    </row>
    <row r="41" spans="1:5" hidden="1" outlineLevel="1" x14ac:dyDescent="0.25">
      <c r="A41" s="58">
        <v>38</v>
      </c>
      <c r="B41" s="334" t="s">
        <v>7331</v>
      </c>
      <c r="C41" s="58"/>
      <c r="D41" s="833"/>
      <c r="E41" s="293" t="s">
        <v>7330</v>
      </c>
    </row>
    <row r="42" spans="1:5" hidden="1" outlineLevel="1" x14ac:dyDescent="0.25">
      <c r="A42" s="58">
        <v>39</v>
      </c>
      <c r="C42" s="58"/>
      <c r="D42" s="833"/>
      <c r="E42" s="293"/>
    </row>
    <row r="43" spans="1:5" hidden="1" outlineLevel="1" x14ac:dyDescent="0.25">
      <c r="A43" s="58">
        <v>40</v>
      </c>
      <c r="B43" s="118"/>
      <c r="C43" s="58"/>
      <c r="D43" s="833"/>
      <c r="E43" s="293"/>
    </row>
    <row r="44" spans="1:5" hidden="1" outlineLevel="1" x14ac:dyDescent="0.25">
      <c r="A44" s="58">
        <v>41</v>
      </c>
      <c r="B44" s="334" t="s">
        <v>7332</v>
      </c>
      <c r="C44" s="58"/>
      <c r="D44" s="833"/>
      <c r="E44" s="293" t="s">
        <v>669</v>
      </c>
    </row>
    <row r="45" spans="1:5" hidden="1" outlineLevel="1" x14ac:dyDescent="0.25">
      <c r="A45" s="58">
        <v>42</v>
      </c>
      <c r="B45" s="420"/>
      <c r="C45" s="58"/>
      <c r="D45" s="833"/>
      <c r="E45" s="293" t="s">
        <v>670</v>
      </c>
    </row>
    <row r="46" spans="1:5" hidden="1" outlineLevel="1" x14ac:dyDescent="0.25">
      <c r="A46" s="58">
        <v>43</v>
      </c>
      <c r="B46" s="420"/>
      <c r="C46" s="254"/>
      <c r="D46" s="833"/>
      <c r="E46" s="293" t="s">
        <v>671</v>
      </c>
    </row>
    <row r="47" spans="1:5" hidden="1" outlineLevel="1" x14ac:dyDescent="0.25">
      <c r="A47" s="58">
        <v>44</v>
      </c>
      <c r="B47" s="420"/>
      <c r="C47" s="58"/>
      <c r="D47" s="833"/>
      <c r="E47" s="293" t="s">
        <v>672</v>
      </c>
    </row>
    <row r="48" spans="1:5" hidden="1" outlineLevel="1" x14ac:dyDescent="0.25">
      <c r="A48" s="58">
        <v>45</v>
      </c>
      <c r="B48" s="420"/>
      <c r="C48" s="58"/>
      <c r="D48" s="833"/>
      <c r="E48" s="293" t="s">
        <v>673</v>
      </c>
    </row>
    <row r="49" spans="1:5" hidden="1" outlineLevel="1" x14ac:dyDescent="0.25">
      <c r="A49" s="58">
        <v>46</v>
      </c>
      <c r="B49" s="420"/>
      <c r="C49" s="58"/>
      <c r="D49" s="833"/>
      <c r="E49" s="293" t="s">
        <v>674</v>
      </c>
    </row>
    <row r="50" spans="1:5" hidden="1" outlineLevel="1" x14ac:dyDescent="0.25">
      <c r="A50" s="58">
        <v>47</v>
      </c>
      <c r="B50" s="420"/>
      <c r="C50" s="58"/>
      <c r="D50" s="833"/>
      <c r="E50" s="293" t="s">
        <v>675</v>
      </c>
    </row>
    <row r="51" spans="1:5" ht="15.75" hidden="1" outlineLevel="1" thickBot="1" x14ac:dyDescent="0.3">
      <c r="A51" s="58">
        <v>48</v>
      </c>
      <c r="B51" s="420"/>
      <c r="C51" s="58"/>
      <c r="D51" s="59"/>
      <c r="E51" s="293" t="s">
        <v>676</v>
      </c>
    </row>
    <row r="52" spans="1:5" ht="15.75" collapsed="1" thickBot="1" x14ac:dyDescent="0.3">
      <c r="A52" s="186" t="s">
        <v>7333</v>
      </c>
      <c r="B52" s="116"/>
      <c r="C52" s="31"/>
      <c r="D52" s="834"/>
      <c r="E52" s="293"/>
    </row>
    <row r="53" spans="1:5" ht="15.75" hidden="1" outlineLevel="1" thickBot="1" x14ac:dyDescent="0.3">
      <c r="A53" s="254">
        <v>1</v>
      </c>
      <c r="B53" s="333" t="s">
        <v>7320</v>
      </c>
      <c r="C53" s="341">
        <v>1</v>
      </c>
      <c r="D53" s="208">
        <v>1</v>
      </c>
      <c r="E53" s="293" t="s">
        <v>298</v>
      </c>
    </row>
    <row r="54" spans="1:5" ht="15.75" hidden="1" outlineLevel="1" thickBot="1" x14ac:dyDescent="0.3">
      <c r="A54" s="254">
        <v>2</v>
      </c>
      <c r="B54" s="333" t="s">
        <v>277</v>
      </c>
      <c r="C54" s="341">
        <v>1</v>
      </c>
      <c r="D54" s="149">
        <v>1</v>
      </c>
      <c r="E54" s="293" t="s">
        <v>298</v>
      </c>
    </row>
    <row r="55" spans="1:5" ht="15.75" hidden="1" outlineLevel="1" thickBot="1" x14ac:dyDescent="0.3">
      <c r="A55" s="254">
        <v>3</v>
      </c>
      <c r="B55" s="333" t="s">
        <v>2028</v>
      </c>
      <c r="C55" s="341">
        <v>1</v>
      </c>
      <c r="D55" s="149">
        <v>1</v>
      </c>
      <c r="E55" s="293" t="s">
        <v>298</v>
      </c>
    </row>
    <row r="56" spans="1:5" ht="15.75" hidden="1" outlineLevel="1" thickBot="1" x14ac:dyDescent="0.3">
      <c r="A56" s="254">
        <v>4</v>
      </c>
      <c r="B56" s="334" t="s">
        <v>278</v>
      </c>
      <c r="C56" s="341"/>
      <c r="D56" s="149"/>
      <c r="E56" s="293" t="s">
        <v>2021</v>
      </c>
    </row>
    <row r="57" spans="1:5" ht="15.75" hidden="1" outlineLevel="1" thickBot="1" x14ac:dyDescent="0.3">
      <c r="A57" s="254">
        <v>5</v>
      </c>
      <c r="B57" s="334" t="s">
        <v>7321</v>
      </c>
      <c r="C57" s="341"/>
      <c r="D57" s="149"/>
      <c r="E57" s="293" t="s">
        <v>299</v>
      </c>
    </row>
    <row r="58" spans="1:5" ht="15.75" hidden="1" outlineLevel="1" thickBot="1" x14ac:dyDescent="0.3">
      <c r="A58" s="254">
        <v>6</v>
      </c>
      <c r="B58" s="334" t="s">
        <v>7322</v>
      </c>
      <c r="C58" s="341"/>
      <c r="D58" s="149"/>
      <c r="E58" s="293" t="s">
        <v>299</v>
      </c>
    </row>
    <row r="59" spans="1:5" ht="15.75" hidden="1" outlineLevel="1" thickBot="1" x14ac:dyDescent="0.3">
      <c r="A59" s="254">
        <v>7</v>
      </c>
      <c r="B59" s="334" t="s">
        <v>279</v>
      </c>
      <c r="C59" s="341"/>
      <c r="D59" s="149"/>
      <c r="E59" s="293" t="s">
        <v>299</v>
      </c>
    </row>
    <row r="60" spans="1:5" ht="15.75" hidden="1" outlineLevel="1" thickBot="1" x14ac:dyDescent="0.3">
      <c r="A60" s="254">
        <v>8</v>
      </c>
      <c r="B60" s="334" t="s">
        <v>7323</v>
      </c>
      <c r="C60" s="341"/>
      <c r="D60" s="149"/>
      <c r="E60" s="293" t="s">
        <v>299</v>
      </c>
    </row>
    <row r="61" spans="1:5" ht="15.75" hidden="1" outlineLevel="1" thickBot="1" x14ac:dyDescent="0.3">
      <c r="A61" s="254">
        <v>9</v>
      </c>
      <c r="B61" s="365" t="s">
        <v>7324</v>
      </c>
      <c r="C61" s="341">
        <v>1</v>
      </c>
      <c r="D61" s="149"/>
      <c r="E61" s="293" t="s">
        <v>298</v>
      </c>
    </row>
    <row r="62" spans="1:5" ht="15.75" hidden="1" outlineLevel="1" thickBot="1" x14ac:dyDescent="0.3">
      <c r="A62" s="254">
        <v>10</v>
      </c>
      <c r="B62" s="365" t="s">
        <v>7325</v>
      </c>
      <c r="C62" s="149">
        <v>1</v>
      </c>
      <c r="D62" s="149"/>
      <c r="E62" s="293" t="s">
        <v>300</v>
      </c>
    </row>
    <row r="63" spans="1:5" ht="15.75" hidden="1" outlineLevel="1" thickBot="1" x14ac:dyDescent="0.3">
      <c r="A63" s="254">
        <v>11</v>
      </c>
      <c r="B63" s="333" t="s">
        <v>7326</v>
      </c>
      <c r="C63" s="341">
        <v>1</v>
      </c>
      <c r="D63" s="149"/>
      <c r="E63" s="293" t="s">
        <v>298</v>
      </c>
    </row>
    <row r="64" spans="1:5" ht="15.75" hidden="1" outlineLevel="1" thickBot="1" x14ac:dyDescent="0.3">
      <c r="A64" s="254">
        <v>12</v>
      </c>
      <c r="B64" s="334" t="s">
        <v>280</v>
      </c>
      <c r="C64" s="341"/>
      <c r="D64" s="149"/>
      <c r="E64" s="293" t="s">
        <v>298</v>
      </c>
    </row>
    <row r="65" spans="1:5" ht="15.75" hidden="1" outlineLevel="1" thickBot="1" x14ac:dyDescent="0.3">
      <c r="A65" s="254">
        <v>13</v>
      </c>
      <c r="B65" s="334" t="s">
        <v>7327</v>
      </c>
      <c r="C65" s="341"/>
      <c r="D65" s="149"/>
      <c r="E65" s="293" t="s">
        <v>301</v>
      </c>
    </row>
    <row r="66" spans="1:5" ht="15.75" hidden="1" outlineLevel="1" thickBot="1" x14ac:dyDescent="0.3">
      <c r="A66" s="254">
        <v>14</v>
      </c>
      <c r="B66" s="334" t="s">
        <v>7328</v>
      </c>
      <c r="C66" s="341"/>
      <c r="D66" s="149"/>
      <c r="E66" s="293" t="s">
        <v>298</v>
      </c>
    </row>
    <row r="67" spans="1:5" ht="15.75" hidden="1" outlineLevel="1" thickBot="1" x14ac:dyDescent="0.3">
      <c r="A67" s="254">
        <v>15</v>
      </c>
      <c r="B67" s="334" t="s">
        <v>281</v>
      </c>
      <c r="C67" s="341"/>
      <c r="D67" s="149"/>
      <c r="E67" s="293" t="s">
        <v>298</v>
      </c>
    </row>
    <row r="68" spans="1:5" ht="15.75" hidden="1" outlineLevel="1" thickBot="1" x14ac:dyDescent="0.3">
      <c r="A68" s="254">
        <v>16</v>
      </c>
      <c r="B68" s="334" t="s">
        <v>282</v>
      </c>
      <c r="C68" s="341"/>
      <c r="D68" s="149"/>
      <c r="E68" s="293" t="s">
        <v>298</v>
      </c>
    </row>
    <row r="69" spans="1:5" ht="15.75" hidden="1" outlineLevel="1" thickBot="1" x14ac:dyDescent="0.3">
      <c r="A69" s="254">
        <v>17</v>
      </c>
      <c r="B69" s="334" t="s">
        <v>283</v>
      </c>
      <c r="C69" s="341"/>
      <c r="D69" s="149"/>
      <c r="E69" s="293" t="s">
        <v>298</v>
      </c>
    </row>
    <row r="70" spans="1:5" ht="15.75" hidden="1" outlineLevel="1" thickBot="1" x14ac:dyDescent="0.3">
      <c r="A70" s="254">
        <v>18</v>
      </c>
      <c r="B70" s="334" t="s">
        <v>284</v>
      </c>
      <c r="C70" s="341"/>
      <c r="D70" s="149"/>
      <c r="E70" s="293" t="s">
        <v>301</v>
      </c>
    </row>
    <row r="71" spans="1:5" ht="15.75" hidden="1" outlineLevel="1" thickBot="1" x14ac:dyDescent="0.3">
      <c r="A71" s="254">
        <v>19</v>
      </c>
      <c r="B71" s="334" t="s">
        <v>285</v>
      </c>
      <c r="C71" s="341"/>
      <c r="D71" s="149"/>
      <c r="E71" s="293" t="s">
        <v>301</v>
      </c>
    </row>
    <row r="72" spans="1:5" ht="15.75" hidden="1" outlineLevel="1" thickBot="1" x14ac:dyDescent="0.3">
      <c r="A72" s="254">
        <v>20</v>
      </c>
      <c r="B72" s="333" t="s">
        <v>286</v>
      </c>
      <c r="C72" s="341">
        <v>1</v>
      </c>
      <c r="D72" s="149"/>
      <c r="E72" s="293" t="s">
        <v>298</v>
      </c>
    </row>
    <row r="73" spans="1:5" ht="15.75" hidden="1" outlineLevel="1" thickBot="1" x14ac:dyDescent="0.3">
      <c r="A73" s="254">
        <v>21</v>
      </c>
      <c r="B73" s="333" t="s">
        <v>287</v>
      </c>
      <c r="C73" s="341">
        <v>1</v>
      </c>
      <c r="D73" s="149"/>
      <c r="E73" s="293" t="s">
        <v>298</v>
      </c>
    </row>
    <row r="74" spans="1:5" ht="15.75" hidden="1" outlineLevel="1" thickBot="1" x14ac:dyDescent="0.3">
      <c r="A74" s="254">
        <v>22</v>
      </c>
      <c r="B74" s="334" t="s">
        <v>1364</v>
      </c>
      <c r="C74" s="58"/>
      <c r="D74" s="58"/>
      <c r="E74" s="293" t="s">
        <v>299</v>
      </c>
    </row>
    <row r="75" spans="1:5" ht="15.75" hidden="1" outlineLevel="1" thickBot="1" x14ac:dyDescent="0.3">
      <c r="A75" s="254">
        <v>23</v>
      </c>
      <c r="B75" s="333" t="s">
        <v>288</v>
      </c>
      <c r="C75" s="341">
        <v>1</v>
      </c>
      <c r="D75" s="149">
        <v>1</v>
      </c>
      <c r="E75" s="293" t="s">
        <v>298</v>
      </c>
    </row>
    <row r="76" spans="1:5" ht="15.75" hidden="1" outlineLevel="1" thickBot="1" x14ac:dyDescent="0.3">
      <c r="A76" s="58">
        <v>24</v>
      </c>
      <c r="B76" s="333" t="s">
        <v>1529</v>
      </c>
      <c r="C76" s="341">
        <v>1</v>
      </c>
      <c r="D76" s="149">
        <v>1</v>
      </c>
      <c r="E76" s="293" t="s">
        <v>1777</v>
      </c>
    </row>
    <row r="77" spans="1:5" ht="15.75" hidden="1" outlineLevel="1" thickBot="1" x14ac:dyDescent="0.3">
      <c r="A77" s="58">
        <v>25</v>
      </c>
      <c r="B77" s="334" t="s">
        <v>1774</v>
      </c>
      <c r="C77" s="341"/>
      <c r="D77" s="149">
        <v>1</v>
      </c>
      <c r="E77" s="293" t="s">
        <v>1776</v>
      </c>
    </row>
    <row r="78" spans="1:5" ht="15.75" hidden="1" outlineLevel="1" thickBot="1" x14ac:dyDescent="0.3">
      <c r="A78" s="58">
        <v>26</v>
      </c>
      <c r="B78" s="334" t="s">
        <v>1775</v>
      </c>
      <c r="C78" s="341"/>
      <c r="D78" s="149">
        <v>1</v>
      </c>
      <c r="E78" s="293" t="s">
        <v>1776</v>
      </c>
    </row>
    <row r="79" spans="1:5" ht="15.75" hidden="1" outlineLevel="1" thickBot="1" x14ac:dyDescent="0.3">
      <c r="A79" s="58">
        <v>27</v>
      </c>
      <c r="B79" s="333" t="s">
        <v>289</v>
      </c>
      <c r="C79" s="341">
        <v>1</v>
      </c>
      <c r="D79" s="149"/>
      <c r="E79" s="293" t="s">
        <v>298</v>
      </c>
    </row>
    <row r="80" spans="1:5" ht="15.75" hidden="1" outlineLevel="1" thickBot="1" x14ac:dyDescent="0.3">
      <c r="A80" s="58">
        <v>28</v>
      </c>
      <c r="B80" s="333" t="s">
        <v>290</v>
      </c>
      <c r="C80" s="341">
        <v>1</v>
      </c>
      <c r="D80" s="149"/>
      <c r="E80" s="293" t="s">
        <v>298</v>
      </c>
    </row>
    <row r="81" spans="1:5" ht="15.75" hidden="1" outlineLevel="1" thickBot="1" x14ac:dyDescent="0.3">
      <c r="A81" s="58">
        <v>29</v>
      </c>
      <c r="B81" s="334" t="s">
        <v>291</v>
      </c>
      <c r="C81" s="341"/>
      <c r="D81" s="149"/>
      <c r="E81" s="293" t="s">
        <v>298</v>
      </c>
    </row>
    <row r="82" spans="1:5" ht="15.75" hidden="1" outlineLevel="1" thickBot="1" x14ac:dyDescent="0.3">
      <c r="A82" s="58">
        <v>30</v>
      </c>
      <c r="B82" s="334" t="s">
        <v>292</v>
      </c>
      <c r="C82" s="341"/>
      <c r="D82" s="149"/>
      <c r="E82" s="293" t="s">
        <v>299</v>
      </c>
    </row>
    <row r="83" spans="1:5" ht="15.75" hidden="1" outlineLevel="1" thickBot="1" x14ac:dyDescent="0.3">
      <c r="A83" s="58">
        <v>31</v>
      </c>
      <c r="B83" s="333" t="s">
        <v>2095</v>
      </c>
      <c r="C83" s="341">
        <v>1</v>
      </c>
      <c r="D83" s="149"/>
      <c r="E83" s="293" t="s">
        <v>298</v>
      </c>
    </row>
    <row r="84" spans="1:5" ht="15.75" hidden="1" outlineLevel="1" thickBot="1" x14ac:dyDescent="0.3">
      <c r="A84" s="58">
        <v>32</v>
      </c>
      <c r="B84" s="334" t="s">
        <v>293</v>
      </c>
      <c r="C84" s="341"/>
      <c r="D84" s="149"/>
      <c r="E84" s="293" t="s">
        <v>299</v>
      </c>
    </row>
    <row r="85" spans="1:5" ht="15.75" hidden="1" outlineLevel="1" thickBot="1" x14ac:dyDescent="0.3">
      <c r="A85" s="58">
        <v>33</v>
      </c>
      <c r="B85" s="334" t="s">
        <v>294</v>
      </c>
      <c r="C85" s="341"/>
      <c r="D85" s="149"/>
      <c r="E85" s="293" t="s">
        <v>299</v>
      </c>
    </row>
    <row r="86" spans="1:5" ht="15.75" hidden="1" outlineLevel="1" thickBot="1" x14ac:dyDescent="0.3">
      <c r="A86" s="58">
        <v>34</v>
      </c>
      <c r="B86" s="334" t="s">
        <v>295</v>
      </c>
      <c r="C86" s="341"/>
      <c r="D86" s="28"/>
      <c r="E86" s="293" t="s">
        <v>299</v>
      </c>
    </row>
    <row r="87" spans="1:5" ht="15.75" hidden="1" outlineLevel="1" thickBot="1" x14ac:dyDescent="0.3">
      <c r="A87" s="58">
        <v>35</v>
      </c>
      <c r="B87" s="334" t="s">
        <v>296</v>
      </c>
      <c r="C87" s="149"/>
      <c r="D87" s="28"/>
      <c r="E87" s="293" t="s">
        <v>299</v>
      </c>
    </row>
    <row r="88" spans="1:5" ht="15.75" hidden="1" outlineLevel="1" thickBot="1" x14ac:dyDescent="0.3">
      <c r="A88" s="58">
        <v>36</v>
      </c>
      <c r="B88" s="334" t="s">
        <v>297</v>
      </c>
      <c r="C88" s="149"/>
      <c r="D88" s="28"/>
      <c r="E88" s="293" t="s">
        <v>299</v>
      </c>
    </row>
    <row r="89" spans="1:5" ht="15.75" hidden="1" outlineLevel="1" thickBot="1" x14ac:dyDescent="0.3">
      <c r="A89" s="58">
        <v>37</v>
      </c>
      <c r="B89" s="334" t="s">
        <v>7329</v>
      </c>
      <c r="C89" s="58"/>
      <c r="D89" s="210">
        <v>1</v>
      </c>
      <c r="E89" s="293" t="s">
        <v>7330</v>
      </c>
    </row>
    <row r="90" spans="1:5" ht="15.75" hidden="1" outlineLevel="1" thickBot="1" x14ac:dyDescent="0.3">
      <c r="A90" s="58">
        <v>38</v>
      </c>
      <c r="B90" s="334" t="s">
        <v>7331</v>
      </c>
      <c r="C90" s="58"/>
      <c r="D90" s="833"/>
      <c r="E90" s="293" t="s">
        <v>7330</v>
      </c>
    </row>
    <row r="91" spans="1:5" ht="15.75" hidden="1" outlineLevel="1" thickBot="1" x14ac:dyDescent="0.3">
      <c r="A91" s="58">
        <v>39</v>
      </c>
      <c r="C91" s="58"/>
      <c r="D91" s="833"/>
      <c r="E91" s="293"/>
    </row>
    <row r="92" spans="1:5" ht="15.75" hidden="1" outlineLevel="1" thickBot="1" x14ac:dyDescent="0.3">
      <c r="A92" s="58">
        <v>40</v>
      </c>
      <c r="B92" s="118"/>
      <c r="C92" s="58"/>
      <c r="D92" s="833"/>
      <c r="E92" s="293"/>
    </row>
    <row r="93" spans="1:5" ht="15.75" hidden="1" outlineLevel="1" thickBot="1" x14ac:dyDescent="0.3">
      <c r="A93" s="58">
        <v>41</v>
      </c>
      <c r="B93" s="334" t="s">
        <v>7332</v>
      </c>
      <c r="C93" s="58"/>
      <c r="D93" s="833"/>
      <c r="E93" s="293" t="s">
        <v>669</v>
      </c>
    </row>
    <row r="94" spans="1:5" ht="15.75" hidden="1" outlineLevel="1" thickBot="1" x14ac:dyDescent="0.3">
      <c r="A94" s="58">
        <v>42</v>
      </c>
      <c r="B94" s="420"/>
      <c r="C94" s="58"/>
      <c r="D94" s="833"/>
      <c r="E94" s="293" t="s">
        <v>670</v>
      </c>
    </row>
    <row r="95" spans="1:5" ht="15.75" hidden="1" outlineLevel="1" thickBot="1" x14ac:dyDescent="0.3">
      <c r="A95" s="58">
        <v>43</v>
      </c>
      <c r="B95" s="420"/>
      <c r="C95" s="254"/>
      <c r="D95" s="833"/>
      <c r="E95" s="293" t="s">
        <v>671</v>
      </c>
    </row>
    <row r="96" spans="1:5" ht="15.75" hidden="1" outlineLevel="1" thickBot="1" x14ac:dyDescent="0.3">
      <c r="A96" s="58">
        <v>44</v>
      </c>
      <c r="B96" s="420"/>
      <c r="C96" s="58"/>
      <c r="D96" s="833"/>
      <c r="E96" s="293" t="s">
        <v>672</v>
      </c>
    </row>
    <row r="97" spans="1:5" ht="15.75" hidden="1" outlineLevel="1" thickBot="1" x14ac:dyDescent="0.3">
      <c r="A97" s="58">
        <v>45</v>
      </c>
      <c r="B97" s="420"/>
      <c r="C97" s="58"/>
      <c r="D97" s="833"/>
      <c r="E97" s="293" t="s">
        <v>673</v>
      </c>
    </row>
    <row r="98" spans="1:5" ht="15.75" hidden="1" outlineLevel="1" thickBot="1" x14ac:dyDescent="0.3">
      <c r="A98" s="58">
        <v>46</v>
      </c>
      <c r="B98" s="420"/>
      <c r="C98" s="58"/>
      <c r="D98" s="833"/>
      <c r="E98" s="293" t="s">
        <v>674</v>
      </c>
    </row>
    <row r="99" spans="1:5" ht="15.75" hidden="1" outlineLevel="1" thickBot="1" x14ac:dyDescent="0.3">
      <c r="A99" s="58">
        <v>47</v>
      </c>
      <c r="B99" s="420"/>
      <c r="C99" s="58"/>
      <c r="D99" s="833"/>
      <c r="E99" s="293" t="s">
        <v>675</v>
      </c>
    </row>
    <row r="100" spans="1:5" ht="15.75" hidden="1" outlineLevel="1" thickBot="1" x14ac:dyDescent="0.3">
      <c r="A100" s="58">
        <v>48</v>
      </c>
      <c r="B100" s="420"/>
      <c r="C100" s="58"/>
      <c r="D100" s="59"/>
      <c r="E100" s="293" t="s">
        <v>676</v>
      </c>
    </row>
    <row r="101" spans="1:5" ht="15.75" collapsed="1" thickBot="1" x14ac:dyDescent="0.3">
      <c r="A101" s="186" t="s">
        <v>7334</v>
      </c>
      <c r="B101" s="116"/>
      <c r="C101" s="31"/>
      <c r="D101" s="32"/>
      <c r="E101" s="293"/>
    </row>
    <row r="102" spans="1:5" ht="15.75" hidden="1" outlineLevel="1" thickBot="1" x14ac:dyDescent="0.3">
      <c r="A102" s="254">
        <v>1</v>
      </c>
      <c r="B102" s="333" t="s">
        <v>7320</v>
      </c>
      <c r="C102" s="341">
        <v>1</v>
      </c>
      <c r="D102" s="208">
        <v>1</v>
      </c>
      <c r="E102" s="293" t="s">
        <v>298</v>
      </c>
    </row>
    <row r="103" spans="1:5" ht="15.75" hidden="1" outlineLevel="1" thickBot="1" x14ac:dyDescent="0.3">
      <c r="A103" s="254">
        <v>2</v>
      </c>
      <c r="B103" s="333" t="s">
        <v>277</v>
      </c>
      <c r="C103" s="341">
        <v>1</v>
      </c>
      <c r="D103" s="149">
        <v>1</v>
      </c>
      <c r="E103" s="293" t="s">
        <v>298</v>
      </c>
    </row>
    <row r="104" spans="1:5" ht="15.75" hidden="1" outlineLevel="1" thickBot="1" x14ac:dyDescent="0.3">
      <c r="A104" s="254">
        <v>3</v>
      </c>
      <c r="B104" s="333" t="s">
        <v>2028</v>
      </c>
      <c r="C104" s="341">
        <v>1</v>
      </c>
      <c r="D104" s="149">
        <v>1</v>
      </c>
      <c r="E104" s="293" t="s">
        <v>298</v>
      </c>
    </row>
    <row r="105" spans="1:5" ht="15.75" hidden="1" outlineLevel="1" thickBot="1" x14ac:dyDescent="0.3">
      <c r="A105" s="254">
        <v>4</v>
      </c>
      <c r="B105" s="334" t="s">
        <v>278</v>
      </c>
      <c r="C105" s="341"/>
      <c r="D105" s="149"/>
      <c r="E105" s="293" t="s">
        <v>2021</v>
      </c>
    </row>
    <row r="106" spans="1:5" ht="15.75" hidden="1" outlineLevel="1" thickBot="1" x14ac:dyDescent="0.3">
      <c r="A106" s="254">
        <v>5</v>
      </c>
      <c r="B106" s="334" t="s">
        <v>7321</v>
      </c>
      <c r="C106" s="341"/>
      <c r="D106" s="149"/>
      <c r="E106" s="293" t="s">
        <v>299</v>
      </c>
    </row>
    <row r="107" spans="1:5" ht="15.75" hidden="1" outlineLevel="1" thickBot="1" x14ac:dyDescent="0.3">
      <c r="A107" s="254">
        <v>6</v>
      </c>
      <c r="B107" s="334" t="s">
        <v>7322</v>
      </c>
      <c r="C107" s="341"/>
      <c r="D107" s="149"/>
      <c r="E107" s="293" t="s">
        <v>299</v>
      </c>
    </row>
    <row r="108" spans="1:5" ht="15.75" hidden="1" outlineLevel="1" thickBot="1" x14ac:dyDescent="0.3">
      <c r="A108" s="254">
        <v>7</v>
      </c>
      <c r="B108" s="334" t="s">
        <v>279</v>
      </c>
      <c r="C108" s="341"/>
      <c r="D108" s="149"/>
      <c r="E108" s="293" t="s">
        <v>299</v>
      </c>
    </row>
    <row r="109" spans="1:5" ht="15.75" hidden="1" outlineLevel="1" thickBot="1" x14ac:dyDescent="0.3">
      <c r="A109" s="254">
        <v>8</v>
      </c>
      <c r="B109" s="334" t="s">
        <v>7323</v>
      </c>
      <c r="C109" s="341"/>
      <c r="D109" s="149"/>
      <c r="E109" s="293" t="s">
        <v>299</v>
      </c>
    </row>
    <row r="110" spans="1:5" ht="15.75" hidden="1" outlineLevel="1" thickBot="1" x14ac:dyDescent="0.3">
      <c r="A110" s="254">
        <v>9</v>
      </c>
      <c r="B110" s="365" t="s">
        <v>7324</v>
      </c>
      <c r="C110" s="341">
        <v>1</v>
      </c>
      <c r="D110" s="149"/>
      <c r="E110" s="293" t="s">
        <v>298</v>
      </c>
    </row>
    <row r="111" spans="1:5" ht="15.75" hidden="1" outlineLevel="1" thickBot="1" x14ac:dyDescent="0.3">
      <c r="A111" s="254">
        <v>10</v>
      </c>
      <c r="B111" s="365" t="s">
        <v>7325</v>
      </c>
      <c r="C111" s="149">
        <v>1</v>
      </c>
      <c r="D111" s="149"/>
      <c r="E111" s="293" t="s">
        <v>300</v>
      </c>
    </row>
    <row r="112" spans="1:5" ht="15.75" hidden="1" outlineLevel="1" thickBot="1" x14ac:dyDescent="0.3">
      <c r="A112" s="254">
        <v>11</v>
      </c>
      <c r="B112" s="333" t="s">
        <v>7326</v>
      </c>
      <c r="C112" s="341">
        <v>1</v>
      </c>
      <c r="D112" s="149"/>
      <c r="E112" s="293" t="s">
        <v>298</v>
      </c>
    </row>
    <row r="113" spans="1:5" ht="15.75" hidden="1" outlineLevel="1" thickBot="1" x14ac:dyDescent="0.3">
      <c r="A113" s="254">
        <v>12</v>
      </c>
      <c r="B113" s="334" t="s">
        <v>280</v>
      </c>
      <c r="C113" s="341"/>
      <c r="D113" s="149"/>
      <c r="E113" s="293" t="s">
        <v>298</v>
      </c>
    </row>
    <row r="114" spans="1:5" ht="15.75" hidden="1" outlineLevel="1" thickBot="1" x14ac:dyDescent="0.3">
      <c r="A114" s="254">
        <v>13</v>
      </c>
      <c r="B114" s="334" t="s">
        <v>7327</v>
      </c>
      <c r="C114" s="341"/>
      <c r="D114" s="149"/>
      <c r="E114" s="293" t="s">
        <v>301</v>
      </c>
    </row>
    <row r="115" spans="1:5" ht="15.75" hidden="1" outlineLevel="1" thickBot="1" x14ac:dyDescent="0.3">
      <c r="A115" s="254">
        <v>14</v>
      </c>
      <c r="B115" s="334" t="s">
        <v>7328</v>
      </c>
      <c r="C115" s="341"/>
      <c r="D115" s="149"/>
      <c r="E115" s="293" t="s">
        <v>298</v>
      </c>
    </row>
    <row r="116" spans="1:5" ht="15.75" hidden="1" outlineLevel="1" thickBot="1" x14ac:dyDescent="0.3">
      <c r="A116" s="254">
        <v>15</v>
      </c>
      <c r="B116" s="334" t="s">
        <v>281</v>
      </c>
      <c r="C116" s="341"/>
      <c r="D116" s="149"/>
      <c r="E116" s="293" t="s">
        <v>298</v>
      </c>
    </row>
    <row r="117" spans="1:5" ht="15.75" hidden="1" outlineLevel="1" thickBot="1" x14ac:dyDescent="0.3">
      <c r="A117" s="254">
        <v>16</v>
      </c>
      <c r="B117" s="334" t="s">
        <v>282</v>
      </c>
      <c r="C117" s="341"/>
      <c r="D117" s="149"/>
      <c r="E117" s="293" t="s">
        <v>298</v>
      </c>
    </row>
    <row r="118" spans="1:5" ht="15.75" hidden="1" outlineLevel="1" thickBot="1" x14ac:dyDescent="0.3">
      <c r="A118" s="254">
        <v>17</v>
      </c>
      <c r="B118" s="334" t="s">
        <v>283</v>
      </c>
      <c r="C118" s="341"/>
      <c r="D118" s="149"/>
      <c r="E118" s="293" t="s">
        <v>298</v>
      </c>
    </row>
    <row r="119" spans="1:5" ht="15.75" hidden="1" outlineLevel="1" thickBot="1" x14ac:dyDescent="0.3">
      <c r="A119" s="254">
        <v>18</v>
      </c>
      <c r="B119" s="334" t="s">
        <v>284</v>
      </c>
      <c r="C119" s="341"/>
      <c r="D119" s="149"/>
      <c r="E119" s="293" t="s">
        <v>301</v>
      </c>
    </row>
    <row r="120" spans="1:5" ht="15.75" hidden="1" outlineLevel="1" thickBot="1" x14ac:dyDescent="0.3">
      <c r="A120" s="254">
        <v>19</v>
      </c>
      <c r="B120" s="334" t="s">
        <v>285</v>
      </c>
      <c r="C120" s="341"/>
      <c r="D120" s="149"/>
      <c r="E120" s="293" t="s">
        <v>301</v>
      </c>
    </row>
    <row r="121" spans="1:5" ht="15.75" hidden="1" outlineLevel="1" thickBot="1" x14ac:dyDescent="0.3">
      <c r="A121" s="254">
        <v>20</v>
      </c>
      <c r="B121" s="333" t="s">
        <v>286</v>
      </c>
      <c r="C121" s="341">
        <v>1</v>
      </c>
      <c r="D121" s="149"/>
      <c r="E121" s="293" t="s">
        <v>298</v>
      </c>
    </row>
    <row r="122" spans="1:5" ht="15.75" hidden="1" outlineLevel="1" thickBot="1" x14ac:dyDescent="0.3">
      <c r="A122" s="254">
        <v>21</v>
      </c>
      <c r="B122" s="333" t="s">
        <v>287</v>
      </c>
      <c r="C122" s="341">
        <v>1</v>
      </c>
      <c r="D122" s="149"/>
      <c r="E122" s="293" t="s">
        <v>298</v>
      </c>
    </row>
    <row r="123" spans="1:5" ht="15.75" hidden="1" outlineLevel="1" thickBot="1" x14ac:dyDescent="0.3">
      <c r="A123" s="254">
        <v>22</v>
      </c>
      <c r="B123" s="334" t="s">
        <v>1364</v>
      </c>
      <c r="C123" s="58"/>
      <c r="D123" s="58"/>
      <c r="E123" s="293" t="s">
        <v>299</v>
      </c>
    </row>
    <row r="124" spans="1:5" ht="15.75" hidden="1" outlineLevel="1" thickBot="1" x14ac:dyDescent="0.3">
      <c r="A124" s="254">
        <v>23</v>
      </c>
      <c r="B124" s="333" t="s">
        <v>288</v>
      </c>
      <c r="C124" s="341">
        <v>1</v>
      </c>
      <c r="D124" s="149">
        <v>1</v>
      </c>
      <c r="E124" s="293" t="s">
        <v>298</v>
      </c>
    </row>
    <row r="125" spans="1:5" ht="15.75" hidden="1" outlineLevel="1" thickBot="1" x14ac:dyDescent="0.3">
      <c r="A125" s="58">
        <v>24</v>
      </c>
      <c r="B125" s="333" t="s">
        <v>1529</v>
      </c>
      <c r="C125" s="341">
        <v>1</v>
      </c>
      <c r="D125" s="149">
        <v>1</v>
      </c>
      <c r="E125" s="293" t="s">
        <v>1777</v>
      </c>
    </row>
    <row r="126" spans="1:5" ht="15.75" hidden="1" outlineLevel="1" thickBot="1" x14ac:dyDescent="0.3">
      <c r="A126" s="58">
        <v>25</v>
      </c>
      <c r="B126" s="334" t="s">
        <v>1774</v>
      </c>
      <c r="C126" s="341"/>
      <c r="D126" s="149">
        <v>1</v>
      </c>
      <c r="E126" s="293" t="s">
        <v>1776</v>
      </c>
    </row>
    <row r="127" spans="1:5" ht="15.75" hidden="1" outlineLevel="1" thickBot="1" x14ac:dyDescent="0.3">
      <c r="A127" s="58">
        <v>26</v>
      </c>
      <c r="B127" s="334" t="s">
        <v>1775</v>
      </c>
      <c r="C127" s="341"/>
      <c r="D127" s="149">
        <v>1</v>
      </c>
      <c r="E127" s="293" t="s">
        <v>1776</v>
      </c>
    </row>
    <row r="128" spans="1:5" ht="15.75" hidden="1" outlineLevel="1" thickBot="1" x14ac:dyDescent="0.3">
      <c r="A128" s="58">
        <v>27</v>
      </c>
      <c r="B128" s="333" t="s">
        <v>289</v>
      </c>
      <c r="C128" s="341">
        <v>1</v>
      </c>
      <c r="D128" s="149"/>
      <c r="E128" s="293" t="s">
        <v>298</v>
      </c>
    </row>
    <row r="129" spans="1:5" ht="15.75" hidden="1" outlineLevel="1" thickBot="1" x14ac:dyDescent="0.3">
      <c r="A129" s="58">
        <v>28</v>
      </c>
      <c r="B129" s="333" t="s">
        <v>290</v>
      </c>
      <c r="C129" s="341">
        <v>1</v>
      </c>
      <c r="D129" s="149"/>
      <c r="E129" s="293" t="s">
        <v>298</v>
      </c>
    </row>
    <row r="130" spans="1:5" ht="15.75" hidden="1" outlineLevel="1" thickBot="1" x14ac:dyDescent="0.3">
      <c r="A130" s="58">
        <v>29</v>
      </c>
      <c r="B130" s="334" t="s">
        <v>291</v>
      </c>
      <c r="C130" s="341"/>
      <c r="D130" s="149"/>
      <c r="E130" s="293" t="s">
        <v>298</v>
      </c>
    </row>
    <row r="131" spans="1:5" ht="15.75" hidden="1" outlineLevel="1" thickBot="1" x14ac:dyDescent="0.3">
      <c r="A131" s="58">
        <v>30</v>
      </c>
      <c r="B131" s="334" t="s">
        <v>292</v>
      </c>
      <c r="C131" s="341"/>
      <c r="D131" s="149"/>
      <c r="E131" s="293" t="s">
        <v>299</v>
      </c>
    </row>
    <row r="132" spans="1:5" ht="15.75" hidden="1" outlineLevel="1" thickBot="1" x14ac:dyDescent="0.3">
      <c r="A132" s="58">
        <v>31</v>
      </c>
      <c r="B132" s="333" t="s">
        <v>2095</v>
      </c>
      <c r="C132" s="341">
        <v>1</v>
      </c>
      <c r="D132" s="149"/>
      <c r="E132" s="293" t="s">
        <v>298</v>
      </c>
    </row>
    <row r="133" spans="1:5" ht="15.75" hidden="1" outlineLevel="1" thickBot="1" x14ac:dyDescent="0.3">
      <c r="A133" s="58">
        <v>32</v>
      </c>
      <c r="B133" s="334" t="s">
        <v>293</v>
      </c>
      <c r="C133" s="341"/>
      <c r="D133" s="149"/>
      <c r="E133" s="293" t="s">
        <v>299</v>
      </c>
    </row>
    <row r="134" spans="1:5" ht="15.75" hidden="1" outlineLevel="1" thickBot="1" x14ac:dyDescent="0.3">
      <c r="A134" s="58">
        <v>33</v>
      </c>
      <c r="B134" s="334" t="s">
        <v>294</v>
      </c>
      <c r="C134" s="341"/>
      <c r="D134" s="149"/>
      <c r="E134" s="293" t="s">
        <v>299</v>
      </c>
    </row>
    <row r="135" spans="1:5" ht="15.75" hidden="1" outlineLevel="1" thickBot="1" x14ac:dyDescent="0.3">
      <c r="A135" s="58">
        <v>34</v>
      </c>
      <c r="B135" s="334" t="s">
        <v>295</v>
      </c>
      <c r="C135" s="341"/>
      <c r="D135" s="28"/>
      <c r="E135" s="293" t="s">
        <v>299</v>
      </c>
    </row>
    <row r="136" spans="1:5" ht="15.75" hidden="1" outlineLevel="1" thickBot="1" x14ac:dyDescent="0.3">
      <c r="A136" s="58">
        <v>35</v>
      </c>
      <c r="B136" s="334" t="s">
        <v>296</v>
      </c>
      <c r="C136" s="149"/>
      <c r="D136" s="28"/>
      <c r="E136" s="293" t="s">
        <v>299</v>
      </c>
    </row>
    <row r="137" spans="1:5" ht="15.75" hidden="1" outlineLevel="1" thickBot="1" x14ac:dyDescent="0.3">
      <c r="A137" s="58">
        <v>36</v>
      </c>
      <c r="B137" s="334" t="s">
        <v>297</v>
      </c>
      <c r="C137" s="149"/>
      <c r="D137" s="28"/>
      <c r="E137" s="293" t="s">
        <v>299</v>
      </c>
    </row>
    <row r="138" spans="1:5" ht="15.75" hidden="1" outlineLevel="1" thickBot="1" x14ac:dyDescent="0.3">
      <c r="A138" s="58">
        <v>37</v>
      </c>
      <c r="B138" s="334" t="s">
        <v>7329</v>
      </c>
      <c r="C138" s="58"/>
      <c r="D138" s="210">
        <v>1</v>
      </c>
      <c r="E138" s="293" t="s">
        <v>7330</v>
      </c>
    </row>
    <row r="139" spans="1:5" ht="15.75" hidden="1" outlineLevel="1" thickBot="1" x14ac:dyDescent="0.3">
      <c r="A139" s="58">
        <v>38</v>
      </c>
      <c r="B139" s="334" t="s">
        <v>7331</v>
      </c>
      <c r="C139" s="58"/>
      <c r="D139" s="833"/>
      <c r="E139" s="293" t="s">
        <v>7330</v>
      </c>
    </row>
    <row r="140" spans="1:5" ht="15.75" hidden="1" outlineLevel="1" thickBot="1" x14ac:dyDescent="0.3">
      <c r="A140" s="58">
        <v>39</v>
      </c>
      <c r="C140" s="58"/>
      <c r="D140" s="833"/>
      <c r="E140" s="293"/>
    </row>
    <row r="141" spans="1:5" ht="15.75" hidden="1" outlineLevel="1" thickBot="1" x14ac:dyDescent="0.3">
      <c r="A141" s="58">
        <v>40</v>
      </c>
      <c r="B141" s="118"/>
      <c r="C141" s="58"/>
      <c r="D141" s="833"/>
      <c r="E141" s="293"/>
    </row>
    <row r="142" spans="1:5" ht="15.75" hidden="1" outlineLevel="1" thickBot="1" x14ac:dyDescent="0.3">
      <c r="A142" s="58">
        <v>41</v>
      </c>
      <c r="B142" s="334" t="s">
        <v>7332</v>
      </c>
      <c r="C142" s="58"/>
      <c r="D142" s="833"/>
      <c r="E142" s="293" t="s">
        <v>669</v>
      </c>
    </row>
    <row r="143" spans="1:5" ht="15.75" hidden="1" outlineLevel="1" thickBot="1" x14ac:dyDescent="0.3">
      <c r="A143" s="58">
        <v>42</v>
      </c>
      <c r="B143" s="420"/>
      <c r="C143" s="58"/>
      <c r="D143" s="833"/>
      <c r="E143" s="293" t="s">
        <v>670</v>
      </c>
    </row>
    <row r="144" spans="1:5" ht="15.75" hidden="1" outlineLevel="1" thickBot="1" x14ac:dyDescent="0.3">
      <c r="A144" s="58">
        <v>43</v>
      </c>
      <c r="B144" s="420"/>
      <c r="C144" s="254"/>
      <c r="D144" s="833"/>
      <c r="E144" s="293" t="s">
        <v>671</v>
      </c>
    </row>
    <row r="145" spans="1:5" ht="15.75" hidden="1" outlineLevel="1" thickBot="1" x14ac:dyDescent="0.3">
      <c r="A145" s="58">
        <v>44</v>
      </c>
      <c r="B145" s="420"/>
      <c r="C145" s="58"/>
      <c r="D145" s="833"/>
      <c r="E145" s="293" t="s">
        <v>672</v>
      </c>
    </row>
    <row r="146" spans="1:5" ht="15.75" hidden="1" outlineLevel="1" thickBot="1" x14ac:dyDescent="0.3">
      <c r="A146" s="58">
        <v>45</v>
      </c>
      <c r="B146" s="420"/>
      <c r="C146" s="58"/>
      <c r="D146" s="833"/>
      <c r="E146" s="293" t="s">
        <v>673</v>
      </c>
    </row>
    <row r="147" spans="1:5" ht="15.75" hidden="1" outlineLevel="1" thickBot="1" x14ac:dyDescent="0.3">
      <c r="A147" s="58">
        <v>46</v>
      </c>
      <c r="B147" s="420"/>
      <c r="C147" s="58"/>
      <c r="D147" s="833"/>
      <c r="E147" s="293" t="s">
        <v>674</v>
      </c>
    </row>
    <row r="148" spans="1:5" ht="15.75" hidden="1" outlineLevel="1" thickBot="1" x14ac:dyDescent="0.3">
      <c r="A148" s="58">
        <v>47</v>
      </c>
      <c r="B148" s="420"/>
      <c r="C148" s="58"/>
      <c r="D148" s="833"/>
      <c r="E148" s="293" t="s">
        <v>675</v>
      </c>
    </row>
    <row r="149" spans="1:5" ht="15.75" hidden="1" outlineLevel="1" thickBot="1" x14ac:dyDescent="0.3">
      <c r="A149" s="58">
        <v>48</v>
      </c>
      <c r="B149" s="420"/>
      <c r="C149" s="58"/>
      <c r="D149" s="833"/>
      <c r="E149" s="293" t="s">
        <v>676</v>
      </c>
    </row>
    <row r="150" spans="1:5" ht="15.75" collapsed="1" thickBot="1" x14ac:dyDescent="0.3">
      <c r="A150" s="186" t="s">
        <v>7335</v>
      </c>
      <c r="B150" s="116"/>
      <c r="C150" s="31"/>
      <c r="D150" s="32"/>
      <c r="E150" s="293"/>
    </row>
    <row r="151" spans="1:5" ht="15.75" hidden="1" outlineLevel="1" thickBot="1" x14ac:dyDescent="0.3">
      <c r="A151" s="254">
        <v>1</v>
      </c>
      <c r="B151" s="333" t="s">
        <v>7320</v>
      </c>
      <c r="C151" s="341">
        <v>1</v>
      </c>
      <c r="D151" s="208">
        <v>1</v>
      </c>
      <c r="E151" s="293" t="s">
        <v>298</v>
      </c>
    </row>
    <row r="152" spans="1:5" ht="15.75" hidden="1" outlineLevel="1" thickBot="1" x14ac:dyDescent="0.3">
      <c r="A152" s="254">
        <v>2</v>
      </c>
      <c r="B152" s="333" t="s">
        <v>277</v>
      </c>
      <c r="C152" s="341">
        <v>1</v>
      </c>
      <c r="D152" s="149">
        <v>1</v>
      </c>
      <c r="E152" s="293" t="s">
        <v>298</v>
      </c>
    </row>
    <row r="153" spans="1:5" ht="15.75" hidden="1" outlineLevel="1" thickBot="1" x14ac:dyDescent="0.3">
      <c r="A153" s="254">
        <v>3</v>
      </c>
      <c r="B153" s="333" t="s">
        <v>2028</v>
      </c>
      <c r="C153" s="341">
        <v>1</v>
      </c>
      <c r="D153" s="149">
        <v>1</v>
      </c>
      <c r="E153" s="293" t="s">
        <v>298</v>
      </c>
    </row>
    <row r="154" spans="1:5" ht="15.75" hidden="1" outlineLevel="1" thickBot="1" x14ac:dyDescent="0.3">
      <c r="A154" s="254">
        <v>4</v>
      </c>
      <c r="B154" s="334" t="s">
        <v>278</v>
      </c>
      <c r="C154" s="341"/>
      <c r="D154" s="149"/>
      <c r="E154" s="293" t="s">
        <v>2021</v>
      </c>
    </row>
    <row r="155" spans="1:5" ht="15.75" hidden="1" outlineLevel="1" thickBot="1" x14ac:dyDescent="0.3">
      <c r="A155" s="254">
        <v>5</v>
      </c>
      <c r="B155" s="334" t="s">
        <v>7321</v>
      </c>
      <c r="C155" s="341"/>
      <c r="D155" s="149"/>
      <c r="E155" s="293" t="s">
        <v>299</v>
      </c>
    </row>
    <row r="156" spans="1:5" ht="15.75" hidden="1" outlineLevel="1" thickBot="1" x14ac:dyDescent="0.3">
      <c r="A156" s="254">
        <v>6</v>
      </c>
      <c r="B156" s="334" t="s">
        <v>7322</v>
      </c>
      <c r="C156" s="341"/>
      <c r="D156" s="149"/>
      <c r="E156" s="293" t="s">
        <v>299</v>
      </c>
    </row>
    <row r="157" spans="1:5" ht="15.75" hidden="1" outlineLevel="1" thickBot="1" x14ac:dyDescent="0.3">
      <c r="A157" s="254">
        <v>7</v>
      </c>
      <c r="B157" s="334" t="s">
        <v>279</v>
      </c>
      <c r="C157" s="341"/>
      <c r="D157" s="149"/>
      <c r="E157" s="293" t="s">
        <v>299</v>
      </c>
    </row>
    <row r="158" spans="1:5" ht="15.75" hidden="1" outlineLevel="1" thickBot="1" x14ac:dyDescent="0.3">
      <c r="A158" s="254">
        <v>8</v>
      </c>
      <c r="B158" s="334" t="s">
        <v>7323</v>
      </c>
      <c r="C158" s="341"/>
      <c r="D158" s="149"/>
      <c r="E158" s="293" t="s">
        <v>299</v>
      </c>
    </row>
    <row r="159" spans="1:5" ht="15.75" hidden="1" outlineLevel="1" thickBot="1" x14ac:dyDescent="0.3">
      <c r="A159" s="254">
        <v>9</v>
      </c>
      <c r="B159" s="365" t="s">
        <v>7324</v>
      </c>
      <c r="C159" s="341">
        <v>1</v>
      </c>
      <c r="D159" s="149"/>
      <c r="E159" s="293" t="s">
        <v>298</v>
      </c>
    </row>
    <row r="160" spans="1:5" ht="15.75" hidden="1" outlineLevel="1" thickBot="1" x14ac:dyDescent="0.3">
      <c r="A160" s="254">
        <v>10</v>
      </c>
      <c r="B160" s="365" t="s">
        <v>7325</v>
      </c>
      <c r="C160" s="149">
        <v>1</v>
      </c>
      <c r="D160" s="149"/>
      <c r="E160" s="293" t="s">
        <v>300</v>
      </c>
    </row>
    <row r="161" spans="1:5" ht="15.75" hidden="1" outlineLevel="1" thickBot="1" x14ac:dyDescent="0.3">
      <c r="A161" s="254">
        <v>11</v>
      </c>
      <c r="B161" s="333" t="s">
        <v>7326</v>
      </c>
      <c r="C161" s="341">
        <v>1</v>
      </c>
      <c r="D161" s="149"/>
      <c r="E161" s="293" t="s">
        <v>298</v>
      </c>
    </row>
    <row r="162" spans="1:5" ht="15.75" hidden="1" outlineLevel="1" thickBot="1" x14ac:dyDescent="0.3">
      <c r="A162" s="254">
        <v>12</v>
      </c>
      <c r="B162" s="334" t="s">
        <v>280</v>
      </c>
      <c r="C162" s="341"/>
      <c r="D162" s="149"/>
      <c r="E162" s="293" t="s">
        <v>298</v>
      </c>
    </row>
    <row r="163" spans="1:5" ht="15.75" hidden="1" outlineLevel="1" thickBot="1" x14ac:dyDescent="0.3">
      <c r="A163" s="254">
        <v>13</v>
      </c>
      <c r="B163" s="334" t="s">
        <v>7327</v>
      </c>
      <c r="C163" s="341"/>
      <c r="D163" s="149"/>
      <c r="E163" s="293" t="s">
        <v>301</v>
      </c>
    </row>
    <row r="164" spans="1:5" ht="15.75" hidden="1" outlineLevel="1" thickBot="1" x14ac:dyDescent="0.3">
      <c r="A164" s="254">
        <v>14</v>
      </c>
      <c r="B164" s="334" t="s">
        <v>7328</v>
      </c>
      <c r="C164" s="341"/>
      <c r="D164" s="149"/>
      <c r="E164" s="293" t="s">
        <v>298</v>
      </c>
    </row>
    <row r="165" spans="1:5" ht="15.75" hidden="1" outlineLevel="1" thickBot="1" x14ac:dyDescent="0.3">
      <c r="A165" s="254">
        <v>15</v>
      </c>
      <c r="B165" s="334" t="s">
        <v>281</v>
      </c>
      <c r="C165" s="341"/>
      <c r="D165" s="149"/>
      <c r="E165" s="293" t="s">
        <v>298</v>
      </c>
    </row>
    <row r="166" spans="1:5" ht="15.75" hidden="1" outlineLevel="1" thickBot="1" x14ac:dyDescent="0.3">
      <c r="A166" s="254">
        <v>16</v>
      </c>
      <c r="B166" s="334" t="s">
        <v>282</v>
      </c>
      <c r="C166" s="341"/>
      <c r="D166" s="149"/>
      <c r="E166" s="293" t="s">
        <v>298</v>
      </c>
    </row>
    <row r="167" spans="1:5" ht="15.75" hidden="1" outlineLevel="1" thickBot="1" x14ac:dyDescent="0.3">
      <c r="A167" s="254">
        <v>17</v>
      </c>
      <c r="B167" s="334" t="s">
        <v>283</v>
      </c>
      <c r="C167" s="341"/>
      <c r="D167" s="149"/>
      <c r="E167" s="293" t="s">
        <v>298</v>
      </c>
    </row>
    <row r="168" spans="1:5" ht="15.75" hidden="1" outlineLevel="1" thickBot="1" x14ac:dyDescent="0.3">
      <c r="A168" s="254">
        <v>18</v>
      </c>
      <c r="B168" s="334" t="s">
        <v>284</v>
      </c>
      <c r="C168" s="341"/>
      <c r="D168" s="149"/>
      <c r="E168" s="293" t="s">
        <v>301</v>
      </c>
    </row>
    <row r="169" spans="1:5" ht="15.75" hidden="1" outlineLevel="1" thickBot="1" x14ac:dyDescent="0.3">
      <c r="A169" s="254">
        <v>19</v>
      </c>
      <c r="B169" s="334" t="s">
        <v>285</v>
      </c>
      <c r="C169" s="341"/>
      <c r="D169" s="149"/>
      <c r="E169" s="293" t="s">
        <v>301</v>
      </c>
    </row>
    <row r="170" spans="1:5" ht="15.75" hidden="1" outlineLevel="1" thickBot="1" x14ac:dyDescent="0.3">
      <c r="A170" s="254">
        <v>20</v>
      </c>
      <c r="B170" s="333" t="s">
        <v>286</v>
      </c>
      <c r="C170" s="341">
        <v>1</v>
      </c>
      <c r="D170" s="149"/>
      <c r="E170" s="293" t="s">
        <v>298</v>
      </c>
    </row>
    <row r="171" spans="1:5" ht="15.75" hidden="1" outlineLevel="1" thickBot="1" x14ac:dyDescent="0.3">
      <c r="A171" s="254">
        <v>21</v>
      </c>
      <c r="B171" s="333" t="s">
        <v>287</v>
      </c>
      <c r="C171" s="341">
        <v>1</v>
      </c>
      <c r="D171" s="149"/>
      <c r="E171" s="293" t="s">
        <v>298</v>
      </c>
    </row>
    <row r="172" spans="1:5" ht="15.75" hidden="1" outlineLevel="1" thickBot="1" x14ac:dyDescent="0.3">
      <c r="A172" s="254">
        <v>22</v>
      </c>
      <c r="B172" s="334" t="s">
        <v>1364</v>
      </c>
      <c r="C172" s="58"/>
      <c r="D172" s="58"/>
      <c r="E172" s="293" t="s">
        <v>299</v>
      </c>
    </row>
    <row r="173" spans="1:5" ht="15.75" hidden="1" outlineLevel="1" thickBot="1" x14ac:dyDescent="0.3">
      <c r="A173" s="254">
        <v>23</v>
      </c>
      <c r="B173" s="333" t="s">
        <v>288</v>
      </c>
      <c r="C173" s="341">
        <v>1</v>
      </c>
      <c r="D173" s="149">
        <v>1</v>
      </c>
      <c r="E173" s="293" t="s">
        <v>298</v>
      </c>
    </row>
    <row r="174" spans="1:5" ht="15.75" hidden="1" outlineLevel="1" thickBot="1" x14ac:dyDescent="0.3">
      <c r="A174" s="254">
        <v>24</v>
      </c>
      <c r="B174" s="333" t="s">
        <v>1529</v>
      </c>
      <c r="C174" s="341">
        <v>1</v>
      </c>
      <c r="D174" s="149">
        <v>1</v>
      </c>
      <c r="E174" s="293" t="s">
        <v>1777</v>
      </c>
    </row>
    <row r="175" spans="1:5" ht="15.75" hidden="1" outlineLevel="1" thickBot="1" x14ac:dyDescent="0.3">
      <c r="A175" s="254">
        <v>25</v>
      </c>
      <c r="B175" s="334" t="s">
        <v>1774</v>
      </c>
      <c r="C175" s="341"/>
      <c r="D175" s="149">
        <v>1</v>
      </c>
      <c r="E175" s="293" t="s">
        <v>1776</v>
      </c>
    </row>
    <row r="176" spans="1:5" ht="15.75" hidden="1" outlineLevel="1" thickBot="1" x14ac:dyDescent="0.3">
      <c r="A176" s="254">
        <v>26</v>
      </c>
      <c r="B176" s="334" t="s">
        <v>1775</v>
      </c>
      <c r="C176" s="341"/>
      <c r="D176" s="149">
        <v>1</v>
      </c>
      <c r="E176" s="293" t="s">
        <v>1776</v>
      </c>
    </row>
    <row r="177" spans="1:5" ht="15.75" hidden="1" outlineLevel="1" thickBot="1" x14ac:dyDescent="0.3">
      <c r="A177" s="254">
        <v>27</v>
      </c>
      <c r="B177" s="333" t="s">
        <v>289</v>
      </c>
      <c r="C177" s="341">
        <v>1</v>
      </c>
      <c r="D177" s="149"/>
      <c r="E177" s="293" t="s">
        <v>298</v>
      </c>
    </row>
    <row r="178" spans="1:5" ht="15.75" hidden="1" outlineLevel="1" thickBot="1" x14ac:dyDescent="0.3">
      <c r="A178" s="58">
        <v>28</v>
      </c>
      <c r="B178" s="333" t="s">
        <v>290</v>
      </c>
      <c r="C178" s="341">
        <v>1</v>
      </c>
      <c r="D178" s="149"/>
      <c r="E178" s="293" t="s">
        <v>298</v>
      </c>
    </row>
    <row r="179" spans="1:5" ht="15.75" hidden="1" outlineLevel="1" thickBot="1" x14ac:dyDescent="0.3">
      <c r="A179" s="58">
        <v>29</v>
      </c>
      <c r="B179" s="334" t="s">
        <v>291</v>
      </c>
      <c r="C179" s="341"/>
      <c r="D179" s="149"/>
      <c r="E179" s="293" t="s">
        <v>298</v>
      </c>
    </row>
    <row r="180" spans="1:5" ht="15.75" hidden="1" outlineLevel="1" thickBot="1" x14ac:dyDescent="0.3">
      <c r="A180" s="58">
        <v>30</v>
      </c>
      <c r="B180" s="334" t="s">
        <v>292</v>
      </c>
      <c r="C180" s="341"/>
      <c r="D180" s="149"/>
      <c r="E180" s="293" t="s">
        <v>299</v>
      </c>
    </row>
    <row r="181" spans="1:5" ht="15.75" hidden="1" outlineLevel="1" thickBot="1" x14ac:dyDescent="0.3">
      <c r="A181" s="58">
        <v>31</v>
      </c>
      <c r="B181" s="333" t="s">
        <v>2095</v>
      </c>
      <c r="C181" s="341">
        <v>1</v>
      </c>
      <c r="D181" s="149"/>
      <c r="E181" s="293" t="s">
        <v>298</v>
      </c>
    </row>
    <row r="182" spans="1:5" ht="15.75" hidden="1" outlineLevel="1" thickBot="1" x14ac:dyDescent="0.3">
      <c r="A182" s="58">
        <v>32</v>
      </c>
      <c r="B182" s="334" t="s">
        <v>293</v>
      </c>
      <c r="C182" s="341"/>
      <c r="D182" s="149"/>
      <c r="E182" s="293" t="s">
        <v>299</v>
      </c>
    </row>
    <row r="183" spans="1:5" ht="15.75" hidden="1" outlineLevel="1" thickBot="1" x14ac:dyDescent="0.3">
      <c r="A183" s="58">
        <v>33</v>
      </c>
      <c r="B183" s="334" t="s">
        <v>294</v>
      </c>
      <c r="C183" s="341"/>
      <c r="D183" s="149"/>
      <c r="E183" s="293" t="s">
        <v>299</v>
      </c>
    </row>
    <row r="184" spans="1:5" ht="15.75" hidden="1" outlineLevel="1" thickBot="1" x14ac:dyDescent="0.3">
      <c r="A184" s="58">
        <v>34</v>
      </c>
      <c r="B184" s="334" t="s">
        <v>295</v>
      </c>
      <c r="C184" s="341"/>
      <c r="D184" s="28"/>
      <c r="E184" s="293" t="s">
        <v>299</v>
      </c>
    </row>
    <row r="185" spans="1:5" ht="15.75" hidden="1" outlineLevel="1" thickBot="1" x14ac:dyDescent="0.3">
      <c r="A185" s="58">
        <v>35</v>
      </c>
      <c r="B185" s="334" t="s">
        <v>296</v>
      </c>
      <c r="C185" s="149"/>
      <c r="D185" s="28"/>
      <c r="E185" s="293" t="s">
        <v>299</v>
      </c>
    </row>
    <row r="186" spans="1:5" ht="15.75" hidden="1" outlineLevel="1" thickBot="1" x14ac:dyDescent="0.3">
      <c r="A186" s="58">
        <v>36</v>
      </c>
      <c r="B186" s="334" t="s">
        <v>297</v>
      </c>
      <c r="C186" s="149"/>
      <c r="D186" s="28"/>
      <c r="E186" s="293" t="s">
        <v>299</v>
      </c>
    </row>
    <row r="187" spans="1:5" ht="15.75" hidden="1" outlineLevel="1" thickBot="1" x14ac:dyDescent="0.3">
      <c r="A187" s="58">
        <v>37</v>
      </c>
      <c r="B187" s="334" t="s">
        <v>7329</v>
      </c>
      <c r="C187" s="58"/>
      <c r="D187" s="210">
        <v>1</v>
      </c>
      <c r="E187" s="293" t="s">
        <v>7330</v>
      </c>
    </row>
    <row r="188" spans="1:5" ht="15.75" hidden="1" outlineLevel="1" thickBot="1" x14ac:dyDescent="0.3">
      <c r="A188" s="58">
        <v>38</v>
      </c>
      <c r="B188" s="334" t="s">
        <v>7331</v>
      </c>
      <c r="C188" s="58"/>
      <c r="D188" s="833"/>
      <c r="E188" s="293" t="s">
        <v>7330</v>
      </c>
    </row>
    <row r="189" spans="1:5" ht="15.75" hidden="1" outlineLevel="1" thickBot="1" x14ac:dyDescent="0.3">
      <c r="A189" s="58">
        <v>39</v>
      </c>
      <c r="C189" s="58"/>
      <c r="D189" s="833"/>
      <c r="E189" s="293"/>
    </row>
    <row r="190" spans="1:5" ht="15.75" hidden="1" outlineLevel="1" thickBot="1" x14ac:dyDescent="0.3">
      <c r="A190" s="58">
        <v>40</v>
      </c>
      <c r="B190" s="118"/>
      <c r="C190" s="58"/>
      <c r="D190" s="833"/>
      <c r="E190" s="293"/>
    </row>
    <row r="191" spans="1:5" ht="15.75" hidden="1" outlineLevel="1" thickBot="1" x14ac:dyDescent="0.3">
      <c r="A191" s="58">
        <v>41</v>
      </c>
      <c r="B191" s="334" t="s">
        <v>7332</v>
      </c>
      <c r="C191" s="58"/>
      <c r="D191" s="833"/>
      <c r="E191" s="293" t="s">
        <v>669</v>
      </c>
    </row>
    <row r="192" spans="1:5" ht="15.75" hidden="1" outlineLevel="1" thickBot="1" x14ac:dyDescent="0.3">
      <c r="A192" s="58">
        <v>42</v>
      </c>
      <c r="B192" s="420"/>
      <c r="C192" s="58"/>
      <c r="D192" s="833"/>
      <c r="E192" s="293" t="s">
        <v>670</v>
      </c>
    </row>
    <row r="193" spans="1:5" ht="15.75" hidden="1" outlineLevel="1" thickBot="1" x14ac:dyDescent="0.3">
      <c r="A193" s="58">
        <v>43</v>
      </c>
      <c r="B193" s="420"/>
      <c r="C193" s="254"/>
      <c r="D193" s="833"/>
      <c r="E193" s="293" t="s">
        <v>671</v>
      </c>
    </row>
    <row r="194" spans="1:5" ht="15.75" hidden="1" outlineLevel="1" thickBot="1" x14ac:dyDescent="0.3">
      <c r="A194" s="58">
        <v>44</v>
      </c>
      <c r="B194" s="420"/>
      <c r="C194" s="58"/>
      <c r="D194" s="833"/>
      <c r="E194" s="293" t="s">
        <v>672</v>
      </c>
    </row>
    <row r="195" spans="1:5" ht="15.75" hidden="1" outlineLevel="1" thickBot="1" x14ac:dyDescent="0.3">
      <c r="A195" s="58">
        <v>45</v>
      </c>
      <c r="B195" s="420"/>
      <c r="C195" s="58"/>
      <c r="D195" s="833"/>
      <c r="E195" s="293" t="s">
        <v>673</v>
      </c>
    </row>
    <row r="196" spans="1:5" ht="15.75" hidden="1" outlineLevel="1" thickBot="1" x14ac:dyDescent="0.3">
      <c r="A196" s="58">
        <v>46</v>
      </c>
      <c r="B196" s="420"/>
      <c r="C196" s="58"/>
      <c r="D196" s="833"/>
      <c r="E196" s="293" t="s">
        <v>674</v>
      </c>
    </row>
    <row r="197" spans="1:5" ht="15.75" hidden="1" outlineLevel="1" thickBot="1" x14ac:dyDescent="0.3">
      <c r="A197" s="58">
        <v>47</v>
      </c>
      <c r="B197" s="420"/>
      <c r="C197" s="58"/>
      <c r="D197" s="833"/>
      <c r="E197" s="293" t="s">
        <v>675</v>
      </c>
    </row>
    <row r="198" spans="1:5" ht="15.75" hidden="1" outlineLevel="1" thickBot="1" x14ac:dyDescent="0.3">
      <c r="A198" s="58">
        <v>48</v>
      </c>
      <c r="B198" s="420"/>
      <c r="C198" s="58"/>
      <c r="D198" s="833"/>
      <c r="E198" s="293" t="s">
        <v>676</v>
      </c>
    </row>
    <row r="199" spans="1:5" ht="15.75" collapsed="1" thickBot="1" x14ac:dyDescent="0.3">
      <c r="A199" s="186" t="s">
        <v>2221</v>
      </c>
      <c r="B199" s="116"/>
      <c r="C199" s="31"/>
      <c r="D199" s="225"/>
    </row>
    <row r="200" spans="1:5" hidden="1" outlineLevel="1" x14ac:dyDescent="0.25">
      <c r="A200" s="58">
        <v>1</v>
      </c>
      <c r="B200" s="333" t="s">
        <v>2094</v>
      </c>
      <c r="C200" s="341">
        <v>1</v>
      </c>
      <c r="D200" s="263">
        <v>1</v>
      </c>
    </row>
    <row r="201" spans="1:5" hidden="1" outlineLevel="1" x14ac:dyDescent="0.25">
      <c r="A201" s="58">
        <v>2</v>
      </c>
      <c r="B201" s="333" t="s">
        <v>277</v>
      </c>
      <c r="C201" s="341">
        <v>1</v>
      </c>
      <c r="D201" s="263">
        <v>1</v>
      </c>
    </row>
    <row r="202" spans="1:5" hidden="1" outlineLevel="1" x14ac:dyDescent="0.25">
      <c r="A202" s="58">
        <v>3</v>
      </c>
      <c r="B202" s="333" t="s">
        <v>2028</v>
      </c>
      <c r="C202" s="341">
        <v>1</v>
      </c>
      <c r="D202" s="263">
        <v>1</v>
      </c>
    </row>
    <row r="203" spans="1:5" hidden="1" outlineLevel="1" x14ac:dyDescent="0.25">
      <c r="A203" s="58">
        <v>4</v>
      </c>
      <c r="B203" s="334" t="s">
        <v>278</v>
      </c>
      <c r="C203" s="341"/>
      <c r="D203" s="263"/>
    </row>
    <row r="204" spans="1:5" hidden="1" outlineLevel="1" x14ac:dyDescent="0.25">
      <c r="A204" s="58">
        <v>5</v>
      </c>
      <c r="B204" s="334" t="s">
        <v>2018</v>
      </c>
      <c r="C204" s="341"/>
      <c r="D204" s="263"/>
    </row>
    <row r="205" spans="1:5" hidden="1" outlineLevel="1" x14ac:dyDescent="0.25">
      <c r="A205" s="58">
        <v>6</v>
      </c>
      <c r="B205" s="334" t="s">
        <v>2019</v>
      </c>
      <c r="C205" s="341"/>
      <c r="D205" s="263"/>
    </row>
    <row r="206" spans="1:5" hidden="1" outlineLevel="1" x14ac:dyDescent="0.25">
      <c r="A206" s="58">
        <v>7</v>
      </c>
      <c r="B206" s="334" t="s">
        <v>279</v>
      </c>
      <c r="C206" s="341"/>
      <c r="D206" s="263"/>
    </row>
    <row r="207" spans="1:5" hidden="1" outlineLevel="1" x14ac:dyDescent="0.25">
      <c r="A207" s="58">
        <v>8</v>
      </c>
      <c r="B207" s="334" t="s">
        <v>2020</v>
      </c>
      <c r="C207" s="341"/>
      <c r="D207" s="263"/>
    </row>
    <row r="208" spans="1:5" hidden="1" outlineLevel="1" x14ac:dyDescent="0.25">
      <c r="A208" s="58">
        <v>9</v>
      </c>
      <c r="B208" s="365" t="s">
        <v>2201</v>
      </c>
      <c r="C208" s="341">
        <v>1</v>
      </c>
      <c r="D208" s="263"/>
    </row>
    <row r="209" spans="1:4" hidden="1" outlineLevel="1" x14ac:dyDescent="0.25">
      <c r="A209" s="58">
        <v>10</v>
      </c>
      <c r="B209" s="333" t="s">
        <v>2089</v>
      </c>
      <c r="C209" s="149">
        <v>1</v>
      </c>
      <c r="D209" s="263"/>
    </row>
    <row r="210" spans="1:4" hidden="1" outlineLevel="1" x14ac:dyDescent="0.25">
      <c r="A210" s="58">
        <v>11</v>
      </c>
      <c r="B210" s="333" t="s">
        <v>2090</v>
      </c>
      <c r="C210" s="341">
        <v>1</v>
      </c>
      <c r="D210" s="263"/>
    </row>
    <row r="211" spans="1:4" hidden="1" outlineLevel="1" x14ac:dyDescent="0.25">
      <c r="A211" s="58">
        <v>12</v>
      </c>
      <c r="B211" s="334" t="s">
        <v>2091</v>
      </c>
      <c r="C211" s="341"/>
      <c r="D211" s="263"/>
    </row>
    <row r="212" spans="1:4" hidden="1" outlineLevel="1" x14ac:dyDescent="0.25">
      <c r="A212" s="58">
        <v>13</v>
      </c>
      <c r="B212" s="334" t="s">
        <v>2092</v>
      </c>
      <c r="C212" s="341"/>
      <c r="D212" s="263"/>
    </row>
    <row r="213" spans="1:4" hidden="1" outlineLevel="1" x14ac:dyDescent="0.25">
      <c r="A213" s="58">
        <v>14</v>
      </c>
      <c r="B213" s="333" t="s">
        <v>2093</v>
      </c>
      <c r="C213" s="341">
        <v>1</v>
      </c>
      <c r="D213" s="263"/>
    </row>
    <row r="214" spans="1:4" hidden="1" outlineLevel="1" x14ac:dyDescent="0.25">
      <c r="A214" s="58">
        <v>15</v>
      </c>
      <c r="B214" s="334" t="s">
        <v>281</v>
      </c>
      <c r="C214" s="341"/>
      <c r="D214" s="263"/>
    </row>
    <row r="215" spans="1:4" hidden="1" outlineLevel="1" x14ac:dyDescent="0.25">
      <c r="A215" s="58">
        <v>16</v>
      </c>
      <c r="B215" s="334" t="s">
        <v>282</v>
      </c>
      <c r="C215" s="341"/>
      <c r="D215" s="263"/>
    </row>
    <row r="216" spans="1:4" hidden="1" outlineLevel="1" x14ac:dyDescent="0.25">
      <c r="A216" s="58">
        <v>17</v>
      </c>
      <c r="B216" s="334" t="s">
        <v>283</v>
      </c>
      <c r="C216" s="341"/>
      <c r="D216" s="263"/>
    </row>
    <row r="217" spans="1:4" hidden="1" outlineLevel="1" x14ac:dyDescent="0.25">
      <c r="A217" s="58">
        <v>18</v>
      </c>
      <c r="B217" s="334" t="s">
        <v>284</v>
      </c>
      <c r="C217" s="341"/>
      <c r="D217" s="263"/>
    </row>
    <row r="218" spans="1:4" hidden="1" outlineLevel="1" x14ac:dyDescent="0.25">
      <c r="A218" s="58">
        <v>19</v>
      </c>
      <c r="B218" s="334" t="s">
        <v>285</v>
      </c>
      <c r="C218" s="341"/>
      <c r="D218" s="263"/>
    </row>
    <row r="219" spans="1:4" hidden="1" outlineLevel="1" x14ac:dyDescent="0.25">
      <c r="A219" s="58">
        <v>20</v>
      </c>
      <c r="B219" s="333" t="s">
        <v>286</v>
      </c>
      <c r="C219" s="341">
        <v>1</v>
      </c>
      <c r="D219" s="263"/>
    </row>
    <row r="220" spans="1:4" hidden="1" outlineLevel="1" x14ac:dyDescent="0.25">
      <c r="A220" s="58">
        <v>21</v>
      </c>
      <c r="B220" s="333" t="s">
        <v>287</v>
      </c>
      <c r="C220" s="341">
        <v>1</v>
      </c>
      <c r="D220" s="263"/>
    </row>
    <row r="221" spans="1:4" hidden="1" outlineLevel="1" x14ac:dyDescent="0.25">
      <c r="A221" s="58">
        <v>22</v>
      </c>
      <c r="B221" s="334" t="s">
        <v>1364</v>
      </c>
      <c r="C221" s="58"/>
      <c r="D221" s="51"/>
    </row>
    <row r="222" spans="1:4" hidden="1" outlineLevel="1" x14ac:dyDescent="0.25">
      <c r="A222" s="58">
        <v>23</v>
      </c>
      <c r="B222" s="333" t="s">
        <v>288</v>
      </c>
      <c r="C222" s="341">
        <v>1</v>
      </c>
      <c r="D222" s="263">
        <v>1</v>
      </c>
    </row>
    <row r="223" spans="1:4" hidden="1" outlineLevel="1" x14ac:dyDescent="0.25">
      <c r="A223" s="58">
        <v>24</v>
      </c>
      <c r="B223" s="333" t="s">
        <v>1529</v>
      </c>
      <c r="C223" s="341">
        <v>1</v>
      </c>
      <c r="D223" s="263">
        <v>1</v>
      </c>
    </row>
    <row r="224" spans="1:4" hidden="1" outlineLevel="1" x14ac:dyDescent="0.25">
      <c r="A224" s="58">
        <v>25</v>
      </c>
      <c r="B224" s="334" t="s">
        <v>1774</v>
      </c>
      <c r="C224" s="341"/>
      <c r="D224" s="263">
        <v>1</v>
      </c>
    </row>
    <row r="225" spans="1:4" hidden="1" outlineLevel="1" x14ac:dyDescent="0.25">
      <c r="A225" s="58">
        <v>26</v>
      </c>
      <c r="B225" s="334" t="s">
        <v>1775</v>
      </c>
      <c r="C225" s="341"/>
      <c r="D225" s="263">
        <v>1</v>
      </c>
    </row>
    <row r="226" spans="1:4" hidden="1" outlineLevel="1" x14ac:dyDescent="0.25">
      <c r="A226" s="58">
        <v>27</v>
      </c>
      <c r="B226" s="333" t="s">
        <v>289</v>
      </c>
      <c r="C226" s="341">
        <v>1</v>
      </c>
      <c r="D226" s="263"/>
    </row>
    <row r="227" spans="1:4" hidden="1" outlineLevel="1" x14ac:dyDescent="0.25">
      <c r="A227" s="58">
        <v>28</v>
      </c>
      <c r="B227" s="333" t="s">
        <v>290</v>
      </c>
      <c r="C227" s="341">
        <v>1</v>
      </c>
      <c r="D227" s="263"/>
    </row>
    <row r="228" spans="1:4" hidden="1" outlineLevel="1" x14ac:dyDescent="0.25">
      <c r="A228" s="58">
        <v>29</v>
      </c>
      <c r="B228" s="333" t="s">
        <v>291</v>
      </c>
      <c r="C228" s="341">
        <v>1</v>
      </c>
      <c r="D228" s="263"/>
    </row>
    <row r="229" spans="1:4" hidden="1" outlineLevel="1" x14ac:dyDescent="0.25">
      <c r="A229" s="58">
        <v>30</v>
      </c>
      <c r="B229" s="334" t="s">
        <v>292</v>
      </c>
      <c r="C229" s="341"/>
      <c r="D229" s="263"/>
    </row>
    <row r="230" spans="1:4" hidden="1" outlineLevel="1" x14ac:dyDescent="0.25">
      <c r="A230" s="58">
        <v>31</v>
      </c>
      <c r="B230" s="333" t="s">
        <v>2095</v>
      </c>
      <c r="C230" s="341">
        <v>1</v>
      </c>
      <c r="D230" s="263"/>
    </row>
    <row r="231" spans="1:4" hidden="1" outlineLevel="1" x14ac:dyDescent="0.25">
      <c r="A231" s="58">
        <v>32</v>
      </c>
      <c r="B231" s="334" t="s">
        <v>293</v>
      </c>
      <c r="C231" s="341"/>
      <c r="D231" s="263"/>
    </row>
    <row r="232" spans="1:4" hidden="1" outlineLevel="1" x14ac:dyDescent="0.25">
      <c r="A232" s="58">
        <v>33</v>
      </c>
      <c r="B232" s="334" t="s">
        <v>294</v>
      </c>
      <c r="C232" s="341"/>
      <c r="D232" s="263"/>
    </row>
    <row r="233" spans="1:4" hidden="1" outlineLevel="1" x14ac:dyDescent="0.25">
      <c r="A233" s="58">
        <v>34</v>
      </c>
      <c r="B233" s="334" t="s">
        <v>295</v>
      </c>
      <c r="C233" s="341"/>
      <c r="D233" s="226"/>
    </row>
    <row r="234" spans="1:4" hidden="1" outlineLevel="1" x14ac:dyDescent="0.25">
      <c r="A234" s="58">
        <v>35</v>
      </c>
      <c r="B234" s="334" t="s">
        <v>296</v>
      </c>
      <c r="C234" s="149"/>
      <c r="D234" s="226"/>
    </row>
    <row r="235" spans="1:4" hidden="1" outlineLevel="1" x14ac:dyDescent="0.25">
      <c r="A235" s="58">
        <v>36</v>
      </c>
      <c r="B235" s="334" t="s">
        <v>297</v>
      </c>
      <c r="C235" s="149"/>
      <c r="D235" s="226"/>
    </row>
    <row r="236" spans="1:4" hidden="1" outlineLevel="1" x14ac:dyDescent="0.25">
      <c r="A236" s="58">
        <v>37</v>
      </c>
      <c r="B236" s="118"/>
      <c r="C236" s="58"/>
      <c r="D236" s="263"/>
    </row>
    <row r="237" spans="1:4" hidden="1" outlineLevel="1" x14ac:dyDescent="0.25">
      <c r="A237" s="58">
        <v>38</v>
      </c>
      <c r="B237" s="118"/>
      <c r="C237" s="58"/>
    </row>
    <row r="238" spans="1:4" hidden="1" outlineLevel="1" x14ac:dyDescent="0.25">
      <c r="A238" s="58">
        <v>39</v>
      </c>
      <c r="B238" s="118"/>
      <c r="C238" s="58"/>
    </row>
    <row r="239" spans="1:4" hidden="1" outlineLevel="1" x14ac:dyDescent="0.25">
      <c r="A239" s="58">
        <v>40</v>
      </c>
      <c r="B239" s="118"/>
      <c r="C239" s="58"/>
      <c r="D239" s="51"/>
    </row>
    <row r="240" spans="1:4" hidden="1" outlineLevel="1" x14ac:dyDescent="0.25">
      <c r="A240" s="58">
        <v>41</v>
      </c>
      <c r="B240" s="419"/>
      <c r="C240" s="58"/>
      <c r="D240" s="51"/>
    </row>
    <row r="241" spans="1:4" hidden="1" outlineLevel="1" x14ac:dyDescent="0.25">
      <c r="A241" s="58">
        <v>42</v>
      </c>
      <c r="B241" s="420"/>
      <c r="C241" s="58"/>
      <c r="D241" s="51"/>
    </row>
    <row r="242" spans="1:4" hidden="1" outlineLevel="1" x14ac:dyDescent="0.25">
      <c r="A242" s="58">
        <v>43</v>
      </c>
      <c r="B242" s="420"/>
      <c r="C242" s="254"/>
      <c r="D242" s="51"/>
    </row>
    <row r="243" spans="1:4" hidden="1" outlineLevel="1" x14ac:dyDescent="0.25">
      <c r="A243" s="58">
        <v>44</v>
      </c>
      <c r="B243" s="420"/>
      <c r="C243" s="58"/>
      <c r="D243" s="51"/>
    </row>
    <row r="244" spans="1:4" hidden="1" outlineLevel="1" x14ac:dyDescent="0.25">
      <c r="A244" s="58">
        <v>45</v>
      </c>
      <c r="B244" s="420"/>
      <c r="C244" s="58"/>
      <c r="D244" s="51"/>
    </row>
    <row r="245" spans="1:4" hidden="1" outlineLevel="1" x14ac:dyDescent="0.25">
      <c r="A245" s="58">
        <v>46</v>
      </c>
      <c r="B245" s="420"/>
      <c r="C245" s="58"/>
      <c r="D245" s="51"/>
    </row>
    <row r="246" spans="1:4" hidden="1" outlineLevel="1" x14ac:dyDescent="0.25">
      <c r="A246" s="58">
        <v>47</v>
      </c>
      <c r="B246" s="420"/>
      <c r="C246" s="58"/>
      <c r="D246" s="51"/>
    </row>
    <row r="247" spans="1:4" ht="15.75" hidden="1" outlineLevel="1" thickBot="1" x14ac:dyDescent="0.3">
      <c r="A247" s="58">
        <v>48</v>
      </c>
      <c r="B247" s="420"/>
      <c r="C247" s="58"/>
      <c r="D247" s="51"/>
    </row>
    <row r="248" spans="1:4" ht="15.75" collapsed="1" thickBot="1" x14ac:dyDescent="0.3">
      <c r="A248" s="30" t="s">
        <v>35</v>
      </c>
      <c r="B248" s="116"/>
      <c r="C248" s="31"/>
      <c r="D248" s="225"/>
    </row>
    <row r="249" spans="1:4" hidden="1" outlineLevel="1" x14ac:dyDescent="0.25">
      <c r="A249" s="58">
        <v>1</v>
      </c>
      <c r="B249" s="123"/>
      <c r="C249" s="58"/>
      <c r="D249" s="51"/>
    </row>
    <row r="250" spans="1:4" hidden="1" outlineLevel="1" x14ac:dyDescent="0.25">
      <c r="A250" s="58">
        <v>2</v>
      </c>
      <c r="B250" s="123"/>
      <c r="C250" s="58"/>
      <c r="D250" s="51"/>
    </row>
    <row r="251" spans="1:4" hidden="1" outlineLevel="1" x14ac:dyDescent="0.25">
      <c r="A251" s="58">
        <v>3</v>
      </c>
      <c r="B251" s="123"/>
      <c r="C251" s="58"/>
      <c r="D251" s="51"/>
    </row>
    <row r="252" spans="1:4" hidden="1" outlineLevel="1" x14ac:dyDescent="0.25">
      <c r="A252" s="58">
        <v>4</v>
      </c>
      <c r="B252" s="123"/>
      <c r="C252" s="58"/>
      <c r="D252" s="51"/>
    </row>
    <row r="253" spans="1:4" hidden="1" outlineLevel="1" x14ac:dyDescent="0.25">
      <c r="A253" s="58">
        <v>5</v>
      </c>
      <c r="B253" s="123"/>
      <c r="C253" s="58"/>
      <c r="D253" s="51"/>
    </row>
    <row r="254" spans="1:4" hidden="1" outlineLevel="1" x14ac:dyDescent="0.25">
      <c r="A254" s="58">
        <v>6</v>
      </c>
      <c r="B254" s="123"/>
      <c r="C254" s="58"/>
      <c r="D254" s="51"/>
    </row>
    <row r="255" spans="1:4" hidden="1" outlineLevel="1" x14ac:dyDescent="0.25">
      <c r="A255" s="58">
        <v>7</v>
      </c>
      <c r="B255" s="123"/>
      <c r="C255" s="58"/>
      <c r="D255" s="51"/>
    </row>
    <row r="256" spans="1:4" hidden="1" outlineLevel="1" x14ac:dyDescent="0.25">
      <c r="A256" s="58">
        <v>8</v>
      </c>
      <c r="B256" s="123"/>
      <c r="C256" s="58"/>
      <c r="D256" s="51"/>
    </row>
    <row r="257" spans="1:4" hidden="1" outlineLevel="1" x14ac:dyDescent="0.25">
      <c r="A257" s="58">
        <v>9</v>
      </c>
      <c r="B257" s="123"/>
      <c r="C257" s="58"/>
      <c r="D257" s="51"/>
    </row>
    <row r="258" spans="1:4" hidden="1" outlineLevel="1" x14ac:dyDescent="0.25">
      <c r="A258" s="58">
        <v>10</v>
      </c>
      <c r="B258" s="123"/>
      <c r="C258" s="58"/>
      <c r="D258" s="51"/>
    </row>
    <row r="259" spans="1:4" hidden="1" outlineLevel="1" x14ac:dyDescent="0.25">
      <c r="A259" s="58">
        <v>11</v>
      </c>
      <c r="B259" s="123"/>
      <c r="C259" s="58"/>
      <c r="D259" s="51"/>
    </row>
    <row r="260" spans="1:4" hidden="1" outlineLevel="1" x14ac:dyDescent="0.25">
      <c r="A260" s="58">
        <v>12</v>
      </c>
      <c r="B260" s="123"/>
      <c r="C260" s="58"/>
      <c r="D260" s="51"/>
    </row>
    <row r="261" spans="1:4" hidden="1" outlineLevel="1" x14ac:dyDescent="0.25">
      <c r="A261" s="58">
        <v>13</v>
      </c>
      <c r="B261" s="123"/>
      <c r="C261" s="58"/>
      <c r="D261" s="51"/>
    </row>
    <row r="262" spans="1:4" hidden="1" outlineLevel="1" x14ac:dyDescent="0.25">
      <c r="A262" s="58">
        <v>14</v>
      </c>
      <c r="B262" s="123"/>
      <c r="C262" s="58"/>
      <c r="D262" s="51"/>
    </row>
    <row r="263" spans="1:4" hidden="1" outlineLevel="1" x14ac:dyDescent="0.25">
      <c r="A263" s="58">
        <v>15</v>
      </c>
      <c r="B263" s="123"/>
      <c r="C263" s="58"/>
      <c r="D263" s="51"/>
    </row>
    <row r="264" spans="1:4" hidden="1" outlineLevel="1" x14ac:dyDescent="0.25">
      <c r="A264" s="58">
        <v>16</v>
      </c>
      <c r="B264" s="123"/>
      <c r="C264" s="58"/>
      <c r="D264" s="51"/>
    </row>
    <row r="265" spans="1:4" hidden="1" outlineLevel="1" x14ac:dyDescent="0.25">
      <c r="A265" s="58">
        <v>17</v>
      </c>
      <c r="B265" s="123"/>
      <c r="C265" s="58"/>
      <c r="D265" s="51"/>
    </row>
    <row r="266" spans="1:4" hidden="1" outlineLevel="1" x14ac:dyDescent="0.25">
      <c r="A266" s="58">
        <v>18</v>
      </c>
      <c r="B266" s="123"/>
      <c r="C266" s="58"/>
      <c r="D266" s="51"/>
    </row>
    <row r="267" spans="1:4" hidden="1" outlineLevel="1" x14ac:dyDescent="0.25">
      <c r="A267" s="58">
        <v>19</v>
      </c>
      <c r="B267" s="123"/>
      <c r="C267" s="58"/>
      <c r="D267" s="51"/>
    </row>
    <row r="268" spans="1:4" hidden="1" outlineLevel="1" x14ac:dyDescent="0.25">
      <c r="A268" s="58">
        <v>20</v>
      </c>
      <c r="B268" s="123"/>
      <c r="C268" s="58"/>
      <c r="D268" s="51"/>
    </row>
    <row r="269" spans="1:4" hidden="1" outlineLevel="1" x14ac:dyDescent="0.25">
      <c r="A269" s="58">
        <v>21</v>
      </c>
      <c r="B269" s="123"/>
      <c r="C269" s="58"/>
      <c r="D269" s="51"/>
    </row>
    <row r="270" spans="1:4" hidden="1" outlineLevel="1" x14ac:dyDescent="0.25">
      <c r="A270" s="58">
        <v>22</v>
      </c>
      <c r="B270" s="123"/>
      <c r="C270" s="58"/>
      <c r="D270" s="51"/>
    </row>
    <row r="271" spans="1:4" hidden="1" outlineLevel="1" x14ac:dyDescent="0.25">
      <c r="A271" s="58">
        <v>23</v>
      </c>
      <c r="B271" s="123"/>
      <c r="C271" s="58"/>
      <c r="D271" s="51"/>
    </row>
    <row r="272" spans="1:4" hidden="1" outlineLevel="1" x14ac:dyDescent="0.25">
      <c r="A272" s="58">
        <v>24</v>
      </c>
      <c r="B272" s="123"/>
      <c r="C272" s="58"/>
      <c r="D272" s="51"/>
    </row>
    <row r="273" spans="1:4" hidden="1" outlineLevel="1" x14ac:dyDescent="0.25">
      <c r="A273" s="58">
        <v>25</v>
      </c>
      <c r="B273" s="123"/>
      <c r="C273" s="58"/>
      <c r="D273" s="51"/>
    </row>
    <row r="274" spans="1:4" hidden="1" outlineLevel="1" x14ac:dyDescent="0.25">
      <c r="A274" s="58">
        <v>26</v>
      </c>
      <c r="B274" s="123"/>
      <c r="C274" s="58"/>
      <c r="D274" s="51"/>
    </row>
    <row r="275" spans="1:4" hidden="1" outlineLevel="1" x14ac:dyDescent="0.25">
      <c r="A275" s="58">
        <v>27</v>
      </c>
      <c r="B275" s="123"/>
      <c r="C275" s="58"/>
      <c r="D275" s="51"/>
    </row>
    <row r="276" spans="1:4" hidden="1" outlineLevel="1" x14ac:dyDescent="0.25">
      <c r="A276" s="58">
        <v>28</v>
      </c>
      <c r="B276" s="123"/>
      <c r="C276" s="58"/>
      <c r="D276" s="51"/>
    </row>
    <row r="277" spans="1:4" hidden="1" outlineLevel="1" x14ac:dyDescent="0.25">
      <c r="A277" s="58">
        <v>29</v>
      </c>
      <c r="B277" s="123"/>
      <c r="C277" s="58"/>
      <c r="D277" s="51"/>
    </row>
    <row r="278" spans="1:4" hidden="1" outlineLevel="1" x14ac:dyDescent="0.25">
      <c r="A278" s="58">
        <v>30</v>
      </c>
      <c r="B278" s="123"/>
      <c r="C278" s="58"/>
      <c r="D278" s="51"/>
    </row>
    <row r="279" spans="1:4" hidden="1" outlineLevel="1" x14ac:dyDescent="0.25">
      <c r="A279" s="58">
        <v>31</v>
      </c>
      <c r="B279" s="123"/>
      <c r="C279" s="58"/>
      <c r="D279" s="51"/>
    </row>
    <row r="280" spans="1:4" hidden="1" outlineLevel="1" x14ac:dyDescent="0.25">
      <c r="A280" s="58">
        <v>32</v>
      </c>
      <c r="B280" s="123"/>
      <c r="C280" s="58"/>
      <c r="D280" s="51"/>
    </row>
    <row r="281" spans="1:4" hidden="1" outlineLevel="1" x14ac:dyDescent="0.25">
      <c r="A281" s="58">
        <v>33</v>
      </c>
      <c r="B281" s="123"/>
      <c r="C281" s="58"/>
      <c r="D281" s="51"/>
    </row>
    <row r="282" spans="1:4" hidden="1" outlineLevel="1" x14ac:dyDescent="0.25">
      <c r="A282" s="58">
        <v>34</v>
      </c>
      <c r="B282" s="117"/>
      <c r="C282" s="58"/>
      <c r="D282" s="51"/>
    </row>
    <row r="283" spans="1:4" hidden="1" outlineLevel="1" x14ac:dyDescent="0.25">
      <c r="A283" s="58">
        <v>35</v>
      </c>
      <c r="B283" s="117"/>
      <c r="C283" s="58"/>
      <c r="D283" s="51"/>
    </row>
    <row r="284" spans="1:4" hidden="1" outlineLevel="1" x14ac:dyDescent="0.25">
      <c r="A284" s="58">
        <v>36</v>
      </c>
      <c r="B284" s="117"/>
      <c r="C284" s="58"/>
      <c r="D284" s="51"/>
    </row>
    <row r="285" spans="1:4" hidden="1" outlineLevel="1" x14ac:dyDescent="0.25">
      <c r="A285" s="58">
        <v>37</v>
      </c>
      <c r="B285" s="117"/>
      <c r="C285" s="58"/>
      <c r="D285" s="51"/>
    </row>
    <row r="286" spans="1:4" hidden="1" outlineLevel="1" x14ac:dyDescent="0.25">
      <c r="A286" s="58">
        <v>38</v>
      </c>
      <c r="B286" s="117"/>
      <c r="C286" s="58"/>
      <c r="D286" s="51"/>
    </row>
    <row r="287" spans="1:4" hidden="1" outlineLevel="1" x14ac:dyDescent="0.25">
      <c r="A287" s="58">
        <v>39</v>
      </c>
      <c r="B287" s="117"/>
      <c r="C287" s="58"/>
      <c r="D287" s="51"/>
    </row>
    <row r="288" spans="1:4" hidden="1" outlineLevel="1" x14ac:dyDescent="0.25">
      <c r="A288" s="58">
        <v>40</v>
      </c>
      <c r="B288" s="117"/>
      <c r="C288" s="58"/>
      <c r="D288" s="51"/>
    </row>
    <row r="289" spans="1:4" hidden="1" outlineLevel="1" x14ac:dyDescent="0.25">
      <c r="A289" s="58">
        <v>41</v>
      </c>
      <c r="B289" s="117"/>
      <c r="C289" s="58"/>
      <c r="D289" s="51"/>
    </row>
    <row r="290" spans="1:4" hidden="1" outlineLevel="1" x14ac:dyDescent="0.25">
      <c r="A290" s="58">
        <v>42</v>
      </c>
      <c r="B290" s="117"/>
      <c r="C290" s="58"/>
      <c r="D290" s="51"/>
    </row>
    <row r="291" spans="1:4" hidden="1" outlineLevel="1" x14ac:dyDescent="0.25">
      <c r="A291" s="58">
        <v>43</v>
      </c>
      <c r="B291" s="117"/>
      <c r="C291" s="58"/>
      <c r="D291" s="51"/>
    </row>
    <row r="292" spans="1:4" hidden="1" outlineLevel="1" x14ac:dyDescent="0.25">
      <c r="A292" s="58">
        <v>44</v>
      </c>
      <c r="B292" s="117"/>
      <c r="C292" s="58"/>
      <c r="D292" s="51"/>
    </row>
    <row r="293" spans="1:4" hidden="1" outlineLevel="1" x14ac:dyDescent="0.25">
      <c r="A293" s="58">
        <v>45</v>
      </c>
      <c r="B293" s="117"/>
      <c r="C293" s="58"/>
      <c r="D293" s="51"/>
    </row>
    <row r="294" spans="1:4" hidden="1" outlineLevel="1" x14ac:dyDescent="0.25">
      <c r="A294" s="58">
        <v>46</v>
      </c>
      <c r="B294" s="117"/>
      <c r="C294" s="58"/>
      <c r="D294" s="51"/>
    </row>
    <row r="295" spans="1:4" hidden="1" outlineLevel="1" x14ac:dyDescent="0.25">
      <c r="A295" s="58">
        <v>47</v>
      </c>
      <c r="B295" s="117"/>
      <c r="C295" s="58"/>
      <c r="D295" s="51"/>
    </row>
    <row r="296" spans="1:4" ht="15.75" hidden="1" outlineLevel="1" thickBot="1" x14ac:dyDescent="0.3">
      <c r="A296" s="58">
        <v>48</v>
      </c>
      <c r="B296" s="117"/>
      <c r="C296" s="58"/>
      <c r="D296" s="51"/>
    </row>
    <row r="297" spans="1:4" ht="15.75" collapsed="1" thickBot="1" x14ac:dyDescent="0.3">
      <c r="A297" s="30" t="s">
        <v>36</v>
      </c>
      <c r="B297" s="116"/>
      <c r="C297" s="31"/>
      <c r="D297" s="225"/>
    </row>
    <row r="298" spans="1:4" hidden="1" outlineLevel="1" x14ac:dyDescent="0.25">
      <c r="A298" s="58">
        <v>1</v>
      </c>
      <c r="B298" s="123"/>
      <c r="C298" s="58"/>
      <c r="D298" s="51"/>
    </row>
    <row r="299" spans="1:4" hidden="1" outlineLevel="1" x14ac:dyDescent="0.25">
      <c r="A299" s="58">
        <v>2</v>
      </c>
      <c r="B299" s="123"/>
      <c r="C299" s="58"/>
      <c r="D299" s="51"/>
    </row>
    <row r="300" spans="1:4" hidden="1" outlineLevel="1" x14ac:dyDescent="0.25">
      <c r="A300" s="58">
        <v>3</v>
      </c>
      <c r="B300" s="123"/>
      <c r="C300" s="58"/>
      <c r="D300" s="51"/>
    </row>
    <row r="301" spans="1:4" hidden="1" outlineLevel="1" x14ac:dyDescent="0.25">
      <c r="A301" s="58">
        <v>4</v>
      </c>
      <c r="B301" s="123"/>
      <c r="C301" s="58"/>
      <c r="D301" s="51"/>
    </row>
    <row r="302" spans="1:4" hidden="1" outlineLevel="1" x14ac:dyDescent="0.25">
      <c r="A302" s="58">
        <v>5</v>
      </c>
      <c r="B302" s="123"/>
      <c r="C302" s="58"/>
      <c r="D302" s="51"/>
    </row>
    <row r="303" spans="1:4" hidden="1" outlineLevel="1" x14ac:dyDescent="0.25">
      <c r="A303" s="58">
        <v>6</v>
      </c>
      <c r="B303" s="123"/>
      <c r="C303" s="58"/>
      <c r="D303" s="51"/>
    </row>
    <row r="304" spans="1:4" hidden="1" outlineLevel="1" x14ac:dyDescent="0.25">
      <c r="A304" s="58">
        <v>7</v>
      </c>
      <c r="B304" s="123"/>
      <c r="C304" s="58"/>
      <c r="D304" s="51"/>
    </row>
    <row r="305" spans="1:4" hidden="1" outlineLevel="1" x14ac:dyDescent="0.25">
      <c r="A305" s="58">
        <v>8</v>
      </c>
      <c r="B305" s="123"/>
      <c r="C305" s="58"/>
      <c r="D305" s="51"/>
    </row>
    <row r="306" spans="1:4" hidden="1" outlineLevel="1" x14ac:dyDescent="0.25">
      <c r="A306" s="58">
        <v>9</v>
      </c>
      <c r="B306" s="123"/>
      <c r="C306" s="58"/>
      <c r="D306" s="51"/>
    </row>
    <row r="307" spans="1:4" hidden="1" outlineLevel="1" x14ac:dyDescent="0.25">
      <c r="A307" s="58">
        <v>10</v>
      </c>
      <c r="B307" s="123"/>
      <c r="C307" s="58"/>
      <c r="D307" s="51"/>
    </row>
    <row r="308" spans="1:4" hidden="1" outlineLevel="1" x14ac:dyDescent="0.25">
      <c r="A308" s="58">
        <v>11</v>
      </c>
      <c r="B308" s="123"/>
      <c r="C308" s="58"/>
      <c r="D308" s="51"/>
    </row>
    <row r="309" spans="1:4" hidden="1" outlineLevel="1" x14ac:dyDescent="0.25">
      <c r="A309" s="58">
        <v>12</v>
      </c>
      <c r="B309" s="123"/>
      <c r="C309" s="58"/>
      <c r="D309" s="51"/>
    </row>
    <row r="310" spans="1:4" hidden="1" outlineLevel="1" x14ac:dyDescent="0.25">
      <c r="A310" s="58">
        <v>13</v>
      </c>
      <c r="B310" s="123"/>
      <c r="C310" s="58"/>
      <c r="D310" s="51"/>
    </row>
    <row r="311" spans="1:4" hidden="1" outlineLevel="1" x14ac:dyDescent="0.25">
      <c r="A311" s="58">
        <v>14</v>
      </c>
      <c r="B311" s="123"/>
      <c r="C311" s="58"/>
      <c r="D311" s="51"/>
    </row>
    <row r="312" spans="1:4" hidden="1" outlineLevel="1" x14ac:dyDescent="0.25">
      <c r="A312" s="58">
        <v>15</v>
      </c>
      <c r="B312" s="123"/>
      <c r="C312" s="58"/>
      <c r="D312" s="51"/>
    </row>
    <row r="313" spans="1:4" hidden="1" outlineLevel="1" x14ac:dyDescent="0.25">
      <c r="A313" s="58">
        <v>16</v>
      </c>
      <c r="B313" s="123"/>
      <c r="C313" s="58"/>
      <c r="D313" s="51"/>
    </row>
    <row r="314" spans="1:4" hidden="1" outlineLevel="1" x14ac:dyDescent="0.25">
      <c r="A314" s="58">
        <v>17</v>
      </c>
      <c r="B314" s="123"/>
      <c r="C314" s="58"/>
      <c r="D314" s="51"/>
    </row>
    <row r="315" spans="1:4" hidden="1" outlineLevel="1" x14ac:dyDescent="0.25">
      <c r="A315" s="58">
        <v>18</v>
      </c>
      <c r="B315" s="123"/>
      <c r="C315" s="58"/>
      <c r="D315" s="51"/>
    </row>
    <row r="316" spans="1:4" hidden="1" outlineLevel="1" x14ac:dyDescent="0.25">
      <c r="A316" s="58">
        <v>19</v>
      </c>
      <c r="B316" s="123"/>
      <c r="C316" s="58"/>
      <c r="D316" s="51"/>
    </row>
    <row r="317" spans="1:4" hidden="1" outlineLevel="1" x14ac:dyDescent="0.25">
      <c r="A317" s="58">
        <v>20</v>
      </c>
      <c r="B317" s="123"/>
      <c r="C317" s="58"/>
      <c r="D317" s="51"/>
    </row>
    <row r="318" spans="1:4" hidden="1" outlineLevel="1" x14ac:dyDescent="0.25">
      <c r="A318" s="58">
        <v>21</v>
      </c>
      <c r="B318" s="123"/>
      <c r="C318" s="58"/>
      <c r="D318" s="51"/>
    </row>
    <row r="319" spans="1:4" hidden="1" outlineLevel="1" x14ac:dyDescent="0.25">
      <c r="A319" s="58">
        <v>22</v>
      </c>
      <c r="B319" s="123"/>
      <c r="C319" s="58"/>
      <c r="D319" s="51"/>
    </row>
    <row r="320" spans="1:4" hidden="1" outlineLevel="1" x14ac:dyDescent="0.25">
      <c r="A320" s="58">
        <v>23</v>
      </c>
      <c r="B320" s="123"/>
      <c r="C320" s="58"/>
      <c r="D320" s="51"/>
    </row>
    <row r="321" spans="1:4" hidden="1" outlineLevel="1" x14ac:dyDescent="0.25">
      <c r="A321" s="58">
        <v>24</v>
      </c>
      <c r="B321" s="123"/>
      <c r="C321" s="58"/>
      <c r="D321" s="51"/>
    </row>
    <row r="322" spans="1:4" hidden="1" outlineLevel="1" x14ac:dyDescent="0.25">
      <c r="A322" s="58">
        <v>25</v>
      </c>
      <c r="B322" s="123"/>
      <c r="C322" s="58"/>
      <c r="D322" s="51"/>
    </row>
    <row r="323" spans="1:4" hidden="1" outlineLevel="1" x14ac:dyDescent="0.25">
      <c r="A323" s="58">
        <v>26</v>
      </c>
      <c r="B323" s="123"/>
      <c r="C323" s="58"/>
      <c r="D323" s="51"/>
    </row>
    <row r="324" spans="1:4" hidden="1" outlineLevel="1" x14ac:dyDescent="0.25">
      <c r="A324" s="58">
        <v>27</v>
      </c>
      <c r="B324" s="123"/>
      <c r="C324" s="58"/>
      <c r="D324" s="51"/>
    </row>
    <row r="325" spans="1:4" hidden="1" outlineLevel="1" x14ac:dyDescent="0.25">
      <c r="A325" s="58">
        <v>28</v>
      </c>
      <c r="B325" s="123"/>
      <c r="C325" s="58"/>
      <c r="D325" s="51"/>
    </row>
    <row r="326" spans="1:4" hidden="1" outlineLevel="1" x14ac:dyDescent="0.25">
      <c r="A326" s="58">
        <v>29</v>
      </c>
      <c r="B326" s="123"/>
      <c r="C326" s="58"/>
      <c r="D326" s="51"/>
    </row>
    <row r="327" spans="1:4" hidden="1" outlineLevel="1" x14ac:dyDescent="0.25">
      <c r="A327" s="58">
        <v>30</v>
      </c>
      <c r="B327" s="123"/>
      <c r="C327" s="58"/>
      <c r="D327" s="51"/>
    </row>
    <row r="328" spans="1:4" hidden="1" outlineLevel="1" x14ac:dyDescent="0.25">
      <c r="A328" s="58">
        <v>31</v>
      </c>
      <c r="B328" s="123"/>
      <c r="C328" s="58"/>
      <c r="D328" s="51"/>
    </row>
    <row r="329" spans="1:4" hidden="1" outlineLevel="1" x14ac:dyDescent="0.25">
      <c r="A329" s="58">
        <v>32</v>
      </c>
      <c r="B329" s="123"/>
      <c r="C329" s="58"/>
      <c r="D329" s="51"/>
    </row>
    <row r="330" spans="1:4" hidden="1" outlineLevel="1" x14ac:dyDescent="0.25">
      <c r="A330" s="58">
        <v>33</v>
      </c>
      <c r="B330" s="123"/>
      <c r="C330" s="58"/>
      <c r="D330" s="51"/>
    </row>
    <row r="331" spans="1:4" hidden="1" outlineLevel="1" x14ac:dyDescent="0.25">
      <c r="A331" s="58">
        <v>34</v>
      </c>
      <c r="B331" s="117"/>
      <c r="C331" s="58"/>
      <c r="D331" s="51"/>
    </row>
    <row r="332" spans="1:4" hidden="1" outlineLevel="1" x14ac:dyDescent="0.25">
      <c r="A332" s="58">
        <v>35</v>
      </c>
      <c r="B332" s="117"/>
      <c r="C332" s="58"/>
      <c r="D332" s="51"/>
    </row>
    <row r="333" spans="1:4" hidden="1" outlineLevel="1" x14ac:dyDescent="0.25">
      <c r="A333" s="58">
        <v>36</v>
      </c>
      <c r="B333" s="117"/>
      <c r="C333" s="58"/>
      <c r="D333" s="51"/>
    </row>
    <row r="334" spans="1:4" hidden="1" outlineLevel="1" x14ac:dyDescent="0.25">
      <c r="A334" s="58">
        <v>37</v>
      </c>
      <c r="B334" s="117"/>
      <c r="C334" s="58"/>
      <c r="D334" s="51"/>
    </row>
    <row r="335" spans="1:4" hidden="1" outlineLevel="1" x14ac:dyDescent="0.25">
      <c r="A335" s="58">
        <v>38</v>
      </c>
      <c r="B335" s="117"/>
      <c r="C335" s="58"/>
      <c r="D335" s="51"/>
    </row>
    <row r="336" spans="1:4" hidden="1" outlineLevel="1" x14ac:dyDescent="0.25">
      <c r="A336" s="58">
        <v>39</v>
      </c>
      <c r="B336" s="117"/>
      <c r="C336" s="58"/>
      <c r="D336" s="51"/>
    </row>
    <row r="337" spans="1:4" hidden="1" outlineLevel="1" x14ac:dyDescent="0.25">
      <c r="A337" s="58">
        <v>40</v>
      </c>
      <c r="B337" s="117"/>
      <c r="C337" s="58"/>
      <c r="D337" s="51"/>
    </row>
    <row r="338" spans="1:4" hidden="1" outlineLevel="1" x14ac:dyDescent="0.25">
      <c r="A338" s="58">
        <v>41</v>
      </c>
      <c r="B338" s="117"/>
      <c r="C338" s="58"/>
      <c r="D338" s="51"/>
    </row>
    <row r="339" spans="1:4" hidden="1" outlineLevel="1" x14ac:dyDescent="0.25">
      <c r="A339" s="58">
        <v>42</v>
      </c>
      <c r="B339" s="117"/>
      <c r="C339" s="58"/>
      <c r="D339" s="51"/>
    </row>
    <row r="340" spans="1:4" hidden="1" outlineLevel="1" x14ac:dyDescent="0.25">
      <c r="A340" s="58">
        <v>43</v>
      </c>
      <c r="B340" s="117"/>
      <c r="C340" s="58"/>
      <c r="D340" s="51"/>
    </row>
    <row r="341" spans="1:4" hidden="1" outlineLevel="1" x14ac:dyDescent="0.25">
      <c r="A341" s="58">
        <v>44</v>
      </c>
      <c r="B341" s="117"/>
      <c r="C341" s="58"/>
      <c r="D341" s="51"/>
    </row>
    <row r="342" spans="1:4" hidden="1" outlineLevel="1" x14ac:dyDescent="0.25">
      <c r="A342" s="58">
        <v>45</v>
      </c>
      <c r="B342" s="117"/>
      <c r="C342" s="58"/>
      <c r="D342" s="51"/>
    </row>
    <row r="343" spans="1:4" hidden="1" outlineLevel="1" x14ac:dyDescent="0.25">
      <c r="A343" s="58">
        <v>46</v>
      </c>
      <c r="B343" s="117"/>
      <c r="C343" s="58"/>
      <c r="D343" s="51"/>
    </row>
    <row r="344" spans="1:4" hidden="1" outlineLevel="1" x14ac:dyDescent="0.25">
      <c r="A344" s="58">
        <v>47</v>
      </c>
      <c r="B344" s="117"/>
      <c r="C344" s="58"/>
      <c r="D344" s="51"/>
    </row>
    <row r="345" spans="1:4" ht="15.75" hidden="1" outlineLevel="1" thickBot="1" x14ac:dyDescent="0.3">
      <c r="A345" s="58">
        <v>48</v>
      </c>
      <c r="B345" s="117"/>
      <c r="C345" s="58"/>
      <c r="D345" s="51"/>
    </row>
    <row r="346" spans="1:4" ht="15.75" collapsed="1" thickBot="1" x14ac:dyDescent="0.3">
      <c r="A346" s="30" t="s">
        <v>37</v>
      </c>
      <c r="B346" s="116"/>
      <c r="C346" s="31"/>
      <c r="D346" s="225"/>
    </row>
    <row r="347" spans="1:4" hidden="1" outlineLevel="1" x14ac:dyDescent="0.25">
      <c r="A347" s="58">
        <v>1</v>
      </c>
      <c r="B347" s="123"/>
      <c r="C347" s="124"/>
      <c r="D347" s="52"/>
    </row>
    <row r="348" spans="1:4" hidden="1" outlineLevel="1" x14ac:dyDescent="0.25">
      <c r="A348" s="58">
        <v>2</v>
      </c>
      <c r="B348" s="123"/>
      <c r="C348" s="124"/>
      <c r="D348" s="52"/>
    </row>
    <row r="349" spans="1:4" hidden="1" outlineLevel="1" x14ac:dyDescent="0.25">
      <c r="A349" s="58">
        <v>3</v>
      </c>
      <c r="B349" s="123"/>
      <c r="C349" s="124"/>
      <c r="D349" s="52"/>
    </row>
    <row r="350" spans="1:4" hidden="1" outlineLevel="1" x14ac:dyDescent="0.25">
      <c r="A350" s="58">
        <v>4</v>
      </c>
      <c r="B350" s="123"/>
      <c r="C350" s="124"/>
      <c r="D350" s="52"/>
    </row>
    <row r="351" spans="1:4" hidden="1" outlineLevel="1" x14ac:dyDescent="0.25">
      <c r="A351" s="58">
        <v>5</v>
      </c>
      <c r="B351" s="123"/>
      <c r="C351" s="124"/>
      <c r="D351" s="52"/>
    </row>
    <row r="352" spans="1:4" hidden="1" outlineLevel="1" x14ac:dyDescent="0.25">
      <c r="A352" s="58">
        <v>6</v>
      </c>
      <c r="B352" s="123"/>
      <c r="C352" s="124"/>
      <c r="D352" s="52"/>
    </row>
    <row r="353" spans="1:4" hidden="1" outlineLevel="1" x14ac:dyDescent="0.25">
      <c r="A353" s="58">
        <v>7</v>
      </c>
      <c r="B353" s="123"/>
      <c r="C353" s="124"/>
      <c r="D353" s="52"/>
    </row>
    <row r="354" spans="1:4" hidden="1" outlineLevel="1" x14ac:dyDescent="0.25">
      <c r="A354" s="58">
        <v>8</v>
      </c>
      <c r="B354" s="123"/>
      <c r="C354" s="124"/>
      <c r="D354" s="52"/>
    </row>
    <row r="355" spans="1:4" hidden="1" outlineLevel="1" x14ac:dyDescent="0.25">
      <c r="A355" s="58">
        <v>9</v>
      </c>
      <c r="B355" s="123"/>
      <c r="C355" s="124"/>
      <c r="D355" s="52"/>
    </row>
    <row r="356" spans="1:4" hidden="1" outlineLevel="1" x14ac:dyDescent="0.25">
      <c r="A356" s="58">
        <v>10</v>
      </c>
      <c r="B356" s="123"/>
      <c r="C356" s="124"/>
      <c r="D356" s="52"/>
    </row>
    <row r="357" spans="1:4" hidden="1" outlineLevel="1" x14ac:dyDescent="0.25">
      <c r="A357" s="58">
        <v>11</v>
      </c>
      <c r="B357" s="123"/>
      <c r="C357" s="124"/>
      <c r="D357" s="52"/>
    </row>
    <row r="358" spans="1:4" hidden="1" outlineLevel="1" x14ac:dyDescent="0.25">
      <c r="A358" s="58">
        <v>12</v>
      </c>
      <c r="B358" s="123"/>
      <c r="C358" s="124"/>
      <c r="D358" s="52"/>
    </row>
    <row r="359" spans="1:4" hidden="1" outlineLevel="1" x14ac:dyDescent="0.25">
      <c r="A359" s="58">
        <v>13</v>
      </c>
      <c r="B359" s="123"/>
      <c r="C359" s="124"/>
      <c r="D359" s="52"/>
    </row>
    <row r="360" spans="1:4" hidden="1" outlineLevel="1" x14ac:dyDescent="0.25">
      <c r="A360" s="58">
        <v>14</v>
      </c>
      <c r="B360" s="123"/>
      <c r="C360" s="58"/>
      <c r="D360" s="51"/>
    </row>
    <row r="361" spans="1:4" hidden="1" outlineLevel="1" x14ac:dyDescent="0.25">
      <c r="A361" s="58">
        <v>15</v>
      </c>
      <c r="B361" s="123"/>
      <c r="C361" s="58"/>
      <c r="D361" s="51"/>
    </row>
    <row r="362" spans="1:4" hidden="1" outlineLevel="1" x14ac:dyDescent="0.25">
      <c r="A362" s="58">
        <v>16</v>
      </c>
      <c r="B362" s="123"/>
      <c r="C362" s="58"/>
      <c r="D362" s="51"/>
    </row>
    <row r="363" spans="1:4" hidden="1" outlineLevel="1" x14ac:dyDescent="0.25">
      <c r="A363" s="58">
        <v>17</v>
      </c>
      <c r="B363" s="123"/>
      <c r="C363" s="58"/>
      <c r="D363" s="51"/>
    </row>
    <row r="364" spans="1:4" hidden="1" outlineLevel="1" x14ac:dyDescent="0.25">
      <c r="A364" s="58">
        <v>18</v>
      </c>
      <c r="B364" s="123"/>
      <c r="C364" s="58"/>
      <c r="D364" s="51"/>
    </row>
    <row r="365" spans="1:4" hidden="1" outlineLevel="1" x14ac:dyDescent="0.25">
      <c r="A365" s="58">
        <v>19</v>
      </c>
      <c r="B365" s="123"/>
      <c r="C365" s="58"/>
      <c r="D365" s="51"/>
    </row>
    <row r="366" spans="1:4" hidden="1" outlineLevel="1" x14ac:dyDescent="0.25">
      <c r="A366" s="58">
        <v>20</v>
      </c>
      <c r="B366" s="123"/>
      <c r="C366" s="58"/>
      <c r="D366" s="51"/>
    </row>
    <row r="367" spans="1:4" hidden="1" outlineLevel="1" x14ac:dyDescent="0.25">
      <c r="A367" s="58">
        <v>21</v>
      </c>
      <c r="B367" s="123"/>
      <c r="C367" s="58"/>
      <c r="D367" s="51"/>
    </row>
    <row r="368" spans="1:4" hidden="1" outlineLevel="1" x14ac:dyDescent="0.25">
      <c r="A368" s="58">
        <v>22</v>
      </c>
      <c r="B368" s="123"/>
      <c r="C368" s="58"/>
      <c r="D368" s="51"/>
    </row>
    <row r="369" spans="1:4" hidden="1" outlineLevel="1" x14ac:dyDescent="0.25">
      <c r="A369" s="58">
        <v>23</v>
      </c>
      <c r="B369" s="123"/>
      <c r="C369" s="58"/>
      <c r="D369" s="51"/>
    </row>
    <row r="370" spans="1:4" hidden="1" outlineLevel="1" x14ac:dyDescent="0.25">
      <c r="A370" s="58">
        <v>24</v>
      </c>
      <c r="B370" s="123"/>
      <c r="C370" s="58"/>
      <c r="D370" s="51"/>
    </row>
    <row r="371" spans="1:4" hidden="1" outlineLevel="1" x14ac:dyDescent="0.25">
      <c r="A371" s="58">
        <v>25</v>
      </c>
      <c r="B371" s="123"/>
      <c r="C371" s="58"/>
      <c r="D371" s="51"/>
    </row>
    <row r="372" spans="1:4" hidden="1" outlineLevel="1" x14ac:dyDescent="0.25">
      <c r="A372" s="58">
        <v>26</v>
      </c>
      <c r="B372" s="123"/>
      <c r="C372" s="58"/>
      <c r="D372" s="51"/>
    </row>
    <row r="373" spans="1:4" hidden="1" outlineLevel="1" x14ac:dyDescent="0.25">
      <c r="A373" s="58">
        <v>27</v>
      </c>
      <c r="B373" s="123"/>
      <c r="C373" s="58"/>
      <c r="D373" s="51"/>
    </row>
    <row r="374" spans="1:4" hidden="1" outlineLevel="1" x14ac:dyDescent="0.25">
      <c r="A374" s="58">
        <v>28</v>
      </c>
      <c r="B374" s="123"/>
      <c r="C374" s="58"/>
      <c r="D374" s="51"/>
    </row>
    <row r="375" spans="1:4" hidden="1" outlineLevel="1" x14ac:dyDescent="0.25">
      <c r="A375" s="58">
        <v>29</v>
      </c>
      <c r="B375" s="123"/>
      <c r="C375" s="58"/>
      <c r="D375" s="51"/>
    </row>
    <row r="376" spans="1:4" hidden="1" outlineLevel="1" x14ac:dyDescent="0.25">
      <c r="A376" s="58">
        <v>30</v>
      </c>
      <c r="B376" s="123"/>
      <c r="C376" s="58"/>
      <c r="D376" s="51"/>
    </row>
    <row r="377" spans="1:4" hidden="1" outlineLevel="1" x14ac:dyDescent="0.25">
      <c r="A377" s="58">
        <v>31</v>
      </c>
      <c r="B377" s="123"/>
      <c r="C377" s="58"/>
      <c r="D377" s="51"/>
    </row>
    <row r="378" spans="1:4" hidden="1" outlineLevel="1" x14ac:dyDescent="0.25">
      <c r="A378" s="58">
        <v>32</v>
      </c>
      <c r="B378" s="123"/>
      <c r="C378" s="58"/>
      <c r="D378" s="51"/>
    </row>
    <row r="379" spans="1:4" hidden="1" outlineLevel="1" x14ac:dyDescent="0.25">
      <c r="A379" s="58">
        <v>33</v>
      </c>
      <c r="B379" s="123"/>
      <c r="C379" s="58"/>
      <c r="D379" s="51"/>
    </row>
    <row r="380" spans="1:4" hidden="1" outlineLevel="1" x14ac:dyDescent="0.25">
      <c r="A380" s="58">
        <v>34</v>
      </c>
      <c r="B380" s="117"/>
      <c r="C380" s="58"/>
      <c r="D380" s="51"/>
    </row>
    <row r="381" spans="1:4" hidden="1" outlineLevel="1" x14ac:dyDescent="0.25">
      <c r="A381" s="58">
        <v>35</v>
      </c>
      <c r="B381" s="117"/>
      <c r="C381" s="58"/>
      <c r="D381" s="51"/>
    </row>
    <row r="382" spans="1:4" hidden="1" outlineLevel="1" x14ac:dyDescent="0.25">
      <c r="A382" s="58">
        <v>36</v>
      </c>
      <c r="B382" s="117"/>
      <c r="C382" s="58"/>
      <c r="D382" s="51"/>
    </row>
    <row r="383" spans="1:4" hidden="1" outlineLevel="1" x14ac:dyDescent="0.25">
      <c r="A383" s="58">
        <v>37</v>
      </c>
      <c r="B383" s="117"/>
      <c r="C383" s="58"/>
      <c r="D383" s="51"/>
    </row>
    <row r="384" spans="1:4" hidden="1" outlineLevel="1" x14ac:dyDescent="0.25">
      <c r="A384" s="58">
        <v>38</v>
      </c>
      <c r="B384" s="117"/>
      <c r="C384" s="58"/>
      <c r="D384" s="51"/>
    </row>
    <row r="385" spans="1:4" hidden="1" outlineLevel="1" x14ac:dyDescent="0.25">
      <c r="A385" s="58">
        <v>39</v>
      </c>
      <c r="B385" s="117"/>
      <c r="C385" s="58"/>
      <c r="D385" s="51"/>
    </row>
    <row r="386" spans="1:4" hidden="1" outlineLevel="1" x14ac:dyDescent="0.25">
      <c r="A386" s="58">
        <v>40</v>
      </c>
      <c r="B386" s="117"/>
      <c r="C386" s="58"/>
      <c r="D386" s="51"/>
    </row>
    <row r="387" spans="1:4" hidden="1" outlineLevel="1" x14ac:dyDescent="0.25">
      <c r="A387" s="58">
        <v>41</v>
      </c>
      <c r="B387" s="117"/>
      <c r="C387" s="58"/>
      <c r="D387" s="51"/>
    </row>
    <row r="388" spans="1:4" hidden="1" outlineLevel="1" x14ac:dyDescent="0.25">
      <c r="A388" s="58">
        <v>42</v>
      </c>
      <c r="B388" s="117"/>
      <c r="C388" s="58"/>
      <c r="D388" s="51"/>
    </row>
    <row r="389" spans="1:4" hidden="1" outlineLevel="1" x14ac:dyDescent="0.25">
      <c r="A389" s="58">
        <v>43</v>
      </c>
      <c r="B389" s="117"/>
      <c r="C389" s="58"/>
      <c r="D389" s="51"/>
    </row>
    <row r="390" spans="1:4" hidden="1" outlineLevel="1" x14ac:dyDescent="0.25">
      <c r="A390" s="58">
        <v>44</v>
      </c>
      <c r="B390" s="117"/>
      <c r="C390" s="58"/>
      <c r="D390" s="51"/>
    </row>
    <row r="391" spans="1:4" hidden="1" outlineLevel="1" x14ac:dyDescent="0.25">
      <c r="A391" s="58">
        <v>45</v>
      </c>
      <c r="B391" s="117"/>
      <c r="C391" s="58"/>
      <c r="D391" s="51"/>
    </row>
    <row r="392" spans="1:4" hidden="1" outlineLevel="1" x14ac:dyDescent="0.25">
      <c r="A392" s="58">
        <v>46</v>
      </c>
      <c r="B392" s="117"/>
      <c r="C392" s="58"/>
      <c r="D392" s="51"/>
    </row>
    <row r="393" spans="1:4" hidden="1" outlineLevel="1" x14ac:dyDescent="0.25">
      <c r="A393" s="58">
        <v>47</v>
      </c>
      <c r="B393" s="117"/>
      <c r="C393" s="58"/>
      <c r="D393" s="51"/>
    </row>
    <row r="394" spans="1:4" ht="15.75" hidden="1" outlineLevel="1" thickBot="1" x14ac:dyDescent="0.3">
      <c r="A394" s="58">
        <v>48</v>
      </c>
      <c r="B394" s="117"/>
      <c r="C394" s="58"/>
      <c r="D394" s="51"/>
    </row>
    <row r="395" spans="1:4" ht="15.75" collapsed="1" thickBot="1" x14ac:dyDescent="0.3">
      <c r="A395" s="30" t="s">
        <v>38</v>
      </c>
      <c r="B395" s="116"/>
      <c r="C395" s="31"/>
      <c r="D395" s="225"/>
    </row>
    <row r="396" spans="1:4" hidden="1" outlineLevel="1" x14ac:dyDescent="0.25">
      <c r="A396" s="58">
        <v>1</v>
      </c>
      <c r="B396" s="123"/>
      <c r="C396" s="28"/>
      <c r="D396" s="226"/>
    </row>
    <row r="397" spans="1:4" hidden="1" outlineLevel="1" x14ac:dyDescent="0.25">
      <c r="A397" s="58">
        <v>2</v>
      </c>
      <c r="B397" s="123"/>
      <c r="C397" s="124"/>
      <c r="D397" s="52"/>
    </row>
    <row r="398" spans="1:4" hidden="1" outlineLevel="1" x14ac:dyDescent="0.25">
      <c r="A398" s="58">
        <v>3</v>
      </c>
      <c r="B398" s="123"/>
      <c r="C398" s="124"/>
      <c r="D398" s="52"/>
    </row>
    <row r="399" spans="1:4" hidden="1" outlineLevel="1" x14ac:dyDescent="0.25">
      <c r="A399" s="58">
        <v>4</v>
      </c>
      <c r="B399" s="123"/>
      <c r="C399" s="124"/>
      <c r="D399" s="52"/>
    </row>
    <row r="400" spans="1:4" hidden="1" outlineLevel="1" x14ac:dyDescent="0.25">
      <c r="A400" s="58">
        <v>5</v>
      </c>
      <c r="B400" s="123"/>
      <c r="C400" s="124"/>
      <c r="D400" s="52"/>
    </row>
    <row r="401" spans="1:4" hidden="1" outlineLevel="1" x14ac:dyDescent="0.25">
      <c r="A401" s="58">
        <v>6</v>
      </c>
      <c r="B401" s="123"/>
      <c r="C401" s="124"/>
      <c r="D401" s="52"/>
    </row>
    <row r="402" spans="1:4" hidden="1" outlineLevel="1" x14ac:dyDescent="0.25">
      <c r="A402" s="58">
        <v>7</v>
      </c>
      <c r="B402" s="123"/>
      <c r="C402" s="124"/>
      <c r="D402" s="52"/>
    </row>
    <row r="403" spans="1:4" hidden="1" outlineLevel="1" x14ac:dyDescent="0.25">
      <c r="A403" s="58">
        <v>8</v>
      </c>
      <c r="B403" s="123"/>
      <c r="C403" s="124"/>
      <c r="D403" s="52"/>
    </row>
    <row r="404" spans="1:4" hidden="1" outlineLevel="1" x14ac:dyDescent="0.25">
      <c r="A404" s="58">
        <v>9</v>
      </c>
      <c r="B404" s="123"/>
      <c r="C404" s="124"/>
      <c r="D404" s="52"/>
    </row>
    <row r="405" spans="1:4" hidden="1" outlineLevel="1" x14ac:dyDescent="0.25">
      <c r="A405" s="58">
        <v>10</v>
      </c>
      <c r="B405" s="123"/>
      <c r="C405" s="124"/>
      <c r="D405" s="52"/>
    </row>
    <row r="406" spans="1:4" hidden="1" outlineLevel="1" x14ac:dyDescent="0.25">
      <c r="A406" s="58">
        <v>11</v>
      </c>
      <c r="B406" s="123"/>
      <c r="C406" s="124"/>
      <c r="D406" s="52"/>
    </row>
    <row r="407" spans="1:4" hidden="1" outlineLevel="1" x14ac:dyDescent="0.25">
      <c r="A407" s="58">
        <v>12</v>
      </c>
      <c r="B407" s="123"/>
      <c r="C407" s="124"/>
      <c r="D407" s="52"/>
    </row>
    <row r="408" spans="1:4" hidden="1" outlineLevel="1" x14ac:dyDescent="0.25">
      <c r="A408" s="58">
        <v>13</v>
      </c>
      <c r="B408" s="123"/>
      <c r="C408" s="124"/>
      <c r="D408" s="52"/>
    </row>
    <row r="409" spans="1:4" hidden="1" outlineLevel="1" x14ac:dyDescent="0.25">
      <c r="A409" s="58">
        <v>14</v>
      </c>
      <c r="B409" s="123"/>
      <c r="C409" s="124"/>
      <c r="D409" s="52"/>
    </row>
    <row r="410" spans="1:4" hidden="1" outlineLevel="1" x14ac:dyDescent="0.25">
      <c r="A410" s="58">
        <v>15</v>
      </c>
      <c r="B410" s="123"/>
      <c r="C410" s="124"/>
      <c r="D410" s="52"/>
    </row>
    <row r="411" spans="1:4" hidden="1" outlineLevel="1" x14ac:dyDescent="0.25">
      <c r="A411" s="58">
        <v>16</v>
      </c>
      <c r="B411" s="123"/>
      <c r="C411" s="124"/>
      <c r="D411" s="52"/>
    </row>
    <row r="412" spans="1:4" hidden="1" outlineLevel="1" x14ac:dyDescent="0.25">
      <c r="A412" s="58">
        <v>17</v>
      </c>
      <c r="B412" s="123"/>
      <c r="C412" s="124"/>
      <c r="D412" s="52"/>
    </row>
    <row r="413" spans="1:4" hidden="1" outlineLevel="1" x14ac:dyDescent="0.25">
      <c r="A413" s="58">
        <v>18</v>
      </c>
      <c r="B413" s="123"/>
      <c r="C413" s="124"/>
      <c r="D413" s="52"/>
    </row>
    <row r="414" spans="1:4" hidden="1" outlineLevel="1" x14ac:dyDescent="0.25">
      <c r="A414" s="58">
        <v>19</v>
      </c>
      <c r="B414" s="123"/>
      <c r="C414" s="58"/>
      <c r="D414" s="51"/>
    </row>
    <row r="415" spans="1:4" hidden="1" outlineLevel="1" x14ac:dyDescent="0.25">
      <c r="A415" s="58">
        <v>20</v>
      </c>
      <c r="B415" s="123"/>
      <c r="C415" s="58"/>
      <c r="D415" s="51"/>
    </row>
    <row r="416" spans="1:4" hidden="1" outlineLevel="1" x14ac:dyDescent="0.25">
      <c r="A416" s="58">
        <v>21</v>
      </c>
      <c r="B416" s="123"/>
      <c r="C416" s="58"/>
      <c r="D416" s="51"/>
    </row>
    <row r="417" spans="1:4" hidden="1" outlineLevel="1" x14ac:dyDescent="0.25">
      <c r="A417" s="58">
        <v>22</v>
      </c>
      <c r="B417" s="123"/>
      <c r="C417" s="58"/>
      <c r="D417" s="51"/>
    </row>
    <row r="418" spans="1:4" hidden="1" outlineLevel="1" x14ac:dyDescent="0.25">
      <c r="A418" s="58">
        <v>23</v>
      </c>
      <c r="B418" s="123"/>
      <c r="C418" s="58"/>
      <c r="D418" s="51"/>
    </row>
    <row r="419" spans="1:4" hidden="1" outlineLevel="1" x14ac:dyDescent="0.25">
      <c r="A419" s="58">
        <v>24</v>
      </c>
      <c r="B419" s="123"/>
      <c r="C419" s="58"/>
      <c r="D419" s="51"/>
    </row>
    <row r="420" spans="1:4" hidden="1" outlineLevel="1" x14ac:dyDescent="0.25">
      <c r="A420" s="58">
        <v>25</v>
      </c>
      <c r="B420" s="123"/>
      <c r="C420" s="58"/>
      <c r="D420" s="51"/>
    </row>
    <row r="421" spans="1:4" hidden="1" outlineLevel="1" x14ac:dyDescent="0.25">
      <c r="A421" s="58">
        <v>26</v>
      </c>
      <c r="B421" s="123"/>
      <c r="C421" s="58"/>
      <c r="D421" s="51"/>
    </row>
    <row r="422" spans="1:4" hidden="1" outlineLevel="1" x14ac:dyDescent="0.25">
      <c r="A422" s="58">
        <v>27</v>
      </c>
      <c r="B422" s="123"/>
      <c r="C422" s="58"/>
      <c r="D422" s="51"/>
    </row>
    <row r="423" spans="1:4" hidden="1" outlineLevel="1" x14ac:dyDescent="0.25">
      <c r="A423" s="58">
        <v>28</v>
      </c>
      <c r="B423" s="123"/>
      <c r="C423" s="58"/>
      <c r="D423" s="51"/>
    </row>
    <row r="424" spans="1:4" hidden="1" outlineLevel="1" x14ac:dyDescent="0.25">
      <c r="A424" s="58">
        <v>29</v>
      </c>
      <c r="B424" s="123"/>
      <c r="C424" s="58"/>
      <c r="D424" s="51"/>
    </row>
    <row r="425" spans="1:4" hidden="1" outlineLevel="1" x14ac:dyDescent="0.25">
      <c r="A425" s="58">
        <v>30</v>
      </c>
      <c r="B425" s="123"/>
      <c r="C425" s="58"/>
      <c r="D425" s="51"/>
    </row>
    <row r="426" spans="1:4" hidden="1" outlineLevel="1" x14ac:dyDescent="0.25">
      <c r="A426" s="58">
        <v>31</v>
      </c>
      <c r="B426" s="123"/>
      <c r="C426" s="58"/>
      <c r="D426" s="51"/>
    </row>
    <row r="427" spans="1:4" hidden="1" outlineLevel="1" x14ac:dyDescent="0.25">
      <c r="A427" s="58">
        <v>32</v>
      </c>
      <c r="B427" s="123"/>
      <c r="C427" s="58"/>
      <c r="D427" s="51"/>
    </row>
    <row r="428" spans="1:4" hidden="1" outlineLevel="1" x14ac:dyDescent="0.25">
      <c r="A428" s="58">
        <v>33</v>
      </c>
      <c r="B428" s="123"/>
      <c r="C428" s="58"/>
      <c r="D428" s="51"/>
    </row>
    <row r="429" spans="1:4" hidden="1" outlineLevel="1" x14ac:dyDescent="0.25">
      <c r="A429" s="58">
        <v>34</v>
      </c>
      <c r="B429" s="117"/>
      <c r="C429" s="58"/>
      <c r="D429" s="51"/>
    </row>
    <row r="430" spans="1:4" hidden="1" outlineLevel="1" x14ac:dyDescent="0.25">
      <c r="A430" s="58">
        <v>35</v>
      </c>
      <c r="B430" s="117"/>
      <c r="C430" s="58"/>
      <c r="D430" s="51"/>
    </row>
    <row r="431" spans="1:4" hidden="1" outlineLevel="1" x14ac:dyDescent="0.25">
      <c r="A431" s="58">
        <v>36</v>
      </c>
      <c r="B431" s="117"/>
      <c r="C431" s="58"/>
      <c r="D431" s="51"/>
    </row>
    <row r="432" spans="1:4" hidden="1" outlineLevel="1" x14ac:dyDescent="0.25">
      <c r="A432" s="58">
        <v>37</v>
      </c>
      <c r="B432" s="117"/>
      <c r="C432" s="58"/>
      <c r="D432" s="51"/>
    </row>
    <row r="433" spans="1:4" hidden="1" outlineLevel="1" x14ac:dyDescent="0.25">
      <c r="A433" s="58">
        <v>38</v>
      </c>
      <c r="B433" s="117"/>
      <c r="C433" s="58"/>
      <c r="D433" s="51"/>
    </row>
    <row r="434" spans="1:4" hidden="1" outlineLevel="1" x14ac:dyDescent="0.25">
      <c r="A434" s="58">
        <v>39</v>
      </c>
      <c r="B434" s="117"/>
      <c r="C434" s="58"/>
      <c r="D434" s="51"/>
    </row>
    <row r="435" spans="1:4" hidden="1" outlineLevel="1" x14ac:dyDescent="0.25">
      <c r="A435" s="58">
        <v>40</v>
      </c>
      <c r="B435" s="117"/>
      <c r="C435" s="58"/>
      <c r="D435" s="51"/>
    </row>
    <row r="436" spans="1:4" hidden="1" outlineLevel="1" x14ac:dyDescent="0.25">
      <c r="A436" s="58">
        <v>41</v>
      </c>
      <c r="B436" s="117"/>
      <c r="C436" s="58"/>
      <c r="D436" s="51"/>
    </row>
    <row r="437" spans="1:4" hidden="1" outlineLevel="1" x14ac:dyDescent="0.25">
      <c r="A437" s="58">
        <v>42</v>
      </c>
      <c r="B437" s="117"/>
      <c r="C437" s="58"/>
      <c r="D437" s="51"/>
    </row>
    <row r="438" spans="1:4" hidden="1" outlineLevel="1" x14ac:dyDescent="0.25">
      <c r="A438" s="58">
        <v>43</v>
      </c>
      <c r="B438" s="117"/>
      <c r="C438" s="58"/>
      <c r="D438" s="51"/>
    </row>
    <row r="439" spans="1:4" hidden="1" outlineLevel="1" x14ac:dyDescent="0.25">
      <c r="A439" s="58">
        <v>44</v>
      </c>
      <c r="B439" s="117"/>
      <c r="C439" s="58"/>
      <c r="D439" s="51"/>
    </row>
    <row r="440" spans="1:4" hidden="1" outlineLevel="1" x14ac:dyDescent="0.25">
      <c r="A440" s="58">
        <v>45</v>
      </c>
      <c r="B440" s="117"/>
      <c r="C440" s="58"/>
      <c r="D440" s="51"/>
    </row>
    <row r="441" spans="1:4" hidden="1" outlineLevel="1" x14ac:dyDescent="0.25">
      <c r="A441" s="58">
        <v>46</v>
      </c>
      <c r="B441" s="117"/>
      <c r="C441" s="58"/>
      <c r="D441" s="51"/>
    </row>
    <row r="442" spans="1:4" hidden="1" outlineLevel="1" x14ac:dyDescent="0.25">
      <c r="A442" s="58">
        <v>47</v>
      </c>
      <c r="B442" s="117"/>
      <c r="C442" s="58"/>
      <c r="D442" s="51"/>
    </row>
    <row r="443" spans="1:4" ht="15.75" hidden="1" outlineLevel="1" thickBot="1" x14ac:dyDescent="0.3">
      <c r="A443" s="58">
        <v>48</v>
      </c>
      <c r="B443" s="117"/>
      <c r="C443" s="58"/>
      <c r="D443" s="51"/>
    </row>
    <row r="444" spans="1:4" ht="15.75" collapsed="1" thickBot="1" x14ac:dyDescent="0.3">
      <c r="A444" s="30" t="s">
        <v>39</v>
      </c>
      <c r="B444" s="116"/>
      <c r="C444" s="31"/>
      <c r="D444" s="225"/>
    </row>
    <row r="445" spans="1:4" hidden="1" outlineLevel="1" x14ac:dyDescent="0.25">
      <c r="A445" s="58">
        <v>1</v>
      </c>
      <c r="B445" s="123"/>
      <c r="C445" s="28"/>
      <c r="D445" s="226"/>
    </row>
    <row r="446" spans="1:4" hidden="1" outlineLevel="1" x14ac:dyDescent="0.25">
      <c r="A446" s="58">
        <v>2</v>
      </c>
      <c r="B446" s="123"/>
      <c r="C446" s="28"/>
      <c r="D446" s="226"/>
    </row>
    <row r="447" spans="1:4" hidden="1" outlineLevel="1" x14ac:dyDescent="0.25">
      <c r="A447" s="58">
        <v>3</v>
      </c>
      <c r="B447" s="123"/>
      <c r="C447" s="28"/>
      <c r="D447" s="226"/>
    </row>
    <row r="448" spans="1:4" hidden="1" outlineLevel="1" x14ac:dyDescent="0.25">
      <c r="A448" s="58">
        <v>4</v>
      </c>
      <c r="B448" s="123"/>
      <c r="C448" s="124"/>
      <c r="D448" s="52"/>
    </row>
    <row r="449" spans="1:4" hidden="1" outlineLevel="1" x14ac:dyDescent="0.25">
      <c r="A449" s="58">
        <v>5</v>
      </c>
      <c r="B449" s="123"/>
      <c r="C449" s="124"/>
      <c r="D449" s="52"/>
    </row>
    <row r="450" spans="1:4" hidden="1" outlineLevel="1" x14ac:dyDescent="0.25">
      <c r="A450" s="58">
        <v>6</v>
      </c>
      <c r="B450" s="123"/>
      <c r="C450" s="124"/>
      <c r="D450" s="52"/>
    </row>
    <row r="451" spans="1:4" hidden="1" outlineLevel="1" x14ac:dyDescent="0.25">
      <c r="A451" s="58">
        <v>7</v>
      </c>
      <c r="B451" s="123"/>
      <c r="C451" s="124"/>
      <c r="D451" s="52"/>
    </row>
    <row r="452" spans="1:4" hidden="1" outlineLevel="1" x14ac:dyDescent="0.25">
      <c r="A452" s="58">
        <v>8</v>
      </c>
      <c r="B452" s="123"/>
      <c r="C452" s="124"/>
      <c r="D452" s="52"/>
    </row>
    <row r="453" spans="1:4" hidden="1" outlineLevel="1" x14ac:dyDescent="0.25">
      <c r="A453" s="58">
        <v>9</v>
      </c>
      <c r="B453" s="123"/>
      <c r="C453" s="124"/>
      <c r="D453" s="52"/>
    </row>
    <row r="454" spans="1:4" hidden="1" outlineLevel="1" x14ac:dyDescent="0.25">
      <c r="A454" s="58">
        <v>10</v>
      </c>
      <c r="B454" s="123"/>
      <c r="C454" s="58"/>
      <c r="D454" s="51"/>
    </row>
    <row r="455" spans="1:4" hidden="1" outlineLevel="1" x14ac:dyDescent="0.25">
      <c r="A455" s="58">
        <v>11</v>
      </c>
      <c r="B455" s="123"/>
      <c r="C455" s="58"/>
      <c r="D455" s="51"/>
    </row>
    <row r="456" spans="1:4" hidden="1" outlineLevel="1" x14ac:dyDescent="0.25">
      <c r="A456" s="58">
        <v>12</v>
      </c>
      <c r="B456" s="123"/>
      <c r="C456" s="58"/>
      <c r="D456" s="51"/>
    </row>
    <row r="457" spans="1:4" hidden="1" outlineLevel="1" x14ac:dyDescent="0.25">
      <c r="A457" s="58">
        <v>13</v>
      </c>
      <c r="B457" s="123"/>
      <c r="C457" s="58"/>
      <c r="D457" s="51"/>
    </row>
    <row r="458" spans="1:4" hidden="1" outlineLevel="1" x14ac:dyDescent="0.25">
      <c r="A458" s="58">
        <v>14</v>
      </c>
      <c r="B458" s="123"/>
      <c r="C458" s="58"/>
      <c r="D458" s="51"/>
    </row>
    <row r="459" spans="1:4" hidden="1" outlineLevel="1" x14ac:dyDescent="0.25">
      <c r="A459" s="58">
        <v>15</v>
      </c>
      <c r="B459" s="123"/>
      <c r="C459" s="58"/>
      <c r="D459" s="51"/>
    </row>
    <row r="460" spans="1:4" hidden="1" outlineLevel="1" x14ac:dyDescent="0.25">
      <c r="A460" s="58">
        <v>16</v>
      </c>
      <c r="B460" s="123"/>
      <c r="C460" s="58"/>
      <c r="D460" s="51"/>
    </row>
    <row r="461" spans="1:4" hidden="1" outlineLevel="1" x14ac:dyDescent="0.25">
      <c r="A461" s="58">
        <v>17</v>
      </c>
      <c r="B461" s="123"/>
      <c r="C461" s="58"/>
      <c r="D461" s="51"/>
    </row>
    <row r="462" spans="1:4" hidden="1" outlineLevel="1" x14ac:dyDescent="0.25">
      <c r="A462" s="58">
        <v>18</v>
      </c>
      <c r="B462" s="123"/>
      <c r="C462" s="58"/>
      <c r="D462" s="51"/>
    </row>
    <row r="463" spans="1:4" hidden="1" outlineLevel="1" x14ac:dyDescent="0.25">
      <c r="A463" s="58">
        <v>19</v>
      </c>
      <c r="B463" s="123"/>
      <c r="C463" s="58"/>
      <c r="D463" s="51"/>
    </row>
    <row r="464" spans="1:4" hidden="1" outlineLevel="1" x14ac:dyDescent="0.25">
      <c r="A464" s="58">
        <v>20</v>
      </c>
      <c r="B464" s="123"/>
      <c r="C464" s="58"/>
      <c r="D464" s="51"/>
    </row>
    <row r="465" spans="1:4" hidden="1" outlineLevel="1" x14ac:dyDescent="0.25">
      <c r="A465" s="58">
        <v>21</v>
      </c>
      <c r="B465" s="123"/>
      <c r="C465" s="58"/>
      <c r="D465" s="51"/>
    </row>
    <row r="466" spans="1:4" hidden="1" outlineLevel="1" x14ac:dyDescent="0.25">
      <c r="A466" s="58">
        <v>22</v>
      </c>
      <c r="B466" s="123"/>
      <c r="C466" s="58"/>
      <c r="D466" s="51"/>
    </row>
    <row r="467" spans="1:4" hidden="1" outlineLevel="1" x14ac:dyDescent="0.25">
      <c r="A467" s="58">
        <v>23</v>
      </c>
      <c r="B467" s="123"/>
      <c r="C467" s="58"/>
      <c r="D467" s="51"/>
    </row>
    <row r="468" spans="1:4" hidden="1" outlineLevel="1" x14ac:dyDescent="0.25">
      <c r="A468" s="58">
        <v>24</v>
      </c>
      <c r="B468" s="123"/>
      <c r="C468" s="58"/>
      <c r="D468" s="51"/>
    </row>
    <row r="469" spans="1:4" hidden="1" outlineLevel="1" x14ac:dyDescent="0.25">
      <c r="A469" s="58">
        <v>25</v>
      </c>
      <c r="B469" s="123"/>
      <c r="C469" s="58"/>
      <c r="D469" s="51"/>
    </row>
    <row r="470" spans="1:4" hidden="1" outlineLevel="1" x14ac:dyDescent="0.25">
      <c r="A470" s="58">
        <v>26</v>
      </c>
      <c r="B470" s="123"/>
      <c r="C470" s="58"/>
      <c r="D470" s="51"/>
    </row>
    <row r="471" spans="1:4" hidden="1" outlineLevel="1" x14ac:dyDescent="0.25">
      <c r="A471" s="58">
        <v>27</v>
      </c>
      <c r="B471" s="123"/>
      <c r="C471" s="58"/>
      <c r="D471" s="51"/>
    </row>
    <row r="472" spans="1:4" hidden="1" outlineLevel="1" x14ac:dyDescent="0.25">
      <c r="A472" s="58">
        <v>28</v>
      </c>
      <c r="B472" s="123"/>
      <c r="C472" s="58"/>
      <c r="D472" s="51"/>
    </row>
    <row r="473" spans="1:4" hidden="1" outlineLevel="1" x14ac:dyDescent="0.25">
      <c r="A473" s="58">
        <v>29</v>
      </c>
      <c r="B473" s="123"/>
      <c r="C473" s="58"/>
      <c r="D473" s="51"/>
    </row>
    <row r="474" spans="1:4" hidden="1" outlineLevel="1" x14ac:dyDescent="0.25">
      <c r="A474" s="58">
        <v>30</v>
      </c>
      <c r="B474" s="123"/>
      <c r="C474" s="58"/>
      <c r="D474" s="51"/>
    </row>
    <row r="475" spans="1:4" hidden="1" outlineLevel="1" x14ac:dyDescent="0.25">
      <c r="A475" s="58">
        <v>31</v>
      </c>
      <c r="B475" s="123"/>
      <c r="C475" s="58"/>
      <c r="D475" s="51"/>
    </row>
    <row r="476" spans="1:4" hidden="1" outlineLevel="1" x14ac:dyDescent="0.25">
      <c r="A476" s="58">
        <v>32</v>
      </c>
      <c r="B476" s="123"/>
      <c r="C476" s="58"/>
      <c r="D476" s="51"/>
    </row>
    <row r="477" spans="1:4" hidden="1" outlineLevel="1" x14ac:dyDescent="0.25">
      <c r="A477" s="58">
        <v>33</v>
      </c>
      <c r="B477" s="123"/>
      <c r="C477" s="58"/>
      <c r="D477" s="51"/>
    </row>
    <row r="478" spans="1:4" hidden="1" outlineLevel="1" x14ac:dyDescent="0.25">
      <c r="A478" s="58">
        <v>34</v>
      </c>
      <c r="B478" s="117"/>
      <c r="C478" s="58"/>
      <c r="D478" s="51"/>
    </row>
    <row r="479" spans="1:4" hidden="1" outlineLevel="1" x14ac:dyDescent="0.25">
      <c r="A479" s="58">
        <v>35</v>
      </c>
      <c r="B479" s="117"/>
      <c r="C479" s="58"/>
      <c r="D479" s="51"/>
    </row>
    <row r="480" spans="1:4" hidden="1" outlineLevel="1" x14ac:dyDescent="0.25">
      <c r="A480" s="58">
        <v>36</v>
      </c>
      <c r="B480" s="117"/>
      <c r="C480" s="58"/>
      <c r="D480" s="51"/>
    </row>
    <row r="481" spans="1:4" hidden="1" outlineLevel="1" x14ac:dyDescent="0.25">
      <c r="A481" s="58">
        <v>37</v>
      </c>
      <c r="B481" s="117"/>
      <c r="C481" s="58"/>
      <c r="D481" s="51"/>
    </row>
    <row r="482" spans="1:4" hidden="1" outlineLevel="1" x14ac:dyDescent="0.25">
      <c r="A482" s="58">
        <v>38</v>
      </c>
      <c r="B482" s="117"/>
      <c r="C482" s="58"/>
      <c r="D482" s="51"/>
    </row>
    <row r="483" spans="1:4" hidden="1" outlineLevel="1" x14ac:dyDescent="0.25">
      <c r="A483" s="58">
        <v>39</v>
      </c>
      <c r="B483" s="117"/>
      <c r="C483" s="58"/>
      <c r="D483" s="51"/>
    </row>
    <row r="484" spans="1:4" hidden="1" outlineLevel="1" x14ac:dyDescent="0.25">
      <c r="A484" s="58">
        <v>40</v>
      </c>
      <c r="B484" s="117"/>
      <c r="C484" s="58"/>
      <c r="D484" s="51"/>
    </row>
    <row r="485" spans="1:4" hidden="1" outlineLevel="1" x14ac:dyDescent="0.25">
      <c r="A485" s="58">
        <v>41</v>
      </c>
      <c r="B485" s="117"/>
      <c r="C485" s="58"/>
      <c r="D485" s="51"/>
    </row>
    <row r="486" spans="1:4" hidden="1" outlineLevel="1" x14ac:dyDescent="0.25">
      <c r="A486" s="58">
        <v>42</v>
      </c>
      <c r="B486" s="117"/>
      <c r="C486" s="58"/>
      <c r="D486" s="51"/>
    </row>
    <row r="487" spans="1:4" hidden="1" outlineLevel="1" x14ac:dyDescent="0.25">
      <c r="A487" s="58">
        <v>43</v>
      </c>
      <c r="B487" s="117"/>
      <c r="C487" s="58"/>
      <c r="D487" s="51"/>
    </row>
    <row r="488" spans="1:4" hidden="1" outlineLevel="1" x14ac:dyDescent="0.25">
      <c r="A488" s="58">
        <v>44</v>
      </c>
      <c r="B488" s="117"/>
      <c r="C488" s="58"/>
      <c r="D488" s="51"/>
    </row>
    <row r="489" spans="1:4" hidden="1" outlineLevel="1" x14ac:dyDescent="0.25">
      <c r="A489" s="58">
        <v>45</v>
      </c>
      <c r="B489" s="117"/>
      <c r="C489" s="58"/>
      <c r="D489" s="51"/>
    </row>
    <row r="490" spans="1:4" hidden="1" outlineLevel="1" x14ac:dyDescent="0.25">
      <c r="A490" s="58">
        <v>46</v>
      </c>
      <c r="B490" s="117"/>
      <c r="C490" s="58"/>
      <c r="D490" s="51"/>
    </row>
    <row r="491" spans="1:4" hidden="1" outlineLevel="1" x14ac:dyDescent="0.25">
      <c r="A491" s="58">
        <v>47</v>
      </c>
      <c r="B491" s="117"/>
      <c r="C491" s="58"/>
      <c r="D491" s="51"/>
    </row>
    <row r="492" spans="1:4" ht="15.75" hidden="1" outlineLevel="1" thickBot="1" x14ac:dyDescent="0.3">
      <c r="A492" s="58">
        <v>48</v>
      </c>
      <c r="B492" s="117"/>
      <c r="C492" s="58"/>
      <c r="D492" s="51"/>
    </row>
    <row r="493" spans="1:4" ht="15.75" collapsed="1" thickBot="1" x14ac:dyDescent="0.3">
      <c r="A493" s="30" t="s">
        <v>40</v>
      </c>
      <c r="B493" s="116"/>
      <c r="C493" s="31"/>
      <c r="D493" s="225"/>
    </row>
    <row r="494" spans="1:4" hidden="1" outlineLevel="1" x14ac:dyDescent="0.25">
      <c r="A494" s="58">
        <v>1</v>
      </c>
      <c r="B494" s="123"/>
      <c r="C494" s="28"/>
      <c r="D494" s="226"/>
    </row>
    <row r="495" spans="1:4" hidden="1" outlineLevel="1" x14ac:dyDescent="0.25">
      <c r="A495" s="58">
        <v>2</v>
      </c>
      <c r="B495" s="123"/>
      <c r="C495" s="124"/>
      <c r="D495" s="52"/>
    </row>
    <row r="496" spans="1:4" hidden="1" outlineLevel="1" x14ac:dyDescent="0.25">
      <c r="A496" s="58">
        <v>3</v>
      </c>
      <c r="B496" s="123"/>
      <c r="C496" s="124"/>
      <c r="D496" s="52"/>
    </row>
    <row r="497" spans="1:4" hidden="1" outlineLevel="1" x14ac:dyDescent="0.25">
      <c r="A497" s="58">
        <v>4</v>
      </c>
      <c r="B497" s="123"/>
      <c r="C497" s="124"/>
      <c r="D497" s="52"/>
    </row>
    <row r="498" spans="1:4" hidden="1" outlineLevel="1" x14ac:dyDescent="0.25">
      <c r="A498" s="58">
        <v>5</v>
      </c>
      <c r="B498" s="123"/>
      <c r="C498" s="124"/>
      <c r="D498" s="52"/>
    </row>
    <row r="499" spans="1:4" hidden="1" outlineLevel="1" x14ac:dyDescent="0.25">
      <c r="A499" s="58">
        <v>6</v>
      </c>
      <c r="B499" s="123"/>
      <c r="C499" s="124"/>
      <c r="D499" s="52"/>
    </row>
    <row r="500" spans="1:4" hidden="1" outlineLevel="1" x14ac:dyDescent="0.25">
      <c r="A500" s="58">
        <v>7</v>
      </c>
      <c r="B500" s="123"/>
      <c r="C500" s="124"/>
      <c r="D500" s="52"/>
    </row>
    <row r="501" spans="1:4" hidden="1" outlineLevel="1" x14ac:dyDescent="0.25">
      <c r="A501" s="58">
        <v>8</v>
      </c>
      <c r="B501" s="123"/>
      <c r="C501" s="124"/>
      <c r="D501" s="52"/>
    </row>
    <row r="502" spans="1:4" hidden="1" outlineLevel="1" x14ac:dyDescent="0.25">
      <c r="A502" s="58">
        <v>9</v>
      </c>
      <c r="B502" s="123"/>
      <c r="C502" s="124"/>
      <c r="D502" s="52"/>
    </row>
    <row r="503" spans="1:4" hidden="1" outlineLevel="1" x14ac:dyDescent="0.25">
      <c r="A503" s="58">
        <v>10</v>
      </c>
      <c r="B503" s="123"/>
      <c r="C503" s="124"/>
      <c r="D503" s="52"/>
    </row>
    <row r="504" spans="1:4" hidden="1" outlineLevel="1" x14ac:dyDescent="0.25">
      <c r="A504" s="58">
        <v>11</v>
      </c>
      <c r="B504" s="123"/>
      <c r="C504" s="58"/>
      <c r="D504" s="51"/>
    </row>
    <row r="505" spans="1:4" hidden="1" outlineLevel="1" x14ac:dyDescent="0.25">
      <c r="A505" s="58">
        <v>12</v>
      </c>
      <c r="B505" s="123"/>
      <c r="C505" s="58"/>
      <c r="D505" s="51"/>
    </row>
    <row r="506" spans="1:4" hidden="1" outlineLevel="1" x14ac:dyDescent="0.25">
      <c r="A506" s="58">
        <v>13</v>
      </c>
      <c r="B506" s="123"/>
      <c r="C506" s="58"/>
      <c r="D506" s="51"/>
    </row>
    <row r="507" spans="1:4" hidden="1" outlineLevel="1" x14ac:dyDescent="0.25">
      <c r="A507" s="58">
        <v>14</v>
      </c>
      <c r="B507" s="123"/>
      <c r="C507" s="58"/>
      <c r="D507" s="51"/>
    </row>
    <row r="508" spans="1:4" hidden="1" outlineLevel="1" x14ac:dyDescent="0.25">
      <c r="A508" s="58">
        <v>15</v>
      </c>
      <c r="B508" s="123"/>
      <c r="C508" s="58"/>
      <c r="D508" s="51"/>
    </row>
    <row r="509" spans="1:4" hidden="1" outlineLevel="1" x14ac:dyDescent="0.25">
      <c r="A509" s="58">
        <v>16</v>
      </c>
      <c r="B509" s="123"/>
      <c r="C509" s="58"/>
      <c r="D509" s="51"/>
    </row>
    <row r="510" spans="1:4" hidden="1" outlineLevel="1" x14ac:dyDescent="0.25">
      <c r="A510" s="58">
        <v>17</v>
      </c>
      <c r="B510" s="123"/>
      <c r="C510" s="58"/>
      <c r="D510" s="51"/>
    </row>
    <row r="511" spans="1:4" hidden="1" outlineLevel="1" x14ac:dyDescent="0.25">
      <c r="A511" s="58">
        <v>18</v>
      </c>
      <c r="B511" s="123"/>
      <c r="C511" s="58"/>
      <c r="D511" s="51"/>
    </row>
    <row r="512" spans="1:4" hidden="1" outlineLevel="1" x14ac:dyDescent="0.25">
      <c r="A512" s="58">
        <v>19</v>
      </c>
      <c r="B512" s="123"/>
      <c r="C512" s="58"/>
      <c r="D512" s="51"/>
    </row>
    <row r="513" spans="1:4" hidden="1" outlineLevel="1" x14ac:dyDescent="0.25">
      <c r="A513" s="58">
        <v>20</v>
      </c>
      <c r="B513" s="123"/>
      <c r="C513" s="58"/>
      <c r="D513" s="51"/>
    </row>
    <row r="514" spans="1:4" hidden="1" outlineLevel="1" x14ac:dyDescent="0.25">
      <c r="A514" s="58">
        <v>21</v>
      </c>
      <c r="B514" s="123"/>
      <c r="C514" s="58"/>
      <c r="D514" s="51"/>
    </row>
    <row r="515" spans="1:4" hidden="1" outlineLevel="1" x14ac:dyDescent="0.25">
      <c r="A515" s="58">
        <v>22</v>
      </c>
      <c r="B515" s="123"/>
      <c r="C515" s="58"/>
      <c r="D515" s="51"/>
    </row>
    <row r="516" spans="1:4" hidden="1" outlineLevel="1" x14ac:dyDescent="0.25">
      <c r="A516" s="58">
        <v>23</v>
      </c>
      <c r="B516" s="123"/>
      <c r="C516" s="58"/>
      <c r="D516" s="51"/>
    </row>
    <row r="517" spans="1:4" hidden="1" outlineLevel="1" x14ac:dyDescent="0.25">
      <c r="A517" s="58">
        <v>24</v>
      </c>
      <c r="B517" s="123"/>
      <c r="C517" s="58"/>
      <c r="D517" s="51"/>
    </row>
    <row r="518" spans="1:4" hidden="1" outlineLevel="1" x14ac:dyDescent="0.25">
      <c r="A518" s="58">
        <v>25</v>
      </c>
      <c r="B518" s="123"/>
      <c r="C518" s="58"/>
      <c r="D518" s="51"/>
    </row>
    <row r="519" spans="1:4" hidden="1" outlineLevel="1" x14ac:dyDescent="0.25">
      <c r="A519" s="58">
        <v>26</v>
      </c>
      <c r="B519" s="123"/>
      <c r="C519" s="58"/>
      <c r="D519" s="51"/>
    </row>
    <row r="520" spans="1:4" hidden="1" outlineLevel="1" x14ac:dyDescent="0.25">
      <c r="A520" s="58">
        <v>27</v>
      </c>
      <c r="B520" s="123"/>
      <c r="C520" s="58"/>
      <c r="D520" s="51"/>
    </row>
    <row r="521" spans="1:4" hidden="1" outlineLevel="1" x14ac:dyDescent="0.25">
      <c r="A521" s="58">
        <v>28</v>
      </c>
      <c r="B521" s="123"/>
      <c r="C521" s="58"/>
      <c r="D521" s="51"/>
    </row>
    <row r="522" spans="1:4" hidden="1" outlineLevel="1" x14ac:dyDescent="0.25">
      <c r="A522" s="58">
        <v>29</v>
      </c>
      <c r="B522" s="123"/>
      <c r="C522" s="58"/>
      <c r="D522" s="51"/>
    </row>
    <row r="523" spans="1:4" hidden="1" outlineLevel="1" x14ac:dyDescent="0.25">
      <c r="A523" s="58">
        <v>30</v>
      </c>
      <c r="B523" s="123"/>
      <c r="C523" s="58"/>
      <c r="D523" s="51"/>
    </row>
    <row r="524" spans="1:4" hidden="1" outlineLevel="1" x14ac:dyDescent="0.25">
      <c r="A524" s="58">
        <v>31</v>
      </c>
      <c r="B524" s="123"/>
      <c r="C524" s="58"/>
      <c r="D524" s="51"/>
    </row>
    <row r="525" spans="1:4" hidden="1" outlineLevel="1" x14ac:dyDescent="0.25">
      <c r="A525" s="58">
        <v>32</v>
      </c>
      <c r="B525" s="123"/>
      <c r="C525" s="58"/>
      <c r="D525" s="51"/>
    </row>
    <row r="526" spans="1:4" hidden="1" outlineLevel="1" x14ac:dyDescent="0.25">
      <c r="A526" s="58">
        <v>33</v>
      </c>
      <c r="B526" s="123"/>
      <c r="C526" s="58"/>
      <c r="D526" s="51"/>
    </row>
    <row r="527" spans="1:4" hidden="1" outlineLevel="1" x14ac:dyDescent="0.25">
      <c r="A527" s="58">
        <v>34</v>
      </c>
      <c r="B527" s="117"/>
      <c r="C527" s="58"/>
      <c r="D527" s="51"/>
    </row>
    <row r="528" spans="1:4" hidden="1" outlineLevel="1" x14ac:dyDescent="0.25">
      <c r="A528" s="58">
        <v>35</v>
      </c>
      <c r="B528" s="117"/>
      <c r="C528" s="58"/>
      <c r="D528" s="51"/>
    </row>
    <row r="529" spans="1:4" hidden="1" outlineLevel="1" x14ac:dyDescent="0.25">
      <c r="A529" s="58">
        <v>36</v>
      </c>
      <c r="B529" s="117"/>
      <c r="C529" s="58"/>
      <c r="D529" s="51"/>
    </row>
    <row r="530" spans="1:4" hidden="1" outlineLevel="1" x14ac:dyDescent="0.25">
      <c r="A530" s="58">
        <v>37</v>
      </c>
      <c r="B530" s="117"/>
      <c r="C530" s="58"/>
      <c r="D530" s="51"/>
    </row>
    <row r="531" spans="1:4" hidden="1" outlineLevel="1" x14ac:dyDescent="0.25">
      <c r="A531" s="58">
        <v>38</v>
      </c>
      <c r="B531" s="117"/>
      <c r="C531" s="58"/>
      <c r="D531" s="51"/>
    </row>
    <row r="532" spans="1:4" hidden="1" outlineLevel="1" x14ac:dyDescent="0.25">
      <c r="A532" s="58">
        <v>39</v>
      </c>
      <c r="B532" s="117"/>
      <c r="C532" s="58"/>
      <c r="D532" s="51"/>
    </row>
    <row r="533" spans="1:4" hidden="1" outlineLevel="1" x14ac:dyDescent="0.25">
      <c r="A533" s="58">
        <v>40</v>
      </c>
      <c r="B533" s="117"/>
      <c r="C533" s="58"/>
      <c r="D533" s="51"/>
    </row>
    <row r="534" spans="1:4" hidden="1" outlineLevel="1" x14ac:dyDescent="0.25">
      <c r="A534" s="58">
        <v>41</v>
      </c>
      <c r="B534" s="117"/>
      <c r="C534" s="58"/>
      <c r="D534" s="51"/>
    </row>
    <row r="535" spans="1:4" hidden="1" outlineLevel="1" x14ac:dyDescent="0.25">
      <c r="A535" s="58">
        <v>42</v>
      </c>
      <c r="B535" s="117"/>
      <c r="C535" s="58"/>
      <c r="D535" s="51"/>
    </row>
    <row r="536" spans="1:4" hidden="1" outlineLevel="1" x14ac:dyDescent="0.25">
      <c r="A536" s="58">
        <v>43</v>
      </c>
      <c r="B536" s="117"/>
      <c r="C536" s="58"/>
      <c r="D536" s="51"/>
    </row>
    <row r="537" spans="1:4" hidden="1" outlineLevel="1" x14ac:dyDescent="0.25">
      <c r="A537" s="58">
        <v>44</v>
      </c>
      <c r="B537" s="117"/>
      <c r="C537" s="58"/>
      <c r="D537" s="51"/>
    </row>
    <row r="538" spans="1:4" hidden="1" outlineLevel="1" x14ac:dyDescent="0.25">
      <c r="A538" s="58">
        <v>45</v>
      </c>
      <c r="B538" s="117"/>
      <c r="C538" s="58"/>
      <c r="D538" s="51"/>
    </row>
    <row r="539" spans="1:4" hidden="1" outlineLevel="1" x14ac:dyDescent="0.25">
      <c r="A539" s="58">
        <v>46</v>
      </c>
      <c r="B539" s="117"/>
      <c r="C539" s="58"/>
      <c r="D539" s="51"/>
    </row>
    <row r="540" spans="1:4" hidden="1" outlineLevel="1" x14ac:dyDescent="0.25">
      <c r="A540" s="58">
        <v>47</v>
      </c>
      <c r="B540" s="117"/>
      <c r="C540" s="58"/>
      <c r="D540" s="51"/>
    </row>
    <row r="541" spans="1:4" ht="15.75" hidden="1" outlineLevel="1" thickBot="1" x14ac:dyDescent="0.3">
      <c r="A541" s="58">
        <v>48</v>
      </c>
      <c r="B541" s="117"/>
      <c r="C541" s="58"/>
      <c r="D541" s="51"/>
    </row>
    <row r="542" spans="1:4" ht="15.75" collapsed="1" thickBot="1" x14ac:dyDescent="0.3">
      <c r="A542" s="30" t="s">
        <v>41</v>
      </c>
      <c r="B542" s="116"/>
      <c r="C542" s="31"/>
      <c r="D542" s="225"/>
    </row>
    <row r="543" spans="1:4" hidden="1" outlineLevel="1" x14ac:dyDescent="0.25">
      <c r="A543" s="58">
        <v>1</v>
      </c>
      <c r="B543" s="123"/>
      <c r="C543" s="124"/>
      <c r="D543" s="52"/>
    </row>
    <row r="544" spans="1:4" hidden="1" outlineLevel="1" x14ac:dyDescent="0.25">
      <c r="A544" s="58">
        <v>2</v>
      </c>
      <c r="B544" s="123"/>
      <c r="C544" s="124"/>
      <c r="D544" s="52"/>
    </row>
    <row r="545" spans="1:4" hidden="1" outlineLevel="1" x14ac:dyDescent="0.25">
      <c r="A545" s="58">
        <v>3</v>
      </c>
      <c r="B545" s="123"/>
      <c r="C545" s="124"/>
      <c r="D545" s="52"/>
    </row>
    <row r="546" spans="1:4" hidden="1" outlineLevel="1" x14ac:dyDescent="0.25">
      <c r="A546" s="58">
        <v>4</v>
      </c>
      <c r="B546" s="123"/>
      <c r="C546" s="124"/>
      <c r="D546" s="52"/>
    </row>
    <row r="547" spans="1:4" hidden="1" outlineLevel="1" x14ac:dyDescent="0.25">
      <c r="A547" s="58">
        <v>5</v>
      </c>
      <c r="B547" s="123"/>
      <c r="C547" s="124"/>
      <c r="D547" s="52"/>
    </row>
    <row r="548" spans="1:4" hidden="1" outlineLevel="1" x14ac:dyDescent="0.25">
      <c r="A548" s="58">
        <v>6</v>
      </c>
      <c r="B548" s="123"/>
      <c r="C548" s="124"/>
      <c r="D548" s="52"/>
    </row>
    <row r="549" spans="1:4" hidden="1" outlineLevel="1" x14ac:dyDescent="0.25">
      <c r="A549" s="58">
        <v>7</v>
      </c>
      <c r="B549" s="123"/>
      <c r="C549" s="124"/>
      <c r="D549" s="52"/>
    </row>
    <row r="550" spans="1:4" hidden="1" outlineLevel="1" x14ac:dyDescent="0.25">
      <c r="A550" s="58">
        <v>8</v>
      </c>
      <c r="B550" s="123"/>
      <c r="C550" s="124"/>
      <c r="D550" s="52"/>
    </row>
    <row r="551" spans="1:4" hidden="1" outlineLevel="1" x14ac:dyDescent="0.25">
      <c r="A551" s="58">
        <v>9</v>
      </c>
      <c r="B551" s="123"/>
      <c r="C551" s="124"/>
      <c r="D551" s="52"/>
    </row>
    <row r="552" spans="1:4" hidden="1" outlineLevel="1" x14ac:dyDescent="0.25">
      <c r="A552" s="58">
        <v>10</v>
      </c>
      <c r="B552" s="123"/>
      <c r="C552" s="124"/>
      <c r="D552" s="52"/>
    </row>
    <row r="553" spans="1:4" hidden="1" outlineLevel="1" x14ac:dyDescent="0.25">
      <c r="A553" s="58">
        <v>11</v>
      </c>
      <c r="B553" s="123"/>
      <c r="C553" s="124"/>
      <c r="D553" s="52"/>
    </row>
    <row r="554" spans="1:4" hidden="1" outlineLevel="1" x14ac:dyDescent="0.25">
      <c r="A554" s="58">
        <v>12</v>
      </c>
      <c r="B554" s="123"/>
      <c r="C554" s="58"/>
      <c r="D554" s="51"/>
    </row>
    <row r="555" spans="1:4" hidden="1" outlineLevel="1" x14ac:dyDescent="0.25">
      <c r="A555" s="58">
        <v>13</v>
      </c>
      <c r="B555" s="123"/>
      <c r="C555" s="58"/>
      <c r="D555" s="51"/>
    </row>
    <row r="556" spans="1:4" hidden="1" outlineLevel="1" x14ac:dyDescent="0.25">
      <c r="A556" s="58">
        <v>14</v>
      </c>
      <c r="B556" s="123"/>
      <c r="C556" s="58"/>
      <c r="D556" s="51"/>
    </row>
    <row r="557" spans="1:4" hidden="1" outlineLevel="1" x14ac:dyDescent="0.25">
      <c r="A557" s="58">
        <v>15</v>
      </c>
      <c r="B557" s="123"/>
      <c r="C557" s="58"/>
      <c r="D557" s="51"/>
    </row>
    <row r="558" spans="1:4" hidden="1" outlineLevel="1" x14ac:dyDescent="0.25">
      <c r="A558" s="58">
        <v>16</v>
      </c>
      <c r="B558" s="123"/>
      <c r="C558" s="58"/>
      <c r="D558" s="51"/>
    </row>
    <row r="559" spans="1:4" hidden="1" outlineLevel="1" x14ac:dyDescent="0.25">
      <c r="A559" s="58">
        <v>17</v>
      </c>
      <c r="B559" s="123"/>
      <c r="C559" s="58"/>
      <c r="D559" s="51"/>
    </row>
    <row r="560" spans="1:4" hidden="1" outlineLevel="1" x14ac:dyDescent="0.25">
      <c r="A560" s="58">
        <v>18</v>
      </c>
      <c r="B560" s="123"/>
      <c r="C560" s="58"/>
      <c r="D560" s="51"/>
    </row>
    <row r="561" spans="1:4" hidden="1" outlineLevel="1" x14ac:dyDescent="0.25">
      <c r="A561" s="58">
        <v>19</v>
      </c>
      <c r="B561" s="123"/>
      <c r="C561" s="58"/>
      <c r="D561" s="51"/>
    </row>
    <row r="562" spans="1:4" hidden="1" outlineLevel="1" x14ac:dyDescent="0.25">
      <c r="A562" s="58">
        <v>20</v>
      </c>
      <c r="B562" s="123"/>
      <c r="C562" s="58"/>
      <c r="D562" s="51"/>
    </row>
    <row r="563" spans="1:4" hidden="1" outlineLevel="1" x14ac:dyDescent="0.25">
      <c r="A563" s="58">
        <v>21</v>
      </c>
      <c r="B563" s="123"/>
      <c r="C563" s="58"/>
      <c r="D563" s="51"/>
    </row>
    <row r="564" spans="1:4" hidden="1" outlineLevel="1" x14ac:dyDescent="0.25">
      <c r="A564" s="58">
        <v>22</v>
      </c>
      <c r="B564" s="123"/>
      <c r="C564" s="58"/>
      <c r="D564" s="51"/>
    </row>
    <row r="565" spans="1:4" hidden="1" outlineLevel="1" x14ac:dyDescent="0.25">
      <c r="A565" s="58">
        <v>23</v>
      </c>
      <c r="B565" s="123"/>
      <c r="C565" s="58"/>
      <c r="D565" s="51"/>
    </row>
    <row r="566" spans="1:4" hidden="1" outlineLevel="1" x14ac:dyDescent="0.25">
      <c r="A566" s="58">
        <v>24</v>
      </c>
      <c r="B566" s="123"/>
      <c r="C566" s="58"/>
      <c r="D566" s="51"/>
    </row>
    <row r="567" spans="1:4" hidden="1" outlineLevel="1" x14ac:dyDescent="0.25">
      <c r="A567" s="58">
        <v>25</v>
      </c>
      <c r="B567" s="123"/>
      <c r="C567" s="58"/>
      <c r="D567" s="51"/>
    </row>
    <row r="568" spans="1:4" hidden="1" outlineLevel="1" x14ac:dyDescent="0.25">
      <c r="A568" s="58">
        <v>26</v>
      </c>
      <c r="B568" s="123"/>
      <c r="C568" s="58"/>
      <c r="D568" s="51"/>
    </row>
    <row r="569" spans="1:4" hidden="1" outlineLevel="1" x14ac:dyDescent="0.25">
      <c r="A569" s="58">
        <v>27</v>
      </c>
      <c r="B569" s="123"/>
      <c r="C569" s="58"/>
      <c r="D569" s="51"/>
    </row>
    <row r="570" spans="1:4" hidden="1" outlineLevel="1" x14ac:dyDescent="0.25">
      <c r="A570" s="58">
        <v>28</v>
      </c>
      <c r="B570" s="123"/>
      <c r="C570" s="58"/>
      <c r="D570" s="51"/>
    </row>
    <row r="571" spans="1:4" hidden="1" outlineLevel="1" x14ac:dyDescent="0.25">
      <c r="A571" s="58">
        <v>29</v>
      </c>
      <c r="B571" s="123"/>
      <c r="C571" s="58"/>
      <c r="D571" s="51"/>
    </row>
    <row r="572" spans="1:4" hidden="1" outlineLevel="1" x14ac:dyDescent="0.25">
      <c r="A572" s="58">
        <v>30</v>
      </c>
      <c r="B572" s="123"/>
      <c r="C572" s="58"/>
      <c r="D572" s="51"/>
    </row>
    <row r="573" spans="1:4" hidden="1" outlineLevel="1" x14ac:dyDescent="0.25">
      <c r="A573" s="58">
        <v>31</v>
      </c>
      <c r="B573" s="123"/>
      <c r="C573" s="58"/>
      <c r="D573" s="51"/>
    </row>
    <row r="574" spans="1:4" hidden="1" outlineLevel="1" x14ac:dyDescent="0.25">
      <c r="A574" s="58">
        <v>32</v>
      </c>
      <c r="B574" s="123"/>
      <c r="C574" s="58"/>
      <c r="D574" s="51"/>
    </row>
    <row r="575" spans="1:4" hidden="1" outlineLevel="1" x14ac:dyDescent="0.25">
      <c r="A575" s="58">
        <v>33</v>
      </c>
      <c r="B575" s="123"/>
      <c r="C575" s="58"/>
      <c r="D575" s="51"/>
    </row>
    <row r="576" spans="1:4" hidden="1" outlineLevel="1" x14ac:dyDescent="0.25">
      <c r="A576" s="58">
        <v>34</v>
      </c>
      <c r="B576" s="117"/>
      <c r="C576" s="58"/>
      <c r="D576" s="51"/>
    </row>
    <row r="577" spans="1:4" hidden="1" outlineLevel="1" x14ac:dyDescent="0.25">
      <c r="A577" s="58">
        <v>35</v>
      </c>
      <c r="B577" s="117"/>
      <c r="C577" s="58"/>
      <c r="D577" s="51"/>
    </row>
    <row r="578" spans="1:4" hidden="1" outlineLevel="1" x14ac:dyDescent="0.25">
      <c r="A578" s="58">
        <v>36</v>
      </c>
      <c r="B578" s="117"/>
      <c r="C578" s="58"/>
      <c r="D578" s="51"/>
    </row>
    <row r="579" spans="1:4" hidden="1" outlineLevel="1" x14ac:dyDescent="0.25">
      <c r="A579" s="58">
        <v>37</v>
      </c>
      <c r="B579" s="117"/>
      <c r="C579" s="58"/>
      <c r="D579" s="51"/>
    </row>
    <row r="580" spans="1:4" hidden="1" outlineLevel="1" x14ac:dyDescent="0.25">
      <c r="A580" s="58">
        <v>38</v>
      </c>
      <c r="B580" s="117"/>
      <c r="C580" s="58"/>
      <c r="D580" s="51"/>
    </row>
    <row r="581" spans="1:4" hidden="1" outlineLevel="1" x14ac:dyDescent="0.25">
      <c r="A581" s="58">
        <v>39</v>
      </c>
      <c r="B581" s="117"/>
      <c r="C581" s="58"/>
      <c r="D581" s="51"/>
    </row>
    <row r="582" spans="1:4" hidden="1" outlineLevel="1" x14ac:dyDescent="0.25">
      <c r="A582" s="58">
        <v>40</v>
      </c>
      <c r="B582" s="117"/>
      <c r="C582" s="58"/>
      <c r="D582" s="51"/>
    </row>
    <row r="583" spans="1:4" hidden="1" outlineLevel="1" x14ac:dyDescent="0.25">
      <c r="A583" s="58">
        <v>41</v>
      </c>
      <c r="B583" s="117"/>
      <c r="C583" s="58"/>
      <c r="D583" s="51"/>
    </row>
    <row r="584" spans="1:4" hidden="1" outlineLevel="1" x14ac:dyDescent="0.25">
      <c r="A584" s="58">
        <v>42</v>
      </c>
      <c r="B584" s="117"/>
      <c r="C584" s="58"/>
      <c r="D584" s="51"/>
    </row>
    <row r="585" spans="1:4" hidden="1" outlineLevel="1" x14ac:dyDescent="0.25">
      <c r="A585" s="58">
        <v>43</v>
      </c>
      <c r="B585" s="117"/>
      <c r="C585" s="58"/>
      <c r="D585" s="51"/>
    </row>
    <row r="586" spans="1:4" hidden="1" outlineLevel="1" x14ac:dyDescent="0.25">
      <c r="A586" s="58">
        <v>44</v>
      </c>
      <c r="B586" s="117"/>
      <c r="C586" s="58"/>
      <c r="D586" s="51"/>
    </row>
    <row r="587" spans="1:4" hidden="1" outlineLevel="1" x14ac:dyDescent="0.25">
      <c r="A587" s="58">
        <v>45</v>
      </c>
      <c r="B587" s="117"/>
      <c r="C587" s="58"/>
      <c r="D587" s="51"/>
    </row>
    <row r="588" spans="1:4" hidden="1" outlineLevel="1" x14ac:dyDescent="0.25">
      <c r="A588" s="58">
        <v>46</v>
      </c>
      <c r="B588" s="117"/>
      <c r="C588" s="58"/>
      <c r="D588" s="51"/>
    </row>
    <row r="589" spans="1:4" hidden="1" outlineLevel="1" x14ac:dyDescent="0.25">
      <c r="A589" s="58">
        <v>47</v>
      </c>
      <c r="B589" s="117"/>
      <c r="C589" s="58"/>
      <c r="D589" s="51"/>
    </row>
    <row r="590" spans="1:4" hidden="1" outlineLevel="1" x14ac:dyDescent="0.25">
      <c r="A590" s="58">
        <v>48</v>
      </c>
      <c r="B590" s="117"/>
      <c r="C590" s="58"/>
      <c r="D590" s="51"/>
    </row>
  </sheetData>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C3" activePane="bottomRight" state="frozen"/>
      <selection activeCell="G80" sqref="G80"/>
      <selection pane="topRight" activeCell="G80" sqref="G80"/>
      <selection pane="bottomLeft" activeCell="G80" sqref="G80"/>
      <selection pane="bottomRight" activeCell="G401" sqref="G401"/>
    </sheetView>
  </sheetViews>
  <sheetFormatPr defaultColWidth="9.140625" defaultRowHeight="15" outlineLevelRow="1" x14ac:dyDescent="0.25"/>
  <cols>
    <col min="1" max="1" width="8.140625" style="3" customWidth="1"/>
    <col min="2" max="2" width="126" style="273" customWidth="1"/>
    <col min="3" max="3" width="15" style="3" bestFit="1" customWidth="1"/>
    <col min="4" max="4" width="12" style="3" bestFit="1" customWidth="1"/>
    <col min="5" max="5" width="10.28515625" style="3" customWidth="1"/>
    <col min="6" max="6" width="8.140625" style="3" customWidth="1"/>
    <col min="7" max="7" width="15" style="3" bestFit="1" customWidth="1"/>
    <col min="8" max="8" width="76.28515625" style="119" customWidth="1"/>
    <col min="9" max="9" width="14" style="3" customWidth="1"/>
    <col min="10" max="10" width="8.85546875" style="183" customWidth="1"/>
    <col min="11" max="11" width="25.7109375" style="3" customWidth="1"/>
    <col min="12" max="12" width="44.7109375" style="183" customWidth="1"/>
    <col min="13" max="13" width="8.85546875" style="183" customWidth="1"/>
    <col min="14" max="14" width="19.140625" style="1" customWidth="1"/>
    <col min="15" max="15" width="21.28515625" style="183" customWidth="1"/>
    <col min="16" max="16" width="31.42578125" style="183" customWidth="1"/>
    <col min="17" max="16384" width="9.140625" style="183"/>
  </cols>
  <sheetData>
    <row r="1" spans="1:16" ht="15.75" thickBot="1" x14ac:dyDescent="0.3">
      <c r="F1" s="945" t="s">
        <v>74</v>
      </c>
      <c r="G1" s="945"/>
      <c r="H1" s="945"/>
      <c r="I1" s="945"/>
      <c r="J1" s="945" t="s">
        <v>75</v>
      </c>
      <c r="K1" s="945"/>
      <c r="L1" s="945"/>
      <c r="M1" s="945"/>
    </row>
    <row r="2" spans="1:16" ht="33" customHeight="1" thickBot="1" x14ac:dyDescent="0.3">
      <c r="A2" s="463" t="s">
        <v>0</v>
      </c>
      <c r="B2" s="623" t="s">
        <v>26</v>
      </c>
      <c r="C2" s="463" t="s">
        <v>2</v>
      </c>
      <c r="D2" s="464" t="s">
        <v>76</v>
      </c>
      <c r="E2" s="464" t="s">
        <v>30</v>
      </c>
      <c r="F2" s="44" t="s">
        <v>49</v>
      </c>
      <c r="G2" s="44" t="s">
        <v>50</v>
      </c>
      <c r="H2" s="465" t="s">
        <v>73</v>
      </c>
      <c r="I2" s="44" t="s">
        <v>0</v>
      </c>
      <c r="J2" s="44" t="s">
        <v>49</v>
      </c>
      <c r="K2" s="44" t="s">
        <v>50</v>
      </c>
      <c r="L2" s="44" t="s">
        <v>73</v>
      </c>
      <c r="M2" s="44" t="s">
        <v>0</v>
      </c>
      <c r="N2" s="253" t="s">
        <v>1370</v>
      </c>
      <c r="O2" s="253" t="s">
        <v>1371</v>
      </c>
      <c r="P2" s="253" t="s">
        <v>1574</v>
      </c>
    </row>
    <row r="3" spans="1:16" s="293" customFormat="1" ht="15.75" collapsed="1" thickBot="1" x14ac:dyDescent="0.3">
      <c r="A3" s="186" t="s">
        <v>4965</v>
      </c>
      <c r="B3" s="837"/>
      <c r="C3" s="838"/>
      <c r="D3" s="839"/>
      <c r="E3" s="840"/>
      <c r="F3" s="840"/>
      <c r="G3" s="840"/>
      <c r="H3" s="841"/>
      <c r="I3" s="840"/>
      <c r="J3" s="840"/>
      <c r="K3" s="840"/>
      <c r="L3" s="840"/>
      <c r="M3" s="840"/>
      <c r="N3" s="468"/>
      <c r="O3" s="468"/>
      <c r="P3" s="468"/>
    </row>
    <row r="4" spans="1:16" s="293" customFormat="1" ht="15.75" hidden="1" outlineLevel="1" thickBot="1" x14ac:dyDescent="0.3">
      <c r="A4" s="240">
        <v>1</v>
      </c>
      <c r="B4" s="842" t="s">
        <v>7351</v>
      </c>
      <c r="C4" s="629" t="s">
        <v>5861</v>
      </c>
      <c r="D4" s="843">
        <v>2</v>
      </c>
      <c r="E4" s="843">
        <v>1</v>
      </c>
      <c r="F4" s="263" t="s">
        <v>71</v>
      </c>
      <c r="G4" s="263" t="s">
        <v>51</v>
      </c>
      <c r="H4" s="263" t="s">
        <v>1976</v>
      </c>
      <c r="I4" s="263">
        <v>38</v>
      </c>
      <c r="J4" s="263"/>
      <c r="K4" s="263"/>
      <c r="L4" s="844"/>
      <c r="M4" s="263"/>
      <c r="N4" s="632">
        <v>1</v>
      </c>
      <c r="O4" s="192">
        <v>0</v>
      </c>
      <c r="P4" s="192"/>
    </row>
    <row r="5" spans="1:16" s="293" customFormat="1" ht="15.75" hidden="1" outlineLevel="1" thickBot="1" x14ac:dyDescent="0.3">
      <c r="A5" s="240">
        <v>2</v>
      </c>
      <c r="B5" s="842" t="s">
        <v>7352</v>
      </c>
      <c r="C5" s="629" t="s">
        <v>7342</v>
      </c>
      <c r="D5" s="843">
        <v>3</v>
      </c>
      <c r="E5" s="843">
        <v>1</v>
      </c>
      <c r="F5" s="263" t="s">
        <v>71</v>
      </c>
      <c r="G5" s="263" t="s">
        <v>54</v>
      </c>
      <c r="H5" s="263" t="s">
        <v>72</v>
      </c>
      <c r="I5" s="263">
        <v>30</v>
      </c>
      <c r="J5" s="151"/>
      <c r="K5" s="845"/>
      <c r="L5" s="845"/>
      <c r="M5" s="263"/>
      <c r="N5" s="632">
        <v>1</v>
      </c>
      <c r="O5" s="192">
        <v>0</v>
      </c>
      <c r="P5" s="192"/>
    </row>
    <row r="6" spans="1:16" s="293" customFormat="1" ht="15.75" hidden="1" outlineLevel="1" thickBot="1" x14ac:dyDescent="0.3">
      <c r="A6" s="240">
        <v>3</v>
      </c>
      <c r="B6" s="842" t="s">
        <v>7353</v>
      </c>
      <c r="C6" s="629" t="s">
        <v>5863</v>
      </c>
      <c r="D6" s="843">
        <v>5</v>
      </c>
      <c r="E6" s="843">
        <v>1</v>
      </c>
      <c r="F6" s="263" t="s">
        <v>71</v>
      </c>
      <c r="G6" s="263" t="s">
        <v>51</v>
      </c>
      <c r="H6" s="263" t="s">
        <v>1976</v>
      </c>
      <c r="I6" s="263">
        <v>39</v>
      </c>
      <c r="J6" s="263"/>
      <c r="K6" s="845"/>
      <c r="L6" s="845"/>
      <c r="M6" s="263"/>
      <c r="N6" s="632">
        <v>1</v>
      </c>
      <c r="O6" s="192">
        <v>0</v>
      </c>
      <c r="P6" s="192"/>
    </row>
    <row r="7" spans="1:16" s="293" customFormat="1" ht="15.75" hidden="1" outlineLevel="1" thickBot="1" x14ac:dyDescent="0.3">
      <c r="A7" s="240">
        <v>4</v>
      </c>
      <c r="B7" s="842" t="s">
        <v>7354</v>
      </c>
      <c r="C7" s="629" t="s">
        <v>5865</v>
      </c>
      <c r="D7" s="843">
        <v>5</v>
      </c>
      <c r="E7" s="843">
        <v>1</v>
      </c>
      <c r="F7" s="263" t="s">
        <v>71</v>
      </c>
      <c r="G7" s="263" t="s">
        <v>51</v>
      </c>
      <c r="H7" s="263" t="s">
        <v>1976</v>
      </c>
      <c r="I7" s="263">
        <v>40</v>
      </c>
      <c r="J7" s="263"/>
      <c r="K7" s="263"/>
      <c r="L7" s="263"/>
      <c r="M7" s="263"/>
      <c r="N7" s="632">
        <v>1</v>
      </c>
      <c r="O7" s="192">
        <v>0</v>
      </c>
      <c r="P7" s="632"/>
    </row>
    <row r="8" spans="1:16" s="293" customFormat="1" ht="15.75" hidden="1" outlineLevel="1" thickBot="1" x14ac:dyDescent="0.3">
      <c r="A8" s="240">
        <v>5</v>
      </c>
      <c r="B8" s="842" t="s">
        <v>7355</v>
      </c>
      <c r="C8" s="629" t="s">
        <v>5855</v>
      </c>
      <c r="D8" s="843">
        <v>5</v>
      </c>
      <c r="E8" s="843">
        <v>1</v>
      </c>
      <c r="F8" s="263" t="s">
        <v>71</v>
      </c>
      <c r="G8" s="263" t="s">
        <v>51</v>
      </c>
      <c r="H8" s="263" t="s">
        <v>1976</v>
      </c>
      <c r="I8" s="263">
        <v>35</v>
      </c>
      <c r="J8" s="263"/>
      <c r="K8" s="263"/>
      <c r="L8" s="263"/>
      <c r="M8" s="263"/>
      <c r="N8" s="632">
        <v>1</v>
      </c>
      <c r="O8" s="192">
        <v>0</v>
      </c>
      <c r="P8" s="632"/>
    </row>
    <row r="9" spans="1:16" s="293" customFormat="1" ht="15.75" hidden="1" outlineLevel="1" thickBot="1" x14ac:dyDescent="0.3">
      <c r="A9" s="240">
        <v>6</v>
      </c>
      <c r="B9" s="842" t="s">
        <v>7356</v>
      </c>
      <c r="C9" s="629" t="s">
        <v>5857</v>
      </c>
      <c r="D9" s="843">
        <v>5</v>
      </c>
      <c r="E9" s="843">
        <v>1</v>
      </c>
      <c r="F9" s="263" t="s">
        <v>71</v>
      </c>
      <c r="G9" s="263" t="s">
        <v>51</v>
      </c>
      <c r="H9" s="263" t="s">
        <v>1976</v>
      </c>
      <c r="I9" s="263">
        <v>36</v>
      </c>
      <c r="J9" s="263"/>
      <c r="K9" s="263"/>
      <c r="L9" s="263"/>
      <c r="M9" s="263"/>
      <c r="N9" s="632">
        <v>1</v>
      </c>
      <c r="O9" s="192">
        <v>0</v>
      </c>
      <c r="P9" s="632"/>
    </row>
    <row r="10" spans="1:16" s="293" customFormat="1" ht="15.75" hidden="1" outlineLevel="1" thickBot="1" x14ac:dyDescent="0.3">
      <c r="A10" s="240">
        <v>7</v>
      </c>
      <c r="B10" s="842" t="s">
        <v>7357</v>
      </c>
      <c r="C10" s="629" t="s">
        <v>5859</v>
      </c>
      <c r="D10" s="843">
        <v>5</v>
      </c>
      <c r="E10" s="843">
        <v>1</v>
      </c>
      <c r="F10" s="263" t="s">
        <v>71</v>
      </c>
      <c r="G10" s="263" t="s">
        <v>51</v>
      </c>
      <c r="H10" s="263" t="s">
        <v>1976</v>
      </c>
      <c r="I10" s="263">
        <v>37</v>
      </c>
      <c r="J10" s="263"/>
      <c r="K10" s="263"/>
      <c r="L10" s="263"/>
      <c r="M10" s="263"/>
      <c r="N10" s="632">
        <v>1</v>
      </c>
      <c r="O10" s="192">
        <v>0</v>
      </c>
      <c r="P10" s="632"/>
    </row>
    <row r="11" spans="1:16" s="293" customFormat="1" ht="15.75" hidden="1" outlineLevel="1" thickBot="1" x14ac:dyDescent="0.3">
      <c r="A11" s="240">
        <v>8</v>
      </c>
      <c r="B11" s="842" t="s">
        <v>7358</v>
      </c>
      <c r="C11" s="629" t="s">
        <v>5863</v>
      </c>
      <c r="D11" s="843">
        <v>6</v>
      </c>
      <c r="E11" s="843">
        <v>1</v>
      </c>
      <c r="F11" s="263" t="s">
        <v>71</v>
      </c>
      <c r="G11" s="263" t="s">
        <v>51</v>
      </c>
      <c r="H11" s="263" t="s">
        <v>458</v>
      </c>
      <c r="I11" s="263">
        <v>39</v>
      </c>
      <c r="J11" s="263"/>
      <c r="K11" s="263"/>
      <c r="L11" s="263"/>
      <c r="M11" s="263"/>
      <c r="N11" s="632">
        <v>1</v>
      </c>
      <c r="O11" s="192">
        <v>0</v>
      </c>
      <c r="P11" s="632"/>
    </row>
    <row r="12" spans="1:16" s="293" customFormat="1" ht="15.75" hidden="1" outlineLevel="1" thickBot="1" x14ac:dyDescent="0.3">
      <c r="A12" s="240">
        <v>9</v>
      </c>
      <c r="B12" s="842" t="s">
        <v>7359</v>
      </c>
      <c r="C12" s="629" t="s">
        <v>5865</v>
      </c>
      <c r="D12" s="843">
        <v>6</v>
      </c>
      <c r="E12" s="843">
        <v>1</v>
      </c>
      <c r="F12" s="263" t="s">
        <v>71</v>
      </c>
      <c r="G12" s="263" t="s">
        <v>51</v>
      </c>
      <c r="H12" s="263" t="s">
        <v>458</v>
      </c>
      <c r="I12" s="263">
        <v>40</v>
      </c>
      <c r="J12" s="263"/>
      <c r="K12" s="263"/>
      <c r="L12" s="263"/>
      <c r="M12" s="263"/>
      <c r="N12" s="632">
        <v>1</v>
      </c>
      <c r="O12" s="192">
        <v>0</v>
      </c>
      <c r="P12" s="632"/>
    </row>
    <row r="13" spans="1:16" s="293" customFormat="1" ht="15.75" hidden="1" outlineLevel="1" thickBot="1" x14ac:dyDescent="0.3">
      <c r="A13" s="240">
        <v>10</v>
      </c>
      <c r="B13" s="842" t="s">
        <v>7360</v>
      </c>
      <c r="C13" s="629" t="s">
        <v>5855</v>
      </c>
      <c r="D13" s="843">
        <v>6</v>
      </c>
      <c r="E13" s="843">
        <v>1</v>
      </c>
      <c r="F13" s="263" t="s">
        <v>71</v>
      </c>
      <c r="G13" s="263" t="s">
        <v>51</v>
      </c>
      <c r="H13" s="263" t="s">
        <v>458</v>
      </c>
      <c r="I13" s="263">
        <v>35</v>
      </c>
      <c r="J13" s="263"/>
      <c r="K13" s="263"/>
      <c r="L13" s="263"/>
      <c r="M13" s="263"/>
      <c r="N13" s="632">
        <v>1</v>
      </c>
      <c r="O13" s="192">
        <v>0</v>
      </c>
      <c r="P13" s="632"/>
    </row>
    <row r="14" spans="1:16" s="293" customFormat="1" ht="15.75" hidden="1" outlineLevel="1" thickBot="1" x14ac:dyDescent="0.3">
      <c r="A14" s="240">
        <v>11</v>
      </c>
      <c r="B14" s="842" t="s">
        <v>7361</v>
      </c>
      <c r="C14" s="629" t="s">
        <v>5857</v>
      </c>
      <c r="D14" s="843">
        <v>6</v>
      </c>
      <c r="E14" s="843">
        <v>1</v>
      </c>
      <c r="F14" s="263" t="s">
        <v>71</v>
      </c>
      <c r="G14" s="263" t="s">
        <v>51</v>
      </c>
      <c r="H14" s="263" t="s">
        <v>458</v>
      </c>
      <c r="I14" s="263">
        <v>36</v>
      </c>
      <c r="J14" s="263"/>
      <c r="K14" s="263"/>
      <c r="L14" s="263"/>
      <c r="M14" s="151"/>
      <c r="N14" s="632">
        <v>1</v>
      </c>
      <c r="O14" s="192">
        <v>0</v>
      </c>
      <c r="P14" s="632"/>
    </row>
    <row r="15" spans="1:16" s="293" customFormat="1" ht="15.75" hidden="1" outlineLevel="1" thickBot="1" x14ac:dyDescent="0.3">
      <c r="A15" s="240">
        <v>12</v>
      </c>
      <c r="B15" s="842" t="s">
        <v>7362</v>
      </c>
      <c r="C15" s="629" t="s">
        <v>5859</v>
      </c>
      <c r="D15" s="843">
        <v>6</v>
      </c>
      <c r="E15" s="843">
        <v>1</v>
      </c>
      <c r="F15" s="263" t="s">
        <v>71</v>
      </c>
      <c r="G15" s="263" t="s">
        <v>51</v>
      </c>
      <c r="H15" s="263" t="s">
        <v>458</v>
      </c>
      <c r="I15" s="263">
        <v>37</v>
      </c>
      <c r="J15" s="263"/>
      <c r="K15" s="263"/>
      <c r="L15" s="263"/>
      <c r="M15" s="151"/>
      <c r="N15" s="632">
        <v>1</v>
      </c>
      <c r="O15" s="192">
        <v>0</v>
      </c>
      <c r="P15" s="632"/>
    </row>
    <row r="16" spans="1:16" s="293" customFormat="1" ht="15.75" hidden="1" outlineLevel="1" thickBot="1" x14ac:dyDescent="0.3">
      <c r="A16" s="240">
        <v>13</v>
      </c>
      <c r="B16" s="842" t="s">
        <v>7363</v>
      </c>
      <c r="C16" s="629" t="s">
        <v>5873</v>
      </c>
      <c r="D16" s="843">
        <v>8</v>
      </c>
      <c r="E16" s="843">
        <v>1</v>
      </c>
      <c r="F16" s="263" t="s">
        <v>71</v>
      </c>
      <c r="G16" s="263" t="s">
        <v>68</v>
      </c>
      <c r="H16" s="263" t="s">
        <v>72</v>
      </c>
      <c r="I16" s="263">
        <v>355</v>
      </c>
      <c r="J16" s="190"/>
      <c r="K16" s="190"/>
      <c r="L16" s="190"/>
      <c r="M16" s="190"/>
      <c r="N16" s="632">
        <v>1</v>
      </c>
      <c r="O16" s="192">
        <v>0</v>
      </c>
      <c r="P16" s="632"/>
    </row>
    <row r="17" spans="1:16" s="293" customFormat="1" ht="15.75" hidden="1" outlineLevel="1" thickBot="1" x14ac:dyDescent="0.3">
      <c r="A17" s="240">
        <v>14</v>
      </c>
      <c r="B17" s="842" t="s">
        <v>7364</v>
      </c>
      <c r="C17" s="629" t="s">
        <v>5869</v>
      </c>
      <c r="D17" s="843">
        <v>11</v>
      </c>
      <c r="E17" s="843">
        <v>5</v>
      </c>
      <c r="F17" s="263" t="s">
        <v>71</v>
      </c>
      <c r="G17" s="263" t="s">
        <v>51</v>
      </c>
      <c r="H17" s="263" t="s">
        <v>1979</v>
      </c>
      <c r="I17" s="263">
        <v>42</v>
      </c>
      <c r="J17" s="190"/>
      <c r="K17" s="190"/>
      <c r="L17" s="190"/>
      <c r="M17" s="190"/>
      <c r="N17" s="632">
        <v>1</v>
      </c>
      <c r="O17" s="192">
        <v>0</v>
      </c>
      <c r="P17" s="632"/>
    </row>
    <row r="18" spans="1:16" s="293" customFormat="1" ht="15.75" hidden="1" outlineLevel="1" thickBot="1" x14ac:dyDescent="0.3">
      <c r="A18" s="240">
        <v>15</v>
      </c>
      <c r="B18" s="842" t="s">
        <v>7365</v>
      </c>
      <c r="C18" s="629" t="s">
        <v>5871</v>
      </c>
      <c r="D18" s="843">
        <v>11</v>
      </c>
      <c r="E18" s="843">
        <v>5</v>
      </c>
      <c r="F18" s="263" t="s">
        <v>71</v>
      </c>
      <c r="G18" s="263" t="s">
        <v>51</v>
      </c>
      <c r="H18" s="263" t="s">
        <v>1979</v>
      </c>
      <c r="I18" s="263">
        <v>43</v>
      </c>
      <c r="J18" s="263"/>
      <c r="K18" s="263"/>
      <c r="L18" s="263"/>
      <c r="M18" s="263"/>
      <c r="N18" s="632">
        <v>1</v>
      </c>
      <c r="O18" s="192">
        <v>0</v>
      </c>
      <c r="P18" s="632"/>
    </row>
    <row r="19" spans="1:16" s="293" customFormat="1" ht="15.75" hidden="1" outlineLevel="1" thickBot="1" x14ac:dyDescent="0.3">
      <c r="A19" s="240">
        <v>16</v>
      </c>
      <c r="B19" s="842" t="s">
        <v>7366</v>
      </c>
      <c r="C19" s="629" t="s">
        <v>5869</v>
      </c>
      <c r="D19" s="263">
        <v>13</v>
      </c>
      <c r="E19" s="843">
        <v>5</v>
      </c>
      <c r="F19" s="263" t="s">
        <v>71</v>
      </c>
      <c r="G19" s="263" t="s">
        <v>51</v>
      </c>
      <c r="H19" s="263" t="s">
        <v>1981</v>
      </c>
      <c r="I19" s="263">
        <v>42</v>
      </c>
      <c r="J19" s="263"/>
      <c r="K19" s="263"/>
      <c r="L19" s="263"/>
      <c r="M19" s="263"/>
      <c r="N19" s="632">
        <v>1</v>
      </c>
      <c r="O19" s="192">
        <v>0</v>
      </c>
      <c r="P19" s="632"/>
    </row>
    <row r="20" spans="1:16" s="293" customFormat="1" ht="15.75" hidden="1" outlineLevel="1" thickBot="1" x14ac:dyDescent="0.3">
      <c r="A20" s="240">
        <v>17</v>
      </c>
      <c r="B20" s="842" t="s">
        <v>7367</v>
      </c>
      <c r="C20" s="629" t="s">
        <v>5871</v>
      </c>
      <c r="D20" s="263">
        <v>13</v>
      </c>
      <c r="E20" s="843">
        <v>5</v>
      </c>
      <c r="F20" s="263" t="s">
        <v>71</v>
      </c>
      <c r="G20" s="263" t="s">
        <v>51</v>
      </c>
      <c r="H20" s="263" t="s">
        <v>1981</v>
      </c>
      <c r="I20" s="263">
        <v>43</v>
      </c>
      <c r="J20" s="263"/>
      <c r="K20" s="263"/>
      <c r="L20" s="263"/>
      <c r="M20" s="263"/>
      <c r="N20" s="632">
        <v>1</v>
      </c>
      <c r="O20" s="192">
        <v>0</v>
      </c>
      <c r="P20" s="632"/>
    </row>
    <row r="21" spans="1:16" s="293" customFormat="1" ht="15.75" hidden="1" outlineLevel="1" thickBot="1" x14ac:dyDescent="0.3">
      <c r="A21" s="240">
        <v>18</v>
      </c>
      <c r="B21" s="842" t="s">
        <v>7368</v>
      </c>
      <c r="C21" s="629" t="s">
        <v>5869</v>
      </c>
      <c r="D21" s="843">
        <v>14</v>
      </c>
      <c r="E21" s="843">
        <v>2</v>
      </c>
      <c r="F21" s="263" t="s">
        <v>71</v>
      </c>
      <c r="G21" s="263" t="s">
        <v>51</v>
      </c>
      <c r="H21" s="263" t="s">
        <v>1977</v>
      </c>
      <c r="I21" s="263">
        <v>42</v>
      </c>
      <c r="J21" s="263"/>
      <c r="K21" s="263"/>
      <c r="L21" s="263"/>
      <c r="M21" s="263"/>
      <c r="N21" s="632">
        <v>1</v>
      </c>
      <c r="O21" s="192">
        <v>0</v>
      </c>
      <c r="P21" s="632"/>
    </row>
    <row r="22" spans="1:16" s="293" customFormat="1" ht="15.75" hidden="1" outlineLevel="1" thickBot="1" x14ac:dyDescent="0.3">
      <c r="A22" s="240">
        <v>19</v>
      </c>
      <c r="B22" s="842" t="s">
        <v>7369</v>
      </c>
      <c r="C22" s="629" t="s">
        <v>5871</v>
      </c>
      <c r="D22" s="843">
        <v>14</v>
      </c>
      <c r="E22" s="843">
        <v>2</v>
      </c>
      <c r="F22" s="263" t="s">
        <v>71</v>
      </c>
      <c r="G22" s="263" t="s">
        <v>51</v>
      </c>
      <c r="H22" s="263" t="s">
        <v>1977</v>
      </c>
      <c r="I22" s="263">
        <v>43</v>
      </c>
      <c r="J22" s="263"/>
      <c r="K22" s="263"/>
      <c r="L22" s="263"/>
      <c r="M22" s="263"/>
      <c r="N22" s="632">
        <v>1</v>
      </c>
      <c r="O22" s="192">
        <v>0</v>
      </c>
      <c r="P22" s="632"/>
    </row>
    <row r="23" spans="1:16" s="293" customFormat="1" ht="15.75" hidden="1" outlineLevel="1" thickBot="1" x14ac:dyDescent="0.3">
      <c r="A23" s="240">
        <v>20</v>
      </c>
      <c r="B23" s="846" t="s">
        <v>7370</v>
      </c>
      <c r="C23" s="629" t="s">
        <v>7342</v>
      </c>
      <c r="D23" s="263">
        <v>15</v>
      </c>
      <c r="E23" s="843">
        <v>2</v>
      </c>
      <c r="F23" s="263" t="s">
        <v>71</v>
      </c>
      <c r="G23" s="263" t="s">
        <v>62</v>
      </c>
      <c r="H23" s="844" t="s">
        <v>501</v>
      </c>
      <c r="I23" s="263">
        <v>1</v>
      </c>
      <c r="J23" s="263"/>
      <c r="K23" s="263"/>
      <c r="L23" s="263"/>
      <c r="M23" s="190"/>
      <c r="N23" s="632">
        <v>1</v>
      </c>
      <c r="O23" s="192">
        <v>0</v>
      </c>
      <c r="P23" s="632"/>
    </row>
    <row r="24" spans="1:16" s="293" customFormat="1" ht="15.75" hidden="1" outlineLevel="1" thickBot="1" x14ac:dyDescent="0.3">
      <c r="A24" s="240">
        <v>21</v>
      </c>
      <c r="B24" s="846" t="s">
        <v>7371</v>
      </c>
      <c r="C24" s="629" t="s">
        <v>7342</v>
      </c>
      <c r="D24" s="263">
        <v>16</v>
      </c>
      <c r="E24" s="843">
        <v>15</v>
      </c>
      <c r="F24" s="263"/>
      <c r="G24" s="263" t="s">
        <v>54</v>
      </c>
      <c r="H24" s="844" t="s">
        <v>72</v>
      </c>
      <c r="I24" s="263">
        <v>21</v>
      </c>
      <c r="J24" s="263"/>
      <c r="K24" s="263"/>
      <c r="L24" s="263"/>
      <c r="M24" s="190"/>
      <c r="N24" s="632">
        <v>1</v>
      </c>
      <c r="O24" s="192">
        <v>0</v>
      </c>
      <c r="P24" s="632"/>
    </row>
    <row r="25" spans="1:16" s="293" customFormat="1" ht="15.75" hidden="1" outlineLevel="1" thickBot="1" x14ac:dyDescent="0.3">
      <c r="A25" s="240">
        <v>22</v>
      </c>
      <c r="B25" s="842" t="s">
        <v>7372</v>
      </c>
      <c r="C25" s="256" t="s">
        <v>7342</v>
      </c>
      <c r="D25" s="843">
        <v>19</v>
      </c>
      <c r="E25" s="843">
        <v>60</v>
      </c>
      <c r="F25" s="263" t="s">
        <v>71</v>
      </c>
      <c r="G25" s="263" t="s">
        <v>62</v>
      </c>
      <c r="H25" s="844" t="s">
        <v>480</v>
      </c>
      <c r="I25" s="632">
        <v>1</v>
      </c>
      <c r="J25" s="263"/>
      <c r="K25" s="263"/>
      <c r="L25" s="263"/>
      <c r="M25" s="263"/>
      <c r="N25" s="632">
        <v>1</v>
      </c>
      <c r="O25" s="192">
        <v>0</v>
      </c>
      <c r="P25" s="632"/>
    </row>
    <row r="26" spans="1:16" s="293" customFormat="1" ht="15.75" hidden="1" outlineLevel="1" thickBot="1" x14ac:dyDescent="0.3">
      <c r="A26" s="240">
        <v>23</v>
      </c>
      <c r="B26" s="842" t="s">
        <v>7373</v>
      </c>
      <c r="C26" s="256" t="s">
        <v>7342</v>
      </c>
      <c r="D26" s="843">
        <v>20</v>
      </c>
      <c r="E26" s="843">
        <v>0</v>
      </c>
      <c r="F26" s="263" t="s">
        <v>71</v>
      </c>
      <c r="G26" s="263" t="s">
        <v>62</v>
      </c>
      <c r="H26" s="336" t="s">
        <v>481</v>
      </c>
      <c r="I26" s="632">
        <v>1</v>
      </c>
      <c r="J26" s="263"/>
      <c r="K26" s="263"/>
      <c r="L26" s="263"/>
      <c r="M26" s="263"/>
      <c r="N26" s="632">
        <v>1</v>
      </c>
      <c r="O26" s="192">
        <v>0</v>
      </c>
      <c r="P26" s="632"/>
    </row>
    <row r="27" spans="1:16" s="293" customFormat="1" ht="15.75" hidden="1" outlineLevel="1" thickBot="1" x14ac:dyDescent="0.3">
      <c r="A27" s="240">
        <v>24</v>
      </c>
      <c r="B27" s="842" t="s">
        <v>7374</v>
      </c>
      <c r="C27" s="256" t="s">
        <v>7342</v>
      </c>
      <c r="D27" s="843">
        <v>21</v>
      </c>
      <c r="E27" s="843">
        <v>70</v>
      </c>
      <c r="F27" s="263" t="s">
        <v>71</v>
      </c>
      <c r="G27" s="263" t="s">
        <v>62</v>
      </c>
      <c r="H27" s="336" t="s">
        <v>482</v>
      </c>
      <c r="I27" s="632">
        <v>1</v>
      </c>
      <c r="J27" s="263"/>
      <c r="K27" s="263"/>
      <c r="L27" s="263"/>
      <c r="M27" s="263"/>
      <c r="N27" s="632">
        <v>1</v>
      </c>
      <c r="O27" s="192">
        <v>0</v>
      </c>
      <c r="P27" s="632"/>
    </row>
    <row r="28" spans="1:16" s="293" customFormat="1" ht="15.75" hidden="1" outlineLevel="1" thickBot="1" x14ac:dyDescent="0.3">
      <c r="A28" s="240">
        <v>25</v>
      </c>
      <c r="B28" s="842" t="s">
        <v>7375</v>
      </c>
      <c r="C28" s="3" t="s">
        <v>7342</v>
      </c>
      <c r="D28" s="263">
        <v>22</v>
      </c>
      <c r="E28" s="263">
        <v>3</v>
      </c>
      <c r="F28" s="263" t="s">
        <v>71</v>
      </c>
      <c r="G28" s="263" t="s">
        <v>62</v>
      </c>
      <c r="H28" s="336" t="s">
        <v>483</v>
      </c>
      <c r="I28" s="632">
        <v>1</v>
      </c>
      <c r="J28" s="263"/>
      <c r="K28" s="263"/>
      <c r="L28" s="263"/>
      <c r="M28" s="263"/>
      <c r="N28" s="632">
        <v>1</v>
      </c>
      <c r="O28" s="192">
        <v>0</v>
      </c>
      <c r="P28" s="632"/>
    </row>
    <row r="29" spans="1:16" s="293" customFormat="1" ht="15.75" hidden="1" outlineLevel="1" thickBot="1" x14ac:dyDescent="0.3">
      <c r="A29" s="240">
        <v>26</v>
      </c>
      <c r="B29" s="842" t="s">
        <v>7376</v>
      </c>
      <c r="C29" s="256" t="s">
        <v>7342</v>
      </c>
      <c r="D29" s="3">
        <v>24</v>
      </c>
      <c r="E29" s="263">
        <v>60</v>
      </c>
      <c r="F29" s="263" t="s">
        <v>71</v>
      </c>
      <c r="G29" s="263" t="s">
        <v>62</v>
      </c>
      <c r="H29" s="119" t="s">
        <v>484</v>
      </c>
      <c r="I29" s="632">
        <v>1</v>
      </c>
      <c r="J29" s="263"/>
      <c r="K29" s="263"/>
      <c r="L29" s="263"/>
      <c r="M29" s="843"/>
      <c r="N29" s="632">
        <v>1</v>
      </c>
      <c r="O29" s="192">
        <v>0</v>
      </c>
      <c r="P29" s="632"/>
    </row>
    <row r="30" spans="1:16" s="293" customFormat="1" ht="15.75" hidden="1" outlineLevel="1" thickBot="1" x14ac:dyDescent="0.3">
      <c r="A30" s="240">
        <v>27</v>
      </c>
      <c r="B30" s="842" t="s">
        <v>7377</v>
      </c>
      <c r="C30" s="256" t="s">
        <v>7342</v>
      </c>
      <c r="D30" s="263">
        <v>25</v>
      </c>
      <c r="E30" s="263">
        <v>3</v>
      </c>
      <c r="F30" s="263" t="s">
        <v>71</v>
      </c>
      <c r="G30" s="263" t="s">
        <v>62</v>
      </c>
      <c r="H30" s="336" t="s">
        <v>485</v>
      </c>
      <c r="I30" s="632">
        <v>1</v>
      </c>
      <c r="J30" s="263"/>
      <c r="K30" s="263"/>
      <c r="L30" s="263"/>
      <c r="M30" s="843"/>
      <c r="N30" s="632">
        <v>1</v>
      </c>
      <c r="O30" s="192">
        <v>1</v>
      </c>
      <c r="P30" s="632"/>
    </row>
    <row r="31" spans="1:16" s="293" customFormat="1" ht="15.75" hidden="1" outlineLevel="1" thickBot="1" x14ac:dyDescent="0.3">
      <c r="A31" s="240">
        <v>28</v>
      </c>
      <c r="B31" s="842" t="s">
        <v>7378</v>
      </c>
      <c r="C31" s="256" t="s">
        <v>7342</v>
      </c>
      <c r="D31" s="263">
        <v>26</v>
      </c>
      <c r="E31" s="263">
        <v>0</v>
      </c>
      <c r="F31" s="263" t="s">
        <v>71</v>
      </c>
      <c r="G31" s="263" t="s">
        <v>62</v>
      </c>
      <c r="H31" s="336" t="s">
        <v>486</v>
      </c>
      <c r="I31" s="632">
        <v>1</v>
      </c>
      <c r="J31" s="263"/>
      <c r="K31" s="263"/>
      <c r="L31" s="263"/>
      <c r="M31" s="843"/>
      <c r="N31" s="632">
        <v>1</v>
      </c>
      <c r="O31" s="192">
        <v>1</v>
      </c>
      <c r="P31" s="263"/>
    </row>
    <row r="32" spans="1:16" s="293" customFormat="1" ht="15.75" hidden="1" outlineLevel="1" thickBot="1" x14ac:dyDescent="0.3">
      <c r="A32" s="240">
        <v>29</v>
      </c>
      <c r="B32" s="842" t="s">
        <v>7379</v>
      </c>
      <c r="C32" s="256" t="s">
        <v>7342</v>
      </c>
      <c r="D32" s="263">
        <v>27</v>
      </c>
      <c r="E32" s="263">
        <v>0</v>
      </c>
      <c r="F32" s="263" t="s">
        <v>71</v>
      </c>
      <c r="G32" s="263" t="s">
        <v>62</v>
      </c>
      <c r="H32" s="336" t="s">
        <v>487</v>
      </c>
      <c r="I32" s="632">
        <v>1</v>
      </c>
      <c r="J32" s="263"/>
      <c r="K32" s="263"/>
      <c r="L32" s="263"/>
      <c r="M32" s="843"/>
      <c r="N32" s="632">
        <v>1</v>
      </c>
      <c r="O32" s="192">
        <v>0</v>
      </c>
      <c r="P32" s="263"/>
    </row>
    <row r="33" spans="1:16" s="293" customFormat="1" ht="15.75" hidden="1" outlineLevel="1" thickBot="1" x14ac:dyDescent="0.3">
      <c r="A33" s="240">
        <v>30</v>
      </c>
      <c r="B33" s="842" t="s">
        <v>7380</v>
      </c>
      <c r="C33" s="256" t="s">
        <v>7342</v>
      </c>
      <c r="D33" s="843">
        <v>28</v>
      </c>
      <c r="E33" s="843">
        <v>0</v>
      </c>
      <c r="F33" s="263" t="s">
        <v>71</v>
      </c>
      <c r="G33" s="263" t="s">
        <v>62</v>
      </c>
      <c r="H33" s="844" t="s">
        <v>1365</v>
      </c>
      <c r="I33" s="632">
        <v>1</v>
      </c>
      <c r="J33" s="263"/>
      <c r="K33" s="263"/>
      <c r="L33" s="263"/>
      <c r="M33" s="843"/>
      <c r="N33" s="632">
        <v>1</v>
      </c>
      <c r="O33" s="192">
        <v>0</v>
      </c>
      <c r="P33" s="263"/>
    </row>
    <row r="34" spans="1:16" s="293" customFormat="1" ht="15.75" hidden="1" outlineLevel="1" thickBot="1" x14ac:dyDescent="0.3">
      <c r="A34" s="240">
        <v>31</v>
      </c>
      <c r="B34" s="842" t="s">
        <v>7381</v>
      </c>
      <c r="C34" s="256" t="s">
        <v>7342</v>
      </c>
      <c r="D34" s="843">
        <v>28</v>
      </c>
      <c r="E34" s="843">
        <v>0</v>
      </c>
      <c r="F34" s="263" t="s">
        <v>71</v>
      </c>
      <c r="G34" s="263" t="s">
        <v>62</v>
      </c>
      <c r="H34" s="844" t="s">
        <v>1367</v>
      </c>
      <c r="I34" s="632">
        <v>1</v>
      </c>
      <c r="J34" s="263"/>
      <c r="K34" s="263"/>
      <c r="L34" s="263"/>
      <c r="M34" s="263"/>
      <c r="N34" s="632">
        <v>1</v>
      </c>
      <c r="O34" s="192">
        <v>0</v>
      </c>
      <c r="P34" s="263"/>
    </row>
    <row r="35" spans="1:16" s="293" customFormat="1" ht="15.75" hidden="1" outlineLevel="1" thickBot="1" x14ac:dyDescent="0.3">
      <c r="A35" s="240">
        <v>32</v>
      </c>
      <c r="B35" s="842" t="s">
        <v>7382</v>
      </c>
      <c r="C35" s="256" t="s">
        <v>7342</v>
      </c>
      <c r="D35" s="3">
        <v>31</v>
      </c>
      <c r="E35" s="3">
        <v>0</v>
      </c>
      <c r="F35" s="263" t="s">
        <v>71</v>
      </c>
      <c r="G35" s="263" t="s">
        <v>62</v>
      </c>
      <c r="H35" s="119" t="s">
        <v>1579</v>
      </c>
      <c r="I35" s="3">
        <v>1</v>
      </c>
      <c r="J35" s="263"/>
      <c r="K35" s="263"/>
      <c r="L35" s="263"/>
      <c r="M35" s="263"/>
      <c r="N35" s="632">
        <v>1</v>
      </c>
      <c r="O35" s="192">
        <v>0</v>
      </c>
      <c r="P35" s="263"/>
    </row>
    <row r="36" spans="1:16" s="293" customFormat="1" ht="15.75" hidden="1" outlineLevel="1" thickBot="1" x14ac:dyDescent="0.3">
      <c r="A36" s="240">
        <v>33</v>
      </c>
      <c r="B36" s="842" t="s">
        <v>7383</v>
      </c>
      <c r="C36" s="256" t="s">
        <v>7342</v>
      </c>
      <c r="D36" s="3">
        <v>30</v>
      </c>
      <c r="E36" s="3">
        <v>0</v>
      </c>
      <c r="F36" s="263" t="s">
        <v>71</v>
      </c>
      <c r="G36" s="263" t="s">
        <v>62</v>
      </c>
      <c r="H36" s="119" t="s">
        <v>677</v>
      </c>
      <c r="I36" s="3">
        <v>1</v>
      </c>
      <c r="J36" s="263"/>
      <c r="K36" s="263"/>
      <c r="L36" s="263"/>
      <c r="M36" s="263"/>
      <c r="N36" s="632">
        <v>1</v>
      </c>
      <c r="O36" s="192">
        <v>0</v>
      </c>
      <c r="P36" s="263"/>
    </row>
    <row r="37" spans="1:16" s="293" customFormat="1" ht="15.75" hidden="1" outlineLevel="1" thickBot="1" x14ac:dyDescent="0.3">
      <c r="A37" s="240">
        <v>34</v>
      </c>
      <c r="B37" s="216"/>
      <c r="C37" s="629"/>
      <c r="D37" s="263"/>
      <c r="E37" s="843"/>
      <c r="F37" s="263"/>
      <c r="G37" s="263"/>
      <c r="H37" s="263"/>
      <c r="I37" s="263"/>
      <c r="J37" s="263"/>
      <c r="K37" s="263"/>
      <c r="L37" s="263"/>
      <c r="M37" s="263"/>
      <c r="N37" s="632"/>
      <c r="O37" s="192"/>
      <c r="P37" s="632"/>
    </row>
    <row r="38" spans="1:16" s="293" customFormat="1" ht="15.75" hidden="1" outlineLevel="1" thickBot="1" x14ac:dyDescent="0.3">
      <c r="A38" s="240">
        <v>35</v>
      </c>
      <c r="B38" s="216"/>
      <c r="C38" s="629"/>
      <c r="D38" s="263"/>
      <c r="E38" s="843"/>
      <c r="F38" s="263"/>
      <c r="G38" s="263"/>
      <c r="H38" s="263"/>
      <c r="I38" s="263"/>
      <c r="J38" s="263"/>
      <c r="K38" s="263"/>
      <c r="L38" s="263"/>
      <c r="M38" s="263"/>
      <c r="N38" s="632"/>
      <c r="O38" s="192"/>
      <c r="P38" s="632"/>
    </row>
    <row r="39" spans="1:16" s="293" customFormat="1" ht="15.75" hidden="1" outlineLevel="1" thickBot="1" x14ac:dyDescent="0.3">
      <c r="A39" s="240">
        <v>36</v>
      </c>
      <c r="B39" s="216"/>
      <c r="C39" s="629"/>
      <c r="D39" s="263"/>
      <c r="E39" s="843"/>
      <c r="F39" s="263"/>
      <c r="G39" s="263"/>
      <c r="H39" s="263"/>
      <c r="I39" s="263"/>
      <c r="J39" s="263"/>
      <c r="K39" s="263"/>
      <c r="L39" s="263"/>
      <c r="M39" s="263"/>
      <c r="N39" s="632"/>
      <c r="O39" s="192"/>
      <c r="P39" s="632"/>
    </row>
    <row r="40" spans="1:16" s="293" customFormat="1" ht="15.75" hidden="1" outlineLevel="1" thickBot="1" x14ac:dyDescent="0.3">
      <c r="A40" s="240">
        <v>37</v>
      </c>
      <c r="B40" s="216"/>
      <c r="C40" s="629"/>
      <c r="D40" s="843"/>
      <c r="E40" s="843"/>
      <c r="F40" s="263"/>
      <c r="G40" s="263"/>
      <c r="H40" s="263"/>
      <c r="I40" s="263"/>
      <c r="J40" s="263"/>
      <c r="K40" s="263"/>
      <c r="L40" s="263"/>
      <c r="M40" s="263"/>
      <c r="N40" s="632"/>
      <c r="O40" s="192"/>
      <c r="P40" s="632"/>
    </row>
    <row r="41" spans="1:16" s="293" customFormat="1" ht="15.75" hidden="1" outlineLevel="1" thickBot="1" x14ac:dyDescent="0.3">
      <c r="A41" s="240">
        <v>38</v>
      </c>
      <c r="B41" s="216"/>
      <c r="C41" s="629"/>
      <c r="D41" s="843"/>
      <c r="E41" s="843"/>
      <c r="F41" s="263"/>
      <c r="G41" s="263"/>
      <c r="H41" s="263"/>
      <c r="I41" s="263"/>
      <c r="J41" s="263"/>
      <c r="K41" s="263"/>
      <c r="L41" s="263"/>
      <c r="M41" s="263"/>
      <c r="N41" s="632"/>
      <c r="O41" s="192"/>
      <c r="P41" s="632"/>
    </row>
    <row r="42" spans="1:16" s="293" customFormat="1" ht="15.75" hidden="1" outlineLevel="1" thickBot="1" x14ac:dyDescent="0.3">
      <c r="A42" s="240">
        <v>39</v>
      </c>
      <c r="B42" s="216"/>
      <c r="C42" s="629"/>
      <c r="D42" s="843"/>
      <c r="E42" s="843"/>
      <c r="F42" s="263"/>
      <c r="G42" s="263"/>
      <c r="H42" s="263"/>
      <c r="I42" s="263"/>
      <c r="J42" s="263"/>
      <c r="K42" s="263"/>
      <c r="L42" s="263"/>
      <c r="M42" s="263"/>
      <c r="N42" s="632"/>
      <c r="O42" s="192"/>
      <c r="P42" s="632"/>
    </row>
    <row r="43" spans="1:16" s="293" customFormat="1" ht="15.75" hidden="1" outlineLevel="1" thickBot="1" x14ac:dyDescent="0.3">
      <c r="A43" s="240">
        <v>40</v>
      </c>
      <c r="B43" s="216"/>
      <c r="C43" s="629"/>
      <c r="D43" s="843"/>
      <c r="E43" s="843"/>
      <c r="F43" s="263"/>
      <c r="G43" s="263"/>
      <c r="H43" s="263"/>
      <c r="I43" s="263"/>
      <c r="J43" s="263"/>
      <c r="K43" s="263"/>
      <c r="L43" s="263"/>
      <c r="M43" s="263"/>
      <c r="N43" s="632"/>
      <c r="O43" s="192"/>
      <c r="P43" s="632"/>
    </row>
    <row r="44" spans="1:16" s="293" customFormat="1" ht="15.75" hidden="1" outlineLevel="1" thickBot="1" x14ac:dyDescent="0.3">
      <c r="A44" s="240">
        <v>41</v>
      </c>
      <c r="B44" s="216"/>
      <c r="C44" s="629"/>
      <c r="D44" s="263"/>
      <c r="E44" s="629"/>
      <c r="F44" s="263"/>
      <c r="G44" s="629"/>
      <c r="H44" s="263"/>
      <c r="I44" s="629"/>
      <c r="J44" s="263"/>
      <c r="K44" s="263"/>
      <c r="L44" s="263"/>
      <c r="M44" s="263"/>
      <c r="N44" s="632"/>
      <c r="O44" s="192"/>
      <c r="P44" s="632"/>
    </row>
    <row r="45" spans="1:16" s="293" customFormat="1" ht="15.75" hidden="1" outlineLevel="1" thickBot="1" x14ac:dyDescent="0.3">
      <c r="A45" s="240">
        <v>42</v>
      </c>
      <c r="B45" s="216"/>
      <c r="C45" s="629"/>
      <c r="D45" s="263"/>
      <c r="E45" s="629"/>
      <c r="F45" s="263"/>
      <c r="G45" s="629"/>
      <c r="H45" s="263"/>
      <c r="I45" s="629"/>
      <c r="J45" s="263"/>
      <c r="K45" s="263"/>
      <c r="L45" s="263"/>
      <c r="M45" s="263"/>
      <c r="N45" s="632"/>
      <c r="O45" s="192"/>
      <c r="P45" s="632"/>
    </row>
    <row r="46" spans="1:16" s="293" customFormat="1" ht="15.75" hidden="1" outlineLevel="1" thickBot="1" x14ac:dyDescent="0.3">
      <c r="A46" s="240">
        <v>43</v>
      </c>
      <c r="B46" s="216"/>
      <c r="C46" s="629"/>
      <c r="D46" s="263"/>
      <c r="E46" s="629"/>
      <c r="F46" s="263"/>
      <c r="G46" s="629"/>
      <c r="H46" s="263"/>
      <c r="I46" s="629"/>
      <c r="J46" s="263"/>
      <c r="K46" s="263"/>
      <c r="L46" s="263"/>
      <c r="M46" s="263"/>
      <c r="N46" s="632"/>
      <c r="O46" s="192"/>
      <c r="P46" s="632"/>
    </row>
    <row r="47" spans="1:16" s="293" customFormat="1" ht="15.75" hidden="1" outlineLevel="1" thickBot="1" x14ac:dyDescent="0.3">
      <c r="A47" s="240">
        <v>44</v>
      </c>
      <c r="B47" s="216"/>
      <c r="C47" s="629"/>
      <c r="D47" s="263"/>
      <c r="E47" s="629"/>
      <c r="F47" s="263"/>
      <c r="G47" s="629"/>
      <c r="H47" s="263"/>
      <c r="I47" s="629"/>
      <c r="J47" s="263"/>
      <c r="K47" s="263"/>
      <c r="L47" s="263"/>
      <c r="M47" s="263"/>
      <c r="N47" s="632"/>
      <c r="O47" s="192"/>
      <c r="P47" s="632"/>
    </row>
    <row r="48" spans="1:16" s="293" customFormat="1" ht="15.75" hidden="1" outlineLevel="1" thickBot="1" x14ac:dyDescent="0.3">
      <c r="A48" s="240">
        <v>45</v>
      </c>
      <c r="B48" s="216"/>
      <c r="C48" s="629"/>
      <c r="D48" s="263"/>
      <c r="E48" s="629"/>
      <c r="F48" s="263"/>
      <c r="G48" s="629"/>
      <c r="H48" s="263"/>
      <c r="I48" s="629"/>
      <c r="J48" s="263"/>
      <c r="K48" s="263"/>
      <c r="L48" s="263"/>
      <c r="M48" s="263"/>
      <c r="N48" s="632"/>
      <c r="O48" s="192"/>
      <c r="P48" s="632"/>
    </row>
    <row r="49" spans="1:16" s="293" customFormat="1" ht="15.75" hidden="1" outlineLevel="1" thickBot="1" x14ac:dyDescent="0.3">
      <c r="A49" s="240">
        <v>46</v>
      </c>
      <c r="B49" s="216"/>
      <c r="C49" s="629"/>
      <c r="D49" s="263"/>
      <c r="E49" s="629"/>
      <c r="F49" s="263"/>
      <c r="G49" s="629"/>
      <c r="H49" s="263"/>
      <c r="I49" s="629"/>
      <c r="J49" s="263"/>
      <c r="K49" s="263"/>
      <c r="L49" s="263"/>
      <c r="M49" s="263"/>
      <c r="N49" s="632"/>
      <c r="O49" s="192"/>
      <c r="P49" s="632"/>
    </row>
    <row r="50" spans="1:16" s="293" customFormat="1" ht="15.75" hidden="1" outlineLevel="1" thickBot="1" x14ac:dyDescent="0.3">
      <c r="A50" s="240">
        <v>47</v>
      </c>
      <c r="B50" s="216"/>
      <c r="C50" s="629"/>
      <c r="D50" s="263"/>
      <c r="E50" s="629"/>
      <c r="F50" s="263"/>
      <c r="G50" s="629"/>
      <c r="H50" s="263"/>
      <c r="I50" s="629"/>
      <c r="J50" s="263"/>
      <c r="K50" s="263"/>
      <c r="L50" s="263"/>
      <c r="M50" s="263"/>
      <c r="N50" s="632"/>
      <c r="O50" s="192"/>
      <c r="P50" s="632"/>
    </row>
    <row r="51" spans="1:16" s="293" customFormat="1" ht="15.75" hidden="1" outlineLevel="1" thickBot="1" x14ac:dyDescent="0.3">
      <c r="A51" s="240">
        <v>48</v>
      </c>
      <c r="B51" s="216"/>
      <c r="C51" s="629"/>
      <c r="D51" s="263"/>
      <c r="E51" s="629"/>
      <c r="F51" s="263"/>
      <c r="G51" s="629"/>
      <c r="H51" s="263"/>
      <c r="I51" s="629"/>
      <c r="J51" s="263"/>
      <c r="K51" s="263"/>
      <c r="L51" s="263"/>
      <c r="M51" s="263"/>
      <c r="N51" s="632"/>
      <c r="O51" s="192"/>
      <c r="P51" s="632"/>
    </row>
    <row r="52" spans="1:16" s="293" customFormat="1" ht="15.75" hidden="1" outlineLevel="1" thickBot="1" x14ac:dyDescent="0.3">
      <c r="A52" s="240">
        <v>49</v>
      </c>
      <c r="B52" s="216"/>
      <c r="C52" s="629"/>
      <c r="D52" s="263"/>
      <c r="E52" s="629"/>
      <c r="F52" s="263"/>
      <c r="G52" s="629"/>
      <c r="H52" s="263"/>
      <c r="I52" s="629"/>
      <c r="J52" s="263"/>
      <c r="K52" s="263"/>
      <c r="L52" s="263"/>
      <c r="M52" s="263"/>
      <c r="N52" s="632"/>
      <c r="O52" s="192"/>
      <c r="P52" s="632"/>
    </row>
    <row r="53" spans="1:16" s="293" customFormat="1" ht="15.75" hidden="1" outlineLevel="1" thickBot="1" x14ac:dyDescent="0.3">
      <c r="A53" s="240">
        <v>50</v>
      </c>
      <c r="B53" s="216"/>
      <c r="C53" s="629"/>
      <c r="D53" s="263"/>
      <c r="E53" s="629"/>
      <c r="F53" s="263"/>
      <c r="G53" s="629"/>
      <c r="H53" s="263"/>
      <c r="I53" s="629"/>
      <c r="J53" s="263"/>
      <c r="K53" s="263"/>
      <c r="L53" s="263"/>
      <c r="M53" s="263"/>
      <c r="N53" s="632"/>
      <c r="O53" s="192"/>
      <c r="P53" s="632"/>
    </row>
    <row r="54" spans="1:16" s="293" customFormat="1" ht="15.75" hidden="1" outlineLevel="1" thickBot="1" x14ac:dyDescent="0.3">
      <c r="A54" s="240">
        <v>51</v>
      </c>
      <c r="B54" s="216"/>
      <c r="C54" s="629"/>
      <c r="D54" s="263"/>
      <c r="E54" s="629"/>
      <c r="F54" s="263"/>
      <c r="G54" s="629"/>
      <c r="H54" s="263"/>
      <c r="I54" s="629"/>
      <c r="J54" s="263"/>
      <c r="K54" s="263"/>
      <c r="L54" s="263"/>
      <c r="M54" s="263"/>
      <c r="N54" s="632"/>
      <c r="O54" s="192"/>
      <c r="P54" s="632"/>
    </row>
    <row r="55" spans="1:16" s="293" customFormat="1" ht="15.75" hidden="1" outlineLevel="1" thickBot="1" x14ac:dyDescent="0.3">
      <c r="A55" s="240">
        <v>52</v>
      </c>
      <c r="B55" s="216"/>
      <c r="C55" s="629"/>
      <c r="D55" s="263"/>
      <c r="E55" s="629"/>
      <c r="F55" s="263"/>
      <c r="G55" s="629"/>
      <c r="H55" s="263"/>
      <c r="I55" s="629"/>
      <c r="J55" s="263"/>
      <c r="K55" s="263"/>
      <c r="L55" s="263"/>
      <c r="M55" s="263"/>
      <c r="N55" s="632"/>
      <c r="O55" s="192"/>
      <c r="P55" s="632"/>
    </row>
    <row r="56" spans="1:16" s="293" customFormat="1" ht="15.75" hidden="1" outlineLevel="1" thickBot="1" x14ac:dyDescent="0.3">
      <c r="A56" s="240">
        <v>53</v>
      </c>
      <c r="B56" s="216"/>
      <c r="C56" s="629"/>
      <c r="D56" s="263"/>
      <c r="E56" s="629"/>
      <c r="F56" s="263"/>
      <c r="G56" s="629"/>
      <c r="H56" s="263"/>
      <c r="I56" s="629"/>
      <c r="J56" s="263"/>
      <c r="K56" s="263"/>
      <c r="L56" s="263"/>
      <c r="M56" s="263"/>
      <c r="N56" s="632"/>
      <c r="O56" s="192"/>
      <c r="P56" s="632"/>
    </row>
    <row r="57" spans="1:16" s="293" customFormat="1" ht="15.75" hidden="1" outlineLevel="1" thickBot="1" x14ac:dyDescent="0.3">
      <c r="A57" s="240">
        <v>54</v>
      </c>
      <c r="B57" s="216"/>
      <c r="C57" s="629"/>
      <c r="D57" s="263"/>
      <c r="E57" s="629"/>
      <c r="F57" s="263"/>
      <c r="G57" s="629"/>
      <c r="H57" s="263"/>
      <c r="I57" s="629"/>
      <c r="J57" s="263"/>
      <c r="K57" s="263"/>
      <c r="L57" s="263"/>
      <c r="M57" s="190"/>
      <c r="N57" s="632"/>
      <c r="O57" s="192"/>
      <c r="P57" s="632"/>
    </row>
    <row r="58" spans="1:16" s="293" customFormat="1" ht="15.75" hidden="1" outlineLevel="1" thickBot="1" x14ac:dyDescent="0.3">
      <c r="A58" s="240">
        <v>55</v>
      </c>
      <c r="B58" s="216"/>
      <c r="C58" s="629"/>
      <c r="D58" s="263"/>
      <c r="E58" s="629"/>
      <c r="F58" s="263"/>
      <c r="G58" s="629"/>
      <c r="H58" s="263"/>
      <c r="I58" s="629"/>
      <c r="J58" s="263"/>
      <c r="K58" s="263"/>
      <c r="L58" s="263"/>
      <c r="M58" s="190"/>
      <c r="N58" s="632"/>
      <c r="O58" s="192"/>
      <c r="P58" s="632"/>
    </row>
    <row r="59" spans="1:16" s="293" customFormat="1" ht="15.75" hidden="1" outlineLevel="1" thickBot="1" x14ac:dyDescent="0.3">
      <c r="A59" s="240">
        <v>56</v>
      </c>
      <c r="B59" s="216"/>
      <c r="C59" s="629"/>
      <c r="D59" s="263"/>
      <c r="E59" s="629"/>
      <c r="F59" s="263"/>
      <c r="G59" s="629"/>
      <c r="H59" s="263"/>
      <c r="I59" s="629"/>
      <c r="J59" s="263"/>
      <c r="K59" s="263"/>
      <c r="L59" s="263"/>
      <c r="M59" s="190"/>
      <c r="N59" s="632"/>
      <c r="O59" s="192"/>
      <c r="P59" s="632"/>
    </row>
    <row r="60" spans="1:16" s="293" customFormat="1" ht="15.75" hidden="1" outlineLevel="1" thickBot="1" x14ac:dyDescent="0.3">
      <c r="A60" s="240">
        <v>57</v>
      </c>
      <c r="B60" s="216"/>
      <c r="C60" s="629"/>
      <c r="D60" s="263"/>
      <c r="E60" s="629"/>
      <c r="F60" s="263"/>
      <c r="G60" s="629"/>
      <c r="H60" s="263"/>
      <c r="I60" s="629"/>
      <c r="J60" s="263"/>
      <c r="K60" s="263"/>
      <c r="L60" s="263"/>
      <c r="M60" s="190"/>
      <c r="N60" s="632"/>
      <c r="O60" s="192"/>
      <c r="P60" s="632"/>
    </row>
    <row r="61" spans="1:16" s="293" customFormat="1" ht="15.75" hidden="1" outlineLevel="1" thickBot="1" x14ac:dyDescent="0.3">
      <c r="A61" s="240">
        <v>58</v>
      </c>
      <c r="B61" s="216"/>
      <c r="C61" s="629"/>
      <c r="D61" s="263"/>
      <c r="E61" s="629"/>
      <c r="F61" s="263"/>
      <c r="G61" s="629"/>
      <c r="H61" s="263"/>
      <c r="I61" s="629"/>
      <c r="J61" s="263"/>
      <c r="K61" s="263"/>
      <c r="L61" s="263"/>
      <c r="M61" s="190"/>
      <c r="N61" s="632"/>
      <c r="O61" s="192"/>
      <c r="P61" s="632"/>
    </row>
    <row r="62" spans="1:16" s="293" customFormat="1" ht="15.75" hidden="1" outlineLevel="1" thickBot="1" x14ac:dyDescent="0.3">
      <c r="A62" s="240">
        <v>59</v>
      </c>
      <c r="B62" s="216"/>
      <c r="C62" s="629"/>
      <c r="D62" s="263"/>
      <c r="E62" s="629"/>
      <c r="F62" s="263"/>
      <c r="G62" s="629"/>
      <c r="H62" s="263"/>
      <c r="I62" s="629"/>
      <c r="J62" s="263"/>
      <c r="K62" s="263"/>
      <c r="L62" s="263"/>
      <c r="M62" s="190"/>
      <c r="N62" s="632"/>
      <c r="O62" s="192"/>
      <c r="P62" s="632"/>
    </row>
    <row r="63" spans="1:16" s="293" customFormat="1" ht="15.75" hidden="1" outlineLevel="1" thickBot="1" x14ac:dyDescent="0.3">
      <c r="A63" s="240">
        <v>60</v>
      </c>
      <c r="B63" s="216"/>
      <c r="C63" s="629"/>
      <c r="D63" s="843"/>
      <c r="E63" s="843"/>
      <c r="F63" s="263"/>
      <c r="G63" s="263"/>
      <c r="H63" s="263"/>
      <c r="I63" s="263"/>
      <c r="J63" s="263"/>
      <c r="K63" s="263"/>
      <c r="L63" s="263"/>
      <c r="M63" s="190"/>
      <c r="N63" s="632"/>
      <c r="O63" s="192"/>
      <c r="P63" s="632"/>
    </row>
    <row r="64" spans="1:16" s="293" customFormat="1" ht="15.75" hidden="1" outlineLevel="1" thickBot="1" x14ac:dyDescent="0.3">
      <c r="A64" s="240">
        <v>61</v>
      </c>
      <c r="B64" s="216"/>
      <c r="C64" s="629"/>
      <c r="D64" s="843"/>
      <c r="E64" s="843"/>
      <c r="F64" s="263"/>
      <c r="G64" s="263"/>
      <c r="H64" s="263"/>
      <c r="I64" s="632"/>
      <c r="J64" s="263"/>
      <c r="K64" s="263"/>
      <c r="L64" s="263"/>
      <c r="M64" s="263"/>
      <c r="N64" s="632"/>
      <c r="O64" s="192"/>
      <c r="P64" s="632"/>
    </row>
    <row r="65" spans="1:16" s="293" customFormat="1" ht="15.75" hidden="1" outlineLevel="1" thickBot="1" x14ac:dyDescent="0.3">
      <c r="A65" s="240">
        <v>62</v>
      </c>
      <c r="B65" s="216"/>
      <c r="C65" s="192"/>
      <c r="D65" s="843"/>
      <c r="E65" s="843"/>
      <c r="F65" s="263"/>
      <c r="G65" s="263"/>
      <c r="H65" s="263"/>
      <c r="I65" s="263"/>
      <c r="J65" s="263"/>
      <c r="K65" s="263"/>
      <c r="L65" s="263"/>
      <c r="M65" s="263"/>
      <c r="N65" s="632"/>
      <c r="O65" s="192"/>
      <c r="P65" s="632"/>
    </row>
    <row r="66" spans="1:16" s="293" customFormat="1" ht="15.75" hidden="1" outlineLevel="1" thickBot="1" x14ac:dyDescent="0.3">
      <c r="A66" s="240">
        <v>63</v>
      </c>
      <c r="B66" s="216"/>
      <c r="C66" s="256"/>
      <c r="D66" s="843"/>
      <c r="E66" s="843"/>
      <c r="F66" s="263"/>
      <c r="G66" s="263"/>
      <c r="H66" s="844"/>
      <c r="I66" s="632"/>
      <c r="J66" s="263"/>
      <c r="K66" s="263"/>
      <c r="L66" s="263"/>
      <c r="M66" s="263"/>
      <c r="N66" s="632"/>
      <c r="O66" s="192"/>
      <c r="P66" s="632"/>
    </row>
    <row r="67" spans="1:16" s="293" customFormat="1" ht="15.75" hidden="1" outlineLevel="1" thickBot="1" x14ac:dyDescent="0.3">
      <c r="A67" s="240">
        <v>64</v>
      </c>
      <c r="B67" s="216"/>
      <c r="C67" s="256"/>
      <c r="D67" s="843"/>
      <c r="E67" s="843"/>
      <c r="F67" s="263"/>
      <c r="G67" s="263"/>
      <c r="H67" s="336"/>
      <c r="I67" s="632"/>
      <c r="J67" s="263"/>
      <c r="K67" s="263"/>
      <c r="L67" s="263"/>
      <c r="M67" s="263"/>
      <c r="N67" s="632"/>
      <c r="O67" s="192"/>
      <c r="P67" s="632"/>
    </row>
    <row r="68" spans="1:16" s="293" customFormat="1" ht="15.75" hidden="1" outlineLevel="1" thickBot="1" x14ac:dyDescent="0.3">
      <c r="A68" s="240">
        <v>65</v>
      </c>
      <c r="B68" s="216"/>
      <c r="C68" s="256"/>
      <c r="D68" s="843"/>
      <c r="E68" s="843"/>
      <c r="F68" s="263"/>
      <c r="G68" s="263"/>
      <c r="H68" s="336"/>
      <c r="I68" s="632"/>
      <c r="J68" s="263"/>
      <c r="K68" s="263"/>
      <c r="L68" s="263"/>
      <c r="M68" s="263"/>
      <c r="N68" s="632"/>
      <c r="O68" s="192"/>
      <c r="P68" s="632"/>
    </row>
    <row r="69" spans="1:16" s="293" customFormat="1" ht="15.75" hidden="1" outlineLevel="1" thickBot="1" x14ac:dyDescent="0.3">
      <c r="A69" s="240">
        <v>66</v>
      </c>
      <c r="B69" s="216"/>
      <c r="C69" s="3"/>
      <c r="D69" s="263"/>
      <c r="E69" s="263"/>
      <c r="F69" s="263"/>
      <c r="G69" s="263"/>
      <c r="H69" s="336"/>
      <c r="I69" s="632"/>
      <c r="J69" s="263"/>
      <c r="K69" s="263"/>
      <c r="L69" s="263"/>
      <c r="M69" s="263"/>
      <c r="N69" s="632"/>
      <c r="O69" s="192"/>
      <c r="P69" s="632"/>
    </row>
    <row r="70" spans="1:16" s="293" customFormat="1" ht="15.75" hidden="1" outlineLevel="1" thickBot="1" x14ac:dyDescent="0.3">
      <c r="A70" s="240">
        <v>67</v>
      </c>
      <c r="B70" s="216"/>
      <c r="C70" s="256"/>
      <c r="D70" s="3"/>
      <c r="E70" s="263"/>
      <c r="F70" s="263"/>
      <c r="G70" s="263"/>
      <c r="H70" s="119"/>
      <c r="I70" s="632"/>
      <c r="J70" s="263"/>
      <c r="K70" s="263"/>
      <c r="L70" s="263"/>
      <c r="M70" s="843"/>
      <c r="N70" s="632"/>
      <c r="O70" s="192"/>
      <c r="P70" s="632"/>
    </row>
    <row r="71" spans="1:16" s="293" customFormat="1" ht="15.75" hidden="1" outlineLevel="1" thickBot="1" x14ac:dyDescent="0.3">
      <c r="A71" s="240">
        <v>68</v>
      </c>
      <c r="B71" s="216"/>
      <c r="C71" s="256"/>
      <c r="D71" s="263"/>
      <c r="E71" s="263"/>
      <c r="F71" s="263"/>
      <c r="G71" s="263"/>
      <c r="H71" s="336"/>
      <c r="I71" s="632"/>
      <c r="J71" s="263"/>
      <c r="K71" s="263"/>
      <c r="L71" s="263"/>
      <c r="M71" s="843"/>
      <c r="N71" s="632"/>
      <c r="O71" s="192"/>
      <c r="P71" s="632"/>
    </row>
    <row r="72" spans="1:16" s="293" customFormat="1" ht="15.75" hidden="1" outlineLevel="1" thickBot="1" x14ac:dyDescent="0.3">
      <c r="A72" s="240">
        <v>69</v>
      </c>
      <c r="B72" s="216"/>
      <c r="C72" s="256"/>
      <c r="D72" s="263"/>
      <c r="E72" s="263"/>
      <c r="F72" s="263"/>
      <c r="G72" s="263"/>
      <c r="H72" s="336"/>
      <c r="I72" s="632"/>
      <c r="J72" s="263"/>
      <c r="K72" s="263"/>
      <c r="L72" s="263"/>
      <c r="M72" s="843"/>
      <c r="N72" s="632"/>
      <c r="O72" s="192"/>
      <c r="P72" s="263"/>
    </row>
    <row r="73" spans="1:16" s="293" customFormat="1" ht="15.75" hidden="1" outlineLevel="1" thickBot="1" x14ac:dyDescent="0.3">
      <c r="A73" s="240">
        <v>70</v>
      </c>
      <c r="B73" s="216"/>
      <c r="C73" s="256"/>
      <c r="D73" s="263"/>
      <c r="E73" s="263"/>
      <c r="F73" s="263"/>
      <c r="G73" s="263"/>
      <c r="H73" s="336"/>
      <c r="I73" s="632"/>
      <c r="J73" s="263"/>
      <c r="K73" s="263"/>
      <c r="L73" s="263"/>
      <c r="M73" s="843"/>
      <c r="N73" s="632"/>
      <c r="O73" s="192"/>
      <c r="P73" s="263"/>
    </row>
    <row r="74" spans="1:16" s="293" customFormat="1" ht="15.75" hidden="1" outlineLevel="1" thickBot="1" x14ac:dyDescent="0.3">
      <c r="A74" s="240">
        <v>71</v>
      </c>
      <c r="B74" s="216"/>
      <c r="C74" s="256"/>
      <c r="D74" s="843"/>
      <c r="E74" s="843"/>
      <c r="F74" s="263"/>
      <c r="G74" s="263"/>
      <c r="H74" s="844"/>
      <c r="I74" s="632"/>
      <c r="J74" s="263"/>
      <c r="K74" s="263"/>
      <c r="L74" s="263"/>
      <c r="M74" s="843"/>
      <c r="N74" s="632"/>
      <c r="O74" s="192"/>
      <c r="P74" s="263"/>
    </row>
    <row r="75" spans="1:16" s="293" customFormat="1" ht="15.75" hidden="1" outlineLevel="1" thickBot="1" x14ac:dyDescent="0.3">
      <c r="A75" s="240">
        <v>72</v>
      </c>
      <c r="B75" s="216"/>
      <c r="C75" s="256"/>
      <c r="D75" s="843"/>
      <c r="E75" s="843"/>
      <c r="F75" s="263"/>
      <c r="G75" s="263"/>
      <c r="H75" s="844"/>
      <c r="I75" s="632"/>
      <c r="J75" s="263"/>
      <c r="K75" s="263"/>
      <c r="L75" s="263"/>
      <c r="M75" s="263"/>
      <c r="N75" s="632"/>
      <c r="O75" s="192"/>
      <c r="P75" s="263"/>
    </row>
    <row r="76" spans="1:16" s="293" customFormat="1" ht="15.75" hidden="1" outlineLevel="1" thickBot="1" x14ac:dyDescent="0.3">
      <c r="A76" s="240">
        <v>73</v>
      </c>
      <c r="B76" s="216"/>
      <c r="C76" s="3"/>
      <c r="D76" s="3"/>
      <c r="E76" s="3"/>
      <c r="F76" s="3"/>
      <c r="G76" s="3"/>
      <c r="H76" s="119"/>
      <c r="I76" s="3"/>
      <c r="J76" s="263"/>
      <c r="K76" s="263"/>
      <c r="L76" s="263"/>
      <c r="M76" s="263"/>
      <c r="N76" s="632"/>
      <c r="O76" s="192"/>
      <c r="P76" s="263"/>
    </row>
    <row r="77" spans="1:16" s="293" customFormat="1" ht="15.75" hidden="1" outlineLevel="1" thickBot="1" x14ac:dyDescent="0.3">
      <c r="A77" s="240">
        <v>74</v>
      </c>
      <c r="B77" s="216"/>
      <c r="C77" s="3"/>
      <c r="D77" s="3"/>
      <c r="E77" s="3"/>
      <c r="F77" s="3"/>
      <c r="G77" s="3"/>
      <c r="H77" s="119"/>
      <c r="I77" s="3"/>
      <c r="J77" s="263"/>
      <c r="K77" s="263"/>
      <c r="L77" s="263"/>
      <c r="M77" s="263"/>
      <c r="N77" s="632"/>
      <c r="O77" s="192"/>
      <c r="P77" s="263"/>
    </row>
    <row r="78" spans="1:16" s="293" customFormat="1" ht="15.75" hidden="1" outlineLevel="1" thickBot="1" x14ac:dyDescent="0.3">
      <c r="A78" s="240">
        <v>75</v>
      </c>
      <c r="B78" s="216"/>
      <c r="C78" s="3"/>
      <c r="D78" s="3"/>
      <c r="E78" s="3"/>
      <c r="F78" s="3"/>
      <c r="G78" s="3"/>
      <c r="H78" s="119"/>
      <c r="I78" s="3"/>
      <c r="J78" s="263"/>
      <c r="K78" s="263"/>
      <c r="L78" s="263"/>
      <c r="M78" s="263"/>
      <c r="N78" s="632"/>
      <c r="O78" s="192"/>
      <c r="P78" s="263"/>
    </row>
    <row r="79" spans="1:16" s="293" customFormat="1" ht="15.75" hidden="1" outlineLevel="1" thickBot="1" x14ac:dyDescent="0.3">
      <c r="A79" s="240">
        <v>76</v>
      </c>
      <c r="B79" s="216"/>
      <c r="C79" s="3"/>
      <c r="D79" s="3"/>
      <c r="E79" s="3"/>
      <c r="F79" s="3"/>
      <c r="G79" s="3"/>
      <c r="H79" s="119"/>
      <c r="I79" s="3"/>
      <c r="J79" s="263"/>
      <c r="K79" s="263"/>
      <c r="L79" s="263"/>
      <c r="M79" s="263"/>
      <c r="N79" s="632"/>
      <c r="O79" s="192"/>
      <c r="P79" s="263"/>
    </row>
    <row r="80" spans="1:16" s="293" customFormat="1" ht="15.75" hidden="1" outlineLevel="1" thickBot="1" x14ac:dyDescent="0.3">
      <c r="A80" s="240">
        <v>77</v>
      </c>
      <c r="B80" s="114"/>
      <c r="C80" s="3"/>
      <c r="D80" s="3"/>
      <c r="E80" s="3"/>
      <c r="F80" s="3"/>
      <c r="G80" s="3"/>
      <c r="H80" s="119"/>
      <c r="I80" s="263"/>
      <c r="J80" s="263"/>
      <c r="K80" s="263"/>
      <c r="L80" s="263"/>
      <c r="M80" s="263"/>
      <c r="N80" s="632"/>
      <c r="O80" s="632"/>
      <c r="P80" s="263"/>
    </row>
    <row r="81" spans="1:16" s="293" customFormat="1" ht="15.75" hidden="1" customHeight="1" outlineLevel="1" x14ac:dyDescent="0.3">
      <c r="A81" s="240">
        <v>78</v>
      </c>
      <c r="B81" s="216"/>
      <c r="C81" s="629"/>
      <c r="D81" s="843"/>
      <c r="E81" s="843"/>
      <c r="F81" s="263"/>
      <c r="G81" s="263"/>
      <c r="H81" s="844"/>
      <c r="I81" s="629"/>
      <c r="J81" s="263"/>
      <c r="K81" s="263"/>
      <c r="L81" s="263"/>
      <c r="M81" s="263"/>
      <c r="N81" s="632"/>
      <c r="O81" s="632"/>
      <c r="P81" s="263"/>
    </row>
    <row r="82" spans="1:16" s="293" customFormat="1" ht="15.75" hidden="1" outlineLevel="1" thickBot="1" x14ac:dyDescent="0.3">
      <c r="A82" s="240">
        <v>79</v>
      </c>
      <c r="B82" s="216"/>
      <c r="C82" s="843"/>
      <c r="D82" s="843"/>
      <c r="E82" s="843"/>
      <c r="F82" s="263"/>
      <c r="G82" s="52"/>
      <c r="H82" s="336"/>
      <c r="I82" s="843"/>
      <c r="J82" s="263"/>
      <c r="K82" s="843"/>
      <c r="L82" s="843"/>
      <c r="M82" s="843"/>
      <c r="N82" s="632"/>
      <c r="O82" s="192"/>
      <c r="P82" s="263"/>
    </row>
    <row r="83" spans="1:16" s="293" customFormat="1" ht="15.75" hidden="1" outlineLevel="1" thickBot="1" x14ac:dyDescent="0.3">
      <c r="A83" s="240">
        <v>80</v>
      </c>
      <c r="B83" s="216"/>
      <c r="C83" s="629"/>
      <c r="D83" s="843"/>
      <c r="E83" s="843"/>
      <c r="F83" s="263"/>
      <c r="G83" s="52"/>
      <c r="H83" s="336"/>
      <c r="I83" s="629"/>
      <c r="J83" s="263"/>
      <c r="K83" s="263"/>
      <c r="L83" s="263"/>
      <c r="M83" s="263"/>
      <c r="N83" s="632"/>
      <c r="O83" s="192"/>
      <c r="P83" s="263"/>
    </row>
    <row r="84" spans="1:16" s="293" customFormat="1" ht="15.75" hidden="1" outlineLevel="1" thickBot="1" x14ac:dyDescent="0.3">
      <c r="A84" s="240">
        <v>81</v>
      </c>
      <c r="B84" s="216"/>
      <c r="C84" s="270"/>
      <c r="D84" s="263"/>
      <c r="E84" s="263"/>
      <c r="F84" s="263"/>
      <c r="G84" s="52"/>
      <c r="H84" s="336"/>
      <c r="I84" s="263"/>
      <c r="J84" s="263"/>
      <c r="K84" s="843"/>
      <c r="L84" s="843"/>
      <c r="M84" s="843"/>
      <c r="N84" s="632"/>
      <c r="O84" s="632"/>
      <c r="P84" s="263"/>
    </row>
    <row r="85" spans="1:16" s="293" customFormat="1" ht="15.75" hidden="1" outlineLevel="1" thickBot="1" x14ac:dyDescent="0.3">
      <c r="A85" s="240">
        <v>82</v>
      </c>
      <c r="B85" s="216"/>
      <c r="C85" s="629"/>
      <c r="D85" s="263"/>
      <c r="E85" s="263"/>
      <c r="F85" s="263"/>
      <c r="G85" s="52"/>
      <c r="H85" s="336"/>
      <c r="I85" s="263"/>
      <c r="J85" s="263"/>
      <c r="K85" s="843"/>
      <c r="L85" s="843"/>
      <c r="M85" s="843"/>
      <c r="N85" s="632"/>
      <c r="O85" s="192"/>
      <c r="P85" s="263"/>
    </row>
    <row r="86" spans="1:16" s="293" customFormat="1" ht="15.75" hidden="1" outlineLevel="1" thickBot="1" x14ac:dyDescent="0.3">
      <c r="A86" s="240">
        <v>83</v>
      </c>
      <c r="B86" s="216"/>
      <c r="C86" s="629"/>
      <c r="D86" s="263"/>
      <c r="E86" s="263"/>
      <c r="F86" s="263"/>
      <c r="G86" s="52"/>
      <c r="H86" s="336"/>
      <c r="I86" s="263"/>
      <c r="J86" s="263"/>
      <c r="K86" s="843"/>
      <c r="L86" s="843"/>
      <c r="M86" s="843"/>
      <c r="N86" s="632"/>
      <c r="O86" s="192"/>
      <c r="P86" s="263"/>
    </row>
    <row r="87" spans="1:16" s="293" customFormat="1" ht="15.75" hidden="1" outlineLevel="1" thickBot="1" x14ac:dyDescent="0.3">
      <c r="A87" s="240">
        <v>84</v>
      </c>
      <c r="B87" s="216"/>
      <c r="C87" s="629"/>
      <c r="D87" s="263"/>
      <c r="E87" s="263"/>
      <c r="F87" s="263"/>
      <c r="G87" s="52"/>
      <c r="H87" s="336"/>
      <c r="I87" s="263"/>
      <c r="J87" s="263"/>
      <c r="K87" s="263"/>
      <c r="L87" s="263"/>
      <c r="M87" s="263"/>
      <c r="N87" s="632"/>
      <c r="O87" s="192"/>
      <c r="P87" s="263"/>
    </row>
    <row r="88" spans="1:16" s="293" customFormat="1" ht="15.75" hidden="1" outlineLevel="1" thickBot="1" x14ac:dyDescent="0.3">
      <c r="A88" s="240">
        <v>85</v>
      </c>
      <c r="B88" s="216"/>
      <c r="C88" s="629"/>
      <c r="D88" s="263"/>
      <c r="E88" s="263"/>
      <c r="F88" s="263"/>
      <c r="G88" s="52"/>
      <c r="I88" s="263"/>
      <c r="J88" s="263"/>
      <c r="K88" s="843"/>
      <c r="L88" s="843"/>
      <c r="M88" s="843"/>
      <c r="N88" s="632"/>
      <c r="O88" s="192"/>
      <c r="P88" s="263"/>
    </row>
    <row r="89" spans="1:16" s="293" customFormat="1" ht="15.75" hidden="1" outlineLevel="1" thickBot="1" x14ac:dyDescent="0.3">
      <c r="A89" s="240">
        <v>86</v>
      </c>
      <c r="B89" s="216"/>
      <c r="C89" s="263"/>
      <c r="D89" s="847"/>
      <c r="E89" s="263"/>
      <c r="F89" s="847"/>
      <c r="G89" s="263"/>
      <c r="H89" s="847"/>
      <c r="I89" s="263"/>
      <c r="J89" s="847"/>
      <c r="K89" s="263"/>
      <c r="L89" s="847"/>
      <c r="M89" s="263"/>
      <c r="N89" s="847"/>
      <c r="O89" s="192"/>
      <c r="P89" s="263"/>
    </row>
    <row r="90" spans="1:16" s="293" customFormat="1" ht="15.75" hidden="1" outlineLevel="1" thickBot="1" x14ac:dyDescent="0.3">
      <c r="A90" s="240">
        <v>87</v>
      </c>
      <c r="B90" s="216"/>
      <c r="C90" s="629"/>
      <c r="D90" s="263"/>
      <c r="E90" s="263"/>
      <c r="F90" s="263"/>
      <c r="G90" s="263"/>
      <c r="H90" s="844"/>
      <c r="I90" s="843"/>
      <c r="J90" s="263"/>
      <c r="K90" s="843"/>
      <c r="L90" s="843"/>
      <c r="M90" s="843"/>
      <c r="N90" s="632"/>
      <c r="O90" s="192"/>
      <c r="P90" s="263"/>
    </row>
    <row r="91" spans="1:16" s="293" customFormat="1" ht="15.75" hidden="1" outlineLevel="1" thickBot="1" x14ac:dyDescent="0.3">
      <c r="A91" s="240">
        <v>88</v>
      </c>
      <c r="B91" s="216"/>
      <c r="C91" s="270"/>
      <c r="D91" s="263"/>
      <c r="E91" s="263"/>
      <c r="F91" s="263"/>
      <c r="G91" s="263"/>
      <c r="H91" s="844"/>
      <c r="I91" s="263"/>
      <c r="J91" s="263"/>
      <c r="K91" s="843"/>
      <c r="L91" s="843"/>
      <c r="M91" s="843"/>
      <c r="N91" s="632"/>
      <c r="O91" s="192"/>
      <c r="P91" s="263"/>
    </row>
    <row r="92" spans="1:16" s="293" customFormat="1" ht="15.75" hidden="1" outlineLevel="1" thickBot="1" x14ac:dyDescent="0.3">
      <c r="A92" s="240">
        <v>89</v>
      </c>
      <c r="B92" s="216"/>
      <c r="C92" s="270"/>
      <c r="D92" s="263"/>
      <c r="E92" s="263"/>
      <c r="F92" s="263"/>
      <c r="G92" s="263"/>
      <c r="H92" s="844"/>
      <c r="I92" s="263"/>
      <c r="J92" s="263"/>
      <c r="K92" s="843"/>
      <c r="L92" s="843"/>
      <c r="M92" s="843"/>
      <c r="N92" s="632"/>
      <c r="O92" s="192"/>
      <c r="P92" s="263"/>
    </row>
    <row r="93" spans="1:16" s="293" customFormat="1" ht="15.75" hidden="1" outlineLevel="1" thickBot="1" x14ac:dyDescent="0.3">
      <c r="A93" s="240">
        <v>90</v>
      </c>
      <c r="B93" s="114"/>
      <c r="C93" s="270"/>
      <c r="D93" s="263"/>
      <c r="E93" s="263"/>
      <c r="F93" s="263"/>
      <c r="G93" s="263"/>
      <c r="H93" s="844"/>
      <c r="I93" s="263"/>
      <c r="J93" s="263"/>
      <c r="K93" s="843"/>
      <c r="L93" s="843"/>
      <c r="M93" s="843"/>
      <c r="N93" s="632"/>
      <c r="O93" s="192"/>
      <c r="P93" s="263"/>
    </row>
    <row r="94" spans="1:16" s="293" customFormat="1" ht="15.75" hidden="1" outlineLevel="1" thickBot="1" x14ac:dyDescent="0.3">
      <c r="A94" s="240">
        <v>91</v>
      </c>
      <c r="B94" s="114"/>
      <c r="C94" s="270"/>
      <c r="D94" s="263"/>
      <c r="E94" s="263"/>
      <c r="F94" s="263"/>
      <c r="G94" s="263"/>
      <c r="H94" s="632"/>
      <c r="I94" s="263"/>
      <c r="J94" s="263"/>
      <c r="K94" s="843"/>
      <c r="L94" s="843"/>
      <c r="M94" s="843"/>
      <c r="N94" s="632"/>
      <c r="O94" s="192"/>
      <c r="P94" s="263"/>
    </row>
    <row r="95" spans="1:16" s="293" customFormat="1" ht="15.75" hidden="1" outlineLevel="1" thickBot="1" x14ac:dyDescent="0.3">
      <c r="A95" s="240">
        <v>92</v>
      </c>
      <c r="B95" s="114"/>
      <c r="C95" s="270"/>
      <c r="D95" s="263"/>
      <c r="E95" s="263"/>
      <c r="F95" s="263"/>
      <c r="G95" s="263"/>
      <c r="H95" s="632"/>
      <c r="I95" s="263"/>
      <c r="J95" s="263"/>
      <c r="K95" s="843"/>
      <c r="L95" s="843"/>
      <c r="M95" s="843"/>
      <c r="N95" s="632"/>
      <c r="O95" s="192"/>
      <c r="P95" s="263"/>
    </row>
    <row r="96" spans="1:16" s="293" customFormat="1" ht="15.75" hidden="1" outlineLevel="1" thickBot="1" x14ac:dyDescent="0.3">
      <c r="A96" s="240">
        <v>93</v>
      </c>
      <c r="B96" s="114"/>
      <c r="C96" s="270"/>
      <c r="D96" s="263"/>
      <c r="E96" s="263"/>
      <c r="F96" s="263"/>
      <c r="G96" s="263"/>
      <c r="H96" s="844"/>
      <c r="I96" s="263"/>
      <c r="J96" s="263"/>
      <c r="K96" s="843"/>
      <c r="L96" s="843"/>
      <c r="M96" s="843"/>
      <c r="N96" s="632"/>
      <c r="O96" s="192"/>
      <c r="P96" s="263"/>
    </row>
    <row r="97" spans="1:16" s="293" customFormat="1" ht="15.75" hidden="1" outlineLevel="1" thickBot="1" x14ac:dyDescent="0.3">
      <c r="A97" s="240">
        <v>94</v>
      </c>
      <c r="B97" s="114"/>
      <c r="C97" s="629"/>
      <c r="D97" s="263"/>
      <c r="E97" s="263"/>
      <c r="F97" s="263"/>
      <c r="G97" s="263"/>
      <c r="H97" s="632"/>
      <c r="I97" s="263"/>
      <c r="J97" s="263"/>
      <c r="K97" s="843"/>
      <c r="L97" s="843"/>
      <c r="M97" s="843"/>
      <c r="N97" s="632"/>
      <c r="O97" s="192"/>
      <c r="P97" s="263"/>
    </row>
    <row r="98" spans="1:16" s="293" customFormat="1" ht="15.75" hidden="1" outlineLevel="1" thickBot="1" x14ac:dyDescent="0.3">
      <c r="A98" s="240">
        <v>95</v>
      </c>
      <c r="B98" s="114"/>
      <c r="C98" s="629"/>
      <c r="D98" s="263"/>
      <c r="E98" s="263"/>
      <c r="F98" s="263"/>
      <c r="G98" s="263"/>
      <c r="H98" s="844"/>
      <c r="I98" s="629"/>
      <c r="J98" s="263"/>
      <c r="K98" s="843"/>
      <c r="L98" s="843"/>
      <c r="M98" s="843"/>
      <c r="N98" s="632"/>
      <c r="O98" s="192"/>
      <c r="P98" s="263"/>
    </row>
    <row r="99" spans="1:16" s="293" customFormat="1" ht="15.75" hidden="1" outlineLevel="1" thickBot="1" x14ac:dyDescent="0.3">
      <c r="A99" s="240">
        <v>96</v>
      </c>
      <c r="B99" s="114"/>
      <c r="C99" s="629"/>
      <c r="D99" s="263"/>
      <c r="E99" s="263"/>
      <c r="F99" s="263"/>
      <c r="G99" s="263"/>
      <c r="H99" s="844"/>
      <c r="I99" s="263"/>
      <c r="J99" s="263"/>
      <c r="K99" s="843"/>
      <c r="L99" s="843"/>
      <c r="M99" s="843"/>
      <c r="N99" s="632"/>
      <c r="O99" s="192"/>
      <c r="P99" s="263"/>
    </row>
    <row r="100" spans="1:16" s="293" customFormat="1" ht="15.75" hidden="1" outlineLevel="1" thickBot="1" x14ac:dyDescent="0.3">
      <c r="A100" s="240">
        <v>97</v>
      </c>
      <c r="B100" s="114"/>
      <c r="C100" s="629"/>
      <c r="D100" s="263"/>
      <c r="E100" s="263"/>
      <c r="F100" s="263"/>
      <c r="G100" s="263"/>
      <c r="H100" s="844"/>
      <c r="I100" s="263"/>
      <c r="J100" s="263"/>
      <c r="K100" s="263"/>
      <c r="L100" s="844"/>
      <c r="M100" s="843"/>
      <c r="N100" s="632"/>
      <c r="O100" s="192"/>
      <c r="P100" s="263"/>
    </row>
    <row r="101" spans="1:16" s="293" customFormat="1" ht="15.75" hidden="1" outlineLevel="1" thickBot="1" x14ac:dyDescent="0.3">
      <c r="A101" s="240">
        <v>98</v>
      </c>
      <c r="B101" s="114"/>
      <c r="C101" s="629"/>
      <c r="D101" s="263"/>
      <c r="E101" s="263"/>
      <c r="F101" s="263"/>
      <c r="G101" s="263"/>
      <c r="H101" s="844"/>
      <c r="I101" s="263"/>
      <c r="J101" s="263"/>
      <c r="K101" s="843"/>
      <c r="L101" s="843"/>
      <c r="M101" s="843"/>
      <c r="N101" s="632"/>
      <c r="O101" s="192"/>
      <c r="P101" s="263"/>
    </row>
    <row r="102" spans="1:16" s="293" customFormat="1" ht="15.75" hidden="1" outlineLevel="1" thickBot="1" x14ac:dyDescent="0.3">
      <c r="A102" s="240">
        <v>99</v>
      </c>
      <c r="B102" s="114"/>
      <c r="C102" s="629"/>
      <c r="D102" s="263"/>
      <c r="E102" s="263"/>
      <c r="F102" s="263"/>
      <c r="G102" s="263"/>
      <c r="H102" s="844"/>
      <c r="I102" s="263"/>
      <c r="J102" s="263"/>
      <c r="K102" s="843"/>
      <c r="L102" s="843"/>
      <c r="M102" s="843"/>
      <c r="N102" s="632"/>
      <c r="O102" s="192"/>
      <c r="P102" s="263"/>
    </row>
    <row r="103" spans="1:16" s="293" customFormat="1" ht="15.75" hidden="1" outlineLevel="1" thickBot="1" x14ac:dyDescent="0.3">
      <c r="A103" s="240">
        <v>100</v>
      </c>
      <c r="B103" s="114"/>
      <c r="C103" s="629"/>
      <c r="D103" s="263"/>
      <c r="E103" s="263"/>
      <c r="F103" s="263"/>
      <c r="G103" s="263"/>
      <c r="H103" s="844"/>
      <c r="I103" s="263"/>
      <c r="J103" s="263"/>
      <c r="K103" s="843"/>
      <c r="L103" s="843"/>
      <c r="M103" s="843"/>
      <c r="N103" s="632"/>
      <c r="O103" s="192"/>
      <c r="P103" s="263"/>
    </row>
    <row r="104" spans="1:16" s="293" customFormat="1" ht="15.75" hidden="1" outlineLevel="1" thickBot="1" x14ac:dyDescent="0.3">
      <c r="A104" s="240">
        <v>101</v>
      </c>
      <c r="B104" s="114"/>
      <c r="C104" s="629"/>
      <c r="D104" s="263"/>
      <c r="E104" s="263"/>
      <c r="F104" s="263"/>
      <c r="G104" s="263"/>
      <c r="H104" s="844"/>
      <c r="I104" s="263"/>
      <c r="J104" s="263"/>
      <c r="K104" s="843"/>
      <c r="L104" s="843"/>
      <c r="M104" s="843"/>
      <c r="N104" s="632"/>
      <c r="O104" s="192"/>
      <c r="P104" s="263"/>
    </row>
    <row r="105" spans="1:16" s="293" customFormat="1" ht="15.75" hidden="1" outlineLevel="1" thickBot="1" x14ac:dyDescent="0.3">
      <c r="A105" s="240">
        <v>102</v>
      </c>
      <c r="B105" s="114"/>
      <c r="C105" s="629"/>
      <c r="D105" s="263"/>
      <c r="E105" s="263"/>
      <c r="F105" s="263"/>
      <c r="G105" s="263"/>
      <c r="H105" s="844"/>
      <c r="I105" s="263"/>
      <c r="J105" s="263"/>
      <c r="K105" s="843"/>
      <c r="L105" s="843"/>
      <c r="M105" s="843"/>
      <c r="N105" s="632"/>
      <c r="O105" s="192"/>
      <c r="P105" s="263"/>
    </row>
    <row r="106" spans="1:16" s="293" customFormat="1" ht="15.75" hidden="1" outlineLevel="1" thickBot="1" x14ac:dyDescent="0.3">
      <c r="A106" s="240">
        <v>103</v>
      </c>
      <c r="B106" s="114"/>
      <c r="C106" s="629"/>
      <c r="D106" s="263"/>
      <c r="E106" s="263"/>
      <c r="F106" s="263"/>
      <c r="G106" s="263"/>
      <c r="H106" s="844"/>
      <c r="I106" s="263"/>
      <c r="J106" s="263"/>
      <c r="K106" s="843"/>
      <c r="L106" s="843"/>
      <c r="M106" s="843"/>
      <c r="N106" s="632"/>
      <c r="O106" s="192"/>
      <c r="P106" s="263"/>
    </row>
    <row r="107" spans="1:16" s="293" customFormat="1" ht="15.75" hidden="1" outlineLevel="1" thickBot="1" x14ac:dyDescent="0.3">
      <c r="A107" s="240">
        <v>104</v>
      </c>
      <c r="B107" s="114"/>
      <c r="C107" s="629"/>
      <c r="D107" s="263"/>
      <c r="E107" s="263"/>
      <c r="F107" s="263"/>
      <c r="G107" s="263"/>
      <c r="H107" s="844"/>
      <c r="I107" s="263"/>
      <c r="J107" s="263"/>
      <c r="K107" s="843"/>
      <c r="L107" s="843"/>
      <c r="M107" s="843"/>
      <c r="N107" s="632"/>
      <c r="O107" s="192"/>
      <c r="P107" s="263"/>
    </row>
    <row r="108" spans="1:16" s="293" customFormat="1" ht="15.75" hidden="1" outlineLevel="1" thickBot="1" x14ac:dyDescent="0.3">
      <c r="A108" s="240">
        <v>105</v>
      </c>
      <c r="B108" s="114"/>
      <c r="C108" s="629"/>
      <c r="D108" s="263"/>
      <c r="E108" s="263"/>
      <c r="F108" s="263"/>
      <c r="G108" s="263"/>
      <c r="H108" s="844"/>
      <c r="I108" s="263"/>
      <c r="J108" s="263"/>
      <c r="K108" s="843"/>
      <c r="L108" s="843"/>
      <c r="M108" s="843"/>
      <c r="N108" s="632"/>
      <c r="O108" s="192"/>
      <c r="P108" s="263"/>
    </row>
    <row r="109" spans="1:16" s="293" customFormat="1" ht="15.75" hidden="1" outlineLevel="1" thickBot="1" x14ac:dyDescent="0.3">
      <c r="A109" s="240">
        <v>106</v>
      </c>
      <c r="B109" s="847"/>
      <c r="C109" s="629"/>
      <c r="D109" s="263"/>
      <c r="E109" s="263"/>
      <c r="F109" s="263"/>
      <c r="G109" s="263"/>
      <c r="H109" s="844"/>
      <c r="I109" s="263"/>
      <c r="J109" s="263"/>
      <c r="K109" s="843"/>
      <c r="L109" s="843"/>
      <c r="M109" s="843"/>
      <c r="N109" s="632"/>
      <c r="O109" s="192"/>
      <c r="P109" s="263"/>
    </row>
    <row r="110" spans="1:16" s="293" customFormat="1" ht="15.75" hidden="1" outlineLevel="1" thickBot="1" x14ac:dyDescent="0.3">
      <c r="A110" s="240">
        <v>107</v>
      </c>
      <c r="B110" s="847"/>
      <c r="C110" s="629"/>
      <c r="D110" s="263"/>
      <c r="E110" s="263"/>
      <c r="F110" s="263"/>
      <c r="G110" s="263"/>
      <c r="H110" s="844"/>
      <c r="I110" s="263"/>
      <c r="J110" s="263"/>
      <c r="K110" s="843"/>
      <c r="L110" s="843"/>
      <c r="M110" s="843"/>
      <c r="N110" s="632"/>
      <c r="O110" s="192"/>
      <c r="P110" s="263"/>
    </row>
    <row r="111" spans="1:16" s="293" customFormat="1" ht="15.75" hidden="1" outlineLevel="1" thickBot="1" x14ac:dyDescent="0.3">
      <c r="A111" s="240">
        <v>108</v>
      </c>
      <c r="B111" s="847"/>
      <c r="C111" s="192"/>
      <c r="D111" s="263"/>
      <c r="E111" s="263"/>
      <c r="F111" s="263"/>
      <c r="G111" s="263"/>
      <c r="H111" s="190"/>
      <c r="I111" s="263"/>
      <c r="J111" s="190"/>
      <c r="K111" s="190"/>
      <c r="L111" s="190"/>
      <c r="M111" s="190"/>
      <c r="N111" s="632"/>
      <c r="O111" s="192"/>
      <c r="P111" s="263"/>
    </row>
    <row r="112" spans="1:16" s="293" customFormat="1" ht="15.75" hidden="1" outlineLevel="1" thickBot="1" x14ac:dyDescent="0.3">
      <c r="A112" s="240">
        <v>109</v>
      </c>
      <c r="B112" s="190"/>
      <c r="C112" s="192"/>
      <c r="D112" s="190"/>
      <c r="E112" s="190"/>
      <c r="F112" s="190"/>
      <c r="G112" s="190"/>
      <c r="H112" s="190"/>
      <c r="I112" s="190"/>
      <c r="J112" s="190"/>
      <c r="K112" s="190"/>
      <c r="L112" s="190"/>
      <c r="M112" s="190"/>
      <c r="N112" s="190"/>
      <c r="O112" s="190"/>
      <c r="P112" s="190"/>
    </row>
    <row r="113" spans="1:16" s="293" customFormat="1" ht="15.75" hidden="1" outlineLevel="1" thickBot="1" x14ac:dyDescent="0.3">
      <c r="A113" s="240">
        <v>110</v>
      </c>
      <c r="B113" s="847"/>
      <c r="C113" s="192"/>
      <c r="D113" s="263"/>
      <c r="E113" s="263"/>
      <c r="F113" s="263"/>
      <c r="G113" s="263"/>
      <c r="H113" s="190"/>
      <c r="I113" s="263"/>
      <c r="J113" s="190"/>
      <c r="K113" s="190"/>
      <c r="L113" s="190"/>
      <c r="M113" s="190"/>
      <c r="N113" s="151"/>
      <c r="O113" s="190"/>
      <c r="P113" s="263"/>
    </row>
    <row r="114" spans="1:16" s="293" customFormat="1" ht="15.75" hidden="1" outlineLevel="1" thickBot="1" x14ac:dyDescent="0.3">
      <c r="A114" s="240">
        <v>111</v>
      </c>
      <c r="B114" s="190"/>
      <c r="C114" s="192"/>
      <c r="D114" s="190"/>
      <c r="E114" s="190"/>
      <c r="F114" s="190"/>
      <c r="G114" s="190"/>
      <c r="H114" s="190"/>
      <c r="I114" s="190"/>
      <c r="J114" s="190"/>
      <c r="K114" s="190"/>
      <c r="L114" s="190"/>
      <c r="M114" s="190"/>
      <c r="N114" s="190"/>
      <c r="O114" s="190"/>
      <c r="P114" s="263"/>
    </row>
    <row r="115" spans="1:16" s="293" customFormat="1" ht="15.75" hidden="1" outlineLevel="1" thickBot="1" x14ac:dyDescent="0.3">
      <c r="A115" s="240">
        <v>112</v>
      </c>
      <c r="B115" s="190"/>
      <c r="C115" s="192"/>
      <c r="D115" s="190"/>
      <c r="E115" s="190"/>
      <c r="F115" s="190"/>
      <c r="G115" s="190"/>
      <c r="H115" s="190"/>
      <c r="I115" s="190"/>
      <c r="J115" s="190"/>
      <c r="K115" s="190"/>
      <c r="L115" s="190"/>
      <c r="M115" s="190"/>
      <c r="N115" s="190"/>
      <c r="O115" s="190"/>
      <c r="P115" s="263"/>
    </row>
    <row r="116" spans="1:16" s="293" customFormat="1" ht="15.75" hidden="1" outlineLevel="1" thickBot="1" x14ac:dyDescent="0.3">
      <c r="A116" s="240">
        <v>113</v>
      </c>
      <c r="B116" s="847"/>
      <c r="C116" s="629"/>
      <c r="D116" s="263"/>
      <c r="E116" s="263"/>
      <c r="F116" s="263"/>
      <c r="G116" s="263"/>
      <c r="H116" s="844"/>
      <c r="I116" s="263"/>
      <c r="J116" s="263"/>
      <c r="K116" s="843"/>
      <c r="L116" s="843"/>
      <c r="M116" s="843"/>
      <c r="N116" s="151"/>
      <c r="O116" s="190"/>
      <c r="P116" s="263"/>
    </row>
    <row r="117" spans="1:16" s="293" customFormat="1" ht="15.75" hidden="1" outlineLevel="1" thickBot="1" x14ac:dyDescent="0.3">
      <c r="A117" s="240">
        <v>114</v>
      </c>
      <c r="B117" s="847"/>
      <c r="C117" s="629"/>
      <c r="D117" s="52"/>
      <c r="E117" s="52"/>
      <c r="F117" s="263"/>
      <c r="G117" s="52"/>
      <c r="H117" s="336"/>
      <c r="I117" s="52"/>
      <c r="J117" s="52"/>
      <c r="K117" s="51"/>
      <c r="L117" s="51"/>
      <c r="M117" s="51"/>
      <c r="N117" s="151"/>
      <c r="P117" s="263"/>
    </row>
    <row r="118" spans="1:16" s="293" customFormat="1" ht="15.75" hidden="1" outlineLevel="1" thickBot="1" x14ac:dyDescent="0.3">
      <c r="A118" s="240">
        <v>115</v>
      </c>
      <c r="B118" s="847"/>
      <c r="C118" s="629"/>
      <c r="D118" s="52"/>
      <c r="E118" s="52"/>
      <c r="F118" s="263"/>
      <c r="G118" s="52"/>
      <c r="H118" s="336"/>
      <c r="I118" s="52"/>
      <c r="J118" s="52"/>
      <c r="K118" s="51"/>
      <c r="L118" s="51"/>
      <c r="M118" s="51"/>
      <c r="N118" s="151"/>
      <c r="P118" s="263"/>
    </row>
    <row r="119" spans="1:16" s="293" customFormat="1" ht="15.75" hidden="1" outlineLevel="1" thickBot="1" x14ac:dyDescent="0.3">
      <c r="A119" s="240">
        <v>116</v>
      </c>
      <c r="B119" s="847"/>
      <c r="C119" s="629"/>
      <c r="D119" s="52"/>
      <c r="E119" s="52"/>
      <c r="F119" s="263"/>
      <c r="G119" s="52"/>
      <c r="H119" s="336"/>
      <c r="I119" s="52"/>
      <c r="J119" s="52"/>
      <c r="K119" s="51"/>
      <c r="L119" s="51"/>
      <c r="M119" s="51"/>
      <c r="N119" s="151"/>
    </row>
    <row r="120" spans="1:16" s="293" customFormat="1" ht="15.75" hidden="1" outlineLevel="1" thickBot="1" x14ac:dyDescent="0.3">
      <c r="A120" s="240">
        <v>117</v>
      </c>
      <c r="B120" s="847"/>
      <c r="C120" s="629"/>
      <c r="D120" s="52"/>
      <c r="E120" s="52"/>
      <c r="F120" s="263"/>
      <c r="G120" s="52"/>
      <c r="H120" s="336"/>
      <c r="I120" s="52"/>
      <c r="J120" s="52"/>
      <c r="K120" s="51"/>
      <c r="L120" s="51"/>
      <c r="M120" s="51"/>
      <c r="N120" s="151"/>
    </row>
    <row r="121" spans="1:16" s="293" customFormat="1" ht="15.75" hidden="1" outlineLevel="1" thickBot="1" x14ac:dyDescent="0.3">
      <c r="A121" s="240">
        <v>118</v>
      </c>
      <c r="B121" s="847"/>
      <c r="C121" s="629"/>
      <c r="D121" s="52"/>
      <c r="E121" s="52"/>
      <c r="F121" s="263"/>
      <c r="G121" s="52"/>
      <c r="H121" s="336"/>
      <c r="I121" s="52"/>
      <c r="J121" s="52"/>
      <c r="K121" s="51"/>
      <c r="L121" s="51"/>
      <c r="M121" s="51"/>
      <c r="N121" s="151"/>
    </row>
    <row r="122" spans="1:16" s="293" customFormat="1" ht="15.75" hidden="1" outlineLevel="1" thickBot="1" x14ac:dyDescent="0.3">
      <c r="A122" s="240">
        <v>119</v>
      </c>
      <c r="B122" s="847"/>
      <c r="C122" s="629"/>
      <c r="D122" s="52"/>
      <c r="E122" s="52"/>
      <c r="F122" s="263"/>
      <c r="G122" s="52"/>
      <c r="H122" s="336"/>
      <c r="I122" s="52"/>
      <c r="J122" s="52"/>
      <c r="K122" s="51"/>
      <c r="L122" s="51"/>
      <c r="M122" s="51"/>
      <c r="N122" s="151"/>
    </row>
    <row r="123" spans="1:16" s="293" customFormat="1" ht="15.75" hidden="1" outlineLevel="1" thickBot="1" x14ac:dyDescent="0.3">
      <c r="A123" s="240">
        <v>120</v>
      </c>
      <c r="B123" s="847"/>
      <c r="C123" s="629"/>
      <c r="D123" s="52"/>
      <c r="E123" s="52"/>
      <c r="F123" s="263"/>
      <c r="G123" s="52"/>
      <c r="H123" s="336"/>
      <c r="I123" s="52"/>
      <c r="J123" s="52"/>
      <c r="K123" s="51"/>
      <c r="L123" s="51"/>
      <c r="M123" s="51"/>
      <c r="N123" s="151"/>
    </row>
    <row r="124" spans="1:16" s="293" customFormat="1" ht="15.75" hidden="1" outlineLevel="1" thickBot="1" x14ac:dyDescent="0.3">
      <c r="A124" s="240">
        <v>121</v>
      </c>
      <c r="B124" s="847"/>
      <c r="C124" s="629"/>
      <c r="D124" s="52"/>
      <c r="E124" s="52"/>
      <c r="F124" s="263"/>
      <c r="G124" s="52"/>
      <c r="H124" s="336"/>
      <c r="I124" s="52"/>
      <c r="J124" s="52"/>
      <c r="K124" s="51"/>
      <c r="L124" s="51"/>
      <c r="M124" s="51"/>
      <c r="N124" s="151"/>
    </row>
    <row r="125" spans="1:16" s="293" customFormat="1" ht="15.75" hidden="1" outlineLevel="1" thickBot="1" x14ac:dyDescent="0.3">
      <c r="A125" s="240">
        <v>122</v>
      </c>
      <c r="B125" s="847"/>
      <c r="C125" s="629"/>
      <c r="D125" s="52"/>
      <c r="E125" s="52"/>
      <c r="F125" s="263"/>
      <c r="G125" s="52"/>
      <c r="H125" s="336"/>
      <c r="I125" s="52"/>
      <c r="J125" s="52"/>
      <c r="K125" s="51"/>
      <c r="L125" s="51"/>
      <c r="M125" s="51"/>
      <c r="N125" s="151"/>
    </row>
    <row r="126" spans="1:16" s="293" customFormat="1" ht="15.75" hidden="1" outlineLevel="1" thickBot="1" x14ac:dyDescent="0.3">
      <c r="A126" s="240">
        <v>123</v>
      </c>
      <c r="B126" s="847"/>
      <c r="C126" s="629"/>
      <c r="D126" s="52"/>
      <c r="E126" s="52"/>
      <c r="F126" s="263"/>
      <c r="G126" s="52"/>
      <c r="H126" s="336"/>
      <c r="I126" s="52"/>
      <c r="J126" s="52"/>
      <c r="K126" s="51"/>
      <c r="L126" s="51"/>
      <c r="M126" s="51"/>
      <c r="N126" s="151"/>
    </row>
    <row r="127" spans="1:16" s="293" customFormat="1" ht="15.75" hidden="1" outlineLevel="1" thickBot="1" x14ac:dyDescent="0.3">
      <c r="A127" s="240">
        <v>124</v>
      </c>
      <c r="B127" s="847"/>
      <c r="C127" s="629"/>
      <c r="D127" s="52"/>
      <c r="E127" s="52"/>
      <c r="F127" s="263"/>
      <c r="G127" s="52"/>
      <c r="H127" s="336"/>
      <c r="I127" s="52"/>
      <c r="J127" s="52"/>
      <c r="K127" s="51"/>
      <c r="L127" s="51"/>
      <c r="M127" s="51"/>
      <c r="N127" s="151"/>
    </row>
    <row r="128" spans="1:16" s="293" customFormat="1" ht="15.75" hidden="1" outlineLevel="1" thickBot="1" x14ac:dyDescent="0.3">
      <c r="A128" s="240">
        <v>125</v>
      </c>
      <c r="B128" s="847"/>
      <c r="C128" s="629"/>
      <c r="D128" s="52"/>
      <c r="E128" s="52"/>
      <c r="F128" s="263"/>
      <c r="G128" s="52"/>
      <c r="H128" s="336"/>
      <c r="I128" s="52"/>
      <c r="J128" s="52"/>
      <c r="K128" s="51"/>
      <c r="L128" s="51"/>
      <c r="M128" s="51"/>
      <c r="N128" s="151"/>
    </row>
    <row r="129" spans="1:16" s="293" customFormat="1" ht="15.75" hidden="1" outlineLevel="1" thickBot="1" x14ac:dyDescent="0.3">
      <c r="A129" s="240">
        <v>126</v>
      </c>
      <c r="B129" s="847"/>
      <c r="C129" s="629"/>
      <c r="D129" s="52"/>
      <c r="E129" s="52"/>
      <c r="F129" s="263"/>
      <c r="G129" s="52"/>
      <c r="H129" s="336"/>
      <c r="I129" s="52"/>
      <c r="J129" s="52"/>
      <c r="K129" s="51"/>
      <c r="L129" s="51"/>
      <c r="M129" s="51"/>
      <c r="N129" s="151"/>
    </row>
    <row r="130" spans="1:16" s="293" customFormat="1" ht="15.75" hidden="1" outlineLevel="1" thickBot="1" x14ac:dyDescent="0.3">
      <c r="A130" s="240">
        <v>127</v>
      </c>
      <c r="B130" s="847"/>
      <c r="C130" s="629"/>
      <c r="D130" s="52"/>
      <c r="E130" s="52"/>
      <c r="F130" s="263"/>
      <c r="G130" s="52"/>
      <c r="H130" s="336"/>
      <c r="I130" s="52"/>
      <c r="J130" s="52"/>
      <c r="K130" s="51"/>
      <c r="L130" s="51"/>
      <c r="M130" s="51"/>
      <c r="N130" s="151"/>
    </row>
    <row r="131" spans="1:16" s="293" customFormat="1" ht="15.75" hidden="1" outlineLevel="1" thickBot="1" x14ac:dyDescent="0.3">
      <c r="A131" s="240">
        <v>128</v>
      </c>
      <c r="B131" s="847"/>
      <c r="C131" s="629"/>
      <c r="D131" s="52"/>
      <c r="E131" s="52"/>
      <c r="F131" s="263"/>
      <c r="G131" s="52"/>
      <c r="H131" s="336"/>
      <c r="I131" s="52"/>
      <c r="J131" s="52"/>
      <c r="K131" s="51"/>
      <c r="L131" s="51"/>
      <c r="M131" s="51"/>
      <c r="N131" s="151"/>
    </row>
    <row r="132" spans="1:16" s="293" customFormat="1" ht="15.75" collapsed="1" thickBot="1" x14ac:dyDescent="0.3">
      <c r="A132" s="848" t="s">
        <v>4971</v>
      </c>
      <c r="B132" s="837"/>
      <c r="C132" s="838"/>
      <c r="D132" s="839"/>
      <c r="E132" s="840"/>
      <c r="F132" s="840"/>
      <c r="G132" s="840"/>
      <c r="H132" s="841"/>
      <c r="I132" s="840"/>
      <c r="J132" s="840"/>
      <c r="K132" s="840"/>
      <c r="L132" s="840"/>
      <c r="M132" s="840"/>
      <c r="N132" s="468"/>
      <c r="O132" s="468"/>
      <c r="P132" s="468"/>
    </row>
    <row r="133" spans="1:16" s="293" customFormat="1" ht="15.75" hidden="1" outlineLevel="1" thickBot="1" x14ac:dyDescent="0.3">
      <c r="A133" s="248">
        <v>1</v>
      </c>
      <c r="B133" s="216" t="s">
        <v>7351</v>
      </c>
      <c r="C133" s="629" t="s">
        <v>6095</v>
      </c>
      <c r="D133" s="263">
        <v>2</v>
      </c>
      <c r="E133" s="263">
        <v>1</v>
      </c>
      <c r="F133" s="263" t="s">
        <v>71</v>
      </c>
      <c r="G133" s="263" t="s">
        <v>51</v>
      </c>
      <c r="H133" s="844" t="s">
        <v>1976</v>
      </c>
      <c r="I133" s="263">
        <v>69</v>
      </c>
      <c r="J133" s="263"/>
      <c r="K133" s="263"/>
      <c r="L133" s="844"/>
      <c r="M133" s="263"/>
      <c r="N133" s="632">
        <v>1</v>
      </c>
      <c r="O133" s="192">
        <v>0</v>
      </c>
      <c r="P133" s="192"/>
    </row>
    <row r="134" spans="1:16" s="293" customFormat="1" ht="15.75" hidden="1" outlineLevel="1" thickBot="1" x14ac:dyDescent="0.3">
      <c r="A134" s="248">
        <v>2</v>
      </c>
      <c r="B134" s="216" t="s">
        <v>7352</v>
      </c>
      <c r="C134" s="849" t="s">
        <v>7342</v>
      </c>
      <c r="D134" s="850">
        <v>3</v>
      </c>
      <c r="E134" s="850">
        <v>1</v>
      </c>
      <c r="F134" s="850" t="s">
        <v>71</v>
      </c>
      <c r="G134" s="850" t="s">
        <v>54</v>
      </c>
      <c r="H134" s="851" t="s">
        <v>72</v>
      </c>
      <c r="I134" s="850">
        <v>31</v>
      </c>
      <c r="J134" s="151"/>
      <c r="K134" s="845"/>
      <c r="L134" s="845"/>
      <c r="M134" s="263"/>
      <c r="N134" s="632">
        <v>1</v>
      </c>
      <c r="O134" s="192">
        <v>0</v>
      </c>
      <c r="P134" s="192"/>
    </row>
    <row r="135" spans="1:16" s="293" customFormat="1" ht="15.75" hidden="1" outlineLevel="1" thickBot="1" x14ac:dyDescent="0.3">
      <c r="A135" s="248">
        <v>3</v>
      </c>
      <c r="B135" s="216" t="s">
        <v>7353</v>
      </c>
      <c r="C135" s="629" t="s">
        <v>6097</v>
      </c>
      <c r="D135" s="263">
        <v>5</v>
      </c>
      <c r="E135" s="263">
        <v>1</v>
      </c>
      <c r="F135" s="263" t="s">
        <v>71</v>
      </c>
      <c r="G135" s="263" t="s">
        <v>51</v>
      </c>
      <c r="H135" s="844" t="s">
        <v>1976</v>
      </c>
      <c r="I135" s="263">
        <v>70</v>
      </c>
      <c r="J135" s="263"/>
      <c r="K135" s="845"/>
      <c r="L135" s="845"/>
      <c r="M135" s="263"/>
      <c r="N135" s="632">
        <v>1</v>
      </c>
      <c r="O135" s="192">
        <v>0</v>
      </c>
      <c r="P135" s="192"/>
    </row>
    <row r="136" spans="1:16" s="293" customFormat="1" ht="15.75" hidden="1" outlineLevel="1" thickBot="1" x14ac:dyDescent="0.3">
      <c r="A136" s="248">
        <v>4</v>
      </c>
      <c r="B136" s="216" t="s">
        <v>7354</v>
      </c>
      <c r="C136" s="629" t="s">
        <v>6099</v>
      </c>
      <c r="D136" s="263">
        <v>5</v>
      </c>
      <c r="E136" s="263">
        <v>1</v>
      </c>
      <c r="F136" s="263" t="s">
        <v>71</v>
      </c>
      <c r="G136" s="263" t="s">
        <v>51</v>
      </c>
      <c r="H136" s="844" t="s">
        <v>1976</v>
      </c>
      <c r="I136" s="263">
        <v>71</v>
      </c>
      <c r="J136" s="263"/>
      <c r="K136" s="263"/>
      <c r="L136" s="263"/>
      <c r="M136" s="263"/>
      <c r="N136" s="632">
        <v>1</v>
      </c>
      <c r="O136" s="192">
        <v>0</v>
      </c>
      <c r="P136" s="632"/>
    </row>
    <row r="137" spans="1:16" s="293" customFormat="1" ht="15.75" hidden="1" outlineLevel="1" thickBot="1" x14ac:dyDescent="0.3">
      <c r="A137" s="248">
        <v>5</v>
      </c>
      <c r="B137" s="216" t="s">
        <v>7355</v>
      </c>
      <c r="C137" s="629" t="s">
        <v>6089</v>
      </c>
      <c r="D137" s="263">
        <v>5</v>
      </c>
      <c r="E137" s="263">
        <v>1</v>
      </c>
      <c r="F137" s="263" t="s">
        <v>71</v>
      </c>
      <c r="G137" s="263" t="s">
        <v>51</v>
      </c>
      <c r="H137" s="844" t="s">
        <v>1976</v>
      </c>
      <c r="I137" s="263">
        <v>66</v>
      </c>
      <c r="J137" s="263"/>
      <c r="K137" s="263"/>
      <c r="L137" s="263"/>
      <c r="M137" s="263"/>
      <c r="N137" s="632">
        <v>1</v>
      </c>
      <c r="O137" s="192">
        <v>0</v>
      </c>
      <c r="P137" s="632"/>
    </row>
    <row r="138" spans="1:16" s="293" customFormat="1" ht="15.75" hidden="1" outlineLevel="1" thickBot="1" x14ac:dyDescent="0.3">
      <c r="A138" s="248">
        <v>6</v>
      </c>
      <c r="B138" s="216" t="s">
        <v>7356</v>
      </c>
      <c r="C138" s="629" t="s">
        <v>6091</v>
      </c>
      <c r="D138" s="263">
        <v>5</v>
      </c>
      <c r="E138" s="263">
        <v>1</v>
      </c>
      <c r="F138" s="263" t="s">
        <v>71</v>
      </c>
      <c r="G138" s="263" t="s">
        <v>51</v>
      </c>
      <c r="H138" s="844" t="s">
        <v>1976</v>
      </c>
      <c r="I138" s="263">
        <v>67</v>
      </c>
      <c r="J138" s="263"/>
      <c r="K138" s="263"/>
      <c r="L138" s="263"/>
      <c r="M138" s="263"/>
      <c r="N138" s="632">
        <v>1</v>
      </c>
      <c r="O138" s="192">
        <v>0</v>
      </c>
      <c r="P138" s="632"/>
    </row>
    <row r="139" spans="1:16" s="293" customFormat="1" ht="15.75" hidden="1" outlineLevel="1" thickBot="1" x14ac:dyDescent="0.3">
      <c r="A139" s="248">
        <v>7</v>
      </c>
      <c r="B139" s="216" t="s">
        <v>7357</v>
      </c>
      <c r="C139" s="629" t="s">
        <v>6093</v>
      </c>
      <c r="D139" s="263">
        <v>5</v>
      </c>
      <c r="E139" s="263">
        <v>1</v>
      </c>
      <c r="F139" s="263" t="s">
        <v>71</v>
      </c>
      <c r="G139" s="263" t="s">
        <v>51</v>
      </c>
      <c r="H139" s="844" t="s">
        <v>1976</v>
      </c>
      <c r="I139" s="263">
        <v>68</v>
      </c>
      <c r="J139" s="263"/>
      <c r="K139" s="263"/>
      <c r="L139" s="263"/>
      <c r="M139" s="263"/>
      <c r="N139" s="632">
        <v>1</v>
      </c>
      <c r="O139" s="192">
        <v>0</v>
      </c>
      <c r="P139" s="632"/>
    </row>
    <row r="140" spans="1:16" s="293" customFormat="1" ht="15.75" hidden="1" outlineLevel="1" thickBot="1" x14ac:dyDescent="0.3">
      <c r="A140" s="248">
        <v>8</v>
      </c>
      <c r="B140" s="216" t="s">
        <v>7358</v>
      </c>
      <c r="C140" s="629" t="s">
        <v>6097</v>
      </c>
      <c r="D140" s="263">
        <v>6</v>
      </c>
      <c r="E140" s="263">
        <v>1</v>
      </c>
      <c r="F140" s="263" t="s">
        <v>71</v>
      </c>
      <c r="G140" s="263" t="s">
        <v>51</v>
      </c>
      <c r="H140" s="844" t="s">
        <v>458</v>
      </c>
      <c r="I140" s="263">
        <v>70</v>
      </c>
      <c r="J140" s="263"/>
      <c r="K140" s="263"/>
      <c r="L140" s="263"/>
      <c r="M140" s="263"/>
      <c r="N140" s="632">
        <v>1</v>
      </c>
      <c r="O140" s="192">
        <v>0</v>
      </c>
      <c r="P140" s="632"/>
    </row>
    <row r="141" spans="1:16" s="293" customFormat="1" ht="15.75" hidden="1" outlineLevel="1" thickBot="1" x14ac:dyDescent="0.3">
      <c r="A141" s="248">
        <v>9</v>
      </c>
      <c r="B141" s="216" t="s">
        <v>7359</v>
      </c>
      <c r="C141" s="629" t="s">
        <v>6099</v>
      </c>
      <c r="D141" s="263">
        <v>6</v>
      </c>
      <c r="E141" s="629">
        <v>1</v>
      </c>
      <c r="F141" s="263" t="s">
        <v>71</v>
      </c>
      <c r="G141" s="629" t="s">
        <v>51</v>
      </c>
      <c r="H141" s="263" t="s">
        <v>458</v>
      </c>
      <c r="I141" s="629">
        <v>71</v>
      </c>
      <c r="J141" s="263"/>
      <c r="K141" s="263"/>
      <c r="L141" s="263"/>
      <c r="M141" s="263"/>
      <c r="N141" s="632">
        <v>1</v>
      </c>
      <c r="O141" s="192">
        <v>0</v>
      </c>
      <c r="P141" s="632"/>
    </row>
    <row r="142" spans="1:16" s="293" customFormat="1" ht="15.75" hidden="1" outlineLevel="1" thickBot="1" x14ac:dyDescent="0.3">
      <c r="A142" s="248">
        <v>10</v>
      </c>
      <c r="B142" s="216" t="s">
        <v>7360</v>
      </c>
      <c r="C142" s="629" t="s">
        <v>6089</v>
      </c>
      <c r="D142" s="263">
        <v>6</v>
      </c>
      <c r="E142" s="843">
        <v>1</v>
      </c>
      <c r="F142" s="263" t="s">
        <v>71</v>
      </c>
      <c r="G142" s="263" t="s">
        <v>51</v>
      </c>
      <c r="H142" s="844" t="s">
        <v>458</v>
      </c>
      <c r="I142" s="263">
        <v>66</v>
      </c>
      <c r="J142" s="263"/>
      <c r="K142" s="263"/>
      <c r="L142" s="263"/>
      <c r="M142" s="263"/>
      <c r="N142" s="632">
        <v>1</v>
      </c>
      <c r="O142" s="192">
        <v>0</v>
      </c>
      <c r="P142" s="632"/>
    </row>
    <row r="143" spans="1:16" s="293" customFormat="1" ht="15.75" hidden="1" outlineLevel="1" thickBot="1" x14ac:dyDescent="0.3">
      <c r="A143" s="248">
        <v>11</v>
      </c>
      <c r="B143" s="216" t="s">
        <v>7361</v>
      </c>
      <c r="C143" s="629" t="s">
        <v>6091</v>
      </c>
      <c r="D143" s="263">
        <v>6</v>
      </c>
      <c r="E143" s="843">
        <v>1</v>
      </c>
      <c r="F143" s="263" t="s">
        <v>71</v>
      </c>
      <c r="G143" s="263" t="s">
        <v>51</v>
      </c>
      <c r="H143" s="844" t="s">
        <v>458</v>
      </c>
      <c r="I143" s="263">
        <v>67</v>
      </c>
      <c r="J143" s="263"/>
      <c r="K143" s="263"/>
      <c r="L143" s="263"/>
      <c r="M143" s="263"/>
      <c r="N143" s="632">
        <v>1</v>
      </c>
      <c r="O143" s="192">
        <v>0</v>
      </c>
      <c r="P143" s="632"/>
    </row>
    <row r="144" spans="1:16" s="293" customFormat="1" ht="15.75" hidden="1" outlineLevel="1" thickBot="1" x14ac:dyDescent="0.3">
      <c r="A144" s="248">
        <v>12</v>
      </c>
      <c r="B144" s="216" t="s">
        <v>7362</v>
      </c>
      <c r="C144" s="629" t="s">
        <v>6093</v>
      </c>
      <c r="D144" s="263">
        <v>6</v>
      </c>
      <c r="E144" s="843">
        <v>1</v>
      </c>
      <c r="F144" s="263" t="s">
        <v>71</v>
      </c>
      <c r="G144" s="263" t="s">
        <v>51</v>
      </c>
      <c r="H144" s="844" t="s">
        <v>458</v>
      </c>
      <c r="I144" s="263">
        <v>68</v>
      </c>
      <c r="J144" s="263"/>
      <c r="K144" s="263"/>
      <c r="L144" s="263"/>
      <c r="M144" s="151"/>
      <c r="N144" s="632">
        <v>1</v>
      </c>
      <c r="O144" s="192">
        <v>0</v>
      </c>
      <c r="P144" s="632"/>
    </row>
    <row r="145" spans="1:16" s="293" customFormat="1" ht="15.75" hidden="1" outlineLevel="1" thickBot="1" x14ac:dyDescent="0.3">
      <c r="A145" s="248">
        <v>13</v>
      </c>
      <c r="B145" s="216" t="s">
        <v>7363</v>
      </c>
      <c r="C145" s="629" t="s">
        <v>7384</v>
      </c>
      <c r="D145" s="263">
        <v>8</v>
      </c>
      <c r="E145" s="843">
        <v>1</v>
      </c>
      <c r="F145" s="263" t="s">
        <v>71</v>
      </c>
      <c r="G145" s="263" t="s">
        <v>68</v>
      </c>
      <c r="H145" s="844" t="s">
        <v>72</v>
      </c>
      <c r="I145" s="263">
        <v>356</v>
      </c>
      <c r="J145" s="263"/>
      <c r="K145" s="263"/>
      <c r="L145" s="263"/>
      <c r="M145" s="263"/>
      <c r="N145" s="632">
        <v>1</v>
      </c>
      <c r="O145" s="192">
        <v>0</v>
      </c>
      <c r="P145" s="632"/>
    </row>
    <row r="146" spans="1:16" s="293" customFormat="1" ht="15.75" hidden="1" outlineLevel="1" thickBot="1" x14ac:dyDescent="0.3">
      <c r="A146" s="248">
        <v>14</v>
      </c>
      <c r="B146" s="216" t="s">
        <v>7364</v>
      </c>
      <c r="C146" s="629" t="s">
        <v>6103</v>
      </c>
      <c r="D146" s="263">
        <v>11</v>
      </c>
      <c r="E146" s="843">
        <v>5</v>
      </c>
      <c r="F146" s="263" t="s">
        <v>71</v>
      </c>
      <c r="G146" s="263" t="s">
        <v>51</v>
      </c>
      <c r="H146" s="844" t="s">
        <v>1979</v>
      </c>
      <c r="I146" s="263">
        <v>73</v>
      </c>
      <c r="J146" s="263"/>
      <c r="K146" s="263"/>
      <c r="L146" s="263"/>
      <c r="M146" s="263"/>
      <c r="N146" s="632">
        <v>1</v>
      </c>
      <c r="O146" s="192">
        <v>0</v>
      </c>
      <c r="P146" s="632"/>
    </row>
    <row r="147" spans="1:16" s="293" customFormat="1" ht="15.75" hidden="1" outlineLevel="1" thickBot="1" x14ac:dyDescent="0.3">
      <c r="A147" s="248">
        <v>15</v>
      </c>
      <c r="B147" s="216" t="s">
        <v>7365</v>
      </c>
      <c r="C147" s="629" t="s">
        <v>6105</v>
      </c>
      <c r="D147" s="263">
        <v>11</v>
      </c>
      <c r="E147" s="629">
        <v>5</v>
      </c>
      <c r="F147" s="263" t="s">
        <v>71</v>
      </c>
      <c r="G147" s="629" t="s">
        <v>51</v>
      </c>
      <c r="H147" s="263" t="s">
        <v>1979</v>
      </c>
      <c r="I147" s="629">
        <v>74</v>
      </c>
      <c r="J147" s="263"/>
      <c r="K147" s="263"/>
      <c r="L147" s="263"/>
      <c r="M147" s="263"/>
      <c r="N147" s="632">
        <v>1</v>
      </c>
      <c r="O147" s="192">
        <v>0</v>
      </c>
      <c r="P147" s="632"/>
    </row>
    <row r="148" spans="1:16" s="293" customFormat="1" ht="15.75" hidden="1" outlineLevel="1" thickBot="1" x14ac:dyDescent="0.3">
      <c r="A148" s="248">
        <v>16</v>
      </c>
      <c r="B148" s="216" t="s">
        <v>7366</v>
      </c>
      <c r="C148" s="629" t="s">
        <v>6103</v>
      </c>
      <c r="D148" s="263">
        <v>13</v>
      </c>
      <c r="E148" s="629">
        <v>5</v>
      </c>
      <c r="F148" s="263" t="s">
        <v>71</v>
      </c>
      <c r="G148" s="629" t="s">
        <v>51</v>
      </c>
      <c r="H148" s="263" t="s">
        <v>1981</v>
      </c>
      <c r="I148" s="629">
        <v>73</v>
      </c>
      <c r="J148" s="263"/>
      <c r="K148" s="263"/>
      <c r="L148" s="263"/>
      <c r="M148" s="263"/>
      <c r="N148" s="632">
        <v>1</v>
      </c>
      <c r="O148" s="192">
        <v>0</v>
      </c>
      <c r="P148" s="632"/>
    </row>
    <row r="149" spans="1:16" s="293" customFormat="1" ht="15.75" hidden="1" outlineLevel="1" thickBot="1" x14ac:dyDescent="0.3">
      <c r="A149" s="248">
        <v>17</v>
      </c>
      <c r="B149" s="216" t="s">
        <v>7367</v>
      </c>
      <c r="C149" s="629" t="s">
        <v>6105</v>
      </c>
      <c r="D149" s="263">
        <v>13</v>
      </c>
      <c r="E149" s="629">
        <v>5</v>
      </c>
      <c r="F149" s="263" t="s">
        <v>71</v>
      </c>
      <c r="G149" s="629" t="s">
        <v>51</v>
      </c>
      <c r="H149" s="263" t="s">
        <v>1981</v>
      </c>
      <c r="I149" s="629">
        <v>74</v>
      </c>
      <c r="J149" s="263"/>
      <c r="K149" s="263"/>
      <c r="L149" s="263"/>
      <c r="M149" s="263"/>
      <c r="N149" s="632">
        <v>1</v>
      </c>
      <c r="O149" s="192">
        <v>0</v>
      </c>
      <c r="P149" s="632"/>
    </row>
    <row r="150" spans="1:16" s="293" customFormat="1" ht="15.75" hidden="1" outlineLevel="1" thickBot="1" x14ac:dyDescent="0.3">
      <c r="A150" s="248">
        <v>18</v>
      </c>
      <c r="B150" s="216" t="s">
        <v>7368</v>
      </c>
      <c r="C150" s="629" t="s">
        <v>6103</v>
      </c>
      <c r="D150" s="263">
        <v>14</v>
      </c>
      <c r="E150" s="629">
        <v>2</v>
      </c>
      <c r="F150" s="263" t="s">
        <v>71</v>
      </c>
      <c r="G150" s="629" t="s">
        <v>51</v>
      </c>
      <c r="H150" s="263" t="s">
        <v>1977</v>
      </c>
      <c r="I150" s="629">
        <v>73</v>
      </c>
      <c r="J150" s="263"/>
      <c r="K150" s="190"/>
      <c r="L150" s="190"/>
      <c r="M150" s="190"/>
      <c r="N150" s="632">
        <v>1</v>
      </c>
      <c r="O150" s="192">
        <v>0</v>
      </c>
      <c r="P150" s="632"/>
    </row>
    <row r="151" spans="1:16" s="293" customFormat="1" ht="15.75" hidden="1" outlineLevel="1" thickBot="1" x14ac:dyDescent="0.3">
      <c r="A151" s="248">
        <v>19</v>
      </c>
      <c r="B151" s="216" t="s">
        <v>7369</v>
      </c>
      <c r="C151" s="629" t="s">
        <v>6105</v>
      </c>
      <c r="D151" s="263">
        <v>14</v>
      </c>
      <c r="E151" s="629">
        <v>2</v>
      </c>
      <c r="F151" s="263" t="s">
        <v>71</v>
      </c>
      <c r="G151" s="629" t="s">
        <v>51</v>
      </c>
      <c r="H151" s="263" t="s">
        <v>1977</v>
      </c>
      <c r="I151" s="629">
        <v>74</v>
      </c>
      <c r="J151" s="263"/>
      <c r="K151" s="190"/>
      <c r="L151" s="190"/>
      <c r="M151" s="190"/>
      <c r="N151" s="632">
        <v>1</v>
      </c>
      <c r="O151" s="192">
        <v>0</v>
      </c>
      <c r="P151" s="632"/>
    </row>
    <row r="152" spans="1:16" s="293" customFormat="1" ht="15.75" hidden="1" outlineLevel="1" thickBot="1" x14ac:dyDescent="0.3">
      <c r="A152" s="248">
        <v>20</v>
      </c>
      <c r="B152" s="216" t="s">
        <v>7370</v>
      </c>
      <c r="C152" s="629" t="s">
        <v>7342</v>
      </c>
      <c r="D152" s="263">
        <v>15</v>
      </c>
      <c r="E152" s="629">
        <v>2</v>
      </c>
      <c r="F152" s="263" t="s">
        <v>71</v>
      </c>
      <c r="G152" s="629" t="s">
        <v>62</v>
      </c>
      <c r="H152" s="263" t="s">
        <v>501</v>
      </c>
      <c r="I152" s="629">
        <v>2</v>
      </c>
      <c r="J152" s="263"/>
      <c r="K152" s="190"/>
      <c r="L152" s="190"/>
      <c r="M152" s="190"/>
      <c r="N152" s="632">
        <v>1</v>
      </c>
      <c r="O152" s="192">
        <v>0</v>
      </c>
      <c r="P152" s="632"/>
    </row>
    <row r="153" spans="1:16" s="293" customFormat="1" ht="15.75" hidden="1" outlineLevel="1" thickBot="1" x14ac:dyDescent="0.3">
      <c r="A153" s="248">
        <v>21</v>
      </c>
      <c r="B153" s="216" t="s">
        <v>7371</v>
      </c>
      <c r="C153" s="629" t="s">
        <v>7342</v>
      </c>
      <c r="D153" s="263">
        <v>16</v>
      </c>
      <c r="E153" s="629">
        <v>15</v>
      </c>
      <c r="F153" s="263"/>
      <c r="G153" s="629" t="s">
        <v>54</v>
      </c>
      <c r="H153" s="263" t="s">
        <v>72</v>
      </c>
      <c r="I153" s="629">
        <v>22</v>
      </c>
      <c r="J153" s="263"/>
      <c r="K153" s="190"/>
      <c r="L153" s="190"/>
      <c r="M153" s="190"/>
      <c r="N153" s="632">
        <v>1</v>
      </c>
      <c r="O153" s="192">
        <v>0</v>
      </c>
      <c r="P153" s="632"/>
    </row>
    <row r="154" spans="1:16" s="293" customFormat="1" ht="15.75" hidden="1" outlineLevel="1" thickBot="1" x14ac:dyDescent="0.3">
      <c r="A154" s="248">
        <v>22</v>
      </c>
      <c r="B154" s="216" t="s">
        <v>7372</v>
      </c>
      <c r="C154" s="629" t="s">
        <v>7342</v>
      </c>
      <c r="D154" s="263">
        <v>19</v>
      </c>
      <c r="E154" s="629">
        <v>60</v>
      </c>
      <c r="F154" s="263" t="s">
        <v>71</v>
      </c>
      <c r="G154" s="629" t="s">
        <v>62</v>
      </c>
      <c r="H154" s="263" t="s">
        <v>480</v>
      </c>
      <c r="I154" s="629">
        <v>2</v>
      </c>
      <c r="J154" s="263"/>
      <c r="K154" s="263"/>
      <c r="L154" s="263"/>
      <c r="M154" s="263"/>
      <c r="N154" s="632">
        <v>1</v>
      </c>
      <c r="O154" s="192">
        <v>0</v>
      </c>
      <c r="P154" s="632"/>
    </row>
    <row r="155" spans="1:16" s="293" customFormat="1" ht="15.75" hidden="1" outlineLevel="1" thickBot="1" x14ac:dyDescent="0.3">
      <c r="A155" s="248">
        <v>23</v>
      </c>
      <c r="B155" s="216" t="s">
        <v>7373</v>
      </c>
      <c r="C155" s="629" t="s">
        <v>7342</v>
      </c>
      <c r="D155" s="263">
        <v>20</v>
      </c>
      <c r="E155" s="629">
        <v>0</v>
      </c>
      <c r="F155" s="263" t="s">
        <v>71</v>
      </c>
      <c r="G155" s="629" t="s">
        <v>62</v>
      </c>
      <c r="H155" s="263" t="s">
        <v>481</v>
      </c>
      <c r="I155" s="629">
        <v>2</v>
      </c>
      <c r="J155" s="263"/>
      <c r="K155" s="263"/>
      <c r="L155" s="263"/>
      <c r="M155" s="263"/>
      <c r="N155" s="632">
        <v>1</v>
      </c>
      <c r="O155" s="192">
        <v>0</v>
      </c>
      <c r="P155" s="632"/>
    </row>
    <row r="156" spans="1:16" s="293" customFormat="1" ht="15.75" hidden="1" outlineLevel="1" thickBot="1" x14ac:dyDescent="0.3">
      <c r="A156" s="248">
        <v>24</v>
      </c>
      <c r="B156" s="216" t="s">
        <v>7374</v>
      </c>
      <c r="C156" s="629" t="s">
        <v>7342</v>
      </c>
      <c r="D156" s="263">
        <v>21</v>
      </c>
      <c r="E156" s="629">
        <v>70</v>
      </c>
      <c r="F156" s="263" t="s">
        <v>71</v>
      </c>
      <c r="G156" s="629" t="s">
        <v>62</v>
      </c>
      <c r="H156" s="263" t="s">
        <v>482</v>
      </c>
      <c r="I156" s="629">
        <v>2</v>
      </c>
      <c r="J156" s="263"/>
      <c r="K156" s="263"/>
      <c r="L156" s="263"/>
      <c r="M156" s="263"/>
      <c r="N156" s="632">
        <v>1</v>
      </c>
      <c r="O156" s="192">
        <v>0</v>
      </c>
      <c r="P156" s="632"/>
    </row>
    <row r="157" spans="1:16" s="293" customFormat="1" ht="15.75" hidden="1" outlineLevel="1" thickBot="1" x14ac:dyDescent="0.3">
      <c r="A157" s="248">
        <v>25</v>
      </c>
      <c r="B157" s="216" t="s">
        <v>7375</v>
      </c>
      <c r="C157" s="629" t="s">
        <v>7342</v>
      </c>
      <c r="D157" s="263">
        <v>22</v>
      </c>
      <c r="E157" s="629">
        <v>3</v>
      </c>
      <c r="F157" s="263" t="s">
        <v>71</v>
      </c>
      <c r="G157" s="629" t="s">
        <v>62</v>
      </c>
      <c r="H157" s="263" t="s">
        <v>483</v>
      </c>
      <c r="I157" s="629">
        <v>2</v>
      </c>
      <c r="J157" s="263"/>
      <c r="K157" s="263"/>
      <c r="L157" s="263"/>
      <c r="M157" s="263"/>
      <c r="N157" s="632">
        <v>1</v>
      </c>
      <c r="O157" s="192">
        <v>0</v>
      </c>
      <c r="P157" s="632"/>
    </row>
    <row r="158" spans="1:16" s="293" customFormat="1" ht="15.75" hidden="1" outlineLevel="1" thickBot="1" x14ac:dyDescent="0.3">
      <c r="A158" s="248">
        <v>26</v>
      </c>
      <c r="B158" s="216" t="s">
        <v>7376</v>
      </c>
      <c r="C158" s="629" t="s">
        <v>7342</v>
      </c>
      <c r="D158" s="263">
        <v>24</v>
      </c>
      <c r="E158" s="629">
        <v>60</v>
      </c>
      <c r="F158" s="263" t="s">
        <v>71</v>
      </c>
      <c r="G158" s="629" t="s">
        <v>62</v>
      </c>
      <c r="H158" s="263" t="s">
        <v>484</v>
      </c>
      <c r="I158" s="629">
        <v>2</v>
      </c>
      <c r="J158" s="263"/>
      <c r="K158" s="263"/>
      <c r="L158" s="263"/>
      <c r="M158" s="263"/>
      <c r="N158" s="632">
        <v>1</v>
      </c>
      <c r="O158" s="192">
        <v>0</v>
      </c>
      <c r="P158" s="632"/>
    </row>
    <row r="159" spans="1:16" s="293" customFormat="1" ht="15.75" hidden="1" outlineLevel="1" thickBot="1" x14ac:dyDescent="0.3">
      <c r="A159" s="248">
        <v>27</v>
      </c>
      <c r="B159" s="216" t="s">
        <v>7377</v>
      </c>
      <c r="C159" s="629" t="s">
        <v>7342</v>
      </c>
      <c r="D159" s="263">
        <v>25</v>
      </c>
      <c r="E159" s="629">
        <v>3</v>
      </c>
      <c r="F159" s="263" t="s">
        <v>71</v>
      </c>
      <c r="G159" s="629" t="s">
        <v>62</v>
      </c>
      <c r="H159" s="263" t="s">
        <v>485</v>
      </c>
      <c r="I159" s="629">
        <v>2</v>
      </c>
      <c r="J159" s="263"/>
      <c r="K159" s="263"/>
      <c r="L159" s="263"/>
      <c r="M159" s="263"/>
      <c r="N159" s="632">
        <v>1</v>
      </c>
      <c r="O159" s="192">
        <v>1</v>
      </c>
      <c r="P159" s="632"/>
    </row>
    <row r="160" spans="1:16" s="293" customFormat="1" ht="15.75" hidden="1" outlineLevel="1" thickBot="1" x14ac:dyDescent="0.3">
      <c r="A160" s="248">
        <v>28</v>
      </c>
      <c r="B160" s="216" t="s">
        <v>7378</v>
      </c>
      <c r="C160" s="629" t="s">
        <v>7342</v>
      </c>
      <c r="D160" s="263">
        <v>26</v>
      </c>
      <c r="E160" s="629">
        <v>0</v>
      </c>
      <c r="F160" s="263" t="s">
        <v>71</v>
      </c>
      <c r="G160" s="629" t="s">
        <v>62</v>
      </c>
      <c r="H160" s="263" t="s">
        <v>486</v>
      </c>
      <c r="I160" s="629">
        <v>2</v>
      </c>
      <c r="J160" s="263"/>
      <c r="K160" s="263"/>
      <c r="L160" s="263"/>
      <c r="M160" s="263"/>
      <c r="N160" s="632">
        <v>1</v>
      </c>
      <c r="O160" s="192">
        <v>1</v>
      </c>
      <c r="P160" s="632"/>
    </row>
    <row r="161" spans="1:16" s="293" customFormat="1" ht="15.75" hidden="1" outlineLevel="1" thickBot="1" x14ac:dyDescent="0.3">
      <c r="A161" s="248">
        <v>29</v>
      </c>
      <c r="B161" s="216" t="s">
        <v>7379</v>
      </c>
      <c r="C161" s="629" t="s">
        <v>7342</v>
      </c>
      <c r="D161" s="263">
        <v>27</v>
      </c>
      <c r="E161" s="629">
        <v>0</v>
      </c>
      <c r="F161" s="263" t="s">
        <v>71</v>
      </c>
      <c r="G161" s="629" t="s">
        <v>62</v>
      </c>
      <c r="H161" s="263" t="s">
        <v>487</v>
      </c>
      <c r="I161" s="629">
        <v>2</v>
      </c>
      <c r="J161" s="263"/>
      <c r="K161" s="263"/>
      <c r="L161" s="263"/>
      <c r="M161" s="263"/>
      <c r="N161" s="632">
        <v>1</v>
      </c>
      <c r="O161" s="192">
        <v>0</v>
      </c>
      <c r="P161" s="632"/>
    </row>
    <row r="162" spans="1:16" s="293" customFormat="1" ht="15.75" hidden="1" outlineLevel="1" thickBot="1" x14ac:dyDescent="0.3">
      <c r="A162" s="248">
        <v>30</v>
      </c>
      <c r="B162" s="216" t="s">
        <v>7380</v>
      </c>
      <c r="C162" s="629" t="s">
        <v>7342</v>
      </c>
      <c r="D162" s="263">
        <v>28</v>
      </c>
      <c r="E162" s="629">
        <v>0</v>
      </c>
      <c r="F162" s="263" t="s">
        <v>71</v>
      </c>
      <c r="G162" s="629" t="s">
        <v>62</v>
      </c>
      <c r="H162" s="263" t="s">
        <v>1365</v>
      </c>
      <c r="I162" s="629">
        <v>2</v>
      </c>
      <c r="J162" s="263"/>
      <c r="K162" s="263"/>
      <c r="L162" s="263"/>
      <c r="M162" s="263"/>
      <c r="N162" s="632">
        <v>1</v>
      </c>
      <c r="O162" s="192">
        <v>0</v>
      </c>
      <c r="P162" s="632"/>
    </row>
    <row r="163" spans="1:16" s="293" customFormat="1" ht="15.75" hidden="1" outlineLevel="1" thickBot="1" x14ac:dyDescent="0.3">
      <c r="A163" s="248">
        <v>31</v>
      </c>
      <c r="B163" s="216" t="s">
        <v>7381</v>
      </c>
      <c r="C163" s="629" t="s">
        <v>7342</v>
      </c>
      <c r="D163" s="263">
        <v>28</v>
      </c>
      <c r="E163" s="629">
        <v>0</v>
      </c>
      <c r="F163" s="263" t="s">
        <v>71</v>
      </c>
      <c r="G163" s="629" t="s">
        <v>62</v>
      </c>
      <c r="H163" s="263" t="s">
        <v>1367</v>
      </c>
      <c r="I163" s="629">
        <v>2</v>
      </c>
      <c r="J163" s="263"/>
      <c r="K163" s="263"/>
      <c r="L163" s="263"/>
      <c r="M163" s="263"/>
      <c r="N163" s="632">
        <v>1</v>
      </c>
      <c r="O163" s="192">
        <v>0</v>
      </c>
      <c r="P163" s="632"/>
    </row>
    <row r="164" spans="1:16" s="293" customFormat="1" ht="15.75" hidden="1" outlineLevel="1" thickBot="1" x14ac:dyDescent="0.3">
      <c r="A164" s="248">
        <v>32</v>
      </c>
      <c r="B164" s="216" t="s">
        <v>7382</v>
      </c>
      <c r="C164" s="629" t="s">
        <v>7342</v>
      </c>
      <c r="D164" s="263">
        <v>31</v>
      </c>
      <c r="E164" s="629">
        <v>0</v>
      </c>
      <c r="F164" s="263" t="s">
        <v>71</v>
      </c>
      <c r="G164" s="629" t="s">
        <v>62</v>
      </c>
      <c r="H164" s="263" t="s">
        <v>1579</v>
      </c>
      <c r="I164" s="629">
        <v>2</v>
      </c>
      <c r="J164" s="263"/>
      <c r="K164" s="263"/>
      <c r="L164" s="263"/>
      <c r="M164" s="263"/>
      <c r="N164" s="632">
        <v>1</v>
      </c>
      <c r="O164" s="192">
        <v>0</v>
      </c>
      <c r="P164" s="632"/>
    </row>
    <row r="165" spans="1:16" s="293" customFormat="1" ht="15.75" hidden="1" outlineLevel="1" thickBot="1" x14ac:dyDescent="0.3">
      <c r="A165" s="248">
        <v>33</v>
      </c>
      <c r="B165" s="216" t="s">
        <v>7383</v>
      </c>
      <c r="C165" s="629" t="s">
        <v>7342</v>
      </c>
      <c r="D165" s="263">
        <v>30</v>
      </c>
      <c r="E165" s="843">
        <v>0</v>
      </c>
      <c r="F165" s="263" t="s">
        <v>71</v>
      </c>
      <c r="G165" s="263" t="s">
        <v>62</v>
      </c>
      <c r="H165" s="263" t="s">
        <v>677</v>
      </c>
      <c r="I165" s="263">
        <v>2</v>
      </c>
      <c r="J165" s="263"/>
      <c r="K165" s="263"/>
      <c r="L165" s="263"/>
      <c r="M165" s="263"/>
      <c r="N165" s="632">
        <v>1</v>
      </c>
      <c r="O165" s="192">
        <v>0</v>
      </c>
      <c r="P165" s="632"/>
    </row>
    <row r="166" spans="1:16" s="293" customFormat="1" ht="15.75" hidden="1" outlineLevel="1" thickBot="1" x14ac:dyDescent="0.3">
      <c r="A166" s="248">
        <v>34</v>
      </c>
      <c r="B166" s="216"/>
      <c r="C166" s="629"/>
      <c r="D166" s="263"/>
      <c r="E166" s="843"/>
      <c r="F166" s="263"/>
      <c r="G166" s="263"/>
      <c r="H166" s="263"/>
      <c r="I166" s="263"/>
      <c r="J166" s="263"/>
      <c r="K166" s="263"/>
      <c r="L166" s="263"/>
      <c r="M166" s="263"/>
      <c r="N166" s="632"/>
      <c r="O166" s="192"/>
      <c r="P166" s="632"/>
    </row>
    <row r="167" spans="1:16" s="293" customFormat="1" ht="15.75" hidden="1" outlineLevel="1" thickBot="1" x14ac:dyDescent="0.3">
      <c r="A167" s="248">
        <v>35</v>
      </c>
      <c r="B167" s="216"/>
      <c r="C167" s="629"/>
      <c r="D167" s="263"/>
      <c r="E167" s="843"/>
      <c r="F167" s="263"/>
      <c r="G167" s="263"/>
      <c r="H167" s="263"/>
      <c r="I167" s="263"/>
      <c r="J167" s="263"/>
      <c r="K167" s="263"/>
      <c r="L167" s="263"/>
      <c r="M167" s="263"/>
      <c r="N167" s="632"/>
      <c r="O167" s="192"/>
      <c r="P167" s="632"/>
    </row>
    <row r="168" spans="1:16" s="293" customFormat="1" ht="15.75" hidden="1" outlineLevel="1" thickBot="1" x14ac:dyDescent="0.3">
      <c r="A168" s="248">
        <v>36</v>
      </c>
      <c r="B168" s="216"/>
      <c r="C168" s="629"/>
      <c r="D168" s="263"/>
      <c r="E168" s="843"/>
      <c r="F168" s="263"/>
      <c r="G168" s="263"/>
      <c r="H168" s="263"/>
      <c r="I168" s="263"/>
      <c r="J168" s="263"/>
      <c r="K168" s="263"/>
      <c r="L168" s="263"/>
      <c r="M168" s="263"/>
      <c r="N168" s="632"/>
      <c r="O168" s="192"/>
      <c r="P168" s="632"/>
    </row>
    <row r="169" spans="1:16" s="293" customFormat="1" ht="15.75" hidden="1" outlineLevel="1" thickBot="1" x14ac:dyDescent="0.3">
      <c r="A169" s="248">
        <v>37</v>
      </c>
      <c r="B169" s="216"/>
      <c r="C169" s="629"/>
      <c r="D169" s="843"/>
      <c r="E169" s="843"/>
      <c r="F169" s="263"/>
      <c r="G169" s="263"/>
      <c r="H169" s="263"/>
      <c r="I169" s="263"/>
      <c r="J169" s="263"/>
      <c r="K169" s="263"/>
      <c r="L169" s="263"/>
      <c r="M169" s="263"/>
      <c r="N169" s="632"/>
      <c r="O169" s="192"/>
      <c r="P169" s="632"/>
    </row>
    <row r="170" spans="1:16" s="293" customFormat="1" ht="15.75" hidden="1" outlineLevel="1" thickBot="1" x14ac:dyDescent="0.3">
      <c r="A170" s="248">
        <v>38</v>
      </c>
      <c r="B170" s="216"/>
      <c r="C170" s="629"/>
      <c r="D170" s="843"/>
      <c r="E170" s="843"/>
      <c r="F170" s="263"/>
      <c r="G170" s="263"/>
      <c r="H170" s="263"/>
      <c r="I170" s="263"/>
      <c r="J170" s="263"/>
      <c r="K170" s="263"/>
      <c r="L170" s="263"/>
      <c r="M170" s="263"/>
      <c r="N170" s="632"/>
      <c r="O170" s="192"/>
      <c r="P170" s="632"/>
    </row>
    <row r="171" spans="1:16" s="293" customFormat="1" ht="15.75" hidden="1" outlineLevel="1" thickBot="1" x14ac:dyDescent="0.3">
      <c r="A171" s="248">
        <v>39</v>
      </c>
      <c r="B171" s="216"/>
      <c r="C171" s="629"/>
      <c r="D171" s="843"/>
      <c r="E171" s="843"/>
      <c r="F171" s="263"/>
      <c r="G171" s="263"/>
      <c r="H171" s="263"/>
      <c r="I171" s="263"/>
      <c r="J171" s="263"/>
      <c r="K171" s="263"/>
      <c r="L171" s="263"/>
      <c r="M171" s="263"/>
      <c r="N171" s="632"/>
      <c r="O171" s="192"/>
      <c r="P171" s="632"/>
    </row>
    <row r="172" spans="1:16" s="293" customFormat="1" ht="15.75" hidden="1" outlineLevel="1" thickBot="1" x14ac:dyDescent="0.3">
      <c r="A172" s="248">
        <v>40</v>
      </c>
      <c r="B172" s="216"/>
      <c r="C172" s="629"/>
      <c r="D172" s="629"/>
      <c r="E172" s="629"/>
      <c r="F172" s="629"/>
      <c r="G172" s="629"/>
      <c r="H172" s="629"/>
      <c r="I172" s="629"/>
      <c r="J172" s="263"/>
      <c r="K172" s="263"/>
      <c r="L172" s="263"/>
      <c r="M172" s="263"/>
      <c r="N172" s="632"/>
      <c r="O172" s="192"/>
      <c r="P172" s="632"/>
    </row>
    <row r="173" spans="1:16" s="293" customFormat="1" ht="15.75" hidden="1" outlineLevel="1" thickBot="1" x14ac:dyDescent="0.3">
      <c r="A173" s="248">
        <v>41</v>
      </c>
      <c r="B173" s="216"/>
      <c r="C173" s="629"/>
      <c r="D173" s="629"/>
      <c r="E173" s="629"/>
      <c r="F173" s="629"/>
      <c r="G173" s="629"/>
      <c r="H173" s="629"/>
      <c r="I173" s="629"/>
      <c r="J173" s="263"/>
      <c r="K173" s="263"/>
      <c r="L173" s="263"/>
      <c r="M173" s="263"/>
      <c r="N173" s="632"/>
      <c r="O173" s="192"/>
      <c r="P173" s="632"/>
    </row>
    <row r="174" spans="1:16" s="293" customFormat="1" ht="15.75" hidden="1" outlineLevel="1" thickBot="1" x14ac:dyDescent="0.3">
      <c r="A174" s="248">
        <v>42</v>
      </c>
      <c r="B174" s="216"/>
      <c r="C174" s="629"/>
      <c r="D174" s="629"/>
      <c r="E174" s="629"/>
      <c r="F174" s="629"/>
      <c r="G174" s="629"/>
      <c r="H174" s="629"/>
      <c r="I174" s="629"/>
      <c r="J174" s="263"/>
      <c r="K174" s="263"/>
      <c r="L174" s="263"/>
      <c r="M174" s="263"/>
      <c r="N174" s="632"/>
      <c r="O174" s="192"/>
      <c r="P174" s="632"/>
    </row>
    <row r="175" spans="1:16" s="293" customFormat="1" ht="15.75" hidden="1" outlineLevel="1" thickBot="1" x14ac:dyDescent="0.3">
      <c r="A175" s="248">
        <v>43</v>
      </c>
      <c r="B175" s="216"/>
      <c r="C175" s="629"/>
      <c r="D175" s="629"/>
      <c r="E175" s="629"/>
      <c r="F175" s="629"/>
      <c r="G175" s="629"/>
      <c r="H175" s="629"/>
      <c r="I175" s="629"/>
      <c r="J175" s="263"/>
      <c r="K175" s="263"/>
      <c r="L175" s="263"/>
      <c r="M175" s="263"/>
      <c r="N175" s="632"/>
      <c r="O175" s="192"/>
      <c r="P175" s="632"/>
    </row>
    <row r="176" spans="1:16" s="293" customFormat="1" ht="15.75" hidden="1" outlineLevel="1" thickBot="1" x14ac:dyDescent="0.3">
      <c r="A176" s="248">
        <v>44</v>
      </c>
      <c r="B176" s="216"/>
      <c r="C176" s="629"/>
      <c r="D176" s="629"/>
      <c r="E176" s="629"/>
      <c r="F176" s="629"/>
      <c r="G176" s="629"/>
      <c r="H176" s="629"/>
      <c r="I176" s="629"/>
      <c r="J176" s="263"/>
      <c r="K176" s="263"/>
      <c r="L176" s="263"/>
      <c r="M176" s="263"/>
      <c r="N176" s="632"/>
      <c r="O176" s="192"/>
      <c r="P176" s="632"/>
    </row>
    <row r="177" spans="1:16" s="293" customFormat="1" ht="15.75" hidden="1" outlineLevel="1" thickBot="1" x14ac:dyDescent="0.3">
      <c r="A177" s="248">
        <v>45</v>
      </c>
      <c r="B177" s="216"/>
      <c r="C177" s="629"/>
      <c r="D177" s="629"/>
      <c r="E177" s="629"/>
      <c r="F177" s="629"/>
      <c r="G177" s="629"/>
      <c r="H177" s="629"/>
      <c r="I177" s="629"/>
      <c r="J177" s="263"/>
      <c r="K177" s="263"/>
      <c r="L177" s="263"/>
      <c r="M177" s="263"/>
      <c r="N177" s="632"/>
      <c r="O177" s="192"/>
      <c r="P177" s="632"/>
    </row>
    <row r="178" spans="1:16" s="293" customFormat="1" ht="15.75" hidden="1" outlineLevel="1" thickBot="1" x14ac:dyDescent="0.3">
      <c r="A178" s="248">
        <v>46</v>
      </c>
      <c r="B178" s="216"/>
      <c r="C178" s="629"/>
      <c r="D178" s="629"/>
      <c r="E178" s="629"/>
      <c r="F178" s="629"/>
      <c r="G178" s="629"/>
      <c r="H178" s="629"/>
      <c r="I178" s="629"/>
      <c r="J178" s="263"/>
      <c r="K178" s="263"/>
      <c r="L178" s="263"/>
      <c r="M178" s="263"/>
      <c r="N178" s="632"/>
      <c r="O178" s="192"/>
      <c r="P178" s="632"/>
    </row>
    <row r="179" spans="1:16" s="293" customFormat="1" ht="15.75" hidden="1" outlineLevel="1" thickBot="1" x14ac:dyDescent="0.3">
      <c r="A179" s="248">
        <v>47</v>
      </c>
      <c r="B179" s="216"/>
      <c r="C179" s="629"/>
      <c r="D179" s="629"/>
      <c r="E179" s="629"/>
      <c r="F179" s="629"/>
      <c r="G179" s="629"/>
      <c r="H179" s="629"/>
      <c r="I179" s="629"/>
      <c r="J179" s="263"/>
      <c r="K179" s="263"/>
      <c r="L179" s="263"/>
      <c r="M179" s="263"/>
      <c r="N179" s="632"/>
      <c r="O179" s="192"/>
      <c r="P179" s="632"/>
    </row>
    <row r="180" spans="1:16" s="293" customFormat="1" ht="15.75" hidden="1" outlineLevel="1" thickBot="1" x14ac:dyDescent="0.3">
      <c r="A180" s="248">
        <v>48</v>
      </c>
      <c r="B180" s="216"/>
      <c r="C180" s="629"/>
      <c r="D180" s="629"/>
      <c r="E180" s="629"/>
      <c r="F180" s="629"/>
      <c r="G180" s="629"/>
      <c r="H180" s="629"/>
      <c r="I180" s="629"/>
      <c r="J180" s="263"/>
      <c r="K180" s="263"/>
      <c r="L180" s="263"/>
      <c r="M180" s="190"/>
      <c r="N180" s="632"/>
      <c r="O180" s="192"/>
      <c r="P180" s="632"/>
    </row>
    <row r="181" spans="1:16" s="293" customFormat="1" ht="15.75" hidden="1" outlineLevel="1" thickBot="1" x14ac:dyDescent="0.3">
      <c r="A181" s="248">
        <v>49</v>
      </c>
      <c r="B181" s="216"/>
      <c r="C181" s="629"/>
      <c r="D181" s="629"/>
      <c r="E181" s="629"/>
      <c r="F181" s="629"/>
      <c r="G181" s="629"/>
      <c r="H181" s="629"/>
      <c r="I181" s="629"/>
      <c r="J181" s="263"/>
      <c r="K181" s="263"/>
      <c r="L181" s="263"/>
      <c r="M181" s="190"/>
      <c r="N181" s="632"/>
      <c r="O181" s="192"/>
      <c r="P181" s="632"/>
    </row>
    <row r="182" spans="1:16" s="293" customFormat="1" ht="15.75" hidden="1" outlineLevel="1" thickBot="1" x14ac:dyDescent="0.3">
      <c r="A182" s="248">
        <v>50</v>
      </c>
      <c r="B182" s="216"/>
      <c r="C182" s="629"/>
      <c r="D182" s="629"/>
      <c r="E182" s="629"/>
      <c r="F182" s="629"/>
      <c r="G182" s="629"/>
      <c r="H182" s="629"/>
      <c r="I182" s="629"/>
      <c r="J182" s="263"/>
      <c r="K182" s="263"/>
      <c r="L182" s="263"/>
      <c r="M182" s="190"/>
      <c r="N182" s="632"/>
      <c r="O182" s="192"/>
      <c r="P182" s="632"/>
    </row>
    <row r="183" spans="1:16" s="293" customFormat="1" ht="15.75" hidden="1" outlineLevel="1" thickBot="1" x14ac:dyDescent="0.3">
      <c r="A183" s="248">
        <v>51</v>
      </c>
      <c r="B183" s="216"/>
      <c r="C183" s="629"/>
      <c r="D183" s="629"/>
      <c r="E183" s="629"/>
      <c r="F183" s="629"/>
      <c r="G183" s="629"/>
      <c r="H183" s="629"/>
      <c r="I183" s="629"/>
      <c r="J183" s="263"/>
      <c r="K183" s="263"/>
      <c r="L183" s="263"/>
      <c r="M183" s="190"/>
      <c r="N183" s="632"/>
      <c r="O183" s="192"/>
      <c r="P183" s="632"/>
    </row>
    <row r="184" spans="1:16" s="293" customFormat="1" ht="15.75" hidden="1" outlineLevel="1" thickBot="1" x14ac:dyDescent="0.3">
      <c r="A184" s="248">
        <v>52</v>
      </c>
      <c r="B184" s="216"/>
      <c r="C184" s="629"/>
      <c r="D184" s="629"/>
      <c r="E184" s="629"/>
      <c r="F184" s="629"/>
      <c r="G184" s="629"/>
      <c r="H184" s="629"/>
      <c r="I184" s="629"/>
      <c r="J184" s="263"/>
      <c r="K184" s="263"/>
      <c r="L184" s="263"/>
      <c r="M184" s="190"/>
      <c r="N184" s="632"/>
      <c r="O184" s="192"/>
      <c r="P184" s="632"/>
    </row>
    <row r="185" spans="1:16" s="293" customFormat="1" ht="15.75" hidden="1" outlineLevel="1" thickBot="1" x14ac:dyDescent="0.3">
      <c r="A185" s="248">
        <v>53</v>
      </c>
      <c r="B185" s="216"/>
      <c r="C185" s="629"/>
      <c r="D185" s="629"/>
      <c r="E185" s="629"/>
      <c r="F185" s="629"/>
      <c r="G185" s="629"/>
      <c r="H185" s="629"/>
      <c r="I185" s="629"/>
      <c r="J185" s="263"/>
      <c r="K185" s="263"/>
      <c r="L185" s="263"/>
      <c r="M185" s="190"/>
      <c r="N185" s="632"/>
      <c r="O185" s="192"/>
      <c r="P185" s="632"/>
    </row>
    <row r="186" spans="1:16" s="293" customFormat="1" ht="15.75" hidden="1" outlineLevel="1" thickBot="1" x14ac:dyDescent="0.3">
      <c r="A186" s="248">
        <v>54</v>
      </c>
      <c r="B186" s="216"/>
      <c r="C186" s="629"/>
      <c r="D186" s="629"/>
      <c r="E186" s="629"/>
      <c r="F186" s="629"/>
      <c r="G186" s="629"/>
      <c r="H186" s="629"/>
      <c r="I186" s="629"/>
      <c r="J186" s="263"/>
      <c r="K186" s="263"/>
      <c r="L186" s="263"/>
      <c r="M186" s="190"/>
      <c r="N186" s="632"/>
      <c r="O186" s="192"/>
      <c r="P186" s="632"/>
    </row>
    <row r="187" spans="1:16" s="293" customFormat="1" ht="15.75" hidden="1" outlineLevel="1" thickBot="1" x14ac:dyDescent="0.3">
      <c r="A187" s="248">
        <v>55</v>
      </c>
      <c r="B187" s="216"/>
      <c r="C187" s="629"/>
      <c r="D187" s="629"/>
      <c r="E187" s="629"/>
      <c r="F187" s="629"/>
      <c r="G187" s="629"/>
      <c r="H187" s="629"/>
      <c r="I187" s="629"/>
      <c r="J187" s="263"/>
      <c r="K187" s="263"/>
      <c r="L187" s="263"/>
      <c r="M187" s="263"/>
      <c r="N187" s="632"/>
      <c r="O187" s="192"/>
      <c r="P187" s="632"/>
    </row>
    <row r="188" spans="1:16" s="293" customFormat="1" ht="15.75" hidden="1" outlineLevel="1" thickBot="1" x14ac:dyDescent="0.3">
      <c r="A188" s="248">
        <v>56</v>
      </c>
      <c r="B188" s="216"/>
      <c r="C188" s="629"/>
      <c r="D188" s="629"/>
      <c r="E188" s="629"/>
      <c r="F188" s="629"/>
      <c r="G188" s="629"/>
      <c r="H188" s="629"/>
      <c r="I188" s="629"/>
      <c r="J188" s="263"/>
      <c r="K188" s="263"/>
      <c r="L188" s="263"/>
      <c r="M188" s="263"/>
      <c r="N188" s="632"/>
      <c r="O188" s="192"/>
      <c r="P188" s="632"/>
    </row>
    <row r="189" spans="1:16" s="293" customFormat="1" ht="15.75" hidden="1" outlineLevel="1" thickBot="1" x14ac:dyDescent="0.3">
      <c r="A189" s="248">
        <v>57</v>
      </c>
      <c r="B189" s="216"/>
      <c r="C189" s="629"/>
      <c r="D189" s="629"/>
      <c r="E189" s="629"/>
      <c r="F189" s="629"/>
      <c r="G189" s="629"/>
      <c r="H189" s="629"/>
      <c r="I189" s="629"/>
      <c r="J189" s="263"/>
      <c r="K189" s="263"/>
      <c r="L189" s="263"/>
      <c r="M189" s="263"/>
      <c r="N189" s="632"/>
      <c r="O189" s="192"/>
      <c r="P189" s="632"/>
    </row>
    <row r="190" spans="1:16" s="293" customFormat="1" ht="15.75" hidden="1" outlineLevel="1" thickBot="1" x14ac:dyDescent="0.3">
      <c r="A190" s="248">
        <v>58</v>
      </c>
      <c r="B190" s="335"/>
      <c r="C190" s="629"/>
      <c r="D190" s="629"/>
      <c r="E190" s="629"/>
      <c r="F190" s="629"/>
      <c r="G190" s="629"/>
      <c r="H190" s="629"/>
      <c r="I190" s="629"/>
      <c r="J190" s="263"/>
      <c r="K190" s="263"/>
      <c r="L190" s="263"/>
      <c r="M190" s="263"/>
      <c r="N190" s="632"/>
      <c r="O190" s="192"/>
      <c r="P190" s="632"/>
    </row>
    <row r="191" spans="1:16" s="293" customFormat="1" ht="15.75" hidden="1" outlineLevel="1" thickBot="1" x14ac:dyDescent="0.3">
      <c r="A191" s="248">
        <v>59</v>
      </c>
      <c r="B191" s="335"/>
      <c r="C191" s="629"/>
      <c r="D191" s="629"/>
      <c r="E191" s="629"/>
      <c r="F191" s="629"/>
      <c r="G191" s="629"/>
      <c r="H191" s="629"/>
      <c r="I191" s="629"/>
      <c r="J191" s="263"/>
      <c r="K191" s="263"/>
      <c r="L191" s="263"/>
      <c r="M191" s="263"/>
      <c r="N191" s="632"/>
      <c r="O191" s="192"/>
      <c r="P191" s="632"/>
    </row>
    <row r="192" spans="1:16" s="293" customFormat="1" ht="15.75" hidden="1" outlineLevel="1" thickBot="1" x14ac:dyDescent="0.3">
      <c r="A192" s="248">
        <v>60</v>
      </c>
      <c r="B192" s="216"/>
      <c r="C192" s="629"/>
      <c r="D192" s="629"/>
      <c r="E192" s="629"/>
      <c r="F192" s="629"/>
      <c r="G192" s="629"/>
      <c r="H192" s="629"/>
      <c r="I192" s="629"/>
      <c r="J192" s="263"/>
      <c r="K192" s="263"/>
      <c r="L192" s="263"/>
      <c r="M192" s="843"/>
      <c r="N192" s="632"/>
      <c r="O192" s="192"/>
      <c r="P192" s="632"/>
    </row>
    <row r="193" spans="1:16" s="293" customFormat="1" ht="15.75" hidden="1" outlineLevel="1" thickBot="1" x14ac:dyDescent="0.3">
      <c r="A193" s="248">
        <v>61</v>
      </c>
      <c r="B193" s="216"/>
      <c r="C193" s="629"/>
      <c r="D193" s="843"/>
      <c r="E193" s="843"/>
      <c r="F193" s="263"/>
      <c r="G193" s="263"/>
      <c r="H193" s="263"/>
      <c r="I193" s="632"/>
      <c r="J193" s="263"/>
      <c r="K193" s="263"/>
      <c r="L193" s="263"/>
      <c r="M193" s="843"/>
      <c r="N193" s="632"/>
      <c r="O193" s="192"/>
      <c r="P193" s="632"/>
    </row>
    <row r="194" spans="1:16" s="293" customFormat="1" ht="15.75" hidden="1" outlineLevel="1" thickBot="1" x14ac:dyDescent="0.3">
      <c r="A194" s="248">
        <v>62</v>
      </c>
      <c r="B194" s="216"/>
      <c r="C194" s="192"/>
      <c r="D194" s="843"/>
      <c r="E194" s="843"/>
      <c r="F194" s="263"/>
      <c r="G194" s="263"/>
      <c r="H194" s="263"/>
      <c r="I194" s="263"/>
      <c r="J194" s="263"/>
      <c r="K194" s="263"/>
      <c r="L194" s="263"/>
      <c r="M194" s="843"/>
      <c r="N194" s="632"/>
      <c r="O194" s="192"/>
      <c r="P194" s="263"/>
    </row>
    <row r="195" spans="1:16" s="293" customFormat="1" ht="15.75" hidden="1" outlineLevel="1" thickBot="1" x14ac:dyDescent="0.3">
      <c r="A195" s="248">
        <v>63</v>
      </c>
      <c r="B195" s="216"/>
      <c r="C195" s="256"/>
      <c r="D195" s="843"/>
      <c r="E195" s="843"/>
      <c r="F195" s="263"/>
      <c r="G195" s="263"/>
      <c r="H195" s="844"/>
      <c r="I195" s="632"/>
      <c r="J195" s="263"/>
      <c r="K195" s="263"/>
      <c r="L195" s="263"/>
      <c r="M195" s="843"/>
      <c r="N195" s="632"/>
      <c r="O195" s="192"/>
      <c r="P195" s="263"/>
    </row>
    <row r="196" spans="1:16" s="293" customFormat="1" ht="15.75" hidden="1" outlineLevel="1" thickBot="1" x14ac:dyDescent="0.3">
      <c r="A196" s="248">
        <v>64</v>
      </c>
      <c r="B196" s="216"/>
      <c r="C196" s="256"/>
      <c r="D196" s="843"/>
      <c r="E196" s="843"/>
      <c r="F196" s="263"/>
      <c r="G196" s="263"/>
      <c r="H196" s="336"/>
      <c r="I196" s="632"/>
      <c r="J196" s="263"/>
      <c r="K196" s="263"/>
      <c r="L196" s="263"/>
      <c r="M196" s="843"/>
      <c r="N196" s="632"/>
      <c r="O196" s="192"/>
      <c r="P196" s="263"/>
    </row>
    <row r="197" spans="1:16" s="293" customFormat="1" ht="15.75" hidden="1" outlineLevel="1" thickBot="1" x14ac:dyDescent="0.3">
      <c r="A197" s="248">
        <v>65</v>
      </c>
      <c r="B197" s="216"/>
      <c r="C197" s="256"/>
      <c r="D197" s="843"/>
      <c r="E197" s="843"/>
      <c r="F197" s="263"/>
      <c r="G197" s="263"/>
      <c r="H197" s="336"/>
      <c r="I197" s="632"/>
      <c r="J197" s="263"/>
      <c r="K197" s="263"/>
      <c r="L197" s="263"/>
      <c r="M197" s="263"/>
      <c r="N197" s="632"/>
      <c r="O197" s="192"/>
      <c r="P197" s="263"/>
    </row>
    <row r="198" spans="1:16" s="293" customFormat="1" ht="15.75" hidden="1" outlineLevel="1" thickBot="1" x14ac:dyDescent="0.3">
      <c r="A198" s="248">
        <v>66</v>
      </c>
      <c r="B198" s="216"/>
      <c r="C198" s="3"/>
      <c r="D198" s="263"/>
      <c r="E198" s="263"/>
      <c r="F198" s="263"/>
      <c r="G198" s="263"/>
      <c r="H198" s="336"/>
      <c r="I198" s="632"/>
      <c r="J198" s="263"/>
      <c r="K198" s="263"/>
      <c r="L198" s="263"/>
      <c r="M198" s="263"/>
      <c r="N198" s="632"/>
      <c r="O198" s="192"/>
      <c r="P198" s="263"/>
    </row>
    <row r="199" spans="1:16" s="293" customFormat="1" ht="15.75" hidden="1" outlineLevel="1" thickBot="1" x14ac:dyDescent="0.3">
      <c r="A199" s="248">
        <v>67</v>
      </c>
      <c r="B199" s="216"/>
      <c r="C199" s="256"/>
      <c r="D199" s="3"/>
      <c r="E199" s="263"/>
      <c r="F199" s="263"/>
      <c r="G199" s="263"/>
      <c r="H199" s="119"/>
      <c r="I199" s="632"/>
      <c r="J199" s="263"/>
      <c r="K199" s="263"/>
      <c r="L199" s="263"/>
      <c r="M199" s="263"/>
      <c r="N199" s="632"/>
      <c r="O199" s="192"/>
      <c r="P199" s="263"/>
    </row>
    <row r="200" spans="1:16" s="293" customFormat="1" ht="15.75" hidden="1" outlineLevel="1" thickBot="1" x14ac:dyDescent="0.3">
      <c r="A200" s="248">
        <v>68</v>
      </c>
      <c r="B200" s="216"/>
      <c r="C200" s="256"/>
      <c r="D200" s="263"/>
      <c r="E200" s="263"/>
      <c r="F200" s="263"/>
      <c r="G200" s="263"/>
      <c r="H200" s="336"/>
      <c r="I200" s="632"/>
      <c r="J200" s="263"/>
      <c r="K200" s="263"/>
      <c r="L200" s="263"/>
      <c r="M200" s="263"/>
      <c r="N200" s="632"/>
      <c r="O200" s="192"/>
      <c r="P200" s="263"/>
    </row>
    <row r="201" spans="1:16" s="293" customFormat="1" ht="15.75" hidden="1" outlineLevel="1" thickBot="1" x14ac:dyDescent="0.3">
      <c r="A201" s="248">
        <v>69</v>
      </c>
      <c r="B201" s="216"/>
      <c r="C201" s="256"/>
      <c r="D201" s="263"/>
      <c r="E201" s="263"/>
      <c r="F201" s="263"/>
      <c r="G201" s="263"/>
      <c r="H201" s="336"/>
      <c r="I201" s="632"/>
      <c r="J201" s="263"/>
      <c r="K201" s="263"/>
      <c r="L201" s="263"/>
      <c r="M201" s="263"/>
      <c r="N201" s="632"/>
      <c r="O201" s="192"/>
      <c r="P201" s="263"/>
    </row>
    <row r="202" spans="1:16" s="293" customFormat="1" ht="15.75" hidden="1" outlineLevel="1" thickBot="1" x14ac:dyDescent="0.3">
      <c r="A202" s="248">
        <v>70</v>
      </c>
      <c r="B202" s="216"/>
      <c r="C202" s="256"/>
      <c r="D202" s="263"/>
      <c r="E202" s="263"/>
      <c r="F202" s="263"/>
      <c r="G202" s="263"/>
      <c r="H202" s="336"/>
      <c r="I202" s="632"/>
      <c r="J202" s="263"/>
      <c r="K202" s="263"/>
      <c r="L202" s="263"/>
      <c r="M202" s="263"/>
      <c r="N202" s="263"/>
      <c r="O202" s="263"/>
      <c r="P202" s="263"/>
    </row>
    <row r="203" spans="1:16" s="293" customFormat="1" ht="15.75" hidden="1" outlineLevel="1" thickBot="1" x14ac:dyDescent="0.3">
      <c r="A203" s="248">
        <v>71</v>
      </c>
      <c r="B203" s="216"/>
      <c r="C203" s="256"/>
      <c r="D203" s="843"/>
      <c r="E203" s="843"/>
      <c r="F203" s="263"/>
      <c r="G203" s="263"/>
      <c r="H203" s="844"/>
      <c r="I203" s="632"/>
      <c r="J203" s="263"/>
      <c r="K203" s="263"/>
      <c r="L203" s="263"/>
      <c r="M203" s="263"/>
      <c r="N203" s="263"/>
      <c r="O203" s="263"/>
      <c r="P203" s="263"/>
    </row>
    <row r="204" spans="1:16" s="293" customFormat="1" ht="15.75" hidden="1" outlineLevel="1" thickBot="1" x14ac:dyDescent="0.3">
      <c r="A204" s="248">
        <v>72</v>
      </c>
      <c r="B204" s="216"/>
      <c r="C204" s="256"/>
      <c r="D204" s="843"/>
      <c r="E204" s="843"/>
      <c r="F204" s="263"/>
      <c r="G204" s="263"/>
      <c r="H204" s="844"/>
      <c r="I204" s="632"/>
      <c r="J204" s="263"/>
      <c r="K204" s="843"/>
      <c r="L204" s="843"/>
      <c r="M204" s="843"/>
      <c r="N204" s="843"/>
      <c r="O204" s="843"/>
      <c r="P204" s="263"/>
    </row>
    <row r="205" spans="1:16" s="293" customFormat="1" ht="15.75" hidden="1" outlineLevel="1" thickBot="1" x14ac:dyDescent="0.3">
      <c r="A205" s="248">
        <v>73</v>
      </c>
      <c r="B205" s="216"/>
      <c r="C205" s="256"/>
      <c r="D205" s="263"/>
      <c r="E205" s="263"/>
      <c r="F205" s="263"/>
      <c r="G205" s="263"/>
      <c r="H205" s="336"/>
      <c r="I205" s="632"/>
      <c r="J205" s="263"/>
      <c r="K205" s="263"/>
      <c r="L205" s="263"/>
      <c r="M205" s="263"/>
      <c r="N205" s="263"/>
      <c r="O205" s="263"/>
      <c r="P205" s="263"/>
    </row>
    <row r="206" spans="1:16" s="293" customFormat="1" ht="15.75" hidden="1" outlineLevel="1" thickBot="1" x14ac:dyDescent="0.3">
      <c r="A206" s="248">
        <v>74</v>
      </c>
      <c r="B206" s="216"/>
      <c r="C206" s="256"/>
      <c r="D206" s="843"/>
      <c r="E206" s="843"/>
      <c r="F206" s="263"/>
      <c r="G206" s="263"/>
      <c r="H206" s="844"/>
      <c r="I206" s="632"/>
      <c r="J206" s="263"/>
      <c r="K206" s="843"/>
      <c r="L206" s="843"/>
      <c r="M206" s="843"/>
      <c r="N206" s="843"/>
      <c r="O206" s="843"/>
      <c r="P206" s="263"/>
    </row>
    <row r="207" spans="1:16" s="293" customFormat="1" ht="15.75" hidden="1" outlineLevel="1" thickBot="1" x14ac:dyDescent="0.3">
      <c r="A207" s="248">
        <v>75</v>
      </c>
      <c r="B207" s="216"/>
      <c r="C207" s="256"/>
      <c r="D207" s="843"/>
      <c r="E207" s="843"/>
      <c r="F207" s="263"/>
      <c r="G207" s="263"/>
      <c r="H207" s="844"/>
      <c r="I207" s="632"/>
      <c r="J207" s="263"/>
      <c r="K207" s="843"/>
      <c r="L207" s="843"/>
      <c r="M207" s="843"/>
      <c r="N207" s="843"/>
      <c r="O207" s="843"/>
      <c r="P207" s="263"/>
    </row>
    <row r="208" spans="1:16" s="293" customFormat="1" ht="15.75" hidden="1" outlineLevel="1" thickBot="1" x14ac:dyDescent="0.3">
      <c r="A208" s="248">
        <v>76</v>
      </c>
      <c r="B208" s="852"/>
      <c r="C208" s="629"/>
      <c r="D208" s="263"/>
      <c r="E208" s="263"/>
      <c r="F208" s="263"/>
      <c r="G208" s="52"/>
      <c r="H208" s="336"/>
      <c r="I208" s="263"/>
      <c r="J208" s="263"/>
      <c r="K208" s="843"/>
      <c r="L208" s="843"/>
      <c r="M208" s="843"/>
      <c r="N208" s="843"/>
      <c r="O208" s="843"/>
      <c r="P208" s="263"/>
    </row>
    <row r="209" spans="1:16" s="293" customFormat="1" ht="15.75" hidden="1" outlineLevel="1" thickBot="1" x14ac:dyDescent="0.3">
      <c r="A209" s="248">
        <v>77</v>
      </c>
      <c r="B209" s="852"/>
      <c r="C209" s="629"/>
      <c r="D209" s="263"/>
      <c r="E209" s="263"/>
      <c r="F209" s="263"/>
      <c r="G209" s="52"/>
      <c r="H209" s="336"/>
      <c r="I209" s="263"/>
      <c r="J209" s="263"/>
      <c r="K209" s="263"/>
      <c r="L209" s="263"/>
      <c r="M209" s="263"/>
      <c r="N209" s="263"/>
      <c r="O209" s="263"/>
      <c r="P209" s="263"/>
    </row>
    <row r="210" spans="1:16" s="293" customFormat="1" ht="15.75" hidden="1" outlineLevel="1" thickBot="1" x14ac:dyDescent="0.3">
      <c r="A210" s="248">
        <v>78</v>
      </c>
      <c r="B210" s="852"/>
      <c r="C210" s="629"/>
      <c r="D210" s="263"/>
      <c r="E210" s="263"/>
      <c r="F210" s="263"/>
      <c r="G210" s="52"/>
      <c r="I210" s="263"/>
      <c r="J210" s="263"/>
      <c r="K210" s="843"/>
      <c r="L210" s="843"/>
      <c r="M210" s="843"/>
      <c r="N210" s="843"/>
      <c r="O210" s="843"/>
      <c r="P210" s="263"/>
    </row>
    <row r="211" spans="1:16" s="293" customFormat="1" ht="15.75" hidden="1" outlineLevel="1" thickBot="1" x14ac:dyDescent="0.3">
      <c r="A211" s="248">
        <v>79</v>
      </c>
      <c r="B211" s="847"/>
      <c r="C211" s="629"/>
      <c r="D211" s="263"/>
      <c r="E211" s="263"/>
      <c r="F211" s="263"/>
      <c r="G211" s="263"/>
      <c r="H211" s="844"/>
      <c r="I211" s="843"/>
      <c r="J211" s="263"/>
      <c r="K211" s="843"/>
      <c r="L211" s="843"/>
      <c r="M211" s="843"/>
      <c r="N211" s="843"/>
      <c r="O211" s="843"/>
      <c r="P211" s="263"/>
    </row>
    <row r="212" spans="1:16" s="293" customFormat="1" ht="15.75" hidden="1" outlineLevel="1" thickBot="1" x14ac:dyDescent="0.3">
      <c r="A212" s="248">
        <v>80</v>
      </c>
      <c r="B212" s="847"/>
      <c r="C212" s="629"/>
      <c r="D212" s="263"/>
      <c r="E212" s="263"/>
      <c r="F212" s="263"/>
      <c r="G212" s="263"/>
      <c r="H212" s="844"/>
      <c r="I212" s="843"/>
      <c r="J212" s="263"/>
      <c r="K212" s="843"/>
      <c r="L212" s="843"/>
      <c r="M212" s="843"/>
      <c r="N212" s="632"/>
      <c r="O212" s="192"/>
      <c r="P212" s="263"/>
    </row>
    <row r="213" spans="1:16" s="293" customFormat="1" ht="15.75" hidden="1" outlineLevel="1" thickBot="1" x14ac:dyDescent="0.3">
      <c r="A213" s="248">
        <v>81</v>
      </c>
      <c r="B213" s="847"/>
      <c r="C213" s="270"/>
      <c r="D213" s="263"/>
      <c r="E213" s="263"/>
      <c r="F213" s="263"/>
      <c r="G213" s="263"/>
      <c r="H213" s="844"/>
      <c r="I213" s="263"/>
      <c r="J213" s="263"/>
      <c r="K213" s="843"/>
      <c r="L213" s="843"/>
      <c r="M213" s="843"/>
      <c r="N213" s="632"/>
      <c r="O213" s="192"/>
      <c r="P213" s="263"/>
    </row>
    <row r="214" spans="1:16" s="293" customFormat="1" ht="15.75" hidden="1" outlineLevel="1" thickBot="1" x14ac:dyDescent="0.3">
      <c r="A214" s="248">
        <v>82</v>
      </c>
      <c r="B214" s="847"/>
      <c r="C214" s="270"/>
      <c r="D214" s="263"/>
      <c r="E214" s="263"/>
      <c r="F214" s="263"/>
      <c r="G214" s="263"/>
      <c r="H214" s="844"/>
      <c r="I214" s="263"/>
      <c r="J214" s="263"/>
      <c r="K214" s="843"/>
      <c r="L214" s="843"/>
      <c r="M214" s="843"/>
      <c r="N214" s="632"/>
      <c r="O214" s="192"/>
      <c r="P214" s="263"/>
    </row>
    <row r="215" spans="1:16" s="293" customFormat="1" ht="15.75" hidden="1" outlineLevel="1" thickBot="1" x14ac:dyDescent="0.3">
      <c r="A215" s="248">
        <v>83</v>
      </c>
      <c r="B215" s="847"/>
      <c r="C215" s="270"/>
      <c r="D215" s="263"/>
      <c r="E215" s="263"/>
      <c r="F215" s="263"/>
      <c r="G215" s="263"/>
      <c r="H215" s="844"/>
      <c r="I215" s="263"/>
      <c r="J215" s="263"/>
      <c r="K215" s="843"/>
      <c r="L215" s="843"/>
      <c r="M215" s="843"/>
      <c r="N215" s="632"/>
      <c r="O215" s="192"/>
      <c r="P215" s="263"/>
    </row>
    <row r="216" spans="1:16" s="293" customFormat="1" ht="15.75" hidden="1" outlineLevel="1" thickBot="1" x14ac:dyDescent="0.3">
      <c r="A216" s="248">
        <v>84</v>
      </c>
      <c r="B216" s="847"/>
      <c r="C216" s="270"/>
      <c r="D216" s="263"/>
      <c r="E216" s="263"/>
      <c r="F216" s="263"/>
      <c r="G216" s="263"/>
      <c r="H216" s="632"/>
      <c r="I216" s="263"/>
      <c r="J216" s="263"/>
      <c r="K216" s="843"/>
      <c r="L216" s="843"/>
      <c r="M216" s="843"/>
      <c r="N216" s="632"/>
      <c r="O216" s="192"/>
      <c r="P216" s="263"/>
    </row>
    <row r="217" spans="1:16" s="293" customFormat="1" ht="15.75" hidden="1" outlineLevel="1" thickBot="1" x14ac:dyDescent="0.3">
      <c r="A217" s="248">
        <v>85</v>
      </c>
      <c r="B217" s="847"/>
      <c r="C217" s="270"/>
      <c r="D217" s="263"/>
      <c r="E217" s="263"/>
      <c r="F217" s="263"/>
      <c r="G217" s="263"/>
      <c r="H217" s="632"/>
      <c r="I217" s="263"/>
      <c r="J217" s="263"/>
      <c r="K217" s="843"/>
      <c r="L217" s="843"/>
      <c r="M217" s="843"/>
      <c r="N217" s="632"/>
      <c r="O217" s="192"/>
      <c r="P217" s="263"/>
    </row>
    <row r="218" spans="1:16" s="293" customFormat="1" ht="15.75" hidden="1" outlineLevel="1" thickBot="1" x14ac:dyDescent="0.3">
      <c r="A218" s="248">
        <v>86</v>
      </c>
      <c r="B218" s="847"/>
      <c r="C218" s="270"/>
      <c r="D218" s="263"/>
      <c r="E218" s="263"/>
      <c r="F218" s="263"/>
      <c r="G218" s="263"/>
      <c r="H218" s="844"/>
      <c r="I218" s="263"/>
      <c r="J218" s="263"/>
      <c r="K218" s="843"/>
      <c r="L218" s="843"/>
      <c r="M218" s="843"/>
      <c r="N218" s="632"/>
      <c r="O218" s="192"/>
      <c r="P218" s="263"/>
    </row>
    <row r="219" spans="1:16" s="293" customFormat="1" ht="15.75" hidden="1" outlineLevel="1" thickBot="1" x14ac:dyDescent="0.3">
      <c r="A219" s="248">
        <v>87</v>
      </c>
      <c r="B219" s="847"/>
      <c r="C219" s="629"/>
      <c r="D219" s="263"/>
      <c r="E219" s="263"/>
      <c r="F219" s="263"/>
      <c r="G219" s="263"/>
      <c r="H219" s="632"/>
      <c r="I219" s="263"/>
      <c r="J219" s="263"/>
      <c r="K219" s="843"/>
      <c r="L219" s="843"/>
      <c r="M219" s="843"/>
      <c r="N219" s="632"/>
      <c r="O219" s="192"/>
      <c r="P219" s="263"/>
    </row>
    <row r="220" spans="1:16" s="293" customFormat="1" ht="15.75" hidden="1" outlineLevel="1" thickBot="1" x14ac:dyDescent="0.3">
      <c r="A220" s="248">
        <v>88</v>
      </c>
      <c r="B220" s="852"/>
      <c r="C220" s="629"/>
      <c r="D220" s="263"/>
      <c r="E220" s="263"/>
      <c r="F220" s="263"/>
      <c r="G220" s="263"/>
      <c r="H220" s="844"/>
      <c r="I220" s="629"/>
      <c r="J220" s="263"/>
      <c r="K220" s="843"/>
      <c r="L220" s="843"/>
      <c r="M220" s="843"/>
      <c r="N220" s="632"/>
      <c r="O220" s="192"/>
      <c r="P220" s="263"/>
    </row>
    <row r="221" spans="1:16" s="293" customFormat="1" ht="15.75" hidden="1" outlineLevel="1" thickBot="1" x14ac:dyDescent="0.3">
      <c r="A221" s="248">
        <v>89</v>
      </c>
      <c r="B221" s="852"/>
      <c r="C221" s="629"/>
      <c r="D221" s="263"/>
      <c r="E221" s="263"/>
      <c r="F221" s="263"/>
      <c r="G221" s="263"/>
      <c r="H221" s="844"/>
      <c r="I221" s="263"/>
      <c r="J221" s="263"/>
      <c r="K221" s="843"/>
      <c r="L221" s="843"/>
      <c r="M221" s="843"/>
      <c r="N221" s="632"/>
      <c r="O221" s="192"/>
      <c r="P221" s="263"/>
    </row>
    <row r="222" spans="1:16" s="293" customFormat="1" ht="15.75" hidden="1" outlineLevel="1" thickBot="1" x14ac:dyDescent="0.3">
      <c r="A222" s="248">
        <v>90</v>
      </c>
      <c r="B222" s="852"/>
      <c r="C222" s="629"/>
      <c r="D222" s="263"/>
      <c r="E222" s="263"/>
      <c r="F222" s="263"/>
      <c r="G222" s="263"/>
      <c r="H222" s="844"/>
      <c r="I222" s="263"/>
      <c r="J222" s="263"/>
      <c r="K222" s="263"/>
      <c r="L222" s="844"/>
      <c r="M222" s="843"/>
      <c r="N222" s="632"/>
      <c r="O222" s="192"/>
      <c r="P222" s="263"/>
    </row>
    <row r="223" spans="1:16" s="293" customFormat="1" ht="15.75" hidden="1" outlineLevel="1" thickBot="1" x14ac:dyDescent="0.3">
      <c r="A223" s="248">
        <v>91</v>
      </c>
      <c r="B223" s="847"/>
      <c r="C223" s="629"/>
      <c r="D223" s="263"/>
      <c r="E223" s="263"/>
      <c r="F223" s="263"/>
      <c r="G223" s="263"/>
      <c r="H223" s="844"/>
      <c r="I223" s="263"/>
      <c r="J223" s="263"/>
      <c r="K223" s="843"/>
      <c r="L223" s="843"/>
      <c r="M223" s="843"/>
      <c r="N223" s="632"/>
      <c r="O223" s="192"/>
      <c r="P223" s="263"/>
    </row>
    <row r="224" spans="1:16" s="293" customFormat="1" ht="15.75" hidden="1" outlineLevel="1" thickBot="1" x14ac:dyDescent="0.3">
      <c r="A224" s="248">
        <v>92</v>
      </c>
      <c r="B224" s="847"/>
      <c r="C224" s="629"/>
      <c r="D224" s="263"/>
      <c r="E224" s="263"/>
      <c r="F224" s="263"/>
      <c r="G224" s="263"/>
      <c r="H224" s="844"/>
      <c r="I224" s="263"/>
      <c r="J224" s="263"/>
      <c r="K224" s="843"/>
      <c r="L224" s="843"/>
      <c r="M224" s="843"/>
      <c r="N224" s="632"/>
      <c r="O224" s="192"/>
      <c r="P224" s="263"/>
    </row>
    <row r="225" spans="1:16" s="293" customFormat="1" ht="15.75" hidden="1" outlineLevel="1" thickBot="1" x14ac:dyDescent="0.3">
      <c r="A225" s="248">
        <v>93</v>
      </c>
      <c r="B225" s="847"/>
      <c r="C225" s="629"/>
      <c r="D225" s="263"/>
      <c r="E225" s="263"/>
      <c r="F225" s="263"/>
      <c r="G225" s="263"/>
      <c r="H225" s="844"/>
      <c r="I225" s="263"/>
      <c r="J225" s="263"/>
      <c r="K225" s="843"/>
      <c r="L225" s="843"/>
      <c r="M225" s="843"/>
      <c r="N225" s="632"/>
      <c r="O225" s="192"/>
      <c r="P225" s="263"/>
    </row>
    <row r="226" spans="1:16" s="293" customFormat="1" ht="15.75" hidden="1" outlineLevel="1" thickBot="1" x14ac:dyDescent="0.3">
      <c r="A226" s="248">
        <v>94</v>
      </c>
      <c r="B226" s="847"/>
      <c r="C226" s="629"/>
      <c r="D226" s="263"/>
      <c r="E226" s="263"/>
      <c r="F226" s="263"/>
      <c r="G226" s="263"/>
      <c r="H226" s="844"/>
      <c r="I226" s="263"/>
      <c r="J226" s="263"/>
      <c r="K226" s="843"/>
      <c r="L226" s="843"/>
      <c r="M226" s="843"/>
      <c r="N226" s="632"/>
      <c r="O226" s="192"/>
      <c r="P226" s="263"/>
    </row>
    <row r="227" spans="1:16" s="293" customFormat="1" ht="15.75" hidden="1" outlineLevel="1" thickBot="1" x14ac:dyDescent="0.3">
      <c r="A227" s="248">
        <v>95</v>
      </c>
      <c r="B227" s="847"/>
      <c r="C227" s="629"/>
      <c r="D227" s="263"/>
      <c r="E227" s="263"/>
      <c r="F227" s="263"/>
      <c r="G227" s="263"/>
      <c r="H227" s="844"/>
      <c r="I227" s="263"/>
      <c r="J227" s="263"/>
      <c r="K227" s="843"/>
      <c r="L227" s="843"/>
      <c r="M227" s="843"/>
      <c r="N227" s="632"/>
      <c r="O227" s="192"/>
      <c r="P227" s="263"/>
    </row>
    <row r="228" spans="1:16" s="293" customFormat="1" ht="15.75" hidden="1" outlineLevel="1" thickBot="1" x14ac:dyDescent="0.3">
      <c r="A228" s="248">
        <v>96</v>
      </c>
      <c r="B228" s="847"/>
      <c r="C228" s="629"/>
      <c r="D228" s="263"/>
      <c r="E228" s="263"/>
      <c r="F228" s="263"/>
      <c r="G228" s="263"/>
      <c r="H228" s="844"/>
      <c r="I228" s="263"/>
      <c r="J228" s="263"/>
      <c r="K228" s="843"/>
      <c r="L228" s="843"/>
      <c r="M228" s="843"/>
      <c r="N228" s="632"/>
      <c r="O228" s="192"/>
      <c r="P228" s="263"/>
    </row>
    <row r="229" spans="1:16" s="293" customFormat="1" ht="15.75" hidden="1" outlineLevel="1" thickBot="1" x14ac:dyDescent="0.3">
      <c r="A229" s="248">
        <v>97</v>
      </c>
      <c r="B229" s="847"/>
      <c r="C229" s="629"/>
      <c r="D229" s="263"/>
      <c r="E229" s="263"/>
      <c r="F229" s="263"/>
      <c r="G229" s="263"/>
      <c r="H229" s="844"/>
      <c r="I229" s="263"/>
      <c r="J229" s="263"/>
      <c r="K229" s="843"/>
      <c r="L229" s="843"/>
      <c r="M229" s="843"/>
      <c r="N229" s="632"/>
      <c r="O229" s="192"/>
      <c r="P229" s="263"/>
    </row>
    <row r="230" spans="1:16" s="293" customFormat="1" ht="15.75" hidden="1" outlineLevel="1" thickBot="1" x14ac:dyDescent="0.3">
      <c r="A230" s="248">
        <v>98</v>
      </c>
      <c r="B230" s="847"/>
      <c r="C230" s="629"/>
      <c r="D230" s="263"/>
      <c r="E230" s="263"/>
      <c r="F230" s="263"/>
      <c r="G230" s="263"/>
      <c r="H230" s="844"/>
      <c r="I230" s="263"/>
      <c r="J230" s="263"/>
      <c r="K230" s="843"/>
      <c r="L230" s="843"/>
      <c r="M230" s="843"/>
      <c r="N230" s="632"/>
      <c r="O230" s="192"/>
      <c r="P230" s="263"/>
    </row>
    <row r="231" spans="1:16" s="293" customFormat="1" ht="15.75" hidden="1" outlineLevel="1" thickBot="1" x14ac:dyDescent="0.3">
      <c r="A231" s="248">
        <v>99</v>
      </c>
      <c r="B231" s="847"/>
      <c r="C231" s="629"/>
      <c r="D231" s="263"/>
      <c r="E231" s="263"/>
      <c r="F231" s="263"/>
      <c r="G231" s="263"/>
      <c r="H231" s="844"/>
      <c r="I231" s="263"/>
      <c r="J231" s="263"/>
      <c r="K231" s="843"/>
      <c r="L231" s="843"/>
      <c r="M231" s="843"/>
      <c r="N231" s="632"/>
      <c r="O231" s="192"/>
      <c r="P231" s="263"/>
    </row>
    <row r="232" spans="1:16" s="293" customFormat="1" ht="15.75" hidden="1" outlineLevel="1" thickBot="1" x14ac:dyDescent="0.3">
      <c r="A232" s="248">
        <v>100</v>
      </c>
      <c r="B232" s="847"/>
      <c r="C232" s="629"/>
      <c r="D232" s="263"/>
      <c r="E232" s="263"/>
      <c r="F232" s="263"/>
      <c r="G232" s="263"/>
      <c r="H232" s="844"/>
      <c r="I232" s="263"/>
      <c r="J232" s="263"/>
      <c r="K232" s="843"/>
      <c r="L232" s="843"/>
      <c r="M232" s="843"/>
      <c r="N232" s="632"/>
      <c r="O232" s="192"/>
      <c r="P232" s="263"/>
    </row>
    <row r="233" spans="1:16" s="293" customFormat="1" ht="15.75" hidden="1" outlineLevel="1" thickBot="1" x14ac:dyDescent="0.3">
      <c r="A233" s="248">
        <v>101</v>
      </c>
      <c r="B233" s="847"/>
      <c r="C233" s="192"/>
      <c r="D233" s="263"/>
      <c r="E233" s="263"/>
      <c r="F233" s="263"/>
      <c r="G233" s="263"/>
      <c r="H233" s="190"/>
      <c r="I233" s="263"/>
      <c r="J233" s="190"/>
      <c r="K233" s="190"/>
      <c r="L233" s="190"/>
      <c r="M233" s="190"/>
      <c r="N233" s="632"/>
      <c r="O233" s="192"/>
      <c r="P233" s="263"/>
    </row>
    <row r="234" spans="1:16" s="293" customFormat="1" ht="15.75" hidden="1" outlineLevel="1" thickBot="1" x14ac:dyDescent="0.3">
      <c r="A234" s="248">
        <v>102</v>
      </c>
      <c r="B234" s="190"/>
      <c r="C234" s="192"/>
      <c r="D234" s="190"/>
      <c r="E234" s="190"/>
      <c r="F234" s="190"/>
      <c r="G234" s="190"/>
      <c r="H234" s="190"/>
      <c r="I234" s="190"/>
      <c r="J234" s="190"/>
      <c r="K234" s="190"/>
      <c r="L234" s="190"/>
      <c r="M234" s="190"/>
      <c r="N234" s="190"/>
      <c r="O234" s="190"/>
      <c r="P234" s="190"/>
    </row>
    <row r="235" spans="1:16" s="293" customFormat="1" ht="15.75" hidden="1" outlineLevel="1" thickBot="1" x14ac:dyDescent="0.3">
      <c r="A235" s="248">
        <v>103</v>
      </c>
      <c r="B235" s="190"/>
      <c r="C235" s="192"/>
      <c r="D235" s="190"/>
      <c r="E235" s="190"/>
      <c r="F235" s="190"/>
      <c r="G235" s="190"/>
      <c r="H235" s="190"/>
      <c r="I235" s="190"/>
      <c r="J235" s="190"/>
      <c r="K235" s="190"/>
      <c r="L235" s="190"/>
      <c r="M235" s="190"/>
      <c r="N235" s="190"/>
      <c r="O235" s="190"/>
      <c r="P235" s="263"/>
    </row>
    <row r="236" spans="1:16" s="293" customFormat="1" ht="15.75" hidden="1" outlineLevel="1" thickBot="1" x14ac:dyDescent="0.3">
      <c r="A236" s="248">
        <v>104</v>
      </c>
      <c r="B236" s="190"/>
      <c r="C236" s="192"/>
      <c r="D236" s="190"/>
      <c r="E236" s="190"/>
      <c r="F236" s="190"/>
      <c r="G236" s="190"/>
      <c r="H236" s="190"/>
      <c r="I236" s="190"/>
      <c r="J236" s="190"/>
      <c r="K236" s="190"/>
      <c r="L236" s="190"/>
      <c r="M236" s="190"/>
      <c r="N236" s="190"/>
      <c r="O236" s="190"/>
      <c r="P236" s="263"/>
    </row>
    <row r="237" spans="1:16" s="293" customFormat="1" ht="15.75" hidden="1" outlineLevel="1" thickBot="1" x14ac:dyDescent="0.3">
      <c r="A237" s="248">
        <v>105</v>
      </c>
      <c r="B237" s="190"/>
      <c r="C237" s="192"/>
      <c r="D237" s="190"/>
      <c r="E237" s="190"/>
      <c r="F237" s="190"/>
      <c r="G237" s="190"/>
      <c r="H237" s="190"/>
      <c r="I237" s="190"/>
      <c r="J237" s="190"/>
      <c r="K237" s="190"/>
      <c r="L237" s="190"/>
      <c r="M237" s="190"/>
      <c r="N237" s="190"/>
      <c r="O237" s="190"/>
      <c r="P237" s="263"/>
    </row>
    <row r="238" spans="1:16" s="293" customFormat="1" ht="15.75" hidden="1" outlineLevel="1" thickBot="1" x14ac:dyDescent="0.3">
      <c r="A238" s="248">
        <v>106</v>
      </c>
      <c r="B238" s="847"/>
      <c r="C238" s="629"/>
      <c r="D238" s="263"/>
      <c r="E238" s="263"/>
      <c r="F238" s="263"/>
      <c r="G238" s="263"/>
      <c r="H238" s="844"/>
      <c r="I238" s="263"/>
      <c r="J238" s="263"/>
      <c r="K238" s="843"/>
      <c r="L238" s="843"/>
      <c r="M238" s="843"/>
      <c r="N238" s="151"/>
      <c r="O238" s="190"/>
      <c r="P238" s="263"/>
    </row>
    <row r="239" spans="1:16" s="293" customFormat="1" ht="15.75" hidden="1" outlineLevel="1" thickBot="1" x14ac:dyDescent="0.3">
      <c r="A239" s="248">
        <v>107</v>
      </c>
      <c r="B239" s="847"/>
      <c r="C239" s="629"/>
      <c r="D239" s="263"/>
      <c r="E239" s="263"/>
      <c r="F239" s="263"/>
      <c r="G239" s="263"/>
      <c r="H239" s="844"/>
      <c r="I239" s="263"/>
      <c r="J239" s="263"/>
      <c r="K239" s="843"/>
      <c r="L239" s="843"/>
      <c r="M239" s="843"/>
      <c r="N239" s="151"/>
      <c r="O239" s="190"/>
      <c r="P239" s="263"/>
    </row>
    <row r="240" spans="1:16" s="293" customFormat="1" ht="15.75" hidden="1" outlineLevel="1" thickBot="1" x14ac:dyDescent="0.3">
      <c r="A240" s="248">
        <v>108</v>
      </c>
      <c r="B240" s="847"/>
      <c r="C240" s="629"/>
      <c r="D240" s="263"/>
      <c r="E240" s="263"/>
      <c r="F240" s="263"/>
      <c r="G240" s="263"/>
      <c r="H240" s="844"/>
      <c r="I240" s="263"/>
      <c r="J240" s="263"/>
      <c r="K240" s="843"/>
      <c r="L240" s="843"/>
      <c r="M240" s="843"/>
      <c r="N240" s="151"/>
      <c r="O240" s="190"/>
      <c r="P240" s="263"/>
    </row>
    <row r="241" spans="1:16" s="293" customFormat="1" ht="15.75" hidden="1" outlineLevel="1" thickBot="1" x14ac:dyDescent="0.3">
      <c r="A241" s="248">
        <v>109</v>
      </c>
      <c r="B241" s="847"/>
      <c r="C241" s="629"/>
      <c r="D241" s="263"/>
      <c r="E241" s="263"/>
      <c r="F241" s="263"/>
      <c r="G241" s="263"/>
      <c r="H241" s="844"/>
      <c r="I241" s="263"/>
      <c r="J241" s="263"/>
      <c r="K241" s="843"/>
      <c r="L241" s="843"/>
      <c r="M241" s="843"/>
      <c r="N241" s="151"/>
      <c r="O241" s="190"/>
      <c r="P241" s="190"/>
    </row>
    <row r="242" spans="1:16" s="293" customFormat="1" ht="15.75" hidden="1" outlineLevel="1" thickBot="1" x14ac:dyDescent="0.3">
      <c r="A242" s="248">
        <v>110</v>
      </c>
      <c r="B242" s="847"/>
      <c r="C242" s="629"/>
      <c r="D242" s="263"/>
      <c r="E242" s="263"/>
      <c r="F242" s="263"/>
      <c r="G242" s="263"/>
      <c r="H242" s="844"/>
      <c r="I242" s="263"/>
      <c r="J242" s="263"/>
      <c r="K242" s="843"/>
      <c r="L242" s="843"/>
      <c r="M242" s="843"/>
      <c r="N242" s="151"/>
      <c r="O242" s="190"/>
      <c r="P242" s="190"/>
    </row>
    <row r="243" spans="1:16" s="293" customFormat="1" ht="15.75" hidden="1" outlineLevel="1" thickBot="1" x14ac:dyDescent="0.3">
      <c r="A243" s="248">
        <v>111</v>
      </c>
      <c r="B243" s="847"/>
      <c r="C243" s="629"/>
      <c r="D243" s="263"/>
      <c r="E243" s="263"/>
      <c r="F243" s="263"/>
      <c r="G243" s="263"/>
      <c r="H243" s="844"/>
      <c r="I243" s="263"/>
      <c r="J243" s="263"/>
      <c r="K243" s="843"/>
      <c r="L243" s="843"/>
      <c r="M243" s="843"/>
      <c r="N243" s="151"/>
      <c r="O243" s="190"/>
      <c r="P243" s="190"/>
    </row>
    <row r="244" spans="1:16" s="293" customFormat="1" ht="15.75" hidden="1" outlineLevel="1" thickBot="1" x14ac:dyDescent="0.3">
      <c r="A244" s="248">
        <v>112</v>
      </c>
      <c r="B244" s="847"/>
      <c r="C244" s="629"/>
      <c r="D244" s="263"/>
      <c r="E244" s="263"/>
      <c r="F244" s="263"/>
      <c r="G244" s="263"/>
      <c r="H244" s="844"/>
      <c r="I244" s="263"/>
      <c r="J244" s="263"/>
      <c r="K244" s="843"/>
      <c r="L244" s="843"/>
      <c r="M244" s="843"/>
      <c r="N244" s="151"/>
      <c r="O244" s="190"/>
      <c r="P244" s="190"/>
    </row>
    <row r="245" spans="1:16" s="293" customFormat="1" ht="15.75" hidden="1" outlineLevel="1" thickBot="1" x14ac:dyDescent="0.3">
      <c r="A245" s="248">
        <v>113</v>
      </c>
      <c r="B245" s="847"/>
      <c r="C245" s="629"/>
      <c r="D245" s="263"/>
      <c r="E245" s="263"/>
      <c r="F245" s="263"/>
      <c r="G245" s="263"/>
      <c r="H245" s="844"/>
      <c r="I245" s="263"/>
      <c r="J245" s="263"/>
      <c r="K245" s="843"/>
      <c r="L245" s="843"/>
      <c r="M245" s="843"/>
      <c r="N245" s="151"/>
      <c r="O245" s="190"/>
      <c r="P245" s="190"/>
    </row>
    <row r="246" spans="1:16" s="293" customFormat="1" ht="15.75" hidden="1" outlineLevel="1" thickBot="1" x14ac:dyDescent="0.3">
      <c r="A246" s="248">
        <v>114</v>
      </c>
      <c r="B246" s="847"/>
      <c r="C246" s="629"/>
      <c r="D246" s="52"/>
      <c r="E246" s="52"/>
      <c r="F246" s="263"/>
      <c r="G246" s="52"/>
      <c r="H246" s="336"/>
      <c r="I246" s="52"/>
      <c r="J246" s="52"/>
      <c r="K246" s="51"/>
      <c r="L246" s="51"/>
      <c r="M246" s="51"/>
      <c r="N246" s="151"/>
    </row>
    <row r="247" spans="1:16" s="293" customFormat="1" ht="15.75" hidden="1" outlineLevel="1" thickBot="1" x14ac:dyDescent="0.3">
      <c r="A247" s="248">
        <v>115</v>
      </c>
      <c r="B247" s="847"/>
      <c r="C247" s="629"/>
      <c r="D247" s="52"/>
      <c r="E247" s="52"/>
      <c r="F247" s="263"/>
      <c r="G247" s="52"/>
      <c r="H247" s="336"/>
      <c r="I247" s="52"/>
      <c r="J247" s="52"/>
      <c r="K247" s="51"/>
      <c r="L247" s="51"/>
      <c r="M247" s="51"/>
      <c r="N247" s="151"/>
    </row>
    <row r="248" spans="1:16" s="293" customFormat="1" ht="15.75" hidden="1" outlineLevel="1" thickBot="1" x14ac:dyDescent="0.3">
      <c r="A248" s="248">
        <v>116</v>
      </c>
      <c r="B248" s="847"/>
      <c r="C248" s="629"/>
      <c r="D248" s="52"/>
      <c r="E248" s="52"/>
      <c r="F248" s="263"/>
      <c r="G248" s="52"/>
      <c r="H248" s="336"/>
      <c r="I248" s="52"/>
      <c r="J248" s="52"/>
      <c r="K248" s="51"/>
      <c r="L248" s="51"/>
      <c r="M248" s="51"/>
      <c r="N248" s="151"/>
    </row>
    <row r="249" spans="1:16" s="293" customFormat="1" ht="15.75" hidden="1" outlineLevel="1" thickBot="1" x14ac:dyDescent="0.3">
      <c r="A249" s="248">
        <v>117</v>
      </c>
      <c r="B249" s="847"/>
      <c r="C249" s="629"/>
      <c r="D249" s="52"/>
      <c r="E249" s="52"/>
      <c r="F249" s="263"/>
      <c r="G249" s="52"/>
      <c r="H249" s="336"/>
      <c r="I249" s="52"/>
      <c r="J249" s="52"/>
      <c r="K249" s="51"/>
      <c r="L249" s="51"/>
      <c r="M249" s="51"/>
      <c r="N249" s="151"/>
    </row>
    <row r="250" spans="1:16" s="293" customFormat="1" ht="15.75" hidden="1" outlineLevel="1" thickBot="1" x14ac:dyDescent="0.3">
      <c r="A250" s="248">
        <v>118</v>
      </c>
      <c r="B250" s="847"/>
      <c r="C250" s="629"/>
      <c r="D250" s="52"/>
      <c r="E250" s="52"/>
      <c r="F250" s="263"/>
      <c r="G250" s="52"/>
      <c r="H250" s="336"/>
      <c r="I250" s="52"/>
      <c r="J250" s="52"/>
      <c r="K250" s="51"/>
      <c r="L250" s="51"/>
      <c r="M250" s="51"/>
      <c r="N250" s="151"/>
    </row>
    <row r="251" spans="1:16" s="293" customFormat="1" ht="15.75" hidden="1" outlineLevel="1" thickBot="1" x14ac:dyDescent="0.3">
      <c r="A251" s="248">
        <v>119</v>
      </c>
      <c r="B251" s="847"/>
      <c r="C251" s="629"/>
      <c r="D251" s="52"/>
      <c r="E251" s="52"/>
      <c r="F251" s="263"/>
      <c r="G251" s="52"/>
      <c r="H251" s="336"/>
      <c r="I251" s="52"/>
      <c r="J251" s="52"/>
      <c r="K251" s="51"/>
      <c r="L251" s="51"/>
      <c r="M251" s="51"/>
      <c r="N251" s="151"/>
    </row>
    <row r="252" spans="1:16" s="293" customFormat="1" ht="15.75" hidden="1" outlineLevel="1" thickBot="1" x14ac:dyDescent="0.3">
      <c r="A252" s="248">
        <v>120</v>
      </c>
      <c r="B252" s="847"/>
      <c r="C252" s="629"/>
      <c r="D252" s="52"/>
      <c r="E252" s="52"/>
      <c r="F252" s="263"/>
      <c r="G252" s="52"/>
      <c r="H252" s="336"/>
      <c r="I252" s="52"/>
      <c r="J252" s="52"/>
      <c r="K252" s="51"/>
      <c r="L252" s="51"/>
      <c r="M252" s="51"/>
      <c r="N252" s="151"/>
    </row>
    <row r="253" spans="1:16" s="293" customFormat="1" ht="15.75" hidden="1" outlineLevel="1" thickBot="1" x14ac:dyDescent="0.3">
      <c r="A253" s="248">
        <v>121</v>
      </c>
      <c r="B253" s="847"/>
      <c r="C253" s="629"/>
      <c r="D253" s="52"/>
      <c r="E253" s="52"/>
      <c r="F253" s="263"/>
      <c r="G253" s="52"/>
      <c r="H253" s="336"/>
      <c r="I253" s="52"/>
      <c r="J253" s="52"/>
      <c r="K253" s="51"/>
      <c r="L253" s="51"/>
      <c r="M253" s="51"/>
      <c r="N253" s="151"/>
    </row>
    <row r="254" spans="1:16" s="293" customFormat="1" ht="15.75" hidden="1" outlineLevel="1" thickBot="1" x14ac:dyDescent="0.3">
      <c r="A254" s="248">
        <v>122</v>
      </c>
      <c r="B254" s="847"/>
      <c r="C254" s="629"/>
      <c r="D254" s="52"/>
      <c r="E254" s="52"/>
      <c r="F254" s="263"/>
      <c r="G254" s="52"/>
      <c r="H254" s="336"/>
      <c r="I254" s="52"/>
      <c r="J254" s="52"/>
      <c r="K254" s="51"/>
      <c r="L254" s="51"/>
      <c r="M254" s="51"/>
      <c r="N254" s="151"/>
    </row>
    <row r="255" spans="1:16" s="293" customFormat="1" ht="15.75" hidden="1" outlineLevel="1" thickBot="1" x14ac:dyDescent="0.3">
      <c r="A255" s="248">
        <v>123</v>
      </c>
      <c r="B255" s="847"/>
      <c r="C255" s="629"/>
      <c r="D255" s="52"/>
      <c r="E255" s="52"/>
      <c r="F255" s="263"/>
      <c r="G255" s="52"/>
      <c r="H255" s="336"/>
      <c r="I255" s="52"/>
      <c r="J255" s="52"/>
      <c r="K255" s="51"/>
      <c r="L255" s="51"/>
      <c r="M255" s="51"/>
      <c r="N255" s="151"/>
    </row>
    <row r="256" spans="1:16" s="293" customFormat="1" ht="15.75" hidden="1" outlineLevel="1" thickBot="1" x14ac:dyDescent="0.3">
      <c r="A256" s="248">
        <v>124</v>
      </c>
      <c r="B256" s="847"/>
      <c r="C256" s="629"/>
      <c r="D256" s="52"/>
      <c r="E256" s="52"/>
      <c r="F256" s="263"/>
      <c r="G256" s="52"/>
      <c r="H256" s="336"/>
      <c r="I256" s="52"/>
      <c r="J256" s="52"/>
      <c r="K256" s="51"/>
      <c r="L256" s="51"/>
      <c r="M256" s="51"/>
      <c r="N256" s="151"/>
    </row>
    <row r="257" spans="1:16" s="293" customFormat="1" ht="15.75" hidden="1" outlineLevel="1" thickBot="1" x14ac:dyDescent="0.3">
      <c r="A257" s="248">
        <v>125</v>
      </c>
      <c r="B257" s="847"/>
      <c r="C257" s="629"/>
      <c r="D257" s="52"/>
      <c r="E257" s="52"/>
      <c r="F257" s="263"/>
      <c r="G257" s="52"/>
      <c r="H257" s="336"/>
      <c r="I257" s="52"/>
      <c r="J257" s="52"/>
      <c r="K257" s="51"/>
      <c r="L257" s="51"/>
      <c r="M257" s="51"/>
      <c r="N257" s="151"/>
    </row>
    <row r="258" spans="1:16" s="293" customFormat="1" ht="15.75" hidden="1" outlineLevel="1" thickBot="1" x14ac:dyDescent="0.3">
      <c r="A258" s="248">
        <v>126</v>
      </c>
      <c r="B258" s="847"/>
      <c r="C258" s="629"/>
      <c r="D258" s="52"/>
      <c r="E258" s="52"/>
      <c r="F258" s="263"/>
      <c r="G258" s="52"/>
      <c r="H258" s="336"/>
      <c r="I258" s="52"/>
      <c r="J258" s="52"/>
      <c r="K258" s="51"/>
      <c r="L258" s="51"/>
      <c r="M258" s="51"/>
      <c r="N258" s="151"/>
    </row>
    <row r="259" spans="1:16" s="293" customFormat="1" ht="15.75" hidden="1" outlineLevel="1" thickBot="1" x14ac:dyDescent="0.3">
      <c r="A259" s="248">
        <v>127</v>
      </c>
      <c r="B259" s="847"/>
      <c r="C259" s="629"/>
      <c r="D259" s="52"/>
      <c r="E259" s="52"/>
      <c r="F259" s="263"/>
      <c r="G259" s="52"/>
      <c r="H259" s="336"/>
      <c r="I259" s="52"/>
      <c r="J259" s="52"/>
      <c r="K259" s="51"/>
      <c r="L259" s="51"/>
      <c r="M259" s="51"/>
      <c r="N259" s="151"/>
    </row>
    <row r="260" spans="1:16" s="293" customFormat="1" ht="15.75" hidden="1" outlineLevel="1" thickBot="1" x14ac:dyDescent="0.3">
      <c r="A260" s="248">
        <v>128</v>
      </c>
      <c r="B260" s="847"/>
      <c r="C260" s="629"/>
      <c r="D260" s="52"/>
      <c r="E260" s="52"/>
      <c r="F260" s="263"/>
      <c r="G260" s="52"/>
      <c r="H260" s="336"/>
      <c r="I260" s="52"/>
      <c r="J260" s="52"/>
      <c r="K260" s="51"/>
      <c r="L260" s="51"/>
      <c r="M260" s="51"/>
      <c r="N260" s="151"/>
    </row>
    <row r="261" spans="1:16" s="293" customFormat="1" ht="15.75" collapsed="1" thickBot="1" x14ac:dyDescent="0.3">
      <c r="A261" s="848" t="s">
        <v>4977</v>
      </c>
      <c r="B261" s="837"/>
      <c r="C261" s="838"/>
      <c r="D261" s="839"/>
      <c r="E261" s="840"/>
      <c r="F261" s="840"/>
      <c r="G261" s="840"/>
      <c r="H261" s="841"/>
      <c r="I261" s="841"/>
      <c r="J261" s="841"/>
      <c r="K261" s="840"/>
      <c r="L261" s="840"/>
      <c r="M261" s="840"/>
      <c r="N261" s="468"/>
      <c r="O261" s="468"/>
      <c r="P261" s="468"/>
    </row>
    <row r="262" spans="1:16" s="293" customFormat="1" ht="15.75" hidden="1" outlineLevel="1" thickBot="1" x14ac:dyDescent="0.3">
      <c r="A262" s="248">
        <v>1</v>
      </c>
      <c r="B262" s="216" t="s">
        <v>7351</v>
      </c>
      <c r="C262" s="629" t="s">
        <v>5979</v>
      </c>
      <c r="D262" s="263">
        <v>2</v>
      </c>
      <c r="E262" s="843">
        <v>1</v>
      </c>
      <c r="F262" s="263" t="s">
        <v>71</v>
      </c>
      <c r="G262" s="263" t="s">
        <v>51</v>
      </c>
      <c r="H262" s="844" t="s">
        <v>1976</v>
      </c>
      <c r="I262" s="263">
        <v>53</v>
      </c>
      <c r="J262" s="263"/>
      <c r="K262" s="263"/>
      <c r="L262" s="844"/>
      <c r="M262" s="263"/>
      <c r="N262" s="632">
        <v>1</v>
      </c>
      <c r="O262" s="192">
        <v>0</v>
      </c>
      <c r="P262" s="192"/>
    </row>
    <row r="263" spans="1:16" s="293" customFormat="1" ht="15.75" hidden="1" outlineLevel="1" thickBot="1" x14ac:dyDescent="0.3">
      <c r="A263" s="248">
        <v>2</v>
      </c>
      <c r="B263" s="216" t="s">
        <v>7352</v>
      </c>
      <c r="C263" s="629" t="s">
        <v>7342</v>
      </c>
      <c r="D263" s="263">
        <v>3</v>
      </c>
      <c r="E263" s="843">
        <v>1</v>
      </c>
      <c r="F263" s="263" t="s">
        <v>71</v>
      </c>
      <c r="G263" s="263" t="s">
        <v>54</v>
      </c>
      <c r="H263" s="844" t="s">
        <v>72</v>
      </c>
      <c r="I263" s="263">
        <v>32</v>
      </c>
      <c r="J263" s="151"/>
      <c r="K263" s="845"/>
      <c r="L263" s="845"/>
      <c r="M263" s="263"/>
      <c r="N263" s="632">
        <v>1</v>
      </c>
      <c r="O263" s="192">
        <v>0</v>
      </c>
      <c r="P263" s="192"/>
    </row>
    <row r="264" spans="1:16" s="293" customFormat="1" ht="15.75" hidden="1" outlineLevel="1" thickBot="1" x14ac:dyDescent="0.3">
      <c r="A264" s="248">
        <v>3</v>
      </c>
      <c r="B264" s="216" t="s">
        <v>7353</v>
      </c>
      <c r="C264" s="629" t="s">
        <v>5981</v>
      </c>
      <c r="D264" s="263">
        <v>5</v>
      </c>
      <c r="E264" s="843">
        <v>1</v>
      </c>
      <c r="F264" s="263" t="s">
        <v>71</v>
      </c>
      <c r="G264" s="263" t="s">
        <v>51</v>
      </c>
      <c r="H264" s="844" t="s">
        <v>1976</v>
      </c>
      <c r="I264" s="263">
        <v>54</v>
      </c>
      <c r="J264" s="263"/>
      <c r="K264" s="845"/>
      <c r="L264" s="845"/>
      <c r="M264" s="263"/>
      <c r="N264" s="632">
        <v>1</v>
      </c>
      <c r="O264" s="192">
        <v>0</v>
      </c>
      <c r="P264" s="192"/>
    </row>
    <row r="265" spans="1:16" s="293" customFormat="1" ht="15.75" hidden="1" outlineLevel="1" thickBot="1" x14ac:dyDescent="0.3">
      <c r="A265" s="248">
        <v>4</v>
      </c>
      <c r="B265" s="216" t="s">
        <v>7354</v>
      </c>
      <c r="C265" s="629" t="s">
        <v>5983</v>
      </c>
      <c r="D265" s="263">
        <v>5</v>
      </c>
      <c r="E265" s="843">
        <v>1</v>
      </c>
      <c r="F265" s="263" t="s">
        <v>71</v>
      </c>
      <c r="G265" s="263" t="s">
        <v>51</v>
      </c>
      <c r="H265" s="844" t="s">
        <v>1976</v>
      </c>
      <c r="I265" s="263">
        <v>55</v>
      </c>
      <c r="J265" s="263"/>
      <c r="K265" s="263"/>
      <c r="L265" s="263"/>
      <c r="M265" s="263"/>
      <c r="N265" s="632">
        <v>1</v>
      </c>
      <c r="O265" s="192">
        <v>0</v>
      </c>
      <c r="P265" s="632"/>
    </row>
    <row r="266" spans="1:16" s="293" customFormat="1" ht="15.75" hidden="1" outlineLevel="1" thickBot="1" x14ac:dyDescent="0.3">
      <c r="A266" s="248">
        <v>5</v>
      </c>
      <c r="B266" s="216" t="s">
        <v>7355</v>
      </c>
      <c r="C266" s="629" t="s">
        <v>5972</v>
      </c>
      <c r="D266" s="263">
        <v>5</v>
      </c>
      <c r="E266" s="843">
        <v>1</v>
      </c>
      <c r="F266" s="263" t="s">
        <v>71</v>
      </c>
      <c r="G266" s="263" t="s">
        <v>51</v>
      </c>
      <c r="H266" s="844" t="s">
        <v>1976</v>
      </c>
      <c r="I266" s="263">
        <v>50</v>
      </c>
      <c r="J266" s="263"/>
      <c r="K266" s="263"/>
      <c r="L266" s="263"/>
      <c r="M266" s="263"/>
      <c r="N266" s="632">
        <v>1</v>
      </c>
      <c r="O266" s="192">
        <v>0</v>
      </c>
      <c r="P266" s="632"/>
    </row>
    <row r="267" spans="1:16" s="293" customFormat="1" ht="15.75" hidden="1" outlineLevel="1" thickBot="1" x14ac:dyDescent="0.3">
      <c r="A267" s="248">
        <v>6</v>
      </c>
      <c r="B267" s="216" t="s">
        <v>7356</v>
      </c>
      <c r="C267" s="629" t="s">
        <v>5975</v>
      </c>
      <c r="D267" s="263">
        <v>5</v>
      </c>
      <c r="E267" s="843">
        <v>1</v>
      </c>
      <c r="F267" s="263" t="s">
        <v>71</v>
      </c>
      <c r="G267" s="263" t="s">
        <v>51</v>
      </c>
      <c r="H267" s="844" t="s">
        <v>1976</v>
      </c>
      <c r="I267" s="263">
        <v>51</v>
      </c>
      <c r="J267" s="263"/>
      <c r="K267" s="263"/>
      <c r="L267" s="263"/>
      <c r="M267" s="263"/>
      <c r="N267" s="632">
        <v>1</v>
      </c>
      <c r="O267" s="192">
        <v>0</v>
      </c>
      <c r="P267" s="632"/>
    </row>
    <row r="268" spans="1:16" s="293" customFormat="1" ht="15.75" hidden="1" outlineLevel="1" thickBot="1" x14ac:dyDescent="0.3">
      <c r="A268" s="248">
        <v>7</v>
      </c>
      <c r="B268" s="216" t="s">
        <v>7357</v>
      </c>
      <c r="C268" s="629" t="s">
        <v>5977</v>
      </c>
      <c r="D268" s="263">
        <v>5</v>
      </c>
      <c r="E268" s="843">
        <v>1</v>
      </c>
      <c r="F268" s="263" t="s">
        <v>71</v>
      </c>
      <c r="G268" s="263" t="s">
        <v>51</v>
      </c>
      <c r="H268" s="844" t="s">
        <v>1976</v>
      </c>
      <c r="I268" s="263">
        <v>52</v>
      </c>
      <c r="J268" s="263"/>
      <c r="K268" s="263"/>
      <c r="L268" s="263"/>
      <c r="M268" s="263"/>
      <c r="N268" s="632">
        <v>1</v>
      </c>
      <c r="O268" s="192">
        <v>0</v>
      </c>
      <c r="P268" s="632"/>
    </row>
    <row r="269" spans="1:16" s="293" customFormat="1" ht="15.75" hidden="1" outlineLevel="1" thickBot="1" x14ac:dyDescent="0.3">
      <c r="A269" s="248">
        <v>8</v>
      </c>
      <c r="B269" s="216" t="s">
        <v>7358</v>
      </c>
      <c r="C269" s="629" t="s">
        <v>5981</v>
      </c>
      <c r="D269" s="263">
        <v>6</v>
      </c>
      <c r="E269" s="843">
        <v>1</v>
      </c>
      <c r="F269" s="263" t="s">
        <v>71</v>
      </c>
      <c r="G269" s="263" t="s">
        <v>51</v>
      </c>
      <c r="H269" s="844" t="s">
        <v>458</v>
      </c>
      <c r="I269" s="263">
        <v>54</v>
      </c>
      <c r="J269" s="263"/>
      <c r="K269" s="263"/>
      <c r="L269" s="263"/>
      <c r="M269" s="263"/>
      <c r="N269" s="632">
        <v>1</v>
      </c>
      <c r="O269" s="192">
        <v>0</v>
      </c>
      <c r="P269" s="632"/>
    </row>
    <row r="270" spans="1:16" s="293" customFormat="1" ht="15.75" hidden="1" outlineLevel="1" thickBot="1" x14ac:dyDescent="0.3">
      <c r="A270" s="248">
        <v>9</v>
      </c>
      <c r="B270" s="216" t="s">
        <v>7359</v>
      </c>
      <c r="C270" s="629" t="s">
        <v>5983</v>
      </c>
      <c r="D270" s="263">
        <v>6</v>
      </c>
      <c r="E270" s="843">
        <v>1</v>
      </c>
      <c r="F270" s="263" t="s">
        <v>71</v>
      </c>
      <c r="G270" s="263" t="s">
        <v>51</v>
      </c>
      <c r="H270" s="844" t="s">
        <v>458</v>
      </c>
      <c r="I270" s="263">
        <v>55</v>
      </c>
      <c r="J270" s="263"/>
      <c r="K270" s="263"/>
      <c r="L270" s="263"/>
      <c r="M270" s="263"/>
      <c r="N270" s="632">
        <v>1</v>
      </c>
      <c r="O270" s="192">
        <v>0</v>
      </c>
      <c r="P270" s="632"/>
    </row>
    <row r="271" spans="1:16" s="293" customFormat="1" ht="15.75" hidden="1" outlineLevel="1" thickBot="1" x14ac:dyDescent="0.3">
      <c r="A271" s="248">
        <v>10</v>
      </c>
      <c r="B271" s="216" t="s">
        <v>7360</v>
      </c>
      <c r="C271" s="629" t="s">
        <v>5972</v>
      </c>
      <c r="D271" s="263">
        <v>6</v>
      </c>
      <c r="E271" s="843">
        <v>1</v>
      </c>
      <c r="F271" s="263" t="s">
        <v>71</v>
      </c>
      <c r="G271" s="263" t="s">
        <v>51</v>
      </c>
      <c r="H271" s="844" t="s">
        <v>458</v>
      </c>
      <c r="I271" s="263">
        <v>50</v>
      </c>
      <c r="J271" s="263"/>
      <c r="K271" s="263"/>
      <c r="L271" s="263"/>
      <c r="M271" s="263"/>
      <c r="N271" s="632">
        <v>1</v>
      </c>
      <c r="O271" s="192">
        <v>0</v>
      </c>
      <c r="P271" s="632"/>
    </row>
    <row r="272" spans="1:16" s="293" customFormat="1" ht="15.75" hidden="1" outlineLevel="1" thickBot="1" x14ac:dyDescent="0.3">
      <c r="A272" s="248">
        <v>11</v>
      </c>
      <c r="B272" s="216" t="s">
        <v>7361</v>
      </c>
      <c r="C272" s="629" t="s">
        <v>5975</v>
      </c>
      <c r="D272" s="263">
        <v>6</v>
      </c>
      <c r="E272" s="843">
        <v>1</v>
      </c>
      <c r="F272" s="263" t="s">
        <v>71</v>
      </c>
      <c r="G272" s="263" t="s">
        <v>51</v>
      </c>
      <c r="H272" s="844" t="s">
        <v>458</v>
      </c>
      <c r="I272" s="263">
        <v>51</v>
      </c>
      <c r="J272" s="263"/>
      <c r="K272" s="263"/>
      <c r="L272" s="263"/>
      <c r="M272" s="263"/>
      <c r="N272" s="632">
        <v>1</v>
      </c>
      <c r="O272" s="192">
        <v>0</v>
      </c>
      <c r="P272" s="632"/>
    </row>
    <row r="273" spans="1:16" s="293" customFormat="1" ht="15.75" hidden="1" outlineLevel="1" thickBot="1" x14ac:dyDescent="0.3">
      <c r="A273" s="248">
        <v>12</v>
      </c>
      <c r="B273" s="216" t="s">
        <v>7362</v>
      </c>
      <c r="C273" s="629" t="s">
        <v>5977</v>
      </c>
      <c r="D273" s="263">
        <v>6</v>
      </c>
      <c r="E273" s="843">
        <v>1</v>
      </c>
      <c r="F273" s="263" t="s">
        <v>71</v>
      </c>
      <c r="G273" s="263" t="s">
        <v>51</v>
      </c>
      <c r="H273" s="844" t="s">
        <v>458</v>
      </c>
      <c r="I273" s="263">
        <v>52</v>
      </c>
      <c r="J273" s="263"/>
      <c r="K273" s="263"/>
      <c r="L273" s="263"/>
      <c r="M273" s="151"/>
      <c r="N273" s="632">
        <v>1</v>
      </c>
      <c r="O273" s="192">
        <v>0</v>
      </c>
      <c r="P273" s="632"/>
    </row>
    <row r="274" spans="1:16" s="293" customFormat="1" ht="15.75" hidden="1" outlineLevel="1" thickBot="1" x14ac:dyDescent="0.3">
      <c r="A274" s="248">
        <v>13</v>
      </c>
      <c r="B274" s="216" t="s">
        <v>7363</v>
      </c>
      <c r="C274" s="629" t="s">
        <v>6545</v>
      </c>
      <c r="D274" s="263">
        <v>8</v>
      </c>
      <c r="E274" s="843">
        <v>1</v>
      </c>
      <c r="F274" s="263" t="s">
        <v>71</v>
      </c>
      <c r="G274" s="263" t="s">
        <v>68</v>
      </c>
      <c r="H274" s="844" t="s">
        <v>72</v>
      </c>
      <c r="I274" s="263">
        <v>357</v>
      </c>
      <c r="J274" s="263"/>
      <c r="K274" s="263"/>
      <c r="L274" s="263"/>
      <c r="M274" s="263"/>
      <c r="N274" s="632">
        <v>1</v>
      </c>
      <c r="O274" s="192">
        <v>0</v>
      </c>
      <c r="P274" s="632"/>
    </row>
    <row r="275" spans="1:16" s="293" customFormat="1" ht="15.75" hidden="1" outlineLevel="1" thickBot="1" x14ac:dyDescent="0.3">
      <c r="A275" s="248">
        <v>14</v>
      </c>
      <c r="B275" s="216" t="s">
        <v>7364</v>
      </c>
      <c r="C275" s="629" t="s">
        <v>5988</v>
      </c>
      <c r="D275" s="263">
        <v>11</v>
      </c>
      <c r="E275" s="843">
        <v>5</v>
      </c>
      <c r="F275" s="263" t="s">
        <v>71</v>
      </c>
      <c r="G275" s="263" t="s">
        <v>51</v>
      </c>
      <c r="H275" s="844" t="s">
        <v>1979</v>
      </c>
      <c r="I275" s="263">
        <v>57</v>
      </c>
      <c r="J275" s="263"/>
      <c r="K275" s="263"/>
      <c r="L275" s="263"/>
      <c r="M275" s="263"/>
      <c r="N275" s="632">
        <v>1</v>
      </c>
      <c r="O275" s="192">
        <v>0</v>
      </c>
      <c r="P275" s="632"/>
    </row>
    <row r="276" spans="1:16" s="293" customFormat="1" ht="15.75" hidden="1" outlineLevel="1" thickBot="1" x14ac:dyDescent="0.3">
      <c r="A276" s="248">
        <v>15</v>
      </c>
      <c r="B276" s="216" t="s">
        <v>7365</v>
      </c>
      <c r="C276" s="629" t="s">
        <v>5990</v>
      </c>
      <c r="D276" s="263">
        <v>11</v>
      </c>
      <c r="E276" s="843">
        <v>5</v>
      </c>
      <c r="F276" s="263" t="s">
        <v>71</v>
      </c>
      <c r="G276" s="263" t="s">
        <v>51</v>
      </c>
      <c r="H276" s="844" t="s">
        <v>1979</v>
      </c>
      <c r="I276" s="263">
        <v>58</v>
      </c>
      <c r="J276" s="263"/>
      <c r="K276" s="263"/>
      <c r="L276" s="263"/>
      <c r="M276" s="263"/>
      <c r="N276" s="632">
        <v>1</v>
      </c>
      <c r="O276" s="192">
        <v>0</v>
      </c>
      <c r="P276" s="632"/>
    </row>
    <row r="277" spans="1:16" s="293" customFormat="1" ht="15.75" hidden="1" outlineLevel="1" thickBot="1" x14ac:dyDescent="0.3">
      <c r="A277" s="248">
        <v>16</v>
      </c>
      <c r="B277" s="216" t="s">
        <v>7366</v>
      </c>
      <c r="C277" s="629" t="s">
        <v>5988</v>
      </c>
      <c r="D277" s="263">
        <v>13</v>
      </c>
      <c r="E277" s="843">
        <v>5</v>
      </c>
      <c r="F277" s="263" t="s">
        <v>71</v>
      </c>
      <c r="G277" s="263" t="s">
        <v>51</v>
      </c>
      <c r="H277" s="844" t="s">
        <v>1981</v>
      </c>
      <c r="I277" s="263">
        <v>57</v>
      </c>
      <c r="J277" s="263"/>
      <c r="K277" s="263"/>
      <c r="L277" s="263"/>
      <c r="M277" s="263"/>
      <c r="N277" s="632">
        <v>1</v>
      </c>
      <c r="O277" s="192">
        <v>0</v>
      </c>
      <c r="P277" s="632"/>
    </row>
    <row r="278" spans="1:16" s="293" customFormat="1" ht="15.75" hidden="1" outlineLevel="1" thickBot="1" x14ac:dyDescent="0.3">
      <c r="A278" s="248">
        <v>17</v>
      </c>
      <c r="B278" s="216" t="s">
        <v>7367</v>
      </c>
      <c r="C278" s="629" t="s">
        <v>5990</v>
      </c>
      <c r="D278" s="263">
        <v>13</v>
      </c>
      <c r="E278" s="843">
        <v>5</v>
      </c>
      <c r="F278" s="263" t="s">
        <v>71</v>
      </c>
      <c r="G278" s="263" t="s">
        <v>51</v>
      </c>
      <c r="H278" s="844" t="s">
        <v>1981</v>
      </c>
      <c r="I278" s="263">
        <v>58</v>
      </c>
      <c r="J278" s="263"/>
      <c r="K278" s="263"/>
      <c r="L278" s="263"/>
      <c r="M278" s="263"/>
      <c r="N278" s="632">
        <v>1</v>
      </c>
      <c r="O278" s="192">
        <v>0</v>
      </c>
      <c r="P278" s="632"/>
    </row>
    <row r="279" spans="1:16" s="293" customFormat="1" ht="15.75" hidden="1" outlineLevel="1" thickBot="1" x14ac:dyDescent="0.3">
      <c r="A279" s="248">
        <v>18</v>
      </c>
      <c r="B279" s="216" t="s">
        <v>7368</v>
      </c>
      <c r="C279" s="629" t="s">
        <v>5988</v>
      </c>
      <c r="D279" s="263">
        <v>14</v>
      </c>
      <c r="E279" s="843">
        <v>2</v>
      </c>
      <c r="F279" s="263" t="s">
        <v>71</v>
      </c>
      <c r="G279" s="263" t="s">
        <v>51</v>
      </c>
      <c r="H279" s="844" t="s">
        <v>1977</v>
      </c>
      <c r="I279" s="263">
        <v>57</v>
      </c>
      <c r="J279" s="190"/>
      <c r="K279" s="190"/>
      <c r="L279" s="190"/>
      <c r="M279" s="190"/>
      <c r="N279" s="632">
        <v>1</v>
      </c>
      <c r="O279" s="192">
        <v>0</v>
      </c>
      <c r="P279" s="632"/>
    </row>
    <row r="280" spans="1:16" s="293" customFormat="1" ht="15.75" hidden="1" outlineLevel="1" thickBot="1" x14ac:dyDescent="0.3">
      <c r="A280" s="248">
        <v>19</v>
      </c>
      <c r="B280" s="216" t="s">
        <v>7369</v>
      </c>
      <c r="C280" s="629" t="s">
        <v>5990</v>
      </c>
      <c r="D280" s="263">
        <v>14</v>
      </c>
      <c r="E280" s="843">
        <v>2</v>
      </c>
      <c r="F280" s="263" t="s">
        <v>71</v>
      </c>
      <c r="G280" s="263" t="s">
        <v>51</v>
      </c>
      <c r="H280" s="844" t="s">
        <v>1977</v>
      </c>
      <c r="I280" s="263">
        <v>58</v>
      </c>
      <c r="J280" s="190"/>
      <c r="K280" s="190"/>
      <c r="L280" s="190"/>
      <c r="M280" s="190"/>
      <c r="N280" s="632">
        <v>1</v>
      </c>
      <c r="O280" s="192">
        <v>0</v>
      </c>
      <c r="P280" s="632"/>
    </row>
    <row r="281" spans="1:16" s="293" customFormat="1" ht="15.75" hidden="1" outlineLevel="1" thickBot="1" x14ac:dyDescent="0.3">
      <c r="A281" s="248">
        <v>20</v>
      </c>
      <c r="B281" s="216" t="s">
        <v>7370</v>
      </c>
      <c r="C281" s="629" t="s">
        <v>7342</v>
      </c>
      <c r="D281" s="263">
        <v>15</v>
      </c>
      <c r="E281" s="843">
        <v>2</v>
      </c>
      <c r="F281" s="263" t="s">
        <v>71</v>
      </c>
      <c r="G281" s="263" t="s">
        <v>62</v>
      </c>
      <c r="H281" s="844" t="s">
        <v>501</v>
      </c>
      <c r="I281" s="263">
        <v>3</v>
      </c>
      <c r="J281" s="190"/>
      <c r="K281" s="190"/>
      <c r="L281" s="190"/>
      <c r="M281" s="190"/>
      <c r="N281" s="632">
        <v>1</v>
      </c>
      <c r="O281" s="192">
        <v>0</v>
      </c>
      <c r="P281" s="632"/>
    </row>
    <row r="282" spans="1:16" s="293" customFormat="1" ht="15.75" hidden="1" outlineLevel="1" thickBot="1" x14ac:dyDescent="0.3">
      <c r="A282" s="248">
        <v>21</v>
      </c>
      <c r="B282" s="216" t="s">
        <v>7371</v>
      </c>
      <c r="C282" s="629" t="s">
        <v>7342</v>
      </c>
      <c r="D282" s="263">
        <v>16</v>
      </c>
      <c r="E282" s="843">
        <v>15</v>
      </c>
      <c r="F282" s="263"/>
      <c r="G282" s="263" t="s">
        <v>54</v>
      </c>
      <c r="H282" s="844" t="s">
        <v>72</v>
      </c>
      <c r="I282" s="263">
        <v>23</v>
      </c>
      <c r="J282" s="190"/>
      <c r="K282" s="190"/>
      <c r="L282" s="190"/>
      <c r="M282" s="190"/>
      <c r="N282" s="632">
        <v>1</v>
      </c>
      <c r="O282" s="192">
        <v>0</v>
      </c>
      <c r="P282" s="632"/>
    </row>
    <row r="283" spans="1:16" s="293" customFormat="1" ht="15.75" hidden="1" outlineLevel="1" thickBot="1" x14ac:dyDescent="0.3">
      <c r="A283" s="248">
        <v>22</v>
      </c>
      <c r="B283" s="216" t="s">
        <v>7372</v>
      </c>
      <c r="C283" s="629" t="s">
        <v>7342</v>
      </c>
      <c r="D283" s="263">
        <v>19</v>
      </c>
      <c r="E283" s="843">
        <v>60</v>
      </c>
      <c r="F283" s="263" t="s">
        <v>71</v>
      </c>
      <c r="G283" s="263" t="s">
        <v>62</v>
      </c>
      <c r="H283" s="263" t="s">
        <v>480</v>
      </c>
      <c r="I283" s="263">
        <v>3</v>
      </c>
      <c r="J283" s="263"/>
      <c r="K283" s="263"/>
      <c r="L283" s="263"/>
      <c r="M283" s="263"/>
      <c r="N283" s="632">
        <v>1</v>
      </c>
      <c r="O283" s="192">
        <v>0</v>
      </c>
      <c r="P283" s="632"/>
    </row>
    <row r="284" spans="1:16" s="293" customFormat="1" ht="15.75" hidden="1" outlineLevel="1" thickBot="1" x14ac:dyDescent="0.3">
      <c r="A284" s="248">
        <v>23</v>
      </c>
      <c r="B284" s="216" t="s">
        <v>7373</v>
      </c>
      <c r="C284" s="629" t="s">
        <v>7342</v>
      </c>
      <c r="D284" s="263">
        <v>20</v>
      </c>
      <c r="E284" s="843">
        <v>0</v>
      </c>
      <c r="F284" s="263" t="s">
        <v>71</v>
      </c>
      <c r="G284" s="263" t="s">
        <v>62</v>
      </c>
      <c r="H284" s="263" t="s">
        <v>481</v>
      </c>
      <c r="I284" s="263">
        <v>3</v>
      </c>
      <c r="J284" s="263"/>
      <c r="K284" s="263"/>
      <c r="L284" s="263"/>
      <c r="M284" s="263"/>
      <c r="N284" s="632">
        <v>1</v>
      </c>
      <c r="O284" s="192">
        <v>0</v>
      </c>
      <c r="P284" s="632"/>
    </row>
    <row r="285" spans="1:16" s="293" customFormat="1" ht="15.75" hidden="1" outlineLevel="1" thickBot="1" x14ac:dyDescent="0.3">
      <c r="A285" s="248">
        <v>24</v>
      </c>
      <c r="B285" s="216" t="s">
        <v>7374</v>
      </c>
      <c r="C285" s="629" t="s">
        <v>7342</v>
      </c>
      <c r="D285" s="263">
        <v>21</v>
      </c>
      <c r="E285" s="843">
        <v>70</v>
      </c>
      <c r="F285" s="263" t="s">
        <v>71</v>
      </c>
      <c r="G285" s="263" t="s">
        <v>62</v>
      </c>
      <c r="H285" s="263" t="s">
        <v>482</v>
      </c>
      <c r="I285" s="263">
        <v>3</v>
      </c>
      <c r="J285" s="263"/>
      <c r="K285" s="263"/>
      <c r="L285" s="263"/>
      <c r="M285" s="263"/>
      <c r="N285" s="632">
        <v>1</v>
      </c>
      <c r="O285" s="192">
        <v>0</v>
      </c>
      <c r="P285" s="632"/>
    </row>
    <row r="286" spans="1:16" s="293" customFormat="1" ht="15.75" hidden="1" outlineLevel="1" thickBot="1" x14ac:dyDescent="0.3">
      <c r="A286" s="248">
        <v>25</v>
      </c>
      <c r="B286" s="216" t="s">
        <v>7375</v>
      </c>
      <c r="C286" s="629" t="s">
        <v>7342</v>
      </c>
      <c r="D286" s="263">
        <v>22</v>
      </c>
      <c r="E286" s="843">
        <v>3</v>
      </c>
      <c r="F286" s="263" t="s">
        <v>71</v>
      </c>
      <c r="G286" s="263" t="s">
        <v>62</v>
      </c>
      <c r="H286" s="263" t="s">
        <v>483</v>
      </c>
      <c r="I286" s="263">
        <v>3</v>
      </c>
      <c r="J286" s="263"/>
      <c r="K286" s="263"/>
      <c r="L286" s="263"/>
      <c r="M286" s="263"/>
      <c r="N286" s="632">
        <v>1</v>
      </c>
      <c r="O286" s="192">
        <v>0</v>
      </c>
      <c r="P286" s="632"/>
    </row>
    <row r="287" spans="1:16" s="293" customFormat="1" ht="15.75" hidden="1" outlineLevel="1" thickBot="1" x14ac:dyDescent="0.3">
      <c r="A287" s="248">
        <v>26</v>
      </c>
      <c r="B287" s="216" t="s">
        <v>7376</v>
      </c>
      <c r="C287" s="629" t="s">
        <v>7342</v>
      </c>
      <c r="D287" s="263">
        <v>24</v>
      </c>
      <c r="E287" s="843">
        <v>60</v>
      </c>
      <c r="F287" s="263" t="s">
        <v>71</v>
      </c>
      <c r="G287" s="263" t="s">
        <v>62</v>
      </c>
      <c r="H287" s="263" t="s">
        <v>484</v>
      </c>
      <c r="I287" s="263">
        <v>3</v>
      </c>
      <c r="J287" s="263"/>
      <c r="K287" s="263"/>
      <c r="L287" s="263"/>
      <c r="M287" s="263"/>
      <c r="N287" s="632">
        <v>1</v>
      </c>
      <c r="O287" s="192">
        <v>0</v>
      </c>
      <c r="P287" s="632"/>
    </row>
    <row r="288" spans="1:16" s="293" customFormat="1" ht="15.75" hidden="1" outlineLevel="1" thickBot="1" x14ac:dyDescent="0.3">
      <c r="A288" s="248">
        <v>27</v>
      </c>
      <c r="B288" s="216" t="s">
        <v>7377</v>
      </c>
      <c r="C288" s="629" t="s">
        <v>7342</v>
      </c>
      <c r="D288" s="263">
        <v>25</v>
      </c>
      <c r="E288" s="843">
        <v>3</v>
      </c>
      <c r="F288" s="263" t="s">
        <v>71</v>
      </c>
      <c r="G288" s="263" t="s">
        <v>62</v>
      </c>
      <c r="H288" s="263" t="s">
        <v>485</v>
      </c>
      <c r="I288" s="263">
        <v>3</v>
      </c>
      <c r="J288" s="263"/>
      <c r="K288" s="263"/>
      <c r="L288" s="263"/>
      <c r="M288" s="263"/>
      <c r="N288" s="632">
        <v>1</v>
      </c>
      <c r="O288" s="192">
        <v>1</v>
      </c>
      <c r="P288" s="632"/>
    </row>
    <row r="289" spans="1:16" s="293" customFormat="1" ht="15.75" hidden="1" outlineLevel="1" thickBot="1" x14ac:dyDescent="0.3">
      <c r="A289" s="248">
        <v>28</v>
      </c>
      <c r="B289" s="216" t="s">
        <v>7378</v>
      </c>
      <c r="C289" s="629" t="s">
        <v>7342</v>
      </c>
      <c r="D289" s="263">
        <v>26</v>
      </c>
      <c r="E289" s="843">
        <v>0</v>
      </c>
      <c r="F289" s="263" t="s">
        <v>71</v>
      </c>
      <c r="G289" s="263" t="s">
        <v>62</v>
      </c>
      <c r="H289" s="263" t="s">
        <v>486</v>
      </c>
      <c r="I289" s="263">
        <v>3</v>
      </c>
      <c r="J289" s="263"/>
      <c r="K289" s="263"/>
      <c r="L289" s="263"/>
      <c r="M289" s="263"/>
      <c r="N289" s="632">
        <v>1</v>
      </c>
      <c r="O289" s="192">
        <v>1</v>
      </c>
      <c r="P289" s="632"/>
    </row>
    <row r="290" spans="1:16" s="293" customFormat="1" ht="15.75" hidden="1" outlineLevel="1" thickBot="1" x14ac:dyDescent="0.3">
      <c r="A290" s="248">
        <v>29</v>
      </c>
      <c r="B290" s="216" t="s">
        <v>7379</v>
      </c>
      <c r="C290" s="629" t="s">
        <v>7342</v>
      </c>
      <c r="D290" s="263">
        <v>27</v>
      </c>
      <c r="E290" s="843">
        <v>0</v>
      </c>
      <c r="F290" s="263" t="s">
        <v>71</v>
      </c>
      <c r="G290" s="263" t="s">
        <v>62</v>
      </c>
      <c r="H290" s="263" t="s">
        <v>487</v>
      </c>
      <c r="I290" s="263">
        <v>3</v>
      </c>
      <c r="J290" s="263"/>
      <c r="K290" s="263"/>
      <c r="L290" s="263"/>
      <c r="M290" s="263"/>
      <c r="N290" s="632">
        <v>1</v>
      </c>
      <c r="O290" s="192">
        <v>0</v>
      </c>
      <c r="P290" s="632"/>
    </row>
    <row r="291" spans="1:16" s="293" customFormat="1" ht="15.75" hidden="1" outlineLevel="1" thickBot="1" x14ac:dyDescent="0.3">
      <c r="A291" s="248">
        <v>30</v>
      </c>
      <c r="B291" s="216" t="s">
        <v>7380</v>
      </c>
      <c r="C291" s="629" t="s">
        <v>7342</v>
      </c>
      <c r="D291" s="263">
        <v>28</v>
      </c>
      <c r="E291" s="843">
        <v>0</v>
      </c>
      <c r="F291" s="263" t="s">
        <v>71</v>
      </c>
      <c r="G291" s="263" t="s">
        <v>62</v>
      </c>
      <c r="H291" s="263" t="s">
        <v>1365</v>
      </c>
      <c r="I291" s="263">
        <v>3</v>
      </c>
      <c r="J291" s="263"/>
      <c r="K291" s="263"/>
      <c r="L291" s="263"/>
      <c r="M291" s="263"/>
      <c r="N291" s="632">
        <v>1</v>
      </c>
      <c r="O291" s="192">
        <v>0</v>
      </c>
      <c r="P291" s="632"/>
    </row>
    <row r="292" spans="1:16" s="293" customFormat="1" ht="15.75" hidden="1" outlineLevel="1" thickBot="1" x14ac:dyDescent="0.3">
      <c r="A292" s="248">
        <v>31</v>
      </c>
      <c r="B292" s="216" t="s">
        <v>7381</v>
      </c>
      <c r="C292" s="629" t="s">
        <v>7342</v>
      </c>
      <c r="D292" s="843">
        <v>28</v>
      </c>
      <c r="E292" s="843">
        <v>0</v>
      </c>
      <c r="F292" s="263" t="s">
        <v>71</v>
      </c>
      <c r="G292" s="263" t="s">
        <v>62</v>
      </c>
      <c r="H292" s="263" t="s">
        <v>1367</v>
      </c>
      <c r="I292" s="632">
        <v>3</v>
      </c>
      <c r="J292" s="263"/>
      <c r="K292" s="263"/>
      <c r="L292" s="263"/>
      <c r="M292" s="263"/>
      <c r="N292" s="632">
        <v>1</v>
      </c>
      <c r="O292" s="192">
        <v>0</v>
      </c>
      <c r="P292" s="632"/>
    </row>
    <row r="293" spans="1:16" s="293" customFormat="1" ht="15.75" hidden="1" outlineLevel="1" thickBot="1" x14ac:dyDescent="0.3">
      <c r="A293" s="248">
        <v>32</v>
      </c>
      <c r="B293" s="216" t="s">
        <v>7382</v>
      </c>
      <c r="C293" s="629" t="s">
        <v>7342</v>
      </c>
      <c r="D293" s="843">
        <v>31</v>
      </c>
      <c r="E293" s="843">
        <v>0</v>
      </c>
      <c r="F293" s="263" t="s">
        <v>71</v>
      </c>
      <c r="G293" s="263" t="s">
        <v>62</v>
      </c>
      <c r="H293" s="263" t="s">
        <v>1579</v>
      </c>
      <c r="I293" s="632">
        <v>3</v>
      </c>
      <c r="J293" s="263"/>
      <c r="K293" s="263"/>
      <c r="L293" s="263"/>
      <c r="M293" s="263"/>
      <c r="N293" s="632">
        <v>1</v>
      </c>
      <c r="O293" s="192">
        <v>0</v>
      </c>
      <c r="P293" s="632"/>
    </row>
    <row r="294" spans="1:16" s="293" customFormat="1" ht="15.75" hidden="1" outlineLevel="1" thickBot="1" x14ac:dyDescent="0.3">
      <c r="A294" s="248">
        <v>33</v>
      </c>
      <c r="B294" s="216" t="s">
        <v>7383</v>
      </c>
      <c r="C294" s="629" t="s">
        <v>7342</v>
      </c>
      <c r="D294" s="843">
        <v>30</v>
      </c>
      <c r="E294" s="843">
        <v>0</v>
      </c>
      <c r="F294" s="263" t="s">
        <v>71</v>
      </c>
      <c r="G294" s="263" t="s">
        <v>62</v>
      </c>
      <c r="H294" s="263" t="s">
        <v>677</v>
      </c>
      <c r="I294" s="632">
        <v>3</v>
      </c>
      <c r="J294" s="263"/>
      <c r="K294" s="263"/>
      <c r="L294" s="263"/>
      <c r="M294" s="263"/>
      <c r="N294" s="632">
        <v>1</v>
      </c>
      <c r="O294" s="192">
        <v>0</v>
      </c>
      <c r="P294" s="632"/>
    </row>
    <row r="295" spans="1:16" s="293" customFormat="1" ht="15.75" hidden="1" outlineLevel="1" thickBot="1" x14ac:dyDescent="0.3">
      <c r="A295" s="248">
        <v>34</v>
      </c>
      <c r="B295" s="216"/>
      <c r="C295" s="629"/>
      <c r="D295" s="843"/>
      <c r="E295" s="843"/>
      <c r="F295" s="263"/>
      <c r="G295" s="263"/>
      <c r="H295" s="263"/>
      <c r="I295" s="632"/>
      <c r="J295" s="263"/>
      <c r="K295" s="263"/>
      <c r="L295" s="263"/>
      <c r="M295" s="263"/>
      <c r="N295" s="632"/>
      <c r="O295" s="192"/>
      <c r="P295" s="632"/>
    </row>
    <row r="296" spans="1:16" s="293" customFormat="1" ht="15.75" hidden="1" outlineLevel="1" thickBot="1" x14ac:dyDescent="0.3">
      <c r="A296" s="248">
        <v>35</v>
      </c>
      <c r="B296" s="216"/>
      <c r="C296" s="629"/>
      <c r="D296" s="843"/>
      <c r="E296" s="843"/>
      <c r="F296" s="263"/>
      <c r="G296" s="263"/>
      <c r="H296" s="263"/>
      <c r="I296" s="632"/>
      <c r="J296" s="263"/>
      <c r="K296" s="263"/>
      <c r="L296" s="263"/>
      <c r="M296" s="263"/>
      <c r="N296" s="632"/>
      <c r="O296" s="192"/>
      <c r="P296" s="632"/>
    </row>
    <row r="297" spans="1:16" s="293" customFormat="1" ht="15.75" hidden="1" outlineLevel="1" thickBot="1" x14ac:dyDescent="0.3">
      <c r="A297" s="248">
        <v>36</v>
      </c>
      <c r="B297" s="216"/>
      <c r="C297" s="629"/>
      <c r="D297" s="843"/>
      <c r="E297" s="843"/>
      <c r="F297" s="263"/>
      <c r="G297" s="263"/>
      <c r="H297" s="263"/>
      <c r="I297" s="632"/>
      <c r="J297" s="263"/>
      <c r="K297" s="263"/>
      <c r="L297" s="263"/>
      <c r="M297" s="263"/>
      <c r="N297" s="632"/>
      <c r="O297" s="192"/>
      <c r="P297" s="632"/>
    </row>
    <row r="298" spans="1:16" s="293" customFormat="1" ht="15.75" hidden="1" outlineLevel="1" thickBot="1" x14ac:dyDescent="0.3">
      <c r="A298" s="248">
        <v>37</v>
      </c>
      <c r="B298" s="216"/>
      <c r="C298" s="629"/>
      <c r="D298" s="843"/>
      <c r="E298" s="843"/>
      <c r="F298" s="263"/>
      <c r="G298" s="263"/>
      <c r="H298" s="263"/>
      <c r="I298" s="632"/>
      <c r="J298" s="263"/>
      <c r="K298" s="263"/>
      <c r="L298" s="263"/>
      <c r="M298" s="263"/>
      <c r="N298" s="632"/>
      <c r="O298" s="192"/>
      <c r="P298" s="632"/>
    </row>
    <row r="299" spans="1:16" s="293" customFormat="1" ht="15.75" hidden="1" outlineLevel="1" thickBot="1" x14ac:dyDescent="0.3">
      <c r="A299" s="248">
        <v>38</v>
      </c>
      <c r="B299" s="216"/>
      <c r="C299" s="629"/>
      <c r="D299" s="843"/>
      <c r="E299" s="843"/>
      <c r="F299" s="263"/>
      <c r="G299" s="263"/>
      <c r="H299" s="263"/>
      <c r="I299" s="632"/>
      <c r="J299" s="263"/>
      <c r="K299" s="263"/>
      <c r="L299" s="263"/>
      <c r="M299" s="263"/>
      <c r="N299" s="632"/>
      <c r="O299" s="192"/>
      <c r="P299" s="632"/>
    </row>
    <row r="300" spans="1:16" s="293" customFormat="1" ht="15.75" hidden="1" outlineLevel="1" thickBot="1" x14ac:dyDescent="0.3">
      <c r="A300" s="248">
        <v>39</v>
      </c>
      <c r="B300" s="216"/>
      <c r="C300" s="629"/>
      <c r="D300" s="843"/>
      <c r="E300" s="843"/>
      <c r="F300" s="263"/>
      <c r="G300" s="263"/>
      <c r="H300" s="263"/>
      <c r="I300" s="632"/>
      <c r="J300" s="263"/>
      <c r="K300" s="263"/>
      <c r="L300" s="263"/>
      <c r="M300" s="263"/>
      <c r="N300" s="632"/>
      <c r="O300" s="192"/>
      <c r="P300" s="632"/>
    </row>
    <row r="301" spans="1:16" s="293" customFormat="1" ht="15.75" hidden="1" outlineLevel="1" thickBot="1" x14ac:dyDescent="0.3">
      <c r="A301" s="248">
        <v>40</v>
      </c>
      <c r="B301" s="216"/>
      <c r="C301" s="629"/>
      <c r="D301" s="843"/>
      <c r="E301" s="843"/>
      <c r="F301" s="263"/>
      <c r="G301" s="263"/>
      <c r="H301" s="263"/>
      <c r="I301" s="632"/>
      <c r="J301" s="263"/>
      <c r="K301" s="263"/>
      <c r="L301" s="263"/>
      <c r="M301" s="263"/>
      <c r="N301" s="632"/>
      <c r="O301" s="192"/>
      <c r="P301" s="632"/>
    </row>
    <row r="302" spans="1:16" s="293" customFormat="1" ht="15.75" hidden="1" outlineLevel="1" thickBot="1" x14ac:dyDescent="0.3">
      <c r="A302" s="248">
        <v>41</v>
      </c>
      <c r="B302" s="216"/>
      <c r="C302" s="629"/>
      <c r="D302" s="843"/>
      <c r="E302" s="843"/>
      <c r="F302" s="263"/>
      <c r="G302" s="263"/>
      <c r="H302" s="263"/>
      <c r="I302" s="632"/>
      <c r="J302" s="263"/>
      <c r="K302" s="263"/>
      <c r="L302" s="263"/>
      <c r="M302" s="263"/>
      <c r="N302" s="632"/>
      <c r="O302" s="192"/>
      <c r="P302" s="632"/>
    </row>
    <row r="303" spans="1:16" s="293" customFormat="1" ht="15.75" hidden="1" outlineLevel="1" thickBot="1" x14ac:dyDescent="0.3">
      <c r="A303" s="248">
        <v>42</v>
      </c>
      <c r="B303" s="216"/>
      <c r="C303" s="629"/>
      <c r="D303" s="843"/>
      <c r="E303" s="843"/>
      <c r="F303" s="263"/>
      <c r="G303" s="263"/>
      <c r="H303" s="263"/>
      <c r="I303" s="632"/>
      <c r="J303" s="263"/>
      <c r="K303" s="263"/>
      <c r="L303" s="263"/>
      <c r="M303" s="263"/>
      <c r="N303" s="632"/>
      <c r="O303" s="192"/>
      <c r="P303" s="632"/>
    </row>
    <row r="304" spans="1:16" s="293" customFormat="1" ht="15.75" hidden="1" outlineLevel="1" thickBot="1" x14ac:dyDescent="0.3">
      <c r="A304" s="248">
        <v>43</v>
      </c>
      <c r="B304" s="216"/>
      <c r="C304" s="629"/>
      <c r="D304" s="843"/>
      <c r="E304" s="843"/>
      <c r="F304" s="263"/>
      <c r="G304" s="263"/>
      <c r="H304" s="263"/>
      <c r="I304" s="632"/>
      <c r="J304" s="263"/>
      <c r="K304" s="263"/>
      <c r="L304" s="263"/>
      <c r="M304" s="263"/>
      <c r="N304" s="632"/>
      <c r="O304" s="192"/>
      <c r="P304" s="632"/>
    </row>
    <row r="305" spans="1:16" s="293" customFormat="1" ht="15.75" hidden="1" outlineLevel="1" thickBot="1" x14ac:dyDescent="0.3">
      <c r="A305" s="248">
        <v>44</v>
      </c>
      <c r="B305" s="216"/>
      <c r="C305" s="629"/>
      <c r="D305" s="843"/>
      <c r="E305" s="843"/>
      <c r="F305" s="263"/>
      <c r="G305" s="263"/>
      <c r="H305" s="263"/>
      <c r="I305" s="632"/>
      <c r="J305" s="263"/>
      <c r="K305" s="263"/>
      <c r="L305" s="263"/>
      <c r="M305" s="263"/>
      <c r="N305" s="632"/>
      <c r="O305" s="192"/>
      <c r="P305" s="632"/>
    </row>
    <row r="306" spans="1:16" s="293" customFormat="1" ht="15.75" hidden="1" outlineLevel="1" thickBot="1" x14ac:dyDescent="0.3">
      <c r="A306" s="248">
        <v>45</v>
      </c>
      <c r="B306" s="216"/>
      <c r="C306" s="629"/>
      <c r="D306" s="843"/>
      <c r="E306" s="843"/>
      <c r="F306" s="263"/>
      <c r="G306" s="263"/>
      <c r="H306" s="263"/>
      <c r="I306" s="632"/>
      <c r="J306" s="263"/>
      <c r="K306" s="263"/>
      <c r="L306" s="263"/>
      <c r="M306" s="263"/>
      <c r="N306" s="632"/>
      <c r="O306" s="192"/>
      <c r="P306" s="632"/>
    </row>
    <row r="307" spans="1:16" s="293" customFormat="1" ht="15.75" hidden="1" outlineLevel="1" thickBot="1" x14ac:dyDescent="0.3">
      <c r="A307" s="248">
        <v>46</v>
      </c>
      <c r="B307" s="216"/>
      <c r="C307" s="629"/>
      <c r="D307" s="843"/>
      <c r="E307" s="843"/>
      <c r="F307" s="263"/>
      <c r="G307" s="263"/>
      <c r="H307" s="263"/>
      <c r="I307" s="632"/>
      <c r="J307" s="263"/>
      <c r="K307" s="263"/>
      <c r="L307" s="263"/>
      <c r="M307" s="263"/>
      <c r="N307" s="632"/>
      <c r="O307" s="192"/>
      <c r="P307" s="632"/>
    </row>
    <row r="308" spans="1:16" s="293" customFormat="1" ht="15.75" hidden="1" outlineLevel="1" thickBot="1" x14ac:dyDescent="0.3">
      <c r="A308" s="248">
        <v>47</v>
      </c>
      <c r="B308" s="216"/>
      <c r="C308" s="629"/>
      <c r="D308" s="843"/>
      <c r="E308" s="843"/>
      <c r="F308" s="263"/>
      <c r="G308" s="263"/>
      <c r="H308" s="263"/>
      <c r="I308" s="632"/>
      <c r="J308" s="263"/>
      <c r="K308" s="263"/>
      <c r="L308" s="263"/>
      <c r="M308" s="263"/>
      <c r="N308" s="632"/>
      <c r="O308" s="192"/>
      <c r="P308" s="632"/>
    </row>
    <row r="309" spans="1:16" s="293" customFormat="1" ht="15.75" hidden="1" outlineLevel="1" thickBot="1" x14ac:dyDescent="0.3">
      <c r="A309" s="248">
        <v>48</v>
      </c>
      <c r="B309" s="216"/>
      <c r="C309" s="629"/>
      <c r="D309" s="843"/>
      <c r="E309" s="843"/>
      <c r="F309" s="263"/>
      <c r="G309" s="263"/>
      <c r="H309" s="263"/>
      <c r="I309" s="632"/>
      <c r="J309" s="263"/>
      <c r="K309" s="263"/>
      <c r="L309" s="263"/>
      <c r="M309" s="190"/>
      <c r="N309" s="632"/>
      <c r="O309" s="192"/>
      <c r="P309" s="632"/>
    </row>
    <row r="310" spans="1:16" s="293" customFormat="1" ht="15.75" hidden="1" outlineLevel="1" thickBot="1" x14ac:dyDescent="0.3">
      <c r="A310" s="248">
        <v>49</v>
      </c>
      <c r="B310" s="216"/>
      <c r="C310" s="629"/>
      <c r="D310" s="843"/>
      <c r="E310" s="843"/>
      <c r="F310" s="263"/>
      <c r="G310" s="263"/>
      <c r="H310" s="263"/>
      <c r="I310" s="632"/>
      <c r="J310" s="263"/>
      <c r="K310" s="263"/>
      <c r="L310" s="263"/>
      <c r="M310" s="190"/>
      <c r="N310" s="632"/>
      <c r="O310" s="192"/>
      <c r="P310" s="632"/>
    </row>
    <row r="311" spans="1:16" s="293" customFormat="1" ht="15.75" hidden="1" outlineLevel="1" thickBot="1" x14ac:dyDescent="0.3">
      <c r="A311" s="248">
        <v>50</v>
      </c>
      <c r="B311" s="216"/>
      <c r="C311" s="629"/>
      <c r="D311" s="843"/>
      <c r="E311" s="843"/>
      <c r="F311" s="263"/>
      <c r="G311" s="263"/>
      <c r="H311" s="263"/>
      <c r="I311" s="632"/>
      <c r="J311" s="263"/>
      <c r="K311" s="263"/>
      <c r="L311" s="263"/>
      <c r="M311" s="190"/>
      <c r="N311" s="632"/>
      <c r="O311" s="192"/>
      <c r="P311" s="632"/>
    </row>
    <row r="312" spans="1:16" s="293" customFormat="1" ht="15.75" hidden="1" outlineLevel="1" thickBot="1" x14ac:dyDescent="0.3">
      <c r="A312" s="248">
        <v>51</v>
      </c>
      <c r="B312" s="216"/>
      <c r="C312" s="629"/>
      <c r="D312" s="843"/>
      <c r="E312" s="843"/>
      <c r="F312" s="263"/>
      <c r="G312" s="263"/>
      <c r="H312" s="263"/>
      <c r="I312" s="632"/>
      <c r="J312" s="263"/>
      <c r="K312" s="263"/>
      <c r="L312" s="263"/>
      <c r="M312" s="190"/>
      <c r="N312" s="632"/>
      <c r="O312" s="192"/>
      <c r="P312" s="632"/>
    </row>
    <row r="313" spans="1:16" s="293" customFormat="1" ht="15.75" hidden="1" outlineLevel="1" thickBot="1" x14ac:dyDescent="0.3">
      <c r="A313" s="248">
        <v>52</v>
      </c>
      <c r="B313" s="216"/>
      <c r="C313" s="629"/>
      <c r="D313" s="843"/>
      <c r="E313" s="843"/>
      <c r="F313" s="263"/>
      <c r="G313" s="263"/>
      <c r="H313" s="263"/>
      <c r="I313" s="632"/>
      <c r="J313" s="263"/>
      <c r="K313" s="263"/>
      <c r="L313" s="263"/>
      <c r="M313" s="190"/>
      <c r="N313" s="632"/>
      <c r="O313" s="192"/>
      <c r="P313" s="632"/>
    </row>
    <row r="314" spans="1:16" s="293" customFormat="1" ht="15.75" hidden="1" outlineLevel="1" thickBot="1" x14ac:dyDescent="0.3">
      <c r="A314" s="248">
        <v>53</v>
      </c>
      <c r="B314" s="216"/>
      <c r="C314" s="629"/>
      <c r="D314" s="843"/>
      <c r="E314" s="843"/>
      <c r="F314" s="263"/>
      <c r="G314" s="263"/>
      <c r="H314" s="263"/>
      <c r="I314" s="632"/>
      <c r="J314" s="263"/>
      <c r="K314" s="263"/>
      <c r="L314" s="263"/>
      <c r="M314" s="190"/>
      <c r="N314" s="632"/>
      <c r="O314" s="192"/>
      <c r="P314" s="632"/>
    </row>
    <row r="315" spans="1:16" s="293" customFormat="1" ht="15.75" hidden="1" outlineLevel="1" thickBot="1" x14ac:dyDescent="0.3">
      <c r="A315" s="248">
        <v>54</v>
      </c>
      <c r="B315" s="216"/>
      <c r="C315" s="629"/>
      <c r="D315" s="843"/>
      <c r="E315" s="843"/>
      <c r="F315" s="263"/>
      <c r="G315" s="263"/>
      <c r="H315" s="263"/>
      <c r="I315" s="632"/>
      <c r="J315" s="263"/>
      <c r="K315" s="263"/>
      <c r="L315" s="263"/>
      <c r="M315" s="190"/>
      <c r="N315" s="632"/>
      <c r="O315" s="192"/>
      <c r="P315" s="632"/>
    </row>
    <row r="316" spans="1:16" s="293" customFormat="1" ht="15.75" hidden="1" outlineLevel="1" thickBot="1" x14ac:dyDescent="0.3">
      <c r="A316" s="248">
        <v>55</v>
      </c>
      <c r="B316" s="216"/>
      <c r="C316" s="629"/>
      <c r="D316" s="843"/>
      <c r="E316" s="843"/>
      <c r="F316" s="263"/>
      <c r="G316" s="263"/>
      <c r="H316" s="263"/>
      <c r="I316" s="632"/>
      <c r="J316" s="263"/>
      <c r="K316" s="263"/>
      <c r="L316" s="263"/>
      <c r="M316" s="263"/>
      <c r="N316" s="632"/>
      <c r="O316" s="192"/>
      <c r="P316" s="632"/>
    </row>
    <row r="317" spans="1:16" s="293" customFormat="1" ht="15.75" hidden="1" outlineLevel="1" thickBot="1" x14ac:dyDescent="0.3">
      <c r="A317" s="248">
        <v>56</v>
      </c>
      <c r="B317" s="216"/>
      <c r="C317" s="629"/>
      <c r="D317" s="843"/>
      <c r="E317" s="843"/>
      <c r="F317" s="263"/>
      <c r="G317" s="263"/>
      <c r="H317" s="263"/>
      <c r="I317" s="632"/>
      <c r="J317" s="263"/>
      <c r="K317" s="263"/>
      <c r="L317" s="263"/>
      <c r="M317" s="263"/>
      <c r="N317" s="632"/>
      <c r="O317" s="192"/>
      <c r="P317" s="632"/>
    </row>
    <row r="318" spans="1:16" s="293" customFormat="1" ht="15.75" hidden="1" outlineLevel="1" thickBot="1" x14ac:dyDescent="0.3">
      <c r="A318" s="248">
        <v>57</v>
      </c>
      <c r="B318" s="216"/>
      <c r="C318" s="629"/>
      <c r="D318" s="843"/>
      <c r="E318" s="843"/>
      <c r="F318" s="263"/>
      <c r="G318" s="263"/>
      <c r="H318" s="263"/>
      <c r="I318" s="632"/>
      <c r="J318" s="263"/>
      <c r="K318" s="263"/>
      <c r="L318" s="263"/>
      <c r="M318" s="263"/>
      <c r="N318" s="632"/>
      <c r="O318" s="192"/>
      <c r="P318" s="632"/>
    </row>
    <row r="319" spans="1:16" s="293" customFormat="1" ht="15.75" hidden="1" outlineLevel="1" thickBot="1" x14ac:dyDescent="0.3">
      <c r="A319" s="248">
        <v>58</v>
      </c>
      <c r="B319" s="335"/>
      <c r="C319" s="629"/>
      <c r="D319" s="843"/>
      <c r="E319" s="843"/>
      <c r="F319" s="263"/>
      <c r="G319" s="263"/>
      <c r="H319" s="263"/>
      <c r="I319" s="632"/>
      <c r="J319" s="263"/>
      <c r="K319" s="263"/>
      <c r="L319" s="263"/>
      <c r="M319" s="263"/>
      <c r="N319" s="632"/>
      <c r="O319" s="192"/>
      <c r="P319" s="632"/>
    </row>
    <row r="320" spans="1:16" s="293" customFormat="1" ht="15.75" hidden="1" outlineLevel="1" thickBot="1" x14ac:dyDescent="0.3">
      <c r="A320" s="248">
        <v>59</v>
      </c>
      <c r="B320" s="335"/>
      <c r="C320" s="629"/>
      <c r="D320" s="263"/>
      <c r="E320" s="843"/>
      <c r="F320" s="263"/>
      <c r="G320" s="263"/>
      <c r="H320" s="844"/>
      <c r="I320" s="263"/>
      <c r="J320" s="263"/>
      <c r="K320" s="263"/>
      <c r="L320" s="263"/>
      <c r="M320" s="263"/>
      <c r="N320" s="632"/>
      <c r="O320" s="192"/>
      <c r="P320" s="632"/>
    </row>
    <row r="321" spans="1:16" s="293" customFormat="1" ht="15.75" hidden="1" outlineLevel="1" thickBot="1" x14ac:dyDescent="0.3">
      <c r="A321" s="248">
        <v>60</v>
      </c>
      <c r="B321" s="216"/>
      <c r="C321" s="629"/>
      <c r="D321" s="843"/>
      <c r="E321" s="843"/>
      <c r="F321" s="263"/>
      <c r="G321" s="263"/>
      <c r="H321" s="263"/>
      <c r="I321" s="263"/>
      <c r="J321" s="263"/>
      <c r="K321" s="263"/>
      <c r="L321" s="263"/>
      <c r="M321" s="843"/>
      <c r="N321" s="632"/>
      <c r="O321" s="192"/>
      <c r="P321" s="632"/>
    </row>
    <row r="322" spans="1:16" s="293" customFormat="1" ht="15.75" hidden="1" outlineLevel="1" thickBot="1" x14ac:dyDescent="0.3">
      <c r="A322" s="248">
        <v>61</v>
      </c>
      <c r="B322" s="216"/>
      <c r="C322" s="629"/>
      <c r="D322" s="843"/>
      <c r="E322" s="843"/>
      <c r="F322" s="263"/>
      <c r="G322" s="263"/>
      <c r="H322" s="263"/>
      <c r="I322" s="632"/>
      <c r="J322" s="263"/>
      <c r="K322" s="263"/>
      <c r="L322" s="263"/>
      <c r="M322" s="843"/>
      <c r="N322" s="632"/>
      <c r="O322" s="192"/>
      <c r="P322" s="632"/>
    </row>
    <row r="323" spans="1:16" s="293" customFormat="1" ht="15.75" hidden="1" outlineLevel="1" thickBot="1" x14ac:dyDescent="0.3">
      <c r="A323" s="248">
        <v>62</v>
      </c>
      <c r="B323" s="216"/>
      <c r="C323" s="192"/>
      <c r="D323" s="843"/>
      <c r="E323" s="843"/>
      <c r="F323" s="263"/>
      <c r="G323" s="263"/>
      <c r="H323" s="263"/>
      <c r="I323" s="263"/>
      <c r="J323" s="263"/>
      <c r="K323" s="263"/>
      <c r="L323" s="263"/>
      <c r="M323" s="843"/>
      <c r="N323" s="632"/>
      <c r="O323" s="192"/>
      <c r="P323" s="263"/>
    </row>
    <row r="324" spans="1:16" s="293" customFormat="1" ht="15.75" hidden="1" outlineLevel="1" thickBot="1" x14ac:dyDescent="0.3">
      <c r="A324" s="248">
        <v>63</v>
      </c>
      <c r="B324" s="216"/>
      <c r="C324" s="256"/>
      <c r="D324" s="843"/>
      <c r="E324" s="843"/>
      <c r="F324" s="263"/>
      <c r="G324" s="263"/>
      <c r="H324" s="844"/>
      <c r="I324" s="632"/>
      <c r="J324" s="263"/>
      <c r="K324" s="263"/>
      <c r="L324" s="263"/>
      <c r="M324" s="843"/>
      <c r="N324" s="632"/>
      <c r="O324" s="192"/>
      <c r="P324" s="263"/>
    </row>
    <row r="325" spans="1:16" s="293" customFormat="1" ht="15.75" hidden="1" outlineLevel="1" thickBot="1" x14ac:dyDescent="0.3">
      <c r="A325" s="248">
        <v>64</v>
      </c>
      <c r="B325" s="216"/>
      <c r="C325" s="256"/>
      <c r="D325" s="843"/>
      <c r="E325" s="843"/>
      <c r="F325" s="263"/>
      <c r="G325" s="263"/>
      <c r="H325" s="336"/>
      <c r="I325" s="632"/>
      <c r="J325" s="263"/>
      <c r="K325" s="263"/>
      <c r="L325" s="263"/>
      <c r="M325" s="843"/>
      <c r="N325" s="632"/>
      <c r="O325" s="192"/>
      <c r="P325" s="263"/>
    </row>
    <row r="326" spans="1:16" s="293" customFormat="1" ht="15.75" hidden="1" outlineLevel="1" thickBot="1" x14ac:dyDescent="0.3">
      <c r="A326" s="248">
        <v>65</v>
      </c>
      <c r="B326" s="216"/>
      <c r="C326" s="256"/>
      <c r="D326" s="843"/>
      <c r="E326" s="843"/>
      <c r="F326" s="263"/>
      <c r="G326" s="263"/>
      <c r="H326" s="336"/>
      <c r="I326" s="632"/>
      <c r="J326" s="263"/>
      <c r="K326" s="263"/>
      <c r="L326" s="263"/>
      <c r="M326" s="263"/>
      <c r="N326" s="632"/>
      <c r="O326" s="192"/>
      <c r="P326" s="263"/>
    </row>
    <row r="327" spans="1:16" s="293" customFormat="1" ht="15.75" hidden="1" outlineLevel="1" thickBot="1" x14ac:dyDescent="0.3">
      <c r="A327" s="248">
        <v>66</v>
      </c>
      <c r="B327" s="216"/>
      <c r="C327" s="3"/>
      <c r="D327" s="263"/>
      <c r="E327" s="263"/>
      <c r="F327" s="263"/>
      <c r="G327" s="263"/>
      <c r="H327" s="336"/>
      <c r="I327" s="632"/>
      <c r="J327" s="263"/>
      <c r="K327" s="263"/>
      <c r="L327" s="263"/>
      <c r="M327" s="263"/>
      <c r="N327" s="632"/>
      <c r="O327" s="192"/>
      <c r="P327" s="263"/>
    </row>
    <row r="328" spans="1:16" s="293" customFormat="1" ht="15.75" hidden="1" outlineLevel="1" thickBot="1" x14ac:dyDescent="0.3">
      <c r="A328" s="248">
        <v>67</v>
      </c>
      <c r="B328" s="216"/>
      <c r="C328" s="256"/>
      <c r="D328" s="3"/>
      <c r="E328" s="263"/>
      <c r="F328" s="263"/>
      <c r="G328" s="263"/>
      <c r="H328" s="119"/>
      <c r="I328" s="632"/>
      <c r="J328" s="263"/>
      <c r="K328" s="263"/>
      <c r="L328" s="263"/>
      <c r="M328" s="263"/>
      <c r="N328" s="632"/>
      <c r="O328" s="192"/>
      <c r="P328" s="263"/>
    </row>
    <row r="329" spans="1:16" s="293" customFormat="1" ht="15.75" hidden="1" outlineLevel="1" thickBot="1" x14ac:dyDescent="0.3">
      <c r="A329" s="248">
        <v>68</v>
      </c>
      <c r="B329" s="216"/>
      <c r="C329" s="256"/>
      <c r="D329" s="263"/>
      <c r="E329" s="263"/>
      <c r="F329" s="263"/>
      <c r="G329" s="263"/>
      <c r="H329" s="336"/>
      <c r="I329" s="632"/>
      <c r="J329" s="263"/>
      <c r="K329" s="263"/>
      <c r="L329" s="263"/>
      <c r="M329" s="263"/>
      <c r="N329" s="632"/>
      <c r="O329" s="192"/>
      <c r="P329" s="263"/>
    </row>
    <row r="330" spans="1:16" s="293" customFormat="1" ht="15.75" hidden="1" outlineLevel="1" thickBot="1" x14ac:dyDescent="0.3">
      <c r="A330" s="248">
        <v>69</v>
      </c>
      <c r="B330" s="216"/>
      <c r="C330" s="256"/>
      <c r="D330" s="263"/>
      <c r="E330" s="263"/>
      <c r="F330" s="263"/>
      <c r="G330" s="263"/>
      <c r="H330" s="336"/>
      <c r="I330" s="632"/>
      <c r="J330" s="263"/>
      <c r="K330" s="263"/>
      <c r="L330" s="263"/>
      <c r="M330" s="263"/>
      <c r="N330" s="632"/>
      <c r="O330" s="192"/>
      <c r="P330" s="263"/>
    </row>
    <row r="331" spans="1:16" s="293" customFormat="1" ht="15.75" hidden="1" outlineLevel="1" thickBot="1" x14ac:dyDescent="0.3">
      <c r="A331" s="248">
        <v>70</v>
      </c>
      <c r="B331" s="216"/>
      <c r="C331" s="256"/>
      <c r="D331" s="263"/>
      <c r="E331" s="263"/>
      <c r="F331" s="263"/>
      <c r="G331" s="263"/>
      <c r="H331" s="336"/>
      <c r="I331" s="632"/>
      <c r="J331" s="263"/>
      <c r="K331" s="263"/>
      <c r="L331" s="263"/>
      <c r="M331" s="263"/>
      <c r="N331" s="632"/>
      <c r="O331" s="192"/>
      <c r="P331" s="263"/>
    </row>
    <row r="332" spans="1:16" s="293" customFormat="1" ht="15.75" hidden="1" outlineLevel="1" thickBot="1" x14ac:dyDescent="0.3">
      <c r="A332" s="248">
        <v>71</v>
      </c>
      <c r="B332" s="216"/>
      <c r="C332" s="256"/>
      <c r="D332" s="843"/>
      <c r="E332" s="843"/>
      <c r="F332" s="263"/>
      <c r="G332" s="263"/>
      <c r="H332" s="844"/>
      <c r="I332" s="632"/>
      <c r="J332" s="263"/>
      <c r="K332" s="263"/>
      <c r="L332" s="263"/>
      <c r="M332" s="263"/>
      <c r="N332" s="632"/>
      <c r="O332" s="632"/>
      <c r="P332" s="263"/>
    </row>
    <row r="333" spans="1:16" s="293" customFormat="1" ht="15.75" hidden="1" outlineLevel="1" thickBot="1" x14ac:dyDescent="0.3">
      <c r="A333" s="248">
        <v>72</v>
      </c>
      <c r="B333" s="216"/>
      <c r="C333" s="256"/>
      <c r="D333" s="843"/>
      <c r="E333" s="843"/>
      <c r="F333" s="263"/>
      <c r="G333" s="263"/>
      <c r="H333" s="844"/>
      <c r="I333" s="632"/>
      <c r="J333" s="263"/>
      <c r="K333" s="843"/>
      <c r="L333" s="843"/>
      <c r="M333" s="843"/>
      <c r="N333" s="632"/>
      <c r="O333" s="192"/>
      <c r="P333" s="263"/>
    </row>
    <row r="334" spans="1:16" s="293" customFormat="1" ht="15.75" hidden="1" outlineLevel="1" thickBot="1" x14ac:dyDescent="0.3">
      <c r="A334" s="248">
        <v>73</v>
      </c>
      <c r="B334" s="216"/>
      <c r="C334" s="256"/>
      <c r="D334" s="263"/>
      <c r="E334" s="263"/>
      <c r="F334" s="263"/>
      <c r="G334" s="263"/>
      <c r="H334" s="336"/>
      <c r="I334" s="632"/>
      <c r="J334" s="263"/>
      <c r="K334" s="263"/>
      <c r="L334" s="263"/>
      <c r="M334" s="263"/>
      <c r="N334" s="632"/>
      <c r="O334" s="192"/>
      <c r="P334" s="263"/>
    </row>
    <row r="335" spans="1:16" s="293" customFormat="1" ht="15.75" hidden="1" outlineLevel="1" thickBot="1" x14ac:dyDescent="0.3">
      <c r="A335" s="248">
        <v>74</v>
      </c>
      <c r="B335" s="216"/>
      <c r="C335" s="256"/>
      <c r="D335" s="843"/>
      <c r="E335" s="843"/>
      <c r="F335" s="263"/>
      <c r="G335" s="263"/>
      <c r="H335" s="844"/>
      <c r="I335" s="632"/>
      <c r="J335" s="263"/>
      <c r="K335" s="843"/>
      <c r="L335" s="843"/>
      <c r="M335" s="843"/>
      <c r="N335" s="632"/>
      <c r="O335" s="632"/>
      <c r="P335" s="263"/>
    </row>
    <row r="336" spans="1:16" s="293" customFormat="1" ht="15.75" hidden="1" outlineLevel="1" thickBot="1" x14ac:dyDescent="0.3">
      <c r="A336" s="248">
        <v>75</v>
      </c>
      <c r="B336" s="216"/>
      <c r="C336" s="256"/>
      <c r="D336" s="843"/>
      <c r="E336" s="843"/>
      <c r="F336" s="263"/>
      <c r="G336" s="263"/>
      <c r="H336" s="844"/>
      <c r="I336" s="632"/>
      <c r="J336" s="263"/>
      <c r="K336" s="843"/>
      <c r="L336" s="843"/>
      <c r="M336" s="843"/>
      <c r="N336" s="632"/>
      <c r="O336" s="192"/>
      <c r="P336" s="263"/>
    </row>
    <row r="337" spans="1:16" s="293" customFormat="1" ht="15.75" hidden="1" outlineLevel="1" thickBot="1" x14ac:dyDescent="0.3">
      <c r="A337" s="248">
        <v>76</v>
      </c>
      <c r="B337" s="852"/>
      <c r="C337" s="629"/>
      <c r="D337" s="263"/>
      <c r="E337" s="263"/>
      <c r="F337" s="263"/>
      <c r="G337" s="52"/>
      <c r="H337" s="336"/>
      <c r="I337" s="263"/>
      <c r="J337" s="263"/>
      <c r="K337" s="843"/>
      <c r="L337" s="843"/>
      <c r="M337" s="843"/>
      <c r="N337" s="632"/>
      <c r="O337" s="192"/>
      <c r="P337" s="263"/>
    </row>
    <row r="338" spans="1:16" s="293" customFormat="1" ht="15.75" hidden="1" outlineLevel="1" thickBot="1" x14ac:dyDescent="0.3">
      <c r="A338" s="248">
        <v>77</v>
      </c>
      <c r="B338" s="852"/>
      <c r="C338" s="629"/>
      <c r="D338" s="263"/>
      <c r="E338" s="263"/>
      <c r="F338" s="263"/>
      <c r="G338" s="52"/>
      <c r="H338" s="336"/>
      <c r="I338" s="263"/>
      <c r="J338" s="263"/>
      <c r="K338" s="263"/>
      <c r="L338" s="263"/>
      <c r="M338" s="263"/>
      <c r="N338" s="632"/>
      <c r="O338" s="192"/>
      <c r="P338" s="263"/>
    </row>
    <row r="339" spans="1:16" s="293" customFormat="1" ht="15.75" hidden="1" outlineLevel="1" thickBot="1" x14ac:dyDescent="0.3">
      <c r="A339" s="248">
        <v>78</v>
      </c>
      <c r="B339" s="852"/>
      <c r="C339" s="629"/>
      <c r="D339" s="263"/>
      <c r="E339" s="263"/>
      <c r="F339" s="263"/>
      <c r="G339" s="52"/>
      <c r="I339" s="263"/>
      <c r="J339" s="263"/>
      <c r="K339" s="843"/>
      <c r="L339" s="843"/>
      <c r="M339" s="843"/>
      <c r="N339" s="632"/>
      <c r="O339" s="192"/>
      <c r="P339" s="263"/>
    </row>
    <row r="340" spans="1:16" s="293" customFormat="1" ht="15.75" hidden="1" outlineLevel="1" thickBot="1" x14ac:dyDescent="0.3">
      <c r="A340" s="248">
        <v>79</v>
      </c>
      <c r="B340" s="847"/>
      <c r="C340" s="629"/>
      <c r="D340" s="263"/>
      <c r="E340" s="263"/>
      <c r="F340" s="263"/>
      <c r="G340" s="263"/>
      <c r="H340" s="632"/>
      <c r="I340" s="843"/>
      <c r="J340" s="263"/>
      <c r="K340" s="843"/>
      <c r="L340" s="843"/>
      <c r="M340" s="843"/>
      <c r="N340" s="632"/>
      <c r="O340" s="192"/>
      <c r="P340" s="263"/>
    </row>
    <row r="341" spans="1:16" s="293" customFormat="1" ht="15.75" hidden="1" outlineLevel="1" thickBot="1" x14ac:dyDescent="0.3">
      <c r="A341" s="248">
        <v>80</v>
      </c>
      <c r="B341" s="847"/>
      <c r="C341" s="629"/>
      <c r="D341" s="263"/>
      <c r="E341" s="263"/>
      <c r="F341" s="263"/>
      <c r="G341" s="263"/>
      <c r="H341" s="632"/>
      <c r="I341" s="843"/>
      <c r="J341" s="263"/>
      <c r="K341" s="843"/>
      <c r="L341" s="843"/>
      <c r="M341" s="843"/>
      <c r="N341" s="632"/>
      <c r="O341" s="192"/>
      <c r="P341" s="263"/>
    </row>
    <row r="342" spans="1:16" s="293" customFormat="1" ht="15.75" hidden="1" outlineLevel="1" thickBot="1" x14ac:dyDescent="0.3">
      <c r="A342" s="248">
        <v>81</v>
      </c>
      <c r="B342" s="847"/>
      <c r="C342" s="270"/>
      <c r="D342" s="263"/>
      <c r="E342" s="263"/>
      <c r="F342" s="263"/>
      <c r="G342" s="263"/>
      <c r="H342" s="844"/>
      <c r="I342" s="263"/>
      <c r="J342" s="263"/>
      <c r="K342" s="843"/>
      <c r="L342" s="843"/>
      <c r="M342" s="843"/>
      <c r="N342" s="632"/>
      <c r="O342" s="192"/>
      <c r="P342" s="263"/>
    </row>
    <row r="343" spans="1:16" s="293" customFormat="1" ht="15.75" hidden="1" outlineLevel="1" thickBot="1" x14ac:dyDescent="0.3">
      <c r="A343" s="248">
        <v>82</v>
      </c>
      <c r="B343" s="847"/>
      <c r="C343" s="270"/>
      <c r="D343" s="263"/>
      <c r="E343" s="263"/>
      <c r="F343" s="263"/>
      <c r="G343" s="263"/>
      <c r="H343" s="844"/>
      <c r="I343" s="263"/>
      <c r="J343" s="263"/>
      <c r="K343" s="843"/>
      <c r="L343" s="843"/>
      <c r="M343" s="843"/>
      <c r="N343" s="632"/>
      <c r="O343" s="192"/>
      <c r="P343" s="263"/>
    </row>
    <row r="344" spans="1:16" s="293" customFormat="1" ht="15.75" hidden="1" outlineLevel="1" thickBot="1" x14ac:dyDescent="0.3">
      <c r="A344" s="248">
        <v>83</v>
      </c>
      <c r="B344" s="847"/>
      <c r="C344" s="270"/>
      <c r="D344" s="263"/>
      <c r="E344" s="263"/>
      <c r="F344" s="263"/>
      <c r="G344" s="263"/>
      <c r="H344" s="844"/>
      <c r="I344" s="263"/>
      <c r="J344" s="263"/>
      <c r="K344" s="843"/>
      <c r="L344" s="843"/>
      <c r="M344" s="843"/>
      <c r="N344" s="632"/>
      <c r="O344" s="192"/>
      <c r="P344" s="263"/>
    </row>
    <row r="345" spans="1:16" s="293" customFormat="1" ht="15.75" hidden="1" outlineLevel="1" thickBot="1" x14ac:dyDescent="0.3">
      <c r="A345" s="248">
        <v>84</v>
      </c>
      <c r="B345" s="847"/>
      <c r="C345" s="270"/>
      <c r="D345" s="263"/>
      <c r="E345" s="263"/>
      <c r="F345" s="263"/>
      <c r="G345" s="263"/>
      <c r="H345" s="632"/>
      <c r="I345" s="263"/>
      <c r="J345" s="263"/>
      <c r="K345" s="843"/>
      <c r="L345" s="843"/>
      <c r="M345" s="843"/>
      <c r="N345" s="632"/>
      <c r="O345" s="192"/>
      <c r="P345" s="263"/>
    </row>
    <row r="346" spans="1:16" s="293" customFormat="1" ht="15.75" hidden="1" outlineLevel="1" thickBot="1" x14ac:dyDescent="0.3">
      <c r="A346" s="248">
        <v>85</v>
      </c>
      <c r="B346" s="847"/>
      <c r="C346" s="270"/>
      <c r="D346" s="263"/>
      <c r="E346" s="263"/>
      <c r="F346" s="263"/>
      <c r="G346" s="263"/>
      <c r="H346" s="632"/>
      <c r="I346" s="263"/>
      <c r="J346" s="263"/>
      <c r="K346" s="843"/>
      <c r="L346" s="843"/>
      <c r="M346" s="843"/>
      <c r="N346" s="632"/>
      <c r="O346" s="192"/>
      <c r="P346" s="263"/>
    </row>
    <row r="347" spans="1:16" s="293" customFormat="1" ht="15.75" hidden="1" outlineLevel="1" thickBot="1" x14ac:dyDescent="0.3">
      <c r="A347" s="248">
        <v>86</v>
      </c>
      <c r="B347" s="847"/>
      <c r="C347" s="270"/>
      <c r="D347" s="263"/>
      <c r="E347" s="263"/>
      <c r="F347" s="263"/>
      <c r="G347" s="263"/>
      <c r="H347" s="844"/>
      <c r="I347" s="263"/>
      <c r="J347" s="263"/>
      <c r="K347" s="843"/>
      <c r="L347" s="843"/>
      <c r="M347" s="843"/>
      <c r="N347" s="632"/>
      <c r="O347" s="192"/>
      <c r="P347" s="263"/>
    </row>
    <row r="348" spans="1:16" s="293" customFormat="1" ht="15.75" hidden="1" outlineLevel="1" thickBot="1" x14ac:dyDescent="0.3">
      <c r="A348" s="248">
        <v>87</v>
      </c>
      <c r="B348" s="847"/>
      <c r="C348" s="629"/>
      <c r="D348" s="263"/>
      <c r="E348" s="263"/>
      <c r="F348" s="263"/>
      <c r="G348" s="263"/>
      <c r="H348" s="632"/>
      <c r="I348" s="263"/>
      <c r="J348" s="263"/>
      <c r="K348" s="843"/>
      <c r="L348" s="843"/>
      <c r="M348" s="843"/>
      <c r="N348" s="632"/>
      <c r="O348" s="192"/>
      <c r="P348" s="263"/>
    </row>
    <row r="349" spans="1:16" s="293" customFormat="1" ht="15.75" hidden="1" outlineLevel="1" thickBot="1" x14ac:dyDescent="0.3">
      <c r="A349" s="248">
        <v>88</v>
      </c>
      <c r="B349" s="852"/>
      <c r="C349" s="629"/>
      <c r="D349" s="263"/>
      <c r="E349" s="263"/>
      <c r="F349" s="263"/>
      <c r="G349" s="263"/>
      <c r="H349" s="844"/>
      <c r="I349" s="629"/>
      <c r="J349" s="263"/>
      <c r="K349" s="843"/>
      <c r="L349" s="843"/>
      <c r="M349" s="843"/>
      <c r="N349" s="632"/>
      <c r="O349" s="192"/>
      <c r="P349" s="263"/>
    </row>
    <row r="350" spans="1:16" s="293" customFormat="1" ht="15.75" hidden="1" outlineLevel="1" thickBot="1" x14ac:dyDescent="0.3">
      <c r="A350" s="248">
        <v>89</v>
      </c>
      <c r="B350" s="852"/>
      <c r="C350" s="629"/>
      <c r="D350" s="263"/>
      <c r="E350" s="263"/>
      <c r="F350" s="263"/>
      <c r="G350" s="263"/>
      <c r="H350" s="844"/>
      <c r="I350" s="263"/>
      <c r="J350" s="263"/>
      <c r="K350" s="843"/>
      <c r="L350" s="843"/>
      <c r="M350" s="843"/>
      <c r="N350" s="632"/>
      <c r="O350" s="192"/>
      <c r="P350" s="263"/>
    </row>
    <row r="351" spans="1:16" s="293" customFormat="1" ht="15.75" hidden="1" outlineLevel="1" thickBot="1" x14ac:dyDescent="0.3">
      <c r="A351" s="248">
        <v>90</v>
      </c>
      <c r="B351" s="852"/>
      <c r="C351" s="629"/>
      <c r="D351" s="263"/>
      <c r="E351" s="263"/>
      <c r="F351" s="263"/>
      <c r="G351" s="263"/>
      <c r="H351" s="844"/>
      <c r="I351" s="263"/>
      <c r="J351" s="263"/>
      <c r="K351" s="263"/>
      <c r="L351" s="844"/>
      <c r="M351" s="843"/>
      <c r="N351" s="632"/>
      <c r="O351" s="192"/>
      <c r="P351" s="263"/>
    </row>
    <row r="352" spans="1:16" s="293" customFormat="1" ht="15.75" hidden="1" outlineLevel="1" thickBot="1" x14ac:dyDescent="0.3">
      <c r="A352" s="248">
        <v>91</v>
      </c>
      <c r="B352" s="847"/>
      <c r="C352" s="629"/>
      <c r="D352" s="263"/>
      <c r="E352" s="263"/>
      <c r="F352" s="263"/>
      <c r="G352" s="263"/>
      <c r="H352" s="844"/>
      <c r="I352" s="263"/>
      <c r="J352" s="263"/>
      <c r="K352" s="843"/>
      <c r="L352" s="843"/>
      <c r="M352" s="843"/>
      <c r="N352" s="632"/>
      <c r="O352" s="192"/>
      <c r="P352" s="263"/>
    </row>
    <row r="353" spans="1:16" s="293" customFormat="1" ht="15.75" hidden="1" outlineLevel="1" thickBot="1" x14ac:dyDescent="0.3">
      <c r="A353" s="248">
        <v>92</v>
      </c>
      <c r="B353" s="847"/>
      <c r="C353" s="629"/>
      <c r="D353" s="263"/>
      <c r="E353" s="263"/>
      <c r="F353" s="263"/>
      <c r="G353" s="263"/>
      <c r="H353" s="844"/>
      <c r="I353" s="263"/>
      <c r="J353" s="263"/>
      <c r="K353" s="843"/>
      <c r="L353" s="843"/>
      <c r="M353" s="843"/>
      <c r="N353" s="632"/>
      <c r="O353" s="192"/>
      <c r="P353" s="263"/>
    </row>
    <row r="354" spans="1:16" s="293" customFormat="1" ht="15.75" hidden="1" outlineLevel="1" thickBot="1" x14ac:dyDescent="0.3">
      <c r="A354" s="248">
        <v>93</v>
      </c>
      <c r="B354" s="847"/>
      <c r="C354" s="629"/>
      <c r="D354" s="263"/>
      <c r="E354" s="263"/>
      <c r="F354" s="263"/>
      <c r="G354" s="263"/>
      <c r="H354" s="844"/>
      <c r="I354" s="263"/>
      <c r="J354" s="263"/>
      <c r="K354" s="843"/>
      <c r="L354" s="843"/>
      <c r="M354" s="843"/>
      <c r="N354" s="632"/>
      <c r="O354" s="192"/>
      <c r="P354" s="263"/>
    </row>
    <row r="355" spans="1:16" s="293" customFormat="1" ht="15.75" hidden="1" outlineLevel="1" thickBot="1" x14ac:dyDescent="0.3">
      <c r="A355" s="248">
        <v>94</v>
      </c>
      <c r="B355" s="847"/>
      <c r="C355" s="629"/>
      <c r="D355" s="263"/>
      <c r="E355" s="263"/>
      <c r="F355" s="263"/>
      <c r="G355" s="263"/>
      <c r="H355" s="844"/>
      <c r="I355" s="263"/>
      <c r="J355" s="263"/>
      <c r="K355" s="843"/>
      <c r="L355" s="843"/>
      <c r="M355" s="843"/>
      <c r="N355" s="632"/>
      <c r="O355" s="192"/>
      <c r="P355" s="263"/>
    </row>
    <row r="356" spans="1:16" s="293" customFormat="1" ht="15.75" hidden="1" outlineLevel="1" thickBot="1" x14ac:dyDescent="0.3">
      <c r="A356" s="248">
        <v>95</v>
      </c>
      <c r="B356" s="847"/>
      <c r="C356" s="629"/>
      <c r="D356" s="263"/>
      <c r="E356" s="263"/>
      <c r="F356" s="263"/>
      <c r="G356" s="263"/>
      <c r="H356" s="844"/>
      <c r="I356" s="263"/>
      <c r="J356" s="263"/>
      <c r="K356" s="843"/>
      <c r="L356" s="843"/>
      <c r="M356" s="843"/>
      <c r="N356" s="632"/>
      <c r="O356" s="192"/>
      <c r="P356" s="263"/>
    </row>
    <row r="357" spans="1:16" s="293" customFormat="1" ht="15.75" hidden="1" outlineLevel="1" thickBot="1" x14ac:dyDescent="0.3">
      <c r="A357" s="248">
        <v>96</v>
      </c>
      <c r="B357" s="847"/>
      <c r="C357" s="629"/>
      <c r="D357" s="263"/>
      <c r="E357" s="263"/>
      <c r="F357" s="263"/>
      <c r="G357" s="263"/>
      <c r="H357" s="844"/>
      <c r="I357" s="263"/>
      <c r="J357" s="263"/>
      <c r="K357" s="843"/>
      <c r="L357" s="843"/>
      <c r="M357" s="843"/>
      <c r="N357" s="632"/>
      <c r="O357" s="192"/>
      <c r="P357" s="263"/>
    </row>
    <row r="358" spans="1:16" s="293" customFormat="1" ht="15.75" hidden="1" outlineLevel="1" thickBot="1" x14ac:dyDescent="0.3">
      <c r="A358" s="248">
        <v>97</v>
      </c>
      <c r="B358" s="847"/>
      <c r="C358" s="629"/>
      <c r="D358" s="263"/>
      <c r="E358" s="263"/>
      <c r="F358" s="263"/>
      <c r="G358" s="263"/>
      <c r="H358" s="844"/>
      <c r="I358" s="263"/>
      <c r="J358" s="263"/>
      <c r="K358" s="843"/>
      <c r="L358" s="843"/>
      <c r="M358" s="843"/>
      <c r="N358" s="632"/>
      <c r="O358" s="192"/>
      <c r="P358" s="263"/>
    </row>
    <row r="359" spans="1:16" s="293" customFormat="1" ht="15.75" hidden="1" outlineLevel="1" thickBot="1" x14ac:dyDescent="0.3">
      <c r="A359" s="248">
        <v>98</v>
      </c>
      <c r="B359" s="847"/>
      <c r="C359" s="629"/>
      <c r="D359" s="263"/>
      <c r="E359" s="263"/>
      <c r="F359" s="263"/>
      <c r="G359" s="263"/>
      <c r="H359" s="844"/>
      <c r="I359" s="263"/>
      <c r="J359" s="263"/>
      <c r="K359" s="843"/>
      <c r="L359" s="843"/>
      <c r="M359" s="843"/>
      <c r="N359" s="632"/>
      <c r="O359" s="192"/>
      <c r="P359" s="263"/>
    </row>
    <row r="360" spans="1:16" s="293" customFormat="1" ht="15.75" hidden="1" outlineLevel="1" thickBot="1" x14ac:dyDescent="0.3">
      <c r="A360" s="248">
        <v>99</v>
      </c>
      <c r="B360" s="847"/>
      <c r="C360" s="629"/>
      <c r="D360" s="263"/>
      <c r="E360" s="263"/>
      <c r="F360" s="263"/>
      <c r="G360" s="263"/>
      <c r="H360" s="844"/>
      <c r="I360" s="263"/>
      <c r="J360" s="263"/>
      <c r="K360" s="843"/>
      <c r="L360" s="843"/>
      <c r="M360" s="843"/>
      <c r="N360" s="632"/>
      <c r="O360" s="192"/>
      <c r="P360" s="263"/>
    </row>
    <row r="361" spans="1:16" s="293" customFormat="1" ht="15.75" hidden="1" outlineLevel="1" thickBot="1" x14ac:dyDescent="0.3">
      <c r="A361" s="248">
        <v>100</v>
      </c>
      <c r="B361" s="847"/>
      <c r="C361" s="629"/>
      <c r="D361" s="263"/>
      <c r="E361" s="263"/>
      <c r="F361" s="263"/>
      <c r="G361" s="263"/>
      <c r="H361" s="844"/>
      <c r="I361" s="263"/>
      <c r="J361" s="263"/>
      <c r="K361" s="843"/>
      <c r="L361" s="843"/>
      <c r="M361" s="843"/>
      <c r="N361" s="632"/>
      <c r="O361" s="192"/>
      <c r="P361" s="263"/>
    </row>
    <row r="362" spans="1:16" s="293" customFormat="1" ht="15.75" hidden="1" outlineLevel="1" thickBot="1" x14ac:dyDescent="0.3">
      <c r="A362" s="248">
        <v>101</v>
      </c>
      <c r="B362" s="847"/>
      <c r="C362" s="192"/>
      <c r="D362" s="263"/>
      <c r="E362" s="263"/>
      <c r="F362" s="263"/>
      <c r="G362" s="263"/>
      <c r="H362" s="190"/>
      <c r="I362" s="263"/>
      <c r="J362" s="190"/>
      <c r="K362" s="190"/>
      <c r="L362" s="190"/>
      <c r="M362" s="190"/>
      <c r="N362" s="632"/>
      <c r="O362" s="192"/>
      <c r="P362" s="263"/>
    </row>
    <row r="363" spans="1:16" s="293" customFormat="1" ht="15.75" hidden="1" outlineLevel="1" thickBot="1" x14ac:dyDescent="0.3">
      <c r="A363" s="248">
        <v>102</v>
      </c>
      <c r="B363" s="190"/>
      <c r="C363" s="192"/>
      <c r="D363" s="190"/>
      <c r="E363" s="190"/>
      <c r="F363" s="190"/>
      <c r="G363" s="190"/>
      <c r="H363" s="190"/>
      <c r="I363" s="190"/>
      <c r="J363" s="190"/>
      <c r="K363" s="190"/>
      <c r="L363" s="190"/>
      <c r="M363" s="190"/>
      <c r="N363" s="190"/>
      <c r="O363" s="190"/>
      <c r="P363" s="190"/>
    </row>
    <row r="364" spans="1:16" s="293" customFormat="1" ht="15.75" hidden="1" outlineLevel="1" thickBot="1" x14ac:dyDescent="0.3">
      <c r="A364" s="248">
        <v>103</v>
      </c>
      <c r="B364" s="190"/>
      <c r="C364" s="192"/>
      <c r="D364" s="190"/>
      <c r="E364" s="190"/>
      <c r="F364" s="190"/>
      <c r="G364" s="190"/>
      <c r="H364" s="190"/>
      <c r="I364" s="190"/>
      <c r="J364" s="190"/>
      <c r="K364" s="190"/>
      <c r="L364" s="190"/>
      <c r="M364" s="190"/>
      <c r="N364" s="190"/>
      <c r="O364" s="190"/>
      <c r="P364" s="263"/>
    </row>
    <row r="365" spans="1:16" s="293" customFormat="1" ht="15.75" hidden="1" outlineLevel="1" thickBot="1" x14ac:dyDescent="0.3">
      <c r="A365" s="248">
        <v>104</v>
      </c>
      <c r="B365" s="190"/>
      <c r="C365" s="192"/>
      <c r="D365" s="190"/>
      <c r="E365" s="190"/>
      <c r="F365" s="190"/>
      <c r="G365" s="190"/>
      <c r="H365" s="190"/>
      <c r="I365" s="190"/>
      <c r="J365" s="190"/>
      <c r="K365" s="190"/>
      <c r="L365" s="190"/>
      <c r="M365" s="190"/>
      <c r="N365" s="190"/>
      <c r="O365" s="190"/>
      <c r="P365" s="263"/>
    </row>
    <row r="366" spans="1:16" s="293" customFormat="1" ht="15.75" hidden="1" outlineLevel="1" thickBot="1" x14ac:dyDescent="0.3">
      <c r="A366" s="248">
        <v>105</v>
      </c>
      <c r="B366" s="190"/>
      <c r="C366" s="192"/>
      <c r="D366" s="190"/>
      <c r="E366" s="190"/>
      <c r="F366" s="190"/>
      <c r="G366" s="190"/>
      <c r="H366" s="190"/>
      <c r="I366" s="190"/>
      <c r="J366" s="190"/>
      <c r="K366" s="190"/>
      <c r="L366" s="190"/>
      <c r="M366" s="190"/>
      <c r="N366" s="190"/>
      <c r="O366" s="190"/>
      <c r="P366" s="263"/>
    </row>
    <row r="367" spans="1:16" s="293" customFormat="1" ht="15.75" hidden="1" outlineLevel="1" thickBot="1" x14ac:dyDescent="0.3">
      <c r="A367" s="248">
        <v>106</v>
      </c>
      <c r="B367" s="847"/>
      <c r="C367" s="629"/>
      <c r="D367" s="263"/>
      <c r="E367" s="263"/>
      <c r="F367" s="263"/>
      <c r="G367" s="263"/>
      <c r="H367" s="844"/>
      <c r="I367" s="263"/>
      <c r="J367" s="263"/>
      <c r="K367" s="843"/>
      <c r="L367" s="843"/>
      <c r="M367" s="843"/>
      <c r="N367" s="151"/>
      <c r="O367" s="190"/>
      <c r="P367" s="263"/>
    </row>
    <row r="368" spans="1:16" s="293" customFormat="1" ht="15.75" hidden="1" outlineLevel="1" thickBot="1" x14ac:dyDescent="0.3">
      <c r="A368" s="248">
        <v>107</v>
      </c>
      <c r="B368" s="847"/>
      <c r="C368" s="629"/>
      <c r="D368" s="263"/>
      <c r="E368" s="263"/>
      <c r="F368" s="263"/>
      <c r="G368" s="263"/>
      <c r="H368" s="844"/>
      <c r="I368" s="263"/>
      <c r="J368" s="263"/>
      <c r="K368" s="843"/>
      <c r="L368" s="843"/>
      <c r="M368" s="843"/>
      <c r="N368" s="151"/>
      <c r="O368" s="190"/>
      <c r="P368" s="263"/>
    </row>
    <row r="369" spans="1:16" s="293" customFormat="1" ht="15.75" hidden="1" outlineLevel="1" thickBot="1" x14ac:dyDescent="0.3">
      <c r="A369" s="248">
        <v>108</v>
      </c>
      <c r="B369" s="847"/>
      <c r="C369" s="629"/>
      <c r="D369" s="263"/>
      <c r="E369" s="263"/>
      <c r="F369" s="263"/>
      <c r="G369" s="263"/>
      <c r="H369" s="844"/>
      <c r="I369" s="263"/>
      <c r="J369" s="263"/>
      <c r="K369" s="843"/>
      <c r="L369" s="843"/>
      <c r="M369" s="843"/>
      <c r="N369" s="151"/>
      <c r="O369" s="190"/>
      <c r="P369" s="263"/>
    </row>
    <row r="370" spans="1:16" s="293" customFormat="1" ht="15.75" hidden="1" outlineLevel="1" thickBot="1" x14ac:dyDescent="0.3">
      <c r="A370" s="248">
        <v>109</v>
      </c>
      <c r="B370" s="847"/>
      <c r="C370" s="629"/>
      <c r="D370" s="263"/>
      <c r="E370" s="263"/>
      <c r="F370" s="263"/>
      <c r="G370" s="263"/>
      <c r="H370" s="844"/>
      <c r="I370" s="263"/>
      <c r="J370" s="263"/>
      <c r="K370" s="843"/>
      <c r="L370" s="843"/>
      <c r="M370" s="843"/>
      <c r="N370" s="151"/>
      <c r="O370" s="190"/>
      <c r="P370" s="190"/>
    </row>
    <row r="371" spans="1:16" s="293" customFormat="1" ht="15.75" hidden="1" outlineLevel="1" thickBot="1" x14ac:dyDescent="0.3">
      <c r="A371" s="248">
        <v>110</v>
      </c>
      <c r="B371" s="847"/>
      <c r="C371" s="629"/>
      <c r="D371" s="263"/>
      <c r="E371" s="263"/>
      <c r="F371" s="263"/>
      <c r="G371" s="263"/>
      <c r="H371" s="844"/>
      <c r="I371" s="263"/>
      <c r="J371" s="263"/>
      <c r="K371" s="843"/>
      <c r="L371" s="843"/>
      <c r="M371" s="843"/>
      <c r="N371" s="151"/>
      <c r="O371" s="190"/>
      <c r="P371" s="190"/>
    </row>
    <row r="372" spans="1:16" s="293" customFormat="1" ht="15.75" hidden="1" outlineLevel="1" thickBot="1" x14ac:dyDescent="0.3">
      <c r="A372" s="248">
        <v>111</v>
      </c>
      <c r="B372" s="847"/>
      <c r="C372" s="629"/>
      <c r="D372" s="263"/>
      <c r="E372" s="263"/>
      <c r="F372" s="263"/>
      <c r="G372" s="263"/>
      <c r="H372" s="844"/>
      <c r="I372" s="263"/>
      <c r="J372" s="263"/>
      <c r="K372" s="843"/>
      <c r="L372" s="843"/>
      <c r="M372" s="843"/>
      <c r="N372" s="151"/>
      <c r="O372" s="190"/>
      <c r="P372" s="190"/>
    </row>
    <row r="373" spans="1:16" s="293" customFormat="1" ht="15.75" hidden="1" outlineLevel="1" thickBot="1" x14ac:dyDescent="0.3">
      <c r="A373" s="248">
        <v>112</v>
      </c>
      <c r="B373" s="847"/>
      <c r="C373" s="629"/>
      <c r="D373" s="263"/>
      <c r="E373" s="263"/>
      <c r="F373" s="263"/>
      <c r="G373" s="263"/>
      <c r="H373" s="844"/>
      <c r="I373" s="263"/>
      <c r="J373" s="263"/>
      <c r="K373" s="843"/>
      <c r="L373" s="843"/>
      <c r="M373" s="843"/>
      <c r="N373" s="151"/>
      <c r="O373" s="190"/>
      <c r="P373" s="190"/>
    </row>
    <row r="374" spans="1:16" s="293" customFormat="1" ht="15.75" hidden="1" outlineLevel="1" thickBot="1" x14ac:dyDescent="0.3">
      <c r="A374" s="248">
        <v>113</v>
      </c>
      <c r="B374" s="847"/>
      <c r="C374" s="629"/>
      <c r="D374" s="263"/>
      <c r="E374" s="263"/>
      <c r="F374" s="263"/>
      <c r="G374" s="263"/>
      <c r="H374" s="844"/>
      <c r="I374" s="263"/>
      <c r="J374" s="263"/>
      <c r="K374" s="843"/>
      <c r="L374" s="843"/>
      <c r="M374" s="843"/>
      <c r="N374" s="151"/>
      <c r="O374" s="190"/>
      <c r="P374" s="190"/>
    </row>
    <row r="375" spans="1:16" s="293" customFormat="1" ht="15.75" hidden="1" outlineLevel="1" thickBot="1" x14ac:dyDescent="0.3">
      <c r="A375" s="248">
        <v>114</v>
      </c>
      <c r="B375" s="847"/>
      <c r="C375" s="629"/>
      <c r="D375" s="263"/>
      <c r="E375" s="263"/>
      <c r="F375" s="263"/>
      <c r="G375" s="263"/>
      <c r="H375" s="844"/>
      <c r="I375" s="263"/>
      <c r="J375" s="263"/>
      <c r="K375" s="843"/>
      <c r="L375" s="843"/>
      <c r="M375" s="843"/>
      <c r="N375" s="151"/>
      <c r="O375" s="190"/>
      <c r="P375" s="190"/>
    </row>
    <row r="376" spans="1:16" s="293" customFormat="1" ht="15.75" hidden="1" outlineLevel="1" thickBot="1" x14ac:dyDescent="0.3">
      <c r="A376" s="248">
        <v>115</v>
      </c>
      <c r="B376" s="847"/>
      <c r="C376" s="629"/>
      <c r="D376" s="263"/>
      <c r="E376" s="263"/>
      <c r="F376" s="263"/>
      <c r="G376" s="263"/>
      <c r="H376" s="844"/>
      <c r="I376" s="263"/>
      <c r="J376" s="263"/>
      <c r="K376" s="843"/>
      <c r="L376" s="843"/>
      <c r="M376" s="843"/>
      <c r="N376" s="151"/>
      <c r="O376" s="190"/>
      <c r="P376" s="190"/>
    </row>
    <row r="377" spans="1:16" s="293" customFormat="1" ht="15.75" hidden="1" outlineLevel="1" thickBot="1" x14ac:dyDescent="0.3">
      <c r="A377" s="248">
        <v>116</v>
      </c>
      <c r="B377" s="847"/>
      <c r="C377" s="629"/>
      <c r="D377" s="263"/>
      <c r="E377" s="263"/>
      <c r="F377" s="263"/>
      <c r="G377" s="263"/>
      <c r="H377" s="844"/>
      <c r="I377" s="263"/>
      <c r="J377" s="263"/>
      <c r="K377" s="843"/>
      <c r="L377" s="843"/>
      <c r="M377" s="843"/>
      <c r="N377" s="151"/>
      <c r="O377" s="190"/>
      <c r="P377" s="190"/>
    </row>
    <row r="378" spans="1:16" s="293" customFormat="1" ht="15.75" hidden="1" outlineLevel="1" thickBot="1" x14ac:dyDescent="0.3">
      <c r="A378" s="248">
        <v>117</v>
      </c>
      <c r="B378" s="847"/>
      <c r="C378" s="629"/>
      <c r="D378" s="263"/>
      <c r="E378" s="263"/>
      <c r="F378" s="263"/>
      <c r="G378" s="263"/>
      <c r="H378" s="844"/>
      <c r="I378" s="263"/>
      <c r="J378" s="263"/>
      <c r="K378" s="843"/>
      <c r="L378" s="843"/>
      <c r="M378" s="843"/>
      <c r="N378" s="151"/>
      <c r="O378" s="190"/>
      <c r="P378" s="190"/>
    </row>
    <row r="379" spans="1:16" s="293" customFormat="1" ht="15.75" hidden="1" outlineLevel="1" thickBot="1" x14ac:dyDescent="0.3">
      <c r="A379" s="248">
        <v>118</v>
      </c>
      <c r="B379" s="847"/>
      <c r="C379" s="629"/>
      <c r="D379" s="263"/>
      <c r="E379" s="263"/>
      <c r="F379" s="263"/>
      <c r="G379" s="263"/>
      <c r="H379" s="844"/>
      <c r="I379" s="263"/>
      <c r="J379" s="263"/>
      <c r="K379" s="843"/>
      <c r="L379" s="843"/>
      <c r="M379" s="843"/>
      <c r="N379" s="151"/>
      <c r="O379" s="190"/>
      <c r="P379" s="190"/>
    </row>
    <row r="380" spans="1:16" s="293" customFormat="1" ht="15.75" hidden="1" outlineLevel="1" thickBot="1" x14ac:dyDescent="0.3">
      <c r="A380" s="248">
        <v>119</v>
      </c>
      <c r="B380" s="847"/>
      <c r="C380" s="629"/>
      <c r="D380" s="263"/>
      <c r="E380" s="263"/>
      <c r="F380" s="263"/>
      <c r="G380" s="263"/>
      <c r="H380" s="844"/>
      <c r="I380" s="263"/>
      <c r="J380" s="263"/>
      <c r="K380" s="843"/>
      <c r="L380" s="843"/>
      <c r="M380" s="843"/>
      <c r="N380" s="151"/>
      <c r="O380" s="190"/>
      <c r="P380" s="190"/>
    </row>
    <row r="381" spans="1:16" s="293" customFormat="1" ht="15.75" hidden="1" outlineLevel="1" thickBot="1" x14ac:dyDescent="0.3">
      <c r="A381" s="248">
        <v>120</v>
      </c>
      <c r="B381" s="847"/>
      <c r="C381" s="629"/>
      <c r="D381" s="263"/>
      <c r="E381" s="263"/>
      <c r="F381" s="263"/>
      <c r="G381" s="263"/>
      <c r="H381" s="844"/>
      <c r="I381" s="263"/>
      <c r="J381" s="263"/>
      <c r="K381" s="843"/>
      <c r="L381" s="843"/>
      <c r="M381" s="843"/>
      <c r="N381" s="151"/>
      <c r="O381" s="190"/>
      <c r="P381" s="190"/>
    </row>
    <row r="382" spans="1:16" s="293" customFormat="1" ht="15.75" hidden="1" outlineLevel="1" thickBot="1" x14ac:dyDescent="0.3">
      <c r="A382" s="248">
        <v>121</v>
      </c>
      <c r="B382" s="847"/>
      <c r="C382" s="629"/>
      <c r="D382" s="263"/>
      <c r="E382" s="263"/>
      <c r="F382" s="263"/>
      <c r="G382" s="263"/>
      <c r="H382" s="844"/>
      <c r="I382" s="263"/>
      <c r="J382" s="263"/>
      <c r="K382" s="843"/>
      <c r="L382" s="843"/>
      <c r="M382" s="843"/>
      <c r="N382" s="151"/>
      <c r="O382" s="190"/>
      <c r="P382" s="190"/>
    </row>
    <row r="383" spans="1:16" s="293" customFormat="1" ht="15.75" hidden="1" outlineLevel="1" thickBot="1" x14ac:dyDescent="0.3">
      <c r="A383" s="248">
        <v>122</v>
      </c>
      <c r="B383" s="847"/>
      <c r="C383" s="629"/>
      <c r="D383" s="52"/>
      <c r="E383" s="52"/>
      <c r="F383" s="263"/>
      <c r="G383" s="52"/>
      <c r="H383" s="336"/>
      <c r="I383" s="52"/>
      <c r="J383" s="52"/>
      <c r="K383" s="51"/>
      <c r="L383" s="51"/>
      <c r="M383" s="51"/>
      <c r="N383" s="151"/>
    </row>
    <row r="384" spans="1:16" s="293" customFormat="1" ht="15.75" hidden="1" outlineLevel="1" thickBot="1" x14ac:dyDescent="0.3">
      <c r="A384" s="248">
        <v>123</v>
      </c>
      <c r="B384" s="847"/>
      <c r="C384" s="629"/>
      <c r="D384" s="52"/>
      <c r="E384" s="52"/>
      <c r="F384" s="263"/>
      <c r="G384" s="52"/>
      <c r="H384" s="336"/>
      <c r="I384" s="52"/>
      <c r="J384" s="52"/>
      <c r="K384" s="51"/>
      <c r="L384" s="51"/>
      <c r="M384" s="51"/>
      <c r="N384" s="151"/>
    </row>
    <row r="385" spans="1:16" s="293" customFormat="1" ht="15.75" hidden="1" outlineLevel="1" thickBot="1" x14ac:dyDescent="0.3">
      <c r="A385" s="248">
        <v>124</v>
      </c>
      <c r="B385" s="847"/>
      <c r="C385" s="629"/>
      <c r="D385" s="52"/>
      <c r="E385" s="52"/>
      <c r="F385" s="263"/>
      <c r="G385" s="52"/>
      <c r="H385" s="336"/>
      <c r="I385" s="52"/>
      <c r="J385" s="52"/>
      <c r="K385" s="51"/>
      <c r="L385" s="51"/>
      <c r="M385" s="51"/>
      <c r="N385" s="151"/>
    </row>
    <row r="386" spans="1:16" s="293" customFormat="1" ht="15.75" hidden="1" outlineLevel="1" thickBot="1" x14ac:dyDescent="0.3">
      <c r="A386" s="248">
        <v>125</v>
      </c>
      <c r="B386" s="847"/>
      <c r="C386" s="629"/>
      <c r="D386" s="52"/>
      <c r="E386" s="52"/>
      <c r="F386" s="263"/>
      <c r="G386" s="52"/>
      <c r="H386" s="336"/>
      <c r="I386" s="52"/>
      <c r="J386" s="52"/>
      <c r="K386" s="51"/>
      <c r="L386" s="51"/>
      <c r="M386" s="51"/>
      <c r="N386" s="151"/>
    </row>
    <row r="387" spans="1:16" s="293" customFormat="1" ht="15.75" hidden="1" outlineLevel="1" thickBot="1" x14ac:dyDescent="0.3">
      <c r="A387" s="248">
        <v>126</v>
      </c>
      <c r="B387" s="847"/>
      <c r="C387" s="629"/>
      <c r="D387" s="52"/>
      <c r="E387" s="52"/>
      <c r="F387" s="263"/>
      <c r="G387" s="52"/>
      <c r="H387" s="336"/>
      <c r="I387" s="52"/>
      <c r="J387" s="52"/>
      <c r="K387" s="51"/>
      <c r="L387" s="51"/>
      <c r="M387" s="51"/>
      <c r="N387" s="151"/>
    </row>
    <row r="388" spans="1:16" s="293" customFormat="1" ht="15.75" hidden="1" outlineLevel="1" thickBot="1" x14ac:dyDescent="0.3">
      <c r="A388" s="248">
        <v>127</v>
      </c>
      <c r="B388" s="847"/>
      <c r="C388" s="629"/>
      <c r="D388" s="52"/>
      <c r="E388" s="52"/>
      <c r="F388" s="263"/>
      <c r="G388" s="52"/>
      <c r="H388" s="336"/>
      <c r="I388" s="52"/>
      <c r="J388" s="52"/>
      <c r="K388" s="51"/>
      <c r="L388" s="51"/>
      <c r="M388" s="51"/>
      <c r="N388" s="151"/>
    </row>
    <row r="389" spans="1:16" s="293" customFormat="1" ht="15.75" hidden="1" outlineLevel="1" thickBot="1" x14ac:dyDescent="0.3">
      <c r="A389" s="248">
        <v>128</v>
      </c>
      <c r="B389" s="847"/>
      <c r="C389" s="629"/>
      <c r="D389" s="52"/>
      <c r="E389" s="52"/>
      <c r="F389" s="263"/>
      <c r="G389" s="52"/>
      <c r="H389" s="336"/>
      <c r="I389" s="52"/>
      <c r="J389" s="52"/>
      <c r="K389" s="51"/>
      <c r="L389" s="51"/>
      <c r="M389" s="51"/>
      <c r="N389" s="151"/>
    </row>
    <row r="390" spans="1:16" s="293" customFormat="1" ht="15.75" thickBot="1" x14ac:dyDescent="0.3">
      <c r="A390" s="848" t="s">
        <v>4983</v>
      </c>
      <c r="B390" s="837"/>
      <c r="C390" s="838"/>
      <c r="D390" s="839"/>
      <c r="E390" s="840"/>
      <c r="F390" s="840"/>
      <c r="G390" s="840"/>
      <c r="H390" s="841"/>
      <c r="I390" s="841"/>
      <c r="J390" s="840"/>
      <c r="K390" s="840"/>
      <c r="L390" s="840"/>
      <c r="M390" s="840"/>
      <c r="N390" s="468"/>
      <c r="O390" s="468"/>
      <c r="P390" s="468"/>
    </row>
    <row r="391" spans="1:16" s="293" customFormat="1" outlineLevel="1" x14ac:dyDescent="0.25">
      <c r="A391" s="248">
        <v>1</v>
      </c>
      <c r="B391" s="216" t="s">
        <v>7351</v>
      </c>
      <c r="C391" s="629" t="s">
        <v>6205</v>
      </c>
      <c r="D391" s="263">
        <v>2</v>
      </c>
      <c r="E391" s="263">
        <v>1</v>
      </c>
      <c r="F391" s="263" t="s">
        <v>71</v>
      </c>
      <c r="G391" s="263" t="s">
        <v>51</v>
      </c>
      <c r="H391" s="844" t="s">
        <v>1976</v>
      </c>
      <c r="I391" s="263">
        <v>84</v>
      </c>
      <c r="J391" s="263"/>
      <c r="K391" s="263"/>
      <c r="L391" s="844"/>
      <c r="M391" s="263"/>
      <c r="N391" s="632">
        <v>1</v>
      </c>
      <c r="O391" s="192">
        <v>0</v>
      </c>
      <c r="P391" s="192"/>
    </row>
    <row r="392" spans="1:16" s="293" customFormat="1" ht="15.75" outlineLevel="1" thickBot="1" x14ac:dyDescent="0.3">
      <c r="A392" s="248">
        <v>2</v>
      </c>
      <c r="B392" s="216" t="s">
        <v>7352</v>
      </c>
      <c r="C392" s="849" t="s">
        <v>7342</v>
      </c>
      <c r="D392" s="850">
        <v>3</v>
      </c>
      <c r="E392" s="850">
        <v>1</v>
      </c>
      <c r="F392" s="850" t="s">
        <v>71</v>
      </c>
      <c r="G392" s="850" t="s">
        <v>54</v>
      </c>
      <c r="H392" s="851" t="s">
        <v>72</v>
      </c>
      <c r="I392" s="850">
        <v>33</v>
      </c>
      <c r="J392" s="151"/>
      <c r="K392" s="845"/>
      <c r="L392" s="845"/>
      <c r="M392" s="263"/>
      <c r="N392" s="632">
        <v>1</v>
      </c>
      <c r="O392" s="192">
        <v>0</v>
      </c>
      <c r="P392" s="192"/>
    </row>
    <row r="393" spans="1:16" s="293" customFormat="1" outlineLevel="1" x14ac:dyDescent="0.25">
      <c r="A393" s="248">
        <v>3</v>
      </c>
      <c r="B393" s="216" t="s">
        <v>7353</v>
      </c>
      <c r="C393" s="629" t="s">
        <v>6207</v>
      </c>
      <c r="D393" s="263">
        <v>5</v>
      </c>
      <c r="E393" s="263">
        <v>1</v>
      </c>
      <c r="F393" s="263" t="s">
        <v>71</v>
      </c>
      <c r="G393" s="263" t="s">
        <v>51</v>
      </c>
      <c r="H393" s="844" t="s">
        <v>1976</v>
      </c>
      <c r="I393" s="263">
        <v>85</v>
      </c>
      <c r="J393" s="263"/>
      <c r="K393" s="845"/>
      <c r="L393" s="845"/>
      <c r="M393" s="263"/>
      <c r="N393" s="632">
        <v>1</v>
      </c>
      <c r="O393" s="192">
        <v>0</v>
      </c>
      <c r="P393" s="192"/>
    </row>
    <row r="394" spans="1:16" s="293" customFormat="1" outlineLevel="1" x14ac:dyDescent="0.25">
      <c r="A394" s="248">
        <v>4</v>
      </c>
      <c r="B394" s="216" t="s">
        <v>7354</v>
      </c>
      <c r="C394" s="629" t="s">
        <v>6209</v>
      </c>
      <c r="D394" s="263">
        <v>5</v>
      </c>
      <c r="E394" s="263">
        <v>1</v>
      </c>
      <c r="F394" s="263" t="s">
        <v>71</v>
      </c>
      <c r="G394" s="263" t="s">
        <v>51</v>
      </c>
      <c r="H394" s="844" t="s">
        <v>1976</v>
      </c>
      <c r="I394" s="263">
        <v>86</v>
      </c>
      <c r="J394" s="263"/>
      <c r="K394" s="263"/>
      <c r="L394" s="263"/>
      <c r="M394" s="263"/>
      <c r="N394" s="632">
        <v>1</v>
      </c>
      <c r="O394" s="192">
        <v>0</v>
      </c>
      <c r="P394" s="632"/>
    </row>
    <row r="395" spans="1:16" s="293" customFormat="1" outlineLevel="1" x14ac:dyDescent="0.25">
      <c r="A395" s="248">
        <v>5</v>
      </c>
      <c r="B395" s="216" t="s">
        <v>7355</v>
      </c>
      <c r="C395" s="629" t="s">
        <v>6199</v>
      </c>
      <c r="D395" s="263">
        <v>5</v>
      </c>
      <c r="E395" s="263">
        <v>1</v>
      </c>
      <c r="F395" s="263" t="s">
        <v>71</v>
      </c>
      <c r="G395" s="263" t="s">
        <v>51</v>
      </c>
      <c r="H395" s="844" t="s">
        <v>1976</v>
      </c>
      <c r="I395" s="263">
        <v>81</v>
      </c>
      <c r="J395" s="263"/>
      <c r="K395" s="263"/>
      <c r="L395" s="263"/>
      <c r="M395" s="263"/>
      <c r="N395" s="632">
        <v>1</v>
      </c>
      <c r="O395" s="192">
        <v>0</v>
      </c>
      <c r="P395" s="632"/>
    </row>
    <row r="396" spans="1:16" s="293" customFormat="1" outlineLevel="1" x14ac:dyDescent="0.25">
      <c r="A396" s="248">
        <v>6</v>
      </c>
      <c r="B396" s="216" t="s">
        <v>7356</v>
      </c>
      <c r="C396" s="629" t="s">
        <v>6201</v>
      </c>
      <c r="D396" s="263">
        <v>5</v>
      </c>
      <c r="E396" s="263">
        <v>1</v>
      </c>
      <c r="F396" s="263" t="s">
        <v>71</v>
      </c>
      <c r="G396" s="263" t="s">
        <v>51</v>
      </c>
      <c r="H396" s="844" t="s">
        <v>1976</v>
      </c>
      <c r="I396" s="263">
        <v>82</v>
      </c>
      <c r="J396" s="263"/>
      <c r="K396" s="263"/>
      <c r="L396" s="263"/>
      <c r="M396" s="263"/>
      <c r="N396" s="632">
        <v>1</v>
      </c>
      <c r="O396" s="192">
        <v>0</v>
      </c>
      <c r="P396" s="632"/>
    </row>
    <row r="397" spans="1:16" s="293" customFormat="1" outlineLevel="1" x14ac:dyDescent="0.25">
      <c r="A397" s="248">
        <v>7</v>
      </c>
      <c r="B397" s="216" t="s">
        <v>7357</v>
      </c>
      <c r="C397" s="629" t="s">
        <v>6203</v>
      </c>
      <c r="D397" s="263">
        <v>5</v>
      </c>
      <c r="E397" s="263">
        <v>1</v>
      </c>
      <c r="F397" s="263" t="s">
        <v>71</v>
      </c>
      <c r="G397" s="263" t="s">
        <v>51</v>
      </c>
      <c r="H397" s="844" t="s">
        <v>1976</v>
      </c>
      <c r="I397" s="263">
        <v>83</v>
      </c>
      <c r="J397" s="263"/>
      <c r="K397" s="263"/>
      <c r="L397" s="263"/>
      <c r="M397" s="263"/>
      <c r="N397" s="632">
        <v>1</v>
      </c>
      <c r="O397" s="192">
        <v>0</v>
      </c>
      <c r="P397" s="632"/>
    </row>
    <row r="398" spans="1:16" s="293" customFormat="1" outlineLevel="1" x14ac:dyDescent="0.25">
      <c r="A398" s="248">
        <v>8</v>
      </c>
      <c r="B398" s="216" t="s">
        <v>7358</v>
      </c>
      <c r="C398" s="629" t="s">
        <v>6207</v>
      </c>
      <c r="D398" s="263">
        <v>6</v>
      </c>
      <c r="E398" s="263">
        <v>1</v>
      </c>
      <c r="F398" s="263" t="s">
        <v>71</v>
      </c>
      <c r="G398" s="263" t="s">
        <v>51</v>
      </c>
      <c r="H398" s="844" t="s">
        <v>458</v>
      </c>
      <c r="I398" s="263">
        <v>85</v>
      </c>
      <c r="J398" s="263"/>
      <c r="K398" s="263"/>
      <c r="L398" s="263"/>
      <c r="M398" s="263"/>
      <c r="N398" s="632">
        <v>1</v>
      </c>
      <c r="O398" s="192">
        <v>0</v>
      </c>
      <c r="P398" s="632"/>
    </row>
    <row r="399" spans="1:16" s="293" customFormat="1" outlineLevel="1" x14ac:dyDescent="0.25">
      <c r="A399" s="248">
        <v>9</v>
      </c>
      <c r="B399" s="216" t="s">
        <v>7359</v>
      </c>
      <c r="C399" s="629" t="s">
        <v>6209</v>
      </c>
      <c r="D399" s="263">
        <v>6</v>
      </c>
      <c r="E399" s="629">
        <v>1</v>
      </c>
      <c r="F399" s="263" t="s">
        <v>71</v>
      </c>
      <c r="G399" s="629" t="s">
        <v>51</v>
      </c>
      <c r="H399" s="263" t="s">
        <v>458</v>
      </c>
      <c r="I399" s="629">
        <v>86</v>
      </c>
      <c r="J399" s="263"/>
      <c r="K399" s="263"/>
      <c r="L399" s="263"/>
      <c r="M399" s="263"/>
      <c r="N399" s="632">
        <v>1</v>
      </c>
      <c r="O399" s="192">
        <v>0</v>
      </c>
      <c r="P399" s="632"/>
    </row>
    <row r="400" spans="1:16" s="293" customFormat="1" outlineLevel="1" x14ac:dyDescent="0.25">
      <c r="A400" s="248">
        <v>10</v>
      </c>
      <c r="B400" s="216" t="s">
        <v>7360</v>
      </c>
      <c r="C400" s="629" t="s">
        <v>6199</v>
      </c>
      <c r="D400" s="263">
        <v>6</v>
      </c>
      <c r="E400" s="843">
        <v>1</v>
      </c>
      <c r="F400" s="263" t="s">
        <v>71</v>
      </c>
      <c r="G400" s="263" t="s">
        <v>51</v>
      </c>
      <c r="H400" s="844" t="s">
        <v>458</v>
      </c>
      <c r="I400" s="263">
        <v>81</v>
      </c>
      <c r="J400" s="263"/>
      <c r="K400" s="263"/>
      <c r="L400" s="263"/>
      <c r="M400" s="263"/>
      <c r="N400" s="632">
        <v>1</v>
      </c>
      <c r="O400" s="192">
        <v>0</v>
      </c>
      <c r="P400" s="632"/>
    </row>
    <row r="401" spans="1:16" s="293" customFormat="1" outlineLevel="1" x14ac:dyDescent="0.25">
      <c r="A401" s="248">
        <v>11</v>
      </c>
      <c r="B401" s="216" t="s">
        <v>7361</v>
      </c>
      <c r="C401" s="629" t="s">
        <v>6201</v>
      </c>
      <c r="D401" s="263">
        <v>6</v>
      </c>
      <c r="E401" s="843">
        <v>1</v>
      </c>
      <c r="F401" s="263" t="s">
        <v>71</v>
      </c>
      <c r="G401" s="263" t="s">
        <v>51</v>
      </c>
      <c r="H401" s="844" t="s">
        <v>458</v>
      </c>
      <c r="I401" s="263">
        <v>82</v>
      </c>
      <c r="J401" s="263"/>
      <c r="K401" s="263"/>
      <c r="L401" s="263"/>
      <c r="M401" s="263"/>
      <c r="N401" s="632">
        <v>1</v>
      </c>
      <c r="O401" s="192">
        <v>0</v>
      </c>
      <c r="P401" s="632"/>
    </row>
    <row r="402" spans="1:16" s="293" customFormat="1" outlineLevel="1" x14ac:dyDescent="0.25">
      <c r="A402" s="248">
        <v>12</v>
      </c>
      <c r="B402" s="216" t="s">
        <v>7362</v>
      </c>
      <c r="C402" s="629" t="s">
        <v>6203</v>
      </c>
      <c r="D402" s="263">
        <v>6</v>
      </c>
      <c r="E402" s="843">
        <v>1</v>
      </c>
      <c r="F402" s="263" t="s">
        <v>71</v>
      </c>
      <c r="G402" s="263" t="s">
        <v>51</v>
      </c>
      <c r="H402" s="844" t="s">
        <v>458</v>
      </c>
      <c r="I402" s="263">
        <v>83</v>
      </c>
      <c r="J402" s="263"/>
      <c r="K402" s="263"/>
      <c r="L402" s="263"/>
      <c r="M402" s="151"/>
      <c r="N402" s="632">
        <v>1</v>
      </c>
      <c r="O402" s="192">
        <v>0</v>
      </c>
      <c r="P402" s="632"/>
    </row>
    <row r="403" spans="1:16" s="293" customFormat="1" outlineLevel="1" x14ac:dyDescent="0.25">
      <c r="A403" s="248">
        <v>13</v>
      </c>
      <c r="B403" s="216" t="s">
        <v>7363</v>
      </c>
      <c r="C403" s="629" t="s">
        <v>6547</v>
      </c>
      <c r="D403" s="263">
        <v>8</v>
      </c>
      <c r="E403" s="843">
        <v>1</v>
      </c>
      <c r="F403" s="263" t="s">
        <v>71</v>
      </c>
      <c r="G403" s="263" t="s">
        <v>68</v>
      </c>
      <c r="H403" s="844" t="s">
        <v>72</v>
      </c>
      <c r="I403" s="263">
        <v>358</v>
      </c>
      <c r="J403" s="263"/>
      <c r="K403" s="263"/>
      <c r="L403" s="263"/>
      <c r="M403" s="263"/>
      <c r="N403" s="632">
        <v>1</v>
      </c>
      <c r="O403" s="192">
        <v>0</v>
      </c>
      <c r="P403" s="632"/>
    </row>
    <row r="404" spans="1:16" s="293" customFormat="1" outlineLevel="1" x14ac:dyDescent="0.25">
      <c r="A404" s="248">
        <v>14</v>
      </c>
      <c r="B404" s="216" t="s">
        <v>7364</v>
      </c>
      <c r="C404" s="629" t="s">
        <v>6213</v>
      </c>
      <c r="D404" s="263">
        <v>11</v>
      </c>
      <c r="E404" s="843">
        <v>5</v>
      </c>
      <c r="F404" s="263" t="s">
        <v>71</v>
      </c>
      <c r="G404" s="263" t="s">
        <v>51</v>
      </c>
      <c r="H404" s="844" t="s">
        <v>1979</v>
      </c>
      <c r="I404" s="263">
        <v>88</v>
      </c>
      <c r="J404" s="263"/>
      <c r="K404" s="263"/>
      <c r="L404" s="263"/>
      <c r="M404" s="263"/>
      <c r="N404" s="632">
        <v>1</v>
      </c>
      <c r="O404" s="192">
        <v>0</v>
      </c>
      <c r="P404" s="632"/>
    </row>
    <row r="405" spans="1:16" s="293" customFormat="1" outlineLevel="1" x14ac:dyDescent="0.25">
      <c r="A405" s="248">
        <v>15</v>
      </c>
      <c r="B405" s="216" t="s">
        <v>7365</v>
      </c>
      <c r="C405" s="629" t="s">
        <v>6215</v>
      </c>
      <c r="D405" s="263">
        <v>11</v>
      </c>
      <c r="E405" s="843">
        <v>5</v>
      </c>
      <c r="F405" s="263" t="s">
        <v>71</v>
      </c>
      <c r="G405" s="263" t="s">
        <v>51</v>
      </c>
      <c r="H405" s="844" t="s">
        <v>1979</v>
      </c>
      <c r="I405" s="263">
        <v>89</v>
      </c>
      <c r="J405" s="263"/>
      <c r="K405" s="263"/>
      <c r="L405" s="263"/>
      <c r="M405" s="263"/>
      <c r="N405" s="632">
        <v>1</v>
      </c>
      <c r="O405" s="192">
        <v>0</v>
      </c>
      <c r="P405" s="632"/>
    </row>
    <row r="406" spans="1:16" s="293" customFormat="1" outlineLevel="1" x14ac:dyDescent="0.25">
      <c r="A406" s="248">
        <v>16</v>
      </c>
      <c r="B406" s="216" t="s">
        <v>7366</v>
      </c>
      <c r="C406" s="629" t="s">
        <v>6213</v>
      </c>
      <c r="D406" s="263">
        <v>13</v>
      </c>
      <c r="E406" s="629">
        <v>5</v>
      </c>
      <c r="F406" s="263" t="s">
        <v>71</v>
      </c>
      <c r="G406" s="629" t="s">
        <v>51</v>
      </c>
      <c r="H406" s="263" t="s">
        <v>1981</v>
      </c>
      <c r="I406" s="629">
        <v>88</v>
      </c>
      <c r="J406" s="263"/>
      <c r="K406" s="263"/>
      <c r="L406" s="263"/>
      <c r="M406" s="263"/>
      <c r="N406" s="632">
        <v>1</v>
      </c>
      <c r="O406" s="192">
        <v>0</v>
      </c>
      <c r="P406" s="632"/>
    </row>
    <row r="407" spans="1:16" s="293" customFormat="1" outlineLevel="1" x14ac:dyDescent="0.25">
      <c r="A407" s="248">
        <v>17</v>
      </c>
      <c r="B407" s="216" t="s">
        <v>7367</v>
      </c>
      <c r="C407" s="629" t="s">
        <v>6215</v>
      </c>
      <c r="D407" s="263">
        <v>13</v>
      </c>
      <c r="E407" s="263">
        <v>5</v>
      </c>
      <c r="F407" s="263" t="s">
        <v>71</v>
      </c>
      <c r="G407" s="263" t="s">
        <v>51</v>
      </c>
      <c r="H407" s="844" t="s">
        <v>1981</v>
      </c>
      <c r="I407" s="263">
        <v>89</v>
      </c>
      <c r="J407" s="263"/>
      <c r="K407" s="263"/>
      <c r="L407" s="263"/>
      <c r="M407" s="263"/>
      <c r="N407" s="632">
        <v>1</v>
      </c>
      <c r="O407" s="192">
        <v>0</v>
      </c>
      <c r="P407" s="632"/>
    </row>
    <row r="408" spans="1:16" s="293" customFormat="1" outlineLevel="1" x14ac:dyDescent="0.25">
      <c r="A408" s="248">
        <v>18</v>
      </c>
      <c r="B408" s="216" t="s">
        <v>7368</v>
      </c>
      <c r="C408" s="629" t="s">
        <v>6213</v>
      </c>
      <c r="D408" s="263">
        <v>14</v>
      </c>
      <c r="E408" s="263">
        <v>2</v>
      </c>
      <c r="F408" s="263" t="s">
        <v>71</v>
      </c>
      <c r="G408" s="263" t="s">
        <v>51</v>
      </c>
      <c r="H408" s="844" t="s">
        <v>1977</v>
      </c>
      <c r="I408" s="263">
        <v>88</v>
      </c>
      <c r="J408" s="190"/>
      <c r="K408" s="190"/>
      <c r="L408" s="190"/>
      <c r="M408" s="190"/>
      <c r="N408" s="632">
        <v>1</v>
      </c>
      <c r="O408" s="192">
        <v>0</v>
      </c>
      <c r="P408" s="632"/>
    </row>
    <row r="409" spans="1:16" s="293" customFormat="1" outlineLevel="1" x14ac:dyDescent="0.25">
      <c r="A409" s="248">
        <v>19</v>
      </c>
      <c r="B409" s="216" t="s">
        <v>7369</v>
      </c>
      <c r="C409" s="629" t="s">
        <v>6215</v>
      </c>
      <c r="D409" s="263">
        <v>14</v>
      </c>
      <c r="E409" s="629">
        <v>2</v>
      </c>
      <c r="F409" s="263" t="s">
        <v>71</v>
      </c>
      <c r="G409" s="629" t="s">
        <v>51</v>
      </c>
      <c r="H409" s="263" t="s">
        <v>1977</v>
      </c>
      <c r="I409" s="629">
        <v>89</v>
      </c>
      <c r="J409" s="263"/>
      <c r="K409" s="190"/>
      <c r="L409" s="190"/>
      <c r="M409" s="190"/>
      <c r="N409" s="632">
        <v>1</v>
      </c>
      <c r="O409" s="192">
        <v>0</v>
      </c>
      <c r="P409" s="632"/>
    </row>
    <row r="410" spans="1:16" s="293" customFormat="1" outlineLevel="1" x14ac:dyDescent="0.25">
      <c r="A410" s="248">
        <v>20</v>
      </c>
      <c r="B410" s="216" t="s">
        <v>7370</v>
      </c>
      <c r="C410" s="629" t="s">
        <v>7342</v>
      </c>
      <c r="D410" s="263">
        <v>15</v>
      </c>
      <c r="E410" s="629">
        <v>2</v>
      </c>
      <c r="F410" s="263" t="s">
        <v>71</v>
      </c>
      <c r="G410" s="629" t="s">
        <v>62</v>
      </c>
      <c r="H410" s="263" t="s">
        <v>501</v>
      </c>
      <c r="I410" s="629">
        <v>4</v>
      </c>
      <c r="J410" s="263"/>
      <c r="K410" s="190"/>
      <c r="L410" s="190"/>
      <c r="M410" s="190"/>
      <c r="N410" s="632">
        <v>1</v>
      </c>
      <c r="O410" s="192">
        <v>0</v>
      </c>
      <c r="P410" s="632"/>
    </row>
    <row r="411" spans="1:16" s="293" customFormat="1" outlineLevel="1" x14ac:dyDescent="0.25">
      <c r="A411" s="248">
        <v>21</v>
      </c>
      <c r="B411" s="216" t="s">
        <v>7371</v>
      </c>
      <c r="C411" s="629" t="s">
        <v>7342</v>
      </c>
      <c r="D411" s="263">
        <v>16</v>
      </c>
      <c r="E411" s="629">
        <v>15</v>
      </c>
      <c r="F411" s="263"/>
      <c r="G411" s="629" t="s">
        <v>54</v>
      </c>
      <c r="H411" s="263" t="s">
        <v>72</v>
      </c>
      <c r="I411" s="629">
        <v>24</v>
      </c>
      <c r="J411" s="263"/>
      <c r="K411" s="190"/>
      <c r="L411" s="190"/>
      <c r="M411" s="190"/>
      <c r="N411" s="632">
        <v>1</v>
      </c>
      <c r="O411" s="192">
        <v>0</v>
      </c>
      <c r="P411" s="632"/>
    </row>
    <row r="412" spans="1:16" s="293" customFormat="1" outlineLevel="1" x14ac:dyDescent="0.25">
      <c r="A412" s="248">
        <v>22</v>
      </c>
      <c r="B412" s="216" t="s">
        <v>7372</v>
      </c>
      <c r="C412" s="629" t="s">
        <v>7342</v>
      </c>
      <c r="D412" s="263">
        <v>19</v>
      </c>
      <c r="E412" s="629">
        <v>60</v>
      </c>
      <c r="F412" s="263" t="s">
        <v>71</v>
      </c>
      <c r="G412" s="629" t="s">
        <v>62</v>
      </c>
      <c r="H412" s="263" t="s">
        <v>480</v>
      </c>
      <c r="I412" s="629">
        <v>4</v>
      </c>
      <c r="J412" s="263"/>
      <c r="K412" s="263"/>
      <c r="L412" s="263"/>
      <c r="M412" s="263"/>
      <c r="N412" s="632">
        <v>1</v>
      </c>
      <c r="O412" s="192">
        <v>0</v>
      </c>
      <c r="P412" s="632"/>
    </row>
    <row r="413" spans="1:16" s="293" customFormat="1" outlineLevel="1" x14ac:dyDescent="0.25">
      <c r="A413" s="248">
        <v>23</v>
      </c>
      <c r="B413" s="216" t="s">
        <v>7373</v>
      </c>
      <c r="C413" s="629" t="s">
        <v>7342</v>
      </c>
      <c r="D413" s="263">
        <v>20</v>
      </c>
      <c r="E413" s="629">
        <v>0</v>
      </c>
      <c r="F413" s="263" t="s">
        <v>71</v>
      </c>
      <c r="G413" s="629" t="s">
        <v>62</v>
      </c>
      <c r="H413" s="263" t="s">
        <v>481</v>
      </c>
      <c r="I413" s="629">
        <v>4</v>
      </c>
      <c r="J413" s="263"/>
      <c r="K413" s="263"/>
      <c r="L413" s="263"/>
      <c r="M413" s="263"/>
      <c r="N413" s="632">
        <v>1</v>
      </c>
      <c r="O413" s="192">
        <v>0</v>
      </c>
      <c r="P413" s="632"/>
    </row>
    <row r="414" spans="1:16" s="293" customFormat="1" outlineLevel="1" x14ac:dyDescent="0.25">
      <c r="A414" s="248">
        <v>24</v>
      </c>
      <c r="B414" s="216" t="s">
        <v>7374</v>
      </c>
      <c r="C414" s="629" t="s">
        <v>7342</v>
      </c>
      <c r="D414" s="263">
        <v>21</v>
      </c>
      <c r="E414" s="629">
        <v>70</v>
      </c>
      <c r="F414" s="263" t="s">
        <v>71</v>
      </c>
      <c r="G414" s="629" t="s">
        <v>62</v>
      </c>
      <c r="H414" s="263" t="s">
        <v>482</v>
      </c>
      <c r="I414" s="629">
        <v>4</v>
      </c>
      <c r="J414" s="263"/>
      <c r="K414" s="263"/>
      <c r="L414" s="263"/>
      <c r="M414" s="263"/>
      <c r="N414" s="632">
        <v>1</v>
      </c>
      <c r="O414" s="192">
        <v>0</v>
      </c>
      <c r="P414" s="632"/>
    </row>
    <row r="415" spans="1:16" s="293" customFormat="1" outlineLevel="1" x14ac:dyDescent="0.25">
      <c r="A415" s="248">
        <v>25</v>
      </c>
      <c r="B415" s="216" t="s">
        <v>7375</v>
      </c>
      <c r="C415" s="629" t="s">
        <v>7342</v>
      </c>
      <c r="D415" s="263">
        <v>22</v>
      </c>
      <c r="E415" s="843">
        <v>3</v>
      </c>
      <c r="F415" s="263" t="s">
        <v>71</v>
      </c>
      <c r="G415" s="263" t="s">
        <v>62</v>
      </c>
      <c r="H415" s="263" t="s">
        <v>483</v>
      </c>
      <c r="I415" s="263">
        <v>4</v>
      </c>
      <c r="J415" s="263"/>
      <c r="K415" s="263"/>
      <c r="L415" s="263"/>
      <c r="M415" s="263"/>
      <c r="N415" s="632">
        <v>1</v>
      </c>
      <c r="O415" s="192">
        <v>0</v>
      </c>
      <c r="P415" s="632"/>
    </row>
    <row r="416" spans="1:16" s="293" customFormat="1" outlineLevel="1" x14ac:dyDescent="0.25">
      <c r="A416" s="248">
        <v>26</v>
      </c>
      <c r="B416" s="216" t="s">
        <v>7376</v>
      </c>
      <c r="C416" s="629" t="s">
        <v>7342</v>
      </c>
      <c r="D416" s="263">
        <v>24</v>
      </c>
      <c r="E416" s="843">
        <v>60</v>
      </c>
      <c r="F416" s="263" t="s">
        <v>71</v>
      </c>
      <c r="G416" s="263" t="s">
        <v>62</v>
      </c>
      <c r="H416" s="263" t="s">
        <v>484</v>
      </c>
      <c r="I416" s="263">
        <v>4</v>
      </c>
      <c r="J416" s="263"/>
      <c r="K416" s="263"/>
      <c r="L416" s="263"/>
      <c r="M416" s="263"/>
      <c r="N416" s="632">
        <v>1</v>
      </c>
      <c r="O416" s="192">
        <v>0</v>
      </c>
      <c r="P416" s="632"/>
    </row>
    <row r="417" spans="1:16" s="293" customFormat="1" outlineLevel="1" x14ac:dyDescent="0.25">
      <c r="A417" s="248">
        <v>27</v>
      </c>
      <c r="B417" s="216" t="s">
        <v>7377</v>
      </c>
      <c r="C417" s="629" t="s">
        <v>7342</v>
      </c>
      <c r="D417" s="263">
        <v>25</v>
      </c>
      <c r="E417" s="843">
        <v>3</v>
      </c>
      <c r="F417" s="263" t="s">
        <v>71</v>
      </c>
      <c r="G417" s="263" t="s">
        <v>62</v>
      </c>
      <c r="H417" s="263" t="s">
        <v>485</v>
      </c>
      <c r="I417" s="263">
        <v>4</v>
      </c>
      <c r="J417" s="263"/>
      <c r="K417" s="263"/>
      <c r="L417" s="263"/>
      <c r="M417" s="263"/>
      <c r="N417" s="632">
        <v>1</v>
      </c>
      <c r="O417" s="192">
        <v>1</v>
      </c>
      <c r="P417" s="632"/>
    </row>
    <row r="418" spans="1:16" s="293" customFormat="1" outlineLevel="1" x14ac:dyDescent="0.25">
      <c r="A418" s="248">
        <v>28</v>
      </c>
      <c r="B418" s="216" t="s">
        <v>7378</v>
      </c>
      <c r="C418" s="629" t="s">
        <v>7342</v>
      </c>
      <c r="D418" s="263">
        <v>26</v>
      </c>
      <c r="E418" s="843">
        <v>0</v>
      </c>
      <c r="F418" s="263" t="s">
        <v>71</v>
      </c>
      <c r="G418" s="263" t="s">
        <v>62</v>
      </c>
      <c r="H418" s="263" t="s">
        <v>486</v>
      </c>
      <c r="I418" s="263">
        <v>4</v>
      </c>
      <c r="J418" s="263"/>
      <c r="K418" s="263"/>
      <c r="L418" s="263"/>
      <c r="M418" s="263"/>
      <c r="N418" s="632">
        <v>1</v>
      </c>
      <c r="O418" s="192">
        <v>1</v>
      </c>
      <c r="P418" s="632"/>
    </row>
    <row r="419" spans="1:16" s="293" customFormat="1" outlineLevel="1" x14ac:dyDescent="0.25">
      <c r="A419" s="248">
        <v>29</v>
      </c>
      <c r="B419" s="216" t="s">
        <v>7379</v>
      </c>
      <c r="C419" s="629" t="s">
        <v>7342</v>
      </c>
      <c r="D419" s="263">
        <v>27</v>
      </c>
      <c r="E419" s="843">
        <v>0</v>
      </c>
      <c r="F419" s="263" t="s">
        <v>71</v>
      </c>
      <c r="G419" s="263" t="s">
        <v>62</v>
      </c>
      <c r="H419" s="263" t="s">
        <v>487</v>
      </c>
      <c r="I419" s="263">
        <v>4</v>
      </c>
      <c r="J419" s="263"/>
      <c r="K419" s="263"/>
      <c r="L419" s="263"/>
      <c r="M419" s="263"/>
      <c r="N419" s="632">
        <v>1</v>
      </c>
      <c r="O419" s="192">
        <v>0</v>
      </c>
      <c r="P419" s="632"/>
    </row>
    <row r="420" spans="1:16" s="293" customFormat="1" outlineLevel="1" x14ac:dyDescent="0.25">
      <c r="A420" s="248">
        <v>30</v>
      </c>
      <c r="B420" s="216" t="s">
        <v>7380</v>
      </c>
      <c r="C420" s="629" t="s">
        <v>7342</v>
      </c>
      <c r="D420" s="263">
        <v>28</v>
      </c>
      <c r="E420" s="629">
        <v>0</v>
      </c>
      <c r="F420" s="263" t="s">
        <v>71</v>
      </c>
      <c r="G420" s="629" t="s">
        <v>62</v>
      </c>
      <c r="H420" s="263" t="s">
        <v>1365</v>
      </c>
      <c r="I420" s="629">
        <v>4</v>
      </c>
      <c r="J420" s="263"/>
      <c r="K420" s="263"/>
      <c r="L420" s="263"/>
      <c r="M420" s="263"/>
      <c r="N420" s="632">
        <v>1</v>
      </c>
      <c r="O420" s="192">
        <v>0</v>
      </c>
      <c r="P420" s="632"/>
    </row>
    <row r="421" spans="1:16" s="293" customFormat="1" outlineLevel="1" x14ac:dyDescent="0.25">
      <c r="A421" s="248">
        <v>31</v>
      </c>
      <c r="B421" s="216" t="s">
        <v>7381</v>
      </c>
      <c r="C421" s="629" t="s">
        <v>7342</v>
      </c>
      <c r="D421" s="263">
        <v>28</v>
      </c>
      <c r="E421" s="629">
        <v>0</v>
      </c>
      <c r="F421" s="263" t="s">
        <v>71</v>
      </c>
      <c r="G421" s="629" t="s">
        <v>62</v>
      </c>
      <c r="H421" s="263" t="s">
        <v>1367</v>
      </c>
      <c r="I421" s="629">
        <v>4</v>
      </c>
      <c r="J421" s="263"/>
      <c r="K421" s="263"/>
      <c r="L421" s="263"/>
      <c r="M421" s="263"/>
      <c r="N421" s="632">
        <v>1</v>
      </c>
      <c r="O421" s="192">
        <v>0</v>
      </c>
      <c r="P421" s="632"/>
    </row>
    <row r="422" spans="1:16" s="293" customFormat="1" outlineLevel="1" x14ac:dyDescent="0.25">
      <c r="A422" s="248">
        <v>32</v>
      </c>
      <c r="B422" s="216" t="s">
        <v>7382</v>
      </c>
      <c r="C422" s="629" t="s">
        <v>7342</v>
      </c>
      <c r="D422" s="263">
        <v>31</v>
      </c>
      <c r="E422" s="629">
        <v>0</v>
      </c>
      <c r="F422" s="263" t="s">
        <v>71</v>
      </c>
      <c r="G422" s="629" t="s">
        <v>62</v>
      </c>
      <c r="H422" s="263" t="s">
        <v>1579</v>
      </c>
      <c r="I422" s="629">
        <v>4</v>
      </c>
      <c r="J422" s="263"/>
      <c r="K422" s="263"/>
      <c r="L422" s="263"/>
      <c r="M422" s="263"/>
      <c r="N422" s="632">
        <v>1</v>
      </c>
      <c r="O422" s="192">
        <v>0</v>
      </c>
      <c r="P422" s="632"/>
    </row>
    <row r="423" spans="1:16" s="293" customFormat="1" outlineLevel="1" x14ac:dyDescent="0.25">
      <c r="A423" s="248">
        <v>33</v>
      </c>
      <c r="B423" s="216" t="s">
        <v>7383</v>
      </c>
      <c r="C423" s="629" t="s">
        <v>7342</v>
      </c>
      <c r="D423" s="263">
        <v>30</v>
      </c>
      <c r="E423" s="629">
        <v>0</v>
      </c>
      <c r="F423" s="263" t="s">
        <v>71</v>
      </c>
      <c r="G423" s="629" t="s">
        <v>62</v>
      </c>
      <c r="H423" s="263" t="s">
        <v>677</v>
      </c>
      <c r="I423" s="629">
        <v>4</v>
      </c>
      <c r="J423" s="263"/>
      <c r="K423" s="263"/>
      <c r="L423" s="263"/>
      <c r="M423" s="263"/>
      <c r="N423" s="632">
        <v>1</v>
      </c>
      <c r="O423" s="192">
        <v>0</v>
      </c>
      <c r="P423" s="632"/>
    </row>
    <row r="424" spans="1:16" s="293" customFormat="1" outlineLevel="1" x14ac:dyDescent="0.25">
      <c r="A424" s="248">
        <v>34</v>
      </c>
      <c r="B424" s="216"/>
      <c r="C424" s="629"/>
      <c r="D424" s="263"/>
      <c r="E424" s="629"/>
      <c r="F424" s="263"/>
      <c r="G424" s="629"/>
      <c r="H424" s="263"/>
      <c r="I424" s="629"/>
      <c r="J424" s="263"/>
      <c r="K424" s="263"/>
      <c r="L424" s="263"/>
      <c r="M424" s="263"/>
      <c r="N424" s="632"/>
      <c r="O424" s="192"/>
      <c r="P424" s="632"/>
    </row>
    <row r="425" spans="1:16" s="293" customFormat="1" outlineLevel="1" x14ac:dyDescent="0.25">
      <c r="A425" s="248">
        <v>35</v>
      </c>
      <c r="B425" s="216"/>
      <c r="C425" s="629"/>
      <c r="D425" s="263"/>
      <c r="E425" s="629"/>
      <c r="F425" s="263"/>
      <c r="G425" s="629"/>
      <c r="H425" s="263"/>
      <c r="I425" s="629"/>
      <c r="J425" s="263"/>
      <c r="K425" s="263"/>
      <c r="L425" s="263"/>
      <c r="M425" s="263"/>
      <c r="N425" s="632"/>
      <c r="O425" s="192"/>
      <c r="P425" s="632"/>
    </row>
    <row r="426" spans="1:16" s="293" customFormat="1" outlineLevel="1" x14ac:dyDescent="0.25">
      <c r="A426" s="248">
        <v>36</v>
      </c>
      <c r="B426" s="216"/>
      <c r="C426" s="629"/>
      <c r="D426" s="263"/>
      <c r="E426" s="629"/>
      <c r="F426" s="263"/>
      <c r="G426" s="629"/>
      <c r="H426" s="263"/>
      <c r="I426" s="629"/>
      <c r="J426" s="263"/>
      <c r="K426" s="263"/>
      <c r="L426" s="263"/>
      <c r="M426" s="263"/>
      <c r="N426" s="632"/>
      <c r="O426" s="192"/>
      <c r="P426" s="632"/>
    </row>
    <row r="427" spans="1:16" s="293" customFormat="1" outlineLevel="1" x14ac:dyDescent="0.25">
      <c r="A427" s="248">
        <v>37</v>
      </c>
      <c r="B427" s="216"/>
      <c r="C427" s="629"/>
      <c r="D427" s="263"/>
      <c r="E427" s="629"/>
      <c r="F427" s="263"/>
      <c r="G427" s="629"/>
      <c r="H427" s="263"/>
      <c r="I427" s="629"/>
      <c r="J427" s="263"/>
      <c r="K427" s="263"/>
      <c r="L427" s="263"/>
      <c r="M427" s="263"/>
      <c r="N427" s="632"/>
      <c r="O427" s="192"/>
      <c r="P427" s="632"/>
    </row>
    <row r="428" spans="1:16" s="293" customFormat="1" outlineLevel="1" x14ac:dyDescent="0.25">
      <c r="A428" s="248">
        <v>38</v>
      </c>
      <c r="B428" s="216"/>
      <c r="C428" s="629"/>
      <c r="D428" s="263"/>
      <c r="E428" s="629"/>
      <c r="F428" s="263"/>
      <c r="G428" s="629"/>
      <c r="H428" s="263"/>
      <c r="I428" s="629"/>
      <c r="J428" s="263"/>
      <c r="K428" s="263"/>
      <c r="L428" s="263"/>
      <c r="M428" s="263"/>
      <c r="N428" s="632"/>
      <c r="O428" s="192"/>
      <c r="P428" s="632"/>
    </row>
    <row r="429" spans="1:16" s="293" customFormat="1" outlineLevel="1" x14ac:dyDescent="0.25">
      <c r="A429" s="248">
        <v>39</v>
      </c>
      <c r="B429" s="216"/>
      <c r="C429" s="629"/>
      <c r="D429" s="263"/>
      <c r="E429" s="629"/>
      <c r="F429" s="263"/>
      <c r="G429" s="629"/>
      <c r="H429" s="263"/>
      <c r="I429" s="629"/>
      <c r="J429" s="263"/>
      <c r="K429" s="263"/>
      <c r="L429" s="263"/>
      <c r="M429" s="263"/>
      <c r="N429" s="632"/>
      <c r="O429" s="192"/>
      <c r="P429" s="632"/>
    </row>
    <row r="430" spans="1:16" s="293" customFormat="1" outlineLevel="1" x14ac:dyDescent="0.25">
      <c r="A430" s="248">
        <v>40</v>
      </c>
      <c r="B430" s="216"/>
      <c r="C430" s="629"/>
      <c r="D430" s="263"/>
      <c r="E430" s="629"/>
      <c r="F430" s="263"/>
      <c r="G430" s="629"/>
      <c r="H430" s="263"/>
      <c r="I430" s="629"/>
      <c r="J430" s="263"/>
      <c r="K430" s="263"/>
      <c r="L430" s="263"/>
      <c r="M430" s="263"/>
      <c r="N430" s="632"/>
      <c r="O430" s="192"/>
      <c r="P430" s="632"/>
    </row>
    <row r="431" spans="1:16" s="293" customFormat="1" outlineLevel="1" x14ac:dyDescent="0.25">
      <c r="A431" s="248">
        <v>41</v>
      </c>
      <c r="B431" s="216"/>
      <c r="C431" s="629"/>
      <c r="D431" s="263"/>
      <c r="E431" s="629"/>
      <c r="F431" s="263"/>
      <c r="G431" s="629"/>
      <c r="H431" s="263"/>
      <c r="I431" s="629"/>
      <c r="J431" s="263"/>
      <c r="K431" s="263"/>
      <c r="L431" s="263"/>
      <c r="M431" s="263"/>
      <c r="N431" s="632"/>
      <c r="O431" s="192"/>
      <c r="P431" s="632"/>
    </row>
    <row r="432" spans="1:16" s="293" customFormat="1" outlineLevel="1" x14ac:dyDescent="0.25">
      <c r="A432" s="248">
        <v>42</v>
      </c>
      <c r="B432" s="216"/>
      <c r="C432" s="629"/>
      <c r="D432" s="263"/>
      <c r="E432" s="629"/>
      <c r="F432" s="263"/>
      <c r="G432" s="629"/>
      <c r="H432" s="263"/>
      <c r="I432" s="629"/>
      <c r="J432" s="263"/>
      <c r="K432" s="263"/>
      <c r="L432" s="263"/>
      <c r="M432" s="263"/>
      <c r="N432" s="632"/>
      <c r="O432" s="192"/>
      <c r="P432" s="632"/>
    </row>
    <row r="433" spans="1:16" s="293" customFormat="1" outlineLevel="1" x14ac:dyDescent="0.25">
      <c r="A433" s="248">
        <v>43</v>
      </c>
      <c r="B433" s="216"/>
      <c r="C433" s="629"/>
      <c r="D433" s="263"/>
      <c r="E433" s="629"/>
      <c r="F433" s="263"/>
      <c r="G433" s="629"/>
      <c r="H433" s="263"/>
      <c r="I433" s="629"/>
      <c r="J433" s="263"/>
      <c r="K433" s="263"/>
      <c r="L433" s="263"/>
      <c r="M433" s="263"/>
      <c r="N433" s="632"/>
      <c r="O433" s="192"/>
      <c r="P433" s="632"/>
    </row>
    <row r="434" spans="1:16" s="293" customFormat="1" outlineLevel="1" x14ac:dyDescent="0.25">
      <c r="A434" s="248">
        <v>44</v>
      </c>
      <c r="B434" s="216"/>
      <c r="C434" s="629"/>
      <c r="D434" s="263"/>
      <c r="E434" s="629"/>
      <c r="F434" s="263"/>
      <c r="G434" s="629"/>
      <c r="H434" s="263"/>
      <c r="I434" s="629"/>
      <c r="J434" s="263"/>
      <c r="K434" s="263"/>
      <c r="L434" s="263"/>
      <c r="M434" s="263"/>
      <c r="N434" s="632"/>
      <c r="O434" s="192"/>
      <c r="P434" s="632"/>
    </row>
    <row r="435" spans="1:16" s="293" customFormat="1" outlineLevel="1" x14ac:dyDescent="0.25">
      <c r="A435" s="248">
        <v>45</v>
      </c>
      <c r="B435" s="216"/>
      <c r="C435" s="629"/>
      <c r="D435" s="263"/>
      <c r="E435" s="629"/>
      <c r="F435" s="263"/>
      <c r="G435" s="629"/>
      <c r="H435" s="263"/>
      <c r="I435" s="629"/>
      <c r="J435" s="263"/>
      <c r="K435" s="263"/>
      <c r="L435" s="263"/>
      <c r="M435" s="263"/>
      <c r="N435" s="632"/>
      <c r="O435" s="192"/>
      <c r="P435" s="632"/>
    </row>
    <row r="436" spans="1:16" s="293" customFormat="1" outlineLevel="1" x14ac:dyDescent="0.25">
      <c r="A436" s="248">
        <v>46</v>
      </c>
      <c r="B436" s="216"/>
      <c r="C436" s="629"/>
      <c r="D436" s="263"/>
      <c r="E436" s="629"/>
      <c r="F436" s="263"/>
      <c r="G436" s="629"/>
      <c r="H436" s="263"/>
      <c r="I436" s="629"/>
      <c r="J436" s="263"/>
      <c r="K436" s="263"/>
      <c r="L436" s="263"/>
      <c r="M436" s="263"/>
      <c r="N436" s="632"/>
      <c r="O436" s="192"/>
      <c r="P436" s="632"/>
    </row>
    <row r="437" spans="1:16" s="293" customFormat="1" outlineLevel="1" x14ac:dyDescent="0.25">
      <c r="A437" s="248">
        <v>47</v>
      </c>
      <c r="B437" s="216"/>
      <c r="C437" s="629"/>
      <c r="D437" s="263"/>
      <c r="E437" s="629"/>
      <c r="F437" s="263"/>
      <c r="G437" s="629"/>
      <c r="H437" s="263"/>
      <c r="I437" s="629"/>
      <c r="J437" s="263"/>
      <c r="K437" s="263"/>
      <c r="L437" s="263"/>
      <c r="M437" s="263"/>
      <c r="N437" s="632"/>
      <c r="O437" s="192"/>
      <c r="P437" s="632"/>
    </row>
    <row r="438" spans="1:16" s="293" customFormat="1" outlineLevel="1" x14ac:dyDescent="0.25">
      <c r="A438" s="248">
        <v>48</v>
      </c>
      <c r="B438" s="216"/>
      <c r="C438" s="629"/>
      <c r="D438" s="843"/>
      <c r="E438" s="843"/>
      <c r="F438" s="263"/>
      <c r="G438" s="263"/>
      <c r="H438" s="263"/>
      <c r="I438" s="263"/>
      <c r="J438" s="263"/>
      <c r="K438" s="263"/>
      <c r="L438" s="263"/>
      <c r="M438" s="190"/>
      <c r="N438" s="632"/>
      <c r="O438" s="192"/>
      <c r="P438" s="632"/>
    </row>
    <row r="439" spans="1:16" s="293" customFormat="1" outlineLevel="1" x14ac:dyDescent="0.25">
      <c r="A439" s="248">
        <v>49</v>
      </c>
      <c r="B439" s="216"/>
      <c r="C439" s="629"/>
      <c r="D439" s="843"/>
      <c r="E439" s="843"/>
      <c r="F439" s="263"/>
      <c r="G439" s="263"/>
      <c r="H439" s="263"/>
      <c r="I439" s="263"/>
      <c r="J439" s="263"/>
      <c r="K439" s="263"/>
      <c r="L439" s="263"/>
      <c r="M439" s="190"/>
      <c r="N439" s="632"/>
      <c r="O439" s="192"/>
      <c r="P439" s="632"/>
    </row>
    <row r="440" spans="1:16" s="293" customFormat="1" outlineLevel="1" x14ac:dyDescent="0.25">
      <c r="A440" s="248">
        <v>50</v>
      </c>
      <c r="B440" s="216"/>
      <c r="C440" s="629"/>
      <c r="D440" s="843"/>
      <c r="E440" s="843"/>
      <c r="F440" s="263"/>
      <c r="G440" s="263"/>
      <c r="H440" s="263"/>
      <c r="I440" s="263"/>
      <c r="J440" s="263"/>
      <c r="K440" s="263"/>
      <c r="L440" s="263"/>
      <c r="M440" s="190"/>
      <c r="N440" s="632"/>
      <c r="O440" s="192"/>
      <c r="P440" s="632"/>
    </row>
    <row r="441" spans="1:16" s="293" customFormat="1" outlineLevel="1" x14ac:dyDescent="0.25">
      <c r="A441" s="248">
        <v>51</v>
      </c>
      <c r="B441" s="216"/>
      <c r="C441" s="629"/>
      <c r="D441" s="843"/>
      <c r="E441" s="843"/>
      <c r="F441" s="263"/>
      <c r="G441" s="263"/>
      <c r="H441" s="263"/>
      <c r="I441" s="263"/>
      <c r="J441" s="263"/>
      <c r="K441" s="263"/>
      <c r="L441" s="263"/>
      <c r="M441" s="190"/>
      <c r="N441" s="632"/>
      <c r="O441" s="192"/>
      <c r="P441" s="632"/>
    </row>
    <row r="442" spans="1:16" s="293" customFormat="1" outlineLevel="1" x14ac:dyDescent="0.25">
      <c r="A442" s="248">
        <v>52</v>
      </c>
      <c r="B442" s="216"/>
      <c r="C442" s="629"/>
      <c r="D442" s="843"/>
      <c r="E442" s="843"/>
      <c r="F442" s="263"/>
      <c r="G442" s="263"/>
      <c r="H442" s="263"/>
      <c r="I442" s="263"/>
      <c r="J442" s="263"/>
      <c r="K442" s="263"/>
      <c r="L442" s="263"/>
      <c r="M442" s="190"/>
      <c r="N442" s="632"/>
      <c r="O442" s="192"/>
      <c r="P442" s="632"/>
    </row>
    <row r="443" spans="1:16" s="293" customFormat="1" outlineLevel="1" x14ac:dyDescent="0.25">
      <c r="A443" s="248">
        <v>53</v>
      </c>
      <c r="B443" s="216"/>
      <c r="C443" s="629"/>
      <c r="D443" s="843"/>
      <c r="E443" s="843"/>
      <c r="F443" s="263"/>
      <c r="G443" s="263"/>
      <c r="H443" s="263"/>
      <c r="I443" s="263"/>
      <c r="J443" s="263"/>
      <c r="K443" s="263"/>
      <c r="L443" s="263"/>
      <c r="M443" s="190"/>
      <c r="N443" s="632"/>
      <c r="O443" s="192"/>
      <c r="P443" s="632"/>
    </row>
    <row r="444" spans="1:16" s="293" customFormat="1" outlineLevel="1" x14ac:dyDescent="0.25">
      <c r="A444" s="248">
        <v>54</v>
      </c>
      <c r="B444" s="216"/>
      <c r="C444" s="629"/>
      <c r="D444" s="843"/>
      <c r="E444" s="843"/>
      <c r="F444" s="263"/>
      <c r="G444" s="263"/>
      <c r="H444" s="263"/>
      <c r="I444" s="263"/>
      <c r="J444" s="263"/>
      <c r="K444" s="263"/>
      <c r="L444" s="263"/>
      <c r="M444" s="190"/>
      <c r="N444" s="632"/>
      <c r="O444" s="192"/>
      <c r="P444" s="632"/>
    </row>
    <row r="445" spans="1:16" s="293" customFormat="1" outlineLevel="1" x14ac:dyDescent="0.25">
      <c r="A445" s="248">
        <v>55</v>
      </c>
      <c r="B445" s="216"/>
      <c r="C445" s="629"/>
      <c r="D445" s="843"/>
      <c r="E445" s="843"/>
      <c r="F445" s="263"/>
      <c r="G445" s="263"/>
      <c r="H445" s="263"/>
      <c r="I445" s="263"/>
      <c r="J445" s="263"/>
      <c r="K445" s="263"/>
      <c r="L445" s="263"/>
      <c r="M445" s="263"/>
      <c r="N445" s="632"/>
      <c r="O445" s="192"/>
      <c r="P445" s="632"/>
    </row>
    <row r="446" spans="1:16" s="293" customFormat="1" ht="15.75" outlineLevel="1" thickBot="1" x14ac:dyDescent="0.3">
      <c r="A446" s="248">
        <v>56</v>
      </c>
      <c r="B446" s="216"/>
      <c r="C446" s="849"/>
      <c r="D446" s="853"/>
      <c r="E446" s="853"/>
      <c r="F446" s="850"/>
      <c r="G446" s="850"/>
      <c r="H446" s="850"/>
      <c r="I446" s="850"/>
      <c r="J446" s="263"/>
      <c r="K446" s="263"/>
      <c r="L446" s="263"/>
      <c r="M446" s="263"/>
      <c r="N446" s="632"/>
      <c r="O446" s="192"/>
      <c r="P446" s="632"/>
    </row>
    <row r="447" spans="1:16" s="293" customFormat="1" outlineLevel="1" x14ac:dyDescent="0.25">
      <c r="A447" s="248">
        <v>57</v>
      </c>
      <c r="B447" s="216"/>
      <c r="C447" s="192"/>
      <c r="D447" s="263"/>
      <c r="E447" s="843"/>
      <c r="F447" s="263"/>
      <c r="G447" s="263"/>
      <c r="H447" s="152"/>
      <c r="I447" s="263"/>
      <c r="J447" s="263"/>
      <c r="K447" s="263"/>
      <c r="L447" s="263"/>
      <c r="M447" s="263"/>
      <c r="N447" s="632"/>
      <c r="O447" s="192"/>
      <c r="P447" s="632"/>
    </row>
    <row r="448" spans="1:16" s="293" customFormat="1" outlineLevel="1" x14ac:dyDescent="0.25">
      <c r="A448" s="248">
        <v>58</v>
      </c>
      <c r="B448" s="335"/>
      <c r="C448" s="629"/>
      <c r="D448" s="263"/>
      <c r="E448" s="843"/>
      <c r="F448" s="263"/>
      <c r="G448" s="263"/>
      <c r="H448" s="844"/>
      <c r="I448" s="263"/>
      <c r="J448" s="263"/>
      <c r="K448" s="263"/>
      <c r="L448" s="263"/>
      <c r="M448" s="263"/>
      <c r="N448" s="632"/>
      <c r="O448" s="192"/>
      <c r="P448" s="632"/>
    </row>
    <row r="449" spans="1:16" s="293" customFormat="1" outlineLevel="1" x14ac:dyDescent="0.25">
      <c r="A449" s="248">
        <v>59</v>
      </c>
      <c r="B449" s="335"/>
      <c r="C449" s="629"/>
      <c r="D449" s="263"/>
      <c r="E449" s="843"/>
      <c r="F449" s="263"/>
      <c r="G449" s="263"/>
      <c r="H449" s="844"/>
      <c r="I449" s="263"/>
      <c r="J449" s="263"/>
      <c r="K449" s="263"/>
      <c r="L449" s="263"/>
      <c r="M449" s="263"/>
      <c r="N449" s="632"/>
      <c r="O449" s="192"/>
      <c r="P449" s="632"/>
    </row>
    <row r="450" spans="1:16" s="293" customFormat="1" outlineLevel="1" x14ac:dyDescent="0.25">
      <c r="A450" s="248">
        <v>60</v>
      </c>
      <c r="B450" s="216"/>
      <c r="C450" s="629"/>
      <c r="D450" s="843"/>
      <c r="E450" s="843"/>
      <c r="F450" s="263"/>
      <c r="G450" s="263"/>
      <c r="H450" s="263"/>
      <c r="I450" s="263"/>
      <c r="J450" s="263"/>
      <c r="K450" s="263"/>
      <c r="L450" s="263"/>
      <c r="M450" s="843"/>
      <c r="N450" s="632"/>
      <c r="O450" s="192"/>
      <c r="P450" s="632"/>
    </row>
    <row r="451" spans="1:16" s="293" customFormat="1" outlineLevel="1" x14ac:dyDescent="0.25">
      <c r="A451" s="248">
        <v>61</v>
      </c>
      <c r="B451" s="216"/>
      <c r="C451" s="629"/>
      <c r="D451" s="843"/>
      <c r="E451" s="843"/>
      <c r="F451" s="263"/>
      <c r="G451" s="263"/>
      <c r="H451" s="263"/>
      <c r="I451" s="632"/>
      <c r="J451" s="263"/>
      <c r="K451" s="263"/>
      <c r="L451" s="263"/>
      <c r="M451" s="843"/>
      <c r="N451" s="632"/>
      <c r="O451" s="192"/>
      <c r="P451" s="632"/>
    </row>
    <row r="452" spans="1:16" s="293" customFormat="1" outlineLevel="1" x14ac:dyDescent="0.25">
      <c r="A452" s="248">
        <v>62</v>
      </c>
      <c r="B452" s="216"/>
      <c r="C452" s="192"/>
      <c r="D452" s="843"/>
      <c r="E452" s="843"/>
      <c r="F452" s="263"/>
      <c r="G452" s="263"/>
      <c r="H452" s="263"/>
      <c r="I452" s="263"/>
      <c r="J452" s="263"/>
      <c r="K452" s="263"/>
      <c r="L452" s="263"/>
      <c r="M452" s="843"/>
      <c r="N452" s="632"/>
      <c r="O452" s="192"/>
      <c r="P452" s="263"/>
    </row>
    <row r="453" spans="1:16" s="293" customFormat="1" outlineLevel="1" x14ac:dyDescent="0.25">
      <c r="A453" s="248">
        <v>63</v>
      </c>
      <c r="B453" s="216"/>
      <c r="C453" s="256"/>
      <c r="D453" s="843"/>
      <c r="E453" s="843"/>
      <c r="F453" s="263"/>
      <c r="G453" s="263"/>
      <c r="H453" s="844"/>
      <c r="I453" s="632"/>
      <c r="J453" s="263"/>
      <c r="K453" s="263"/>
      <c r="L453" s="263"/>
      <c r="M453" s="843"/>
      <c r="N453" s="632"/>
      <c r="O453" s="192"/>
      <c r="P453" s="263"/>
    </row>
    <row r="454" spans="1:16" s="293" customFormat="1" outlineLevel="1" x14ac:dyDescent="0.25">
      <c r="A454" s="248">
        <v>64</v>
      </c>
      <c r="B454" s="216"/>
      <c r="C454" s="256"/>
      <c r="D454" s="843"/>
      <c r="E454" s="843"/>
      <c r="F454" s="263"/>
      <c r="G454" s="263"/>
      <c r="H454" s="336"/>
      <c r="I454" s="632"/>
      <c r="J454" s="263"/>
      <c r="K454" s="263"/>
      <c r="L454" s="263"/>
      <c r="M454" s="843"/>
      <c r="N454" s="632"/>
      <c r="O454" s="192"/>
      <c r="P454" s="263"/>
    </row>
    <row r="455" spans="1:16" s="293" customFormat="1" outlineLevel="1" x14ac:dyDescent="0.25">
      <c r="A455" s="248">
        <v>65</v>
      </c>
      <c r="B455" s="216"/>
      <c r="C455" s="256"/>
      <c r="D455" s="843"/>
      <c r="E455" s="843"/>
      <c r="F455" s="263"/>
      <c r="G455" s="263"/>
      <c r="H455" s="336"/>
      <c r="I455" s="632"/>
      <c r="J455" s="263"/>
      <c r="K455" s="263"/>
      <c r="L455" s="263"/>
      <c r="M455" s="263"/>
      <c r="N455" s="632"/>
      <c r="O455" s="192"/>
      <c r="P455" s="263"/>
    </row>
    <row r="456" spans="1:16" s="293" customFormat="1" outlineLevel="1" x14ac:dyDescent="0.25">
      <c r="A456" s="248">
        <v>66</v>
      </c>
      <c r="B456" s="216"/>
      <c r="C456" s="3"/>
      <c r="D456" s="263"/>
      <c r="E456" s="263"/>
      <c r="F456" s="263"/>
      <c r="G456" s="263"/>
      <c r="H456" s="336"/>
      <c r="I456" s="632"/>
      <c r="J456" s="263"/>
      <c r="K456" s="263"/>
      <c r="L456" s="263"/>
      <c r="M456" s="263"/>
      <c r="N456" s="632"/>
      <c r="O456" s="192"/>
      <c r="P456" s="263"/>
    </row>
    <row r="457" spans="1:16" s="293" customFormat="1" outlineLevel="1" x14ac:dyDescent="0.25">
      <c r="A457" s="248">
        <v>67</v>
      </c>
      <c r="B457" s="216"/>
      <c r="C457" s="256"/>
      <c r="D457" s="3"/>
      <c r="E457" s="263"/>
      <c r="F457" s="263"/>
      <c r="G457" s="263"/>
      <c r="H457" s="119"/>
      <c r="I457" s="632"/>
      <c r="J457" s="263"/>
      <c r="K457" s="263"/>
      <c r="L457" s="263"/>
      <c r="M457" s="263"/>
      <c r="N457" s="632"/>
      <c r="O457" s="192"/>
      <c r="P457" s="263"/>
    </row>
    <row r="458" spans="1:16" s="293" customFormat="1" outlineLevel="1" x14ac:dyDescent="0.25">
      <c r="A458" s="248">
        <v>68</v>
      </c>
      <c r="B458" s="216"/>
      <c r="C458" s="256"/>
      <c r="D458" s="263"/>
      <c r="E458" s="263"/>
      <c r="F458" s="263"/>
      <c r="G458" s="263"/>
      <c r="H458" s="336"/>
      <c r="I458" s="632"/>
      <c r="J458" s="263"/>
      <c r="K458" s="263"/>
      <c r="L458" s="263"/>
      <c r="M458" s="263"/>
      <c r="N458" s="632"/>
      <c r="O458" s="192"/>
      <c r="P458" s="263"/>
    </row>
    <row r="459" spans="1:16" s="293" customFormat="1" outlineLevel="1" x14ac:dyDescent="0.25">
      <c r="A459" s="248">
        <v>69</v>
      </c>
      <c r="B459" s="216"/>
      <c r="C459" s="256"/>
      <c r="D459" s="263"/>
      <c r="E459" s="263"/>
      <c r="F459" s="263"/>
      <c r="G459" s="263"/>
      <c r="H459" s="336"/>
      <c r="I459" s="632"/>
      <c r="J459" s="263"/>
      <c r="K459" s="263"/>
      <c r="L459" s="263"/>
      <c r="M459" s="263"/>
      <c r="N459" s="632"/>
      <c r="O459" s="192"/>
      <c r="P459" s="263"/>
    </row>
    <row r="460" spans="1:16" s="293" customFormat="1" outlineLevel="1" x14ac:dyDescent="0.25">
      <c r="A460" s="248">
        <v>70</v>
      </c>
      <c r="B460" s="216"/>
      <c r="C460" s="256"/>
      <c r="D460" s="263"/>
      <c r="E460" s="263"/>
      <c r="F460" s="263"/>
      <c r="G460" s="263"/>
      <c r="H460" s="336"/>
      <c r="I460" s="632"/>
      <c r="J460" s="263"/>
      <c r="K460" s="263"/>
      <c r="L460" s="263"/>
      <c r="M460" s="263"/>
      <c r="N460" s="632"/>
      <c r="O460" s="192"/>
      <c r="P460" s="263"/>
    </row>
    <row r="461" spans="1:16" s="293" customFormat="1" outlineLevel="1" x14ac:dyDescent="0.25">
      <c r="A461" s="248">
        <v>71</v>
      </c>
      <c r="B461" s="216"/>
      <c r="C461" s="256"/>
      <c r="D461" s="843"/>
      <c r="E461" s="843"/>
      <c r="F461" s="263"/>
      <c r="G461" s="263"/>
      <c r="H461" s="844"/>
      <c r="I461" s="632"/>
      <c r="J461" s="263"/>
      <c r="K461" s="263"/>
      <c r="L461" s="263"/>
      <c r="M461" s="263"/>
      <c r="N461" s="632"/>
      <c r="O461" s="632"/>
      <c r="P461" s="263"/>
    </row>
    <row r="462" spans="1:16" s="293" customFormat="1" outlineLevel="1" x14ac:dyDescent="0.25">
      <c r="A462" s="248">
        <v>72</v>
      </c>
      <c r="B462" s="216"/>
      <c r="C462" s="256"/>
      <c r="D462" s="843"/>
      <c r="E462" s="843"/>
      <c r="F462" s="263"/>
      <c r="G462" s="263"/>
      <c r="H462" s="844"/>
      <c r="I462" s="632"/>
      <c r="J462" s="263"/>
      <c r="K462" s="843"/>
      <c r="L462" s="843"/>
      <c r="M462" s="843"/>
      <c r="N462" s="632"/>
      <c r="O462" s="192"/>
      <c r="P462" s="263"/>
    </row>
    <row r="463" spans="1:16" s="293" customFormat="1" outlineLevel="1" x14ac:dyDescent="0.25">
      <c r="A463" s="248">
        <v>73</v>
      </c>
      <c r="B463" s="216"/>
      <c r="C463" s="256"/>
      <c r="D463" s="263"/>
      <c r="E463" s="263"/>
      <c r="F463" s="263"/>
      <c r="G463" s="263"/>
      <c r="H463" s="336"/>
      <c r="I463" s="632"/>
      <c r="J463" s="263"/>
      <c r="K463" s="263"/>
      <c r="L463" s="263"/>
      <c r="M463" s="263"/>
      <c r="N463" s="632"/>
      <c r="O463" s="192"/>
      <c r="P463" s="263"/>
    </row>
    <row r="464" spans="1:16" s="293" customFormat="1" outlineLevel="1" x14ac:dyDescent="0.25">
      <c r="A464" s="248">
        <v>74</v>
      </c>
      <c r="B464" s="216"/>
      <c r="C464" s="256"/>
      <c r="D464" s="843"/>
      <c r="E464" s="843"/>
      <c r="F464" s="263"/>
      <c r="G464" s="263"/>
      <c r="H464" s="844"/>
      <c r="I464" s="632"/>
      <c r="J464" s="263"/>
      <c r="K464" s="843"/>
      <c r="L464" s="843"/>
      <c r="M464" s="843"/>
      <c r="N464" s="632"/>
      <c r="O464" s="632"/>
      <c r="P464" s="263"/>
    </row>
    <row r="465" spans="1:16" s="293" customFormat="1" outlineLevel="1" x14ac:dyDescent="0.25">
      <c r="A465" s="248">
        <v>75</v>
      </c>
      <c r="B465" s="216"/>
      <c r="C465" s="256"/>
      <c r="D465" s="843"/>
      <c r="E465" s="843"/>
      <c r="F465" s="263"/>
      <c r="G465" s="263"/>
      <c r="H465" s="844"/>
      <c r="I465" s="632"/>
      <c r="J465" s="263"/>
      <c r="K465" s="843"/>
      <c r="L465" s="843"/>
      <c r="M465" s="843"/>
      <c r="N465" s="632"/>
      <c r="O465" s="192"/>
      <c r="P465" s="263"/>
    </row>
    <row r="466" spans="1:16" s="293" customFormat="1" outlineLevel="1" x14ac:dyDescent="0.25">
      <c r="A466" s="248">
        <v>76</v>
      </c>
      <c r="B466" s="852"/>
      <c r="C466" s="629"/>
      <c r="D466" s="263"/>
      <c r="E466" s="263"/>
      <c r="F466" s="263"/>
      <c r="G466" s="52"/>
      <c r="H466" s="336"/>
      <c r="I466" s="263"/>
      <c r="J466" s="263"/>
      <c r="K466" s="843"/>
      <c r="L466" s="843"/>
      <c r="M466" s="843"/>
      <c r="N466" s="632"/>
      <c r="O466" s="192"/>
      <c r="P466" s="263"/>
    </row>
    <row r="467" spans="1:16" s="293" customFormat="1" outlineLevel="1" x14ac:dyDescent="0.25">
      <c r="A467" s="248">
        <v>77</v>
      </c>
      <c r="B467" s="852"/>
      <c r="C467" s="629"/>
      <c r="D467" s="263"/>
      <c r="E467" s="263"/>
      <c r="F467" s="263"/>
      <c r="G467" s="52"/>
      <c r="H467" s="336"/>
      <c r="I467" s="263"/>
      <c r="J467" s="263"/>
      <c r="K467" s="263"/>
      <c r="L467" s="263"/>
      <c r="M467" s="263"/>
      <c r="N467" s="632"/>
      <c r="O467" s="192"/>
      <c r="P467" s="263"/>
    </row>
    <row r="468" spans="1:16" s="293" customFormat="1" outlineLevel="1" x14ac:dyDescent="0.25">
      <c r="A468" s="248">
        <v>78</v>
      </c>
      <c r="B468" s="852"/>
      <c r="C468" s="629"/>
      <c r="D468" s="263"/>
      <c r="E468" s="263"/>
      <c r="F468" s="263"/>
      <c r="G468" s="52"/>
      <c r="I468" s="263"/>
      <c r="J468" s="263"/>
      <c r="K468" s="843"/>
      <c r="L468" s="843"/>
      <c r="M468" s="843"/>
      <c r="N468" s="632"/>
      <c r="O468" s="192"/>
      <c r="P468" s="263"/>
    </row>
    <row r="469" spans="1:16" s="293" customFormat="1" outlineLevel="1" x14ac:dyDescent="0.25">
      <c r="A469" s="248">
        <v>79</v>
      </c>
      <c r="B469" s="847"/>
      <c r="C469" s="629"/>
      <c r="D469" s="263"/>
      <c r="E469" s="263"/>
      <c r="F469" s="263"/>
      <c r="G469" s="263"/>
      <c r="H469" s="632"/>
      <c r="I469" s="843"/>
      <c r="J469" s="263"/>
      <c r="K469" s="843"/>
      <c r="L469" s="843"/>
      <c r="M469" s="843"/>
      <c r="N469" s="632"/>
      <c r="O469" s="192"/>
      <c r="P469" s="263"/>
    </row>
    <row r="470" spans="1:16" s="293" customFormat="1" outlineLevel="1" x14ac:dyDescent="0.25">
      <c r="A470" s="248">
        <v>80</v>
      </c>
      <c r="B470" s="847"/>
      <c r="C470" s="629"/>
      <c r="D470" s="263"/>
      <c r="E470" s="263"/>
      <c r="F470" s="263"/>
      <c r="G470" s="263"/>
      <c r="H470" s="632"/>
      <c r="I470" s="843"/>
      <c r="J470" s="263"/>
      <c r="K470" s="843"/>
      <c r="L470" s="843"/>
      <c r="M470" s="843"/>
      <c r="N470" s="632"/>
      <c r="O470" s="192"/>
      <c r="P470" s="263"/>
    </row>
    <row r="471" spans="1:16" s="293" customFormat="1" outlineLevel="1" x14ac:dyDescent="0.25">
      <c r="A471" s="248">
        <v>81</v>
      </c>
      <c r="B471" s="847"/>
      <c r="C471" s="270"/>
      <c r="D471" s="263"/>
      <c r="E471" s="263"/>
      <c r="F471" s="263"/>
      <c r="G471" s="263"/>
      <c r="H471" s="844"/>
      <c r="I471" s="263"/>
      <c r="J471" s="263"/>
      <c r="K471" s="843"/>
      <c r="L471" s="843"/>
      <c r="M471" s="843"/>
      <c r="N471" s="632"/>
      <c r="O471" s="192"/>
      <c r="P471" s="263"/>
    </row>
    <row r="472" spans="1:16" s="293" customFormat="1" outlineLevel="1" x14ac:dyDescent="0.25">
      <c r="A472" s="248">
        <v>82</v>
      </c>
      <c r="B472" s="847"/>
      <c r="C472" s="270"/>
      <c r="D472" s="263"/>
      <c r="E472" s="263"/>
      <c r="F472" s="263"/>
      <c r="G472" s="263"/>
      <c r="H472" s="844"/>
      <c r="I472" s="263"/>
      <c r="J472" s="263"/>
      <c r="K472" s="843"/>
      <c r="L472" s="843"/>
      <c r="M472" s="843"/>
      <c r="N472" s="632"/>
      <c r="O472" s="192"/>
      <c r="P472" s="263"/>
    </row>
    <row r="473" spans="1:16" s="293" customFormat="1" outlineLevel="1" x14ac:dyDescent="0.25">
      <c r="A473" s="248">
        <v>83</v>
      </c>
      <c r="B473" s="847"/>
      <c r="C473" s="270"/>
      <c r="D473" s="263"/>
      <c r="E473" s="263"/>
      <c r="F473" s="263"/>
      <c r="G473" s="263"/>
      <c r="H473" s="844"/>
      <c r="I473" s="263"/>
      <c r="J473" s="263"/>
      <c r="K473" s="843"/>
      <c r="L473" s="843"/>
      <c r="M473" s="843"/>
      <c r="N473" s="632"/>
      <c r="O473" s="192"/>
      <c r="P473" s="263"/>
    </row>
    <row r="474" spans="1:16" s="293" customFormat="1" outlineLevel="1" x14ac:dyDescent="0.25">
      <c r="A474" s="248">
        <v>84</v>
      </c>
      <c r="B474" s="847"/>
      <c r="C474" s="270"/>
      <c r="D474" s="263"/>
      <c r="E474" s="263"/>
      <c r="F474" s="263"/>
      <c r="G474" s="263"/>
      <c r="H474" s="632"/>
      <c r="I474" s="263"/>
      <c r="J474" s="263"/>
      <c r="K474" s="843"/>
      <c r="L474" s="843"/>
      <c r="M474" s="843"/>
      <c r="N474" s="632"/>
      <c r="O474" s="192"/>
      <c r="P474" s="263"/>
    </row>
    <row r="475" spans="1:16" s="293" customFormat="1" outlineLevel="1" x14ac:dyDescent="0.25">
      <c r="A475" s="248">
        <v>85</v>
      </c>
      <c r="B475" s="847"/>
      <c r="C475" s="270"/>
      <c r="D475" s="263"/>
      <c r="E475" s="263"/>
      <c r="F475" s="263"/>
      <c r="G475" s="263"/>
      <c r="H475" s="632"/>
      <c r="I475" s="263"/>
      <c r="J475" s="263"/>
      <c r="K475" s="843"/>
      <c r="L475" s="843"/>
      <c r="M475" s="843"/>
      <c r="N475" s="632"/>
      <c r="O475" s="192"/>
      <c r="P475" s="263"/>
    </row>
    <row r="476" spans="1:16" s="293" customFormat="1" outlineLevel="1" x14ac:dyDescent="0.25">
      <c r="A476" s="248">
        <v>86</v>
      </c>
      <c r="B476" s="847"/>
      <c r="C476" s="270"/>
      <c r="D476" s="263"/>
      <c r="E476" s="263"/>
      <c r="F476" s="263"/>
      <c r="G476" s="263"/>
      <c r="H476" s="844"/>
      <c r="I476" s="263"/>
      <c r="J476" s="263"/>
      <c r="K476" s="843"/>
      <c r="L476" s="843"/>
      <c r="M476" s="843"/>
      <c r="N476" s="632"/>
      <c r="O476" s="192"/>
      <c r="P476" s="263"/>
    </row>
    <row r="477" spans="1:16" s="293" customFormat="1" outlineLevel="1" x14ac:dyDescent="0.25">
      <c r="A477" s="248">
        <v>87</v>
      </c>
      <c r="B477" s="847"/>
      <c r="C477" s="629"/>
      <c r="D477" s="263"/>
      <c r="E477" s="263"/>
      <c r="F477" s="263"/>
      <c r="G477" s="263"/>
      <c r="H477" s="632"/>
      <c r="I477" s="263"/>
      <c r="J477" s="263"/>
      <c r="K477" s="843"/>
      <c r="L477" s="843"/>
      <c r="M477" s="843"/>
      <c r="N477" s="632"/>
      <c r="O477" s="192"/>
      <c r="P477" s="263"/>
    </row>
    <row r="478" spans="1:16" s="293" customFormat="1" outlineLevel="1" x14ac:dyDescent="0.25">
      <c r="A478" s="248">
        <v>88</v>
      </c>
      <c r="B478" s="852"/>
      <c r="C478" s="629"/>
      <c r="D478" s="263"/>
      <c r="E478" s="263"/>
      <c r="F478" s="263"/>
      <c r="G478" s="263"/>
      <c r="H478" s="844"/>
      <c r="I478" s="629"/>
      <c r="J478" s="263"/>
      <c r="K478" s="843"/>
      <c r="L478" s="843"/>
      <c r="M478" s="843"/>
      <c r="N478" s="632"/>
      <c r="O478" s="192"/>
      <c r="P478" s="263"/>
    </row>
    <row r="479" spans="1:16" s="293" customFormat="1" outlineLevel="1" x14ac:dyDescent="0.25">
      <c r="A479" s="248">
        <v>89</v>
      </c>
      <c r="B479" s="852"/>
      <c r="C479" s="629"/>
      <c r="D479" s="263"/>
      <c r="E479" s="263"/>
      <c r="F479" s="263"/>
      <c r="G479" s="263"/>
      <c r="H479" s="844"/>
      <c r="I479" s="263"/>
      <c r="J479" s="263"/>
      <c r="K479" s="843"/>
      <c r="L479" s="843"/>
      <c r="M479" s="843"/>
      <c r="N479" s="632"/>
      <c r="O479" s="192"/>
      <c r="P479" s="263"/>
    </row>
    <row r="480" spans="1:16" s="293" customFormat="1" outlineLevel="1" x14ac:dyDescent="0.25">
      <c r="A480" s="248">
        <v>90</v>
      </c>
      <c r="B480" s="852"/>
      <c r="C480" s="629"/>
      <c r="D480" s="263"/>
      <c r="E480" s="263"/>
      <c r="F480" s="263"/>
      <c r="G480" s="263"/>
      <c r="H480" s="844"/>
      <c r="I480" s="263"/>
      <c r="J480" s="263"/>
      <c r="K480" s="263"/>
      <c r="L480" s="844"/>
      <c r="M480" s="843"/>
      <c r="N480" s="632"/>
      <c r="O480" s="192"/>
      <c r="P480" s="263"/>
    </row>
    <row r="481" spans="1:16" s="293" customFormat="1" outlineLevel="1" x14ac:dyDescent="0.25">
      <c r="A481" s="248">
        <v>91</v>
      </c>
      <c r="B481" s="847"/>
      <c r="C481" s="629"/>
      <c r="D481" s="263"/>
      <c r="E481" s="263"/>
      <c r="F481" s="263"/>
      <c r="G481" s="263"/>
      <c r="H481" s="844"/>
      <c r="I481" s="263"/>
      <c r="J481" s="263"/>
      <c r="K481" s="843"/>
      <c r="L481" s="843"/>
      <c r="M481" s="843"/>
      <c r="N481" s="632"/>
      <c r="O481" s="192"/>
      <c r="P481" s="263"/>
    </row>
    <row r="482" spans="1:16" s="293" customFormat="1" outlineLevel="1" x14ac:dyDescent="0.25">
      <c r="A482" s="248">
        <v>92</v>
      </c>
      <c r="B482" s="847"/>
      <c r="C482" s="629"/>
      <c r="D482" s="263"/>
      <c r="E482" s="263"/>
      <c r="F482" s="263"/>
      <c r="G482" s="263"/>
      <c r="H482" s="844"/>
      <c r="I482" s="263"/>
      <c r="J482" s="263"/>
      <c r="K482" s="843"/>
      <c r="L482" s="843"/>
      <c r="M482" s="843"/>
      <c r="N482" s="632"/>
      <c r="O482" s="192"/>
      <c r="P482" s="263"/>
    </row>
    <row r="483" spans="1:16" s="293" customFormat="1" outlineLevel="1" x14ac:dyDescent="0.25">
      <c r="A483" s="248">
        <v>93</v>
      </c>
      <c r="B483" s="847"/>
      <c r="C483" s="629"/>
      <c r="D483" s="263"/>
      <c r="E483" s="263"/>
      <c r="F483" s="263"/>
      <c r="G483" s="263"/>
      <c r="H483" s="844"/>
      <c r="I483" s="263"/>
      <c r="J483" s="263"/>
      <c r="K483" s="843"/>
      <c r="L483" s="843"/>
      <c r="M483" s="843"/>
      <c r="N483" s="632"/>
      <c r="O483" s="192"/>
      <c r="P483" s="263"/>
    </row>
    <row r="484" spans="1:16" s="293" customFormat="1" outlineLevel="1" x14ac:dyDescent="0.25">
      <c r="A484" s="248">
        <v>94</v>
      </c>
      <c r="B484" s="847"/>
      <c r="C484" s="629"/>
      <c r="D484" s="263"/>
      <c r="E484" s="263"/>
      <c r="F484" s="263"/>
      <c r="G484" s="263"/>
      <c r="H484" s="844"/>
      <c r="I484" s="263"/>
      <c r="J484" s="263"/>
      <c r="K484" s="843"/>
      <c r="L484" s="843"/>
      <c r="M484" s="843"/>
      <c r="N484" s="632"/>
      <c r="O484" s="192"/>
      <c r="P484" s="263"/>
    </row>
    <row r="485" spans="1:16" s="293" customFormat="1" outlineLevel="1" x14ac:dyDescent="0.25">
      <c r="A485" s="248">
        <v>95</v>
      </c>
      <c r="B485" s="847"/>
      <c r="C485" s="629"/>
      <c r="D485" s="263"/>
      <c r="E485" s="263"/>
      <c r="F485" s="263"/>
      <c r="G485" s="263"/>
      <c r="H485" s="844"/>
      <c r="I485" s="263"/>
      <c r="J485" s="263"/>
      <c r="K485" s="843"/>
      <c r="L485" s="843"/>
      <c r="M485" s="843"/>
      <c r="N485" s="632"/>
      <c r="O485" s="192"/>
      <c r="P485" s="263"/>
    </row>
    <row r="486" spans="1:16" s="293" customFormat="1" outlineLevel="1" x14ac:dyDescent="0.25">
      <c r="A486" s="248">
        <v>96</v>
      </c>
      <c r="B486" s="847"/>
      <c r="C486" s="629"/>
      <c r="D486" s="263"/>
      <c r="E486" s="263"/>
      <c r="F486" s="263"/>
      <c r="G486" s="263"/>
      <c r="H486" s="844"/>
      <c r="I486" s="263"/>
      <c r="J486" s="263"/>
      <c r="K486" s="843"/>
      <c r="L486" s="843"/>
      <c r="M486" s="843"/>
      <c r="N486" s="632"/>
      <c r="O486" s="192"/>
      <c r="P486" s="263"/>
    </row>
    <row r="487" spans="1:16" s="293" customFormat="1" outlineLevel="1" x14ac:dyDescent="0.25">
      <c r="A487" s="248">
        <v>97</v>
      </c>
      <c r="B487" s="847"/>
      <c r="C487" s="629"/>
      <c r="D487" s="263"/>
      <c r="E487" s="263"/>
      <c r="F487" s="263"/>
      <c r="G487" s="263"/>
      <c r="H487" s="844"/>
      <c r="I487" s="263"/>
      <c r="J487" s="263"/>
      <c r="K487" s="843"/>
      <c r="L487" s="843"/>
      <c r="M487" s="843"/>
      <c r="N487" s="632"/>
      <c r="O487" s="192"/>
      <c r="P487" s="263"/>
    </row>
    <row r="488" spans="1:16" s="293" customFormat="1" outlineLevel="1" x14ac:dyDescent="0.25">
      <c r="A488" s="248">
        <v>98</v>
      </c>
      <c r="B488" s="847"/>
      <c r="C488" s="629"/>
      <c r="D488" s="263"/>
      <c r="E488" s="263"/>
      <c r="F488" s="263"/>
      <c r="G488" s="263"/>
      <c r="H488" s="844"/>
      <c r="I488" s="263"/>
      <c r="J488" s="263"/>
      <c r="K488" s="843"/>
      <c r="L488" s="843"/>
      <c r="M488" s="843"/>
      <c r="N488" s="632"/>
      <c r="O488" s="192"/>
      <c r="P488" s="263"/>
    </row>
    <row r="489" spans="1:16" s="293" customFormat="1" outlineLevel="1" x14ac:dyDescent="0.25">
      <c r="A489" s="248">
        <v>99</v>
      </c>
      <c r="B489" s="847"/>
      <c r="C489" s="629"/>
      <c r="D489" s="263"/>
      <c r="E489" s="263"/>
      <c r="F489" s="263"/>
      <c r="G489" s="263"/>
      <c r="H489" s="844"/>
      <c r="I489" s="263"/>
      <c r="J489" s="263"/>
      <c r="K489" s="843"/>
      <c r="L489" s="843"/>
      <c r="M489" s="843"/>
      <c r="N489" s="632"/>
      <c r="O489" s="192"/>
      <c r="P489" s="263"/>
    </row>
    <row r="490" spans="1:16" s="293" customFormat="1" outlineLevel="1" x14ac:dyDescent="0.25">
      <c r="A490" s="248">
        <v>100</v>
      </c>
      <c r="B490" s="847"/>
      <c r="C490" s="629"/>
      <c r="D490" s="263"/>
      <c r="E490" s="263"/>
      <c r="F490" s="263"/>
      <c r="G490" s="263"/>
      <c r="H490" s="844"/>
      <c r="I490" s="263"/>
      <c r="J490" s="263"/>
      <c r="K490" s="843"/>
      <c r="L490" s="843"/>
      <c r="M490" s="843"/>
      <c r="N490" s="632"/>
      <c r="O490" s="192"/>
      <c r="P490" s="263"/>
    </row>
    <row r="491" spans="1:16" s="293" customFormat="1" outlineLevel="1" x14ac:dyDescent="0.25">
      <c r="A491" s="248">
        <v>101</v>
      </c>
      <c r="B491" s="847"/>
      <c r="C491" s="192"/>
      <c r="D491" s="263"/>
      <c r="E491" s="263"/>
      <c r="F491" s="263"/>
      <c r="G491" s="263"/>
      <c r="H491" s="190"/>
      <c r="I491" s="263"/>
      <c r="J491" s="190"/>
      <c r="K491" s="190"/>
      <c r="L491" s="190"/>
      <c r="M491" s="190"/>
      <c r="N491" s="632"/>
      <c r="O491" s="192"/>
      <c r="P491" s="263"/>
    </row>
    <row r="492" spans="1:16" s="293" customFormat="1" outlineLevel="1" x14ac:dyDescent="0.25">
      <c r="A492" s="248">
        <v>102</v>
      </c>
      <c r="B492" s="151"/>
      <c r="C492" s="192"/>
      <c r="D492" s="190"/>
      <c r="E492" s="190"/>
      <c r="F492" s="190"/>
      <c r="G492" s="190"/>
      <c r="H492" s="190"/>
      <c r="I492" s="190"/>
      <c r="J492" s="190"/>
      <c r="K492" s="190"/>
      <c r="L492" s="190"/>
      <c r="M492" s="190"/>
      <c r="N492" s="190"/>
      <c r="O492" s="190"/>
      <c r="P492" s="190"/>
    </row>
    <row r="493" spans="1:16" s="293" customFormat="1" outlineLevel="1" x14ac:dyDescent="0.25">
      <c r="A493" s="248">
        <v>103</v>
      </c>
      <c r="B493" s="190"/>
      <c r="C493" s="192"/>
      <c r="D493" s="190"/>
      <c r="E493" s="190"/>
      <c r="F493" s="190"/>
      <c r="G493" s="190"/>
      <c r="H493" s="190"/>
      <c r="I493" s="190"/>
      <c r="J493" s="190"/>
      <c r="K493" s="190"/>
      <c r="L493" s="190"/>
      <c r="M493" s="190"/>
      <c r="N493" s="190"/>
      <c r="O493" s="190"/>
      <c r="P493" s="263"/>
    </row>
    <row r="494" spans="1:16" s="293" customFormat="1" outlineLevel="1" x14ac:dyDescent="0.25">
      <c r="A494" s="248">
        <v>104</v>
      </c>
      <c r="B494" s="190"/>
      <c r="C494" s="192"/>
      <c r="D494" s="190"/>
      <c r="E494" s="190"/>
      <c r="F494" s="190"/>
      <c r="G494" s="190"/>
      <c r="H494" s="190"/>
      <c r="I494" s="190"/>
      <c r="J494" s="190"/>
      <c r="K494" s="190"/>
      <c r="L494" s="190"/>
      <c r="M494" s="190"/>
      <c r="N494" s="190"/>
      <c r="O494" s="190"/>
      <c r="P494" s="263"/>
    </row>
    <row r="495" spans="1:16" s="293" customFormat="1" outlineLevel="1" x14ac:dyDescent="0.25">
      <c r="A495" s="248">
        <v>105</v>
      </c>
      <c r="B495" s="190"/>
      <c r="C495" s="192"/>
      <c r="D495" s="190"/>
      <c r="E495" s="190"/>
      <c r="F495" s="190"/>
      <c r="G495" s="190"/>
      <c r="H495" s="190"/>
      <c r="I495" s="190"/>
      <c r="J495" s="190"/>
      <c r="K495" s="190"/>
      <c r="L495" s="190"/>
      <c r="M495" s="190"/>
      <c r="N495" s="190"/>
      <c r="O495" s="190"/>
      <c r="P495" s="263"/>
    </row>
    <row r="496" spans="1:16" s="293" customFormat="1" outlineLevel="1" x14ac:dyDescent="0.25">
      <c r="A496" s="248">
        <v>106</v>
      </c>
      <c r="B496" s="847"/>
      <c r="C496" s="629"/>
      <c r="D496" s="263"/>
      <c r="E496" s="263"/>
      <c r="F496" s="263"/>
      <c r="G496" s="263"/>
      <c r="H496" s="844"/>
      <c r="I496" s="263"/>
      <c r="J496" s="263"/>
      <c r="K496" s="843"/>
      <c r="L496" s="843"/>
      <c r="M496" s="843"/>
      <c r="N496" s="151"/>
      <c r="O496" s="190"/>
      <c r="P496" s="263"/>
    </row>
    <row r="497" spans="1:16" s="293" customFormat="1" outlineLevel="1" x14ac:dyDescent="0.25">
      <c r="A497" s="248">
        <v>107</v>
      </c>
      <c r="B497" s="847"/>
      <c r="C497" s="629"/>
      <c r="D497" s="263"/>
      <c r="E497" s="263"/>
      <c r="F497" s="263"/>
      <c r="G497" s="263"/>
      <c r="H497" s="844"/>
      <c r="I497" s="263"/>
      <c r="J497" s="263"/>
      <c r="K497" s="843"/>
      <c r="L497" s="843"/>
      <c r="M497" s="843"/>
      <c r="N497" s="151"/>
      <c r="O497" s="190"/>
      <c r="P497" s="263"/>
    </row>
    <row r="498" spans="1:16" s="293" customFormat="1" outlineLevel="1" x14ac:dyDescent="0.25">
      <c r="A498" s="248">
        <v>108</v>
      </c>
      <c r="B498" s="847"/>
      <c r="C498" s="629"/>
      <c r="D498" s="263"/>
      <c r="E498" s="263"/>
      <c r="F498" s="263"/>
      <c r="G498" s="263"/>
      <c r="H498" s="844"/>
      <c r="I498" s="263"/>
      <c r="J498" s="263"/>
      <c r="K498" s="843"/>
      <c r="L498" s="843"/>
      <c r="M498" s="843"/>
      <c r="N498" s="151"/>
      <c r="O498" s="190"/>
      <c r="P498" s="263"/>
    </row>
    <row r="499" spans="1:16" s="293" customFormat="1" outlineLevel="1" x14ac:dyDescent="0.25">
      <c r="A499" s="248">
        <v>109</v>
      </c>
      <c r="B499" s="847"/>
      <c r="C499" s="629"/>
      <c r="D499" s="263"/>
      <c r="E499" s="263"/>
      <c r="F499" s="263"/>
      <c r="G499" s="263"/>
      <c r="H499" s="844"/>
      <c r="I499" s="263"/>
      <c r="J499" s="263"/>
      <c r="K499" s="843"/>
      <c r="L499" s="843"/>
      <c r="M499" s="843"/>
      <c r="N499" s="151"/>
      <c r="O499" s="190"/>
      <c r="P499" s="190"/>
    </row>
    <row r="500" spans="1:16" s="293" customFormat="1" outlineLevel="1" x14ac:dyDescent="0.25">
      <c r="A500" s="248">
        <v>110</v>
      </c>
      <c r="B500" s="847"/>
      <c r="C500" s="629"/>
      <c r="D500" s="263"/>
      <c r="E500" s="263"/>
      <c r="F500" s="263"/>
      <c r="G500" s="263"/>
      <c r="H500" s="844"/>
      <c r="I500" s="263"/>
      <c r="J500" s="263"/>
      <c r="K500" s="843"/>
      <c r="L500" s="843"/>
      <c r="M500" s="843"/>
      <c r="N500" s="151"/>
      <c r="O500" s="190"/>
      <c r="P500" s="190"/>
    </row>
    <row r="501" spans="1:16" s="293" customFormat="1" outlineLevel="1" x14ac:dyDescent="0.25">
      <c r="A501" s="248">
        <v>111</v>
      </c>
      <c r="B501" s="847"/>
      <c r="C501" s="629"/>
      <c r="D501" s="263"/>
      <c r="E501" s="263"/>
      <c r="F501" s="263"/>
      <c r="G501" s="263"/>
      <c r="H501" s="844"/>
      <c r="I501" s="263"/>
      <c r="J501" s="263"/>
      <c r="K501" s="843"/>
      <c r="L501" s="843"/>
      <c r="M501" s="843"/>
      <c r="N501" s="151"/>
      <c r="O501" s="190"/>
      <c r="P501" s="190"/>
    </row>
    <row r="502" spans="1:16" s="293" customFormat="1" outlineLevel="1" x14ac:dyDescent="0.25">
      <c r="A502" s="248">
        <v>112</v>
      </c>
      <c r="B502" s="847"/>
      <c r="C502" s="629"/>
      <c r="D502" s="263"/>
      <c r="E502" s="263"/>
      <c r="F502" s="263"/>
      <c r="G502" s="263"/>
      <c r="H502" s="844"/>
      <c r="I502" s="263"/>
      <c r="J502" s="263"/>
      <c r="K502" s="843"/>
      <c r="L502" s="843"/>
      <c r="M502" s="843"/>
      <c r="N502" s="151"/>
      <c r="O502" s="190"/>
      <c r="P502" s="190"/>
    </row>
    <row r="503" spans="1:16" s="293" customFormat="1" outlineLevel="1" x14ac:dyDescent="0.25">
      <c r="A503" s="248">
        <v>113</v>
      </c>
      <c r="B503" s="847"/>
      <c r="C503" s="629"/>
      <c r="D503" s="263"/>
      <c r="E503" s="263"/>
      <c r="F503" s="263"/>
      <c r="G503" s="263"/>
      <c r="H503" s="844"/>
      <c r="I503" s="263"/>
      <c r="J503" s="263"/>
      <c r="K503" s="843"/>
      <c r="L503" s="843"/>
      <c r="M503" s="843"/>
      <c r="N503" s="151"/>
      <c r="O503" s="190"/>
      <c r="P503" s="190"/>
    </row>
    <row r="504" spans="1:16" s="293" customFormat="1" outlineLevel="1" x14ac:dyDescent="0.25">
      <c r="A504" s="248">
        <v>114</v>
      </c>
      <c r="B504" s="847"/>
      <c r="C504" s="629"/>
      <c r="D504" s="263"/>
      <c r="E504" s="263"/>
      <c r="F504" s="263"/>
      <c r="G504" s="263"/>
      <c r="H504" s="844"/>
      <c r="I504" s="263"/>
      <c r="J504" s="263"/>
      <c r="K504" s="843"/>
      <c r="L504" s="843"/>
      <c r="M504" s="843"/>
      <c r="N504" s="151"/>
      <c r="O504" s="190"/>
      <c r="P504" s="190"/>
    </row>
    <row r="505" spans="1:16" s="293" customFormat="1" outlineLevel="1" x14ac:dyDescent="0.25">
      <c r="A505" s="248">
        <v>115</v>
      </c>
      <c r="B505" s="847"/>
      <c r="C505" s="629"/>
      <c r="D505" s="263"/>
      <c r="E505" s="263"/>
      <c r="F505" s="263"/>
      <c r="G505" s="263"/>
      <c r="H505" s="844"/>
      <c r="I505" s="263"/>
      <c r="J505" s="263"/>
      <c r="K505" s="843"/>
      <c r="L505" s="843"/>
      <c r="M505" s="843"/>
      <c r="N505" s="151"/>
      <c r="O505" s="190"/>
      <c r="P505" s="190"/>
    </row>
    <row r="506" spans="1:16" s="293" customFormat="1" outlineLevel="1" x14ac:dyDescent="0.25">
      <c r="A506" s="248">
        <v>116</v>
      </c>
      <c r="B506" s="847"/>
      <c r="C506" s="629"/>
      <c r="D506" s="263"/>
      <c r="E506" s="263"/>
      <c r="F506" s="263"/>
      <c r="G506" s="263"/>
      <c r="H506" s="844"/>
      <c r="I506" s="263"/>
      <c r="J506" s="263"/>
      <c r="K506" s="843"/>
      <c r="L506" s="843"/>
      <c r="M506" s="843"/>
      <c r="N506" s="151"/>
      <c r="O506" s="190"/>
      <c r="P506" s="190"/>
    </row>
    <row r="507" spans="1:16" s="293" customFormat="1" outlineLevel="1" x14ac:dyDescent="0.25">
      <c r="A507" s="248">
        <v>117</v>
      </c>
      <c r="B507" s="847"/>
      <c r="C507" s="629"/>
      <c r="D507" s="263"/>
      <c r="E507" s="263"/>
      <c r="F507" s="263"/>
      <c r="G507" s="263"/>
      <c r="H507" s="844"/>
      <c r="I507" s="263"/>
      <c r="J507" s="263"/>
      <c r="K507" s="843"/>
      <c r="L507" s="843"/>
      <c r="M507" s="843"/>
      <c r="N507" s="151"/>
      <c r="O507" s="190"/>
      <c r="P507" s="190"/>
    </row>
    <row r="508" spans="1:16" s="293" customFormat="1" outlineLevel="1" x14ac:dyDescent="0.25">
      <c r="A508" s="248">
        <v>118</v>
      </c>
      <c r="B508" s="847"/>
      <c r="C508" s="629"/>
      <c r="D508" s="263"/>
      <c r="E508" s="263"/>
      <c r="F508" s="263"/>
      <c r="G508" s="263"/>
      <c r="H508" s="844"/>
      <c r="I508" s="263"/>
      <c r="J508" s="263"/>
      <c r="K508" s="843"/>
      <c r="L508" s="843"/>
      <c r="M508" s="843"/>
      <c r="N508" s="151"/>
      <c r="O508" s="190"/>
      <c r="P508" s="190"/>
    </row>
    <row r="509" spans="1:16" s="293" customFormat="1" outlineLevel="1" x14ac:dyDescent="0.25">
      <c r="A509" s="248">
        <v>119</v>
      </c>
      <c r="B509" s="847"/>
      <c r="C509" s="629"/>
      <c r="D509" s="52"/>
      <c r="E509" s="52"/>
      <c r="F509" s="263"/>
      <c r="G509" s="52"/>
      <c r="H509" s="336"/>
      <c r="I509" s="52"/>
      <c r="J509" s="52"/>
      <c r="K509" s="51"/>
      <c r="L509" s="51"/>
      <c r="M509" s="51"/>
      <c r="N509" s="151"/>
    </row>
    <row r="510" spans="1:16" s="293" customFormat="1" outlineLevel="1" x14ac:dyDescent="0.25">
      <c r="A510" s="248">
        <v>120</v>
      </c>
      <c r="B510" s="847"/>
      <c r="C510" s="629"/>
      <c r="D510" s="52"/>
      <c r="E510" s="52"/>
      <c r="F510" s="263"/>
      <c r="G510" s="52"/>
      <c r="H510" s="336"/>
      <c r="I510" s="52"/>
      <c r="J510" s="52"/>
      <c r="K510" s="51"/>
      <c r="L510" s="51"/>
      <c r="M510" s="51"/>
      <c r="N510" s="151"/>
    </row>
    <row r="511" spans="1:16" s="293" customFormat="1" outlineLevel="1" x14ac:dyDescent="0.25">
      <c r="A511" s="248">
        <v>121</v>
      </c>
      <c r="B511" s="847"/>
      <c r="C511" s="629"/>
      <c r="D511" s="52"/>
      <c r="E511" s="52"/>
      <c r="F511" s="263"/>
      <c r="G511" s="52"/>
      <c r="H511" s="336"/>
      <c r="I511" s="52"/>
      <c r="J511" s="52"/>
      <c r="K511" s="51"/>
      <c r="L511" s="51"/>
      <c r="M511" s="51"/>
      <c r="N511" s="151"/>
    </row>
    <row r="512" spans="1:16" s="293" customFormat="1" outlineLevel="1" x14ac:dyDescent="0.25">
      <c r="A512" s="248">
        <v>122</v>
      </c>
      <c r="B512" s="847"/>
      <c r="C512" s="629"/>
      <c r="D512" s="52"/>
      <c r="E512" s="52"/>
      <c r="F512" s="263"/>
      <c r="G512" s="52"/>
      <c r="H512" s="336"/>
      <c r="I512" s="52"/>
      <c r="J512" s="52"/>
      <c r="K512" s="51"/>
      <c r="L512" s="51"/>
      <c r="M512" s="51"/>
      <c r="N512" s="151"/>
    </row>
    <row r="513" spans="1:16" s="293" customFormat="1" outlineLevel="1" x14ac:dyDescent="0.25">
      <c r="A513" s="248">
        <v>123</v>
      </c>
      <c r="B513" s="847"/>
      <c r="C513" s="629"/>
      <c r="D513" s="52"/>
      <c r="E513" s="52"/>
      <c r="F513" s="263"/>
      <c r="G513" s="52"/>
      <c r="H513" s="336"/>
      <c r="I513" s="52"/>
      <c r="J513" s="52"/>
      <c r="K513" s="51"/>
      <c r="L513" s="51"/>
      <c r="M513" s="51"/>
      <c r="N513" s="151"/>
    </row>
    <row r="514" spans="1:16" s="293" customFormat="1" outlineLevel="1" x14ac:dyDescent="0.25">
      <c r="A514" s="248">
        <v>124</v>
      </c>
      <c r="B514" s="847"/>
      <c r="C514" s="629"/>
      <c r="D514" s="52"/>
      <c r="E514" s="52"/>
      <c r="F514" s="263"/>
      <c r="G514" s="52"/>
      <c r="H514" s="336"/>
      <c r="I514" s="52"/>
      <c r="J514" s="52"/>
      <c r="K514" s="51"/>
      <c r="L514" s="51"/>
      <c r="M514" s="51"/>
      <c r="N514" s="151"/>
    </row>
    <row r="515" spans="1:16" s="293" customFormat="1" outlineLevel="1" x14ac:dyDescent="0.25">
      <c r="A515" s="248">
        <v>125</v>
      </c>
      <c r="B515" s="847"/>
      <c r="C515" s="629"/>
      <c r="D515" s="52"/>
      <c r="E515" s="52"/>
      <c r="F515" s="263"/>
      <c r="G515" s="52"/>
      <c r="H515" s="336"/>
      <c r="I515" s="52"/>
      <c r="J515" s="52"/>
      <c r="K515" s="51"/>
      <c r="L515" s="51"/>
      <c r="M515" s="51"/>
      <c r="N515" s="151"/>
    </row>
    <row r="516" spans="1:16" s="293" customFormat="1" outlineLevel="1" x14ac:dyDescent="0.25">
      <c r="A516" s="248">
        <v>126</v>
      </c>
      <c r="B516" s="847"/>
      <c r="C516" s="629"/>
      <c r="D516" s="52"/>
      <c r="E516" s="52"/>
      <c r="F516" s="263"/>
      <c r="G516" s="52"/>
      <c r="H516" s="336"/>
      <c r="I516" s="52"/>
      <c r="J516" s="52"/>
      <c r="K516" s="51"/>
      <c r="L516" s="51"/>
      <c r="M516" s="51"/>
      <c r="N516" s="151"/>
    </row>
    <row r="517" spans="1:16" s="293" customFormat="1" outlineLevel="1" x14ac:dyDescent="0.25">
      <c r="A517" s="248">
        <v>127</v>
      </c>
      <c r="B517" s="847"/>
      <c r="C517" s="629"/>
      <c r="D517" s="52"/>
      <c r="E517" s="52"/>
      <c r="F517" s="263"/>
      <c r="G517" s="52"/>
      <c r="H517" s="336"/>
      <c r="I517" s="52"/>
      <c r="J517" s="52"/>
      <c r="K517" s="51"/>
      <c r="L517" s="51"/>
      <c r="M517" s="51"/>
      <c r="N517" s="151"/>
    </row>
    <row r="518" spans="1:16" s="293" customFormat="1" ht="15.75" outlineLevel="1" thickBot="1" x14ac:dyDescent="0.3">
      <c r="A518" s="248">
        <v>128</v>
      </c>
      <c r="B518" s="847"/>
      <c r="C518" s="629"/>
      <c r="D518" s="52"/>
      <c r="E518" s="52"/>
      <c r="F518" s="263"/>
      <c r="G518" s="52"/>
      <c r="H518" s="336"/>
      <c r="I518" s="52"/>
      <c r="J518" s="52"/>
      <c r="K518" s="51"/>
      <c r="L518" s="51"/>
      <c r="M518" s="51"/>
      <c r="N518" s="151"/>
    </row>
    <row r="519" spans="1:16" s="293" customFormat="1" ht="15.75" collapsed="1" thickBot="1" x14ac:dyDescent="0.3">
      <c r="A519" s="186" t="s">
        <v>2222</v>
      </c>
      <c r="B519" s="32"/>
      <c r="C519" s="627"/>
      <c r="D519" s="466"/>
      <c r="E519" s="466"/>
      <c r="F519" s="466"/>
      <c r="G519" s="466"/>
      <c r="H519" s="467"/>
      <c r="I519" s="466"/>
      <c r="J519" s="466"/>
      <c r="K519" s="466"/>
      <c r="L519" s="466"/>
      <c r="M519" s="466"/>
      <c r="N519" s="630"/>
      <c r="O519" s="468"/>
      <c r="P519" s="468"/>
    </row>
    <row r="520" spans="1:16" s="293" customFormat="1" hidden="1" outlineLevel="1" x14ac:dyDescent="0.25">
      <c r="A520" s="67">
        <v>1</v>
      </c>
      <c r="B520" s="221"/>
      <c r="C520" s="122"/>
      <c r="D520" s="37"/>
      <c r="E520" s="37"/>
      <c r="F520" s="37"/>
      <c r="G520" s="37"/>
      <c r="H520" s="119"/>
      <c r="I520" s="37"/>
      <c r="J520" s="37"/>
      <c r="K520" s="37"/>
      <c r="L520" s="119"/>
      <c r="M520" s="37"/>
      <c r="N520" s="1"/>
      <c r="O520" s="1"/>
      <c r="P520" s="1"/>
    </row>
    <row r="521" spans="1:16" s="293" customFormat="1" hidden="1" outlineLevel="1" x14ac:dyDescent="0.25">
      <c r="A521" s="67">
        <v>2</v>
      </c>
      <c r="B521" s="221"/>
      <c r="C521" s="122"/>
      <c r="D521" s="37"/>
      <c r="E521" s="37"/>
      <c r="F521" s="37"/>
      <c r="G521" s="37"/>
      <c r="H521" s="469"/>
      <c r="I521" s="37"/>
      <c r="J521" s="37"/>
      <c r="K521" s="37"/>
      <c r="L521" s="37"/>
      <c r="M521" s="37"/>
      <c r="N521" s="1"/>
      <c r="O521" s="1"/>
      <c r="P521" s="1"/>
    </row>
    <row r="522" spans="1:16" s="293" customFormat="1" hidden="1" outlineLevel="1" x14ac:dyDescent="0.25">
      <c r="A522" s="67">
        <v>3</v>
      </c>
      <c r="B522" s="221"/>
      <c r="C522" s="122"/>
      <c r="D522" s="37"/>
      <c r="E522" s="37"/>
      <c r="F522" s="37"/>
      <c r="G522" s="37"/>
      <c r="H522" s="119"/>
      <c r="I522" s="37"/>
      <c r="J522" s="37"/>
      <c r="K522" s="37"/>
      <c r="L522" s="37"/>
      <c r="M522" s="37"/>
      <c r="N522" s="1"/>
      <c r="O522" s="1"/>
      <c r="P522" s="1"/>
    </row>
    <row r="523" spans="1:16" s="293" customFormat="1" hidden="1" outlineLevel="1" x14ac:dyDescent="0.25">
      <c r="A523" s="67">
        <v>4</v>
      </c>
      <c r="B523" s="221"/>
      <c r="C523" s="122"/>
      <c r="D523" s="37"/>
      <c r="E523" s="37"/>
      <c r="F523" s="37"/>
      <c r="G523" s="37"/>
      <c r="H523" s="119"/>
      <c r="I523" s="37"/>
      <c r="J523" s="37"/>
      <c r="K523" s="37"/>
      <c r="L523" s="37"/>
      <c r="M523" s="37"/>
      <c r="N523" s="1"/>
      <c r="O523" s="1"/>
      <c r="P523" s="1"/>
    </row>
    <row r="524" spans="1:16" s="293" customFormat="1" hidden="1" outlineLevel="1" x14ac:dyDescent="0.25">
      <c r="A524" s="67">
        <v>5</v>
      </c>
      <c r="B524" s="221"/>
      <c r="C524" s="122"/>
      <c r="D524" s="37"/>
      <c r="E524" s="37"/>
      <c r="F524" s="37"/>
      <c r="G524" s="37"/>
      <c r="H524" s="119"/>
      <c r="I524" s="37"/>
      <c r="J524" s="37"/>
      <c r="K524" s="37"/>
      <c r="L524" s="37"/>
      <c r="M524" s="37"/>
      <c r="N524" s="1"/>
      <c r="O524" s="1"/>
      <c r="P524" s="1"/>
    </row>
    <row r="525" spans="1:16" s="293" customFormat="1" hidden="1" outlineLevel="1" x14ac:dyDescent="0.25">
      <c r="A525" s="67">
        <v>6</v>
      </c>
      <c r="B525" s="221"/>
      <c r="C525" s="122"/>
      <c r="D525" s="37"/>
      <c r="E525" s="37"/>
      <c r="F525" s="37"/>
      <c r="G525" s="37"/>
      <c r="H525" s="119"/>
      <c r="I525" s="37"/>
      <c r="J525" s="37"/>
      <c r="K525" s="37"/>
      <c r="L525" s="37"/>
      <c r="N525" s="1"/>
      <c r="O525" s="1"/>
      <c r="P525" s="1"/>
    </row>
    <row r="526" spans="1:16" s="293" customFormat="1" hidden="1" outlineLevel="1" x14ac:dyDescent="0.25">
      <c r="A526" s="67">
        <v>7</v>
      </c>
      <c r="B526" s="624"/>
      <c r="C526" s="1"/>
      <c r="D526" s="37"/>
      <c r="E526" s="3"/>
      <c r="F526" s="37"/>
      <c r="G526" s="37"/>
      <c r="H526" s="37"/>
      <c r="I526" s="37"/>
      <c r="J526" s="37"/>
      <c r="K526" s="37"/>
      <c r="L526" s="37"/>
      <c r="M526" s="37"/>
      <c r="N526" s="1"/>
      <c r="O526" s="1"/>
      <c r="P526" s="1"/>
    </row>
    <row r="527" spans="1:16" s="293" customFormat="1" hidden="1" outlineLevel="1" x14ac:dyDescent="0.25">
      <c r="A527" s="67">
        <v>8</v>
      </c>
      <c r="B527" s="624"/>
      <c r="C527" s="1"/>
      <c r="D527" s="37"/>
      <c r="E527" s="3"/>
      <c r="F527" s="37"/>
      <c r="G527" s="37"/>
      <c r="H527" s="37"/>
      <c r="I527" s="37"/>
      <c r="J527" s="37"/>
      <c r="K527" s="37"/>
      <c r="L527" s="37"/>
      <c r="M527" s="37"/>
      <c r="N527" s="1"/>
      <c r="O527" s="1"/>
      <c r="P527" s="1"/>
    </row>
    <row r="528" spans="1:16" s="293" customFormat="1" hidden="1" outlineLevel="1" x14ac:dyDescent="0.25">
      <c r="A528" s="67">
        <v>9</v>
      </c>
      <c r="B528" s="624"/>
      <c r="C528" s="1"/>
      <c r="D528" s="37"/>
      <c r="E528" s="3"/>
      <c r="F528" s="37"/>
      <c r="G528" s="37"/>
      <c r="H528" s="37"/>
      <c r="I528" s="37"/>
      <c r="J528" s="37"/>
      <c r="K528" s="37"/>
      <c r="L528" s="37"/>
      <c r="M528" s="37"/>
      <c r="N528" s="1"/>
      <c r="O528" s="1"/>
      <c r="P528" s="1"/>
    </row>
    <row r="529" spans="1:16" s="293" customFormat="1" hidden="1" outlineLevel="1" x14ac:dyDescent="0.25">
      <c r="A529" s="67">
        <v>10</v>
      </c>
      <c r="B529" s="624"/>
      <c r="C529" s="1"/>
      <c r="D529" s="37"/>
      <c r="E529" s="3"/>
      <c r="F529" s="37"/>
      <c r="G529" s="37"/>
      <c r="H529" s="37"/>
      <c r="I529" s="37"/>
      <c r="J529" s="37"/>
      <c r="K529" s="37"/>
      <c r="L529" s="37"/>
      <c r="M529" s="37"/>
      <c r="N529" s="1"/>
      <c r="O529" s="1"/>
      <c r="P529" s="1"/>
    </row>
    <row r="530" spans="1:16" s="293" customFormat="1" hidden="1" outlineLevel="1" x14ac:dyDescent="0.25">
      <c r="A530" s="67">
        <v>11</v>
      </c>
      <c r="B530" s="624"/>
      <c r="C530" s="1"/>
      <c r="D530" s="37"/>
      <c r="E530" s="3"/>
      <c r="F530" s="37"/>
      <c r="G530" s="37"/>
      <c r="H530" s="37"/>
      <c r="I530" s="37"/>
      <c r="J530" s="37"/>
      <c r="K530" s="37"/>
      <c r="L530" s="37"/>
      <c r="M530" s="37"/>
      <c r="N530" s="1"/>
      <c r="O530" s="1"/>
      <c r="P530" s="1"/>
    </row>
    <row r="531" spans="1:16" s="293" customFormat="1" hidden="1" outlineLevel="1" x14ac:dyDescent="0.25">
      <c r="A531" s="67">
        <v>12</v>
      </c>
      <c r="B531" s="624"/>
      <c r="C531" s="1"/>
      <c r="D531" s="37"/>
      <c r="E531" s="3"/>
      <c r="F531" s="37"/>
      <c r="G531" s="37"/>
      <c r="H531" s="37"/>
      <c r="I531" s="37"/>
      <c r="J531" s="37"/>
      <c r="K531" s="37"/>
      <c r="L531" s="37"/>
      <c r="M531" s="37"/>
      <c r="N531" s="1"/>
      <c r="O531" s="1"/>
      <c r="P531" s="1"/>
    </row>
    <row r="532" spans="1:16" s="293" customFormat="1" hidden="1" outlineLevel="1" x14ac:dyDescent="0.25">
      <c r="A532" s="67">
        <v>13</v>
      </c>
      <c r="B532" s="624"/>
      <c r="C532" s="122"/>
      <c r="D532" s="37"/>
      <c r="E532" s="3"/>
      <c r="F532" s="37"/>
      <c r="G532" s="37"/>
      <c r="H532" s="37"/>
      <c r="I532" s="37"/>
      <c r="J532" s="37"/>
      <c r="K532" s="37"/>
      <c r="L532" s="37"/>
      <c r="M532" s="37"/>
      <c r="N532" s="1"/>
      <c r="O532" s="1"/>
      <c r="P532" s="1"/>
    </row>
    <row r="533" spans="1:16" s="293" customFormat="1" hidden="1" outlineLevel="1" x14ac:dyDescent="0.25">
      <c r="A533" s="67">
        <v>14</v>
      </c>
      <c r="B533" s="624"/>
      <c r="C533" s="122"/>
      <c r="D533" s="37"/>
      <c r="E533" s="3"/>
      <c r="F533" s="37"/>
      <c r="G533" s="37"/>
      <c r="H533" s="37"/>
      <c r="I533" s="37"/>
      <c r="J533" s="37"/>
      <c r="K533" s="37"/>
      <c r="L533" s="37"/>
      <c r="M533" s="37"/>
      <c r="N533" s="1"/>
      <c r="O533" s="1"/>
      <c r="P533" s="1"/>
    </row>
    <row r="534" spans="1:16" s="293" customFormat="1" hidden="1" outlineLevel="1" x14ac:dyDescent="0.25">
      <c r="A534" s="67">
        <v>15</v>
      </c>
      <c r="B534" s="624"/>
      <c r="C534" s="1"/>
      <c r="D534" s="37"/>
      <c r="E534" s="3"/>
      <c r="F534" s="37"/>
      <c r="G534" s="37"/>
      <c r="H534" s="37"/>
      <c r="I534" s="37"/>
      <c r="J534" s="37"/>
      <c r="K534" s="37"/>
      <c r="L534" s="37"/>
      <c r="M534" s="37"/>
      <c r="N534" s="1"/>
      <c r="O534" s="1"/>
      <c r="P534" s="1"/>
    </row>
    <row r="535" spans="1:16" s="293" customFormat="1" hidden="1" outlineLevel="1" x14ac:dyDescent="0.25">
      <c r="A535" s="67">
        <v>16</v>
      </c>
      <c r="B535" s="624"/>
      <c r="C535" s="1"/>
      <c r="D535" s="37"/>
      <c r="E535" s="3"/>
      <c r="F535" s="37"/>
      <c r="G535" s="37"/>
      <c r="H535" s="37"/>
      <c r="I535" s="37"/>
      <c r="J535" s="37"/>
      <c r="K535" s="37"/>
      <c r="L535" s="37"/>
      <c r="M535" s="37"/>
      <c r="N535" s="1"/>
      <c r="O535" s="1"/>
      <c r="P535" s="1"/>
    </row>
    <row r="536" spans="1:16" s="293" customFormat="1" hidden="1" outlineLevel="1" x14ac:dyDescent="0.25">
      <c r="A536" s="67">
        <v>17</v>
      </c>
      <c r="B536" s="624"/>
      <c r="C536" s="1"/>
      <c r="D536" s="37"/>
      <c r="E536" s="3"/>
      <c r="F536" s="37"/>
      <c r="G536" s="37"/>
      <c r="H536" s="37"/>
      <c r="I536" s="37"/>
      <c r="J536" s="37"/>
      <c r="K536" s="37"/>
      <c r="L536" s="37"/>
      <c r="M536" s="37"/>
      <c r="N536" s="1"/>
      <c r="O536" s="1"/>
      <c r="P536" s="1"/>
    </row>
    <row r="537" spans="1:16" s="293" customFormat="1" hidden="1" outlineLevel="1" x14ac:dyDescent="0.25">
      <c r="A537" s="67">
        <v>18</v>
      </c>
      <c r="B537" s="624"/>
      <c r="C537" s="122"/>
      <c r="D537" s="3"/>
      <c r="E537" s="3"/>
      <c r="F537" s="37"/>
      <c r="G537" s="37"/>
      <c r="H537" s="37"/>
      <c r="I537" s="37"/>
      <c r="J537" s="37"/>
      <c r="K537" s="37"/>
      <c r="L537" s="37"/>
      <c r="M537" s="37"/>
      <c r="N537" s="1"/>
      <c r="O537" s="1"/>
      <c r="P537" s="1"/>
    </row>
    <row r="538" spans="1:16" s="293" customFormat="1" hidden="1" outlineLevel="1" x14ac:dyDescent="0.25">
      <c r="A538" s="67">
        <v>19</v>
      </c>
      <c r="B538" s="624"/>
      <c r="C538" s="122"/>
      <c r="D538" s="3"/>
      <c r="E538" s="3"/>
      <c r="F538" s="37"/>
      <c r="G538" s="37"/>
      <c r="H538" s="37"/>
      <c r="I538" s="37"/>
      <c r="J538" s="37"/>
      <c r="K538" s="37"/>
      <c r="L538" s="37"/>
      <c r="M538" s="37"/>
      <c r="N538" s="1"/>
      <c r="O538" s="1"/>
      <c r="P538" s="1"/>
    </row>
    <row r="539" spans="1:16" s="293" customFormat="1" hidden="1" outlineLevel="1" x14ac:dyDescent="0.25">
      <c r="A539" s="67">
        <v>20</v>
      </c>
      <c r="B539" s="624"/>
      <c r="C539" s="1"/>
      <c r="D539" s="3"/>
      <c r="E539" s="3"/>
      <c r="F539" s="37"/>
      <c r="G539" s="37"/>
      <c r="H539" s="37"/>
      <c r="I539" s="37"/>
      <c r="J539" s="37"/>
      <c r="K539" s="37"/>
      <c r="L539" s="37"/>
      <c r="M539" s="37"/>
      <c r="N539" s="1"/>
      <c r="O539" s="1"/>
      <c r="P539" s="1"/>
    </row>
    <row r="540" spans="1:16" s="293" customFormat="1" hidden="1" outlineLevel="1" x14ac:dyDescent="0.25">
      <c r="A540" s="67">
        <v>21</v>
      </c>
      <c r="B540" s="624"/>
      <c r="C540" s="1"/>
      <c r="D540" s="3"/>
      <c r="E540" s="3"/>
      <c r="F540" s="37"/>
      <c r="G540" s="37"/>
      <c r="H540" s="37"/>
      <c r="I540" s="37"/>
      <c r="J540" s="37"/>
      <c r="K540" s="37"/>
      <c r="L540" s="37"/>
      <c r="M540" s="37"/>
      <c r="N540" s="1"/>
      <c r="O540" s="1"/>
      <c r="P540" s="1"/>
    </row>
    <row r="541" spans="1:16" s="293" customFormat="1" hidden="1" outlineLevel="1" x14ac:dyDescent="0.25">
      <c r="A541" s="67">
        <v>22</v>
      </c>
      <c r="B541" s="624"/>
      <c r="C541" s="1"/>
      <c r="D541" s="3"/>
      <c r="E541" s="3"/>
      <c r="F541" s="37"/>
      <c r="G541" s="37"/>
      <c r="H541" s="37"/>
      <c r="I541" s="37"/>
      <c r="J541" s="37"/>
      <c r="K541" s="37"/>
      <c r="L541" s="37"/>
      <c r="M541" s="37"/>
      <c r="N541" s="1"/>
      <c r="O541" s="1"/>
      <c r="P541" s="1"/>
    </row>
    <row r="542" spans="1:16" s="293" customFormat="1" hidden="1" outlineLevel="1" x14ac:dyDescent="0.25">
      <c r="A542" s="67">
        <v>23</v>
      </c>
      <c r="B542" s="624"/>
      <c r="C542" s="122"/>
      <c r="D542" s="3"/>
      <c r="E542" s="3"/>
      <c r="F542" s="37"/>
      <c r="G542" s="37"/>
      <c r="H542" s="37"/>
      <c r="I542" s="37"/>
      <c r="J542" s="37"/>
      <c r="K542" s="37"/>
      <c r="L542" s="37"/>
      <c r="M542" s="37"/>
      <c r="N542" s="1"/>
      <c r="O542" s="1"/>
      <c r="P542" s="1"/>
    </row>
    <row r="543" spans="1:16" s="293" customFormat="1" hidden="1" outlineLevel="1" x14ac:dyDescent="0.25">
      <c r="A543" s="67">
        <v>24</v>
      </c>
      <c r="B543" s="624"/>
      <c r="C543" s="122"/>
      <c r="D543" s="3"/>
      <c r="E543" s="3"/>
      <c r="F543" s="37"/>
      <c r="G543" s="37"/>
      <c r="H543" s="37"/>
      <c r="I543" s="37"/>
      <c r="J543" s="37"/>
      <c r="K543" s="37"/>
      <c r="L543" s="37"/>
      <c r="M543" s="37"/>
      <c r="N543" s="1"/>
      <c r="O543" s="1"/>
      <c r="P543" s="1"/>
    </row>
    <row r="544" spans="1:16" s="293" customFormat="1" hidden="1" outlineLevel="1" x14ac:dyDescent="0.25">
      <c r="A544" s="67">
        <v>25</v>
      </c>
      <c r="B544" s="625"/>
      <c r="C544" s="3"/>
      <c r="D544" s="3"/>
      <c r="E544" s="3"/>
      <c r="F544" s="37"/>
      <c r="G544" s="37"/>
      <c r="H544" s="37"/>
      <c r="I544" s="1"/>
      <c r="J544" s="37"/>
      <c r="K544" s="37"/>
      <c r="L544" s="37"/>
      <c r="M544" s="37"/>
      <c r="N544" s="1"/>
      <c r="O544" s="1"/>
      <c r="P544" s="37"/>
    </row>
    <row r="545" spans="1:16" s="293" customFormat="1" hidden="1" outlineLevel="1" x14ac:dyDescent="0.25">
      <c r="A545" s="67">
        <v>26</v>
      </c>
      <c r="B545" s="624"/>
      <c r="C545" s="3"/>
      <c r="D545" s="3"/>
      <c r="E545" s="3"/>
      <c r="F545" s="37"/>
      <c r="G545" s="37"/>
      <c r="H545" s="119"/>
      <c r="I545" s="1"/>
      <c r="J545" s="37"/>
      <c r="K545" s="37"/>
      <c r="L545" s="37"/>
      <c r="M545" s="37"/>
      <c r="N545" s="1"/>
      <c r="O545" s="1"/>
      <c r="P545" s="37"/>
    </row>
    <row r="546" spans="1:16" s="293" customFormat="1" hidden="1" outlineLevel="1" x14ac:dyDescent="0.25">
      <c r="A546" s="67">
        <v>27</v>
      </c>
      <c r="B546" s="273"/>
      <c r="C546" s="3"/>
      <c r="D546" s="3"/>
      <c r="E546" s="3"/>
      <c r="F546" s="37"/>
      <c r="G546" s="37"/>
      <c r="H546" s="119"/>
      <c r="I546" s="1"/>
      <c r="J546" s="37"/>
      <c r="K546" s="37"/>
      <c r="L546" s="37"/>
      <c r="M546" s="37"/>
      <c r="N546" s="1"/>
      <c r="O546" s="1"/>
      <c r="P546" s="37"/>
    </row>
    <row r="547" spans="1:16" s="293" customFormat="1" hidden="1" outlineLevel="1" x14ac:dyDescent="0.25">
      <c r="A547" s="67">
        <v>28</v>
      </c>
      <c r="B547" s="624"/>
      <c r="C547" s="122"/>
      <c r="D547" s="3"/>
      <c r="E547" s="3"/>
      <c r="F547" s="37"/>
      <c r="G547" s="37"/>
      <c r="H547" s="119"/>
      <c r="I547" s="1"/>
      <c r="J547" s="37"/>
      <c r="K547" s="37"/>
      <c r="L547" s="37"/>
      <c r="M547" s="37"/>
      <c r="N547" s="1"/>
      <c r="O547" s="1"/>
      <c r="P547" s="37"/>
    </row>
    <row r="548" spans="1:16" s="293" customFormat="1" hidden="1" outlineLevel="1" x14ac:dyDescent="0.25">
      <c r="A548" s="67">
        <v>29</v>
      </c>
      <c r="B548" s="624"/>
      <c r="C548" s="3"/>
      <c r="D548" s="3"/>
      <c r="E548" s="3"/>
      <c r="F548" s="37"/>
      <c r="G548" s="37"/>
      <c r="H548" s="119"/>
      <c r="I548" s="1"/>
      <c r="J548" s="37"/>
      <c r="K548" s="3"/>
      <c r="L548" s="3"/>
      <c r="M548" s="3"/>
      <c r="N548" s="1"/>
      <c r="O548" s="1"/>
      <c r="P548" s="37"/>
    </row>
    <row r="549" spans="1:16" s="293" customFormat="1" hidden="1" outlineLevel="1" x14ac:dyDescent="0.25">
      <c r="A549" s="67">
        <v>30</v>
      </c>
      <c r="B549" s="624"/>
      <c r="C549" s="122"/>
      <c r="D549" s="3"/>
      <c r="E549" s="3"/>
      <c r="F549" s="37"/>
      <c r="G549" s="37"/>
      <c r="H549" s="119"/>
      <c r="I549" s="1"/>
      <c r="J549" s="37"/>
      <c r="K549" s="37"/>
      <c r="L549" s="37"/>
      <c r="M549" s="37"/>
      <c r="N549" s="1"/>
      <c r="O549" s="1"/>
      <c r="P549" s="37"/>
    </row>
    <row r="550" spans="1:16" s="293" customFormat="1" hidden="1" outlineLevel="1" x14ac:dyDescent="0.25">
      <c r="A550" s="67">
        <v>31</v>
      </c>
      <c r="B550" s="624"/>
      <c r="C550" s="144"/>
      <c r="D550" s="37"/>
      <c r="E550" s="37"/>
      <c r="F550" s="37"/>
      <c r="G550" s="37"/>
      <c r="H550" s="119"/>
      <c r="I550" s="1"/>
      <c r="J550" s="37"/>
      <c r="K550" s="3"/>
      <c r="L550" s="3"/>
      <c r="M550" s="3"/>
      <c r="N550" s="1"/>
      <c r="O550" s="1"/>
      <c r="P550" s="37"/>
    </row>
    <row r="551" spans="1:16" s="293" customFormat="1" hidden="1" outlineLevel="1" x14ac:dyDescent="0.25">
      <c r="A551" s="67">
        <v>32</v>
      </c>
      <c r="B551" s="624"/>
      <c r="C551" s="144"/>
      <c r="D551" s="37"/>
      <c r="E551" s="37"/>
      <c r="F551" s="37"/>
      <c r="G551" s="37"/>
      <c r="H551" s="119"/>
      <c r="I551" s="1"/>
      <c r="J551" s="37"/>
      <c r="K551" s="3"/>
      <c r="L551" s="3"/>
      <c r="M551" s="3"/>
      <c r="N551" s="1"/>
      <c r="O551" s="1"/>
      <c r="P551" s="37"/>
    </row>
    <row r="552" spans="1:16" s="293" customFormat="1" hidden="1" outlineLevel="1" x14ac:dyDescent="0.25">
      <c r="A552" s="67">
        <v>33</v>
      </c>
      <c r="B552" s="624"/>
      <c r="C552" s="122"/>
      <c r="D552" s="37"/>
      <c r="E552" s="37"/>
      <c r="F552" s="37"/>
      <c r="G552" s="37"/>
      <c r="H552" s="119"/>
      <c r="I552" s="1"/>
      <c r="J552" s="37"/>
      <c r="K552" s="3"/>
      <c r="L552" s="3"/>
      <c r="M552" s="3"/>
      <c r="N552" s="1"/>
      <c r="O552" s="1"/>
      <c r="P552" s="37"/>
    </row>
    <row r="553" spans="1:16" s="293" customFormat="1" hidden="1" outlineLevel="1" x14ac:dyDescent="0.25">
      <c r="A553" s="67">
        <v>34</v>
      </c>
      <c r="B553" s="624"/>
      <c r="C553" s="122"/>
      <c r="D553" s="37"/>
      <c r="E553" s="37"/>
      <c r="F553" s="37"/>
      <c r="G553" s="37"/>
      <c r="H553" s="119"/>
      <c r="I553" s="1"/>
      <c r="J553" s="37"/>
      <c r="K553" s="3"/>
      <c r="L553" s="3"/>
      <c r="M553" s="3"/>
      <c r="N553" s="1"/>
      <c r="O553" s="1"/>
      <c r="P553" s="37"/>
    </row>
    <row r="554" spans="1:16" s="293" customFormat="1" hidden="1" outlineLevel="1" x14ac:dyDescent="0.25">
      <c r="A554" s="3">
        <v>35</v>
      </c>
      <c r="B554" s="624"/>
      <c r="C554" s="122"/>
      <c r="D554" s="37"/>
      <c r="E554" s="37"/>
      <c r="F554" s="37"/>
      <c r="G554" s="37"/>
      <c r="H554" s="1"/>
      <c r="I554" s="1"/>
      <c r="K554" s="3"/>
      <c r="N554" s="1"/>
      <c r="O554" s="1"/>
    </row>
    <row r="555" spans="1:16" s="293" customFormat="1" hidden="1" outlineLevel="1" x14ac:dyDescent="0.25">
      <c r="A555" s="35">
        <v>36</v>
      </c>
      <c r="B555" s="273"/>
      <c r="C555" s="3"/>
      <c r="D555" s="3"/>
      <c r="E555" s="3"/>
      <c r="F555" s="3"/>
      <c r="G555" s="3"/>
      <c r="H555" s="119"/>
      <c r="I555" s="3"/>
      <c r="K555" s="3"/>
      <c r="N555" s="1"/>
    </row>
    <row r="556" spans="1:16" s="293" customFormat="1" hidden="1" outlineLevel="1" x14ac:dyDescent="0.25">
      <c r="A556" s="35">
        <v>37</v>
      </c>
      <c r="B556" s="273"/>
      <c r="C556" s="3"/>
      <c r="D556" s="3"/>
      <c r="E556" s="3"/>
      <c r="F556" s="3"/>
      <c r="G556" s="3"/>
      <c r="H556" s="119"/>
      <c r="I556" s="3"/>
      <c r="K556" s="3"/>
      <c r="N556" s="1"/>
    </row>
    <row r="557" spans="1:16" s="293" customFormat="1" hidden="1" outlineLevel="1" x14ac:dyDescent="0.25">
      <c r="A557" s="35">
        <v>38</v>
      </c>
      <c r="B557" s="273"/>
      <c r="C557" s="3"/>
      <c r="D557" s="3"/>
      <c r="E557" s="3"/>
      <c r="F557" s="3"/>
      <c r="G557" s="3"/>
      <c r="H557" s="119"/>
      <c r="I557" s="3"/>
      <c r="K557" s="3"/>
      <c r="N557" s="1"/>
    </row>
    <row r="558" spans="1:16" s="293" customFormat="1" hidden="1" outlineLevel="1" x14ac:dyDescent="0.25">
      <c r="A558" s="35">
        <v>39</v>
      </c>
      <c r="B558" s="273"/>
      <c r="C558" s="3"/>
      <c r="D558" s="3"/>
      <c r="E558" s="3"/>
      <c r="F558" s="3"/>
      <c r="G558" s="3"/>
      <c r="H558" s="119"/>
      <c r="I558" s="3"/>
      <c r="K558" s="3"/>
      <c r="N558" s="1"/>
    </row>
    <row r="559" spans="1:16" s="293" customFormat="1" hidden="1" outlineLevel="1" x14ac:dyDescent="0.25">
      <c r="A559" s="35">
        <v>40</v>
      </c>
      <c r="B559" s="273"/>
      <c r="C559" s="3"/>
      <c r="D559" s="3"/>
      <c r="E559" s="3"/>
      <c r="F559" s="3"/>
      <c r="G559" s="3"/>
      <c r="H559" s="119"/>
      <c r="I559" s="3"/>
      <c r="K559" s="3"/>
      <c r="N559" s="1"/>
    </row>
    <row r="560" spans="1:16" s="293" customFormat="1" hidden="1" outlineLevel="1" x14ac:dyDescent="0.25">
      <c r="A560" s="35">
        <v>41</v>
      </c>
      <c r="B560" s="273"/>
      <c r="C560" s="3"/>
      <c r="D560" s="3"/>
      <c r="E560" s="3"/>
      <c r="F560" s="3"/>
      <c r="G560" s="3"/>
      <c r="H560" s="119"/>
      <c r="I560" s="3"/>
      <c r="K560" s="3"/>
      <c r="N560" s="1"/>
    </row>
    <row r="561" spans="1:14" s="293" customFormat="1" hidden="1" outlineLevel="1" x14ac:dyDescent="0.25">
      <c r="A561" s="35">
        <v>42</v>
      </c>
      <c r="B561" s="273"/>
      <c r="C561" s="3"/>
      <c r="D561" s="3"/>
      <c r="E561" s="3"/>
      <c r="F561" s="3"/>
      <c r="G561" s="3"/>
      <c r="H561" s="119"/>
      <c r="I561" s="3"/>
      <c r="K561" s="3"/>
      <c r="N561" s="1"/>
    </row>
    <row r="562" spans="1:14" s="293" customFormat="1" hidden="1" outlineLevel="1" x14ac:dyDescent="0.25">
      <c r="A562" s="35">
        <v>43</v>
      </c>
      <c r="B562" s="273"/>
      <c r="C562" s="3"/>
      <c r="D562" s="3"/>
      <c r="E562" s="3"/>
      <c r="F562" s="3"/>
      <c r="G562" s="3"/>
      <c r="H562" s="119"/>
      <c r="I562" s="3"/>
      <c r="K562" s="3"/>
      <c r="N562" s="1"/>
    </row>
    <row r="563" spans="1:14" s="293" customFormat="1" hidden="1" outlineLevel="1" x14ac:dyDescent="0.25">
      <c r="A563" s="35">
        <v>44</v>
      </c>
      <c r="B563" s="273"/>
      <c r="C563" s="3"/>
      <c r="D563" s="3"/>
      <c r="E563" s="3"/>
      <c r="F563" s="3"/>
      <c r="G563" s="3"/>
      <c r="H563" s="119"/>
      <c r="I563" s="3"/>
      <c r="K563" s="3"/>
      <c r="N563" s="1"/>
    </row>
    <row r="564" spans="1:14" s="293" customFormat="1" hidden="1" outlineLevel="1" x14ac:dyDescent="0.25">
      <c r="A564" s="35">
        <v>45</v>
      </c>
      <c r="B564" s="273"/>
      <c r="C564" s="3"/>
      <c r="D564" s="3"/>
      <c r="E564" s="3"/>
      <c r="F564" s="3"/>
      <c r="G564" s="3"/>
      <c r="H564" s="119"/>
      <c r="I564" s="3"/>
      <c r="K564" s="3"/>
      <c r="N564" s="1"/>
    </row>
    <row r="565" spans="1:14" s="293" customFormat="1" hidden="1" outlineLevel="1" x14ac:dyDescent="0.25">
      <c r="A565" s="35">
        <v>46</v>
      </c>
      <c r="B565" s="273"/>
      <c r="C565" s="3"/>
      <c r="D565" s="3"/>
      <c r="E565" s="3"/>
      <c r="F565" s="37"/>
      <c r="G565" s="3" t="s">
        <v>69</v>
      </c>
      <c r="H565" s="119"/>
      <c r="I565" s="3"/>
      <c r="J565" s="37"/>
      <c r="K565" s="3" t="s">
        <v>69</v>
      </c>
      <c r="L565" s="3"/>
      <c r="M565" s="3"/>
      <c r="N565" s="1"/>
    </row>
    <row r="566" spans="1:14" s="293" customFormat="1" hidden="1" outlineLevel="1" x14ac:dyDescent="0.25">
      <c r="A566" s="35">
        <v>47</v>
      </c>
      <c r="B566" s="273"/>
      <c r="C566" s="3"/>
      <c r="D566" s="3"/>
      <c r="E566" s="3"/>
      <c r="F566" s="37"/>
      <c r="G566" s="3" t="s">
        <v>69</v>
      </c>
      <c r="H566" s="119"/>
      <c r="I566" s="3"/>
      <c r="J566" s="37"/>
      <c r="K566" s="3" t="s">
        <v>69</v>
      </c>
      <c r="L566" s="3"/>
      <c r="M566" s="3"/>
      <c r="N566" s="1"/>
    </row>
    <row r="567" spans="1:14" s="293" customFormat="1" hidden="1" outlineLevel="1" x14ac:dyDescent="0.25">
      <c r="A567" s="35">
        <v>48</v>
      </c>
      <c r="B567" s="273"/>
      <c r="C567" s="3"/>
      <c r="D567" s="3"/>
      <c r="E567" s="3"/>
      <c r="F567" s="37"/>
      <c r="G567" s="3" t="s">
        <v>69</v>
      </c>
      <c r="H567" s="119"/>
      <c r="I567" s="3"/>
      <c r="J567" s="37"/>
      <c r="K567" s="3" t="s">
        <v>69</v>
      </c>
      <c r="L567" s="3"/>
      <c r="M567" s="3"/>
      <c r="N567" s="1"/>
    </row>
    <row r="568" spans="1:14" s="293" customFormat="1" hidden="1" outlineLevel="1" x14ac:dyDescent="0.25">
      <c r="A568" s="35">
        <v>49</v>
      </c>
      <c r="B568" s="273"/>
      <c r="C568" s="3"/>
      <c r="D568" s="3"/>
      <c r="E568" s="3"/>
      <c r="F568" s="37"/>
      <c r="G568" s="3" t="s">
        <v>69</v>
      </c>
      <c r="H568" s="119"/>
      <c r="I568" s="3"/>
      <c r="J568" s="37"/>
      <c r="K568" s="3" t="s">
        <v>69</v>
      </c>
      <c r="L568" s="3"/>
      <c r="M568" s="3"/>
      <c r="N568" s="1"/>
    </row>
    <row r="569" spans="1:14" s="293" customFormat="1" hidden="1" outlineLevel="1" x14ac:dyDescent="0.25">
      <c r="A569" s="35">
        <v>50</v>
      </c>
      <c r="B569" s="273"/>
      <c r="C569" s="3"/>
      <c r="D569" s="3"/>
      <c r="E569" s="3"/>
      <c r="F569" s="37"/>
      <c r="G569" s="3" t="s">
        <v>69</v>
      </c>
      <c r="H569" s="119"/>
      <c r="I569" s="3"/>
      <c r="J569" s="37"/>
      <c r="K569" s="3" t="s">
        <v>69</v>
      </c>
      <c r="L569" s="3"/>
      <c r="M569" s="3"/>
      <c r="N569" s="1"/>
    </row>
    <row r="570" spans="1:14" s="293" customFormat="1" hidden="1" outlineLevel="1" x14ac:dyDescent="0.25">
      <c r="A570" s="35">
        <v>51</v>
      </c>
      <c r="B570" s="273"/>
      <c r="C570" s="3"/>
      <c r="D570" s="3"/>
      <c r="E570" s="3"/>
      <c r="F570" s="37"/>
      <c r="G570" s="3" t="s">
        <v>69</v>
      </c>
      <c r="H570" s="119"/>
      <c r="I570" s="3"/>
      <c r="J570" s="37"/>
      <c r="K570" s="3" t="s">
        <v>69</v>
      </c>
      <c r="L570" s="3"/>
      <c r="M570" s="3"/>
      <c r="N570" s="1"/>
    </row>
    <row r="571" spans="1:14" s="293" customFormat="1" hidden="1" outlineLevel="1" x14ac:dyDescent="0.25">
      <c r="A571" s="35">
        <v>52</v>
      </c>
      <c r="B571" s="273"/>
      <c r="C571" s="3"/>
      <c r="D571" s="3"/>
      <c r="E571" s="3"/>
      <c r="F571" s="37"/>
      <c r="G571" s="3" t="s">
        <v>69</v>
      </c>
      <c r="H571" s="119"/>
      <c r="I571" s="3"/>
      <c r="J571" s="37"/>
      <c r="K571" s="3" t="s">
        <v>69</v>
      </c>
      <c r="L571" s="3"/>
      <c r="M571" s="3"/>
      <c r="N571" s="1"/>
    </row>
    <row r="572" spans="1:14" s="293" customFormat="1" hidden="1" outlineLevel="1" x14ac:dyDescent="0.25">
      <c r="A572" s="35">
        <v>53</v>
      </c>
      <c r="B572" s="273"/>
      <c r="C572" s="3"/>
      <c r="D572" s="3"/>
      <c r="E572" s="3"/>
      <c r="F572" s="37"/>
      <c r="G572" s="3" t="s">
        <v>69</v>
      </c>
      <c r="H572" s="119"/>
      <c r="I572" s="3"/>
      <c r="J572" s="37"/>
      <c r="K572" s="3" t="s">
        <v>69</v>
      </c>
      <c r="L572" s="3"/>
      <c r="M572" s="3"/>
      <c r="N572" s="1"/>
    </row>
    <row r="573" spans="1:14" s="293" customFormat="1" hidden="1" outlineLevel="1" x14ac:dyDescent="0.25">
      <c r="A573" s="35">
        <v>54</v>
      </c>
      <c r="B573" s="273"/>
      <c r="C573" s="3"/>
      <c r="D573" s="3"/>
      <c r="E573" s="3"/>
      <c r="F573" s="37"/>
      <c r="G573" s="3" t="s">
        <v>69</v>
      </c>
      <c r="H573" s="119"/>
      <c r="I573" s="3"/>
      <c r="J573" s="37"/>
      <c r="K573" s="3" t="s">
        <v>69</v>
      </c>
      <c r="L573" s="3"/>
      <c r="M573" s="3"/>
      <c r="N573" s="1"/>
    </row>
    <row r="574" spans="1:14" s="293" customFormat="1" hidden="1" outlineLevel="1" x14ac:dyDescent="0.25">
      <c r="A574" s="35">
        <v>55</v>
      </c>
      <c r="B574" s="273"/>
      <c r="C574" s="3"/>
      <c r="D574" s="3"/>
      <c r="E574" s="3"/>
      <c r="F574" s="37"/>
      <c r="G574" s="3" t="s">
        <v>69</v>
      </c>
      <c r="H574" s="119"/>
      <c r="I574" s="3"/>
      <c r="J574" s="37"/>
      <c r="K574" s="3" t="s">
        <v>69</v>
      </c>
      <c r="L574" s="3"/>
      <c r="M574" s="3"/>
      <c r="N574" s="1"/>
    </row>
    <row r="575" spans="1:14" s="293" customFormat="1" hidden="1" outlineLevel="1" x14ac:dyDescent="0.25">
      <c r="A575" s="35">
        <v>56</v>
      </c>
      <c r="B575" s="273"/>
      <c r="C575" s="3"/>
      <c r="D575" s="3"/>
      <c r="E575" s="3"/>
      <c r="F575" s="37"/>
      <c r="G575" s="3" t="s">
        <v>69</v>
      </c>
      <c r="H575" s="119"/>
      <c r="I575" s="3"/>
      <c r="J575" s="37"/>
      <c r="K575" s="3" t="s">
        <v>69</v>
      </c>
      <c r="L575" s="3"/>
      <c r="M575" s="3"/>
      <c r="N575" s="1"/>
    </row>
    <row r="576" spans="1:14" s="293" customFormat="1" hidden="1" outlineLevel="1" x14ac:dyDescent="0.25">
      <c r="A576" s="35">
        <v>57</v>
      </c>
      <c r="B576" s="273"/>
      <c r="C576" s="3"/>
      <c r="D576" s="3"/>
      <c r="E576" s="3"/>
      <c r="F576" s="37"/>
      <c r="G576" s="3" t="s">
        <v>69</v>
      </c>
      <c r="H576" s="119"/>
      <c r="I576" s="3"/>
      <c r="J576" s="37"/>
      <c r="K576" s="3" t="s">
        <v>69</v>
      </c>
      <c r="L576" s="3"/>
      <c r="M576" s="3"/>
      <c r="N576" s="1"/>
    </row>
    <row r="577" spans="1:14" s="293" customFormat="1" hidden="1" outlineLevel="1" x14ac:dyDescent="0.25">
      <c r="A577" s="35">
        <v>58</v>
      </c>
      <c r="B577" s="273"/>
      <c r="C577" s="3"/>
      <c r="D577" s="3"/>
      <c r="E577" s="3"/>
      <c r="F577" s="37"/>
      <c r="G577" s="3" t="s">
        <v>69</v>
      </c>
      <c r="H577" s="119"/>
      <c r="I577" s="3"/>
      <c r="J577" s="37"/>
      <c r="K577" s="3" t="s">
        <v>69</v>
      </c>
      <c r="L577" s="3"/>
      <c r="M577" s="3"/>
      <c r="N577" s="1"/>
    </row>
    <row r="578" spans="1:14" s="293" customFormat="1" hidden="1" outlineLevel="1" x14ac:dyDescent="0.25">
      <c r="A578" s="35">
        <v>59</v>
      </c>
      <c r="B578" s="273"/>
      <c r="C578" s="3"/>
      <c r="D578" s="3"/>
      <c r="E578" s="3"/>
      <c r="F578" s="37"/>
      <c r="G578" s="3" t="s">
        <v>69</v>
      </c>
      <c r="H578" s="119"/>
      <c r="I578" s="3"/>
      <c r="J578" s="37"/>
      <c r="K578" s="3" t="s">
        <v>69</v>
      </c>
      <c r="L578" s="3"/>
      <c r="M578" s="3"/>
      <c r="N578" s="1"/>
    </row>
    <row r="579" spans="1:14" s="293" customFormat="1" hidden="1" outlineLevel="1" x14ac:dyDescent="0.25">
      <c r="A579" s="35">
        <v>60</v>
      </c>
      <c r="B579" s="273"/>
      <c r="C579" s="3"/>
      <c r="D579" s="3"/>
      <c r="E579" s="3"/>
      <c r="F579" s="37"/>
      <c r="G579" s="3" t="s">
        <v>69</v>
      </c>
      <c r="H579" s="119"/>
      <c r="I579" s="3"/>
      <c r="J579" s="37"/>
      <c r="K579" s="3" t="s">
        <v>69</v>
      </c>
      <c r="L579" s="3"/>
      <c r="M579" s="3"/>
      <c r="N579" s="1"/>
    </row>
    <row r="580" spans="1:14" s="293" customFormat="1" hidden="1" outlineLevel="1" x14ac:dyDescent="0.25">
      <c r="A580" s="35">
        <v>61</v>
      </c>
      <c r="B580" s="273"/>
      <c r="C580" s="3"/>
      <c r="D580" s="3"/>
      <c r="E580" s="3"/>
      <c r="F580" s="37"/>
      <c r="G580" s="3" t="s">
        <v>69</v>
      </c>
      <c r="H580" s="119"/>
      <c r="I580" s="3"/>
      <c r="J580" s="37"/>
      <c r="K580" s="3" t="s">
        <v>69</v>
      </c>
      <c r="L580" s="3"/>
      <c r="M580" s="3"/>
      <c r="N580" s="1"/>
    </row>
    <row r="581" spans="1:14" s="293" customFormat="1" hidden="1" outlineLevel="1" x14ac:dyDescent="0.25">
      <c r="A581" s="35">
        <v>62</v>
      </c>
      <c r="B581" s="273"/>
      <c r="C581" s="3"/>
      <c r="D581" s="3"/>
      <c r="E581" s="3"/>
      <c r="F581" s="37"/>
      <c r="G581" s="3" t="s">
        <v>69</v>
      </c>
      <c r="H581" s="119"/>
      <c r="I581" s="3"/>
      <c r="J581" s="37"/>
      <c r="K581" s="3" t="s">
        <v>69</v>
      </c>
      <c r="L581" s="3"/>
      <c r="M581" s="3"/>
      <c r="N581" s="1"/>
    </row>
    <row r="582" spans="1:14" s="293" customFormat="1" hidden="1" outlineLevel="1" x14ac:dyDescent="0.25">
      <c r="A582" s="35">
        <v>63</v>
      </c>
      <c r="B582" s="273"/>
      <c r="C582" s="3"/>
      <c r="D582" s="3"/>
      <c r="E582" s="3"/>
      <c r="F582" s="37"/>
      <c r="G582" s="3" t="s">
        <v>69</v>
      </c>
      <c r="H582" s="119"/>
      <c r="I582" s="3"/>
      <c r="J582" s="37"/>
      <c r="K582" s="3" t="s">
        <v>69</v>
      </c>
      <c r="L582" s="3"/>
      <c r="M582" s="3"/>
      <c r="N582" s="1"/>
    </row>
    <row r="583" spans="1:14" s="293" customFormat="1" hidden="1" outlineLevel="1" x14ac:dyDescent="0.25">
      <c r="A583" s="35">
        <v>64</v>
      </c>
      <c r="B583" s="273"/>
      <c r="C583" s="3"/>
      <c r="D583" s="3"/>
      <c r="E583" s="3"/>
      <c r="F583" s="37"/>
      <c r="G583" s="3" t="s">
        <v>69</v>
      </c>
      <c r="H583" s="119"/>
      <c r="I583" s="3"/>
      <c r="J583" s="37"/>
      <c r="K583" s="3" t="s">
        <v>69</v>
      </c>
      <c r="L583" s="3"/>
      <c r="M583" s="3"/>
      <c r="N583" s="1"/>
    </row>
    <row r="584" spans="1:14" s="293" customFormat="1" hidden="1" outlineLevel="1" x14ac:dyDescent="0.25">
      <c r="A584" s="35">
        <v>65</v>
      </c>
      <c r="B584" s="273"/>
      <c r="C584" s="3"/>
      <c r="D584" s="3"/>
      <c r="E584" s="3"/>
      <c r="F584" s="37"/>
      <c r="G584" s="3" t="s">
        <v>69</v>
      </c>
      <c r="H584" s="119"/>
      <c r="I584" s="3"/>
      <c r="J584" s="37"/>
      <c r="K584" s="3" t="s">
        <v>69</v>
      </c>
      <c r="L584" s="3"/>
      <c r="M584" s="3"/>
      <c r="N584" s="1"/>
    </row>
    <row r="585" spans="1:14" s="293" customFormat="1" hidden="1" outlineLevel="1" x14ac:dyDescent="0.25">
      <c r="A585" s="35">
        <v>66</v>
      </c>
      <c r="B585" s="273"/>
      <c r="C585" s="3"/>
      <c r="D585" s="3"/>
      <c r="E585" s="3"/>
      <c r="F585" s="37"/>
      <c r="G585" s="3" t="s">
        <v>69</v>
      </c>
      <c r="H585" s="119"/>
      <c r="I585" s="3"/>
      <c r="J585" s="37"/>
      <c r="K585" s="3" t="s">
        <v>69</v>
      </c>
      <c r="L585" s="3"/>
      <c r="M585" s="3"/>
      <c r="N585" s="1"/>
    </row>
    <row r="586" spans="1:14" s="293" customFormat="1" hidden="1" outlineLevel="1" x14ac:dyDescent="0.25">
      <c r="A586" s="35">
        <v>67</v>
      </c>
      <c r="B586" s="273"/>
      <c r="C586" s="3"/>
      <c r="D586" s="3"/>
      <c r="E586" s="3"/>
      <c r="F586" s="37"/>
      <c r="G586" s="3" t="s">
        <v>69</v>
      </c>
      <c r="H586" s="119"/>
      <c r="I586" s="3"/>
      <c r="J586" s="37"/>
      <c r="K586" s="3" t="s">
        <v>69</v>
      </c>
      <c r="L586" s="3"/>
      <c r="M586" s="3"/>
      <c r="N586" s="1"/>
    </row>
    <row r="587" spans="1:14" s="293" customFormat="1" hidden="1" outlineLevel="1" x14ac:dyDescent="0.25">
      <c r="A587" s="35">
        <v>68</v>
      </c>
      <c r="B587" s="273"/>
      <c r="C587" s="3"/>
      <c r="D587" s="3"/>
      <c r="E587" s="3"/>
      <c r="F587" s="37"/>
      <c r="G587" s="3" t="s">
        <v>69</v>
      </c>
      <c r="H587" s="119"/>
      <c r="I587" s="3"/>
      <c r="J587" s="37"/>
      <c r="K587" s="3" t="s">
        <v>69</v>
      </c>
      <c r="L587" s="3"/>
      <c r="M587" s="3"/>
      <c r="N587" s="1"/>
    </row>
    <row r="588" spans="1:14" s="293" customFormat="1" hidden="1" outlineLevel="1" x14ac:dyDescent="0.25">
      <c r="A588" s="35">
        <v>69</v>
      </c>
      <c r="B588" s="273"/>
      <c r="C588" s="3"/>
      <c r="D588" s="3"/>
      <c r="E588" s="3"/>
      <c r="F588" s="37"/>
      <c r="G588" s="3" t="s">
        <v>69</v>
      </c>
      <c r="H588" s="119"/>
      <c r="I588" s="3"/>
      <c r="J588" s="37"/>
      <c r="K588" s="3" t="s">
        <v>69</v>
      </c>
      <c r="L588" s="3"/>
      <c r="M588" s="3"/>
      <c r="N588" s="1"/>
    </row>
    <row r="589" spans="1:14" s="293" customFormat="1" hidden="1" outlineLevel="1" x14ac:dyDescent="0.25">
      <c r="A589" s="35">
        <v>70</v>
      </c>
      <c r="B589" s="273"/>
      <c r="C589" s="3"/>
      <c r="D589" s="3"/>
      <c r="E589" s="3"/>
      <c r="F589" s="37"/>
      <c r="G589" s="3" t="s">
        <v>69</v>
      </c>
      <c r="H589" s="119"/>
      <c r="I589" s="3"/>
      <c r="J589" s="37"/>
      <c r="K589" s="3" t="s">
        <v>69</v>
      </c>
      <c r="L589" s="3"/>
      <c r="M589" s="3"/>
      <c r="N589" s="1"/>
    </row>
    <row r="590" spans="1:14" s="293" customFormat="1" hidden="1" outlineLevel="1" x14ac:dyDescent="0.25">
      <c r="A590" s="35">
        <v>71</v>
      </c>
      <c r="B590" s="273"/>
      <c r="C590" s="3"/>
      <c r="D590" s="3"/>
      <c r="E590" s="3"/>
      <c r="F590" s="37"/>
      <c r="G590" s="3" t="s">
        <v>69</v>
      </c>
      <c r="H590" s="119"/>
      <c r="I590" s="3"/>
      <c r="J590" s="37"/>
      <c r="K590" s="3" t="s">
        <v>69</v>
      </c>
      <c r="L590" s="3"/>
      <c r="M590" s="3"/>
      <c r="N590" s="1"/>
    </row>
    <row r="591" spans="1:14" s="293" customFormat="1" hidden="1" outlineLevel="1" x14ac:dyDescent="0.25">
      <c r="A591" s="35">
        <v>72</v>
      </c>
      <c r="B591" s="273"/>
      <c r="C591" s="3"/>
      <c r="D591" s="3"/>
      <c r="E591" s="3"/>
      <c r="F591" s="37"/>
      <c r="G591" s="3" t="s">
        <v>69</v>
      </c>
      <c r="H591" s="119"/>
      <c r="I591" s="3"/>
      <c r="J591" s="37"/>
      <c r="K591" s="3" t="s">
        <v>69</v>
      </c>
      <c r="L591" s="3"/>
      <c r="M591" s="3"/>
      <c r="N591" s="1"/>
    </row>
    <row r="592" spans="1:14" s="293" customFormat="1" hidden="1" outlineLevel="1" x14ac:dyDescent="0.25">
      <c r="A592" s="35">
        <v>73</v>
      </c>
      <c r="B592" s="273"/>
      <c r="C592" s="3"/>
      <c r="D592" s="3"/>
      <c r="E592" s="3"/>
      <c r="F592" s="37"/>
      <c r="G592" s="3" t="s">
        <v>69</v>
      </c>
      <c r="H592" s="119"/>
      <c r="I592" s="3"/>
      <c r="J592" s="37"/>
      <c r="K592" s="3" t="s">
        <v>69</v>
      </c>
      <c r="L592" s="3"/>
      <c r="M592" s="3"/>
      <c r="N592" s="1"/>
    </row>
    <row r="593" spans="1:14" s="293" customFormat="1" hidden="1" outlineLevel="1" x14ac:dyDescent="0.25">
      <c r="A593" s="35">
        <v>74</v>
      </c>
      <c r="B593" s="273"/>
      <c r="C593" s="3"/>
      <c r="D593" s="3"/>
      <c r="E593" s="3"/>
      <c r="F593" s="37"/>
      <c r="G593" s="3" t="s">
        <v>69</v>
      </c>
      <c r="H593" s="119"/>
      <c r="I593" s="3"/>
      <c r="J593" s="37"/>
      <c r="K593" s="3" t="s">
        <v>69</v>
      </c>
      <c r="L593" s="3"/>
      <c r="M593" s="3"/>
      <c r="N593" s="1"/>
    </row>
    <row r="594" spans="1:14" s="293" customFormat="1" hidden="1" outlineLevel="1" x14ac:dyDescent="0.25">
      <c r="A594" s="35">
        <v>75</v>
      </c>
      <c r="B594" s="273"/>
      <c r="C594" s="3"/>
      <c r="D594" s="3"/>
      <c r="E594" s="3"/>
      <c r="F594" s="37"/>
      <c r="G594" s="3" t="s">
        <v>69</v>
      </c>
      <c r="H594" s="119"/>
      <c r="I594" s="3"/>
      <c r="J594" s="37"/>
      <c r="K594" s="3" t="s">
        <v>69</v>
      </c>
      <c r="L594" s="3"/>
      <c r="M594" s="3"/>
      <c r="N594" s="1"/>
    </row>
    <row r="595" spans="1:14" s="293" customFormat="1" hidden="1" outlineLevel="1" x14ac:dyDescent="0.25">
      <c r="A595" s="35">
        <v>76</v>
      </c>
      <c r="B595" s="273"/>
      <c r="C595" s="3"/>
      <c r="D595" s="3"/>
      <c r="E595" s="3"/>
      <c r="F595" s="37"/>
      <c r="G595" s="3" t="s">
        <v>69</v>
      </c>
      <c r="H595" s="119"/>
      <c r="I595" s="3"/>
      <c r="J595" s="37"/>
      <c r="K595" s="3" t="s">
        <v>69</v>
      </c>
      <c r="L595" s="3"/>
      <c r="M595" s="3"/>
      <c r="N595" s="1"/>
    </row>
    <row r="596" spans="1:14" s="293" customFormat="1" hidden="1" outlineLevel="1" x14ac:dyDescent="0.25">
      <c r="A596" s="35">
        <v>77</v>
      </c>
      <c r="B596" s="273"/>
      <c r="C596" s="3"/>
      <c r="D596" s="3"/>
      <c r="E596" s="3"/>
      <c r="F596" s="37"/>
      <c r="G596" s="3" t="s">
        <v>69</v>
      </c>
      <c r="H596" s="119"/>
      <c r="I596" s="3"/>
      <c r="J596" s="37"/>
      <c r="K596" s="3" t="s">
        <v>69</v>
      </c>
      <c r="L596" s="3"/>
      <c r="M596" s="3"/>
      <c r="N596" s="1"/>
    </row>
    <row r="597" spans="1:14" s="293" customFormat="1" hidden="1" outlineLevel="1" x14ac:dyDescent="0.25">
      <c r="A597" s="3">
        <v>78</v>
      </c>
      <c r="B597" s="273"/>
      <c r="C597" s="3"/>
      <c r="D597" s="3"/>
      <c r="E597" s="3"/>
      <c r="F597" s="37"/>
      <c r="G597" s="3" t="s">
        <v>69</v>
      </c>
      <c r="H597" s="119"/>
      <c r="I597" s="3"/>
      <c r="J597" s="37"/>
      <c r="K597" s="3" t="s">
        <v>69</v>
      </c>
      <c r="L597" s="3"/>
      <c r="M597" s="3"/>
      <c r="N597" s="1"/>
    </row>
    <row r="598" spans="1:14" s="293" customFormat="1" hidden="1" outlineLevel="1" x14ac:dyDescent="0.25">
      <c r="A598" s="3">
        <v>79</v>
      </c>
      <c r="B598" s="273"/>
      <c r="C598" s="3"/>
      <c r="D598" s="3"/>
      <c r="E598" s="3"/>
      <c r="F598" s="37"/>
      <c r="G598" s="3" t="s">
        <v>69</v>
      </c>
      <c r="H598" s="119"/>
      <c r="I598" s="3"/>
      <c r="J598" s="37"/>
      <c r="K598" s="3" t="s">
        <v>69</v>
      </c>
      <c r="L598" s="3"/>
      <c r="M598" s="3"/>
      <c r="N598" s="1"/>
    </row>
    <row r="599" spans="1:14" s="293" customFormat="1" hidden="1" outlineLevel="1" x14ac:dyDescent="0.25">
      <c r="A599" s="3">
        <v>80</v>
      </c>
      <c r="B599" s="273"/>
      <c r="C599" s="3"/>
      <c r="D599" s="3"/>
      <c r="E599" s="3"/>
      <c r="F599" s="37"/>
      <c r="G599" s="3" t="s">
        <v>69</v>
      </c>
      <c r="H599" s="119"/>
      <c r="I599" s="3"/>
      <c r="J599" s="37"/>
      <c r="K599" s="3" t="s">
        <v>69</v>
      </c>
      <c r="L599" s="3"/>
      <c r="M599" s="3"/>
      <c r="N599" s="1"/>
    </row>
    <row r="600" spans="1:14" s="293" customFormat="1" hidden="1" outlineLevel="1" x14ac:dyDescent="0.25">
      <c r="A600" s="3">
        <v>81</v>
      </c>
      <c r="B600" s="273"/>
      <c r="C600" s="3"/>
      <c r="D600" s="3"/>
      <c r="E600" s="3"/>
      <c r="F600" s="37"/>
      <c r="G600" s="3" t="s">
        <v>69</v>
      </c>
      <c r="H600" s="119"/>
      <c r="I600" s="3"/>
      <c r="J600" s="37"/>
      <c r="K600" s="3" t="s">
        <v>69</v>
      </c>
      <c r="L600" s="3"/>
      <c r="M600" s="3"/>
      <c r="N600" s="1"/>
    </row>
    <row r="601" spans="1:14" s="293" customFormat="1" hidden="1" outlineLevel="1" x14ac:dyDescent="0.25">
      <c r="A601" s="3">
        <v>82</v>
      </c>
      <c r="B601" s="273"/>
      <c r="C601" s="3"/>
      <c r="D601" s="3"/>
      <c r="E601" s="3"/>
      <c r="F601" s="37"/>
      <c r="G601" s="3" t="s">
        <v>69</v>
      </c>
      <c r="H601" s="119"/>
      <c r="I601" s="3"/>
      <c r="J601" s="37"/>
      <c r="K601" s="3" t="s">
        <v>69</v>
      </c>
      <c r="L601" s="3"/>
      <c r="M601" s="3"/>
      <c r="N601" s="1"/>
    </row>
    <row r="602" spans="1:14" s="293" customFormat="1" hidden="1" outlineLevel="1" x14ac:dyDescent="0.25">
      <c r="A602" s="3">
        <v>83</v>
      </c>
      <c r="B602" s="273"/>
      <c r="C602" s="3"/>
      <c r="D602" s="3"/>
      <c r="E602" s="3"/>
      <c r="F602" s="37"/>
      <c r="G602" s="3" t="s">
        <v>69</v>
      </c>
      <c r="H602" s="119"/>
      <c r="I602" s="3"/>
      <c r="J602" s="37"/>
      <c r="K602" s="3" t="s">
        <v>69</v>
      </c>
      <c r="L602" s="3"/>
      <c r="M602" s="3"/>
      <c r="N602" s="1"/>
    </row>
    <row r="603" spans="1:14" s="293" customFormat="1" hidden="1" outlineLevel="1" x14ac:dyDescent="0.25">
      <c r="A603" s="3">
        <v>84</v>
      </c>
      <c r="B603" s="273"/>
      <c r="C603" s="3"/>
      <c r="D603" s="3"/>
      <c r="E603" s="3"/>
      <c r="F603" s="37"/>
      <c r="G603" s="3" t="s">
        <v>69</v>
      </c>
      <c r="H603" s="119"/>
      <c r="I603" s="3"/>
      <c r="J603" s="37"/>
      <c r="K603" s="3" t="s">
        <v>69</v>
      </c>
      <c r="L603" s="3"/>
      <c r="M603" s="3"/>
      <c r="N603" s="1"/>
    </row>
    <row r="604" spans="1:14" s="293" customFormat="1" hidden="1" outlineLevel="1" x14ac:dyDescent="0.25">
      <c r="A604" s="3">
        <v>85</v>
      </c>
      <c r="B604" s="273"/>
      <c r="C604" s="3"/>
      <c r="D604" s="3"/>
      <c r="E604" s="3"/>
      <c r="F604" s="37"/>
      <c r="G604" s="3" t="s">
        <v>69</v>
      </c>
      <c r="H604" s="119"/>
      <c r="I604" s="3"/>
      <c r="J604" s="37"/>
      <c r="K604" s="3" t="s">
        <v>69</v>
      </c>
      <c r="L604" s="3"/>
      <c r="M604" s="3"/>
      <c r="N604" s="1"/>
    </row>
    <row r="605" spans="1:14" s="293" customFormat="1" hidden="1" outlineLevel="1" x14ac:dyDescent="0.25">
      <c r="A605" s="3">
        <v>86</v>
      </c>
      <c r="B605" s="273"/>
      <c r="C605" s="3"/>
      <c r="D605" s="3"/>
      <c r="E605" s="3"/>
      <c r="F605" s="37"/>
      <c r="G605" s="3" t="s">
        <v>69</v>
      </c>
      <c r="H605" s="119"/>
      <c r="I605" s="3"/>
      <c r="J605" s="37"/>
      <c r="K605" s="3" t="s">
        <v>69</v>
      </c>
      <c r="L605" s="3"/>
      <c r="M605" s="3"/>
      <c r="N605" s="1"/>
    </row>
    <row r="606" spans="1:14" s="293" customFormat="1" hidden="1" outlineLevel="1" x14ac:dyDescent="0.25">
      <c r="A606" s="3">
        <v>87</v>
      </c>
      <c r="B606" s="273"/>
      <c r="C606" s="3"/>
      <c r="D606" s="3"/>
      <c r="E606" s="3"/>
      <c r="F606" s="37"/>
      <c r="G606" s="3" t="s">
        <v>69</v>
      </c>
      <c r="H606" s="119"/>
      <c r="I606" s="3"/>
      <c r="J606" s="37"/>
      <c r="K606" s="3" t="s">
        <v>69</v>
      </c>
      <c r="L606" s="3"/>
      <c r="M606" s="3"/>
      <c r="N606" s="1"/>
    </row>
    <row r="607" spans="1:14" s="293" customFormat="1" hidden="1" outlineLevel="1" x14ac:dyDescent="0.25">
      <c r="A607" s="3">
        <v>88</v>
      </c>
      <c r="B607" s="273"/>
      <c r="C607" s="3"/>
      <c r="D607" s="3"/>
      <c r="E607" s="3"/>
      <c r="F607" s="37"/>
      <c r="G607" s="3" t="s">
        <v>69</v>
      </c>
      <c r="H607" s="119"/>
      <c r="I607" s="3"/>
      <c r="J607" s="37"/>
      <c r="K607" s="3" t="s">
        <v>69</v>
      </c>
      <c r="L607" s="3"/>
      <c r="M607" s="3"/>
      <c r="N607" s="1"/>
    </row>
    <row r="608" spans="1:14" s="293" customFormat="1" hidden="1" outlineLevel="1" x14ac:dyDescent="0.25">
      <c r="A608" s="3">
        <v>89</v>
      </c>
      <c r="B608" s="273"/>
      <c r="C608" s="3"/>
      <c r="D608" s="3"/>
      <c r="E608" s="3"/>
      <c r="F608" s="37"/>
      <c r="G608" s="3" t="s">
        <v>69</v>
      </c>
      <c r="H608" s="119"/>
      <c r="I608" s="3"/>
      <c r="J608" s="37"/>
      <c r="K608" s="3" t="s">
        <v>69</v>
      </c>
      <c r="L608" s="3"/>
      <c r="M608" s="3"/>
      <c r="N608" s="1"/>
    </row>
    <row r="609" spans="1:14" s="293" customFormat="1" hidden="1" outlineLevel="1" x14ac:dyDescent="0.25">
      <c r="A609" s="3">
        <v>90</v>
      </c>
      <c r="B609" s="273"/>
      <c r="C609" s="3"/>
      <c r="D609" s="3"/>
      <c r="E609" s="3"/>
      <c r="F609" s="37"/>
      <c r="G609" s="3" t="s">
        <v>69</v>
      </c>
      <c r="H609" s="119"/>
      <c r="I609" s="3"/>
      <c r="J609" s="37"/>
      <c r="K609" s="3" t="s">
        <v>69</v>
      </c>
      <c r="L609" s="3"/>
      <c r="M609" s="3"/>
      <c r="N609" s="1"/>
    </row>
    <row r="610" spans="1:14" s="293" customFormat="1" hidden="1" outlineLevel="1" x14ac:dyDescent="0.25">
      <c r="A610" s="3">
        <v>91</v>
      </c>
      <c r="B610" s="273"/>
      <c r="C610" s="3"/>
      <c r="D610" s="3"/>
      <c r="E610" s="3"/>
      <c r="F610" s="37"/>
      <c r="G610" s="3" t="s">
        <v>69</v>
      </c>
      <c r="H610" s="119"/>
      <c r="I610" s="3"/>
      <c r="J610" s="37"/>
      <c r="K610" s="3" t="s">
        <v>69</v>
      </c>
      <c r="L610" s="3"/>
      <c r="M610" s="3"/>
      <c r="N610" s="1"/>
    </row>
    <row r="611" spans="1:14" s="293" customFormat="1" hidden="1" outlineLevel="1" x14ac:dyDescent="0.25">
      <c r="A611" s="3">
        <v>92</v>
      </c>
      <c r="B611" s="273"/>
      <c r="C611" s="3"/>
      <c r="D611" s="3"/>
      <c r="E611" s="3"/>
      <c r="F611" s="37"/>
      <c r="G611" s="3" t="s">
        <v>69</v>
      </c>
      <c r="H611" s="119"/>
      <c r="I611" s="3"/>
      <c r="J611" s="37"/>
      <c r="K611" s="3" t="s">
        <v>69</v>
      </c>
      <c r="L611" s="3"/>
      <c r="M611" s="3"/>
      <c r="N611" s="1"/>
    </row>
    <row r="612" spans="1:14" s="293" customFormat="1" hidden="1" outlineLevel="1" x14ac:dyDescent="0.25">
      <c r="A612" s="3">
        <v>93</v>
      </c>
      <c r="B612" s="273"/>
      <c r="C612" s="3"/>
      <c r="D612" s="3"/>
      <c r="E612" s="3"/>
      <c r="F612" s="37"/>
      <c r="G612" s="3" t="s">
        <v>69</v>
      </c>
      <c r="H612" s="119"/>
      <c r="I612" s="3"/>
      <c r="J612" s="37"/>
      <c r="K612" s="3" t="s">
        <v>69</v>
      </c>
      <c r="L612" s="3"/>
      <c r="M612" s="3"/>
      <c r="N612" s="1"/>
    </row>
    <row r="613" spans="1:14" s="293" customFormat="1" hidden="1" outlineLevel="1" x14ac:dyDescent="0.25">
      <c r="A613" s="3">
        <v>94</v>
      </c>
      <c r="B613" s="273"/>
      <c r="C613" s="3"/>
      <c r="D613" s="3"/>
      <c r="E613" s="3"/>
      <c r="F613" s="37"/>
      <c r="G613" s="3" t="s">
        <v>69</v>
      </c>
      <c r="H613" s="119"/>
      <c r="I613" s="3"/>
      <c r="J613" s="37"/>
      <c r="K613" s="3" t="s">
        <v>69</v>
      </c>
      <c r="L613" s="3"/>
      <c r="M613" s="3"/>
      <c r="N613" s="1"/>
    </row>
    <row r="614" spans="1:14" s="293" customFormat="1" hidden="1" outlineLevel="1" x14ac:dyDescent="0.25">
      <c r="A614" s="3">
        <v>95</v>
      </c>
      <c r="B614" s="273"/>
      <c r="C614" s="3"/>
      <c r="D614" s="3"/>
      <c r="E614" s="3"/>
      <c r="F614" s="37"/>
      <c r="G614" s="3" t="s">
        <v>69</v>
      </c>
      <c r="H614" s="119"/>
      <c r="I614" s="3"/>
      <c r="J614" s="37"/>
      <c r="K614" s="3" t="s">
        <v>69</v>
      </c>
      <c r="L614" s="3"/>
      <c r="M614" s="3"/>
      <c r="N614" s="1"/>
    </row>
    <row r="615" spans="1:14" s="293" customFormat="1" hidden="1" outlineLevel="1" x14ac:dyDescent="0.25">
      <c r="A615" s="3">
        <v>96</v>
      </c>
      <c r="B615" s="273"/>
      <c r="C615" s="3"/>
      <c r="D615" s="3"/>
      <c r="E615" s="3"/>
      <c r="F615" s="37"/>
      <c r="G615" s="3" t="s">
        <v>69</v>
      </c>
      <c r="H615" s="119"/>
      <c r="I615" s="3"/>
      <c r="J615" s="37"/>
      <c r="K615" s="3" t="s">
        <v>69</v>
      </c>
      <c r="L615" s="3"/>
      <c r="M615" s="3"/>
      <c r="N615" s="1"/>
    </row>
    <row r="616" spans="1:14" s="293" customFormat="1" hidden="1" outlineLevel="1" x14ac:dyDescent="0.25">
      <c r="A616" s="37">
        <v>97</v>
      </c>
      <c r="B616" s="273"/>
      <c r="C616" s="122"/>
      <c r="D616" s="37"/>
      <c r="E616" s="37"/>
      <c r="F616" s="37"/>
      <c r="G616" s="37"/>
      <c r="H616" s="119"/>
      <c r="I616" s="37"/>
      <c r="J616" s="37"/>
      <c r="K616" s="3" t="s">
        <v>69</v>
      </c>
      <c r="L616" s="3"/>
      <c r="M616" s="3"/>
      <c r="N616" s="1"/>
    </row>
    <row r="617" spans="1:14" s="293" customFormat="1" hidden="1" outlineLevel="1" x14ac:dyDescent="0.25">
      <c r="A617" s="3">
        <v>98</v>
      </c>
      <c r="B617" s="155"/>
      <c r="C617" s="1"/>
      <c r="N617" s="1"/>
    </row>
    <row r="618" spans="1:14" s="293" customFormat="1" hidden="1" outlineLevel="1" x14ac:dyDescent="0.25">
      <c r="A618" s="37">
        <v>99</v>
      </c>
      <c r="B618" s="155"/>
      <c r="C618" s="1"/>
      <c r="N618" s="1"/>
    </row>
    <row r="619" spans="1:14" s="293" customFormat="1" hidden="1" outlineLevel="1" x14ac:dyDescent="0.25">
      <c r="A619" s="3">
        <v>100</v>
      </c>
      <c r="B619" s="155"/>
      <c r="C619" s="1"/>
      <c r="N619" s="1"/>
    </row>
    <row r="620" spans="1:14" s="293" customFormat="1" hidden="1" outlineLevel="1" x14ac:dyDescent="0.25">
      <c r="A620" s="37">
        <v>101</v>
      </c>
      <c r="B620" s="273"/>
      <c r="C620" s="122"/>
      <c r="D620" s="37"/>
      <c r="E620" s="37"/>
      <c r="F620" s="37"/>
      <c r="G620" s="37"/>
      <c r="H620" s="119"/>
      <c r="I620" s="37"/>
      <c r="J620" s="37"/>
      <c r="K620" s="3"/>
      <c r="L620" s="3"/>
      <c r="M620" s="3"/>
      <c r="N620" s="1"/>
    </row>
    <row r="621" spans="1:14" s="293" customFormat="1" hidden="1" outlineLevel="1" x14ac:dyDescent="0.25">
      <c r="A621" s="3">
        <v>102</v>
      </c>
      <c r="B621" s="273"/>
      <c r="C621" s="122"/>
      <c r="D621" s="37"/>
      <c r="E621" s="37"/>
      <c r="F621" s="37"/>
      <c r="G621" s="37"/>
      <c r="H621" s="119"/>
      <c r="I621" s="37"/>
      <c r="J621" s="37"/>
      <c r="K621" s="3"/>
      <c r="L621" s="3"/>
      <c r="M621" s="3"/>
      <c r="N621" s="1"/>
    </row>
    <row r="622" spans="1:14" s="293" customFormat="1" hidden="1" outlineLevel="1" x14ac:dyDescent="0.25">
      <c r="A622" s="37">
        <v>103</v>
      </c>
      <c r="B622" s="273"/>
      <c r="C622" s="122"/>
      <c r="D622" s="37"/>
      <c r="E622" s="37"/>
      <c r="F622" s="37"/>
      <c r="G622" s="37"/>
      <c r="H622" s="119"/>
      <c r="I622" s="37"/>
      <c r="J622" s="37"/>
      <c r="K622" s="3"/>
      <c r="L622" s="3"/>
      <c r="M622" s="3"/>
      <c r="N622" s="1"/>
    </row>
    <row r="623" spans="1:14" s="293" customFormat="1" hidden="1" outlineLevel="1" x14ac:dyDescent="0.25">
      <c r="A623" s="3">
        <v>104</v>
      </c>
      <c r="B623" s="273"/>
      <c r="C623" s="122"/>
      <c r="D623" s="37"/>
      <c r="E623" s="37"/>
      <c r="F623" s="37"/>
      <c r="G623" s="37"/>
      <c r="H623" s="119"/>
      <c r="I623" s="37"/>
      <c r="J623" s="37"/>
      <c r="K623" s="3"/>
      <c r="L623" s="3"/>
      <c r="M623" s="3"/>
      <c r="N623" s="1"/>
    </row>
    <row r="624" spans="1:14" s="293" customFormat="1" hidden="1" outlineLevel="1" x14ac:dyDescent="0.25">
      <c r="A624" s="37">
        <v>105</v>
      </c>
      <c r="B624" s="273"/>
      <c r="C624" s="122"/>
      <c r="D624" s="37"/>
      <c r="E624" s="37"/>
      <c r="F624" s="37"/>
      <c r="G624" s="37"/>
      <c r="H624" s="119"/>
      <c r="I624" s="37"/>
      <c r="J624" s="37"/>
      <c r="K624" s="3"/>
      <c r="L624" s="3"/>
      <c r="M624" s="3"/>
      <c r="N624" s="1"/>
    </row>
    <row r="625" spans="1:14" s="293" customFormat="1" hidden="1" outlineLevel="1" x14ac:dyDescent="0.25">
      <c r="A625" s="3">
        <v>106</v>
      </c>
      <c r="B625" s="273"/>
      <c r="C625" s="122"/>
      <c r="D625" s="37"/>
      <c r="E625" s="37"/>
      <c r="F625" s="37"/>
      <c r="G625" s="37"/>
      <c r="H625" s="119"/>
      <c r="I625" s="37"/>
      <c r="J625" s="37"/>
      <c r="K625" s="3"/>
      <c r="L625" s="3"/>
      <c r="M625" s="3"/>
      <c r="N625" s="1"/>
    </row>
    <row r="626" spans="1:14" s="293" customFormat="1" hidden="1" outlineLevel="1" x14ac:dyDescent="0.25">
      <c r="A626" s="37">
        <v>107</v>
      </c>
      <c r="B626" s="273"/>
      <c r="C626" s="122"/>
      <c r="D626" s="37"/>
      <c r="E626" s="37"/>
      <c r="F626" s="37"/>
      <c r="G626" s="37"/>
      <c r="H626" s="119"/>
      <c r="I626" s="37"/>
      <c r="J626" s="37"/>
      <c r="K626" s="3"/>
      <c r="L626" s="3"/>
      <c r="M626" s="3"/>
      <c r="N626" s="1"/>
    </row>
    <row r="627" spans="1:14" s="293" customFormat="1" hidden="1" outlineLevel="1" x14ac:dyDescent="0.25">
      <c r="A627" s="3">
        <v>108</v>
      </c>
      <c r="B627" s="273"/>
      <c r="C627" s="122"/>
      <c r="D627" s="37"/>
      <c r="E627" s="37"/>
      <c r="F627" s="37"/>
      <c r="G627" s="37"/>
      <c r="H627" s="119"/>
      <c r="I627" s="37"/>
      <c r="J627" s="37"/>
      <c r="K627" s="3"/>
      <c r="L627" s="3"/>
      <c r="M627" s="3"/>
      <c r="N627" s="1"/>
    </row>
    <row r="628" spans="1:14" s="293" customFormat="1" hidden="1" outlineLevel="1" x14ac:dyDescent="0.25">
      <c r="A628" s="37">
        <v>109</v>
      </c>
      <c r="B628" s="273"/>
      <c r="C628" s="122"/>
      <c r="D628" s="37"/>
      <c r="E628" s="37"/>
      <c r="F628" s="37"/>
      <c r="G628" s="37"/>
      <c r="H628" s="119"/>
      <c r="I628" s="37"/>
      <c r="J628" s="37"/>
      <c r="K628" s="3"/>
      <c r="L628" s="3"/>
      <c r="M628" s="3"/>
      <c r="N628" s="1"/>
    </row>
    <row r="629" spans="1:14" s="293" customFormat="1" hidden="1" outlineLevel="1" x14ac:dyDescent="0.25">
      <c r="A629" s="3">
        <v>110</v>
      </c>
      <c r="B629" s="273"/>
      <c r="C629" s="122"/>
      <c r="D629" s="37"/>
      <c r="E629" s="37"/>
      <c r="F629" s="37"/>
      <c r="G629" s="37"/>
      <c r="H629" s="119"/>
      <c r="I629" s="37"/>
      <c r="J629" s="37"/>
      <c r="K629" s="3"/>
      <c r="L629" s="3"/>
      <c r="M629" s="3"/>
      <c r="N629" s="1"/>
    </row>
    <row r="630" spans="1:14" s="293" customFormat="1" hidden="1" outlineLevel="1" x14ac:dyDescent="0.25">
      <c r="A630" s="37">
        <v>111</v>
      </c>
      <c r="B630" s="273"/>
      <c r="C630" s="122"/>
      <c r="D630" s="37"/>
      <c r="E630" s="37"/>
      <c r="F630" s="37"/>
      <c r="G630" s="37"/>
      <c r="H630" s="119"/>
      <c r="I630" s="37"/>
      <c r="J630" s="37"/>
      <c r="K630" s="3"/>
      <c r="L630" s="3"/>
      <c r="M630" s="3"/>
      <c r="N630" s="1"/>
    </row>
    <row r="631" spans="1:14" s="293" customFormat="1" hidden="1" outlineLevel="1" x14ac:dyDescent="0.25">
      <c r="A631" s="3">
        <v>112</v>
      </c>
      <c r="B631" s="273"/>
      <c r="C631" s="122"/>
      <c r="D631" s="37"/>
      <c r="E631" s="37"/>
      <c r="F631" s="37"/>
      <c r="G631" s="37"/>
      <c r="H631" s="119"/>
      <c r="I631" s="37"/>
      <c r="J631" s="37"/>
      <c r="K631" s="3"/>
      <c r="L631" s="3"/>
      <c r="M631" s="3"/>
      <c r="N631" s="1"/>
    </row>
    <row r="632" spans="1:14" s="293" customFormat="1" hidden="1" outlineLevel="1" x14ac:dyDescent="0.25">
      <c r="A632" s="37">
        <v>113</v>
      </c>
      <c r="B632" s="273"/>
      <c r="C632" s="122"/>
      <c r="D632" s="37"/>
      <c r="E632" s="37"/>
      <c r="F632" s="37"/>
      <c r="G632" s="37"/>
      <c r="H632" s="119"/>
      <c r="I632" s="37"/>
      <c r="J632" s="37"/>
      <c r="K632" s="3"/>
      <c r="L632" s="3"/>
      <c r="M632" s="3"/>
      <c r="N632" s="1"/>
    </row>
    <row r="633" spans="1:14" s="293" customFormat="1" hidden="1" outlineLevel="1" x14ac:dyDescent="0.25">
      <c r="A633" s="3">
        <v>114</v>
      </c>
      <c r="B633" s="273"/>
      <c r="C633" s="122"/>
      <c r="D633" s="37"/>
      <c r="E633" s="37"/>
      <c r="F633" s="37"/>
      <c r="G633" s="37"/>
      <c r="H633" s="119"/>
      <c r="I633" s="37"/>
      <c r="J633" s="37"/>
      <c r="K633" s="3"/>
      <c r="L633" s="3"/>
      <c r="M633" s="3"/>
      <c r="N633" s="1"/>
    </row>
    <row r="634" spans="1:14" s="293" customFormat="1" hidden="1" outlineLevel="1" x14ac:dyDescent="0.25">
      <c r="A634" s="37">
        <v>115</v>
      </c>
      <c r="B634" s="273"/>
      <c r="C634" s="122"/>
      <c r="D634" s="37"/>
      <c r="E634" s="37"/>
      <c r="F634" s="37"/>
      <c r="G634" s="37"/>
      <c r="H634" s="119"/>
      <c r="I634" s="37"/>
      <c r="J634" s="37"/>
      <c r="K634" s="3"/>
      <c r="L634" s="3"/>
      <c r="M634" s="3"/>
      <c r="N634" s="1"/>
    </row>
    <row r="635" spans="1:14" s="293" customFormat="1" hidden="1" outlineLevel="1" x14ac:dyDescent="0.25">
      <c r="A635" s="3">
        <v>116</v>
      </c>
      <c r="B635" s="273"/>
      <c r="C635" s="122"/>
      <c r="D635" s="37"/>
      <c r="E635" s="37"/>
      <c r="F635" s="37"/>
      <c r="G635" s="37"/>
      <c r="H635" s="119"/>
      <c r="I635" s="37"/>
      <c r="J635" s="37"/>
      <c r="K635" s="3"/>
      <c r="L635" s="3"/>
      <c r="M635" s="3"/>
      <c r="N635" s="1"/>
    </row>
    <row r="636" spans="1:14" s="293" customFormat="1" hidden="1" outlineLevel="1" x14ac:dyDescent="0.25">
      <c r="A636" s="37">
        <v>117</v>
      </c>
      <c r="B636" s="273"/>
      <c r="C636" s="122"/>
      <c r="D636" s="37"/>
      <c r="E636" s="37"/>
      <c r="F636" s="37"/>
      <c r="G636" s="37"/>
      <c r="H636" s="119"/>
      <c r="I636" s="37"/>
      <c r="J636" s="37"/>
      <c r="K636" s="3"/>
      <c r="L636" s="3"/>
      <c r="M636" s="3"/>
      <c r="N636" s="1"/>
    </row>
    <row r="637" spans="1:14" s="293" customFormat="1" hidden="1" outlineLevel="1" x14ac:dyDescent="0.25">
      <c r="A637" s="3">
        <v>118</v>
      </c>
      <c r="B637" s="273"/>
      <c r="C637" s="122"/>
      <c r="D637" s="37"/>
      <c r="E637" s="37"/>
      <c r="F637" s="37"/>
      <c r="G637" s="37"/>
      <c r="H637" s="119"/>
      <c r="I637" s="37"/>
      <c r="J637" s="37"/>
      <c r="K637" s="3"/>
      <c r="L637" s="3"/>
      <c r="M637" s="3"/>
      <c r="N637" s="1"/>
    </row>
    <row r="638" spans="1:14" s="293" customFormat="1" hidden="1" outlineLevel="1" x14ac:dyDescent="0.25">
      <c r="A638" s="37">
        <v>119</v>
      </c>
      <c r="B638" s="273"/>
      <c r="C638" s="122"/>
      <c r="D638" s="37"/>
      <c r="E638" s="37"/>
      <c r="F638" s="37"/>
      <c r="G638" s="37"/>
      <c r="H638" s="119"/>
      <c r="I638" s="37"/>
      <c r="J638" s="37"/>
      <c r="K638" s="3"/>
      <c r="L638" s="3"/>
      <c r="M638" s="3"/>
      <c r="N638" s="1"/>
    </row>
    <row r="639" spans="1:14" s="293" customFormat="1" hidden="1" outlineLevel="1" x14ac:dyDescent="0.25">
      <c r="A639" s="3">
        <v>120</v>
      </c>
      <c r="B639" s="273"/>
      <c r="C639" s="122"/>
      <c r="D639" s="37"/>
      <c r="E639" s="37"/>
      <c r="F639" s="37"/>
      <c r="G639" s="37"/>
      <c r="H639" s="119"/>
      <c r="I639" s="37"/>
      <c r="J639" s="37"/>
      <c r="K639" s="3"/>
      <c r="L639" s="3"/>
      <c r="M639" s="3"/>
      <c r="N639" s="1"/>
    </row>
    <row r="640" spans="1:14" s="293" customFormat="1" hidden="1" outlineLevel="1" x14ac:dyDescent="0.25">
      <c r="A640" s="37">
        <v>121</v>
      </c>
      <c r="B640" s="273"/>
      <c r="C640" s="122"/>
      <c r="D640" s="37"/>
      <c r="E640" s="37"/>
      <c r="F640" s="37"/>
      <c r="G640" s="37"/>
      <c r="H640" s="119"/>
      <c r="I640" s="37"/>
      <c r="J640" s="37"/>
      <c r="K640" s="3"/>
      <c r="L640" s="3"/>
      <c r="M640" s="3"/>
      <c r="N640" s="1"/>
    </row>
    <row r="641" spans="1:14" s="293" customFormat="1" hidden="1" outlineLevel="1" x14ac:dyDescent="0.25">
      <c r="A641" s="3">
        <v>122</v>
      </c>
      <c r="B641" s="273"/>
      <c r="C641" s="122"/>
      <c r="D641" s="37"/>
      <c r="E641" s="37"/>
      <c r="F641" s="37"/>
      <c r="G641" s="37"/>
      <c r="H641" s="119"/>
      <c r="I641" s="37"/>
      <c r="J641" s="37"/>
      <c r="K641" s="3"/>
      <c r="L641" s="3"/>
      <c r="M641" s="3"/>
      <c r="N641" s="1"/>
    </row>
    <row r="642" spans="1:14" s="293" customFormat="1" hidden="1" outlineLevel="1" x14ac:dyDescent="0.25">
      <c r="A642" s="37">
        <v>123</v>
      </c>
      <c r="B642" s="273"/>
      <c r="C642" s="122"/>
      <c r="D642" s="37"/>
      <c r="E642" s="37"/>
      <c r="F642" s="37"/>
      <c r="G642" s="37"/>
      <c r="H642" s="119"/>
      <c r="I642" s="37"/>
      <c r="J642" s="37"/>
      <c r="K642" s="3"/>
      <c r="L642" s="3"/>
      <c r="M642" s="3"/>
      <c r="N642" s="1"/>
    </row>
    <row r="643" spans="1:14" s="293" customFormat="1" hidden="1" outlineLevel="1" x14ac:dyDescent="0.25">
      <c r="A643" s="3">
        <v>124</v>
      </c>
      <c r="B643" s="273"/>
      <c r="C643" s="122"/>
      <c r="D643" s="37"/>
      <c r="E643" s="37"/>
      <c r="F643" s="37"/>
      <c r="G643" s="37"/>
      <c r="H643" s="119"/>
      <c r="I643" s="37"/>
      <c r="J643" s="37"/>
      <c r="K643" s="3"/>
      <c r="L643" s="3"/>
      <c r="M643" s="3"/>
      <c r="N643" s="1"/>
    </row>
    <row r="644" spans="1:14" s="293" customFormat="1" hidden="1" outlineLevel="1" x14ac:dyDescent="0.25">
      <c r="A644" s="37">
        <v>125</v>
      </c>
      <c r="B644" s="273"/>
      <c r="C644" s="122"/>
      <c r="D644" s="37"/>
      <c r="E644" s="37"/>
      <c r="F644" s="37"/>
      <c r="G644" s="37"/>
      <c r="H644" s="119"/>
      <c r="I644" s="37"/>
      <c r="J644" s="37"/>
      <c r="K644" s="3"/>
      <c r="L644" s="3"/>
      <c r="M644" s="3"/>
      <c r="N644" s="1"/>
    </row>
    <row r="645" spans="1:14" s="293" customFormat="1" hidden="1" outlineLevel="1" x14ac:dyDescent="0.25">
      <c r="A645" s="3">
        <v>126</v>
      </c>
      <c r="B645" s="273"/>
      <c r="C645" s="122"/>
      <c r="D645" s="37"/>
      <c r="E645" s="37"/>
      <c r="F645" s="37"/>
      <c r="G645" s="37"/>
      <c r="H645" s="119"/>
      <c r="I645" s="37"/>
      <c r="J645" s="37"/>
      <c r="K645" s="3"/>
      <c r="L645" s="3"/>
      <c r="M645" s="3"/>
      <c r="N645" s="1"/>
    </row>
    <row r="646" spans="1:14" s="293" customFormat="1" hidden="1" outlineLevel="1" x14ac:dyDescent="0.25">
      <c r="A646" s="37">
        <v>127</v>
      </c>
      <c r="B646" s="273"/>
      <c r="C646" s="122"/>
      <c r="D646" s="37"/>
      <c r="E646" s="37"/>
      <c r="F646" s="37"/>
      <c r="G646" s="37"/>
      <c r="H646" s="119"/>
      <c r="I646" s="37"/>
      <c r="J646" s="37"/>
      <c r="K646" s="3"/>
      <c r="L646" s="3"/>
      <c r="M646" s="3"/>
      <c r="N646" s="1"/>
    </row>
    <row r="647" spans="1:14" s="293" customFormat="1" ht="15.75" hidden="1" outlineLevel="1" thickBot="1" x14ac:dyDescent="0.3">
      <c r="A647" s="3">
        <v>128</v>
      </c>
      <c r="B647" s="273"/>
      <c r="C647" s="122"/>
      <c r="D647" s="37"/>
      <c r="E647" s="37"/>
      <c r="F647" s="37"/>
      <c r="G647" s="37"/>
      <c r="H647" s="119"/>
      <c r="I647" s="37"/>
      <c r="J647" s="37"/>
      <c r="K647" s="3"/>
      <c r="L647" s="3"/>
      <c r="M647" s="3"/>
      <c r="N647" s="1"/>
    </row>
    <row r="648" spans="1:14" s="293" customFormat="1" ht="15.75" collapsed="1" thickBot="1" x14ac:dyDescent="0.3">
      <c r="A648" s="186" t="s">
        <v>570</v>
      </c>
      <c r="B648" s="31"/>
      <c r="C648" s="628"/>
      <c r="D648" s="31"/>
      <c r="E648" s="32"/>
      <c r="F648" s="32"/>
      <c r="G648" s="32"/>
      <c r="H648" s="154"/>
      <c r="I648" s="32"/>
      <c r="J648" s="32"/>
      <c r="K648" s="32"/>
      <c r="L648" s="32"/>
      <c r="M648" s="32"/>
      <c r="N648" s="1"/>
    </row>
    <row r="649" spans="1:14" s="293" customFormat="1" hidden="1" outlineLevel="1" x14ac:dyDescent="0.25">
      <c r="A649" s="34">
        <v>1</v>
      </c>
      <c r="B649" s="273"/>
      <c r="C649" s="3"/>
      <c r="D649" s="3"/>
      <c r="E649" s="3"/>
      <c r="F649" s="3"/>
      <c r="G649" s="3"/>
      <c r="H649" s="119"/>
      <c r="I649" s="3"/>
      <c r="K649" s="3"/>
      <c r="N649" s="1"/>
    </row>
    <row r="650" spans="1:14" s="293" customFormat="1" hidden="1" outlineLevel="1" x14ac:dyDescent="0.25">
      <c r="A650" s="35">
        <v>2</v>
      </c>
      <c r="B650" s="273"/>
      <c r="C650" s="3"/>
      <c r="D650" s="3"/>
      <c r="E650" s="3"/>
      <c r="F650" s="3"/>
      <c r="G650" s="3"/>
      <c r="H650" s="119"/>
      <c r="I650" s="3"/>
      <c r="K650" s="3"/>
      <c r="N650" s="1"/>
    </row>
    <row r="651" spans="1:14" s="293" customFormat="1" hidden="1" outlineLevel="1" x14ac:dyDescent="0.25">
      <c r="A651" s="35">
        <v>3</v>
      </c>
      <c r="B651" s="273"/>
      <c r="C651" s="3"/>
      <c r="D651" s="3"/>
      <c r="E651" s="3"/>
      <c r="F651" s="3"/>
      <c r="G651" s="3"/>
      <c r="H651" s="119"/>
      <c r="I651" s="3"/>
      <c r="K651" s="3"/>
      <c r="N651" s="1"/>
    </row>
    <row r="652" spans="1:14" s="293" customFormat="1" hidden="1" outlineLevel="1" x14ac:dyDescent="0.25">
      <c r="A652" s="35">
        <v>4</v>
      </c>
      <c r="B652" s="273"/>
      <c r="C652" s="3"/>
      <c r="D652" s="3"/>
      <c r="E652" s="3"/>
      <c r="F652" s="3"/>
      <c r="G652" s="3"/>
      <c r="H652" s="119"/>
      <c r="I652" s="3"/>
      <c r="K652" s="3"/>
      <c r="N652" s="1"/>
    </row>
    <row r="653" spans="1:14" s="293" customFormat="1" hidden="1" outlineLevel="1" x14ac:dyDescent="0.25">
      <c r="A653" s="35">
        <v>5</v>
      </c>
      <c r="B653" s="273"/>
      <c r="C653" s="3"/>
      <c r="D653" s="3"/>
      <c r="E653" s="3"/>
      <c r="F653" s="3"/>
      <c r="G653" s="3"/>
      <c r="H653" s="119"/>
      <c r="I653" s="3"/>
      <c r="K653" s="3"/>
      <c r="N653" s="1"/>
    </row>
    <row r="654" spans="1:14" s="293" customFormat="1" hidden="1" outlineLevel="1" x14ac:dyDescent="0.25">
      <c r="A654" s="35">
        <v>6</v>
      </c>
      <c r="B654" s="273"/>
      <c r="C654" s="3"/>
      <c r="D654" s="3"/>
      <c r="E654" s="3"/>
      <c r="F654" s="3"/>
      <c r="G654" s="3"/>
      <c r="H654" s="119"/>
      <c r="I654" s="3"/>
      <c r="K654" s="3"/>
      <c r="N654" s="1"/>
    </row>
    <row r="655" spans="1:14" s="293" customFormat="1" hidden="1" outlineLevel="1" x14ac:dyDescent="0.25">
      <c r="A655" s="35">
        <v>7</v>
      </c>
      <c r="B655" s="273"/>
      <c r="C655" s="3"/>
      <c r="D655" s="3"/>
      <c r="E655" s="3"/>
      <c r="F655" s="3"/>
      <c r="G655" s="3"/>
      <c r="H655" s="119"/>
      <c r="I655" s="3"/>
      <c r="K655" s="3"/>
      <c r="N655" s="1"/>
    </row>
    <row r="656" spans="1:14" s="293" customFormat="1" hidden="1" outlineLevel="1" x14ac:dyDescent="0.25">
      <c r="A656" s="35">
        <v>8</v>
      </c>
      <c r="B656" s="273"/>
      <c r="C656" s="3"/>
      <c r="D656" s="3"/>
      <c r="E656" s="3"/>
      <c r="F656" s="3"/>
      <c r="G656" s="3"/>
      <c r="H656" s="119"/>
      <c r="I656" s="3"/>
      <c r="K656" s="3"/>
      <c r="N656" s="1"/>
    </row>
    <row r="657" spans="1:14" s="293" customFormat="1" hidden="1" outlineLevel="1" x14ac:dyDescent="0.25">
      <c r="A657" s="35">
        <v>9</v>
      </c>
      <c r="B657" s="273"/>
      <c r="C657" s="3"/>
      <c r="D657" s="3"/>
      <c r="E657" s="3"/>
      <c r="F657" s="3"/>
      <c r="G657" s="3"/>
      <c r="H657" s="119"/>
      <c r="I657" s="3"/>
      <c r="K657" s="3"/>
      <c r="N657" s="1"/>
    </row>
    <row r="658" spans="1:14" s="293" customFormat="1" hidden="1" outlineLevel="1" x14ac:dyDescent="0.25">
      <c r="A658" s="35">
        <v>10</v>
      </c>
      <c r="B658" s="273"/>
      <c r="C658" s="3"/>
      <c r="D658" s="3"/>
      <c r="E658" s="3"/>
      <c r="F658" s="3"/>
      <c r="G658" s="3"/>
      <c r="H658" s="119"/>
      <c r="I658" s="3"/>
      <c r="K658" s="3"/>
      <c r="N658" s="1"/>
    </row>
    <row r="659" spans="1:14" s="293" customFormat="1" hidden="1" outlineLevel="1" x14ac:dyDescent="0.25">
      <c r="A659" s="35">
        <v>11</v>
      </c>
      <c r="B659" s="273"/>
      <c r="C659" s="3"/>
      <c r="D659" s="3"/>
      <c r="E659" s="3"/>
      <c r="F659" s="3"/>
      <c r="G659" s="3"/>
      <c r="H659" s="119"/>
      <c r="I659" s="3"/>
      <c r="K659" s="3"/>
      <c r="N659" s="1"/>
    </row>
    <row r="660" spans="1:14" s="293" customFormat="1" hidden="1" outlineLevel="1" x14ac:dyDescent="0.25">
      <c r="A660" s="35">
        <v>12</v>
      </c>
      <c r="B660" s="273"/>
      <c r="C660" s="3"/>
      <c r="D660" s="3"/>
      <c r="E660" s="3"/>
      <c r="F660" s="3"/>
      <c r="G660" s="3"/>
      <c r="H660" s="119"/>
      <c r="I660" s="3"/>
      <c r="K660" s="3"/>
      <c r="N660" s="1"/>
    </row>
    <row r="661" spans="1:14" s="293" customFormat="1" hidden="1" outlineLevel="1" x14ac:dyDescent="0.25">
      <c r="A661" s="35">
        <v>13</v>
      </c>
      <c r="B661" s="273"/>
      <c r="C661" s="3"/>
      <c r="D661" s="3"/>
      <c r="E661" s="3"/>
      <c r="F661" s="3"/>
      <c r="G661" s="3"/>
      <c r="H661" s="119"/>
      <c r="I661" s="3"/>
      <c r="K661" s="3"/>
      <c r="N661" s="1"/>
    </row>
    <row r="662" spans="1:14" s="293" customFormat="1" hidden="1" outlineLevel="1" x14ac:dyDescent="0.25">
      <c r="A662" s="35">
        <v>14</v>
      </c>
      <c r="B662" s="273"/>
      <c r="C662" s="3"/>
      <c r="D662" s="3"/>
      <c r="E662" s="3"/>
      <c r="F662" s="3"/>
      <c r="G662" s="3"/>
      <c r="H662" s="119"/>
      <c r="I662" s="3"/>
      <c r="K662" s="3"/>
      <c r="N662" s="1"/>
    </row>
    <row r="663" spans="1:14" s="293" customFormat="1" hidden="1" outlineLevel="1" x14ac:dyDescent="0.25">
      <c r="A663" s="35">
        <v>15</v>
      </c>
      <c r="B663" s="273"/>
      <c r="C663" s="3"/>
      <c r="D663" s="3"/>
      <c r="E663" s="3"/>
      <c r="F663" s="3"/>
      <c r="G663" s="3"/>
      <c r="H663" s="119"/>
      <c r="I663" s="3"/>
      <c r="K663" s="3"/>
      <c r="N663" s="1"/>
    </row>
    <row r="664" spans="1:14" s="293" customFormat="1" hidden="1" outlineLevel="1" x14ac:dyDescent="0.25">
      <c r="A664" s="35">
        <v>16</v>
      </c>
      <c r="B664" s="273"/>
      <c r="C664" s="3"/>
      <c r="D664" s="3"/>
      <c r="E664" s="3"/>
      <c r="F664" s="3"/>
      <c r="G664" s="3"/>
      <c r="H664" s="119"/>
      <c r="I664" s="3"/>
      <c r="K664" s="3"/>
      <c r="N664" s="1"/>
    </row>
    <row r="665" spans="1:14" s="293" customFormat="1" hidden="1" outlineLevel="1" x14ac:dyDescent="0.25">
      <c r="A665" s="35">
        <v>17</v>
      </c>
      <c r="B665" s="273"/>
      <c r="C665" s="3"/>
      <c r="D665" s="3"/>
      <c r="E665" s="3"/>
      <c r="F665" s="3"/>
      <c r="G665" s="3"/>
      <c r="H665" s="119"/>
      <c r="I665" s="3"/>
      <c r="K665" s="3"/>
      <c r="N665" s="1"/>
    </row>
    <row r="666" spans="1:14" s="293" customFormat="1" hidden="1" outlineLevel="1" x14ac:dyDescent="0.25">
      <c r="A666" s="35">
        <v>18</v>
      </c>
      <c r="B666" s="273"/>
      <c r="C666" s="3"/>
      <c r="D666" s="3"/>
      <c r="E666" s="3"/>
      <c r="F666" s="3"/>
      <c r="G666" s="3"/>
      <c r="H666" s="119"/>
      <c r="I666" s="3"/>
      <c r="K666" s="3"/>
      <c r="N666" s="1"/>
    </row>
    <row r="667" spans="1:14" s="293" customFormat="1" hidden="1" outlineLevel="1" x14ac:dyDescent="0.25">
      <c r="A667" s="35">
        <v>19</v>
      </c>
      <c r="B667" s="273"/>
      <c r="C667" s="3"/>
      <c r="D667" s="3"/>
      <c r="E667" s="3"/>
      <c r="F667" s="3"/>
      <c r="G667" s="3"/>
      <c r="H667" s="119"/>
      <c r="I667" s="3"/>
      <c r="K667" s="3"/>
      <c r="N667" s="1"/>
    </row>
    <row r="668" spans="1:14" s="293" customFormat="1" hidden="1" outlineLevel="1" x14ac:dyDescent="0.25">
      <c r="A668" s="35">
        <v>20</v>
      </c>
      <c r="B668" s="273"/>
      <c r="C668" s="3"/>
      <c r="D668" s="3"/>
      <c r="E668" s="3"/>
      <c r="F668" s="3"/>
      <c r="G668" s="3"/>
      <c r="H668" s="119"/>
      <c r="I668" s="3"/>
      <c r="K668" s="3"/>
      <c r="N668" s="1"/>
    </row>
    <row r="669" spans="1:14" s="293" customFormat="1" hidden="1" outlineLevel="1" x14ac:dyDescent="0.25">
      <c r="A669" s="35">
        <v>21</v>
      </c>
      <c r="B669" s="273"/>
      <c r="C669" s="3"/>
      <c r="D669" s="3"/>
      <c r="E669" s="3"/>
      <c r="F669" s="3"/>
      <c r="G669" s="3"/>
      <c r="H669" s="119"/>
      <c r="I669" s="3"/>
      <c r="K669" s="3"/>
      <c r="N669" s="1"/>
    </row>
    <row r="670" spans="1:14" s="293" customFormat="1" hidden="1" outlineLevel="1" x14ac:dyDescent="0.25">
      <c r="A670" s="35">
        <v>22</v>
      </c>
      <c r="B670" s="273"/>
      <c r="C670" s="3"/>
      <c r="D670" s="3"/>
      <c r="E670" s="3"/>
      <c r="F670" s="3"/>
      <c r="G670" s="3"/>
      <c r="H670" s="119"/>
      <c r="I670" s="3"/>
      <c r="K670" s="3"/>
      <c r="N670" s="1"/>
    </row>
    <row r="671" spans="1:14" s="293" customFormat="1" hidden="1" outlineLevel="1" x14ac:dyDescent="0.25">
      <c r="A671" s="35">
        <v>23</v>
      </c>
      <c r="B671" s="273"/>
      <c r="C671" s="3"/>
      <c r="D671" s="3"/>
      <c r="E671" s="3"/>
      <c r="F671" s="3"/>
      <c r="G671" s="3"/>
      <c r="H671" s="119"/>
      <c r="I671" s="3"/>
      <c r="K671" s="3"/>
      <c r="N671" s="1"/>
    </row>
    <row r="672" spans="1:14" s="293" customFormat="1" hidden="1" outlineLevel="1" x14ac:dyDescent="0.25">
      <c r="A672" s="35">
        <v>24</v>
      </c>
      <c r="B672" s="273"/>
      <c r="C672" s="3"/>
      <c r="D672" s="3"/>
      <c r="E672" s="3"/>
      <c r="F672" s="3"/>
      <c r="G672" s="3"/>
      <c r="H672" s="119"/>
      <c r="I672" s="3"/>
      <c r="K672" s="3"/>
      <c r="N672" s="1"/>
    </row>
    <row r="673" spans="1:14" s="293" customFormat="1" hidden="1" outlineLevel="1" x14ac:dyDescent="0.25">
      <c r="A673" s="35">
        <v>25</v>
      </c>
      <c r="B673" s="273"/>
      <c r="C673" s="3"/>
      <c r="D673" s="3"/>
      <c r="E673" s="3"/>
      <c r="F673" s="3"/>
      <c r="G673" s="3"/>
      <c r="H673" s="119"/>
      <c r="I673" s="3"/>
      <c r="K673" s="3"/>
      <c r="N673" s="1"/>
    </row>
    <row r="674" spans="1:14" s="293" customFormat="1" hidden="1" outlineLevel="1" x14ac:dyDescent="0.25">
      <c r="A674" s="35">
        <v>26</v>
      </c>
      <c r="B674" s="273"/>
      <c r="C674" s="3"/>
      <c r="D674" s="3"/>
      <c r="E674" s="3"/>
      <c r="F674" s="3"/>
      <c r="G674" s="3"/>
      <c r="H674" s="119"/>
      <c r="I674" s="3"/>
      <c r="K674" s="3"/>
      <c r="N674" s="1"/>
    </row>
    <row r="675" spans="1:14" s="293" customFormat="1" hidden="1" outlineLevel="1" x14ac:dyDescent="0.25">
      <c r="A675" s="35">
        <v>27</v>
      </c>
      <c r="B675" s="273"/>
      <c r="C675" s="3"/>
      <c r="D675" s="3"/>
      <c r="E675" s="3"/>
      <c r="F675" s="3"/>
      <c r="G675" s="3"/>
      <c r="H675" s="119"/>
      <c r="I675" s="3"/>
      <c r="K675" s="3"/>
      <c r="N675" s="1"/>
    </row>
    <row r="676" spans="1:14" s="293" customFormat="1" hidden="1" outlineLevel="1" x14ac:dyDescent="0.25">
      <c r="A676" s="35">
        <v>28</v>
      </c>
      <c r="B676" s="273"/>
      <c r="C676" s="3"/>
      <c r="D676" s="3"/>
      <c r="E676" s="3"/>
      <c r="F676" s="3"/>
      <c r="G676" s="3"/>
      <c r="H676" s="119"/>
      <c r="I676" s="3"/>
      <c r="K676" s="3"/>
      <c r="N676" s="1"/>
    </row>
    <row r="677" spans="1:14" s="293" customFormat="1" hidden="1" outlineLevel="1" x14ac:dyDescent="0.25">
      <c r="A677" s="35">
        <v>29</v>
      </c>
      <c r="B677" s="273"/>
      <c r="C677" s="3"/>
      <c r="D677" s="3"/>
      <c r="E677" s="3"/>
      <c r="F677" s="3"/>
      <c r="G677" s="3"/>
      <c r="H677" s="119"/>
      <c r="I677" s="3"/>
      <c r="K677" s="3"/>
      <c r="N677" s="1"/>
    </row>
    <row r="678" spans="1:14" s="293" customFormat="1" hidden="1" outlineLevel="1" x14ac:dyDescent="0.25">
      <c r="A678" s="35">
        <v>30</v>
      </c>
      <c r="B678" s="273"/>
      <c r="C678" s="3"/>
      <c r="D678" s="3"/>
      <c r="E678" s="3"/>
      <c r="F678" s="3"/>
      <c r="G678" s="3"/>
      <c r="H678" s="119"/>
      <c r="I678" s="3"/>
      <c r="K678" s="3"/>
      <c r="N678" s="1"/>
    </row>
    <row r="679" spans="1:14" s="293" customFormat="1" hidden="1" outlineLevel="1" x14ac:dyDescent="0.25">
      <c r="A679" s="35">
        <v>31</v>
      </c>
      <c r="B679" s="273"/>
      <c r="C679" s="3"/>
      <c r="D679" s="3"/>
      <c r="E679" s="3"/>
      <c r="F679" s="3"/>
      <c r="G679" s="3"/>
      <c r="H679" s="119"/>
      <c r="I679" s="3"/>
      <c r="K679" s="3"/>
      <c r="N679" s="1"/>
    </row>
    <row r="680" spans="1:14" s="293" customFormat="1" hidden="1" outlineLevel="1" x14ac:dyDescent="0.25">
      <c r="A680" s="35">
        <v>32</v>
      </c>
      <c r="B680" s="273"/>
      <c r="C680" s="3"/>
      <c r="D680" s="3"/>
      <c r="E680" s="3"/>
      <c r="F680" s="3"/>
      <c r="G680" s="3"/>
      <c r="H680" s="119"/>
      <c r="I680" s="3"/>
      <c r="K680" s="3"/>
      <c r="N680" s="1"/>
    </row>
    <row r="681" spans="1:14" s="293" customFormat="1" hidden="1" outlineLevel="1" x14ac:dyDescent="0.25">
      <c r="A681" s="35">
        <v>33</v>
      </c>
      <c r="B681" s="273"/>
      <c r="C681" s="3"/>
      <c r="D681" s="3"/>
      <c r="E681" s="3"/>
      <c r="F681" s="3"/>
      <c r="G681" s="3"/>
      <c r="H681" s="119"/>
      <c r="I681" s="3"/>
      <c r="K681" s="3"/>
      <c r="N681" s="1"/>
    </row>
    <row r="682" spans="1:14" s="293" customFormat="1" hidden="1" outlineLevel="1" x14ac:dyDescent="0.25">
      <c r="A682" s="35">
        <v>34</v>
      </c>
      <c r="B682" s="273"/>
      <c r="C682" s="3"/>
      <c r="D682" s="3"/>
      <c r="E682" s="3"/>
      <c r="F682" s="3"/>
      <c r="G682" s="3"/>
      <c r="H682" s="119"/>
      <c r="I682" s="3"/>
      <c r="K682" s="3"/>
      <c r="N682" s="1"/>
    </row>
    <row r="683" spans="1:14" s="293" customFormat="1" hidden="1" outlineLevel="1" x14ac:dyDescent="0.25">
      <c r="A683" s="35">
        <v>35</v>
      </c>
      <c r="B683" s="273"/>
      <c r="C683" s="3"/>
      <c r="D683" s="3"/>
      <c r="E683" s="3"/>
      <c r="F683" s="3"/>
      <c r="G683" s="3"/>
      <c r="H683" s="119"/>
      <c r="I683" s="3"/>
      <c r="K683" s="3"/>
      <c r="N683" s="1"/>
    </row>
    <row r="684" spans="1:14" s="293" customFormat="1" hidden="1" outlineLevel="1" x14ac:dyDescent="0.25">
      <c r="A684" s="35">
        <v>36</v>
      </c>
      <c r="B684" s="273"/>
      <c r="C684" s="3"/>
      <c r="D684" s="3"/>
      <c r="E684" s="3"/>
      <c r="F684" s="3"/>
      <c r="G684" s="3"/>
      <c r="H684" s="119"/>
      <c r="I684" s="3"/>
      <c r="K684" s="3"/>
      <c r="N684" s="1"/>
    </row>
    <row r="685" spans="1:14" s="293" customFormat="1" hidden="1" outlineLevel="1" x14ac:dyDescent="0.25">
      <c r="A685" s="35">
        <v>37</v>
      </c>
      <c r="B685" s="273"/>
      <c r="C685" s="3"/>
      <c r="D685" s="3"/>
      <c r="E685" s="3"/>
      <c r="F685" s="3"/>
      <c r="G685" s="3"/>
      <c r="H685" s="119"/>
      <c r="I685" s="3"/>
      <c r="K685" s="3"/>
      <c r="N685" s="1"/>
    </row>
    <row r="686" spans="1:14" s="293" customFormat="1" hidden="1" outlineLevel="1" x14ac:dyDescent="0.25">
      <c r="A686" s="35">
        <v>38</v>
      </c>
      <c r="B686" s="273"/>
      <c r="C686" s="3"/>
      <c r="D686" s="3"/>
      <c r="E686" s="3"/>
      <c r="F686" s="3"/>
      <c r="G686" s="3"/>
      <c r="H686" s="119"/>
      <c r="I686" s="3"/>
      <c r="K686" s="3"/>
      <c r="N686" s="1"/>
    </row>
    <row r="687" spans="1:14" s="293" customFormat="1" hidden="1" outlineLevel="1" x14ac:dyDescent="0.25">
      <c r="A687" s="35">
        <v>39</v>
      </c>
      <c r="B687" s="273"/>
      <c r="C687" s="3"/>
      <c r="D687" s="3"/>
      <c r="E687" s="3"/>
      <c r="F687" s="3"/>
      <c r="G687" s="3"/>
      <c r="H687" s="119"/>
      <c r="I687" s="3"/>
      <c r="K687" s="3"/>
      <c r="N687" s="1"/>
    </row>
    <row r="688" spans="1:14" s="293" customFormat="1" hidden="1" outlineLevel="1" x14ac:dyDescent="0.25">
      <c r="A688" s="35">
        <v>40</v>
      </c>
      <c r="B688" s="273"/>
      <c r="C688" s="3"/>
      <c r="D688" s="3"/>
      <c r="E688" s="3"/>
      <c r="F688" s="3"/>
      <c r="G688" s="3"/>
      <c r="H688" s="119"/>
      <c r="I688" s="3"/>
      <c r="K688" s="3"/>
      <c r="N688" s="1"/>
    </row>
    <row r="689" spans="1:14" s="293" customFormat="1" hidden="1" outlineLevel="1" x14ac:dyDescent="0.25">
      <c r="A689" s="35">
        <v>41</v>
      </c>
      <c r="B689" s="273"/>
      <c r="C689" s="3"/>
      <c r="D689" s="3"/>
      <c r="E689" s="3"/>
      <c r="F689" s="3"/>
      <c r="G689" s="3"/>
      <c r="H689" s="119"/>
      <c r="I689" s="3"/>
      <c r="K689" s="3"/>
      <c r="N689" s="1"/>
    </row>
    <row r="690" spans="1:14" s="293" customFormat="1" hidden="1" outlineLevel="1" x14ac:dyDescent="0.25">
      <c r="A690" s="35">
        <v>42</v>
      </c>
      <c r="B690" s="273"/>
      <c r="C690" s="3"/>
      <c r="D690" s="3"/>
      <c r="E690" s="3"/>
      <c r="F690" s="3"/>
      <c r="G690" s="3"/>
      <c r="H690" s="119"/>
      <c r="I690" s="3"/>
      <c r="K690" s="3"/>
      <c r="N690" s="1"/>
    </row>
    <row r="691" spans="1:14" s="293" customFormat="1" hidden="1" outlineLevel="1" x14ac:dyDescent="0.25">
      <c r="A691" s="35">
        <v>43</v>
      </c>
      <c r="B691" s="273"/>
      <c r="C691" s="3"/>
      <c r="D691" s="3"/>
      <c r="E691" s="3"/>
      <c r="F691" s="3"/>
      <c r="G691" s="3"/>
      <c r="H691" s="119"/>
      <c r="I691" s="3"/>
      <c r="K691" s="3"/>
      <c r="N691" s="1"/>
    </row>
    <row r="692" spans="1:14" s="293" customFormat="1" hidden="1" outlineLevel="1" x14ac:dyDescent="0.25">
      <c r="A692" s="35">
        <v>44</v>
      </c>
      <c r="B692" s="273"/>
      <c r="C692" s="3"/>
      <c r="D692" s="3"/>
      <c r="E692" s="3"/>
      <c r="F692" s="3"/>
      <c r="G692" s="3"/>
      <c r="H692" s="119"/>
      <c r="I692" s="3"/>
      <c r="K692" s="3"/>
      <c r="N692" s="1"/>
    </row>
    <row r="693" spans="1:14" s="293" customFormat="1" hidden="1" outlineLevel="1" x14ac:dyDescent="0.25">
      <c r="A693" s="35">
        <v>45</v>
      </c>
      <c r="B693" s="626"/>
      <c r="C693" s="51"/>
      <c r="D693" s="51"/>
      <c r="E693" s="51"/>
      <c r="F693" s="51"/>
      <c r="G693" s="51"/>
      <c r="H693" s="336"/>
      <c r="I693" s="51"/>
      <c r="J693" s="200"/>
      <c r="K693" s="51"/>
      <c r="L693" s="200"/>
      <c r="M693" s="200"/>
      <c r="N693" s="631"/>
    </row>
    <row r="694" spans="1:14" s="293" customFormat="1" hidden="1" outlineLevel="1" x14ac:dyDescent="0.25">
      <c r="A694" s="35">
        <v>46</v>
      </c>
      <c r="B694" s="626"/>
      <c r="C694" s="51"/>
      <c r="D694" s="51"/>
      <c r="E694" s="51"/>
      <c r="F694" s="52"/>
      <c r="G694" s="51" t="s">
        <v>69</v>
      </c>
      <c r="H694" s="336"/>
      <c r="I694" s="51"/>
      <c r="J694" s="52"/>
      <c r="K694" s="51" t="s">
        <v>69</v>
      </c>
      <c r="L694" s="51"/>
      <c r="M694" s="51"/>
      <c r="N694" s="631"/>
    </row>
    <row r="695" spans="1:14" s="293" customFormat="1" hidden="1" outlineLevel="1" x14ac:dyDescent="0.25">
      <c r="A695" s="35">
        <v>47</v>
      </c>
      <c r="B695" s="626"/>
      <c r="C695" s="51"/>
      <c r="D695" s="51"/>
      <c r="E695" s="51"/>
      <c r="F695" s="52"/>
      <c r="G695" s="51" t="s">
        <v>69</v>
      </c>
      <c r="H695" s="336"/>
      <c r="I695" s="51"/>
      <c r="J695" s="52"/>
      <c r="K695" s="51" t="s">
        <v>69</v>
      </c>
      <c r="L695" s="51"/>
      <c r="M695" s="51"/>
      <c r="N695" s="631"/>
    </row>
    <row r="696" spans="1:14" s="293" customFormat="1" hidden="1" outlineLevel="1" x14ac:dyDescent="0.25">
      <c r="A696" s="35">
        <v>48</v>
      </c>
      <c r="B696" s="626"/>
      <c r="C696" s="51"/>
      <c r="D696" s="51"/>
      <c r="E696" s="51"/>
      <c r="F696" s="52"/>
      <c r="G696" s="51" t="s">
        <v>69</v>
      </c>
      <c r="H696" s="336"/>
      <c r="I696" s="51"/>
      <c r="J696" s="52"/>
      <c r="K696" s="51" t="s">
        <v>69</v>
      </c>
      <c r="L696" s="51"/>
      <c r="M696" s="51"/>
      <c r="N696" s="631"/>
    </row>
    <row r="697" spans="1:14" s="293" customFormat="1" hidden="1" outlineLevel="1" x14ac:dyDescent="0.25">
      <c r="A697" s="35">
        <v>49</v>
      </c>
      <c r="B697" s="626"/>
      <c r="C697" s="51"/>
      <c r="D697" s="51"/>
      <c r="E697" s="51"/>
      <c r="F697" s="52"/>
      <c r="G697" s="51" t="s">
        <v>69</v>
      </c>
      <c r="H697" s="336"/>
      <c r="I697" s="51"/>
      <c r="J697" s="52"/>
      <c r="K697" s="51" t="s">
        <v>69</v>
      </c>
      <c r="L697" s="51"/>
      <c r="M697" s="51"/>
      <c r="N697" s="631"/>
    </row>
    <row r="698" spans="1:14" s="293" customFormat="1" hidden="1" outlineLevel="1" x14ac:dyDescent="0.25">
      <c r="A698" s="35">
        <v>50</v>
      </c>
      <c r="B698" s="626"/>
      <c r="C698" s="51"/>
      <c r="D698" s="51"/>
      <c r="E698" s="51"/>
      <c r="F698" s="52"/>
      <c r="G698" s="51" t="s">
        <v>69</v>
      </c>
      <c r="H698" s="336"/>
      <c r="I698" s="51"/>
      <c r="J698" s="52"/>
      <c r="K698" s="51" t="s">
        <v>69</v>
      </c>
      <c r="L698" s="51"/>
      <c r="M698" s="51"/>
      <c r="N698" s="631"/>
    </row>
    <row r="699" spans="1:14" s="293" customFormat="1" hidden="1" outlineLevel="1" x14ac:dyDescent="0.25">
      <c r="A699" s="35">
        <v>51</v>
      </c>
      <c r="B699" s="626"/>
      <c r="C699" s="51"/>
      <c r="D699" s="51"/>
      <c r="E699" s="51"/>
      <c r="F699" s="52"/>
      <c r="G699" s="51" t="s">
        <v>69</v>
      </c>
      <c r="H699" s="336"/>
      <c r="I699" s="51"/>
      <c r="J699" s="52"/>
      <c r="K699" s="51" t="s">
        <v>69</v>
      </c>
      <c r="L699" s="51"/>
      <c r="M699" s="51"/>
      <c r="N699" s="631"/>
    </row>
    <row r="700" spans="1:14" s="293" customFormat="1" hidden="1" outlineLevel="1" x14ac:dyDescent="0.25">
      <c r="A700" s="35">
        <v>52</v>
      </c>
      <c r="B700" s="626"/>
      <c r="C700" s="51"/>
      <c r="D700" s="51"/>
      <c r="E700" s="51"/>
      <c r="F700" s="52"/>
      <c r="G700" s="51" t="s">
        <v>69</v>
      </c>
      <c r="H700" s="336"/>
      <c r="I700" s="51"/>
      <c r="J700" s="52"/>
      <c r="K700" s="51" t="s">
        <v>69</v>
      </c>
      <c r="L700" s="51"/>
      <c r="M700" s="51"/>
      <c r="N700" s="631"/>
    </row>
    <row r="701" spans="1:14" s="293" customFormat="1" hidden="1" outlineLevel="1" x14ac:dyDescent="0.25">
      <c r="A701" s="35">
        <v>53</v>
      </c>
      <c r="B701" s="626"/>
      <c r="C701" s="51"/>
      <c r="D701" s="51"/>
      <c r="E701" s="51"/>
      <c r="F701" s="52"/>
      <c r="G701" s="51" t="s">
        <v>69</v>
      </c>
      <c r="H701" s="336"/>
      <c r="I701" s="51"/>
      <c r="J701" s="52"/>
      <c r="K701" s="51" t="s">
        <v>69</v>
      </c>
      <c r="L701" s="51"/>
      <c r="M701" s="51"/>
      <c r="N701" s="631"/>
    </row>
    <row r="702" spans="1:14" s="293" customFormat="1" hidden="1" outlineLevel="1" x14ac:dyDescent="0.25">
      <c r="A702" s="35">
        <v>54</v>
      </c>
      <c r="B702" s="626"/>
      <c r="C702" s="51"/>
      <c r="D702" s="51"/>
      <c r="E702" s="51"/>
      <c r="F702" s="52"/>
      <c r="G702" s="51" t="s">
        <v>69</v>
      </c>
      <c r="H702" s="336"/>
      <c r="I702" s="51"/>
      <c r="J702" s="52"/>
      <c r="K702" s="51" t="s">
        <v>69</v>
      </c>
      <c r="L702" s="51"/>
      <c r="M702" s="51"/>
      <c r="N702" s="631"/>
    </row>
    <row r="703" spans="1:14" s="293" customFormat="1" hidden="1" outlineLevel="1" x14ac:dyDescent="0.25">
      <c r="A703" s="35">
        <v>55</v>
      </c>
      <c r="B703" s="626"/>
      <c r="C703" s="51"/>
      <c r="D703" s="51"/>
      <c r="E703" s="51"/>
      <c r="F703" s="52"/>
      <c r="G703" s="51" t="s">
        <v>69</v>
      </c>
      <c r="H703" s="336"/>
      <c r="I703" s="51"/>
      <c r="J703" s="52"/>
      <c r="K703" s="51" t="s">
        <v>69</v>
      </c>
      <c r="L703" s="51"/>
      <c r="M703" s="51"/>
      <c r="N703" s="631"/>
    </row>
    <row r="704" spans="1:14" s="293" customFormat="1" hidden="1" outlineLevel="1" x14ac:dyDescent="0.25">
      <c r="A704" s="35">
        <v>56</v>
      </c>
      <c r="B704" s="626"/>
      <c r="C704" s="51"/>
      <c r="D704" s="51"/>
      <c r="E704" s="51"/>
      <c r="F704" s="52"/>
      <c r="G704" s="51" t="s">
        <v>69</v>
      </c>
      <c r="H704" s="336"/>
      <c r="I704" s="51"/>
      <c r="J704" s="52"/>
      <c r="K704" s="51" t="s">
        <v>69</v>
      </c>
      <c r="L704" s="51"/>
      <c r="M704" s="51"/>
      <c r="N704" s="631"/>
    </row>
    <row r="705" spans="1:14" s="293" customFormat="1" hidden="1" outlineLevel="1" x14ac:dyDescent="0.25">
      <c r="A705" s="35">
        <v>57</v>
      </c>
      <c r="B705" s="626"/>
      <c r="C705" s="51"/>
      <c r="D705" s="51"/>
      <c r="E705" s="51"/>
      <c r="F705" s="52"/>
      <c r="G705" s="51" t="s">
        <v>69</v>
      </c>
      <c r="H705" s="336"/>
      <c r="I705" s="51"/>
      <c r="J705" s="52"/>
      <c r="K705" s="51" t="s">
        <v>69</v>
      </c>
      <c r="L705" s="51"/>
      <c r="M705" s="51"/>
      <c r="N705" s="631"/>
    </row>
    <row r="706" spans="1:14" s="293" customFormat="1" hidden="1" outlineLevel="1" x14ac:dyDescent="0.25">
      <c r="A706" s="35">
        <v>58</v>
      </c>
      <c r="B706" s="626"/>
      <c r="C706" s="51"/>
      <c r="D706" s="51"/>
      <c r="E706" s="51"/>
      <c r="F706" s="52"/>
      <c r="G706" s="51" t="s">
        <v>69</v>
      </c>
      <c r="H706" s="336"/>
      <c r="I706" s="51"/>
      <c r="J706" s="52"/>
      <c r="K706" s="51" t="s">
        <v>69</v>
      </c>
      <c r="L706" s="51"/>
      <c r="M706" s="51"/>
      <c r="N706" s="631"/>
    </row>
    <row r="707" spans="1:14" s="293" customFormat="1" hidden="1" outlineLevel="1" x14ac:dyDescent="0.25">
      <c r="A707" s="35">
        <v>59</v>
      </c>
      <c r="B707" s="626"/>
      <c r="C707" s="51"/>
      <c r="D707" s="51"/>
      <c r="E707" s="51"/>
      <c r="F707" s="52"/>
      <c r="G707" s="51" t="s">
        <v>69</v>
      </c>
      <c r="H707" s="336"/>
      <c r="I707" s="51"/>
      <c r="J707" s="52"/>
      <c r="K707" s="51" t="s">
        <v>69</v>
      </c>
      <c r="L707" s="51"/>
      <c r="M707" s="51"/>
      <c r="N707" s="631"/>
    </row>
    <row r="708" spans="1:14" s="293" customFormat="1" hidden="1" outlineLevel="1" x14ac:dyDescent="0.25">
      <c r="A708" s="35">
        <v>60</v>
      </c>
      <c r="B708" s="626"/>
      <c r="C708" s="51"/>
      <c r="D708" s="51"/>
      <c r="E708" s="51"/>
      <c r="F708" s="52"/>
      <c r="G708" s="51" t="s">
        <v>69</v>
      </c>
      <c r="H708" s="336"/>
      <c r="I708" s="51"/>
      <c r="J708" s="52"/>
      <c r="K708" s="51" t="s">
        <v>69</v>
      </c>
      <c r="L708" s="51"/>
      <c r="M708" s="51"/>
      <c r="N708" s="631"/>
    </row>
    <row r="709" spans="1:14" s="293" customFormat="1" hidden="1" outlineLevel="1" x14ac:dyDescent="0.25">
      <c r="A709" s="35">
        <v>61</v>
      </c>
      <c r="B709" s="626"/>
      <c r="C709" s="51"/>
      <c r="D709" s="51"/>
      <c r="E709" s="51"/>
      <c r="F709" s="52"/>
      <c r="G709" s="51" t="s">
        <v>69</v>
      </c>
      <c r="H709" s="336"/>
      <c r="I709" s="51"/>
      <c r="J709" s="52"/>
      <c r="K709" s="51" t="s">
        <v>69</v>
      </c>
      <c r="L709" s="51"/>
      <c r="M709" s="51"/>
      <c r="N709" s="631"/>
    </row>
    <row r="710" spans="1:14" s="293" customFormat="1" hidden="1" outlineLevel="1" x14ac:dyDescent="0.25">
      <c r="A710" s="35">
        <v>62</v>
      </c>
      <c r="B710" s="626"/>
      <c r="C710" s="51"/>
      <c r="D710" s="51"/>
      <c r="E710" s="51"/>
      <c r="F710" s="52"/>
      <c r="G710" s="51" t="s">
        <v>69</v>
      </c>
      <c r="H710" s="336"/>
      <c r="I710" s="51"/>
      <c r="J710" s="52"/>
      <c r="K710" s="51" t="s">
        <v>69</v>
      </c>
      <c r="L710" s="51"/>
      <c r="M710" s="51"/>
      <c r="N710" s="631"/>
    </row>
    <row r="711" spans="1:14" s="293" customFormat="1" hidden="1" outlineLevel="1" x14ac:dyDescent="0.25">
      <c r="A711" s="35">
        <v>63</v>
      </c>
      <c r="B711" s="626"/>
      <c r="C711" s="51"/>
      <c r="D711" s="51"/>
      <c r="E711" s="51"/>
      <c r="F711" s="52"/>
      <c r="G711" s="51" t="s">
        <v>69</v>
      </c>
      <c r="H711" s="336"/>
      <c r="I711" s="51"/>
      <c r="J711" s="52"/>
      <c r="K711" s="51" t="s">
        <v>69</v>
      </c>
      <c r="L711" s="51"/>
      <c r="M711" s="51"/>
      <c r="N711" s="631"/>
    </row>
    <row r="712" spans="1:14" s="293" customFormat="1" hidden="1" outlineLevel="1" x14ac:dyDescent="0.25">
      <c r="A712" s="35">
        <v>64</v>
      </c>
      <c r="B712" s="626"/>
      <c r="C712" s="51"/>
      <c r="D712" s="51"/>
      <c r="E712" s="51"/>
      <c r="F712" s="52"/>
      <c r="G712" s="51" t="s">
        <v>69</v>
      </c>
      <c r="H712" s="336"/>
      <c r="I712" s="51"/>
      <c r="J712" s="52"/>
      <c r="K712" s="51" t="s">
        <v>69</v>
      </c>
      <c r="L712" s="51"/>
      <c r="M712" s="51"/>
      <c r="N712" s="631"/>
    </row>
    <row r="713" spans="1:14" s="293" customFormat="1" hidden="1" outlineLevel="1" x14ac:dyDescent="0.25">
      <c r="A713" s="35">
        <v>65</v>
      </c>
      <c r="B713" s="626"/>
      <c r="C713" s="51"/>
      <c r="D713" s="51"/>
      <c r="E713" s="51"/>
      <c r="F713" s="52"/>
      <c r="G713" s="51" t="s">
        <v>69</v>
      </c>
      <c r="H713" s="336"/>
      <c r="I713" s="51"/>
      <c r="J713" s="52"/>
      <c r="K713" s="51" t="s">
        <v>69</v>
      </c>
      <c r="L713" s="51"/>
      <c r="M713" s="51"/>
      <c r="N713" s="631"/>
    </row>
    <row r="714" spans="1:14" s="293" customFormat="1" hidden="1" outlineLevel="1" x14ac:dyDescent="0.25">
      <c r="A714" s="35">
        <v>66</v>
      </c>
      <c r="B714" s="626"/>
      <c r="C714" s="51"/>
      <c r="D714" s="51"/>
      <c r="E714" s="51"/>
      <c r="F714" s="52"/>
      <c r="G714" s="51" t="s">
        <v>69</v>
      </c>
      <c r="H714" s="336"/>
      <c r="I714" s="51"/>
      <c r="J714" s="52"/>
      <c r="K714" s="51" t="s">
        <v>69</v>
      </c>
      <c r="L714" s="51"/>
      <c r="M714" s="51"/>
      <c r="N714" s="631"/>
    </row>
    <row r="715" spans="1:14" s="293" customFormat="1" hidden="1" outlineLevel="1" x14ac:dyDescent="0.25">
      <c r="A715" s="35">
        <v>67</v>
      </c>
      <c r="B715" s="626"/>
      <c r="C715" s="51"/>
      <c r="D715" s="51"/>
      <c r="E715" s="51"/>
      <c r="F715" s="52"/>
      <c r="G715" s="51" t="s">
        <v>69</v>
      </c>
      <c r="H715" s="336"/>
      <c r="I715" s="51"/>
      <c r="J715" s="52"/>
      <c r="K715" s="51" t="s">
        <v>69</v>
      </c>
      <c r="L715" s="51"/>
      <c r="M715" s="51"/>
      <c r="N715" s="631"/>
    </row>
    <row r="716" spans="1:14" s="293" customFormat="1" hidden="1" outlineLevel="1" x14ac:dyDescent="0.25">
      <c r="A716" s="35">
        <v>68</v>
      </c>
      <c r="B716" s="626"/>
      <c r="C716" s="51"/>
      <c r="D716" s="51"/>
      <c r="E716" s="51"/>
      <c r="F716" s="52"/>
      <c r="G716" s="51" t="s">
        <v>69</v>
      </c>
      <c r="H716" s="336"/>
      <c r="I716" s="51"/>
      <c r="J716" s="52"/>
      <c r="K716" s="51" t="s">
        <v>69</v>
      </c>
      <c r="L716" s="51"/>
      <c r="M716" s="51"/>
      <c r="N716" s="631"/>
    </row>
    <row r="717" spans="1:14" s="293" customFormat="1" hidden="1" outlineLevel="1" x14ac:dyDescent="0.25">
      <c r="A717" s="35">
        <v>69</v>
      </c>
      <c r="B717" s="626"/>
      <c r="C717" s="51"/>
      <c r="D717" s="51"/>
      <c r="E717" s="51"/>
      <c r="F717" s="52"/>
      <c r="G717" s="51" t="s">
        <v>69</v>
      </c>
      <c r="H717" s="336"/>
      <c r="I717" s="51"/>
      <c r="J717" s="52"/>
      <c r="K717" s="51" t="s">
        <v>69</v>
      </c>
      <c r="L717" s="51"/>
      <c r="M717" s="51"/>
      <c r="N717" s="631"/>
    </row>
    <row r="718" spans="1:14" s="293" customFormat="1" hidden="1" outlineLevel="1" x14ac:dyDescent="0.25">
      <c r="A718" s="35">
        <v>70</v>
      </c>
      <c r="B718" s="626"/>
      <c r="C718" s="51"/>
      <c r="D718" s="51"/>
      <c r="E718" s="51"/>
      <c r="F718" s="52"/>
      <c r="G718" s="51" t="s">
        <v>69</v>
      </c>
      <c r="H718" s="336"/>
      <c r="I718" s="51"/>
      <c r="J718" s="52"/>
      <c r="K718" s="51" t="s">
        <v>69</v>
      </c>
      <c r="L718" s="51"/>
      <c r="M718" s="51"/>
      <c r="N718" s="631"/>
    </row>
    <row r="719" spans="1:14" s="293" customFormat="1" hidden="1" outlineLevel="1" x14ac:dyDescent="0.25">
      <c r="A719" s="35">
        <v>71</v>
      </c>
      <c r="B719" s="626"/>
      <c r="C719" s="51"/>
      <c r="D719" s="51"/>
      <c r="E719" s="51"/>
      <c r="F719" s="52"/>
      <c r="G719" s="51" t="s">
        <v>69</v>
      </c>
      <c r="H719" s="336"/>
      <c r="I719" s="51"/>
      <c r="J719" s="52"/>
      <c r="K719" s="51" t="s">
        <v>69</v>
      </c>
      <c r="L719" s="51"/>
      <c r="M719" s="51"/>
      <c r="N719" s="631"/>
    </row>
    <row r="720" spans="1:14" s="293" customFormat="1" hidden="1" outlineLevel="1" x14ac:dyDescent="0.25">
      <c r="A720" s="35">
        <v>72</v>
      </c>
      <c r="B720" s="626"/>
      <c r="C720" s="51"/>
      <c r="D720" s="51"/>
      <c r="E720" s="51"/>
      <c r="F720" s="52"/>
      <c r="G720" s="51" t="s">
        <v>69</v>
      </c>
      <c r="H720" s="336"/>
      <c r="I720" s="51"/>
      <c r="J720" s="52"/>
      <c r="K720" s="51" t="s">
        <v>69</v>
      </c>
      <c r="L720" s="51"/>
      <c r="M720" s="51"/>
      <c r="N720" s="631"/>
    </row>
    <row r="721" spans="1:18" s="293" customFormat="1" hidden="1" outlineLevel="1" x14ac:dyDescent="0.25">
      <c r="A721" s="35">
        <v>73</v>
      </c>
      <c r="B721" s="626"/>
      <c r="C721" s="51"/>
      <c r="D721" s="51"/>
      <c r="E721" s="51"/>
      <c r="F721" s="52"/>
      <c r="G721" s="51" t="s">
        <v>69</v>
      </c>
      <c r="H721" s="336"/>
      <c r="I721" s="51"/>
      <c r="J721" s="52"/>
      <c r="K721" s="51" t="s">
        <v>69</v>
      </c>
      <c r="L721" s="51"/>
      <c r="M721" s="51"/>
      <c r="N721" s="631"/>
    </row>
    <row r="722" spans="1:18" s="293" customFormat="1" hidden="1" outlineLevel="1" x14ac:dyDescent="0.25">
      <c r="A722" s="35">
        <v>74</v>
      </c>
      <c r="B722" s="626"/>
      <c r="C722" s="51"/>
      <c r="D722" s="51"/>
      <c r="E722" s="51"/>
      <c r="F722" s="52"/>
      <c r="G722" s="51" t="s">
        <v>69</v>
      </c>
      <c r="H722" s="336"/>
      <c r="I722" s="51"/>
      <c r="J722" s="52"/>
      <c r="K722" s="51" t="s">
        <v>69</v>
      </c>
      <c r="L722" s="51"/>
      <c r="M722" s="51"/>
      <c r="N722" s="631"/>
    </row>
    <row r="723" spans="1:18" s="293" customFormat="1" hidden="1" outlineLevel="1" x14ac:dyDescent="0.25">
      <c r="A723" s="35">
        <v>75</v>
      </c>
      <c r="B723" s="626"/>
      <c r="C723" s="51"/>
      <c r="D723" s="51"/>
      <c r="E723" s="51"/>
      <c r="F723" s="52"/>
      <c r="G723" s="51" t="s">
        <v>69</v>
      </c>
      <c r="H723" s="336"/>
      <c r="I723" s="51"/>
      <c r="J723" s="52"/>
      <c r="K723" s="51" t="s">
        <v>69</v>
      </c>
      <c r="L723" s="51"/>
      <c r="M723" s="51"/>
      <c r="N723" s="631"/>
    </row>
    <row r="724" spans="1:18" s="293" customFormat="1" hidden="1" outlineLevel="1" x14ac:dyDescent="0.25">
      <c r="A724" s="35">
        <v>76</v>
      </c>
      <c r="B724" s="626"/>
      <c r="C724" s="51"/>
      <c r="D724" s="51"/>
      <c r="E724" s="51"/>
      <c r="F724" s="52"/>
      <c r="G724" s="51" t="s">
        <v>69</v>
      </c>
      <c r="H724" s="336"/>
      <c r="I724" s="51"/>
      <c r="J724" s="52"/>
      <c r="K724" s="51" t="s">
        <v>69</v>
      </c>
      <c r="L724" s="51"/>
      <c r="M724" s="51"/>
      <c r="N724" s="631"/>
    </row>
    <row r="725" spans="1:18" s="293" customFormat="1" hidden="1" outlineLevel="1" x14ac:dyDescent="0.25">
      <c r="A725" s="35">
        <v>77</v>
      </c>
      <c r="B725" s="626"/>
      <c r="C725" s="51"/>
      <c r="D725" s="51"/>
      <c r="E725" s="51"/>
      <c r="F725" s="52"/>
      <c r="G725" s="51" t="s">
        <v>69</v>
      </c>
      <c r="H725" s="336"/>
      <c r="I725" s="51"/>
      <c r="J725" s="52"/>
      <c r="K725" s="51" t="s">
        <v>69</v>
      </c>
      <c r="L725" s="51"/>
      <c r="M725" s="51"/>
      <c r="N725" s="631"/>
    </row>
    <row r="726" spans="1:18" s="293" customFormat="1" hidden="1" outlineLevel="1" x14ac:dyDescent="0.25">
      <c r="A726" s="51">
        <v>78</v>
      </c>
      <c r="B726" s="626"/>
      <c r="C726" s="51"/>
      <c r="D726" s="51"/>
      <c r="E726" s="51"/>
      <c r="F726" s="52"/>
      <c r="G726" s="51" t="s">
        <v>69</v>
      </c>
      <c r="H726" s="336"/>
      <c r="I726" s="51"/>
      <c r="J726" s="52"/>
      <c r="K726" s="51" t="s">
        <v>69</v>
      </c>
      <c r="L726" s="51"/>
      <c r="M726" s="51"/>
      <c r="N726" s="631"/>
      <c r="O726" s="200"/>
      <c r="P726" s="200"/>
      <c r="Q726" s="200"/>
      <c r="R726" s="200"/>
    </row>
    <row r="727" spans="1:18" s="293" customFormat="1" hidden="1" outlineLevel="1" x14ac:dyDescent="0.25">
      <c r="A727" s="51">
        <v>79</v>
      </c>
      <c r="B727" s="626"/>
      <c r="C727" s="51"/>
      <c r="D727" s="51"/>
      <c r="E727" s="51"/>
      <c r="F727" s="52"/>
      <c r="G727" s="51" t="s">
        <v>69</v>
      </c>
      <c r="H727" s="336"/>
      <c r="I727" s="51"/>
      <c r="J727" s="52"/>
      <c r="K727" s="51" t="s">
        <v>69</v>
      </c>
      <c r="L727" s="51"/>
      <c r="M727" s="51"/>
      <c r="N727" s="631"/>
      <c r="O727" s="200"/>
      <c r="P727" s="200"/>
      <c r="Q727" s="200"/>
      <c r="R727" s="200"/>
    </row>
    <row r="728" spans="1:18" s="293" customFormat="1" hidden="1" outlineLevel="1" x14ac:dyDescent="0.25">
      <c r="A728" s="51">
        <v>80</v>
      </c>
      <c r="B728" s="626"/>
      <c r="C728" s="51"/>
      <c r="D728" s="51"/>
      <c r="E728" s="51"/>
      <c r="F728" s="52"/>
      <c r="G728" s="51" t="s">
        <v>69</v>
      </c>
      <c r="H728" s="336"/>
      <c r="I728" s="51"/>
      <c r="J728" s="52"/>
      <c r="K728" s="51" t="s">
        <v>69</v>
      </c>
      <c r="L728" s="51"/>
      <c r="M728" s="51"/>
      <c r="N728" s="631"/>
      <c r="O728" s="200"/>
      <c r="P728" s="200"/>
      <c r="Q728" s="200"/>
      <c r="R728" s="200"/>
    </row>
    <row r="729" spans="1:18" s="293" customFormat="1" hidden="1" outlineLevel="1" x14ac:dyDescent="0.25">
      <c r="A729" s="51">
        <v>81</v>
      </c>
      <c r="B729" s="626"/>
      <c r="C729" s="51"/>
      <c r="D729" s="51"/>
      <c r="E729" s="51"/>
      <c r="F729" s="52"/>
      <c r="G729" s="51" t="s">
        <v>69</v>
      </c>
      <c r="H729" s="336"/>
      <c r="I729" s="51"/>
      <c r="J729" s="52"/>
      <c r="K729" s="51" t="s">
        <v>69</v>
      </c>
      <c r="L729" s="51"/>
      <c r="M729" s="51"/>
      <c r="N729" s="631"/>
      <c r="O729" s="200"/>
      <c r="P729" s="200"/>
      <c r="Q729" s="200"/>
      <c r="R729" s="200"/>
    </row>
    <row r="730" spans="1:18" s="293" customFormat="1" hidden="1" outlineLevel="1" x14ac:dyDescent="0.25">
      <c r="A730" s="51">
        <v>82</v>
      </c>
      <c r="B730" s="626"/>
      <c r="C730" s="51"/>
      <c r="D730" s="51"/>
      <c r="E730" s="51"/>
      <c r="F730" s="52"/>
      <c r="G730" s="51" t="s">
        <v>69</v>
      </c>
      <c r="H730" s="336"/>
      <c r="I730" s="51"/>
      <c r="J730" s="52"/>
      <c r="K730" s="51" t="s">
        <v>69</v>
      </c>
      <c r="L730" s="51"/>
      <c r="M730" s="51"/>
      <c r="N730" s="631"/>
      <c r="O730" s="200"/>
      <c r="P730" s="200"/>
      <c r="Q730" s="200"/>
      <c r="R730" s="200"/>
    </row>
    <row r="731" spans="1:18" s="293" customFormat="1" hidden="1" outlineLevel="1" x14ac:dyDescent="0.25">
      <c r="A731" s="51">
        <v>83</v>
      </c>
      <c r="B731" s="626"/>
      <c r="C731" s="51"/>
      <c r="D731" s="51"/>
      <c r="E731" s="51"/>
      <c r="F731" s="52"/>
      <c r="G731" s="51" t="s">
        <v>69</v>
      </c>
      <c r="H731" s="336"/>
      <c r="I731" s="51"/>
      <c r="J731" s="52"/>
      <c r="K731" s="51" t="s">
        <v>69</v>
      </c>
      <c r="L731" s="51"/>
      <c r="M731" s="51"/>
      <c r="N731" s="631"/>
      <c r="O731" s="200"/>
      <c r="P731" s="200"/>
      <c r="Q731" s="200"/>
      <c r="R731" s="200"/>
    </row>
    <row r="732" spans="1:18" s="293" customFormat="1" hidden="1" outlineLevel="1" x14ac:dyDescent="0.25">
      <c r="A732" s="51">
        <v>84</v>
      </c>
      <c r="B732" s="626"/>
      <c r="C732" s="51"/>
      <c r="D732" s="51"/>
      <c r="E732" s="51"/>
      <c r="F732" s="52"/>
      <c r="G732" s="51" t="s">
        <v>69</v>
      </c>
      <c r="H732" s="336"/>
      <c r="I732" s="51"/>
      <c r="J732" s="52"/>
      <c r="K732" s="51" t="s">
        <v>69</v>
      </c>
      <c r="L732" s="51"/>
      <c r="M732" s="51"/>
      <c r="N732" s="631"/>
      <c r="O732" s="200"/>
      <c r="P732" s="200"/>
      <c r="Q732" s="200"/>
      <c r="R732" s="200"/>
    </row>
    <row r="733" spans="1:18" s="293" customFormat="1" hidden="1" outlineLevel="1" x14ac:dyDescent="0.25">
      <c r="A733" s="51">
        <v>85</v>
      </c>
      <c r="B733" s="626"/>
      <c r="C733" s="51"/>
      <c r="D733" s="51"/>
      <c r="E733" s="51"/>
      <c r="F733" s="52"/>
      <c r="G733" s="51" t="s">
        <v>69</v>
      </c>
      <c r="H733" s="336"/>
      <c r="I733" s="51"/>
      <c r="J733" s="52"/>
      <c r="K733" s="51" t="s">
        <v>69</v>
      </c>
      <c r="L733" s="51"/>
      <c r="M733" s="51"/>
      <c r="N733" s="631"/>
      <c r="O733" s="200"/>
      <c r="P733" s="200"/>
      <c r="Q733" s="200"/>
      <c r="R733" s="200"/>
    </row>
    <row r="734" spans="1:18" s="293" customFormat="1" hidden="1" outlineLevel="1" x14ac:dyDescent="0.25">
      <c r="A734" s="51">
        <v>86</v>
      </c>
      <c r="B734" s="626"/>
      <c r="C734" s="51"/>
      <c r="D734" s="51"/>
      <c r="E734" s="51"/>
      <c r="F734" s="52"/>
      <c r="G734" s="51" t="s">
        <v>69</v>
      </c>
      <c r="H734" s="336"/>
      <c r="I734" s="51"/>
      <c r="J734" s="52"/>
      <c r="K734" s="51" t="s">
        <v>69</v>
      </c>
      <c r="L734" s="51"/>
      <c r="M734" s="51"/>
      <c r="N734" s="631"/>
      <c r="O734" s="200"/>
      <c r="P734" s="200"/>
      <c r="Q734" s="200"/>
      <c r="R734" s="200"/>
    </row>
    <row r="735" spans="1:18" s="293" customFormat="1" hidden="1" outlineLevel="1" x14ac:dyDescent="0.25">
      <c r="A735" s="51">
        <v>87</v>
      </c>
      <c r="B735" s="626"/>
      <c r="C735" s="51"/>
      <c r="D735" s="51"/>
      <c r="E735" s="51"/>
      <c r="F735" s="52"/>
      <c r="G735" s="51" t="s">
        <v>69</v>
      </c>
      <c r="H735" s="336"/>
      <c r="I735" s="51"/>
      <c r="J735" s="52"/>
      <c r="K735" s="51" t="s">
        <v>69</v>
      </c>
      <c r="L735" s="51"/>
      <c r="M735" s="51"/>
      <c r="N735" s="631"/>
      <c r="O735" s="200"/>
      <c r="P735" s="200"/>
      <c r="Q735" s="200"/>
      <c r="R735" s="200"/>
    </row>
    <row r="736" spans="1:18" s="293" customFormat="1" hidden="1" outlineLevel="1" x14ac:dyDescent="0.25">
      <c r="A736" s="51">
        <v>88</v>
      </c>
      <c r="B736" s="626"/>
      <c r="C736" s="51"/>
      <c r="D736" s="51"/>
      <c r="E736" s="51"/>
      <c r="F736" s="52"/>
      <c r="G736" s="51" t="s">
        <v>69</v>
      </c>
      <c r="H736" s="336"/>
      <c r="I736" s="51"/>
      <c r="J736" s="52"/>
      <c r="K736" s="51" t="s">
        <v>69</v>
      </c>
      <c r="L736" s="51"/>
      <c r="M736" s="51"/>
      <c r="N736" s="631"/>
      <c r="O736" s="200"/>
      <c r="P736" s="200"/>
      <c r="Q736" s="200"/>
      <c r="R736" s="200"/>
    </row>
    <row r="737" spans="1:18" s="293" customFormat="1" hidden="1" outlineLevel="1" x14ac:dyDescent="0.25">
      <c r="A737" s="51">
        <v>89</v>
      </c>
      <c r="B737" s="626"/>
      <c r="C737" s="51"/>
      <c r="D737" s="51"/>
      <c r="E737" s="51"/>
      <c r="F737" s="52"/>
      <c r="G737" s="51" t="s">
        <v>69</v>
      </c>
      <c r="H737" s="336"/>
      <c r="I737" s="51"/>
      <c r="J737" s="52"/>
      <c r="K737" s="51" t="s">
        <v>69</v>
      </c>
      <c r="L737" s="51"/>
      <c r="M737" s="51"/>
      <c r="N737" s="631"/>
      <c r="O737" s="200"/>
      <c r="P737" s="200"/>
      <c r="Q737" s="200"/>
      <c r="R737" s="200"/>
    </row>
    <row r="738" spans="1:18" s="293" customFormat="1" hidden="1" outlineLevel="1" x14ac:dyDescent="0.25">
      <c r="A738" s="51">
        <v>90</v>
      </c>
      <c r="B738" s="626"/>
      <c r="C738" s="51"/>
      <c r="D738" s="51"/>
      <c r="E738" s="51"/>
      <c r="F738" s="52"/>
      <c r="G738" s="51" t="s">
        <v>69</v>
      </c>
      <c r="H738" s="336"/>
      <c r="I738" s="51"/>
      <c r="J738" s="52"/>
      <c r="K738" s="51" t="s">
        <v>69</v>
      </c>
      <c r="L738" s="51"/>
      <c r="M738" s="51"/>
      <c r="N738" s="631"/>
      <c r="O738" s="200"/>
      <c r="P738" s="200"/>
      <c r="Q738" s="200"/>
      <c r="R738" s="200"/>
    </row>
    <row r="739" spans="1:18" s="293" customFormat="1" hidden="1" outlineLevel="1" x14ac:dyDescent="0.25">
      <c r="A739" s="51">
        <v>91</v>
      </c>
      <c r="B739" s="626"/>
      <c r="C739" s="51"/>
      <c r="D739" s="51"/>
      <c r="E739" s="51"/>
      <c r="F739" s="52"/>
      <c r="G739" s="51" t="s">
        <v>69</v>
      </c>
      <c r="H739" s="336"/>
      <c r="I739" s="51"/>
      <c r="J739" s="52"/>
      <c r="K739" s="51" t="s">
        <v>69</v>
      </c>
      <c r="L739" s="51"/>
      <c r="M739" s="51"/>
      <c r="N739" s="631"/>
    </row>
    <row r="740" spans="1:18" s="293" customFormat="1" hidden="1" outlineLevel="1" x14ac:dyDescent="0.25">
      <c r="A740" s="51">
        <v>92</v>
      </c>
      <c r="B740" s="626"/>
      <c r="C740" s="51"/>
      <c r="D740" s="51"/>
      <c r="E740" s="51"/>
      <c r="F740" s="52"/>
      <c r="G740" s="51" t="s">
        <v>69</v>
      </c>
      <c r="H740" s="336"/>
      <c r="I740" s="51"/>
      <c r="J740" s="52"/>
      <c r="K740" s="51" t="s">
        <v>69</v>
      </c>
      <c r="L740" s="51"/>
      <c r="M740" s="51"/>
      <c r="N740" s="631"/>
    </row>
    <row r="741" spans="1:18" s="293" customFormat="1" hidden="1" outlineLevel="1" x14ac:dyDescent="0.25">
      <c r="A741" s="51">
        <v>93</v>
      </c>
      <c r="B741" s="626"/>
      <c r="C741" s="51"/>
      <c r="D741" s="51"/>
      <c r="E741" s="51"/>
      <c r="F741" s="52"/>
      <c r="G741" s="51" t="s">
        <v>69</v>
      </c>
      <c r="H741" s="336"/>
      <c r="I741" s="51"/>
      <c r="J741" s="52"/>
      <c r="K741" s="51" t="s">
        <v>69</v>
      </c>
      <c r="L741" s="51"/>
      <c r="M741" s="51"/>
      <c r="N741" s="631"/>
    </row>
    <row r="742" spans="1:18" s="293" customFormat="1" hidden="1" outlineLevel="1" x14ac:dyDescent="0.25">
      <c r="A742" s="51">
        <v>94</v>
      </c>
      <c r="B742" s="626"/>
      <c r="C742" s="51"/>
      <c r="D742" s="51"/>
      <c r="E742" s="51"/>
      <c r="F742" s="52"/>
      <c r="G742" s="51" t="s">
        <v>69</v>
      </c>
      <c r="H742" s="336"/>
      <c r="I742" s="51"/>
      <c r="J742" s="52"/>
      <c r="K742" s="51" t="s">
        <v>69</v>
      </c>
      <c r="L742" s="51"/>
      <c r="M742" s="51"/>
      <c r="N742" s="631"/>
    </row>
    <row r="743" spans="1:18" s="293" customFormat="1" hidden="1" outlineLevel="1" x14ac:dyDescent="0.25">
      <c r="A743" s="51">
        <v>95</v>
      </c>
      <c r="B743" s="626"/>
      <c r="C743" s="51"/>
      <c r="D743" s="51"/>
      <c r="E743" s="51"/>
      <c r="F743" s="52"/>
      <c r="G743" s="51" t="s">
        <v>69</v>
      </c>
      <c r="H743" s="336"/>
      <c r="I743" s="51"/>
      <c r="J743" s="52"/>
      <c r="K743" s="51" t="s">
        <v>69</v>
      </c>
      <c r="L743" s="51"/>
      <c r="M743" s="51"/>
      <c r="N743" s="631"/>
    </row>
    <row r="744" spans="1:18" s="293" customFormat="1" hidden="1" outlineLevel="1" x14ac:dyDescent="0.25">
      <c r="A744" s="51">
        <v>96</v>
      </c>
      <c r="B744" s="626"/>
      <c r="C744" s="51"/>
      <c r="D744" s="51"/>
      <c r="E744" s="51"/>
      <c r="F744" s="52"/>
      <c r="G744" s="51" t="s">
        <v>69</v>
      </c>
      <c r="H744" s="336"/>
      <c r="I744" s="51"/>
      <c r="J744" s="52"/>
      <c r="K744" s="51" t="s">
        <v>69</v>
      </c>
      <c r="L744" s="51"/>
      <c r="M744" s="51"/>
      <c r="N744" s="631"/>
    </row>
    <row r="745" spans="1:18" s="293" customFormat="1" hidden="1" outlineLevel="1" x14ac:dyDescent="0.25">
      <c r="A745" s="263">
        <v>97</v>
      </c>
      <c r="B745" s="225"/>
      <c r="C745" s="629"/>
      <c r="D745" s="52"/>
      <c r="E745" s="52"/>
      <c r="F745" s="263"/>
      <c r="G745" s="52"/>
      <c r="H745" s="336"/>
      <c r="I745" s="52"/>
      <c r="J745" s="52"/>
      <c r="K745" s="51" t="s">
        <v>69</v>
      </c>
      <c r="L745" s="51"/>
      <c r="M745" s="51"/>
      <c r="N745" s="632"/>
    </row>
    <row r="746" spans="1:18" s="293" customFormat="1" hidden="1" outlineLevel="1" x14ac:dyDescent="0.25">
      <c r="A746" s="51">
        <v>98</v>
      </c>
      <c r="B746" s="155"/>
      <c r="C746" s="1"/>
      <c r="H746" s="200"/>
      <c r="I746" s="200"/>
      <c r="J746" s="200"/>
      <c r="K746" s="200"/>
      <c r="L746" s="200"/>
      <c r="M746" s="200"/>
      <c r="N746" s="631"/>
    </row>
    <row r="747" spans="1:18" s="293" customFormat="1" hidden="1" outlineLevel="1" x14ac:dyDescent="0.25">
      <c r="A747" s="263">
        <v>99</v>
      </c>
      <c r="B747" s="155"/>
      <c r="C747" s="1"/>
      <c r="N747" s="1"/>
    </row>
    <row r="748" spans="1:18" s="293" customFormat="1" hidden="1" outlineLevel="1" x14ac:dyDescent="0.25">
      <c r="A748" s="51">
        <v>100</v>
      </c>
      <c r="B748" s="155"/>
      <c r="C748" s="1"/>
      <c r="N748" s="1"/>
    </row>
    <row r="749" spans="1:18" s="293" customFormat="1" hidden="1" outlineLevel="1" x14ac:dyDescent="0.25">
      <c r="A749" s="263">
        <v>101</v>
      </c>
      <c r="B749" s="444"/>
      <c r="C749" s="629"/>
      <c r="D749" s="52"/>
      <c r="E749" s="52"/>
      <c r="F749" s="263"/>
      <c r="G749" s="52"/>
      <c r="H749" s="336"/>
      <c r="I749" s="52"/>
      <c r="J749" s="52"/>
      <c r="K749" s="51"/>
      <c r="L749" s="51"/>
      <c r="M749" s="51"/>
      <c r="N749" s="632"/>
    </row>
    <row r="750" spans="1:18" s="293" customFormat="1" hidden="1" outlineLevel="1" x14ac:dyDescent="0.25">
      <c r="A750" s="51">
        <v>102</v>
      </c>
      <c r="B750" s="444"/>
      <c r="C750" s="629"/>
      <c r="D750" s="52"/>
      <c r="E750" s="52"/>
      <c r="F750" s="263"/>
      <c r="G750" s="52"/>
      <c r="H750" s="336"/>
      <c r="I750" s="52"/>
      <c r="J750" s="52"/>
      <c r="K750" s="51"/>
      <c r="L750" s="51"/>
      <c r="M750" s="51"/>
      <c r="N750" s="632"/>
    </row>
    <row r="751" spans="1:18" s="293" customFormat="1" hidden="1" outlineLevel="1" x14ac:dyDescent="0.25">
      <c r="A751" s="263">
        <v>103</v>
      </c>
      <c r="B751" s="444"/>
      <c r="C751" s="629"/>
      <c r="D751" s="52"/>
      <c r="E751" s="52"/>
      <c r="F751" s="263"/>
      <c r="G751" s="52"/>
      <c r="H751" s="336"/>
      <c r="I751" s="52"/>
      <c r="J751" s="52"/>
      <c r="K751" s="51"/>
      <c r="L751" s="51"/>
      <c r="M751" s="51"/>
      <c r="N751" s="632"/>
    </row>
    <row r="752" spans="1:18" s="293" customFormat="1" hidden="1" outlineLevel="1" x14ac:dyDescent="0.25">
      <c r="A752" s="51">
        <v>104</v>
      </c>
      <c r="B752" s="444"/>
      <c r="C752" s="629"/>
      <c r="D752" s="52"/>
      <c r="E752" s="52"/>
      <c r="F752" s="263"/>
      <c r="G752" s="52"/>
      <c r="H752" s="336"/>
      <c r="I752" s="52"/>
      <c r="J752" s="52"/>
      <c r="K752" s="51"/>
      <c r="L752" s="51"/>
      <c r="M752" s="51"/>
      <c r="N752" s="632"/>
    </row>
    <row r="753" spans="1:14" s="293" customFormat="1" hidden="1" outlineLevel="1" x14ac:dyDescent="0.25">
      <c r="A753" s="263">
        <v>105</v>
      </c>
      <c r="B753" s="444"/>
      <c r="C753" s="629"/>
      <c r="D753" s="52"/>
      <c r="E753" s="52"/>
      <c r="F753" s="263"/>
      <c r="G753" s="52"/>
      <c r="H753" s="336"/>
      <c r="I753" s="52"/>
      <c r="J753" s="52"/>
      <c r="K753" s="51"/>
      <c r="L753" s="51"/>
      <c r="M753" s="51"/>
      <c r="N753" s="632"/>
    </row>
    <row r="754" spans="1:14" s="293" customFormat="1" hidden="1" outlineLevel="1" x14ac:dyDescent="0.25">
      <c r="A754" s="51">
        <v>106</v>
      </c>
      <c r="B754" s="444"/>
      <c r="C754" s="629"/>
      <c r="D754" s="52"/>
      <c r="E754" s="52"/>
      <c r="F754" s="263"/>
      <c r="G754" s="52"/>
      <c r="H754" s="336"/>
      <c r="I754" s="52"/>
      <c r="J754" s="52"/>
      <c r="K754" s="51"/>
      <c r="L754" s="51"/>
      <c r="M754" s="51"/>
      <c r="N754" s="632"/>
    </row>
    <row r="755" spans="1:14" s="293" customFormat="1" hidden="1" outlineLevel="1" x14ac:dyDescent="0.25">
      <c r="A755" s="263">
        <v>107</v>
      </c>
      <c r="B755" s="444"/>
      <c r="C755" s="629"/>
      <c r="D755" s="52"/>
      <c r="E755" s="52"/>
      <c r="F755" s="263"/>
      <c r="G755" s="52"/>
      <c r="H755" s="336"/>
      <c r="I755" s="52"/>
      <c r="J755" s="52"/>
      <c r="K755" s="51"/>
      <c r="L755" s="51"/>
      <c r="M755" s="51"/>
      <c r="N755" s="632"/>
    </row>
    <row r="756" spans="1:14" s="293" customFormat="1" hidden="1" outlineLevel="1" x14ac:dyDescent="0.25">
      <c r="A756" s="51">
        <v>108</v>
      </c>
      <c r="B756" s="444"/>
      <c r="C756" s="629"/>
      <c r="D756" s="52"/>
      <c r="E756" s="52"/>
      <c r="F756" s="263"/>
      <c r="G756" s="52"/>
      <c r="H756" s="336"/>
      <c r="I756" s="52"/>
      <c r="J756" s="52"/>
      <c r="K756" s="51"/>
      <c r="L756" s="51"/>
      <c r="M756" s="51"/>
      <c r="N756" s="632"/>
    </row>
    <row r="757" spans="1:14" s="293" customFormat="1" hidden="1" outlineLevel="1" x14ac:dyDescent="0.25">
      <c r="A757" s="263">
        <v>109</v>
      </c>
      <c r="B757" s="444"/>
      <c r="C757" s="629"/>
      <c r="D757" s="52"/>
      <c r="E757" s="52"/>
      <c r="F757" s="263"/>
      <c r="G757" s="52"/>
      <c r="H757" s="336"/>
      <c r="I757" s="52"/>
      <c r="J757" s="52"/>
      <c r="K757" s="51"/>
      <c r="L757" s="51"/>
      <c r="M757" s="51"/>
      <c r="N757" s="632"/>
    </row>
    <row r="758" spans="1:14" s="293" customFormat="1" hidden="1" outlineLevel="1" x14ac:dyDescent="0.25">
      <c r="A758" s="51">
        <v>110</v>
      </c>
      <c r="B758" s="444"/>
      <c r="C758" s="629"/>
      <c r="D758" s="52"/>
      <c r="E758" s="52"/>
      <c r="F758" s="263"/>
      <c r="G758" s="52"/>
      <c r="H758" s="336"/>
      <c r="I758" s="52"/>
      <c r="J758" s="52"/>
      <c r="K758" s="51"/>
      <c r="L758" s="51"/>
      <c r="M758" s="51"/>
      <c r="N758" s="632"/>
    </row>
    <row r="759" spans="1:14" s="293" customFormat="1" hidden="1" outlineLevel="1" x14ac:dyDescent="0.25">
      <c r="A759" s="263">
        <v>111</v>
      </c>
      <c r="B759" s="444"/>
      <c r="C759" s="629"/>
      <c r="D759" s="52"/>
      <c r="E759" s="52"/>
      <c r="F759" s="263"/>
      <c r="G759" s="52"/>
      <c r="H759" s="336"/>
      <c r="I759" s="52"/>
      <c r="J759" s="52"/>
      <c r="K759" s="51"/>
      <c r="L759" s="51"/>
      <c r="M759" s="51"/>
      <c r="N759" s="632"/>
    </row>
    <row r="760" spans="1:14" s="293" customFormat="1" hidden="1" outlineLevel="1" x14ac:dyDescent="0.25">
      <c r="A760" s="51">
        <v>112</v>
      </c>
      <c r="B760" s="444"/>
      <c r="C760" s="629"/>
      <c r="D760" s="52"/>
      <c r="E760" s="52"/>
      <c r="F760" s="263"/>
      <c r="G760" s="52"/>
      <c r="H760" s="336"/>
      <c r="I760" s="52"/>
      <c r="J760" s="52"/>
      <c r="K760" s="51"/>
      <c r="L760" s="51"/>
      <c r="M760" s="51"/>
      <c r="N760" s="632"/>
    </row>
    <row r="761" spans="1:14" s="293" customFormat="1" hidden="1" outlineLevel="1" x14ac:dyDescent="0.25">
      <c r="A761" s="263">
        <v>113</v>
      </c>
      <c r="B761" s="444"/>
      <c r="C761" s="629"/>
      <c r="D761" s="52"/>
      <c r="E761" s="52"/>
      <c r="F761" s="263"/>
      <c r="G761" s="52"/>
      <c r="H761" s="336"/>
      <c r="I761" s="52"/>
      <c r="J761" s="52"/>
      <c r="K761" s="51"/>
      <c r="L761" s="51"/>
      <c r="M761" s="51"/>
      <c r="N761" s="632"/>
    </row>
    <row r="762" spans="1:14" s="293" customFormat="1" hidden="1" outlineLevel="1" x14ac:dyDescent="0.25">
      <c r="A762" s="51">
        <v>114</v>
      </c>
      <c r="B762" s="444"/>
      <c r="C762" s="629"/>
      <c r="D762" s="52"/>
      <c r="E762" s="52"/>
      <c r="F762" s="263"/>
      <c r="G762" s="52"/>
      <c r="H762" s="336"/>
      <c r="I762" s="52"/>
      <c r="J762" s="52"/>
      <c r="K762" s="51"/>
      <c r="L762" s="51"/>
      <c r="M762" s="51"/>
      <c r="N762" s="632"/>
    </row>
    <row r="763" spans="1:14" s="293" customFormat="1" hidden="1" outlineLevel="1" x14ac:dyDescent="0.25">
      <c r="A763" s="263">
        <v>115</v>
      </c>
      <c r="B763" s="444"/>
      <c r="C763" s="629"/>
      <c r="D763" s="52"/>
      <c r="E763" s="52"/>
      <c r="F763" s="263"/>
      <c r="G763" s="52"/>
      <c r="H763" s="336"/>
      <c r="I763" s="52"/>
      <c r="J763" s="52"/>
      <c r="K763" s="51"/>
      <c r="L763" s="51"/>
      <c r="M763" s="51"/>
      <c r="N763" s="632"/>
    </row>
    <row r="764" spans="1:14" s="293" customFormat="1" hidden="1" outlineLevel="1" x14ac:dyDescent="0.25">
      <c r="A764" s="51">
        <v>116</v>
      </c>
      <c r="B764" s="444"/>
      <c r="C764" s="629"/>
      <c r="D764" s="52"/>
      <c r="E764" s="52"/>
      <c r="F764" s="263"/>
      <c r="G764" s="52"/>
      <c r="H764" s="336"/>
      <c r="I764" s="52"/>
      <c r="J764" s="52"/>
      <c r="K764" s="51"/>
      <c r="L764" s="51"/>
      <c r="M764" s="51"/>
      <c r="N764" s="632"/>
    </row>
    <row r="765" spans="1:14" s="293" customFormat="1" hidden="1" outlineLevel="1" x14ac:dyDescent="0.25">
      <c r="A765" s="263">
        <v>117</v>
      </c>
      <c r="B765" s="444"/>
      <c r="C765" s="629"/>
      <c r="D765" s="52"/>
      <c r="E765" s="52"/>
      <c r="F765" s="263"/>
      <c r="G765" s="52"/>
      <c r="H765" s="336"/>
      <c r="I765" s="52"/>
      <c r="J765" s="52"/>
      <c r="K765" s="51"/>
      <c r="L765" s="51"/>
      <c r="M765" s="51"/>
      <c r="N765" s="632"/>
    </row>
    <row r="766" spans="1:14" s="293" customFormat="1" hidden="1" outlineLevel="1" x14ac:dyDescent="0.25">
      <c r="A766" s="51">
        <v>118</v>
      </c>
      <c r="B766" s="444"/>
      <c r="C766" s="629"/>
      <c r="D766" s="52"/>
      <c r="E766" s="52"/>
      <c r="F766" s="263"/>
      <c r="G766" s="52"/>
      <c r="H766" s="336"/>
      <c r="I766" s="52"/>
      <c r="J766" s="52"/>
      <c r="K766" s="51"/>
      <c r="L766" s="51"/>
      <c r="M766" s="51"/>
      <c r="N766" s="632"/>
    </row>
    <row r="767" spans="1:14" s="293" customFormat="1" hidden="1" outlineLevel="1" x14ac:dyDescent="0.25">
      <c r="A767" s="263">
        <v>119</v>
      </c>
      <c r="B767" s="444"/>
      <c r="C767" s="629"/>
      <c r="D767" s="52"/>
      <c r="E767" s="52"/>
      <c r="F767" s="263"/>
      <c r="G767" s="52"/>
      <c r="H767" s="336"/>
      <c r="I767" s="52"/>
      <c r="J767" s="52"/>
      <c r="K767" s="51"/>
      <c r="L767" s="51"/>
      <c r="M767" s="51"/>
      <c r="N767" s="632"/>
    </row>
    <row r="768" spans="1:14" s="293" customFormat="1" hidden="1" outlineLevel="1" x14ac:dyDescent="0.25">
      <c r="A768" s="51">
        <v>120</v>
      </c>
      <c r="B768" s="444"/>
      <c r="C768" s="629"/>
      <c r="D768" s="52"/>
      <c r="E768" s="52"/>
      <c r="F768" s="263"/>
      <c r="G768" s="52"/>
      <c r="H768" s="336"/>
      <c r="I768" s="52"/>
      <c r="J768" s="52"/>
      <c r="K768" s="51"/>
      <c r="L768" s="51"/>
      <c r="M768" s="51"/>
      <c r="N768" s="632"/>
    </row>
    <row r="769" spans="1:14" s="293" customFormat="1" hidden="1" outlineLevel="1" x14ac:dyDescent="0.25">
      <c r="A769" s="263">
        <v>121</v>
      </c>
      <c r="B769" s="444"/>
      <c r="C769" s="629"/>
      <c r="D769" s="52"/>
      <c r="E769" s="52"/>
      <c r="F769" s="263"/>
      <c r="G769" s="52"/>
      <c r="H769" s="336"/>
      <c r="I769" s="52"/>
      <c r="J769" s="52"/>
      <c r="K769" s="51"/>
      <c r="L769" s="51"/>
      <c r="M769" s="51"/>
      <c r="N769" s="632"/>
    </row>
    <row r="770" spans="1:14" s="293" customFormat="1" hidden="1" outlineLevel="1" x14ac:dyDescent="0.25">
      <c r="A770" s="51">
        <v>122</v>
      </c>
      <c r="B770" s="444"/>
      <c r="C770" s="629"/>
      <c r="D770" s="52"/>
      <c r="E770" s="52"/>
      <c r="F770" s="263"/>
      <c r="G770" s="52"/>
      <c r="H770" s="336"/>
      <c r="I770" s="52"/>
      <c r="J770" s="52"/>
      <c r="K770" s="51"/>
      <c r="L770" s="51"/>
      <c r="M770" s="51"/>
      <c r="N770" s="632"/>
    </row>
    <row r="771" spans="1:14" s="293" customFormat="1" hidden="1" outlineLevel="1" x14ac:dyDescent="0.25">
      <c r="A771" s="263">
        <v>123</v>
      </c>
      <c r="B771" s="444"/>
      <c r="C771" s="629"/>
      <c r="D771" s="52"/>
      <c r="E771" s="52"/>
      <c r="F771" s="263"/>
      <c r="G771" s="52"/>
      <c r="H771" s="336"/>
      <c r="I771" s="52"/>
      <c r="J771" s="52"/>
      <c r="K771" s="51"/>
      <c r="L771" s="51"/>
      <c r="M771" s="51"/>
      <c r="N771" s="632"/>
    </row>
    <row r="772" spans="1:14" s="293" customFormat="1" hidden="1" outlineLevel="1" x14ac:dyDescent="0.25">
      <c r="A772" s="51">
        <v>124</v>
      </c>
      <c r="B772" s="444"/>
      <c r="C772" s="629"/>
      <c r="D772" s="52"/>
      <c r="E772" s="52"/>
      <c r="F772" s="263"/>
      <c r="G772" s="52"/>
      <c r="H772" s="336"/>
      <c r="I772" s="52"/>
      <c r="J772" s="52"/>
      <c r="K772" s="51"/>
      <c r="L772" s="51"/>
      <c r="M772" s="51"/>
      <c r="N772" s="632"/>
    </row>
    <row r="773" spans="1:14" s="293" customFormat="1" hidden="1" outlineLevel="1" x14ac:dyDescent="0.25">
      <c r="A773" s="263">
        <v>125</v>
      </c>
      <c r="B773" s="444"/>
      <c r="C773" s="629"/>
      <c r="D773" s="52"/>
      <c r="E773" s="52"/>
      <c r="F773" s="263"/>
      <c r="G773" s="52"/>
      <c r="H773" s="336"/>
      <c r="I773" s="52"/>
      <c r="J773" s="52"/>
      <c r="K773" s="51"/>
      <c r="L773" s="51"/>
      <c r="M773" s="51"/>
      <c r="N773" s="632"/>
    </row>
    <row r="774" spans="1:14" s="293" customFormat="1" hidden="1" outlineLevel="1" x14ac:dyDescent="0.25">
      <c r="A774" s="51">
        <v>126</v>
      </c>
      <c r="B774" s="444"/>
      <c r="C774" s="629"/>
      <c r="D774" s="52"/>
      <c r="E774" s="52"/>
      <c r="F774" s="263"/>
      <c r="G774" s="52"/>
      <c r="H774" s="336"/>
      <c r="I774" s="52"/>
      <c r="J774" s="52"/>
      <c r="K774" s="51"/>
      <c r="L774" s="51"/>
      <c r="M774" s="51"/>
      <c r="N774" s="632"/>
    </row>
    <row r="775" spans="1:14" s="293" customFormat="1" hidden="1" outlineLevel="1" x14ac:dyDescent="0.25">
      <c r="A775" s="263">
        <v>127</v>
      </c>
      <c r="B775" s="444"/>
      <c r="C775" s="629"/>
      <c r="D775" s="52"/>
      <c r="E775" s="52"/>
      <c r="F775" s="263"/>
      <c r="G775" s="52"/>
      <c r="H775" s="336"/>
      <c r="I775" s="52"/>
      <c r="J775" s="52"/>
      <c r="K775" s="51"/>
      <c r="L775" s="51"/>
      <c r="M775" s="51"/>
      <c r="N775" s="632"/>
    </row>
    <row r="776" spans="1:14" s="293" customFormat="1" ht="15.75" hidden="1" outlineLevel="1" thickBot="1" x14ac:dyDescent="0.3">
      <c r="A776" s="51">
        <v>128</v>
      </c>
      <c r="B776" s="444"/>
      <c r="C776" s="629"/>
      <c r="D776" s="52"/>
      <c r="E776" s="52"/>
      <c r="F776" s="263"/>
      <c r="G776" s="52"/>
      <c r="H776" s="336"/>
      <c r="I776" s="52"/>
      <c r="J776" s="52"/>
      <c r="K776" s="51"/>
      <c r="L776" s="51"/>
      <c r="M776" s="51"/>
      <c r="N776" s="632"/>
    </row>
    <row r="777" spans="1:14" s="293" customFormat="1" ht="15.75" collapsed="1" thickBot="1" x14ac:dyDescent="0.3">
      <c r="A777" s="186" t="s">
        <v>571</v>
      </c>
      <c r="B777" s="31"/>
      <c r="C777" s="628"/>
      <c r="D777" s="31"/>
      <c r="E777" s="32"/>
      <c r="F777" s="32"/>
      <c r="G777" s="32"/>
      <c r="H777" s="154"/>
      <c r="I777" s="32"/>
      <c r="J777" s="32"/>
      <c r="K777" s="32"/>
      <c r="L777" s="32"/>
      <c r="M777" s="32"/>
      <c r="N777" s="1"/>
    </row>
    <row r="778" spans="1:14" s="293" customFormat="1" hidden="1" outlineLevel="1" x14ac:dyDescent="0.25">
      <c r="A778" s="34">
        <v>1</v>
      </c>
      <c r="B778" s="273"/>
      <c r="C778" s="3"/>
      <c r="D778" s="3"/>
      <c r="E778" s="3"/>
      <c r="F778" s="3"/>
      <c r="G778" s="3"/>
      <c r="H778" s="119"/>
      <c r="I778" s="3"/>
      <c r="K778" s="3"/>
      <c r="N778" s="1"/>
    </row>
    <row r="779" spans="1:14" s="293" customFormat="1" hidden="1" outlineLevel="1" x14ac:dyDescent="0.25">
      <c r="A779" s="35">
        <v>2</v>
      </c>
      <c r="B779" s="273"/>
      <c r="C779" s="3"/>
      <c r="D779" s="3"/>
      <c r="E779" s="3"/>
      <c r="F779" s="3"/>
      <c r="G779" s="3"/>
      <c r="H779" s="119"/>
      <c r="I779" s="3"/>
      <c r="K779" s="3"/>
      <c r="N779" s="1"/>
    </row>
    <row r="780" spans="1:14" s="293" customFormat="1" hidden="1" outlineLevel="1" x14ac:dyDescent="0.25">
      <c r="A780" s="35">
        <v>3</v>
      </c>
      <c r="B780" s="273"/>
      <c r="C780" s="3"/>
      <c r="D780" s="3"/>
      <c r="E780" s="3"/>
      <c r="F780" s="3"/>
      <c r="G780" s="3"/>
      <c r="H780" s="119"/>
      <c r="I780" s="3"/>
      <c r="K780" s="3"/>
      <c r="N780" s="1"/>
    </row>
    <row r="781" spans="1:14" s="293" customFormat="1" hidden="1" outlineLevel="1" x14ac:dyDescent="0.25">
      <c r="A781" s="35">
        <v>4</v>
      </c>
      <c r="B781" s="273"/>
      <c r="C781" s="3"/>
      <c r="D781" s="3"/>
      <c r="E781" s="3"/>
      <c r="F781" s="3"/>
      <c r="G781" s="3"/>
      <c r="H781" s="119"/>
      <c r="I781" s="3"/>
      <c r="K781" s="3"/>
      <c r="N781" s="1"/>
    </row>
    <row r="782" spans="1:14" s="293" customFormat="1" hidden="1" outlineLevel="1" x14ac:dyDescent="0.25">
      <c r="A782" s="35">
        <v>5</v>
      </c>
      <c r="B782" s="273"/>
      <c r="C782" s="3"/>
      <c r="D782" s="3"/>
      <c r="E782" s="3"/>
      <c r="F782" s="3"/>
      <c r="G782" s="3"/>
      <c r="H782" s="119"/>
      <c r="I782" s="3"/>
      <c r="K782" s="3"/>
      <c r="N782" s="1"/>
    </row>
    <row r="783" spans="1:14" s="293" customFormat="1" hidden="1" outlineLevel="1" x14ac:dyDescent="0.25">
      <c r="A783" s="35">
        <v>6</v>
      </c>
      <c r="B783" s="273"/>
      <c r="C783" s="3"/>
      <c r="D783" s="3"/>
      <c r="E783" s="3"/>
      <c r="F783" s="3"/>
      <c r="G783" s="3"/>
      <c r="H783" s="119"/>
      <c r="I783" s="3"/>
      <c r="K783" s="3"/>
      <c r="N783" s="1"/>
    </row>
    <row r="784" spans="1:14" s="293" customFormat="1" hidden="1" outlineLevel="1" x14ac:dyDescent="0.25">
      <c r="A784" s="35">
        <v>7</v>
      </c>
      <c r="B784" s="273"/>
      <c r="C784" s="3"/>
      <c r="D784" s="3"/>
      <c r="E784" s="3"/>
      <c r="F784" s="3"/>
      <c r="G784" s="3"/>
      <c r="H784" s="119"/>
      <c r="I784" s="3"/>
      <c r="K784" s="3"/>
      <c r="N784" s="1"/>
    </row>
    <row r="785" spans="1:14" s="293" customFormat="1" hidden="1" outlineLevel="1" x14ac:dyDescent="0.25">
      <c r="A785" s="35">
        <v>8</v>
      </c>
      <c r="B785" s="273"/>
      <c r="C785" s="3"/>
      <c r="D785" s="3"/>
      <c r="E785" s="3"/>
      <c r="F785" s="3"/>
      <c r="G785" s="3"/>
      <c r="H785" s="119"/>
      <c r="I785" s="3"/>
      <c r="K785" s="3"/>
      <c r="N785" s="1"/>
    </row>
    <row r="786" spans="1:14" s="293" customFormat="1" hidden="1" outlineLevel="1" x14ac:dyDescent="0.25">
      <c r="A786" s="35">
        <v>9</v>
      </c>
      <c r="B786" s="273"/>
      <c r="C786" s="3"/>
      <c r="D786" s="3"/>
      <c r="E786" s="3"/>
      <c r="F786" s="3"/>
      <c r="G786" s="3"/>
      <c r="H786" s="119"/>
      <c r="I786" s="3"/>
      <c r="K786" s="3"/>
      <c r="N786" s="1"/>
    </row>
    <row r="787" spans="1:14" s="293" customFormat="1" hidden="1" outlineLevel="1" x14ac:dyDescent="0.25">
      <c r="A787" s="35">
        <v>10</v>
      </c>
      <c r="B787" s="273"/>
      <c r="C787" s="3"/>
      <c r="D787" s="3"/>
      <c r="E787" s="3"/>
      <c r="F787" s="3"/>
      <c r="G787" s="3"/>
      <c r="H787" s="119"/>
      <c r="I787" s="3"/>
      <c r="K787" s="3"/>
      <c r="N787" s="1"/>
    </row>
    <row r="788" spans="1:14" s="293" customFormat="1" hidden="1" outlineLevel="1" x14ac:dyDescent="0.25">
      <c r="A788" s="35">
        <v>11</v>
      </c>
      <c r="B788" s="273"/>
      <c r="C788" s="3"/>
      <c r="D788" s="3"/>
      <c r="E788" s="3"/>
      <c r="F788" s="3"/>
      <c r="G788" s="3"/>
      <c r="H788" s="119"/>
      <c r="I788" s="3"/>
      <c r="K788" s="3"/>
      <c r="N788" s="1"/>
    </row>
    <row r="789" spans="1:14" s="293" customFormat="1" hidden="1" outlineLevel="1" x14ac:dyDescent="0.25">
      <c r="A789" s="35">
        <v>12</v>
      </c>
      <c r="B789" s="273"/>
      <c r="C789" s="3"/>
      <c r="D789" s="3"/>
      <c r="E789" s="3"/>
      <c r="F789" s="3"/>
      <c r="G789" s="3"/>
      <c r="H789" s="119"/>
      <c r="I789" s="3"/>
      <c r="K789" s="3"/>
      <c r="N789" s="1"/>
    </row>
    <row r="790" spans="1:14" s="293" customFormat="1" hidden="1" outlineLevel="1" x14ac:dyDescent="0.25">
      <c r="A790" s="35">
        <v>13</v>
      </c>
      <c r="B790" s="273"/>
      <c r="C790" s="3"/>
      <c r="D790" s="3"/>
      <c r="E790" s="3"/>
      <c r="F790" s="3"/>
      <c r="G790" s="3"/>
      <c r="H790" s="119"/>
      <c r="I790" s="3"/>
      <c r="K790" s="3"/>
      <c r="N790" s="1"/>
    </row>
    <row r="791" spans="1:14" s="293" customFormat="1" hidden="1" outlineLevel="1" x14ac:dyDescent="0.25">
      <c r="A791" s="35">
        <v>14</v>
      </c>
      <c r="B791" s="273"/>
      <c r="C791" s="3"/>
      <c r="D791" s="3"/>
      <c r="E791" s="3"/>
      <c r="F791" s="3"/>
      <c r="G791" s="3"/>
      <c r="H791" s="119"/>
      <c r="I791" s="3"/>
      <c r="K791" s="3"/>
      <c r="N791" s="1"/>
    </row>
    <row r="792" spans="1:14" s="293" customFormat="1" hidden="1" outlineLevel="1" x14ac:dyDescent="0.25">
      <c r="A792" s="35">
        <v>15</v>
      </c>
      <c r="B792" s="273"/>
      <c r="C792" s="3"/>
      <c r="D792" s="3"/>
      <c r="E792" s="3"/>
      <c r="F792" s="3"/>
      <c r="G792" s="3"/>
      <c r="H792" s="119"/>
      <c r="I792" s="3"/>
      <c r="K792" s="3"/>
      <c r="N792" s="1"/>
    </row>
    <row r="793" spans="1:14" s="293" customFormat="1" hidden="1" outlineLevel="1" x14ac:dyDescent="0.25">
      <c r="A793" s="35">
        <v>16</v>
      </c>
      <c r="B793" s="273"/>
      <c r="C793" s="3"/>
      <c r="D793" s="3"/>
      <c r="E793" s="3"/>
      <c r="F793" s="3"/>
      <c r="G793" s="3"/>
      <c r="H793" s="119"/>
      <c r="I793" s="3"/>
      <c r="K793" s="3"/>
      <c r="N793" s="1"/>
    </row>
    <row r="794" spans="1:14" s="293" customFormat="1" hidden="1" outlineLevel="1" x14ac:dyDescent="0.25">
      <c r="A794" s="35">
        <v>17</v>
      </c>
      <c r="B794" s="273"/>
      <c r="C794" s="3"/>
      <c r="D794" s="3"/>
      <c r="E794" s="3"/>
      <c r="F794" s="3"/>
      <c r="G794" s="3"/>
      <c r="H794" s="119"/>
      <c r="I794" s="3"/>
      <c r="K794" s="3"/>
      <c r="N794" s="1"/>
    </row>
    <row r="795" spans="1:14" s="293" customFormat="1" hidden="1" outlineLevel="1" x14ac:dyDescent="0.25">
      <c r="A795" s="35">
        <v>18</v>
      </c>
      <c r="B795" s="273"/>
      <c r="C795" s="3"/>
      <c r="D795" s="3"/>
      <c r="E795" s="3"/>
      <c r="F795" s="3"/>
      <c r="G795" s="3"/>
      <c r="H795" s="119"/>
      <c r="I795" s="3"/>
      <c r="K795" s="3"/>
      <c r="N795" s="1"/>
    </row>
    <row r="796" spans="1:14" s="293" customFormat="1" hidden="1" outlineLevel="1" x14ac:dyDescent="0.25">
      <c r="A796" s="35">
        <v>19</v>
      </c>
      <c r="B796" s="273"/>
      <c r="C796" s="3"/>
      <c r="D796" s="3"/>
      <c r="E796" s="3"/>
      <c r="F796" s="3"/>
      <c r="G796" s="3"/>
      <c r="H796" s="119"/>
      <c r="I796" s="3"/>
      <c r="K796" s="3"/>
      <c r="N796" s="1"/>
    </row>
    <row r="797" spans="1:14" s="293" customFormat="1" hidden="1" outlineLevel="1" x14ac:dyDescent="0.25">
      <c r="A797" s="35">
        <v>20</v>
      </c>
      <c r="B797" s="273"/>
      <c r="C797" s="3"/>
      <c r="D797" s="3"/>
      <c r="E797" s="3"/>
      <c r="F797" s="3"/>
      <c r="G797" s="3"/>
      <c r="H797" s="119"/>
      <c r="I797" s="3"/>
      <c r="K797" s="3"/>
      <c r="N797" s="1"/>
    </row>
    <row r="798" spans="1:14" s="293" customFormat="1" hidden="1" outlineLevel="1" x14ac:dyDescent="0.25">
      <c r="A798" s="35">
        <v>21</v>
      </c>
      <c r="B798" s="273"/>
      <c r="C798" s="3"/>
      <c r="D798" s="3"/>
      <c r="E798" s="3"/>
      <c r="F798" s="3"/>
      <c r="G798" s="3"/>
      <c r="H798" s="119"/>
      <c r="I798" s="3"/>
      <c r="K798" s="3"/>
      <c r="N798" s="1"/>
    </row>
    <row r="799" spans="1:14" s="293" customFormat="1" hidden="1" outlineLevel="1" x14ac:dyDescent="0.25">
      <c r="A799" s="35">
        <v>22</v>
      </c>
      <c r="B799" s="273"/>
      <c r="C799" s="3"/>
      <c r="D799" s="3"/>
      <c r="E799" s="3"/>
      <c r="F799" s="3"/>
      <c r="G799" s="3"/>
      <c r="H799" s="119"/>
      <c r="I799" s="3"/>
      <c r="K799" s="3"/>
      <c r="N799" s="1"/>
    </row>
    <row r="800" spans="1:14" s="293" customFormat="1" hidden="1" outlineLevel="1" x14ac:dyDescent="0.25">
      <c r="A800" s="35">
        <v>23</v>
      </c>
      <c r="B800" s="273"/>
      <c r="C800" s="3"/>
      <c r="D800" s="3"/>
      <c r="E800" s="3"/>
      <c r="F800" s="3"/>
      <c r="G800" s="3"/>
      <c r="H800" s="119"/>
      <c r="I800" s="3"/>
      <c r="K800" s="3"/>
      <c r="N800" s="1"/>
    </row>
    <row r="801" spans="1:14" s="293" customFormat="1" hidden="1" outlineLevel="1" x14ac:dyDescent="0.25">
      <c r="A801" s="35">
        <v>24</v>
      </c>
      <c r="B801" s="273"/>
      <c r="C801" s="3"/>
      <c r="D801" s="3"/>
      <c r="E801" s="3"/>
      <c r="F801" s="3"/>
      <c r="G801" s="3"/>
      <c r="H801" s="119"/>
      <c r="I801" s="3"/>
      <c r="K801" s="3"/>
      <c r="N801" s="1"/>
    </row>
    <row r="802" spans="1:14" s="293" customFormat="1" hidden="1" outlineLevel="1" x14ac:dyDescent="0.25">
      <c r="A802" s="35">
        <v>25</v>
      </c>
      <c r="B802" s="273"/>
      <c r="C802" s="3"/>
      <c r="D802" s="3"/>
      <c r="E802" s="3"/>
      <c r="F802" s="3"/>
      <c r="G802" s="3"/>
      <c r="H802" s="119"/>
      <c r="I802" s="3"/>
      <c r="K802" s="3"/>
      <c r="N802" s="1"/>
    </row>
    <row r="803" spans="1:14" s="293" customFormat="1" hidden="1" outlineLevel="1" x14ac:dyDescent="0.25">
      <c r="A803" s="35">
        <v>26</v>
      </c>
      <c r="B803" s="273"/>
      <c r="C803" s="3"/>
      <c r="D803" s="3"/>
      <c r="E803" s="3"/>
      <c r="F803" s="3"/>
      <c r="G803" s="3"/>
      <c r="H803" s="119"/>
      <c r="I803" s="3"/>
      <c r="K803" s="3"/>
      <c r="N803" s="1"/>
    </row>
    <row r="804" spans="1:14" s="293" customFormat="1" hidden="1" outlineLevel="1" x14ac:dyDescent="0.25">
      <c r="A804" s="35">
        <v>27</v>
      </c>
      <c r="B804" s="273"/>
      <c r="C804" s="3"/>
      <c r="D804" s="3"/>
      <c r="E804" s="3"/>
      <c r="F804" s="3"/>
      <c r="G804" s="3"/>
      <c r="H804" s="119"/>
      <c r="I804" s="3"/>
      <c r="K804" s="3"/>
      <c r="N804" s="1"/>
    </row>
    <row r="805" spans="1:14" s="293" customFormat="1" hidden="1" outlineLevel="1" x14ac:dyDescent="0.25">
      <c r="A805" s="35">
        <v>28</v>
      </c>
      <c r="B805" s="273"/>
      <c r="C805" s="3"/>
      <c r="D805" s="3"/>
      <c r="E805" s="3"/>
      <c r="F805" s="3"/>
      <c r="G805" s="3"/>
      <c r="H805" s="119"/>
      <c r="I805" s="3"/>
      <c r="K805" s="3"/>
      <c r="N805" s="1"/>
    </row>
    <row r="806" spans="1:14" s="293" customFormat="1" hidden="1" outlineLevel="1" x14ac:dyDescent="0.25">
      <c r="A806" s="35">
        <v>29</v>
      </c>
      <c r="B806" s="273"/>
      <c r="C806" s="3"/>
      <c r="D806" s="3"/>
      <c r="E806" s="3"/>
      <c r="F806" s="3"/>
      <c r="G806" s="3"/>
      <c r="H806" s="119"/>
      <c r="I806" s="3"/>
      <c r="K806" s="3"/>
      <c r="N806" s="1"/>
    </row>
    <row r="807" spans="1:14" s="293" customFormat="1" hidden="1" outlineLevel="1" x14ac:dyDescent="0.25">
      <c r="A807" s="35">
        <v>30</v>
      </c>
      <c r="B807" s="273"/>
      <c r="C807" s="3"/>
      <c r="D807" s="3"/>
      <c r="E807" s="3"/>
      <c r="F807" s="3"/>
      <c r="G807" s="3"/>
      <c r="H807" s="119"/>
      <c r="I807" s="3"/>
      <c r="K807" s="3"/>
      <c r="N807" s="1"/>
    </row>
    <row r="808" spans="1:14" s="293" customFormat="1" hidden="1" outlineLevel="1" x14ac:dyDescent="0.25">
      <c r="A808" s="35">
        <v>31</v>
      </c>
      <c r="B808" s="273"/>
      <c r="C808" s="3"/>
      <c r="D808" s="3"/>
      <c r="E808" s="3"/>
      <c r="F808" s="3"/>
      <c r="G808" s="3"/>
      <c r="H808" s="119"/>
      <c r="I808" s="3"/>
      <c r="K808" s="3"/>
      <c r="N808" s="1"/>
    </row>
    <row r="809" spans="1:14" s="293" customFormat="1" hidden="1" outlineLevel="1" x14ac:dyDescent="0.25">
      <c r="A809" s="35">
        <v>32</v>
      </c>
      <c r="B809" s="273"/>
      <c r="C809" s="3"/>
      <c r="D809" s="3"/>
      <c r="E809" s="3"/>
      <c r="F809" s="3"/>
      <c r="G809" s="3"/>
      <c r="H809" s="119"/>
      <c r="I809" s="3"/>
      <c r="K809" s="3"/>
      <c r="N809" s="1"/>
    </row>
    <row r="810" spans="1:14" s="293" customFormat="1" hidden="1" outlineLevel="1" x14ac:dyDescent="0.25">
      <c r="A810" s="35">
        <v>33</v>
      </c>
      <c r="B810" s="273"/>
      <c r="C810" s="3"/>
      <c r="D810" s="3"/>
      <c r="E810" s="3"/>
      <c r="F810" s="3"/>
      <c r="G810" s="3"/>
      <c r="H810" s="119"/>
      <c r="I810" s="3"/>
      <c r="K810" s="3"/>
      <c r="N810" s="1"/>
    </row>
    <row r="811" spans="1:14" s="293" customFormat="1" hidden="1" outlineLevel="1" x14ac:dyDescent="0.25">
      <c r="A811" s="35">
        <v>34</v>
      </c>
      <c r="B811" s="273"/>
      <c r="C811" s="3"/>
      <c r="D811" s="3"/>
      <c r="E811" s="3"/>
      <c r="F811" s="3"/>
      <c r="G811" s="3"/>
      <c r="H811" s="119"/>
      <c r="I811" s="3"/>
      <c r="K811" s="3"/>
      <c r="N811" s="1"/>
    </row>
    <row r="812" spans="1:14" s="293" customFormat="1" hidden="1" outlineLevel="1" x14ac:dyDescent="0.25">
      <c r="A812" s="35">
        <v>35</v>
      </c>
      <c r="B812" s="273"/>
      <c r="C812" s="3"/>
      <c r="D812" s="3"/>
      <c r="E812" s="3"/>
      <c r="F812" s="3"/>
      <c r="G812" s="3"/>
      <c r="H812" s="119"/>
      <c r="I812" s="3"/>
      <c r="K812" s="3"/>
      <c r="N812" s="1"/>
    </row>
    <row r="813" spans="1:14" s="293" customFormat="1" hidden="1" outlineLevel="1" x14ac:dyDescent="0.25">
      <c r="A813" s="35">
        <v>36</v>
      </c>
      <c r="B813" s="273"/>
      <c r="C813" s="3"/>
      <c r="D813" s="3"/>
      <c r="E813" s="3"/>
      <c r="F813" s="3"/>
      <c r="G813" s="3"/>
      <c r="H813" s="119"/>
      <c r="I813" s="3"/>
      <c r="K813" s="3"/>
      <c r="N813" s="1"/>
    </row>
    <row r="814" spans="1:14" s="293" customFormat="1" hidden="1" outlineLevel="1" x14ac:dyDescent="0.25">
      <c r="A814" s="35">
        <v>37</v>
      </c>
      <c r="B814" s="273"/>
      <c r="C814" s="3"/>
      <c r="D814" s="3"/>
      <c r="E814" s="3"/>
      <c r="F814" s="3"/>
      <c r="G814" s="3"/>
      <c r="H814" s="119"/>
      <c r="I814" s="3"/>
      <c r="K814" s="3"/>
      <c r="N814" s="1"/>
    </row>
    <row r="815" spans="1:14" s="293" customFormat="1" hidden="1" outlineLevel="1" x14ac:dyDescent="0.25">
      <c r="A815" s="35">
        <v>38</v>
      </c>
      <c r="B815" s="273"/>
      <c r="C815" s="3"/>
      <c r="D815" s="3"/>
      <c r="E815" s="3"/>
      <c r="F815" s="3"/>
      <c r="G815" s="3"/>
      <c r="H815" s="119"/>
      <c r="I815" s="3"/>
      <c r="K815" s="3"/>
      <c r="N815" s="1"/>
    </row>
    <row r="816" spans="1:14" s="293" customFormat="1" hidden="1" outlineLevel="1" x14ac:dyDescent="0.25">
      <c r="A816" s="35">
        <v>39</v>
      </c>
      <c r="B816" s="273"/>
      <c r="C816" s="3"/>
      <c r="D816" s="3"/>
      <c r="E816" s="3"/>
      <c r="F816" s="3"/>
      <c r="G816" s="3"/>
      <c r="H816" s="119"/>
      <c r="I816" s="3"/>
      <c r="K816" s="3"/>
      <c r="N816" s="1"/>
    </row>
    <row r="817" spans="1:14" s="293" customFormat="1" hidden="1" outlineLevel="1" x14ac:dyDescent="0.25">
      <c r="A817" s="35">
        <v>40</v>
      </c>
      <c r="B817" s="273"/>
      <c r="C817" s="3"/>
      <c r="D817" s="3"/>
      <c r="E817" s="3"/>
      <c r="F817" s="3"/>
      <c r="G817" s="3"/>
      <c r="H817" s="119"/>
      <c r="I817" s="3"/>
      <c r="K817" s="3"/>
      <c r="N817" s="1"/>
    </row>
    <row r="818" spans="1:14" s="293" customFormat="1" hidden="1" outlineLevel="1" x14ac:dyDescent="0.25">
      <c r="A818" s="35">
        <v>41</v>
      </c>
      <c r="B818" s="273"/>
      <c r="C818" s="3"/>
      <c r="D818" s="3"/>
      <c r="E818" s="3"/>
      <c r="F818" s="3"/>
      <c r="G818" s="3"/>
      <c r="H818" s="119"/>
      <c r="I818" s="3"/>
      <c r="K818" s="3"/>
      <c r="N818" s="1"/>
    </row>
    <row r="819" spans="1:14" s="293" customFormat="1" hidden="1" outlineLevel="1" x14ac:dyDescent="0.25">
      <c r="A819" s="35">
        <v>42</v>
      </c>
      <c r="B819" s="273"/>
      <c r="C819" s="3"/>
      <c r="D819" s="3"/>
      <c r="E819" s="3"/>
      <c r="F819" s="3"/>
      <c r="G819" s="3"/>
      <c r="H819" s="119"/>
      <c r="I819" s="3"/>
      <c r="K819" s="3"/>
      <c r="N819" s="1"/>
    </row>
    <row r="820" spans="1:14" s="293" customFormat="1" hidden="1" outlineLevel="1" x14ac:dyDescent="0.25">
      <c r="A820" s="35">
        <v>43</v>
      </c>
      <c r="B820" s="273"/>
      <c r="C820" s="3"/>
      <c r="D820" s="3"/>
      <c r="E820" s="3"/>
      <c r="F820" s="3"/>
      <c r="G820" s="3"/>
      <c r="H820" s="119"/>
      <c r="I820" s="3"/>
      <c r="K820" s="3"/>
      <c r="N820" s="1"/>
    </row>
    <row r="821" spans="1:14" s="293" customFormat="1" hidden="1" outlineLevel="1" x14ac:dyDescent="0.25">
      <c r="A821" s="35">
        <v>44</v>
      </c>
      <c r="B821" s="273"/>
      <c r="C821" s="3"/>
      <c r="D821" s="3"/>
      <c r="E821" s="3"/>
      <c r="F821" s="3"/>
      <c r="G821" s="3"/>
      <c r="H821" s="119"/>
      <c r="I821" s="3"/>
      <c r="K821" s="3"/>
      <c r="N821" s="1"/>
    </row>
    <row r="822" spans="1:14" s="293" customFormat="1" hidden="1" outlineLevel="1" x14ac:dyDescent="0.25">
      <c r="A822" s="35">
        <v>45</v>
      </c>
      <c r="B822" s="626"/>
      <c r="C822" s="51"/>
      <c r="D822" s="51"/>
      <c r="E822" s="51"/>
      <c r="F822" s="51"/>
      <c r="G822" s="51"/>
      <c r="H822" s="336"/>
      <c r="I822" s="51"/>
      <c r="J822" s="200"/>
      <c r="K822" s="51"/>
      <c r="L822" s="200"/>
      <c r="M822" s="200"/>
      <c r="N822" s="631"/>
    </row>
    <row r="823" spans="1:14" s="293" customFormat="1" hidden="1" outlineLevel="1" x14ac:dyDescent="0.25">
      <c r="A823" s="35">
        <v>46</v>
      </c>
      <c r="B823" s="626"/>
      <c r="C823" s="51"/>
      <c r="D823" s="51"/>
      <c r="E823" s="51"/>
      <c r="F823" s="52"/>
      <c r="G823" s="51" t="s">
        <v>69</v>
      </c>
      <c r="H823" s="336"/>
      <c r="I823" s="51"/>
      <c r="J823" s="52"/>
      <c r="K823" s="51" t="s">
        <v>69</v>
      </c>
      <c r="L823" s="51"/>
      <c r="M823" s="51"/>
      <c r="N823" s="631"/>
    </row>
    <row r="824" spans="1:14" s="293" customFormat="1" hidden="1" outlineLevel="1" x14ac:dyDescent="0.25">
      <c r="A824" s="35">
        <v>47</v>
      </c>
      <c r="B824" s="626"/>
      <c r="C824" s="51"/>
      <c r="D824" s="51"/>
      <c r="E824" s="51"/>
      <c r="F824" s="52"/>
      <c r="G824" s="51" t="s">
        <v>69</v>
      </c>
      <c r="H824" s="336"/>
      <c r="I824" s="51"/>
      <c r="J824" s="52"/>
      <c r="K824" s="51" t="s">
        <v>69</v>
      </c>
      <c r="L824" s="51"/>
      <c r="M824" s="51"/>
      <c r="N824" s="631"/>
    </row>
    <row r="825" spans="1:14" s="293" customFormat="1" hidden="1" outlineLevel="1" x14ac:dyDescent="0.25">
      <c r="A825" s="35">
        <v>48</v>
      </c>
      <c r="B825" s="626"/>
      <c r="C825" s="51"/>
      <c r="D825" s="51"/>
      <c r="E825" s="51"/>
      <c r="F825" s="52"/>
      <c r="G825" s="51" t="s">
        <v>69</v>
      </c>
      <c r="H825" s="336"/>
      <c r="I825" s="51"/>
      <c r="J825" s="52"/>
      <c r="K825" s="51" t="s">
        <v>69</v>
      </c>
      <c r="L825" s="51"/>
      <c r="M825" s="51"/>
      <c r="N825" s="631"/>
    </row>
    <row r="826" spans="1:14" s="293" customFormat="1" hidden="1" outlineLevel="1" x14ac:dyDescent="0.25">
      <c r="A826" s="35">
        <v>49</v>
      </c>
      <c r="B826" s="626"/>
      <c r="C826" s="51"/>
      <c r="D826" s="51"/>
      <c r="E826" s="51"/>
      <c r="F826" s="52"/>
      <c r="G826" s="51" t="s">
        <v>69</v>
      </c>
      <c r="H826" s="336"/>
      <c r="I826" s="51"/>
      <c r="J826" s="52"/>
      <c r="K826" s="51" t="s">
        <v>69</v>
      </c>
      <c r="L826" s="51"/>
      <c r="M826" s="51"/>
      <c r="N826" s="631"/>
    </row>
    <row r="827" spans="1:14" s="293" customFormat="1" hidden="1" outlineLevel="1" x14ac:dyDescent="0.25">
      <c r="A827" s="35">
        <v>50</v>
      </c>
      <c r="B827" s="626"/>
      <c r="C827" s="51"/>
      <c r="D827" s="51"/>
      <c r="E827" s="51"/>
      <c r="F827" s="52"/>
      <c r="G827" s="51" t="s">
        <v>69</v>
      </c>
      <c r="H827" s="336"/>
      <c r="I827" s="51"/>
      <c r="J827" s="52"/>
      <c r="K827" s="51" t="s">
        <v>69</v>
      </c>
      <c r="L827" s="51"/>
      <c r="M827" s="51"/>
      <c r="N827" s="631"/>
    </row>
    <row r="828" spans="1:14" s="293" customFormat="1" hidden="1" outlineLevel="1" x14ac:dyDescent="0.25">
      <c r="A828" s="35">
        <v>51</v>
      </c>
      <c r="B828" s="626"/>
      <c r="C828" s="51"/>
      <c r="D828" s="51"/>
      <c r="E828" s="51"/>
      <c r="F828" s="52"/>
      <c r="G828" s="51" t="s">
        <v>69</v>
      </c>
      <c r="H828" s="336"/>
      <c r="I828" s="51"/>
      <c r="J828" s="52"/>
      <c r="K828" s="51" t="s">
        <v>69</v>
      </c>
      <c r="L828" s="51"/>
      <c r="M828" s="51"/>
      <c r="N828" s="631"/>
    </row>
    <row r="829" spans="1:14" s="293" customFormat="1" hidden="1" outlineLevel="1" x14ac:dyDescent="0.25">
      <c r="A829" s="35">
        <v>52</v>
      </c>
      <c r="B829" s="626"/>
      <c r="C829" s="51"/>
      <c r="D829" s="51"/>
      <c r="E829" s="51"/>
      <c r="F829" s="52"/>
      <c r="G829" s="51" t="s">
        <v>69</v>
      </c>
      <c r="H829" s="336"/>
      <c r="I829" s="51"/>
      <c r="J829" s="52"/>
      <c r="K829" s="51" t="s">
        <v>69</v>
      </c>
      <c r="L829" s="51"/>
      <c r="M829" s="51"/>
      <c r="N829" s="631"/>
    </row>
    <row r="830" spans="1:14" s="293" customFormat="1" hidden="1" outlineLevel="1" x14ac:dyDescent="0.25">
      <c r="A830" s="35">
        <v>53</v>
      </c>
      <c r="B830" s="626"/>
      <c r="C830" s="51"/>
      <c r="D830" s="51"/>
      <c r="E830" s="51"/>
      <c r="F830" s="52"/>
      <c r="G830" s="51" t="s">
        <v>69</v>
      </c>
      <c r="H830" s="336"/>
      <c r="I830" s="51"/>
      <c r="J830" s="52"/>
      <c r="K830" s="51" t="s">
        <v>69</v>
      </c>
      <c r="L830" s="51"/>
      <c r="M830" s="51"/>
      <c r="N830" s="631"/>
    </row>
    <row r="831" spans="1:14" s="293" customFormat="1" hidden="1" outlineLevel="1" x14ac:dyDescent="0.25">
      <c r="A831" s="35">
        <v>54</v>
      </c>
      <c r="B831" s="626"/>
      <c r="C831" s="51"/>
      <c r="D831" s="51"/>
      <c r="E831" s="51"/>
      <c r="F831" s="52"/>
      <c r="G831" s="51" t="s">
        <v>69</v>
      </c>
      <c r="H831" s="336"/>
      <c r="I831" s="51"/>
      <c r="J831" s="52"/>
      <c r="K831" s="51" t="s">
        <v>69</v>
      </c>
      <c r="L831" s="51"/>
      <c r="M831" s="51"/>
      <c r="N831" s="631"/>
    </row>
    <row r="832" spans="1:14" s="293" customFormat="1" hidden="1" outlineLevel="1" x14ac:dyDescent="0.25">
      <c r="A832" s="35">
        <v>55</v>
      </c>
      <c r="B832" s="626"/>
      <c r="C832" s="51"/>
      <c r="D832" s="51"/>
      <c r="E832" s="51"/>
      <c r="F832" s="52"/>
      <c r="G832" s="51" t="s">
        <v>69</v>
      </c>
      <c r="H832" s="336"/>
      <c r="I832" s="51"/>
      <c r="J832" s="52"/>
      <c r="K832" s="51" t="s">
        <v>69</v>
      </c>
      <c r="L832" s="51"/>
      <c r="M832" s="51"/>
      <c r="N832" s="631"/>
    </row>
    <row r="833" spans="1:14" s="293" customFormat="1" hidden="1" outlineLevel="1" x14ac:dyDescent="0.25">
      <c r="A833" s="35">
        <v>56</v>
      </c>
      <c r="B833" s="626"/>
      <c r="C833" s="51"/>
      <c r="D833" s="51"/>
      <c r="E833" s="51"/>
      <c r="F833" s="52"/>
      <c r="G833" s="51" t="s">
        <v>69</v>
      </c>
      <c r="H833" s="336"/>
      <c r="I833" s="51"/>
      <c r="J833" s="52"/>
      <c r="K833" s="51" t="s">
        <v>69</v>
      </c>
      <c r="L833" s="51"/>
      <c r="M833" s="51"/>
      <c r="N833" s="631"/>
    </row>
    <row r="834" spans="1:14" s="293" customFormat="1" hidden="1" outlineLevel="1" x14ac:dyDescent="0.25">
      <c r="A834" s="35">
        <v>57</v>
      </c>
      <c r="B834" s="626"/>
      <c r="C834" s="51"/>
      <c r="D834" s="51"/>
      <c r="E834" s="51"/>
      <c r="F834" s="52"/>
      <c r="G834" s="51" t="s">
        <v>69</v>
      </c>
      <c r="H834" s="336"/>
      <c r="I834" s="51"/>
      <c r="J834" s="52"/>
      <c r="K834" s="51" t="s">
        <v>69</v>
      </c>
      <c r="L834" s="51"/>
      <c r="M834" s="51"/>
      <c r="N834" s="631"/>
    </row>
    <row r="835" spans="1:14" s="293" customFormat="1" hidden="1" outlineLevel="1" x14ac:dyDescent="0.25">
      <c r="A835" s="35">
        <v>58</v>
      </c>
      <c r="B835" s="626"/>
      <c r="C835" s="51"/>
      <c r="D835" s="51"/>
      <c r="E835" s="51"/>
      <c r="F835" s="52"/>
      <c r="G835" s="51" t="s">
        <v>69</v>
      </c>
      <c r="H835" s="336"/>
      <c r="I835" s="51"/>
      <c r="J835" s="52"/>
      <c r="K835" s="51" t="s">
        <v>69</v>
      </c>
      <c r="L835" s="51"/>
      <c r="M835" s="51"/>
      <c r="N835" s="631"/>
    </row>
    <row r="836" spans="1:14" s="293" customFormat="1" hidden="1" outlineLevel="1" x14ac:dyDescent="0.25">
      <c r="A836" s="35">
        <v>59</v>
      </c>
      <c r="B836" s="626"/>
      <c r="C836" s="51"/>
      <c r="D836" s="51"/>
      <c r="E836" s="51"/>
      <c r="F836" s="52"/>
      <c r="G836" s="51" t="s">
        <v>69</v>
      </c>
      <c r="H836" s="336"/>
      <c r="I836" s="51"/>
      <c r="J836" s="52"/>
      <c r="K836" s="51" t="s">
        <v>69</v>
      </c>
      <c r="L836" s="51"/>
      <c r="M836" s="51"/>
      <c r="N836" s="631"/>
    </row>
    <row r="837" spans="1:14" s="293" customFormat="1" hidden="1" outlineLevel="1" x14ac:dyDescent="0.25">
      <c r="A837" s="35">
        <v>60</v>
      </c>
      <c r="B837" s="626"/>
      <c r="C837" s="51"/>
      <c r="D837" s="51"/>
      <c r="E837" s="51"/>
      <c r="F837" s="52"/>
      <c r="G837" s="51" t="s">
        <v>69</v>
      </c>
      <c r="H837" s="336"/>
      <c r="I837" s="51"/>
      <c r="J837" s="52"/>
      <c r="K837" s="51" t="s">
        <v>69</v>
      </c>
      <c r="L837" s="51"/>
      <c r="M837" s="51"/>
      <c r="N837" s="631"/>
    </row>
    <row r="838" spans="1:14" s="293" customFormat="1" hidden="1" outlineLevel="1" x14ac:dyDescent="0.25">
      <c r="A838" s="35">
        <v>61</v>
      </c>
      <c r="B838" s="626"/>
      <c r="C838" s="51"/>
      <c r="D838" s="51"/>
      <c r="E838" s="51"/>
      <c r="F838" s="52"/>
      <c r="G838" s="51" t="s">
        <v>69</v>
      </c>
      <c r="H838" s="336"/>
      <c r="I838" s="51"/>
      <c r="J838" s="52"/>
      <c r="K838" s="51" t="s">
        <v>69</v>
      </c>
      <c r="L838" s="51"/>
      <c r="M838" s="51"/>
      <c r="N838" s="631"/>
    </row>
    <row r="839" spans="1:14" s="293" customFormat="1" hidden="1" outlineLevel="1" x14ac:dyDescent="0.25">
      <c r="A839" s="35">
        <v>62</v>
      </c>
      <c r="B839" s="626"/>
      <c r="C839" s="51"/>
      <c r="D839" s="51"/>
      <c r="E839" s="51"/>
      <c r="F839" s="52"/>
      <c r="G839" s="51" t="s">
        <v>69</v>
      </c>
      <c r="H839" s="336"/>
      <c r="I839" s="51"/>
      <c r="J839" s="52"/>
      <c r="K839" s="51" t="s">
        <v>69</v>
      </c>
      <c r="L839" s="51"/>
      <c r="M839" s="51"/>
      <c r="N839" s="631"/>
    </row>
    <row r="840" spans="1:14" s="293" customFormat="1" hidden="1" outlineLevel="1" x14ac:dyDescent="0.25">
      <c r="A840" s="35">
        <v>63</v>
      </c>
      <c r="B840" s="626"/>
      <c r="C840" s="51"/>
      <c r="D840" s="51"/>
      <c r="E840" s="51"/>
      <c r="F840" s="52"/>
      <c r="G840" s="51" t="s">
        <v>69</v>
      </c>
      <c r="H840" s="336"/>
      <c r="I840" s="51"/>
      <c r="J840" s="52"/>
      <c r="K840" s="51" t="s">
        <v>69</v>
      </c>
      <c r="L840" s="51"/>
      <c r="M840" s="51"/>
      <c r="N840" s="631"/>
    </row>
    <row r="841" spans="1:14" s="293" customFormat="1" hidden="1" outlineLevel="1" x14ac:dyDescent="0.25">
      <c r="A841" s="35">
        <v>64</v>
      </c>
      <c r="B841" s="626"/>
      <c r="C841" s="51"/>
      <c r="D841" s="51"/>
      <c r="E841" s="51"/>
      <c r="F841" s="52"/>
      <c r="G841" s="51" t="s">
        <v>69</v>
      </c>
      <c r="H841" s="336"/>
      <c r="I841" s="51"/>
      <c r="J841" s="52"/>
      <c r="K841" s="51" t="s">
        <v>69</v>
      </c>
      <c r="L841" s="51"/>
      <c r="M841" s="51"/>
      <c r="N841" s="631"/>
    </row>
    <row r="842" spans="1:14" s="293" customFormat="1" hidden="1" outlineLevel="1" x14ac:dyDescent="0.25">
      <c r="A842" s="35">
        <v>65</v>
      </c>
      <c r="B842" s="626"/>
      <c r="C842" s="51"/>
      <c r="D842" s="51"/>
      <c r="E842" s="51"/>
      <c r="F842" s="52"/>
      <c r="G842" s="51" t="s">
        <v>69</v>
      </c>
      <c r="H842" s="336"/>
      <c r="I842" s="51"/>
      <c r="J842" s="52"/>
      <c r="K842" s="51" t="s">
        <v>69</v>
      </c>
      <c r="L842" s="51"/>
      <c r="M842" s="51"/>
      <c r="N842" s="631"/>
    </row>
    <row r="843" spans="1:14" s="293" customFormat="1" hidden="1" outlineLevel="1" x14ac:dyDescent="0.25">
      <c r="A843" s="35">
        <v>66</v>
      </c>
      <c r="B843" s="626"/>
      <c r="C843" s="51"/>
      <c r="D843" s="51"/>
      <c r="E843" s="51"/>
      <c r="F843" s="52"/>
      <c r="G843" s="51" t="s">
        <v>69</v>
      </c>
      <c r="H843" s="336"/>
      <c r="I843" s="51"/>
      <c r="J843" s="52"/>
      <c r="K843" s="51" t="s">
        <v>69</v>
      </c>
      <c r="L843" s="51"/>
      <c r="M843" s="51"/>
      <c r="N843" s="631"/>
    </row>
    <row r="844" spans="1:14" s="293" customFormat="1" hidden="1" outlineLevel="1" x14ac:dyDescent="0.25">
      <c r="A844" s="35">
        <v>67</v>
      </c>
      <c r="B844" s="626"/>
      <c r="C844" s="51"/>
      <c r="D844" s="51"/>
      <c r="E844" s="51"/>
      <c r="F844" s="52"/>
      <c r="G844" s="51" t="s">
        <v>69</v>
      </c>
      <c r="H844" s="336"/>
      <c r="I844" s="51"/>
      <c r="J844" s="52"/>
      <c r="K844" s="51" t="s">
        <v>69</v>
      </c>
      <c r="L844" s="51"/>
      <c r="M844" s="51"/>
      <c r="N844" s="631"/>
    </row>
    <row r="845" spans="1:14" s="293" customFormat="1" hidden="1" outlineLevel="1" x14ac:dyDescent="0.25">
      <c r="A845" s="35">
        <v>68</v>
      </c>
      <c r="B845" s="626"/>
      <c r="C845" s="51"/>
      <c r="D845" s="51"/>
      <c r="E845" s="51"/>
      <c r="F845" s="52"/>
      <c r="G845" s="51" t="s">
        <v>69</v>
      </c>
      <c r="H845" s="336"/>
      <c r="I845" s="51"/>
      <c r="J845" s="52"/>
      <c r="K845" s="51" t="s">
        <v>69</v>
      </c>
      <c r="L845" s="51"/>
      <c r="M845" s="51"/>
      <c r="N845" s="631"/>
    </row>
    <row r="846" spans="1:14" s="293" customFormat="1" hidden="1" outlineLevel="1" x14ac:dyDescent="0.25">
      <c r="A846" s="35">
        <v>69</v>
      </c>
      <c r="B846" s="626"/>
      <c r="C846" s="51"/>
      <c r="D846" s="51"/>
      <c r="E846" s="51"/>
      <c r="F846" s="52"/>
      <c r="G846" s="51" t="s">
        <v>69</v>
      </c>
      <c r="H846" s="336"/>
      <c r="I846" s="51"/>
      <c r="J846" s="52"/>
      <c r="K846" s="51" t="s">
        <v>69</v>
      </c>
      <c r="L846" s="51"/>
      <c r="M846" s="51"/>
      <c r="N846" s="631"/>
    </row>
    <row r="847" spans="1:14" s="293" customFormat="1" hidden="1" outlineLevel="1" x14ac:dyDescent="0.25">
      <c r="A847" s="35">
        <v>70</v>
      </c>
      <c r="B847" s="626"/>
      <c r="C847" s="51"/>
      <c r="D847" s="51"/>
      <c r="E847" s="51"/>
      <c r="F847" s="52"/>
      <c r="G847" s="51" t="s">
        <v>69</v>
      </c>
      <c r="H847" s="336"/>
      <c r="I847" s="51"/>
      <c r="J847" s="52"/>
      <c r="K847" s="51" t="s">
        <v>69</v>
      </c>
      <c r="L847" s="51"/>
      <c r="M847" s="51"/>
      <c r="N847" s="631"/>
    </row>
    <row r="848" spans="1:14" s="293" customFormat="1" hidden="1" outlineLevel="1" x14ac:dyDescent="0.25">
      <c r="A848" s="35">
        <v>71</v>
      </c>
      <c r="B848" s="626"/>
      <c r="C848" s="51"/>
      <c r="D848" s="51"/>
      <c r="E848" s="51"/>
      <c r="F848" s="52"/>
      <c r="G848" s="51" t="s">
        <v>69</v>
      </c>
      <c r="H848" s="336"/>
      <c r="I848" s="51"/>
      <c r="J848" s="52"/>
      <c r="K848" s="51" t="s">
        <v>69</v>
      </c>
      <c r="L848" s="51"/>
      <c r="M848" s="51"/>
      <c r="N848" s="631"/>
    </row>
    <row r="849" spans="1:18" s="293" customFormat="1" hidden="1" outlineLevel="1" x14ac:dyDescent="0.25">
      <c r="A849" s="35">
        <v>72</v>
      </c>
      <c r="B849" s="626"/>
      <c r="C849" s="51"/>
      <c r="D849" s="51"/>
      <c r="E849" s="51"/>
      <c r="F849" s="52"/>
      <c r="G849" s="51" t="s">
        <v>69</v>
      </c>
      <c r="H849" s="336"/>
      <c r="I849" s="51"/>
      <c r="J849" s="52"/>
      <c r="K849" s="51" t="s">
        <v>69</v>
      </c>
      <c r="L849" s="51"/>
      <c r="M849" s="51"/>
      <c r="N849" s="631"/>
    </row>
    <row r="850" spans="1:18" s="293" customFormat="1" hidden="1" outlineLevel="1" x14ac:dyDescent="0.25">
      <c r="A850" s="35">
        <v>73</v>
      </c>
      <c r="B850" s="626"/>
      <c r="C850" s="51"/>
      <c r="D850" s="51"/>
      <c r="E850" s="51"/>
      <c r="F850" s="52"/>
      <c r="G850" s="51" t="s">
        <v>69</v>
      </c>
      <c r="H850" s="336"/>
      <c r="I850" s="51"/>
      <c r="J850" s="52"/>
      <c r="K850" s="51" t="s">
        <v>69</v>
      </c>
      <c r="L850" s="51"/>
      <c r="M850" s="51"/>
      <c r="N850" s="631"/>
    </row>
    <row r="851" spans="1:18" s="293" customFormat="1" hidden="1" outlineLevel="1" x14ac:dyDescent="0.25">
      <c r="A851" s="35">
        <v>74</v>
      </c>
      <c r="B851" s="626"/>
      <c r="C851" s="51"/>
      <c r="D851" s="51"/>
      <c r="E851" s="51"/>
      <c r="F851" s="52"/>
      <c r="G851" s="51" t="s">
        <v>69</v>
      </c>
      <c r="H851" s="336"/>
      <c r="I851" s="51"/>
      <c r="J851" s="52"/>
      <c r="K851" s="51" t="s">
        <v>69</v>
      </c>
      <c r="L851" s="51"/>
      <c r="M851" s="51"/>
      <c r="N851" s="631"/>
    </row>
    <row r="852" spans="1:18" s="293" customFormat="1" hidden="1" outlineLevel="1" x14ac:dyDescent="0.25">
      <c r="A852" s="35">
        <v>75</v>
      </c>
      <c r="B852" s="626"/>
      <c r="C852" s="51"/>
      <c r="D852" s="51"/>
      <c r="E852" s="51"/>
      <c r="F852" s="52"/>
      <c r="G852" s="51" t="s">
        <v>69</v>
      </c>
      <c r="H852" s="336"/>
      <c r="I852" s="51"/>
      <c r="J852" s="52"/>
      <c r="K852" s="51" t="s">
        <v>69</v>
      </c>
      <c r="L852" s="51"/>
      <c r="M852" s="51"/>
      <c r="N852" s="631"/>
    </row>
    <row r="853" spans="1:18" s="293" customFormat="1" hidden="1" outlineLevel="1" x14ac:dyDescent="0.25">
      <c r="A853" s="35">
        <v>76</v>
      </c>
      <c r="B853" s="626"/>
      <c r="C853" s="51"/>
      <c r="D853" s="51"/>
      <c r="E853" s="51"/>
      <c r="F853" s="52"/>
      <c r="G853" s="51" t="s">
        <v>69</v>
      </c>
      <c r="H853" s="336"/>
      <c r="I853" s="51"/>
      <c r="J853" s="52"/>
      <c r="K853" s="51" t="s">
        <v>69</v>
      </c>
      <c r="L853" s="51"/>
      <c r="M853" s="51"/>
      <c r="N853" s="631"/>
    </row>
    <row r="854" spans="1:18" s="293" customFormat="1" hidden="1" outlineLevel="1" x14ac:dyDescent="0.25">
      <c r="A854" s="35">
        <v>77</v>
      </c>
      <c r="B854" s="626"/>
      <c r="C854" s="51"/>
      <c r="D854" s="51"/>
      <c r="E854" s="51"/>
      <c r="F854" s="52"/>
      <c r="G854" s="51" t="s">
        <v>69</v>
      </c>
      <c r="H854" s="336"/>
      <c r="I854" s="51"/>
      <c r="J854" s="52"/>
      <c r="K854" s="51" t="s">
        <v>69</v>
      </c>
      <c r="L854" s="51"/>
      <c r="M854" s="51"/>
      <c r="N854" s="631"/>
    </row>
    <row r="855" spans="1:18" s="293" customFormat="1" hidden="1" outlineLevel="1" x14ac:dyDescent="0.25">
      <c r="A855" s="51">
        <v>78</v>
      </c>
      <c r="B855" s="626"/>
      <c r="C855" s="51"/>
      <c r="D855" s="51"/>
      <c r="E855" s="51"/>
      <c r="F855" s="52"/>
      <c r="G855" s="51" t="s">
        <v>69</v>
      </c>
      <c r="H855" s="336"/>
      <c r="I855" s="51"/>
      <c r="J855" s="52"/>
      <c r="K855" s="51" t="s">
        <v>69</v>
      </c>
      <c r="L855" s="51"/>
      <c r="M855" s="51"/>
      <c r="N855" s="631"/>
      <c r="O855" s="200"/>
      <c r="P855" s="200"/>
      <c r="Q855" s="200"/>
      <c r="R855" s="200"/>
    </row>
    <row r="856" spans="1:18" s="293" customFormat="1" hidden="1" outlineLevel="1" x14ac:dyDescent="0.25">
      <c r="A856" s="51">
        <v>79</v>
      </c>
      <c r="B856" s="626"/>
      <c r="C856" s="51"/>
      <c r="D856" s="51"/>
      <c r="E856" s="51"/>
      <c r="F856" s="52"/>
      <c r="G856" s="51" t="s">
        <v>69</v>
      </c>
      <c r="H856" s="336"/>
      <c r="I856" s="51"/>
      <c r="J856" s="52"/>
      <c r="K856" s="51" t="s">
        <v>69</v>
      </c>
      <c r="L856" s="51"/>
      <c r="M856" s="51"/>
      <c r="N856" s="631"/>
      <c r="O856" s="200"/>
      <c r="P856" s="200"/>
      <c r="Q856" s="200"/>
      <c r="R856" s="200"/>
    </row>
    <row r="857" spans="1:18" s="293" customFormat="1" hidden="1" outlineLevel="1" x14ac:dyDescent="0.25">
      <c r="A857" s="51">
        <v>80</v>
      </c>
      <c r="B857" s="626"/>
      <c r="C857" s="51"/>
      <c r="D857" s="51"/>
      <c r="E857" s="51"/>
      <c r="F857" s="52"/>
      <c r="G857" s="51" t="s">
        <v>69</v>
      </c>
      <c r="H857" s="336"/>
      <c r="I857" s="51"/>
      <c r="J857" s="52"/>
      <c r="K857" s="51" t="s">
        <v>69</v>
      </c>
      <c r="L857" s="51"/>
      <c r="M857" s="51"/>
      <c r="N857" s="631"/>
      <c r="O857" s="200"/>
      <c r="P857" s="200"/>
      <c r="Q857" s="200"/>
      <c r="R857" s="200"/>
    </row>
    <row r="858" spans="1:18" s="293" customFormat="1" hidden="1" outlineLevel="1" x14ac:dyDescent="0.25">
      <c r="A858" s="51">
        <v>81</v>
      </c>
      <c r="B858" s="626"/>
      <c r="C858" s="51"/>
      <c r="D858" s="51"/>
      <c r="E858" s="51"/>
      <c r="F858" s="52"/>
      <c r="G858" s="51" t="s">
        <v>69</v>
      </c>
      <c r="H858" s="336"/>
      <c r="I858" s="51"/>
      <c r="J858" s="52"/>
      <c r="K858" s="51" t="s">
        <v>69</v>
      </c>
      <c r="L858" s="51"/>
      <c r="M858" s="51"/>
      <c r="N858" s="631"/>
      <c r="O858" s="200"/>
      <c r="P858" s="200"/>
      <c r="Q858" s="200"/>
      <c r="R858" s="200"/>
    </row>
    <row r="859" spans="1:18" s="293" customFormat="1" hidden="1" outlineLevel="1" x14ac:dyDescent="0.25">
      <c r="A859" s="51">
        <v>82</v>
      </c>
      <c r="B859" s="626"/>
      <c r="C859" s="51"/>
      <c r="D859" s="51"/>
      <c r="E859" s="51"/>
      <c r="F859" s="52"/>
      <c r="G859" s="51" t="s">
        <v>69</v>
      </c>
      <c r="H859" s="336"/>
      <c r="I859" s="51"/>
      <c r="J859" s="52"/>
      <c r="K859" s="51" t="s">
        <v>69</v>
      </c>
      <c r="L859" s="51"/>
      <c r="M859" s="51"/>
      <c r="N859" s="631"/>
      <c r="O859" s="200"/>
      <c r="P859" s="200"/>
      <c r="Q859" s="200"/>
      <c r="R859" s="200"/>
    </row>
    <row r="860" spans="1:18" s="293" customFormat="1" hidden="1" outlineLevel="1" x14ac:dyDescent="0.25">
      <c r="A860" s="51">
        <v>83</v>
      </c>
      <c r="B860" s="626"/>
      <c r="C860" s="51"/>
      <c r="D860" s="51"/>
      <c r="E860" s="51"/>
      <c r="F860" s="52"/>
      <c r="G860" s="51" t="s">
        <v>69</v>
      </c>
      <c r="H860" s="336"/>
      <c r="I860" s="51"/>
      <c r="J860" s="52"/>
      <c r="K860" s="51" t="s">
        <v>69</v>
      </c>
      <c r="L860" s="51"/>
      <c r="M860" s="51"/>
      <c r="N860" s="631"/>
      <c r="O860" s="200"/>
      <c r="P860" s="200"/>
      <c r="Q860" s="200"/>
      <c r="R860" s="200"/>
    </row>
    <row r="861" spans="1:18" s="293" customFormat="1" hidden="1" outlineLevel="1" x14ac:dyDescent="0.25">
      <c r="A861" s="51">
        <v>84</v>
      </c>
      <c r="B861" s="626"/>
      <c r="C861" s="51"/>
      <c r="D861" s="51"/>
      <c r="E861" s="51"/>
      <c r="F861" s="52"/>
      <c r="G861" s="51" t="s">
        <v>69</v>
      </c>
      <c r="H861" s="336"/>
      <c r="I861" s="51"/>
      <c r="J861" s="52"/>
      <c r="K861" s="51" t="s">
        <v>69</v>
      </c>
      <c r="L861" s="51"/>
      <c r="M861" s="51"/>
      <c r="N861" s="631"/>
      <c r="O861" s="200"/>
      <c r="P861" s="200"/>
      <c r="Q861" s="200"/>
      <c r="R861" s="200"/>
    </row>
    <row r="862" spans="1:18" s="293" customFormat="1" hidden="1" outlineLevel="1" x14ac:dyDescent="0.25">
      <c r="A862" s="51">
        <v>85</v>
      </c>
      <c r="B862" s="626"/>
      <c r="C862" s="51"/>
      <c r="D862" s="51"/>
      <c r="E862" s="51"/>
      <c r="F862" s="52"/>
      <c r="G862" s="51" t="s">
        <v>69</v>
      </c>
      <c r="H862" s="336"/>
      <c r="I862" s="51"/>
      <c r="J862" s="52"/>
      <c r="K862" s="51" t="s">
        <v>69</v>
      </c>
      <c r="L862" s="51"/>
      <c r="M862" s="51"/>
      <c r="N862" s="631"/>
      <c r="O862" s="200"/>
      <c r="P862" s="200"/>
      <c r="Q862" s="200"/>
      <c r="R862" s="200"/>
    </row>
    <row r="863" spans="1:18" s="293" customFormat="1" hidden="1" outlineLevel="1" x14ac:dyDescent="0.25">
      <c r="A863" s="51">
        <v>86</v>
      </c>
      <c r="B863" s="626"/>
      <c r="C863" s="51"/>
      <c r="D863" s="51"/>
      <c r="E863" s="51"/>
      <c r="F863" s="52"/>
      <c r="G863" s="51" t="s">
        <v>69</v>
      </c>
      <c r="H863" s="336"/>
      <c r="I863" s="51"/>
      <c r="J863" s="52"/>
      <c r="K863" s="51" t="s">
        <v>69</v>
      </c>
      <c r="L863" s="51"/>
      <c r="M863" s="51"/>
      <c r="N863" s="631"/>
      <c r="O863" s="200"/>
      <c r="P863" s="200"/>
      <c r="Q863" s="200"/>
      <c r="R863" s="200"/>
    </row>
    <row r="864" spans="1:18" s="293" customFormat="1" hidden="1" outlineLevel="1" x14ac:dyDescent="0.25">
      <c r="A864" s="51">
        <v>87</v>
      </c>
      <c r="B864" s="626"/>
      <c r="C864" s="51"/>
      <c r="D864" s="51"/>
      <c r="E864" s="51"/>
      <c r="F864" s="52"/>
      <c r="G864" s="51" t="s">
        <v>69</v>
      </c>
      <c r="H864" s="336"/>
      <c r="I864" s="51"/>
      <c r="J864" s="52"/>
      <c r="K864" s="51" t="s">
        <v>69</v>
      </c>
      <c r="L864" s="51"/>
      <c r="M864" s="51"/>
      <c r="N864" s="631"/>
      <c r="O864" s="200"/>
      <c r="P864" s="200"/>
      <c r="Q864" s="200"/>
      <c r="R864" s="200"/>
    </row>
    <row r="865" spans="1:18" s="293" customFormat="1" hidden="1" outlineLevel="1" x14ac:dyDescent="0.25">
      <c r="A865" s="51">
        <v>88</v>
      </c>
      <c r="B865" s="626"/>
      <c r="C865" s="51"/>
      <c r="D865" s="51"/>
      <c r="E865" s="51"/>
      <c r="F865" s="52"/>
      <c r="G865" s="51" t="s">
        <v>69</v>
      </c>
      <c r="H865" s="336"/>
      <c r="I865" s="51"/>
      <c r="J865" s="52"/>
      <c r="K865" s="51" t="s">
        <v>69</v>
      </c>
      <c r="L865" s="51"/>
      <c r="M865" s="51"/>
      <c r="N865" s="631"/>
      <c r="O865" s="200"/>
      <c r="P865" s="200"/>
      <c r="Q865" s="200"/>
      <c r="R865" s="200"/>
    </row>
    <row r="866" spans="1:18" s="293" customFormat="1" hidden="1" outlineLevel="1" x14ac:dyDescent="0.25">
      <c r="A866" s="51">
        <v>89</v>
      </c>
      <c r="B866" s="626"/>
      <c r="C866" s="51"/>
      <c r="D866" s="51"/>
      <c r="E866" s="51"/>
      <c r="F866" s="52"/>
      <c r="G866" s="51" t="s">
        <v>69</v>
      </c>
      <c r="H866" s="336"/>
      <c r="I866" s="51"/>
      <c r="J866" s="52"/>
      <c r="K866" s="51" t="s">
        <v>69</v>
      </c>
      <c r="L866" s="51"/>
      <c r="M866" s="51"/>
      <c r="N866" s="631"/>
      <c r="O866" s="200"/>
      <c r="P866" s="200"/>
      <c r="Q866" s="200"/>
      <c r="R866" s="200"/>
    </row>
    <row r="867" spans="1:18" s="293" customFormat="1" hidden="1" outlineLevel="1" x14ac:dyDescent="0.25">
      <c r="A867" s="51">
        <v>90</v>
      </c>
      <c r="B867" s="626"/>
      <c r="C867" s="51"/>
      <c r="D867" s="51"/>
      <c r="E867" s="51"/>
      <c r="F867" s="52"/>
      <c r="G867" s="51" t="s">
        <v>69</v>
      </c>
      <c r="H867" s="336"/>
      <c r="I867" s="51"/>
      <c r="J867" s="52"/>
      <c r="K867" s="51" t="s">
        <v>69</v>
      </c>
      <c r="L867" s="51"/>
      <c r="M867" s="51"/>
      <c r="N867" s="631"/>
      <c r="O867" s="200"/>
      <c r="P867" s="200"/>
      <c r="Q867" s="200"/>
      <c r="R867" s="200"/>
    </row>
    <row r="868" spans="1:18" s="293" customFormat="1" hidden="1" outlineLevel="1" x14ac:dyDescent="0.25">
      <c r="A868" s="51">
        <v>91</v>
      </c>
      <c r="B868" s="626"/>
      <c r="C868" s="51"/>
      <c r="D868" s="51"/>
      <c r="E868" s="51"/>
      <c r="F868" s="52"/>
      <c r="G868" s="51" t="s">
        <v>69</v>
      </c>
      <c r="H868" s="336"/>
      <c r="I868" s="51"/>
      <c r="J868" s="52"/>
      <c r="K868" s="51" t="s">
        <v>69</v>
      </c>
      <c r="L868" s="51"/>
      <c r="M868" s="51"/>
      <c r="N868" s="631"/>
    </row>
    <row r="869" spans="1:18" s="293" customFormat="1" hidden="1" outlineLevel="1" x14ac:dyDescent="0.25">
      <c r="A869" s="51">
        <v>92</v>
      </c>
      <c r="B869" s="626"/>
      <c r="C869" s="51"/>
      <c r="D869" s="51"/>
      <c r="E869" s="51"/>
      <c r="F869" s="52"/>
      <c r="G869" s="51" t="s">
        <v>69</v>
      </c>
      <c r="H869" s="336"/>
      <c r="I869" s="51"/>
      <c r="J869" s="52"/>
      <c r="K869" s="51" t="s">
        <v>69</v>
      </c>
      <c r="L869" s="51"/>
      <c r="M869" s="51"/>
      <c r="N869" s="631"/>
    </row>
    <row r="870" spans="1:18" s="293" customFormat="1" hidden="1" outlineLevel="1" x14ac:dyDescent="0.25">
      <c r="A870" s="51">
        <v>93</v>
      </c>
      <c r="B870" s="626"/>
      <c r="C870" s="51"/>
      <c r="D870" s="51"/>
      <c r="E870" s="51"/>
      <c r="F870" s="52"/>
      <c r="G870" s="51" t="s">
        <v>69</v>
      </c>
      <c r="H870" s="336"/>
      <c r="I870" s="51"/>
      <c r="J870" s="52"/>
      <c r="K870" s="51" t="s">
        <v>69</v>
      </c>
      <c r="L870" s="51"/>
      <c r="M870" s="51"/>
      <c r="N870" s="631"/>
    </row>
    <row r="871" spans="1:18" s="293" customFormat="1" hidden="1" outlineLevel="1" x14ac:dyDescent="0.25">
      <c r="A871" s="51">
        <v>94</v>
      </c>
      <c r="B871" s="626"/>
      <c r="C871" s="51"/>
      <c r="D871" s="51"/>
      <c r="E871" s="51"/>
      <c r="F871" s="52"/>
      <c r="G871" s="51" t="s">
        <v>69</v>
      </c>
      <c r="H871" s="336"/>
      <c r="I871" s="51"/>
      <c r="J871" s="52"/>
      <c r="K871" s="51" t="s">
        <v>69</v>
      </c>
      <c r="L871" s="51"/>
      <c r="M871" s="51"/>
      <c r="N871" s="631"/>
    </row>
    <row r="872" spans="1:18" s="293" customFormat="1" hidden="1" outlineLevel="1" x14ac:dyDescent="0.25">
      <c r="A872" s="51">
        <v>95</v>
      </c>
      <c r="B872" s="626"/>
      <c r="C872" s="51"/>
      <c r="D872" s="51"/>
      <c r="E872" s="51"/>
      <c r="F872" s="52"/>
      <c r="G872" s="51" t="s">
        <v>69</v>
      </c>
      <c r="H872" s="336"/>
      <c r="I872" s="51"/>
      <c r="J872" s="52"/>
      <c r="K872" s="51" t="s">
        <v>69</v>
      </c>
      <c r="L872" s="51"/>
      <c r="M872" s="51"/>
      <c r="N872" s="631"/>
    </row>
    <row r="873" spans="1:18" s="293" customFormat="1" hidden="1" outlineLevel="1" x14ac:dyDescent="0.25">
      <c r="A873" s="51">
        <v>96</v>
      </c>
      <c r="B873" s="626"/>
      <c r="C873" s="51"/>
      <c r="D873" s="51"/>
      <c r="E873" s="51"/>
      <c r="F873" s="52"/>
      <c r="G873" s="51" t="s">
        <v>69</v>
      </c>
      <c r="H873" s="336"/>
      <c r="I873" s="51"/>
      <c r="J873" s="52"/>
      <c r="K873" s="51" t="s">
        <v>69</v>
      </c>
      <c r="L873" s="51"/>
      <c r="M873" s="51"/>
      <c r="N873" s="631"/>
    </row>
    <row r="874" spans="1:18" s="293" customFormat="1" hidden="1" outlineLevel="1" x14ac:dyDescent="0.25">
      <c r="A874" s="263">
        <v>97</v>
      </c>
      <c r="B874" s="225"/>
      <c r="C874" s="629"/>
      <c r="D874" s="52"/>
      <c r="E874" s="52"/>
      <c r="F874" s="263"/>
      <c r="G874" s="52"/>
      <c r="H874" s="336"/>
      <c r="I874" s="52"/>
      <c r="J874" s="52"/>
      <c r="K874" s="51" t="s">
        <v>69</v>
      </c>
      <c r="L874" s="51"/>
      <c r="M874" s="51"/>
      <c r="N874" s="632"/>
    </row>
    <row r="875" spans="1:18" s="293" customFormat="1" hidden="1" outlineLevel="1" x14ac:dyDescent="0.25">
      <c r="A875" s="51">
        <v>98</v>
      </c>
      <c r="B875" s="155"/>
      <c r="C875" s="1"/>
      <c r="H875" s="200"/>
      <c r="I875" s="200"/>
      <c r="J875" s="200"/>
      <c r="K875" s="200"/>
      <c r="L875" s="200"/>
      <c r="M875" s="200"/>
      <c r="N875" s="631"/>
    </row>
    <row r="876" spans="1:18" s="293" customFormat="1" hidden="1" outlineLevel="1" x14ac:dyDescent="0.25">
      <c r="A876" s="263">
        <v>99</v>
      </c>
      <c r="B876" s="155"/>
      <c r="C876" s="1"/>
      <c r="N876" s="1"/>
    </row>
    <row r="877" spans="1:18" s="293" customFormat="1" hidden="1" outlineLevel="1" x14ac:dyDescent="0.25">
      <c r="A877" s="51">
        <v>100</v>
      </c>
      <c r="B877" s="155"/>
      <c r="C877" s="1"/>
      <c r="N877" s="1"/>
    </row>
    <row r="878" spans="1:18" s="293" customFormat="1" hidden="1" outlineLevel="1" x14ac:dyDescent="0.25">
      <c r="A878" s="263">
        <v>101</v>
      </c>
      <c r="B878" s="444"/>
      <c r="C878" s="629"/>
      <c r="D878" s="52"/>
      <c r="E878" s="52"/>
      <c r="F878" s="263"/>
      <c r="G878" s="52"/>
      <c r="H878" s="336"/>
      <c r="I878" s="52"/>
      <c r="J878" s="52"/>
      <c r="K878" s="51"/>
      <c r="L878" s="51"/>
      <c r="M878" s="51"/>
      <c r="N878" s="632"/>
    </row>
    <row r="879" spans="1:18" s="293" customFormat="1" hidden="1" outlineLevel="1" x14ac:dyDescent="0.25">
      <c r="A879" s="51">
        <v>102</v>
      </c>
      <c r="B879" s="444"/>
      <c r="C879" s="629"/>
      <c r="D879" s="52"/>
      <c r="E879" s="52"/>
      <c r="F879" s="263"/>
      <c r="G879" s="52"/>
      <c r="H879" s="336"/>
      <c r="I879" s="52"/>
      <c r="J879" s="52"/>
      <c r="K879" s="51"/>
      <c r="L879" s="51"/>
      <c r="M879" s="51"/>
      <c r="N879" s="632"/>
    </row>
    <row r="880" spans="1:18" s="293" customFormat="1" hidden="1" outlineLevel="1" x14ac:dyDescent="0.25">
      <c r="A880" s="263">
        <v>103</v>
      </c>
      <c r="B880" s="444"/>
      <c r="C880" s="629"/>
      <c r="D880" s="52"/>
      <c r="E880" s="52"/>
      <c r="F880" s="263"/>
      <c r="G880" s="52"/>
      <c r="H880" s="336"/>
      <c r="I880" s="52"/>
      <c r="J880" s="52"/>
      <c r="K880" s="51"/>
      <c r="L880" s="51"/>
      <c r="M880" s="51"/>
      <c r="N880" s="632"/>
    </row>
    <row r="881" spans="1:14" s="293" customFormat="1" hidden="1" outlineLevel="1" x14ac:dyDescent="0.25">
      <c r="A881" s="51">
        <v>104</v>
      </c>
      <c r="B881" s="444"/>
      <c r="C881" s="629"/>
      <c r="D881" s="52"/>
      <c r="E881" s="52"/>
      <c r="F881" s="263"/>
      <c r="G881" s="52"/>
      <c r="H881" s="336"/>
      <c r="I881" s="52"/>
      <c r="J881" s="52"/>
      <c r="K881" s="51"/>
      <c r="L881" s="51"/>
      <c r="M881" s="51"/>
      <c r="N881" s="632"/>
    </row>
    <row r="882" spans="1:14" s="293" customFormat="1" hidden="1" outlineLevel="1" x14ac:dyDescent="0.25">
      <c r="A882" s="263">
        <v>105</v>
      </c>
      <c r="B882" s="444"/>
      <c r="C882" s="629"/>
      <c r="D882" s="52"/>
      <c r="E882" s="52"/>
      <c r="F882" s="263"/>
      <c r="G882" s="52"/>
      <c r="H882" s="336"/>
      <c r="I882" s="52"/>
      <c r="J882" s="52"/>
      <c r="K882" s="51"/>
      <c r="L882" s="51"/>
      <c r="M882" s="51"/>
      <c r="N882" s="632"/>
    </row>
    <row r="883" spans="1:14" s="293" customFormat="1" hidden="1" outlineLevel="1" x14ac:dyDescent="0.25">
      <c r="A883" s="51">
        <v>106</v>
      </c>
      <c r="B883" s="444"/>
      <c r="C883" s="629"/>
      <c r="D883" s="52"/>
      <c r="E883" s="52"/>
      <c r="F883" s="263"/>
      <c r="G883" s="52"/>
      <c r="H883" s="336"/>
      <c r="I883" s="52"/>
      <c r="J883" s="52"/>
      <c r="K883" s="51"/>
      <c r="L883" s="51"/>
      <c r="M883" s="51"/>
      <c r="N883" s="632"/>
    </row>
    <row r="884" spans="1:14" s="293" customFormat="1" hidden="1" outlineLevel="1" x14ac:dyDescent="0.25">
      <c r="A884" s="263">
        <v>107</v>
      </c>
      <c r="B884" s="444"/>
      <c r="C884" s="629"/>
      <c r="D884" s="52"/>
      <c r="E884" s="52"/>
      <c r="F884" s="263"/>
      <c r="G884" s="52"/>
      <c r="H884" s="336"/>
      <c r="I884" s="52"/>
      <c r="J884" s="52"/>
      <c r="K884" s="51"/>
      <c r="L884" s="51"/>
      <c r="M884" s="51"/>
      <c r="N884" s="632"/>
    </row>
    <row r="885" spans="1:14" s="293" customFormat="1" hidden="1" outlineLevel="1" x14ac:dyDescent="0.25">
      <c r="A885" s="51">
        <v>108</v>
      </c>
      <c r="B885" s="444"/>
      <c r="C885" s="629"/>
      <c r="D885" s="52"/>
      <c r="E885" s="52"/>
      <c r="F885" s="263"/>
      <c r="G885" s="52"/>
      <c r="H885" s="336"/>
      <c r="I885" s="52"/>
      <c r="J885" s="52"/>
      <c r="K885" s="51"/>
      <c r="L885" s="51"/>
      <c r="M885" s="51"/>
      <c r="N885" s="632"/>
    </row>
    <row r="886" spans="1:14" s="293" customFormat="1" hidden="1" outlineLevel="1" x14ac:dyDescent="0.25">
      <c r="A886" s="263">
        <v>109</v>
      </c>
      <c r="B886" s="444"/>
      <c r="C886" s="629"/>
      <c r="D886" s="52"/>
      <c r="E886" s="52"/>
      <c r="F886" s="263"/>
      <c r="G886" s="52"/>
      <c r="H886" s="336"/>
      <c r="I886" s="52"/>
      <c r="J886" s="52"/>
      <c r="K886" s="51"/>
      <c r="L886" s="51"/>
      <c r="M886" s="51"/>
      <c r="N886" s="632"/>
    </row>
    <row r="887" spans="1:14" s="293" customFormat="1" hidden="1" outlineLevel="1" x14ac:dyDescent="0.25">
      <c r="A887" s="51">
        <v>110</v>
      </c>
      <c r="B887" s="444"/>
      <c r="C887" s="629"/>
      <c r="D887" s="52"/>
      <c r="E887" s="52"/>
      <c r="F887" s="263"/>
      <c r="G887" s="52"/>
      <c r="H887" s="336"/>
      <c r="I887" s="52"/>
      <c r="J887" s="52"/>
      <c r="K887" s="51"/>
      <c r="L887" s="51"/>
      <c r="M887" s="51"/>
      <c r="N887" s="632"/>
    </row>
    <row r="888" spans="1:14" s="293" customFormat="1" hidden="1" outlineLevel="1" x14ac:dyDescent="0.25">
      <c r="A888" s="263">
        <v>111</v>
      </c>
      <c r="B888" s="444"/>
      <c r="C888" s="629"/>
      <c r="D888" s="52"/>
      <c r="E888" s="52"/>
      <c r="F888" s="263"/>
      <c r="G888" s="52"/>
      <c r="H888" s="336"/>
      <c r="I888" s="52"/>
      <c r="J888" s="52"/>
      <c r="K888" s="51"/>
      <c r="L888" s="51"/>
      <c r="M888" s="51"/>
      <c r="N888" s="632"/>
    </row>
    <row r="889" spans="1:14" s="293" customFormat="1" hidden="1" outlineLevel="1" x14ac:dyDescent="0.25">
      <c r="A889" s="51">
        <v>112</v>
      </c>
      <c r="B889" s="444"/>
      <c r="C889" s="629"/>
      <c r="D889" s="52"/>
      <c r="E889" s="52"/>
      <c r="F889" s="263"/>
      <c r="G889" s="52"/>
      <c r="H889" s="336"/>
      <c r="I889" s="52"/>
      <c r="J889" s="52"/>
      <c r="K889" s="51"/>
      <c r="L889" s="51"/>
      <c r="M889" s="51"/>
      <c r="N889" s="632"/>
    </row>
    <row r="890" spans="1:14" s="293" customFormat="1" hidden="1" outlineLevel="1" x14ac:dyDescent="0.25">
      <c r="A890" s="263">
        <v>113</v>
      </c>
      <c r="B890" s="444"/>
      <c r="C890" s="629"/>
      <c r="D890" s="52"/>
      <c r="E890" s="52"/>
      <c r="F890" s="263"/>
      <c r="G890" s="52"/>
      <c r="H890" s="336"/>
      <c r="I890" s="52"/>
      <c r="J890" s="52"/>
      <c r="K890" s="51"/>
      <c r="L890" s="51"/>
      <c r="M890" s="51"/>
      <c r="N890" s="632"/>
    </row>
    <row r="891" spans="1:14" s="293" customFormat="1" hidden="1" outlineLevel="1" x14ac:dyDescent="0.25">
      <c r="A891" s="51">
        <v>114</v>
      </c>
      <c r="B891" s="444"/>
      <c r="C891" s="629"/>
      <c r="D891" s="52"/>
      <c r="E891" s="52"/>
      <c r="F891" s="263"/>
      <c r="G891" s="52"/>
      <c r="H891" s="336"/>
      <c r="I891" s="52"/>
      <c r="J891" s="52"/>
      <c r="K891" s="51"/>
      <c r="L891" s="51"/>
      <c r="M891" s="51"/>
      <c r="N891" s="632"/>
    </row>
    <row r="892" spans="1:14" s="293" customFormat="1" hidden="1" outlineLevel="1" x14ac:dyDescent="0.25">
      <c r="A892" s="263">
        <v>115</v>
      </c>
      <c r="B892" s="444"/>
      <c r="C892" s="629"/>
      <c r="D892" s="52"/>
      <c r="E892" s="52"/>
      <c r="F892" s="263"/>
      <c r="G892" s="52"/>
      <c r="H892" s="336"/>
      <c r="I892" s="52"/>
      <c r="J892" s="52"/>
      <c r="K892" s="51"/>
      <c r="L892" s="51"/>
      <c r="M892" s="51"/>
      <c r="N892" s="632"/>
    </row>
    <row r="893" spans="1:14" s="293" customFormat="1" hidden="1" outlineLevel="1" x14ac:dyDescent="0.25">
      <c r="A893" s="51">
        <v>116</v>
      </c>
      <c r="B893" s="444"/>
      <c r="C893" s="629"/>
      <c r="D893" s="52"/>
      <c r="E893" s="52"/>
      <c r="F893" s="263"/>
      <c r="G893" s="52"/>
      <c r="H893" s="336"/>
      <c r="I893" s="52"/>
      <c r="J893" s="52"/>
      <c r="K893" s="51"/>
      <c r="L893" s="51"/>
      <c r="M893" s="51"/>
      <c r="N893" s="632"/>
    </row>
    <row r="894" spans="1:14" s="293" customFormat="1" hidden="1" outlineLevel="1" x14ac:dyDescent="0.25">
      <c r="A894" s="263">
        <v>117</v>
      </c>
      <c r="B894" s="444"/>
      <c r="C894" s="629"/>
      <c r="D894" s="52"/>
      <c r="E894" s="52"/>
      <c r="F894" s="263"/>
      <c r="G894" s="52"/>
      <c r="H894" s="336"/>
      <c r="I894" s="52"/>
      <c r="J894" s="52"/>
      <c r="K894" s="51"/>
      <c r="L894" s="51"/>
      <c r="M894" s="51"/>
      <c r="N894" s="632"/>
    </row>
    <row r="895" spans="1:14" s="293" customFormat="1" hidden="1" outlineLevel="1" x14ac:dyDescent="0.25">
      <c r="A895" s="51">
        <v>118</v>
      </c>
      <c r="B895" s="444"/>
      <c r="C895" s="629"/>
      <c r="D895" s="52"/>
      <c r="E895" s="52"/>
      <c r="F895" s="263"/>
      <c r="G895" s="52"/>
      <c r="H895" s="336"/>
      <c r="I895" s="52"/>
      <c r="J895" s="52"/>
      <c r="K895" s="51"/>
      <c r="L895" s="51"/>
      <c r="M895" s="51"/>
      <c r="N895" s="632"/>
    </row>
    <row r="896" spans="1:14" s="293" customFormat="1" hidden="1" outlineLevel="1" x14ac:dyDescent="0.25">
      <c r="A896" s="263">
        <v>119</v>
      </c>
      <c r="B896" s="444"/>
      <c r="C896" s="629"/>
      <c r="D896" s="52"/>
      <c r="E896" s="52"/>
      <c r="F896" s="263"/>
      <c r="G896" s="52"/>
      <c r="H896" s="336"/>
      <c r="I896" s="52"/>
      <c r="J896" s="52"/>
      <c r="K896" s="51"/>
      <c r="L896" s="51"/>
      <c r="M896" s="51"/>
      <c r="N896" s="632"/>
    </row>
    <row r="897" spans="1:14" s="293" customFormat="1" hidden="1" outlineLevel="1" x14ac:dyDescent="0.25">
      <c r="A897" s="51">
        <v>120</v>
      </c>
      <c r="B897" s="444"/>
      <c r="C897" s="629"/>
      <c r="D897" s="52"/>
      <c r="E897" s="52"/>
      <c r="F897" s="263"/>
      <c r="G897" s="52"/>
      <c r="H897" s="336"/>
      <c r="I897" s="52"/>
      <c r="J897" s="52"/>
      <c r="K897" s="51"/>
      <c r="L897" s="51"/>
      <c r="M897" s="51"/>
      <c r="N897" s="632"/>
    </row>
    <row r="898" spans="1:14" s="293" customFormat="1" hidden="1" outlineLevel="1" x14ac:dyDescent="0.25">
      <c r="A898" s="263">
        <v>121</v>
      </c>
      <c r="B898" s="444"/>
      <c r="C898" s="629"/>
      <c r="D898" s="52"/>
      <c r="E898" s="52"/>
      <c r="F898" s="263"/>
      <c r="G898" s="52"/>
      <c r="H898" s="336"/>
      <c r="I898" s="52"/>
      <c r="J898" s="52"/>
      <c r="K898" s="51"/>
      <c r="L898" s="51"/>
      <c r="M898" s="51"/>
      <c r="N898" s="632"/>
    </row>
    <row r="899" spans="1:14" s="293" customFormat="1" hidden="1" outlineLevel="1" x14ac:dyDescent="0.25">
      <c r="A899" s="51">
        <v>122</v>
      </c>
      <c r="B899" s="444"/>
      <c r="C899" s="629"/>
      <c r="D899" s="52"/>
      <c r="E899" s="52"/>
      <c r="F899" s="263"/>
      <c r="G899" s="52"/>
      <c r="H899" s="336"/>
      <c r="I899" s="52"/>
      <c r="J899" s="52"/>
      <c r="K899" s="51"/>
      <c r="L899" s="51"/>
      <c r="M899" s="51"/>
      <c r="N899" s="632"/>
    </row>
    <row r="900" spans="1:14" s="293" customFormat="1" hidden="1" outlineLevel="1" x14ac:dyDescent="0.25">
      <c r="A900" s="263">
        <v>123</v>
      </c>
      <c r="B900" s="444"/>
      <c r="C900" s="629"/>
      <c r="D900" s="52"/>
      <c r="E900" s="52"/>
      <c r="F900" s="263"/>
      <c r="G900" s="52"/>
      <c r="H900" s="336"/>
      <c r="I900" s="52"/>
      <c r="J900" s="52"/>
      <c r="K900" s="51"/>
      <c r="L900" s="51"/>
      <c r="M900" s="51"/>
      <c r="N900" s="632"/>
    </row>
    <row r="901" spans="1:14" s="293" customFormat="1" hidden="1" outlineLevel="1" x14ac:dyDescent="0.25">
      <c r="A901" s="51">
        <v>124</v>
      </c>
      <c r="B901" s="444"/>
      <c r="C901" s="629"/>
      <c r="D901" s="52"/>
      <c r="E901" s="52"/>
      <c r="F901" s="263"/>
      <c r="G901" s="52"/>
      <c r="H901" s="336"/>
      <c r="I901" s="52"/>
      <c r="J901" s="52"/>
      <c r="K901" s="51"/>
      <c r="L901" s="51"/>
      <c r="M901" s="51"/>
      <c r="N901" s="632"/>
    </row>
    <row r="902" spans="1:14" s="293" customFormat="1" hidden="1" outlineLevel="1" x14ac:dyDescent="0.25">
      <c r="A902" s="263">
        <v>125</v>
      </c>
      <c r="B902" s="444"/>
      <c r="C902" s="629"/>
      <c r="D902" s="52"/>
      <c r="E902" s="52"/>
      <c r="F902" s="263"/>
      <c r="G902" s="52"/>
      <c r="H902" s="336"/>
      <c r="I902" s="52"/>
      <c r="J902" s="52"/>
      <c r="K902" s="51"/>
      <c r="L902" s="51"/>
      <c r="M902" s="51"/>
      <c r="N902" s="632"/>
    </row>
    <row r="903" spans="1:14" s="293" customFormat="1" hidden="1" outlineLevel="1" x14ac:dyDescent="0.25">
      <c r="A903" s="51">
        <v>126</v>
      </c>
      <c r="B903" s="444"/>
      <c r="C903" s="629"/>
      <c r="D903" s="52"/>
      <c r="E903" s="52"/>
      <c r="F903" s="263"/>
      <c r="G903" s="52"/>
      <c r="H903" s="336"/>
      <c r="I903" s="52"/>
      <c r="J903" s="52"/>
      <c r="K903" s="51"/>
      <c r="L903" s="51"/>
      <c r="M903" s="51"/>
      <c r="N903" s="632"/>
    </row>
    <row r="904" spans="1:14" s="293" customFormat="1" hidden="1" outlineLevel="1" x14ac:dyDescent="0.25">
      <c r="A904" s="263">
        <v>127</v>
      </c>
      <c r="B904" s="444"/>
      <c r="C904" s="629"/>
      <c r="D904" s="52"/>
      <c r="E904" s="52"/>
      <c r="F904" s="263"/>
      <c r="G904" s="52"/>
      <c r="H904" s="336"/>
      <c r="I904" s="52"/>
      <c r="J904" s="52"/>
      <c r="K904" s="51"/>
      <c r="L904" s="51"/>
      <c r="M904" s="51"/>
      <c r="N904" s="632"/>
    </row>
    <row r="905" spans="1:14" s="293" customFormat="1" ht="15.75" hidden="1" outlineLevel="1" thickBot="1" x14ac:dyDescent="0.3">
      <c r="A905" s="51">
        <v>128</v>
      </c>
      <c r="B905" s="444"/>
      <c r="C905" s="629"/>
      <c r="D905" s="52"/>
      <c r="E905" s="52"/>
      <c r="F905" s="263"/>
      <c r="G905" s="52"/>
      <c r="H905" s="336"/>
      <c r="I905" s="52"/>
      <c r="J905" s="52"/>
      <c r="K905" s="51"/>
      <c r="L905" s="51"/>
      <c r="M905" s="51"/>
      <c r="N905" s="632"/>
    </row>
    <row r="906" spans="1:14" s="293" customFormat="1" ht="15.75" collapsed="1" thickBot="1" x14ac:dyDescent="0.3">
      <c r="A906" s="186" t="s">
        <v>572</v>
      </c>
      <c r="B906" s="31"/>
      <c r="C906" s="628"/>
      <c r="D906" s="31"/>
      <c r="E906" s="32"/>
      <c r="F906" s="32"/>
      <c r="G906" s="32"/>
      <c r="H906" s="154"/>
      <c r="I906" s="32"/>
      <c r="J906" s="32"/>
      <c r="K906" s="32"/>
      <c r="L906" s="32"/>
      <c r="M906" s="32"/>
      <c r="N906" s="1"/>
    </row>
    <row r="907" spans="1:14" s="293" customFormat="1" hidden="1" outlineLevel="1" x14ac:dyDescent="0.25">
      <c r="A907" s="34">
        <v>1</v>
      </c>
      <c r="B907" s="273"/>
      <c r="C907" s="3"/>
      <c r="D907" s="3"/>
      <c r="E907" s="3"/>
      <c r="F907" s="3"/>
      <c r="G907" s="3"/>
      <c r="H907" s="119"/>
      <c r="I907" s="3"/>
      <c r="K907" s="3"/>
      <c r="N907" s="1"/>
    </row>
    <row r="908" spans="1:14" s="293" customFormat="1" hidden="1" outlineLevel="1" x14ac:dyDescent="0.25">
      <c r="A908" s="35">
        <v>2</v>
      </c>
      <c r="B908" s="273"/>
      <c r="C908" s="3"/>
      <c r="D908" s="3"/>
      <c r="E908" s="3"/>
      <c r="F908" s="3"/>
      <c r="G908" s="3"/>
      <c r="H908" s="119"/>
      <c r="I908" s="3"/>
      <c r="K908" s="3"/>
      <c r="N908" s="1"/>
    </row>
    <row r="909" spans="1:14" s="293" customFormat="1" hidden="1" outlineLevel="1" x14ac:dyDescent="0.25">
      <c r="A909" s="35">
        <v>3</v>
      </c>
      <c r="B909" s="273"/>
      <c r="C909" s="3"/>
      <c r="D909" s="3"/>
      <c r="E909" s="3"/>
      <c r="F909" s="3"/>
      <c r="G909" s="3"/>
      <c r="H909" s="119"/>
      <c r="I909" s="3"/>
      <c r="K909" s="3"/>
      <c r="N909" s="1"/>
    </row>
    <row r="910" spans="1:14" s="293" customFormat="1" hidden="1" outlineLevel="1" x14ac:dyDescent="0.25">
      <c r="A910" s="35">
        <v>4</v>
      </c>
      <c r="B910" s="273"/>
      <c r="C910" s="3"/>
      <c r="D910" s="3"/>
      <c r="E910" s="3"/>
      <c r="F910" s="3"/>
      <c r="G910" s="3"/>
      <c r="H910" s="119"/>
      <c r="I910" s="3"/>
      <c r="K910" s="3"/>
      <c r="N910" s="1"/>
    </row>
    <row r="911" spans="1:14" s="293" customFormat="1" hidden="1" outlineLevel="1" x14ac:dyDescent="0.25">
      <c r="A911" s="35">
        <v>5</v>
      </c>
      <c r="B911" s="273"/>
      <c r="C911" s="3"/>
      <c r="D911" s="3"/>
      <c r="E911" s="3"/>
      <c r="F911" s="3"/>
      <c r="G911" s="3"/>
      <c r="H911" s="119"/>
      <c r="I911" s="3"/>
      <c r="K911" s="3"/>
      <c r="N911" s="1"/>
    </row>
    <row r="912" spans="1:14" s="293" customFormat="1" hidden="1" outlineLevel="1" x14ac:dyDescent="0.25">
      <c r="A912" s="35">
        <v>6</v>
      </c>
      <c r="B912" s="273"/>
      <c r="C912" s="3"/>
      <c r="D912" s="3"/>
      <c r="E912" s="3"/>
      <c r="F912" s="3"/>
      <c r="G912" s="3"/>
      <c r="H912" s="119"/>
      <c r="I912" s="3"/>
      <c r="K912" s="3"/>
      <c r="N912" s="1"/>
    </row>
    <row r="913" spans="1:14" s="293" customFormat="1" hidden="1" outlineLevel="1" x14ac:dyDescent="0.25">
      <c r="A913" s="35">
        <v>7</v>
      </c>
      <c r="B913" s="273"/>
      <c r="C913" s="3"/>
      <c r="D913" s="3"/>
      <c r="E913" s="3"/>
      <c r="F913" s="3"/>
      <c r="G913" s="3"/>
      <c r="H913" s="119"/>
      <c r="I913" s="3"/>
      <c r="K913" s="3"/>
      <c r="N913" s="1"/>
    </row>
    <row r="914" spans="1:14" s="293" customFormat="1" hidden="1" outlineLevel="1" x14ac:dyDescent="0.25">
      <c r="A914" s="35">
        <v>8</v>
      </c>
      <c r="B914" s="273"/>
      <c r="C914" s="3"/>
      <c r="D914" s="3"/>
      <c r="E914" s="3"/>
      <c r="F914" s="3"/>
      <c r="G914" s="3"/>
      <c r="H914" s="119"/>
      <c r="I914" s="3"/>
      <c r="K914" s="3"/>
      <c r="N914" s="1"/>
    </row>
    <row r="915" spans="1:14" s="293" customFormat="1" hidden="1" outlineLevel="1" x14ac:dyDescent="0.25">
      <c r="A915" s="35">
        <v>9</v>
      </c>
      <c r="B915" s="273"/>
      <c r="C915" s="3"/>
      <c r="D915" s="3"/>
      <c r="E915" s="3"/>
      <c r="F915" s="3"/>
      <c r="G915" s="3"/>
      <c r="H915" s="119"/>
      <c r="I915" s="3"/>
      <c r="K915" s="3"/>
      <c r="N915" s="1"/>
    </row>
    <row r="916" spans="1:14" s="293" customFormat="1" hidden="1" outlineLevel="1" x14ac:dyDescent="0.25">
      <c r="A916" s="35">
        <v>10</v>
      </c>
      <c r="B916" s="273"/>
      <c r="C916" s="3"/>
      <c r="D916" s="3"/>
      <c r="E916" s="3"/>
      <c r="F916" s="3"/>
      <c r="G916" s="3"/>
      <c r="H916" s="119"/>
      <c r="I916" s="3"/>
      <c r="K916" s="3"/>
      <c r="N916" s="1"/>
    </row>
    <row r="917" spans="1:14" s="293" customFormat="1" hidden="1" outlineLevel="1" x14ac:dyDescent="0.25">
      <c r="A917" s="35">
        <v>11</v>
      </c>
      <c r="B917" s="273"/>
      <c r="C917" s="3"/>
      <c r="D917" s="3"/>
      <c r="E917" s="3"/>
      <c r="F917" s="3"/>
      <c r="G917" s="3"/>
      <c r="H917" s="119"/>
      <c r="I917" s="3"/>
      <c r="K917" s="3"/>
      <c r="N917" s="1"/>
    </row>
    <row r="918" spans="1:14" s="293" customFormat="1" hidden="1" outlineLevel="1" x14ac:dyDescent="0.25">
      <c r="A918" s="35">
        <v>12</v>
      </c>
      <c r="B918" s="273"/>
      <c r="C918" s="3"/>
      <c r="D918" s="3"/>
      <c r="E918" s="3"/>
      <c r="F918" s="3"/>
      <c r="G918" s="3"/>
      <c r="H918" s="119"/>
      <c r="I918" s="3"/>
      <c r="K918" s="3"/>
      <c r="N918" s="1"/>
    </row>
    <row r="919" spans="1:14" s="293" customFormat="1" hidden="1" outlineLevel="1" x14ac:dyDescent="0.25">
      <c r="A919" s="35">
        <v>13</v>
      </c>
      <c r="B919" s="273"/>
      <c r="C919" s="3"/>
      <c r="D919" s="3"/>
      <c r="E919" s="3"/>
      <c r="F919" s="3"/>
      <c r="G919" s="3"/>
      <c r="H919" s="119"/>
      <c r="I919" s="3"/>
      <c r="K919" s="3"/>
      <c r="N919" s="1"/>
    </row>
    <row r="920" spans="1:14" s="293" customFormat="1" hidden="1" outlineLevel="1" x14ac:dyDescent="0.25">
      <c r="A920" s="35">
        <v>14</v>
      </c>
      <c r="B920" s="273"/>
      <c r="C920" s="3"/>
      <c r="D920" s="3"/>
      <c r="E920" s="3"/>
      <c r="F920" s="3"/>
      <c r="G920" s="3"/>
      <c r="H920" s="119"/>
      <c r="I920" s="3"/>
      <c r="K920" s="3"/>
      <c r="N920" s="1"/>
    </row>
    <row r="921" spans="1:14" s="293" customFormat="1" hidden="1" outlineLevel="1" x14ac:dyDescent="0.25">
      <c r="A921" s="35">
        <v>15</v>
      </c>
      <c r="B921" s="273"/>
      <c r="C921" s="3"/>
      <c r="D921" s="3"/>
      <c r="E921" s="3"/>
      <c r="F921" s="3"/>
      <c r="G921" s="3"/>
      <c r="H921" s="119"/>
      <c r="I921" s="3"/>
      <c r="K921" s="3"/>
      <c r="N921" s="1"/>
    </row>
    <row r="922" spans="1:14" s="293" customFormat="1" hidden="1" outlineLevel="1" x14ac:dyDescent="0.25">
      <c r="A922" s="35">
        <v>16</v>
      </c>
      <c r="B922" s="273"/>
      <c r="C922" s="3"/>
      <c r="D922" s="3"/>
      <c r="E922" s="3"/>
      <c r="F922" s="3"/>
      <c r="G922" s="3"/>
      <c r="H922" s="119"/>
      <c r="I922" s="3"/>
      <c r="K922" s="3"/>
      <c r="N922" s="1"/>
    </row>
    <row r="923" spans="1:14" s="293" customFormat="1" hidden="1" outlineLevel="1" x14ac:dyDescent="0.25">
      <c r="A923" s="35">
        <v>17</v>
      </c>
      <c r="B923" s="273"/>
      <c r="C923" s="3"/>
      <c r="D923" s="3"/>
      <c r="E923" s="3"/>
      <c r="F923" s="3"/>
      <c r="G923" s="3"/>
      <c r="H923" s="119"/>
      <c r="I923" s="3"/>
      <c r="K923" s="3"/>
      <c r="N923" s="1"/>
    </row>
    <row r="924" spans="1:14" s="293" customFormat="1" hidden="1" outlineLevel="1" x14ac:dyDescent="0.25">
      <c r="A924" s="35">
        <v>18</v>
      </c>
      <c r="B924" s="273"/>
      <c r="C924" s="3"/>
      <c r="D924" s="3"/>
      <c r="E924" s="3"/>
      <c r="F924" s="3"/>
      <c r="G924" s="3"/>
      <c r="H924" s="119"/>
      <c r="I924" s="3"/>
      <c r="K924" s="3"/>
      <c r="N924" s="1"/>
    </row>
    <row r="925" spans="1:14" s="293" customFormat="1" hidden="1" outlineLevel="1" x14ac:dyDescent="0.25">
      <c r="A925" s="35">
        <v>19</v>
      </c>
      <c r="B925" s="273"/>
      <c r="C925" s="3"/>
      <c r="D925" s="3"/>
      <c r="E925" s="3"/>
      <c r="F925" s="3"/>
      <c r="G925" s="3"/>
      <c r="H925" s="119"/>
      <c r="I925" s="3"/>
      <c r="K925" s="3"/>
      <c r="N925" s="1"/>
    </row>
    <row r="926" spans="1:14" s="293" customFormat="1" hidden="1" outlineLevel="1" x14ac:dyDescent="0.25">
      <c r="A926" s="35">
        <v>20</v>
      </c>
      <c r="B926" s="273"/>
      <c r="C926" s="3"/>
      <c r="D926" s="3"/>
      <c r="E926" s="3"/>
      <c r="F926" s="3"/>
      <c r="G926" s="3"/>
      <c r="H926" s="119"/>
      <c r="I926" s="3"/>
      <c r="K926" s="3"/>
      <c r="N926" s="1"/>
    </row>
    <row r="927" spans="1:14" s="293" customFormat="1" hidden="1" outlineLevel="1" x14ac:dyDescent="0.25">
      <c r="A927" s="35">
        <v>21</v>
      </c>
      <c r="B927" s="273"/>
      <c r="C927" s="3"/>
      <c r="D927" s="3"/>
      <c r="E927" s="3"/>
      <c r="F927" s="3"/>
      <c r="G927" s="3"/>
      <c r="H927" s="119"/>
      <c r="I927" s="3"/>
      <c r="K927" s="3"/>
      <c r="N927" s="1"/>
    </row>
    <row r="928" spans="1:14" s="293" customFormat="1" hidden="1" outlineLevel="1" x14ac:dyDescent="0.25">
      <c r="A928" s="35">
        <v>22</v>
      </c>
      <c r="B928" s="273"/>
      <c r="C928" s="3"/>
      <c r="D928" s="3"/>
      <c r="E928" s="3"/>
      <c r="F928" s="3"/>
      <c r="G928" s="3"/>
      <c r="H928" s="119"/>
      <c r="I928" s="3"/>
      <c r="K928" s="3"/>
      <c r="N928" s="1"/>
    </row>
    <row r="929" spans="1:14" s="293" customFormat="1" hidden="1" outlineLevel="1" x14ac:dyDescent="0.25">
      <c r="A929" s="35">
        <v>23</v>
      </c>
      <c r="B929" s="273"/>
      <c r="C929" s="3"/>
      <c r="D929" s="3"/>
      <c r="E929" s="3"/>
      <c r="F929" s="3"/>
      <c r="G929" s="3"/>
      <c r="H929" s="119"/>
      <c r="I929" s="3"/>
      <c r="K929" s="3"/>
      <c r="N929" s="1"/>
    </row>
    <row r="930" spans="1:14" s="293" customFormat="1" hidden="1" outlineLevel="1" x14ac:dyDescent="0.25">
      <c r="A930" s="35">
        <v>24</v>
      </c>
      <c r="B930" s="273"/>
      <c r="C930" s="3"/>
      <c r="D930" s="3"/>
      <c r="E930" s="3"/>
      <c r="F930" s="3"/>
      <c r="G930" s="3"/>
      <c r="H930" s="119"/>
      <c r="I930" s="3"/>
      <c r="K930" s="3"/>
      <c r="N930" s="1"/>
    </row>
    <row r="931" spans="1:14" s="293" customFormat="1" hidden="1" outlineLevel="1" x14ac:dyDescent="0.25">
      <c r="A931" s="35">
        <v>25</v>
      </c>
      <c r="B931" s="273"/>
      <c r="C931" s="3"/>
      <c r="D931" s="3"/>
      <c r="E931" s="3"/>
      <c r="F931" s="3"/>
      <c r="G931" s="3"/>
      <c r="H931" s="119"/>
      <c r="I931" s="3"/>
      <c r="K931" s="3"/>
      <c r="N931" s="1"/>
    </row>
    <row r="932" spans="1:14" s="293" customFormat="1" hidden="1" outlineLevel="1" x14ac:dyDescent="0.25">
      <c r="A932" s="35">
        <v>26</v>
      </c>
      <c r="B932" s="273"/>
      <c r="C932" s="3"/>
      <c r="D932" s="3"/>
      <c r="E932" s="3"/>
      <c r="F932" s="3"/>
      <c r="G932" s="3"/>
      <c r="H932" s="119"/>
      <c r="I932" s="3"/>
      <c r="K932" s="3"/>
      <c r="N932" s="1"/>
    </row>
    <row r="933" spans="1:14" s="293" customFormat="1" hidden="1" outlineLevel="1" x14ac:dyDescent="0.25">
      <c r="A933" s="35">
        <v>27</v>
      </c>
      <c r="B933" s="273"/>
      <c r="C933" s="3"/>
      <c r="D933" s="3"/>
      <c r="E933" s="3"/>
      <c r="F933" s="3"/>
      <c r="G933" s="3"/>
      <c r="H933" s="119"/>
      <c r="I933" s="3"/>
      <c r="K933" s="3"/>
      <c r="N933" s="1"/>
    </row>
    <row r="934" spans="1:14" s="293" customFormat="1" hidden="1" outlineLevel="1" x14ac:dyDescent="0.25">
      <c r="A934" s="35">
        <v>28</v>
      </c>
      <c r="B934" s="273"/>
      <c r="C934" s="3"/>
      <c r="D934" s="3"/>
      <c r="E934" s="3"/>
      <c r="F934" s="3"/>
      <c r="G934" s="3"/>
      <c r="H934" s="119"/>
      <c r="I934" s="3"/>
      <c r="K934" s="3"/>
      <c r="N934" s="1"/>
    </row>
    <row r="935" spans="1:14" s="293" customFormat="1" hidden="1" outlineLevel="1" x14ac:dyDescent="0.25">
      <c r="A935" s="35">
        <v>29</v>
      </c>
      <c r="B935" s="273"/>
      <c r="C935" s="3"/>
      <c r="D935" s="3"/>
      <c r="E935" s="3"/>
      <c r="F935" s="3"/>
      <c r="G935" s="3"/>
      <c r="H935" s="119"/>
      <c r="I935" s="3"/>
      <c r="K935" s="3"/>
      <c r="N935" s="1"/>
    </row>
    <row r="936" spans="1:14" s="293" customFormat="1" hidden="1" outlineLevel="1" x14ac:dyDescent="0.25">
      <c r="A936" s="35">
        <v>30</v>
      </c>
      <c r="B936" s="273"/>
      <c r="C936" s="3"/>
      <c r="D936" s="3"/>
      <c r="E936" s="3"/>
      <c r="F936" s="3"/>
      <c r="G936" s="3"/>
      <c r="H936" s="119"/>
      <c r="I936" s="3"/>
      <c r="K936" s="3"/>
      <c r="N936" s="1"/>
    </row>
    <row r="937" spans="1:14" s="293" customFormat="1" hidden="1" outlineLevel="1" x14ac:dyDescent="0.25">
      <c r="A937" s="35">
        <v>31</v>
      </c>
      <c r="B937" s="273"/>
      <c r="C937" s="3"/>
      <c r="D937" s="3"/>
      <c r="E937" s="3"/>
      <c r="F937" s="3"/>
      <c r="G937" s="3"/>
      <c r="H937" s="119"/>
      <c r="I937" s="3"/>
      <c r="K937" s="3"/>
      <c r="N937" s="1"/>
    </row>
    <row r="938" spans="1:14" s="293" customFormat="1" hidden="1" outlineLevel="1" x14ac:dyDescent="0.25">
      <c r="A938" s="35">
        <v>32</v>
      </c>
      <c r="B938" s="273"/>
      <c r="C938" s="3"/>
      <c r="D938" s="3"/>
      <c r="E938" s="3"/>
      <c r="F938" s="3"/>
      <c r="G938" s="3"/>
      <c r="H938" s="119"/>
      <c r="I938" s="3"/>
      <c r="K938" s="3"/>
      <c r="N938" s="1"/>
    </row>
    <row r="939" spans="1:14" s="293" customFormat="1" hidden="1" outlineLevel="1" x14ac:dyDescent="0.25">
      <c r="A939" s="35">
        <v>33</v>
      </c>
      <c r="B939" s="273"/>
      <c r="C939" s="3"/>
      <c r="D939" s="3"/>
      <c r="E939" s="3"/>
      <c r="F939" s="3"/>
      <c r="G939" s="3"/>
      <c r="H939" s="119"/>
      <c r="I939" s="3"/>
      <c r="K939" s="3"/>
      <c r="N939" s="1"/>
    </row>
    <row r="940" spans="1:14" s="293" customFormat="1" hidden="1" outlineLevel="1" x14ac:dyDescent="0.25">
      <c r="A940" s="35">
        <v>34</v>
      </c>
      <c r="B940" s="273"/>
      <c r="C940" s="3"/>
      <c r="D940" s="3"/>
      <c r="E940" s="3"/>
      <c r="F940" s="3"/>
      <c r="G940" s="3"/>
      <c r="H940" s="119"/>
      <c r="I940" s="3"/>
      <c r="K940" s="3"/>
      <c r="N940" s="1"/>
    </row>
    <row r="941" spans="1:14" s="293" customFormat="1" hidden="1" outlineLevel="1" x14ac:dyDescent="0.25">
      <c r="A941" s="35">
        <v>35</v>
      </c>
      <c r="B941" s="273"/>
      <c r="C941" s="3"/>
      <c r="D941" s="3"/>
      <c r="E941" s="3"/>
      <c r="F941" s="3"/>
      <c r="G941" s="3"/>
      <c r="H941" s="119"/>
      <c r="I941" s="3"/>
      <c r="K941" s="3"/>
      <c r="N941" s="1"/>
    </row>
    <row r="942" spans="1:14" s="293" customFormat="1" hidden="1" outlineLevel="1" x14ac:dyDescent="0.25">
      <c r="A942" s="35">
        <v>36</v>
      </c>
      <c r="B942" s="273"/>
      <c r="C942" s="3"/>
      <c r="D942" s="3"/>
      <c r="E942" s="3"/>
      <c r="F942" s="3"/>
      <c r="G942" s="3"/>
      <c r="H942" s="119"/>
      <c r="I942" s="3"/>
      <c r="K942" s="3"/>
      <c r="N942" s="1"/>
    </row>
    <row r="943" spans="1:14" s="293" customFormat="1" hidden="1" outlineLevel="1" x14ac:dyDescent="0.25">
      <c r="A943" s="35">
        <v>37</v>
      </c>
      <c r="B943" s="273"/>
      <c r="C943" s="3"/>
      <c r="D943" s="3"/>
      <c r="E943" s="3"/>
      <c r="F943" s="3"/>
      <c r="G943" s="3"/>
      <c r="H943" s="119"/>
      <c r="I943" s="3"/>
      <c r="K943" s="3"/>
      <c r="N943" s="1"/>
    </row>
    <row r="944" spans="1:14" s="293" customFormat="1" hidden="1" outlineLevel="1" x14ac:dyDescent="0.25">
      <c r="A944" s="35">
        <v>38</v>
      </c>
      <c r="B944" s="273"/>
      <c r="C944" s="3"/>
      <c r="D944" s="3"/>
      <c r="E944" s="3"/>
      <c r="F944" s="3"/>
      <c r="G944" s="3"/>
      <c r="H944" s="119"/>
      <c r="I944" s="3"/>
      <c r="K944" s="3"/>
      <c r="N944" s="1"/>
    </row>
    <row r="945" spans="1:14" s="293" customFormat="1" hidden="1" outlineLevel="1" x14ac:dyDescent="0.25">
      <c r="A945" s="35">
        <v>39</v>
      </c>
      <c r="B945" s="273"/>
      <c r="C945" s="3"/>
      <c r="D945" s="3"/>
      <c r="E945" s="3"/>
      <c r="F945" s="3"/>
      <c r="G945" s="3"/>
      <c r="H945" s="119"/>
      <c r="I945" s="3"/>
      <c r="K945" s="3"/>
      <c r="N945" s="1"/>
    </row>
    <row r="946" spans="1:14" s="293" customFormat="1" hidden="1" outlineLevel="1" x14ac:dyDescent="0.25">
      <c r="A946" s="35">
        <v>40</v>
      </c>
      <c r="B946" s="273"/>
      <c r="C946" s="3"/>
      <c r="D946" s="3"/>
      <c r="E946" s="3"/>
      <c r="F946" s="3"/>
      <c r="G946" s="3"/>
      <c r="H946" s="119"/>
      <c r="I946" s="3"/>
      <c r="K946" s="3"/>
      <c r="N946" s="1"/>
    </row>
    <row r="947" spans="1:14" s="293" customFormat="1" hidden="1" outlineLevel="1" x14ac:dyDescent="0.25">
      <c r="A947" s="35">
        <v>41</v>
      </c>
      <c r="B947" s="273"/>
      <c r="C947" s="3"/>
      <c r="D947" s="3"/>
      <c r="E947" s="3"/>
      <c r="F947" s="3"/>
      <c r="G947" s="3"/>
      <c r="H947" s="119"/>
      <c r="I947" s="3"/>
      <c r="K947" s="3"/>
      <c r="N947" s="1"/>
    </row>
    <row r="948" spans="1:14" s="293" customFormat="1" hidden="1" outlineLevel="1" x14ac:dyDescent="0.25">
      <c r="A948" s="35">
        <v>42</v>
      </c>
      <c r="B948" s="273"/>
      <c r="C948" s="3"/>
      <c r="D948" s="3"/>
      <c r="E948" s="3"/>
      <c r="F948" s="3"/>
      <c r="G948" s="3"/>
      <c r="H948" s="119"/>
      <c r="I948" s="3"/>
      <c r="K948" s="3"/>
      <c r="N948" s="1"/>
    </row>
    <row r="949" spans="1:14" s="293" customFormat="1" hidden="1" outlineLevel="1" x14ac:dyDescent="0.25">
      <c r="A949" s="35">
        <v>43</v>
      </c>
      <c r="B949" s="273"/>
      <c r="C949" s="3"/>
      <c r="D949" s="3"/>
      <c r="E949" s="3"/>
      <c r="F949" s="3"/>
      <c r="G949" s="3"/>
      <c r="H949" s="119"/>
      <c r="I949" s="3"/>
      <c r="K949" s="3"/>
      <c r="N949" s="1"/>
    </row>
    <row r="950" spans="1:14" s="293" customFormat="1" hidden="1" outlineLevel="1" x14ac:dyDescent="0.25">
      <c r="A950" s="35">
        <v>44</v>
      </c>
      <c r="B950" s="273"/>
      <c r="C950" s="3"/>
      <c r="D950" s="3"/>
      <c r="E950" s="3"/>
      <c r="F950" s="3"/>
      <c r="G950" s="3"/>
      <c r="H950" s="119"/>
      <c r="I950" s="3"/>
      <c r="K950" s="3"/>
      <c r="N950" s="1"/>
    </row>
    <row r="951" spans="1:14" s="293" customFormat="1" hidden="1" outlineLevel="1" x14ac:dyDescent="0.25">
      <c r="A951" s="35">
        <v>45</v>
      </c>
      <c r="B951" s="626"/>
      <c r="C951" s="51"/>
      <c r="D951" s="51"/>
      <c r="E951" s="51"/>
      <c r="F951" s="51"/>
      <c r="G951" s="51"/>
      <c r="H951" s="336"/>
      <c r="I951" s="51"/>
      <c r="J951" s="200"/>
      <c r="K951" s="51"/>
      <c r="L951" s="200"/>
      <c r="M951" s="200"/>
      <c r="N951" s="631"/>
    </row>
    <row r="952" spans="1:14" s="293" customFormat="1" hidden="1" outlineLevel="1" x14ac:dyDescent="0.25">
      <c r="A952" s="35">
        <v>46</v>
      </c>
      <c r="B952" s="626"/>
      <c r="C952" s="51"/>
      <c r="D952" s="51"/>
      <c r="E952" s="51"/>
      <c r="F952" s="52"/>
      <c r="G952" s="51" t="s">
        <v>69</v>
      </c>
      <c r="H952" s="336"/>
      <c r="I952" s="51"/>
      <c r="J952" s="52"/>
      <c r="K952" s="51" t="s">
        <v>69</v>
      </c>
      <c r="L952" s="51"/>
      <c r="M952" s="51"/>
      <c r="N952" s="631"/>
    </row>
    <row r="953" spans="1:14" s="293" customFormat="1" hidden="1" outlineLevel="1" x14ac:dyDescent="0.25">
      <c r="A953" s="35">
        <v>47</v>
      </c>
      <c r="B953" s="626"/>
      <c r="C953" s="51"/>
      <c r="D953" s="51"/>
      <c r="E953" s="51"/>
      <c r="F953" s="52"/>
      <c r="G953" s="51" t="s">
        <v>69</v>
      </c>
      <c r="H953" s="336"/>
      <c r="I953" s="51"/>
      <c r="J953" s="52"/>
      <c r="K953" s="51" t="s">
        <v>69</v>
      </c>
      <c r="L953" s="51"/>
      <c r="M953" s="51"/>
      <c r="N953" s="631"/>
    </row>
    <row r="954" spans="1:14" s="293" customFormat="1" hidden="1" outlineLevel="1" x14ac:dyDescent="0.25">
      <c r="A954" s="35">
        <v>48</v>
      </c>
      <c r="B954" s="626"/>
      <c r="C954" s="51"/>
      <c r="D954" s="51"/>
      <c r="E954" s="51"/>
      <c r="F954" s="52"/>
      <c r="G954" s="51" t="s">
        <v>69</v>
      </c>
      <c r="H954" s="336"/>
      <c r="I954" s="51"/>
      <c r="J954" s="52"/>
      <c r="K954" s="51" t="s">
        <v>69</v>
      </c>
      <c r="L954" s="51"/>
      <c r="M954" s="51"/>
      <c r="N954" s="631"/>
    </row>
    <row r="955" spans="1:14" s="293" customFormat="1" hidden="1" outlineLevel="1" x14ac:dyDescent="0.25">
      <c r="A955" s="35">
        <v>49</v>
      </c>
      <c r="B955" s="626"/>
      <c r="C955" s="51"/>
      <c r="D955" s="51"/>
      <c r="E955" s="51"/>
      <c r="F955" s="52"/>
      <c r="G955" s="51" t="s">
        <v>69</v>
      </c>
      <c r="H955" s="336"/>
      <c r="I955" s="51"/>
      <c r="J955" s="52"/>
      <c r="K955" s="51" t="s">
        <v>69</v>
      </c>
      <c r="L955" s="51"/>
      <c r="M955" s="51"/>
      <c r="N955" s="631"/>
    </row>
    <row r="956" spans="1:14" s="293" customFormat="1" hidden="1" outlineLevel="1" x14ac:dyDescent="0.25">
      <c r="A956" s="35">
        <v>50</v>
      </c>
      <c r="B956" s="626"/>
      <c r="C956" s="51"/>
      <c r="D956" s="51"/>
      <c r="E956" s="51"/>
      <c r="F956" s="52"/>
      <c r="G956" s="51" t="s">
        <v>69</v>
      </c>
      <c r="H956" s="336"/>
      <c r="I956" s="51"/>
      <c r="J956" s="52"/>
      <c r="K956" s="51" t="s">
        <v>69</v>
      </c>
      <c r="L956" s="51"/>
      <c r="M956" s="51"/>
      <c r="N956" s="631"/>
    </row>
    <row r="957" spans="1:14" s="293" customFormat="1" hidden="1" outlineLevel="1" x14ac:dyDescent="0.25">
      <c r="A957" s="35">
        <v>51</v>
      </c>
      <c r="B957" s="626"/>
      <c r="C957" s="51"/>
      <c r="D957" s="51"/>
      <c r="E957" s="51"/>
      <c r="F957" s="52"/>
      <c r="G957" s="51" t="s">
        <v>69</v>
      </c>
      <c r="H957" s="336"/>
      <c r="I957" s="51"/>
      <c r="J957" s="52"/>
      <c r="K957" s="51" t="s">
        <v>69</v>
      </c>
      <c r="L957" s="51"/>
      <c r="M957" s="51"/>
      <c r="N957" s="631"/>
    </row>
    <row r="958" spans="1:14" s="293" customFormat="1" hidden="1" outlineLevel="1" x14ac:dyDescent="0.25">
      <c r="A958" s="35">
        <v>52</v>
      </c>
      <c r="B958" s="626"/>
      <c r="C958" s="51"/>
      <c r="D958" s="51"/>
      <c r="E958" s="51"/>
      <c r="F958" s="52"/>
      <c r="G958" s="51" t="s">
        <v>69</v>
      </c>
      <c r="H958" s="336"/>
      <c r="I958" s="51"/>
      <c r="J958" s="52"/>
      <c r="K958" s="51" t="s">
        <v>69</v>
      </c>
      <c r="L958" s="51"/>
      <c r="M958" s="51"/>
      <c r="N958" s="631"/>
    </row>
    <row r="959" spans="1:14" s="293" customFormat="1" hidden="1" outlineLevel="1" x14ac:dyDescent="0.25">
      <c r="A959" s="35">
        <v>53</v>
      </c>
      <c r="B959" s="626"/>
      <c r="C959" s="51"/>
      <c r="D959" s="51"/>
      <c r="E959" s="51"/>
      <c r="F959" s="52"/>
      <c r="G959" s="51" t="s">
        <v>69</v>
      </c>
      <c r="H959" s="336"/>
      <c r="I959" s="51"/>
      <c r="J959" s="52"/>
      <c r="K959" s="51" t="s">
        <v>69</v>
      </c>
      <c r="L959" s="51"/>
      <c r="M959" s="51"/>
      <c r="N959" s="631"/>
    </row>
    <row r="960" spans="1:14" s="293" customFormat="1" hidden="1" outlineLevel="1" x14ac:dyDescent="0.25">
      <c r="A960" s="35">
        <v>54</v>
      </c>
      <c r="B960" s="626"/>
      <c r="C960" s="51"/>
      <c r="D960" s="51"/>
      <c r="E960" s="51"/>
      <c r="F960" s="52"/>
      <c r="G960" s="51" t="s">
        <v>69</v>
      </c>
      <c r="H960" s="336"/>
      <c r="I960" s="51"/>
      <c r="J960" s="52"/>
      <c r="K960" s="51" t="s">
        <v>69</v>
      </c>
      <c r="L960" s="51"/>
      <c r="M960" s="51"/>
      <c r="N960" s="631"/>
    </row>
    <row r="961" spans="1:14" s="293" customFormat="1" hidden="1" outlineLevel="1" x14ac:dyDescent="0.25">
      <c r="A961" s="35">
        <v>55</v>
      </c>
      <c r="B961" s="626"/>
      <c r="C961" s="51"/>
      <c r="D961" s="51"/>
      <c r="E961" s="51"/>
      <c r="F961" s="52"/>
      <c r="G961" s="51" t="s">
        <v>69</v>
      </c>
      <c r="H961" s="336"/>
      <c r="I961" s="51"/>
      <c r="J961" s="52"/>
      <c r="K961" s="51" t="s">
        <v>69</v>
      </c>
      <c r="L961" s="51"/>
      <c r="M961" s="51"/>
      <c r="N961" s="631"/>
    </row>
    <row r="962" spans="1:14" s="293" customFormat="1" hidden="1" outlineLevel="1" x14ac:dyDescent="0.25">
      <c r="A962" s="35">
        <v>56</v>
      </c>
      <c r="B962" s="626"/>
      <c r="C962" s="51"/>
      <c r="D962" s="51"/>
      <c r="E962" s="51"/>
      <c r="F962" s="52"/>
      <c r="G962" s="51" t="s">
        <v>69</v>
      </c>
      <c r="H962" s="336"/>
      <c r="I962" s="51"/>
      <c r="J962" s="52"/>
      <c r="K962" s="51" t="s">
        <v>69</v>
      </c>
      <c r="L962" s="51"/>
      <c r="M962" s="51"/>
      <c r="N962" s="631"/>
    </row>
    <row r="963" spans="1:14" s="293" customFormat="1" hidden="1" outlineLevel="1" x14ac:dyDescent="0.25">
      <c r="A963" s="35">
        <v>57</v>
      </c>
      <c r="B963" s="626"/>
      <c r="C963" s="51"/>
      <c r="D963" s="51"/>
      <c r="E963" s="51"/>
      <c r="F963" s="52"/>
      <c r="G963" s="51" t="s">
        <v>69</v>
      </c>
      <c r="H963" s="336"/>
      <c r="I963" s="51"/>
      <c r="J963" s="52"/>
      <c r="K963" s="51" t="s">
        <v>69</v>
      </c>
      <c r="L963" s="51"/>
      <c r="M963" s="51"/>
      <c r="N963" s="631"/>
    </row>
    <row r="964" spans="1:14" s="293" customFormat="1" hidden="1" outlineLevel="1" x14ac:dyDescent="0.25">
      <c r="A964" s="35">
        <v>58</v>
      </c>
      <c r="B964" s="626"/>
      <c r="C964" s="51"/>
      <c r="D964" s="51"/>
      <c r="E964" s="51"/>
      <c r="F964" s="52"/>
      <c r="G964" s="51" t="s">
        <v>69</v>
      </c>
      <c r="H964" s="336"/>
      <c r="I964" s="51"/>
      <c r="J964" s="52"/>
      <c r="K964" s="51" t="s">
        <v>69</v>
      </c>
      <c r="L964" s="51"/>
      <c r="M964" s="51"/>
      <c r="N964" s="631"/>
    </row>
    <row r="965" spans="1:14" s="293" customFormat="1" hidden="1" outlineLevel="1" x14ac:dyDescent="0.25">
      <c r="A965" s="35">
        <v>59</v>
      </c>
      <c r="B965" s="626"/>
      <c r="C965" s="51"/>
      <c r="D965" s="51"/>
      <c r="E965" s="51"/>
      <c r="F965" s="52"/>
      <c r="G965" s="51" t="s">
        <v>69</v>
      </c>
      <c r="H965" s="336"/>
      <c r="I965" s="51"/>
      <c r="J965" s="52"/>
      <c r="K965" s="51" t="s">
        <v>69</v>
      </c>
      <c r="L965" s="51"/>
      <c r="M965" s="51"/>
      <c r="N965" s="631"/>
    </row>
    <row r="966" spans="1:14" s="293" customFormat="1" hidden="1" outlineLevel="1" x14ac:dyDescent="0.25">
      <c r="A966" s="35">
        <v>60</v>
      </c>
      <c r="B966" s="626"/>
      <c r="C966" s="51"/>
      <c r="D966" s="51"/>
      <c r="E966" s="51"/>
      <c r="F966" s="52"/>
      <c r="G966" s="51" t="s">
        <v>69</v>
      </c>
      <c r="H966" s="336"/>
      <c r="I966" s="51"/>
      <c r="J966" s="52"/>
      <c r="K966" s="51" t="s">
        <v>69</v>
      </c>
      <c r="L966" s="51"/>
      <c r="M966" s="51"/>
      <c r="N966" s="631"/>
    </row>
    <row r="967" spans="1:14" s="293" customFormat="1" hidden="1" outlineLevel="1" x14ac:dyDescent="0.25">
      <c r="A967" s="35">
        <v>61</v>
      </c>
      <c r="B967" s="626"/>
      <c r="C967" s="51"/>
      <c r="D967" s="51"/>
      <c r="E967" s="51"/>
      <c r="F967" s="52"/>
      <c r="G967" s="51" t="s">
        <v>69</v>
      </c>
      <c r="H967" s="336"/>
      <c r="I967" s="51"/>
      <c r="J967" s="52"/>
      <c r="K967" s="51" t="s">
        <v>69</v>
      </c>
      <c r="L967" s="51"/>
      <c r="M967" s="51"/>
      <c r="N967" s="631"/>
    </row>
    <row r="968" spans="1:14" s="293" customFormat="1" hidden="1" outlineLevel="1" x14ac:dyDescent="0.25">
      <c r="A968" s="35">
        <v>62</v>
      </c>
      <c r="B968" s="626"/>
      <c r="C968" s="51"/>
      <c r="D968" s="51"/>
      <c r="E968" s="51"/>
      <c r="F968" s="52"/>
      <c r="G968" s="51" t="s">
        <v>69</v>
      </c>
      <c r="H968" s="336"/>
      <c r="I968" s="51"/>
      <c r="J968" s="52"/>
      <c r="K968" s="51" t="s">
        <v>69</v>
      </c>
      <c r="L968" s="51"/>
      <c r="M968" s="51"/>
      <c r="N968" s="631"/>
    </row>
    <row r="969" spans="1:14" s="293" customFormat="1" hidden="1" outlineLevel="1" x14ac:dyDescent="0.25">
      <c r="A969" s="35">
        <v>63</v>
      </c>
      <c r="B969" s="626"/>
      <c r="C969" s="51"/>
      <c r="D969" s="51"/>
      <c r="E969" s="51"/>
      <c r="F969" s="52"/>
      <c r="G969" s="51" t="s">
        <v>69</v>
      </c>
      <c r="H969" s="336"/>
      <c r="I969" s="51"/>
      <c r="J969" s="52"/>
      <c r="K969" s="51" t="s">
        <v>69</v>
      </c>
      <c r="L969" s="51"/>
      <c r="M969" s="51"/>
      <c r="N969" s="631"/>
    </row>
    <row r="970" spans="1:14" s="293" customFormat="1" hidden="1" outlineLevel="1" x14ac:dyDescent="0.25">
      <c r="A970" s="35">
        <v>64</v>
      </c>
      <c r="B970" s="626"/>
      <c r="C970" s="51"/>
      <c r="D970" s="51"/>
      <c r="E970" s="51"/>
      <c r="F970" s="52"/>
      <c r="G970" s="51" t="s">
        <v>69</v>
      </c>
      <c r="H970" s="336"/>
      <c r="I970" s="51"/>
      <c r="J970" s="52"/>
      <c r="K970" s="51" t="s">
        <v>69</v>
      </c>
      <c r="L970" s="51"/>
      <c r="M970" s="51"/>
      <c r="N970" s="631"/>
    </row>
    <row r="971" spans="1:14" s="293" customFormat="1" hidden="1" outlineLevel="1" x14ac:dyDescent="0.25">
      <c r="A971" s="35">
        <v>65</v>
      </c>
      <c r="B971" s="626"/>
      <c r="C971" s="51"/>
      <c r="D971" s="51"/>
      <c r="E971" s="51"/>
      <c r="F971" s="52"/>
      <c r="G971" s="51" t="s">
        <v>69</v>
      </c>
      <c r="H971" s="336"/>
      <c r="I971" s="51"/>
      <c r="J971" s="52"/>
      <c r="K971" s="51" t="s">
        <v>69</v>
      </c>
      <c r="L971" s="51"/>
      <c r="M971" s="51"/>
      <c r="N971" s="631"/>
    </row>
    <row r="972" spans="1:14" s="293" customFormat="1" hidden="1" outlineLevel="1" x14ac:dyDescent="0.25">
      <c r="A972" s="35">
        <v>66</v>
      </c>
      <c r="B972" s="626"/>
      <c r="C972" s="51"/>
      <c r="D972" s="51"/>
      <c r="E972" s="51"/>
      <c r="F972" s="52"/>
      <c r="G972" s="51" t="s">
        <v>69</v>
      </c>
      <c r="H972" s="336"/>
      <c r="I972" s="51"/>
      <c r="J972" s="52"/>
      <c r="K972" s="51" t="s">
        <v>69</v>
      </c>
      <c r="L972" s="51"/>
      <c r="M972" s="51"/>
      <c r="N972" s="631"/>
    </row>
    <row r="973" spans="1:14" s="293" customFormat="1" hidden="1" outlineLevel="1" x14ac:dyDescent="0.25">
      <c r="A973" s="35">
        <v>67</v>
      </c>
      <c r="B973" s="626"/>
      <c r="C973" s="51"/>
      <c r="D973" s="51"/>
      <c r="E973" s="51"/>
      <c r="F973" s="52"/>
      <c r="G973" s="51" t="s">
        <v>69</v>
      </c>
      <c r="H973" s="336"/>
      <c r="I973" s="51"/>
      <c r="J973" s="52"/>
      <c r="K973" s="51" t="s">
        <v>69</v>
      </c>
      <c r="L973" s="51"/>
      <c r="M973" s="51"/>
      <c r="N973" s="631"/>
    </row>
    <row r="974" spans="1:14" s="293" customFormat="1" hidden="1" outlineLevel="1" x14ac:dyDescent="0.25">
      <c r="A974" s="35">
        <v>68</v>
      </c>
      <c r="B974" s="626"/>
      <c r="C974" s="51"/>
      <c r="D974" s="51"/>
      <c r="E974" s="51"/>
      <c r="F974" s="52"/>
      <c r="G974" s="51" t="s">
        <v>69</v>
      </c>
      <c r="H974" s="336"/>
      <c r="I974" s="51"/>
      <c r="J974" s="52"/>
      <c r="K974" s="51" t="s">
        <v>69</v>
      </c>
      <c r="L974" s="51"/>
      <c r="M974" s="51"/>
      <c r="N974" s="631"/>
    </row>
    <row r="975" spans="1:14" s="293" customFormat="1" hidden="1" outlineLevel="1" x14ac:dyDescent="0.25">
      <c r="A975" s="35">
        <v>69</v>
      </c>
      <c r="B975" s="626"/>
      <c r="C975" s="51"/>
      <c r="D975" s="51"/>
      <c r="E975" s="51"/>
      <c r="F975" s="52"/>
      <c r="G975" s="51" t="s">
        <v>69</v>
      </c>
      <c r="H975" s="336"/>
      <c r="I975" s="51"/>
      <c r="J975" s="52"/>
      <c r="K975" s="51" t="s">
        <v>69</v>
      </c>
      <c r="L975" s="51"/>
      <c r="M975" s="51"/>
      <c r="N975" s="631"/>
    </row>
    <row r="976" spans="1:14" s="293" customFormat="1" hidden="1" outlineLevel="1" x14ac:dyDescent="0.25">
      <c r="A976" s="35">
        <v>70</v>
      </c>
      <c r="B976" s="626"/>
      <c r="C976" s="51"/>
      <c r="D976" s="51"/>
      <c r="E976" s="51"/>
      <c r="F976" s="52"/>
      <c r="G976" s="51" t="s">
        <v>69</v>
      </c>
      <c r="H976" s="336"/>
      <c r="I976" s="51"/>
      <c r="J976" s="52"/>
      <c r="K976" s="51" t="s">
        <v>69</v>
      </c>
      <c r="L976" s="51"/>
      <c r="M976" s="51"/>
      <c r="N976" s="631"/>
    </row>
    <row r="977" spans="1:18" s="293" customFormat="1" hidden="1" outlineLevel="1" x14ac:dyDescent="0.25">
      <c r="A977" s="35">
        <v>71</v>
      </c>
      <c r="B977" s="626"/>
      <c r="C977" s="51"/>
      <c r="D977" s="51"/>
      <c r="E977" s="51"/>
      <c r="F977" s="52"/>
      <c r="G977" s="51" t="s">
        <v>69</v>
      </c>
      <c r="H977" s="336"/>
      <c r="I977" s="51"/>
      <c r="J977" s="52"/>
      <c r="K977" s="51" t="s">
        <v>69</v>
      </c>
      <c r="L977" s="51"/>
      <c r="M977" s="51"/>
      <c r="N977" s="631"/>
    </row>
    <row r="978" spans="1:18" s="293" customFormat="1" hidden="1" outlineLevel="1" x14ac:dyDescent="0.25">
      <c r="A978" s="35">
        <v>72</v>
      </c>
      <c r="B978" s="626"/>
      <c r="C978" s="51"/>
      <c r="D978" s="51"/>
      <c r="E978" s="51"/>
      <c r="F978" s="52"/>
      <c r="G978" s="51" t="s">
        <v>69</v>
      </c>
      <c r="H978" s="336"/>
      <c r="I978" s="51"/>
      <c r="J978" s="52"/>
      <c r="K978" s="51" t="s">
        <v>69</v>
      </c>
      <c r="L978" s="51"/>
      <c r="M978" s="51"/>
      <c r="N978" s="631"/>
    </row>
    <row r="979" spans="1:18" s="293" customFormat="1" hidden="1" outlineLevel="1" x14ac:dyDescent="0.25">
      <c r="A979" s="35">
        <v>73</v>
      </c>
      <c r="B979" s="626"/>
      <c r="C979" s="51"/>
      <c r="D979" s="51"/>
      <c r="E979" s="51"/>
      <c r="F979" s="52"/>
      <c r="G979" s="51" t="s">
        <v>69</v>
      </c>
      <c r="H979" s="336"/>
      <c r="I979" s="51"/>
      <c r="J979" s="52"/>
      <c r="K979" s="51" t="s">
        <v>69</v>
      </c>
      <c r="L979" s="51"/>
      <c r="M979" s="51"/>
      <c r="N979" s="631"/>
    </row>
    <row r="980" spans="1:18" s="293" customFormat="1" hidden="1" outlineLevel="1" x14ac:dyDescent="0.25">
      <c r="A980" s="35">
        <v>74</v>
      </c>
      <c r="B980" s="626"/>
      <c r="C980" s="51"/>
      <c r="D980" s="51"/>
      <c r="E980" s="51"/>
      <c r="F980" s="52"/>
      <c r="G980" s="51" t="s">
        <v>69</v>
      </c>
      <c r="H980" s="336"/>
      <c r="I980" s="51"/>
      <c r="J980" s="52"/>
      <c r="K980" s="51" t="s">
        <v>69</v>
      </c>
      <c r="L980" s="51"/>
      <c r="M980" s="51"/>
      <c r="N980" s="631"/>
    </row>
    <row r="981" spans="1:18" s="293" customFormat="1" hidden="1" outlineLevel="1" x14ac:dyDescent="0.25">
      <c r="A981" s="35">
        <v>75</v>
      </c>
      <c r="B981" s="626"/>
      <c r="C981" s="51"/>
      <c r="D981" s="51"/>
      <c r="E981" s="51"/>
      <c r="F981" s="52"/>
      <c r="G981" s="51" t="s">
        <v>69</v>
      </c>
      <c r="H981" s="336"/>
      <c r="I981" s="51"/>
      <c r="J981" s="52"/>
      <c r="K981" s="51" t="s">
        <v>69</v>
      </c>
      <c r="L981" s="51"/>
      <c r="M981" s="51"/>
      <c r="N981" s="631"/>
    </row>
    <row r="982" spans="1:18" s="293" customFormat="1" hidden="1" outlineLevel="1" x14ac:dyDescent="0.25">
      <c r="A982" s="35">
        <v>76</v>
      </c>
      <c r="B982" s="626"/>
      <c r="C982" s="51"/>
      <c r="D982" s="51"/>
      <c r="E982" s="51"/>
      <c r="F982" s="52"/>
      <c r="G982" s="51" t="s">
        <v>69</v>
      </c>
      <c r="H982" s="336"/>
      <c r="I982" s="51"/>
      <c r="J982" s="52"/>
      <c r="K982" s="51" t="s">
        <v>69</v>
      </c>
      <c r="L982" s="51"/>
      <c r="M982" s="51"/>
      <c r="N982" s="631"/>
    </row>
    <row r="983" spans="1:18" s="293" customFormat="1" hidden="1" outlineLevel="1" x14ac:dyDescent="0.25">
      <c r="A983" s="35">
        <v>77</v>
      </c>
      <c r="B983" s="626"/>
      <c r="C983" s="51"/>
      <c r="D983" s="51"/>
      <c r="E983" s="51"/>
      <c r="F983" s="52"/>
      <c r="G983" s="51" t="s">
        <v>69</v>
      </c>
      <c r="H983" s="336"/>
      <c r="I983" s="51"/>
      <c r="J983" s="52"/>
      <c r="K983" s="51" t="s">
        <v>69</v>
      </c>
      <c r="L983" s="51"/>
      <c r="M983" s="51"/>
      <c r="N983" s="631"/>
    </row>
    <row r="984" spans="1:18" s="293" customFormat="1" hidden="1" outlineLevel="1" x14ac:dyDescent="0.25">
      <c r="A984" s="51">
        <v>78</v>
      </c>
      <c r="B984" s="626"/>
      <c r="C984" s="51"/>
      <c r="D984" s="51"/>
      <c r="E984" s="51"/>
      <c r="F984" s="52"/>
      <c r="G984" s="51" t="s">
        <v>69</v>
      </c>
      <c r="H984" s="336"/>
      <c r="I984" s="51"/>
      <c r="J984" s="52"/>
      <c r="K984" s="51" t="s">
        <v>69</v>
      </c>
      <c r="L984" s="51"/>
      <c r="M984" s="51"/>
      <c r="N984" s="631"/>
      <c r="O984" s="200"/>
      <c r="P984" s="200"/>
      <c r="Q984" s="200"/>
      <c r="R984" s="200"/>
    </row>
    <row r="985" spans="1:18" s="293" customFormat="1" hidden="1" outlineLevel="1" x14ac:dyDescent="0.25">
      <c r="A985" s="51">
        <v>79</v>
      </c>
      <c r="B985" s="626"/>
      <c r="C985" s="51"/>
      <c r="D985" s="51"/>
      <c r="E985" s="51"/>
      <c r="F985" s="52"/>
      <c r="G985" s="51" t="s">
        <v>69</v>
      </c>
      <c r="H985" s="336"/>
      <c r="I985" s="51"/>
      <c r="J985" s="52"/>
      <c r="K985" s="51" t="s">
        <v>69</v>
      </c>
      <c r="L985" s="51"/>
      <c r="M985" s="51"/>
      <c r="N985" s="631"/>
      <c r="O985" s="200"/>
      <c r="P985" s="200"/>
      <c r="Q985" s="200"/>
      <c r="R985" s="200"/>
    </row>
    <row r="986" spans="1:18" s="293" customFormat="1" hidden="1" outlineLevel="1" x14ac:dyDescent="0.25">
      <c r="A986" s="51">
        <v>80</v>
      </c>
      <c r="B986" s="626"/>
      <c r="C986" s="51"/>
      <c r="D986" s="51"/>
      <c r="E986" s="51"/>
      <c r="F986" s="52"/>
      <c r="G986" s="51" t="s">
        <v>69</v>
      </c>
      <c r="H986" s="336"/>
      <c r="I986" s="51"/>
      <c r="J986" s="52"/>
      <c r="K986" s="51" t="s">
        <v>69</v>
      </c>
      <c r="L986" s="51"/>
      <c r="M986" s="51"/>
      <c r="N986" s="631"/>
      <c r="O986" s="200"/>
      <c r="P986" s="200"/>
      <c r="Q986" s="200"/>
      <c r="R986" s="200"/>
    </row>
    <row r="987" spans="1:18" s="293" customFormat="1" hidden="1" outlineLevel="1" x14ac:dyDescent="0.25">
      <c r="A987" s="51">
        <v>81</v>
      </c>
      <c r="B987" s="626"/>
      <c r="C987" s="51"/>
      <c r="D987" s="51"/>
      <c r="E987" s="51"/>
      <c r="F987" s="52"/>
      <c r="G987" s="51" t="s">
        <v>69</v>
      </c>
      <c r="H987" s="336"/>
      <c r="I987" s="51"/>
      <c r="J987" s="52"/>
      <c r="K987" s="51" t="s">
        <v>69</v>
      </c>
      <c r="L987" s="51"/>
      <c r="M987" s="51"/>
      <c r="N987" s="631"/>
      <c r="O987" s="200"/>
      <c r="P987" s="200"/>
      <c r="Q987" s="200"/>
      <c r="R987" s="200"/>
    </row>
    <row r="988" spans="1:18" s="293" customFormat="1" hidden="1" outlineLevel="1" x14ac:dyDescent="0.25">
      <c r="A988" s="51">
        <v>82</v>
      </c>
      <c r="B988" s="626"/>
      <c r="C988" s="51"/>
      <c r="D988" s="51"/>
      <c r="E988" s="51"/>
      <c r="F988" s="52"/>
      <c r="G988" s="51" t="s">
        <v>69</v>
      </c>
      <c r="H988" s="336"/>
      <c r="I988" s="51"/>
      <c r="J988" s="52"/>
      <c r="K988" s="51" t="s">
        <v>69</v>
      </c>
      <c r="L988" s="51"/>
      <c r="M988" s="51"/>
      <c r="N988" s="631"/>
      <c r="O988" s="200"/>
      <c r="P988" s="200"/>
      <c r="Q988" s="200"/>
      <c r="R988" s="200"/>
    </row>
    <row r="989" spans="1:18" s="293" customFormat="1" hidden="1" outlineLevel="1" x14ac:dyDescent="0.25">
      <c r="A989" s="51">
        <v>83</v>
      </c>
      <c r="B989" s="626"/>
      <c r="C989" s="51"/>
      <c r="D989" s="51"/>
      <c r="E989" s="51"/>
      <c r="F989" s="52"/>
      <c r="G989" s="51" t="s">
        <v>69</v>
      </c>
      <c r="H989" s="336"/>
      <c r="I989" s="51"/>
      <c r="J989" s="52"/>
      <c r="K989" s="51" t="s">
        <v>69</v>
      </c>
      <c r="L989" s="51"/>
      <c r="M989" s="51"/>
      <c r="N989" s="631"/>
      <c r="O989" s="200"/>
      <c r="P989" s="200"/>
      <c r="Q989" s="200"/>
      <c r="R989" s="200"/>
    </row>
    <row r="990" spans="1:18" s="293" customFormat="1" hidden="1" outlineLevel="1" x14ac:dyDescent="0.25">
      <c r="A990" s="51">
        <v>84</v>
      </c>
      <c r="B990" s="626"/>
      <c r="C990" s="51"/>
      <c r="D990" s="51"/>
      <c r="E990" s="51"/>
      <c r="F990" s="52"/>
      <c r="G990" s="51" t="s">
        <v>69</v>
      </c>
      <c r="H990" s="336"/>
      <c r="I990" s="51"/>
      <c r="J990" s="52"/>
      <c r="K990" s="51" t="s">
        <v>69</v>
      </c>
      <c r="L990" s="51"/>
      <c r="M990" s="51"/>
      <c r="N990" s="631"/>
      <c r="O990" s="200"/>
      <c r="P990" s="200"/>
      <c r="Q990" s="200"/>
      <c r="R990" s="200"/>
    </row>
    <row r="991" spans="1:18" s="293" customFormat="1" hidden="1" outlineLevel="1" x14ac:dyDescent="0.25">
      <c r="A991" s="51">
        <v>85</v>
      </c>
      <c r="B991" s="626"/>
      <c r="C991" s="51"/>
      <c r="D991" s="51"/>
      <c r="E991" s="51"/>
      <c r="F991" s="52"/>
      <c r="G991" s="51" t="s">
        <v>69</v>
      </c>
      <c r="H991" s="336"/>
      <c r="I991" s="51"/>
      <c r="J991" s="52"/>
      <c r="K991" s="51" t="s">
        <v>69</v>
      </c>
      <c r="L991" s="51"/>
      <c r="M991" s="51"/>
      <c r="N991" s="631"/>
      <c r="O991" s="200"/>
      <c r="P991" s="200"/>
      <c r="Q991" s="200"/>
      <c r="R991" s="200"/>
    </row>
    <row r="992" spans="1:18" s="293" customFormat="1" hidden="1" outlineLevel="1" x14ac:dyDescent="0.25">
      <c r="A992" s="51">
        <v>86</v>
      </c>
      <c r="B992" s="626"/>
      <c r="C992" s="51"/>
      <c r="D992" s="51"/>
      <c r="E992" s="51"/>
      <c r="F992" s="52"/>
      <c r="G992" s="51" t="s">
        <v>69</v>
      </c>
      <c r="H992" s="336"/>
      <c r="I992" s="51"/>
      <c r="J992" s="52"/>
      <c r="K992" s="51" t="s">
        <v>69</v>
      </c>
      <c r="L992" s="51"/>
      <c r="M992" s="51"/>
      <c r="N992" s="631"/>
      <c r="O992" s="200"/>
      <c r="P992" s="200"/>
      <c r="Q992" s="200"/>
      <c r="R992" s="200"/>
    </row>
    <row r="993" spans="1:18" s="293" customFormat="1" hidden="1" outlineLevel="1" x14ac:dyDescent="0.25">
      <c r="A993" s="51">
        <v>87</v>
      </c>
      <c r="B993" s="626"/>
      <c r="C993" s="51"/>
      <c r="D993" s="51"/>
      <c r="E993" s="51"/>
      <c r="F993" s="52"/>
      <c r="G993" s="51" t="s">
        <v>69</v>
      </c>
      <c r="H993" s="336"/>
      <c r="I993" s="51"/>
      <c r="J993" s="52"/>
      <c r="K993" s="51" t="s">
        <v>69</v>
      </c>
      <c r="L993" s="51"/>
      <c r="M993" s="51"/>
      <c r="N993" s="631"/>
      <c r="O993" s="200"/>
      <c r="P993" s="200"/>
      <c r="Q993" s="200"/>
      <c r="R993" s="200"/>
    </row>
    <row r="994" spans="1:18" s="293" customFormat="1" hidden="1" outlineLevel="1" x14ac:dyDescent="0.25">
      <c r="A994" s="51">
        <v>88</v>
      </c>
      <c r="B994" s="626"/>
      <c r="C994" s="51"/>
      <c r="D994" s="51"/>
      <c r="E994" s="51"/>
      <c r="F994" s="52"/>
      <c r="G994" s="51" t="s">
        <v>69</v>
      </c>
      <c r="H994" s="336"/>
      <c r="I994" s="51"/>
      <c r="J994" s="52"/>
      <c r="K994" s="51" t="s">
        <v>69</v>
      </c>
      <c r="L994" s="51"/>
      <c r="M994" s="51"/>
      <c r="N994" s="631"/>
      <c r="O994" s="200"/>
      <c r="P994" s="200"/>
      <c r="Q994" s="200"/>
      <c r="R994" s="200"/>
    </row>
    <row r="995" spans="1:18" s="293" customFormat="1" hidden="1" outlineLevel="1" x14ac:dyDescent="0.25">
      <c r="A995" s="51">
        <v>89</v>
      </c>
      <c r="B995" s="626"/>
      <c r="C995" s="51"/>
      <c r="D995" s="51"/>
      <c r="E995" s="51"/>
      <c r="F995" s="52"/>
      <c r="G995" s="51" t="s">
        <v>69</v>
      </c>
      <c r="H995" s="336"/>
      <c r="I995" s="51"/>
      <c r="J995" s="52"/>
      <c r="K995" s="51" t="s">
        <v>69</v>
      </c>
      <c r="L995" s="51"/>
      <c r="M995" s="51"/>
      <c r="N995" s="631"/>
      <c r="O995" s="200"/>
      <c r="P995" s="200"/>
      <c r="Q995" s="200"/>
      <c r="R995" s="200"/>
    </row>
    <row r="996" spans="1:18" s="293" customFormat="1" hidden="1" outlineLevel="1" x14ac:dyDescent="0.25">
      <c r="A996" s="51">
        <v>90</v>
      </c>
      <c r="B996" s="626"/>
      <c r="C996" s="51"/>
      <c r="D996" s="51"/>
      <c r="E996" s="51"/>
      <c r="F996" s="52"/>
      <c r="G996" s="51" t="s">
        <v>69</v>
      </c>
      <c r="H996" s="336"/>
      <c r="I996" s="51"/>
      <c r="J996" s="52"/>
      <c r="K996" s="51" t="s">
        <v>69</v>
      </c>
      <c r="L996" s="51"/>
      <c r="M996" s="51"/>
      <c r="N996" s="631"/>
      <c r="O996" s="200"/>
      <c r="P996" s="200"/>
      <c r="Q996" s="200"/>
      <c r="R996" s="200"/>
    </row>
    <row r="997" spans="1:18" s="293" customFormat="1" hidden="1" outlineLevel="1" x14ac:dyDescent="0.25">
      <c r="A997" s="51">
        <v>91</v>
      </c>
      <c r="B997" s="626"/>
      <c r="C997" s="51"/>
      <c r="D997" s="51"/>
      <c r="E997" s="51"/>
      <c r="F997" s="52"/>
      <c r="G997" s="51" t="s">
        <v>69</v>
      </c>
      <c r="H997" s="336"/>
      <c r="I997" s="51"/>
      <c r="J997" s="52"/>
      <c r="K997" s="51" t="s">
        <v>69</v>
      </c>
      <c r="L997" s="51"/>
      <c r="M997" s="51"/>
      <c r="N997" s="631"/>
    </row>
    <row r="998" spans="1:18" s="293" customFormat="1" hidden="1" outlineLevel="1" x14ac:dyDescent="0.25">
      <c r="A998" s="51">
        <v>92</v>
      </c>
      <c r="B998" s="626"/>
      <c r="C998" s="51"/>
      <c r="D998" s="51"/>
      <c r="E998" s="51"/>
      <c r="F998" s="52"/>
      <c r="G998" s="51" t="s">
        <v>69</v>
      </c>
      <c r="H998" s="336"/>
      <c r="I998" s="51"/>
      <c r="J998" s="52"/>
      <c r="K998" s="51" t="s">
        <v>69</v>
      </c>
      <c r="L998" s="51"/>
      <c r="M998" s="51"/>
      <c r="N998" s="631"/>
    </row>
    <row r="999" spans="1:18" s="293" customFormat="1" hidden="1" outlineLevel="1" x14ac:dyDescent="0.25">
      <c r="A999" s="51">
        <v>93</v>
      </c>
      <c r="B999" s="626"/>
      <c r="C999" s="51"/>
      <c r="D999" s="51"/>
      <c r="E999" s="51"/>
      <c r="F999" s="52"/>
      <c r="G999" s="51" t="s">
        <v>69</v>
      </c>
      <c r="H999" s="336"/>
      <c r="I999" s="51"/>
      <c r="J999" s="52"/>
      <c r="K999" s="51" t="s">
        <v>69</v>
      </c>
      <c r="L999" s="51"/>
      <c r="M999" s="51"/>
      <c r="N999" s="631"/>
    </row>
    <row r="1000" spans="1:18" s="293" customFormat="1" hidden="1" outlineLevel="1" x14ac:dyDescent="0.25">
      <c r="A1000" s="51">
        <v>94</v>
      </c>
      <c r="B1000" s="626"/>
      <c r="C1000" s="51"/>
      <c r="D1000" s="51"/>
      <c r="E1000" s="51"/>
      <c r="F1000" s="52"/>
      <c r="G1000" s="51" t="s">
        <v>69</v>
      </c>
      <c r="H1000" s="336"/>
      <c r="I1000" s="51"/>
      <c r="J1000" s="52"/>
      <c r="K1000" s="51" t="s">
        <v>69</v>
      </c>
      <c r="L1000" s="51"/>
      <c r="M1000" s="51"/>
      <c r="N1000" s="631"/>
    </row>
    <row r="1001" spans="1:18" s="293" customFormat="1" hidden="1" outlineLevel="1" x14ac:dyDescent="0.25">
      <c r="A1001" s="51">
        <v>95</v>
      </c>
      <c r="B1001" s="626"/>
      <c r="C1001" s="51"/>
      <c r="D1001" s="51"/>
      <c r="E1001" s="51"/>
      <c r="F1001" s="52"/>
      <c r="G1001" s="51" t="s">
        <v>69</v>
      </c>
      <c r="H1001" s="336"/>
      <c r="I1001" s="51"/>
      <c r="J1001" s="52"/>
      <c r="K1001" s="51" t="s">
        <v>69</v>
      </c>
      <c r="L1001" s="51"/>
      <c r="M1001" s="51"/>
      <c r="N1001" s="631"/>
    </row>
    <row r="1002" spans="1:18" s="293" customFormat="1" hidden="1" outlineLevel="1" x14ac:dyDescent="0.25">
      <c r="A1002" s="51">
        <v>96</v>
      </c>
      <c r="B1002" s="626"/>
      <c r="C1002" s="51"/>
      <c r="D1002" s="51"/>
      <c r="E1002" s="51"/>
      <c r="F1002" s="52"/>
      <c r="G1002" s="51" t="s">
        <v>69</v>
      </c>
      <c r="H1002" s="336"/>
      <c r="I1002" s="51"/>
      <c r="J1002" s="52"/>
      <c r="K1002" s="51" t="s">
        <v>69</v>
      </c>
      <c r="L1002" s="51"/>
      <c r="M1002" s="51"/>
      <c r="N1002" s="631"/>
    </row>
    <row r="1003" spans="1:18" s="293" customFormat="1" hidden="1" outlineLevel="1" x14ac:dyDescent="0.25">
      <c r="A1003" s="263">
        <v>97</v>
      </c>
      <c r="B1003" s="225"/>
      <c r="C1003" s="629"/>
      <c r="D1003" s="52"/>
      <c r="E1003" s="52"/>
      <c r="F1003" s="263"/>
      <c r="G1003" s="52"/>
      <c r="H1003" s="336"/>
      <c r="I1003" s="52"/>
      <c r="J1003" s="52"/>
      <c r="K1003" s="51" t="s">
        <v>69</v>
      </c>
      <c r="L1003" s="51"/>
      <c r="M1003" s="51"/>
      <c r="N1003" s="632"/>
    </row>
    <row r="1004" spans="1:18" s="293" customFormat="1" hidden="1" outlineLevel="1" x14ac:dyDescent="0.25">
      <c r="A1004" s="51">
        <v>98</v>
      </c>
      <c r="B1004" s="155"/>
      <c r="C1004" s="1"/>
      <c r="H1004" s="200"/>
      <c r="I1004" s="200"/>
      <c r="J1004" s="200"/>
      <c r="K1004" s="200"/>
      <c r="L1004" s="200"/>
      <c r="M1004" s="200"/>
      <c r="N1004" s="631"/>
    </row>
    <row r="1005" spans="1:18" s="293" customFormat="1" hidden="1" outlineLevel="1" x14ac:dyDescent="0.25">
      <c r="A1005" s="263">
        <v>99</v>
      </c>
      <c r="B1005" s="155"/>
      <c r="C1005" s="1"/>
      <c r="N1005" s="1"/>
    </row>
    <row r="1006" spans="1:18" s="293" customFormat="1" hidden="1" outlineLevel="1" x14ac:dyDescent="0.25">
      <c r="A1006" s="51">
        <v>100</v>
      </c>
      <c r="B1006" s="155"/>
      <c r="C1006" s="1"/>
      <c r="N1006" s="1"/>
    </row>
    <row r="1007" spans="1:18" s="293" customFormat="1" hidden="1" outlineLevel="1" x14ac:dyDescent="0.25">
      <c r="A1007" s="263">
        <v>101</v>
      </c>
      <c r="B1007" s="444"/>
      <c r="C1007" s="629"/>
      <c r="D1007" s="52"/>
      <c r="E1007" s="52"/>
      <c r="F1007" s="263"/>
      <c r="G1007" s="52"/>
      <c r="H1007" s="336"/>
      <c r="I1007" s="52"/>
      <c r="J1007" s="52"/>
      <c r="K1007" s="51"/>
      <c r="L1007" s="51"/>
      <c r="M1007" s="51"/>
      <c r="N1007" s="632"/>
    </row>
    <row r="1008" spans="1:18" s="293" customFormat="1" hidden="1" outlineLevel="1" x14ac:dyDescent="0.25">
      <c r="A1008" s="51">
        <v>102</v>
      </c>
      <c r="B1008" s="444"/>
      <c r="C1008" s="629"/>
      <c r="D1008" s="52"/>
      <c r="E1008" s="52"/>
      <c r="F1008" s="263"/>
      <c r="G1008" s="52"/>
      <c r="H1008" s="336"/>
      <c r="I1008" s="52"/>
      <c r="J1008" s="52"/>
      <c r="K1008" s="51"/>
      <c r="L1008" s="51"/>
      <c r="M1008" s="51"/>
      <c r="N1008" s="632"/>
    </row>
    <row r="1009" spans="1:14" s="293" customFormat="1" hidden="1" outlineLevel="1" x14ac:dyDescent="0.25">
      <c r="A1009" s="263">
        <v>103</v>
      </c>
      <c r="B1009" s="444"/>
      <c r="C1009" s="629"/>
      <c r="D1009" s="52"/>
      <c r="E1009" s="52"/>
      <c r="F1009" s="263"/>
      <c r="G1009" s="52"/>
      <c r="H1009" s="336"/>
      <c r="I1009" s="52"/>
      <c r="J1009" s="52"/>
      <c r="K1009" s="51"/>
      <c r="L1009" s="51"/>
      <c r="M1009" s="51"/>
      <c r="N1009" s="632"/>
    </row>
    <row r="1010" spans="1:14" s="293" customFormat="1" hidden="1" outlineLevel="1" x14ac:dyDescent="0.25">
      <c r="A1010" s="51">
        <v>104</v>
      </c>
      <c r="B1010" s="444"/>
      <c r="C1010" s="629"/>
      <c r="D1010" s="52"/>
      <c r="E1010" s="52"/>
      <c r="F1010" s="263"/>
      <c r="G1010" s="52"/>
      <c r="H1010" s="336"/>
      <c r="I1010" s="52"/>
      <c r="J1010" s="52"/>
      <c r="K1010" s="51"/>
      <c r="L1010" s="51"/>
      <c r="M1010" s="51"/>
      <c r="N1010" s="632"/>
    </row>
    <row r="1011" spans="1:14" s="293" customFormat="1" hidden="1" outlineLevel="1" x14ac:dyDescent="0.25">
      <c r="A1011" s="263">
        <v>105</v>
      </c>
      <c r="B1011" s="444"/>
      <c r="C1011" s="629"/>
      <c r="D1011" s="52"/>
      <c r="E1011" s="52"/>
      <c r="F1011" s="263"/>
      <c r="G1011" s="52"/>
      <c r="H1011" s="336"/>
      <c r="I1011" s="52"/>
      <c r="J1011" s="52"/>
      <c r="K1011" s="51"/>
      <c r="L1011" s="51"/>
      <c r="M1011" s="51"/>
      <c r="N1011" s="632"/>
    </row>
    <row r="1012" spans="1:14" s="293" customFormat="1" hidden="1" outlineLevel="1" x14ac:dyDescent="0.25">
      <c r="A1012" s="51">
        <v>106</v>
      </c>
      <c r="B1012" s="444"/>
      <c r="C1012" s="629"/>
      <c r="D1012" s="52"/>
      <c r="E1012" s="52"/>
      <c r="F1012" s="263"/>
      <c r="G1012" s="52"/>
      <c r="H1012" s="336"/>
      <c r="I1012" s="52"/>
      <c r="J1012" s="52"/>
      <c r="K1012" s="51"/>
      <c r="L1012" s="51"/>
      <c r="M1012" s="51"/>
      <c r="N1012" s="632"/>
    </row>
    <row r="1013" spans="1:14" s="293" customFormat="1" hidden="1" outlineLevel="1" x14ac:dyDescent="0.25">
      <c r="A1013" s="263">
        <v>107</v>
      </c>
      <c r="B1013" s="444"/>
      <c r="C1013" s="629"/>
      <c r="D1013" s="52"/>
      <c r="E1013" s="52"/>
      <c r="F1013" s="263"/>
      <c r="G1013" s="52"/>
      <c r="H1013" s="336"/>
      <c r="I1013" s="52"/>
      <c r="J1013" s="52"/>
      <c r="K1013" s="51"/>
      <c r="L1013" s="51"/>
      <c r="M1013" s="51"/>
      <c r="N1013" s="632"/>
    </row>
    <row r="1014" spans="1:14" s="293" customFormat="1" hidden="1" outlineLevel="1" x14ac:dyDescent="0.25">
      <c r="A1014" s="51">
        <v>108</v>
      </c>
      <c r="B1014" s="444"/>
      <c r="C1014" s="629"/>
      <c r="D1014" s="52"/>
      <c r="E1014" s="52"/>
      <c r="F1014" s="263"/>
      <c r="G1014" s="52"/>
      <c r="H1014" s="336"/>
      <c r="I1014" s="52"/>
      <c r="J1014" s="52"/>
      <c r="K1014" s="51"/>
      <c r="L1014" s="51"/>
      <c r="M1014" s="51"/>
      <c r="N1014" s="632"/>
    </row>
    <row r="1015" spans="1:14" s="293" customFormat="1" hidden="1" outlineLevel="1" x14ac:dyDescent="0.25">
      <c r="A1015" s="263">
        <v>109</v>
      </c>
      <c r="B1015" s="444"/>
      <c r="C1015" s="629"/>
      <c r="D1015" s="52"/>
      <c r="E1015" s="52"/>
      <c r="F1015" s="263"/>
      <c r="G1015" s="52"/>
      <c r="H1015" s="336"/>
      <c r="I1015" s="52"/>
      <c r="J1015" s="52"/>
      <c r="K1015" s="51"/>
      <c r="L1015" s="51"/>
      <c r="M1015" s="51"/>
      <c r="N1015" s="632"/>
    </row>
    <row r="1016" spans="1:14" s="293" customFormat="1" hidden="1" outlineLevel="1" x14ac:dyDescent="0.25">
      <c r="A1016" s="51">
        <v>110</v>
      </c>
      <c r="B1016" s="444"/>
      <c r="C1016" s="629"/>
      <c r="D1016" s="52"/>
      <c r="E1016" s="52"/>
      <c r="F1016" s="263"/>
      <c r="G1016" s="52"/>
      <c r="H1016" s="336"/>
      <c r="I1016" s="52"/>
      <c r="J1016" s="52"/>
      <c r="K1016" s="51"/>
      <c r="L1016" s="51"/>
      <c r="M1016" s="51"/>
      <c r="N1016" s="632"/>
    </row>
    <row r="1017" spans="1:14" s="293" customFormat="1" hidden="1" outlineLevel="1" x14ac:dyDescent="0.25">
      <c r="A1017" s="263">
        <v>111</v>
      </c>
      <c r="B1017" s="444"/>
      <c r="C1017" s="629"/>
      <c r="D1017" s="52"/>
      <c r="E1017" s="52"/>
      <c r="F1017" s="263"/>
      <c r="G1017" s="52"/>
      <c r="H1017" s="336"/>
      <c r="I1017" s="52"/>
      <c r="J1017" s="52"/>
      <c r="K1017" s="51"/>
      <c r="L1017" s="51"/>
      <c r="M1017" s="51"/>
      <c r="N1017" s="632"/>
    </row>
    <row r="1018" spans="1:14" s="293" customFormat="1" hidden="1" outlineLevel="1" x14ac:dyDescent="0.25">
      <c r="A1018" s="51">
        <v>112</v>
      </c>
      <c r="B1018" s="444"/>
      <c r="C1018" s="629"/>
      <c r="D1018" s="52"/>
      <c r="E1018" s="52"/>
      <c r="F1018" s="263"/>
      <c r="G1018" s="52"/>
      <c r="H1018" s="336"/>
      <c r="I1018" s="52"/>
      <c r="J1018" s="52"/>
      <c r="K1018" s="51"/>
      <c r="L1018" s="51"/>
      <c r="M1018" s="51"/>
      <c r="N1018" s="632"/>
    </row>
    <row r="1019" spans="1:14" s="293" customFormat="1" hidden="1" outlineLevel="1" x14ac:dyDescent="0.25">
      <c r="A1019" s="263">
        <v>113</v>
      </c>
      <c r="B1019" s="444"/>
      <c r="C1019" s="629"/>
      <c r="D1019" s="52"/>
      <c r="E1019" s="52"/>
      <c r="F1019" s="263"/>
      <c r="G1019" s="52"/>
      <c r="H1019" s="336"/>
      <c r="I1019" s="52"/>
      <c r="J1019" s="52"/>
      <c r="K1019" s="51"/>
      <c r="L1019" s="51"/>
      <c r="M1019" s="51"/>
      <c r="N1019" s="632"/>
    </row>
    <row r="1020" spans="1:14" s="293" customFormat="1" hidden="1" outlineLevel="1" x14ac:dyDescent="0.25">
      <c r="A1020" s="51">
        <v>114</v>
      </c>
      <c r="B1020" s="444"/>
      <c r="C1020" s="629"/>
      <c r="D1020" s="52"/>
      <c r="E1020" s="52"/>
      <c r="F1020" s="263"/>
      <c r="G1020" s="52"/>
      <c r="H1020" s="336"/>
      <c r="I1020" s="52"/>
      <c r="J1020" s="52"/>
      <c r="K1020" s="51"/>
      <c r="L1020" s="51"/>
      <c r="M1020" s="51"/>
      <c r="N1020" s="632"/>
    </row>
    <row r="1021" spans="1:14" s="293" customFormat="1" hidden="1" outlineLevel="1" x14ac:dyDescent="0.25">
      <c r="A1021" s="263">
        <v>115</v>
      </c>
      <c r="B1021" s="444"/>
      <c r="C1021" s="629"/>
      <c r="D1021" s="52"/>
      <c r="E1021" s="52"/>
      <c r="F1021" s="263"/>
      <c r="G1021" s="52"/>
      <c r="H1021" s="336"/>
      <c r="I1021" s="52"/>
      <c r="J1021" s="52"/>
      <c r="K1021" s="51"/>
      <c r="L1021" s="51"/>
      <c r="M1021" s="51"/>
      <c r="N1021" s="632"/>
    </row>
    <row r="1022" spans="1:14" s="293" customFormat="1" hidden="1" outlineLevel="1" x14ac:dyDescent="0.25">
      <c r="A1022" s="51">
        <v>116</v>
      </c>
      <c r="B1022" s="444"/>
      <c r="C1022" s="629"/>
      <c r="D1022" s="52"/>
      <c r="E1022" s="52"/>
      <c r="F1022" s="263"/>
      <c r="G1022" s="52"/>
      <c r="H1022" s="336"/>
      <c r="I1022" s="52"/>
      <c r="J1022" s="52"/>
      <c r="K1022" s="51"/>
      <c r="L1022" s="51"/>
      <c r="M1022" s="51"/>
      <c r="N1022" s="632"/>
    </row>
    <row r="1023" spans="1:14" s="293" customFormat="1" hidden="1" outlineLevel="1" x14ac:dyDescent="0.25">
      <c r="A1023" s="263">
        <v>117</v>
      </c>
      <c r="B1023" s="444"/>
      <c r="C1023" s="629"/>
      <c r="D1023" s="52"/>
      <c r="E1023" s="52"/>
      <c r="F1023" s="263"/>
      <c r="G1023" s="52"/>
      <c r="H1023" s="336"/>
      <c r="I1023" s="52"/>
      <c r="J1023" s="52"/>
      <c r="K1023" s="51"/>
      <c r="L1023" s="51"/>
      <c r="M1023" s="51"/>
      <c r="N1023" s="632"/>
    </row>
    <row r="1024" spans="1:14" s="293" customFormat="1" hidden="1" outlineLevel="1" x14ac:dyDescent="0.25">
      <c r="A1024" s="51">
        <v>118</v>
      </c>
      <c r="B1024" s="444"/>
      <c r="C1024" s="629"/>
      <c r="D1024" s="52"/>
      <c r="E1024" s="52"/>
      <c r="F1024" s="263"/>
      <c r="G1024" s="52"/>
      <c r="H1024" s="336"/>
      <c r="I1024" s="52"/>
      <c r="J1024" s="52"/>
      <c r="K1024" s="51"/>
      <c r="L1024" s="51"/>
      <c r="M1024" s="51"/>
      <c r="N1024" s="632"/>
    </row>
    <row r="1025" spans="1:14" s="293" customFormat="1" hidden="1" outlineLevel="1" x14ac:dyDescent="0.25">
      <c r="A1025" s="263">
        <v>119</v>
      </c>
      <c r="B1025" s="444"/>
      <c r="C1025" s="629"/>
      <c r="D1025" s="52"/>
      <c r="E1025" s="52"/>
      <c r="F1025" s="263"/>
      <c r="G1025" s="52"/>
      <c r="H1025" s="336"/>
      <c r="I1025" s="52"/>
      <c r="J1025" s="52"/>
      <c r="K1025" s="51"/>
      <c r="L1025" s="51"/>
      <c r="M1025" s="51"/>
      <c r="N1025" s="632"/>
    </row>
    <row r="1026" spans="1:14" s="293" customFormat="1" hidden="1" outlineLevel="1" x14ac:dyDescent="0.25">
      <c r="A1026" s="51">
        <v>120</v>
      </c>
      <c r="B1026" s="444"/>
      <c r="C1026" s="629"/>
      <c r="D1026" s="52"/>
      <c r="E1026" s="52"/>
      <c r="F1026" s="263"/>
      <c r="G1026" s="52"/>
      <c r="H1026" s="336"/>
      <c r="I1026" s="52"/>
      <c r="J1026" s="52"/>
      <c r="K1026" s="51"/>
      <c r="L1026" s="51"/>
      <c r="M1026" s="51"/>
      <c r="N1026" s="632"/>
    </row>
    <row r="1027" spans="1:14" s="293" customFormat="1" hidden="1" outlineLevel="1" x14ac:dyDescent="0.25">
      <c r="A1027" s="263">
        <v>121</v>
      </c>
      <c r="B1027" s="444"/>
      <c r="C1027" s="629"/>
      <c r="D1027" s="52"/>
      <c r="E1027" s="52"/>
      <c r="F1027" s="263"/>
      <c r="G1027" s="52"/>
      <c r="H1027" s="336"/>
      <c r="I1027" s="52"/>
      <c r="J1027" s="52"/>
      <c r="K1027" s="51"/>
      <c r="L1027" s="51"/>
      <c r="M1027" s="51"/>
      <c r="N1027" s="632"/>
    </row>
    <row r="1028" spans="1:14" s="293" customFormat="1" hidden="1" outlineLevel="1" x14ac:dyDescent="0.25">
      <c r="A1028" s="51">
        <v>122</v>
      </c>
      <c r="B1028" s="444"/>
      <c r="C1028" s="629"/>
      <c r="D1028" s="52"/>
      <c r="E1028" s="52"/>
      <c r="F1028" s="263"/>
      <c r="G1028" s="52"/>
      <c r="H1028" s="336"/>
      <c r="I1028" s="52"/>
      <c r="J1028" s="52"/>
      <c r="K1028" s="51"/>
      <c r="L1028" s="51"/>
      <c r="M1028" s="51"/>
      <c r="N1028" s="632"/>
    </row>
    <row r="1029" spans="1:14" s="293" customFormat="1" hidden="1" outlineLevel="1" x14ac:dyDescent="0.25">
      <c r="A1029" s="263">
        <v>123</v>
      </c>
      <c r="B1029" s="444"/>
      <c r="C1029" s="629"/>
      <c r="D1029" s="52"/>
      <c r="E1029" s="52"/>
      <c r="F1029" s="263"/>
      <c r="G1029" s="52"/>
      <c r="H1029" s="336"/>
      <c r="I1029" s="52"/>
      <c r="J1029" s="52"/>
      <c r="K1029" s="51"/>
      <c r="L1029" s="51"/>
      <c r="M1029" s="51"/>
      <c r="N1029" s="632"/>
    </row>
    <row r="1030" spans="1:14" s="293" customFormat="1" hidden="1" outlineLevel="1" x14ac:dyDescent="0.25">
      <c r="A1030" s="51">
        <v>124</v>
      </c>
      <c r="B1030" s="444"/>
      <c r="C1030" s="629"/>
      <c r="D1030" s="52"/>
      <c r="E1030" s="52"/>
      <c r="F1030" s="263"/>
      <c r="G1030" s="52"/>
      <c r="H1030" s="336"/>
      <c r="I1030" s="52"/>
      <c r="J1030" s="52"/>
      <c r="K1030" s="51"/>
      <c r="L1030" s="51"/>
      <c r="M1030" s="51"/>
      <c r="N1030" s="632"/>
    </row>
    <row r="1031" spans="1:14" s="293" customFormat="1" hidden="1" outlineLevel="1" x14ac:dyDescent="0.25">
      <c r="A1031" s="263">
        <v>125</v>
      </c>
      <c r="B1031" s="444"/>
      <c r="C1031" s="629"/>
      <c r="D1031" s="52"/>
      <c r="E1031" s="52"/>
      <c r="F1031" s="263"/>
      <c r="G1031" s="52"/>
      <c r="H1031" s="336"/>
      <c r="I1031" s="52"/>
      <c r="J1031" s="52"/>
      <c r="K1031" s="51"/>
      <c r="L1031" s="51"/>
      <c r="M1031" s="51"/>
      <c r="N1031" s="632"/>
    </row>
    <row r="1032" spans="1:14" s="293" customFormat="1" hidden="1" outlineLevel="1" x14ac:dyDescent="0.25">
      <c r="A1032" s="51">
        <v>126</v>
      </c>
      <c r="B1032" s="444"/>
      <c r="C1032" s="629"/>
      <c r="D1032" s="52"/>
      <c r="E1032" s="52"/>
      <c r="F1032" s="263"/>
      <c r="G1032" s="52"/>
      <c r="H1032" s="336"/>
      <c r="I1032" s="52"/>
      <c r="J1032" s="52"/>
      <c r="K1032" s="51"/>
      <c r="L1032" s="51"/>
      <c r="M1032" s="51"/>
      <c r="N1032" s="632"/>
    </row>
    <row r="1033" spans="1:14" s="293" customFormat="1" hidden="1" outlineLevel="1" x14ac:dyDescent="0.25">
      <c r="A1033" s="263">
        <v>127</v>
      </c>
      <c r="B1033" s="444"/>
      <c r="C1033" s="629"/>
      <c r="D1033" s="52"/>
      <c r="E1033" s="52"/>
      <c r="F1033" s="263"/>
      <c r="G1033" s="52"/>
      <c r="H1033" s="336"/>
      <c r="I1033" s="52"/>
      <c r="J1033" s="52"/>
      <c r="K1033" s="51"/>
      <c r="L1033" s="51"/>
      <c r="M1033" s="51"/>
      <c r="N1033" s="632"/>
    </row>
    <row r="1034" spans="1:14" s="293" customFormat="1" ht="15.75" hidden="1" outlineLevel="1" thickBot="1" x14ac:dyDescent="0.3">
      <c r="A1034" s="51">
        <v>128</v>
      </c>
      <c r="B1034" s="444"/>
      <c r="C1034" s="629"/>
      <c r="D1034" s="52"/>
      <c r="E1034" s="52"/>
      <c r="F1034" s="263"/>
      <c r="G1034" s="52"/>
      <c r="H1034" s="336"/>
      <c r="I1034" s="52"/>
      <c r="J1034" s="52"/>
      <c r="K1034" s="51"/>
      <c r="L1034" s="51"/>
      <c r="M1034" s="51"/>
      <c r="N1034" s="632"/>
    </row>
    <row r="1035" spans="1:14" s="293" customFormat="1" ht="15.75" collapsed="1" thickBot="1" x14ac:dyDescent="0.3">
      <c r="A1035" s="186" t="s">
        <v>573</v>
      </c>
      <c r="B1035" s="31"/>
      <c r="C1035" s="628"/>
      <c r="D1035" s="31"/>
      <c r="E1035" s="32"/>
      <c r="F1035" s="32"/>
      <c r="G1035" s="32"/>
      <c r="H1035" s="154"/>
      <c r="I1035" s="32"/>
      <c r="J1035" s="32"/>
      <c r="K1035" s="32"/>
      <c r="L1035" s="32"/>
      <c r="M1035" s="32"/>
      <c r="N1035" s="1"/>
    </row>
    <row r="1036" spans="1:14" s="293" customFormat="1" hidden="1" outlineLevel="1" x14ac:dyDescent="0.25">
      <c r="A1036" s="34">
        <v>1</v>
      </c>
      <c r="B1036" s="273"/>
      <c r="C1036" s="3"/>
      <c r="D1036" s="3"/>
      <c r="E1036" s="3"/>
      <c r="F1036" s="3"/>
      <c r="G1036" s="3"/>
      <c r="H1036" s="119"/>
      <c r="I1036" s="3"/>
      <c r="K1036" s="3"/>
      <c r="N1036" s="1"/>
    </row>
    <row r="1037" spans="1:14" s="293" customFormat="1" hidden="1" outlineLevel="1" x14ac:dyDescent="0.25">
      <c r="A1037" s="35">
        <v>2</v>
      </c>
      <c r="B1037" s="273"/>
      <c r="C1037" s="3"/>
      <c r="D1037" s="3"/>
      <c r="E1037" s="3"/>
      <c r="F1037" s="3"/>
      <c r="G1037" s="3"/>
      <c r="H1037" s="119"/>
      <c r="I1037" s="3"/>
      <c r="K1037" s="3"/>
      <c r="N1037" s="1"/>
    </row>
    <row r="1038" spans="1:14" s="293" customFormat="1" hidden="1" outlineLevel="1" x14ac:dyDescent="0.25">
      <c r="A1038" s="35">
        <v>3</v>
      </c>
      <c r="B1038" s="273"/>
      <c r="C1038" s="3"/>
      <c r="D1038" s="3"/>
      <c r="E1038" s="3"/>
      <c r="F1038" s="3"/>
      <c r="G1038" s="3"/>
      <c r="H1038" s="119"/>
      <c r="I1038" s="3"/>
      <c r="K1038" s="3"/>
      <c r="N1038" s="1"/>
    </row>
    <row r="1039" spans="1:14" s="293" customFormat="1" hidden="1" outlineLevel="1" x14ac:dyDescent="0.25">
      <c r="A1039" s="35">
        <v>4</v>
      </c>
      <c r="B1039" s="273"/>
      <c r="C1039" s="3"/>
      <c r="D1039" s="3"/>
      <c r="E1039" s="3"/>
      <c r="F1039" s="3"/>
      <c r="G1039" s="3"/>
      <c r="H1039" s="119"/>
      <c r="I1039" s="3"/>
      <c r="K1039" s="3"/>
      <c r="N1039" s="1"/>
    </row>
    <row r="1040" spans="1:14" s="293" customFormat="1" hidden="1" outlineLevel="1" x14ac:dyDescent="0.25">
      <c r="A1040" s="35">
        <v>5</v>
      </c>
      <c r="B1040" s="273"/>
      <c r="C1040" s="3"/>
      <c r="D1040" s="3"/>
      <c r="E1040" s="3"/>
      <c r="F1040" s="3"/>
      <c r="G1040" s="3"/>
      <c r="H1040" s="119"/>
      <c r="I1040" s="3"/>
      <c r="K1040" s="3"/>
      <c r="N1040" s="1"/>
    </row>
    <row r="1041" spans="1:14" s="293" customFormat="1" hidden="1" outlineLevel="1" x14ac:dyDescent="0.25">
      <c r="A1041" s="35">
        <v>6</v>
      </c>
      <c r="B1041" s="273"/>
      <c r="C1041" s="3"/>
      <c r="D1041" s="3"/>
      <c r="E1041" s="3"/>
      <c r="F1041" s="3"/>
      <c r="G1041" s="3"/>
      <c r="H1041" s="119"/>
      <c r="I1041" s="3"/>
      <c r="K1041" s="3"/>
      <c r="N1041" s="1"/>
    </row>
    <row r="1042" spans="1:14" s="293" customFormat="1" hidden="1" outlineLevel="1" x14ac:dyDescent="0.25">
      <c r="A1042" s="35">
        <v>7</v>
      </c>
      <c r="B1042" s="273"/>
      <c r="C1042" s="3"/>
      <c r="D1042" s="3"/>
      <c r="E1042" s="3"/>
      <c r="F1042" s="3"/>
      <c r="G1042" s="3"/>
      <c r="H1042" s="119"/>
      <c r="I1042" s="3"/>
      <c r="K1042" s="3"/>
      <c r="N1042" s="1"/>
    </row>
    <row r="1043" spans="1:14" s="293" customFormat="1" hidden="1" outlineLevel="1" x14ac:dyDescent="0.25">
      <c r="A1043" s="35">
        <v>8</v>
      </c>
      <c r="B1043" s="273"/>
      <c r="C1043" s="3"/>
      <c r="D1043" s="3"/>
      <c r="E1043" s="3"/>
      <c r="F1043" s="3"/>
      <c r="G1043" s="3"/>
      <c r="H1043" s="119"/>
      <c r="I1043" s="3"/>
      <c r="K1043" s="3"/>
      <c r="N1043" s="1"/>
    </row>
    <row r="1044" spans="1:14" s="293" customFormat="1" hidden="1" outlineLevel="1" x14ac:dyDescent="0.25">
      <c r="A1044" s="35">
        <v>9</v>
      </c>
      <c r="B1044" s="273"/>
      <c r="C1044" s="3"/>
      <c r="D1044" s="3"/>
      <c r="E1044" s="3"/>
      <c r="F1044" s="3"/>
      <c r="G1044" s="3"/>
      <c r="H1044" s="119"/>
      <c r="I1044" s="3"/>
      <c r="K1044" s="3"/>
      <c r="N1044" s="1"/>
    </row>
    <row r="1045" spans="1:14" s="293" customFormat="1" hidden="1" outlineLevel="1" x14ac:dyDescent="0.25">
      <c r="A1045" s="35">
        <v>10</v>
      </c>
      <c r="B1045" s="273"/>
      <c r="C1045" s="3"/>
      <c r="D1045" s="3"/>
      <c r="E1045" s="3"/>
      <c r="F1045" s="3"/>
      <c r="G1045" s="3"/>
      <c r="H1045" s="119"/>
      <c r="I1045" s="3"/>
      <c r="K1045" s="3"/>
      <c r="N1045" s="1"/>
    </row>
    <row r="1046" spans="1:14" s="293" customFormat="1" hidden="1" outlineLevel="1" x14ac:dyDescent="0.25">
      <c r="A1046" s="35">
        <v>11</v>
      </c>
      <c r="B1046" s="273"/>
      <c r="C1046" s="3"/>
      <c r="D1046" s="3"/>
      <c r="E1046" s="3"/>
      <c r="F1046" s="3"/>
      <c r="G1046" s="3"/>
      <c r="H1046" s="119"/>
      <c r="I1046" s="3"/>
      <c r="K1046" s="3"/>
      <c r="N1046" s="1"/>
    </row>
    <row r="1047" spans="1:14" s="293" customFormat="1" hidden="1" outlineLevel="1" x14ac:dyDescent="0.25">
      <c r="A1047" s="35">
        <v>12</v>
      </c>
      <c r="B1047" s="273"/>
      <c r="C1047" s="3"/>
      <c r="D1047" s="3"/>
      <c r="E1047" s="3"/>
      <c r="F1047" s="3"/>
      <c r="G1047" s="3"/>
      <c r="H1047" s="119"/>
      <c r="I1047" s="3"/>
      <c r="K1047" s="3"/>
      <c r="N1047" s="1"/>
    </row>
    <row r="1048" spans="1:14" s="293" customFormat="1" hidden="1" outlineLevel="1" x14ac:dyDescent="0.25">
      <c r="A1048" s="35">
        <v>13</v>
      </c>
      <c r="B1048" s="273"/>
      <c r="C1048" s="3"/>
      <c r="D1048" s="3"/>
      <c r="E1048" s="3"/>
      <c r="F1048" s="3"/>
      <c r="G1048" s="3"/>
      <c r="H1048" s="119"/>
      <c r="I1048" s="3"/>
      <c r="K1048" s="3"/>
      <c r="N1048" s="1"/>
    </row>
    <row r="1049" spans="1:14" s="293" customFormat="1" hidden="1" outlineLevel="1" x14ac:dyDescent="0.25">
      <c r="A1049" s="35">
        <v>14</v>
      </c>
      <c r="B1049" s="273"/>
      <c r="C1049" s="3"/>
      <c r="D1049" s="3"/>
      <c r="E1049" s="3"/>
      <c r="F1049" s="3"/>
      <c r="G1049" s="3"/>
      <c r="H1049" s="119"/>
      <c r="I1049" s="3"/>
      <c r="K1049" s="3"/>
      <c r="N1049" s="1"/>
    </row>
    <row r="1050" spans="1:14" s="293" customFormat="1" hidden="1" outlineLevel="1" x14ac:dyDescent="0.25">
      <c r="A1050" s="35">
        <v>15</v>
      </c>
      <c r="B1050" s="273"/>
      <c r="C1050" s="3"/>
      <c r="D1050" s="3"/>
      <c r="E1050" s="3"/>
      <c r="F1050" s="3"/>
      <c r="G1050" s="3"/>
      <c r="H1050" s="119"/>
      <c r="I1050" s="3"/>
      <c r="K1050" s="3"/>
      <c r="N1050" s="1"/>
    </row>
    <row r="1051" spans="1:14" s="293" customFormat="1" hidden="1" outlineLevel="1" x14ac:dyDescent="0.25">
      <c r="A1051" s="35">
        <v>16</v>
      </c>
      <c r="B1051" s="273"/>
      <c r="C1051" s="3"/>
      <c r="D1051" s="3"/>
      <c r="E1051" s="3"/>
      <c r="F1051" s="3"/>
      <c r="G1051" s="3"/>
      <c r="H1051" s="119"/>
      <c r="I1051" s="3"/>
      <c r="K1051" s="3"/>
      <c r="N1051" s="1"/>
    </row>
    <row r="1052" spans="1:14" s="293" customFormat="1" hidden="1" outlineLevel="1" x14ac:dyDescent="0.25">
      <c r="A1052" s="35">
        <v>17</v>
      </c>
      <c r="B1052" s="273"/>
      <c r="C1052" s="3"/>
      <c r="D1052" s="3"/>
      <c r="E1052" s="3"/>
      <c r="F1052" s="3"/>
      <c r="G1052" s="3"/>
      <c r="H1052" s="119"/>
      <c r="I1052" s="3"/>
      <c r="K1052" s="3"/>
      <c r="N1052" s="1"/>
    </row>
    <row r="1053" spans="1:14" s="293" customFormat="1" hidden="1" outlineLevel="1" x14ac:dyDescent="0.25">
      <c r="A1053" s="35">
        <v>18</v>
      </c>
      <c r="B1053" s="273"/>
      <c r="C1053" s="3"/>
      <c r="D1053" s="3"/>
      <c r="E1053" s="3"/>
      <c r="F1053" s="3"/>
      <c r="G1053" s="3"/>
      <c r="H1053" s="119"/>
      <c r="I1053" s="3"/>
      <c r="K1053" s="3"/>
      <c r="N1053" s="1"/>
    </row>
    <row r="1054" spans="1:14" s="293" customFormat="1" hidden="1" outlineLevel="1" x14ac:dyDescent="0.25">
      <c r="A1054" s="35">
        <v>19</v>
      </c>
      <c r="B1054" s="273"/>
      <c r="C1054" s="3"/>
      <c r="D1054" s="3"/>
      <c r="E1054" s="3"/>
      <c r="F1054" s="3"/>
      <c r="G1054" s="3"/>
      <c r="H1054" s="119"/>
      <c r="I1054" s="3"/>
      <c r="K1054" s="3"/>
      <c r="N1054" s="1"/>
    </row>
    <row r="1055" spans="1:14" s="293" customFormat="1" hidden="1" outlineLevel="1" x14ac:dyDescent="0.25">
      <c r="A1055" s="35">
        <v>20</v>
      </c>
      <c r="B1055" s="273"/>
      <c r="C1055" s="3"/>
      <c r="D1055" s="3"/>
      <c r="E1055" s="3"/>
      <c r="F1055" s="3"/>
      <c r="G1055" s="3"/>
      <c r="H1055" s="119"/>
      <c r="I1055" s="3"/>
      <c r="K1055" s="3"/>
      <c r="N1055" s="1"/>
    </row>
    <row r="1056" spans="1:14" s="293" customFormat="1" hidden="1" outlineLevel="1" x14ac:dyDescent="0.25">
      <c r="A1056" s="35">
        <v>21</v>
      </c>
      <c r="B1056" s="273"/>
      <c r="C1056" s="3"/>
      <c r="D1056" s="3"/>
      <c r="E1056" s="3"/>
      <c r="F1056" s="3"/>
      <c r="G1056" s="3"/>
      <c r="H1056" s="119"/>
      <c r="I1056" s="3"/>
      <c r="K1056" s="3"/>
      <c r="N1056" s="1"/>
    </row>
    <row r="1057" spans="1:14" s="293" customFormat="1" hidden="1" outlineLevel="1" x14ac:dyDescent="0.25">
      <c r="A1057" s="35">
        <v>22</v>
      </c>
      <c r="B1057" s="273"/>
      <c r="C1057" s="3"/>
      <c r="D1057" s="3"/>
      <c r="E1057" s="3"/>
      <c r="F1057" s="3"/>
      <c r="G1057" s="3"/>
      <c r="H1057" s="119"/>
      <c r="I1057" s="3"/>
      <c r="K1057" s="3"/>
      <c r="N1057" s="1"/>
    </row>
    <row r="1058" spans="1:14" s="293" customFormat="1" hidden="1" outlineLevel="1" x14ac:dyDescent="0.25">
      <c r="A1058" s="35">
        <v>23</v>
      </c>
      <c r="B1058" s="273"/>
      <c r="C1058" s="3"/>
      <c r="D1058" s="3"/>
      <c r="E1058" s="3"/>
      <c r="F1058" s="3"/>
      <c r="G1058" s="3"/>
      <c r="H1058" s="119"/>
      <c r="I1058" s="3"/>
      <c r="K1058" s="3"/>
      <c r="N1058" s="1"/>
    </row>
    <row r="1059" spans="1:14" s="293" customFormat="1" hidden="1" outlineLevel="1" x14ac:dyDescent="0.25">
      <c r="A1059" s="35">
        <v>24</v>
      </c>
      <c r="B1059" s="273"/>
      <c r="C1059" s="3"/>
      <c r="D1059" s="3"/>
      <c r="E1059" s="3"/>
      <c r="F1059" s="3"/>
      <c r="G1059" s="3"/>
      <c r="H1059" s="119"/>
      <c r="I1059" s="3"/>
      <c r="K1059" s="3"/>
      <c r="N1059" s="1"/>
    </row>
    <row r="1060" spans="1:14" s="293" customFormat="1" hidden="1" outlineLevel="1" x14ac:dyDescent="0.25">
      <c r="A1060" s="35">
        <v>25</v>
      </c>
      <c r="B1060" s="273"/>
      <c r="C1060" s="3"/>
      <c r="D1060" s="3"/>
      <c r="E1060" s="3"/>
      <c r="F1060" s="3"/>
      <c r="G1060" s="3"/>
      <c r="H1060" s="119"/>
      <c r="I1060" s="3"/>
      <c r="K1060" s="3"/>
      <c r="N1060" s="1"/>
    </row>
    <row r="1061" spans="1:14" s="293" customFormat="1" hidden="1" outlineLevel="1" x14ac:dyDescent="0.25">
      <c r="A1061" s="35">
        <v>26</v>
      </c>
      <c r="B1061" s="273"/>
      <c r="C1061" s="3"/>
      <c r="D1061" s="3"/>
      <c r="E1061" s="3"/>
      <c r="F1061" s="3"/>
      <c r="G1061" s="3"/>
      <c r="H1061" s="119"/>
      <c r="I1061" s="3"/>
      <c r="K1061" s="3"/>
      <c r="N1061" s="1"/>
    </row>
    <row r="1062" spans="1:14" s="293" customFormat="1" hidden="1" outlineLevel="1" x14ac:dyDescent="0.25">
      <c r="A1062" s="35">
        <v>27</v>
      </c>
      <c r="B1062" s="273"/>
      <c r="C1062" s="3"/>
      <c r="D1062" s="3"/>
      <c r="E1062" s="3"/>
      <c r="F1062" s="3"/>
      <c r="G1062" s="3"/>
      <c r="H1062" s="119"/>
      <c r="I1062" s="3"/>
      <c r="K1062" s="3"/>
      <c r="N1062" s="1"/>
    </row>
    <row r="1063" spans="1:14" s="293" customFormat="1" hidden="1" outlineLevel="1" x14ac:dyDescent="0.25">
      <c r="A1063" s="35">
        <v>28</v>
      </c>
      <c r="B1063" s="273"/>
      <c r="C1063" s="3"/>
      <c r="D1063" s="3"/>
      <c r="E1063" s="3"/>
      <c r="F1063" s="3"/>
      <c r="G1063" s="3"/>
      <c r="H1063" s="119"/>
      <c r="I1063" s="3"/>
      <c r="K1063" s="3"/>
      <c r="N1063" s="1"/>
    </row>
    <row r="1064" spans="1:14" s="293" customFormat="1" hidden="1" outlineLevel="1" x14ac:dyDescent="0.25">
      <c r="A1064" s="35">
        <v>29</v>
      </c>
      <c r="B1064" s="273"/>
      <c r="C1064" s="3"/>
      <c r="D1064" s="3"/>
      <c r="E1064" s="3"/>
      <c r="F1064" s="3"/>
      <c r="G1064" s="3"/>
      <c r="H1064" s="119"/>
      <c r="I1064" s="3"/>
      <c r="K1064" s="3"/>
      <c r="N1064" s="1"/>
    </row>
    <row r="1065" spans="1:14" s="293" customFormat="1" hidden="1" outlineLevel="1" x14ac:dyDescent="0.25">
      <c r="A1065" s="35">
        <v>30</v>
      </c>
      <c r="B1065" s="273"/>
      <c r="C1065" s="3"/>
      <c r="D1065" s="3"/>
      <c r="E1065" s="3"/>
      <c r="F1065" s="3"/>
      <c r="G1065" s="3"/>
      <c r="H1065" s="119"/>
      <c r="I1065" s="3"/>
      <c r="K1065" s="3"/>
      <c r="N1065" s="1"/>
    </row>
    <row r="1066" spans="1:14" s="293" customFormat="1" hidden="1" outlineLevel="1" x14ac:dyDescent="0.25">
      <c r="A1066" s="35">
        <v>31</v>
      </c>
      <c r="B1066" s="273"/>
      <c r="C1066" s="3"/>
      <c r="D1066" s="3"/>
      <c r="E1066" s="3"/>
      <c r="F1066" s="3"/>
      <c r="G1066" s="3"/>
      <c r="H1066" s="119"/>
      <c r="I1066" s="3"/>
      <c r="K1066" s="3"/>
      <c r="N1066" s="1"/>
    </row>
    <row r="1067" spans="1:14" s="293" customFormat="1" hidden="1" outlineLevel="1" x14ac:dyDescent="0.25">
      <c r="A1067" s="35">
        <v>32</v>
      </c>
      <c r="B1067" s="273"/>
      <c r="C1067" s="3"/>
      <c r="D1067" s="3"/>
      <c r="E1067" s="3"/>
      <c r="F1067" s="3"/>
      <c r="G1067" s="3"/>
      <c r="H1067" s="119"/>
      <c r="I1067" s="3"/>
      <c r="K1067" s="3"/>
      <c r="N1067" s="1"/>
    </row>
    <row r="1068" spans="1:14" s="293" customFormat="1" hidden="1" outlineLevel="1" x14ac:dyDescent="0.25">
      <c r="A1068" s="35">
        <v>33</v>
      </c>
      <c r="B1068" s="273"/>
      <c r="C1068" s="3"/>
      <c r="D1068" s="3"/>
      <c r="E1068" s="3"/>
      <c r="F1068" s="3"/>
      <c r="G1068" s="3"/>
      <c r="H1068" s="119"/>
      <c r="I1068" s="3"/>
      <c r="K1068" s="3"/>
      <c r="N1068" s="1"/>
    </row>
    <row r="1069" spans="1:14" s="293" customFormat="1" hidden="1" outlineLevel="1" x14ac:dyDescent="0.25">
      <c r="A1069" s="35">
        <v>34</v>
      </c>
      <c r="B1069" s="273"/>
      <c r="C1069" s="3"/>
      <c r="D1069" s="3"/>
      <c r="E1069" s="3"/>
      <c r="F1069" s="3"/>
      <c r="G1069" s="3"/>
      <c r="H1069" s="119"/>
      <c r="I1069" s="3"/>
      <c r="K1069" s="3"/>
      <c r="N1069" s="1"/>
    </row>
    <row r="1070" spans="1:14" s="293" customFormat="1" hidden="1" outlineLevel="1" x14ac:dyDescent="0.25">
      <c r="A1070" s="35">
        <v>35</v>
      </c>
      <c r="B1070" s="273"/>
      <c r="C1070" s="3"/>
      <c r="D1070" s="3"/>
      <c r="E1070" s="3"/>
      <c r="F1070" s="3"/>
      <c r="G1070" s="3"/>
      <c r="H1070" s="119"/>
      <c r="I1070" s="3"/>
      <c r="K1070" s="3"/>
      <c r="N1070" s="1"/>
    </row>
    <row r="1071" spans="1:14" s="293" customFormat="1" hidden="1" outlineLevel="1" x14ac:dyDescent="0.25">
      <c r="A1071" s="35">
        <v>36</v>
      </c>
      <c r="B1071" s="273"/>
      <c r="C1071" s="3"/>
      <c r="D1071" s="3"/>
      <c r="E1071" s="3"/>
      <c r="F1071" s="3"/>
      <c r="G1071" s="3"/>
      <c r="H1071" s="119"/>
      <c r="I1071" s="3"/>
      <c r="K1071" s="3"/>
      <c r="N1071" s="1"/>
    </row>
    <row r="1072" spans="1:14" s="293" customFormat="1" hidden="1" outlineLevel="1" x14ac:dyDescent="0.25">
      <c r="A1072" s="35">
        <v>37</v>
      </c>
      <c r="B1072" s="273"/>
      <c r="C1072" s="3"/>
      <c r="D1072" s="3"/>
      <c r="E1072" s="3"/>
      <c r="F1072" s="3"/>
      <c r="G1072" s="3"/>
      <c r="H1072" s="119"/>
      <c r="I1072" s="3"/>
      <c r="K1072" s="3"/>
      <c r="N1072" s="1"/>
    </row>
    <row r="1073" spans="1:14" s="293" customFormat="1" hidden="1" outlineLevel="1" x14ac:dyDescent="0.25">
      <c r="A1073" s="35">
        <v>38</v>
      </c>
      <c r="B1073" s="273"/>
      <c r="C1073" s="3"/>
      <c r="D1073" s="3"/>
      <c r="E1073" s="3"/>
      <c r="F1073" s="3"/>
      <c r="G1073" s="3"/>
      <c r="H1073" s="119"/>
      <c r="I1073" s="3"/>
      <c r="K1073" s="3"/>
      <c r="N1073" s="1"/>
    </row>
    <row r="1074" spans="1:14" s="293" customFormat="1" hidden="1" outlineLevel="1" x14ac:dyDescent="0.25">
      <c r="A1074" s="35">
        <v>39</v>
      </c>
      <c r="B1074" s="273"/>
      <c r="C1074" s="3"/>
      <c r="D1074" s="3"/>
      <c r="E1074" s="3"/>
      <c r="F1074" s="3"/>
      <c r="G1074" s="3"/>
      <c r="H1074" s="119"/>
      <c r="I1074" s="3"/>
      <c r="K1074" s="3"/>
      <c r="N1074" s="1"/>
    </row>
    <row r="1075" spans="1:14" s="293" customFormat="1" hidden="1" outlineLevel="1" x14ac:dyDescent="0.25">
      <c r="A1075" s="35">
        <v>40</v>
      </c>
      <c r="B1075" s="273"/>
      <c r="C1075" s="3"/>
      <c r="D1075" s="3"/>
      <c r="E1075" s="3"/>
      <c r="F1075" s="3"/>
      <c r="G1075" s="3"/>
      <c r="H1075" s="119"/>
      <c r="I1075" s="3"/>
      <c r="K1075" s="3"/>
      <c r="N1075" s="1"/>
    </row>
    <row r="1076" spans="1:14" s="293" customFormat="1" hidden="1" outlineLevel="1" x14ac:dyDescent="0.25">
      <c r="A1076" s="35">
        <v>41</v>
      </c>
      <c r="B1076" s="273"/>
      <c r="C1076" s="3"/>
      <c r="D1076" s="3"/>
      <c r="E1076" s="3"/>
      <c r="F1076" s="3"/>
      <c r="G1076" s="3"/>
      <c r="H1076" s="119"/>
      <c r="I1076" s="3"/>
      <c r="K1076" s="3"/>
      <c r="N1076" s="1"/>
    </row>
    <row r="1077" spans="1:14" s="293" customFormat="1" hidden="1" outlineLevel="1" x14ac:dyDescent="0.25">
      <c r="A1077" s="35">
        <v>42</v>
      </c>
      <c r="B1077" s="273"/>
      <c r="C1077" s="3"/>
      <c r="D1077" s="3"/>
      <c r="E1077" s="3"/>
      <c r="F1077" s="3"/>
      <c r="G1077" s="3"/>
      <c r="H1077" s="119"/>
      <c r="I1077" s="3"/>
      <c r="K1077" s="3"/>
      <c r="N1077" s="1"/>
    </row>
    <row r="1078" spans="1:14" s="293" customFormat="1" hidden="1" outlineLevel="1" x14ac:dyDescent="0.25">
      <c r="A1078" s="35">
        <v>43</v>
      </c>
      <c r="B1078" s="273"/>
      <c r="C1078" s="3"/>
      <c r="D1078" s="3"/>
      <c r="E1078" s="3"/>
      <c r="F1078" s="3"/>
      <c r="G1078" s="3"/>
      <c r="H1078" s="119"/>
      <c r="I1078" s="3"/>
      <c r="K1078" s="3"/>
      <c r="N1078" s="1"/>
    </row>
    <row r="1079" spans="1:14" s="293" customFormat="1" hidden="1" outlineLevel="1" x14ac:dyDescent="0.25">
      <c r="A1079" s="35">
        <v>44</v>
      </c>
      <c r="B1079" s="273"/>
      <c r="C1079" s="3"/>
      <c r="D1079" s="3"/>
      <c r="E1079" s="3"/>
      <c r="F1079" s="3"/>
      <c r="G1079" s="3"/>
      <c r="H1079" s="119"/>
      <c r="I1079" s="3"/>
      <c r="K1079" s="3"/>
      <c r="N1079" s="1"/>
    </row>
    <row r="1080" spans="1:14" s="293" customFormat="1" hidden="1" outlineLevel="1" x14ac:dyDescent="0.25">
      <c r="A1080" s="35">
        <v>45</v>
      </c>
      <c r="B1080" s="626"/>
      <c r="C1080" s="51"/>
      <c r="D1080" s="51"/>
      <c r="E1080" s="51"/>
      <c r="F1080" s="51"/>
      <c r="G1080" s="51"/>
      <c r="H1080" s="336"/>
      <c r="I1080" s="51"/>
      <c r="J1080" s="200"/>
      <c r="K1080" s="51"/>
      <c r="L1080" s="200"/>
      <c r="M1080" s="200"/>
      <c r="N1080" s="631"/>
    </row>
    <row r="1081" spans="1:14" s="293" customFormat="1" hidden="1" outlineLevel="1" x14ac:dyDescent="0.25">
      <c r="A1081" s="35">
        <v>46</v>
      </c>
      <c r="B1081" s="626"/>
      <c r="C1081" s="51"/>
      <c r="D1081" s="51"/>
      <c r="E1081" s="51"/>
      <c r="F1081" s="52"/>
      <c r="G1081" s="51" t="s">
        <v>69</v>
      </c>
      <c r="H1081" s="336"/>
      <c r="I1081" s="51"/>
      <c r="J1081" s="52"/>
      <c r="K1081" s="51" t="s">
        <v>69</v>
      </c>
      <c r="L1081" s="51"/>
      <c r="M1081" s="51"/>
      <c r="N1081" s="631"/>
    </row>
    <row r="1082" spans="1:14" s="293" customFormat="1" hidden="1" outlineLevel="1" x14ac:dyDescent="0.25">
      <c r="A1082" s="35">
        <v>47</v>
      </c>
      <c r="B1082" s="626"/>
      <c r="C1082" s="51"/>
      <c r="D1082" s="51"/>
      <c r="E1082" s="51"/>
      <c r="F1082" s="52"/>
      <c r="G1082" s="51" t="s">
        <v>69</v>
      </c>
      <c r="H1082" s="336"/>
      <c r="I1082" s="51"/>
      <c r="J1082" s="52"/>
      <c r="K1082" s="51" t="s">
        <v>69</v>
      </c>
      <c r="L1082" s="51"/>
      <c r="M1082" s="51"/>
      <c r="N1082" s="631"/>
    </row>
    <row r="1083" spans="1:14" s="293" customFormat="1" hidden="1" outlineLevel="1" x14ac:dyDescent="0.25">
      <c r="A1083" s="35">
        <v>48</v>
      </c>
      <c r="B1083" s="626"/>
      <c r="C1083" s="51"/>
      <c r="D1083" s="51"/>
      <c r="E1083" s="51"/>
      <c r="F1083" s="52"/>
      <c r="G1083" s="51" t="s">
        <v>69</v>
      </c>
      <c r="H1083" s="336"/>
      <c r="I1083" s="51"/>
      <c r="J1083" s="52"/>
      <c r="K1083" s="51" t="s">
        <v>69</v>
      </c>
      <c r="L1083" s="51"/>
      <c r="M1083" s="51"/>
      <c r="N1083" s="631"/>
    </row>
    <row r="1084" spans="1:14" s="293" customFormat="1" hidden="1" outlineLevel="1" x14ac:dyDescent="0.25">
      <c r="A1084" s="35">
        <v>49</v>
      </c>
      <c r="B1084" s="626"/>
      <c r="C1084" s="51"/>
      <c r="D1084" s="51"/>
      <c r="E1084" s="51"/>
      <c r="F1084" s="52"/>
      <c r="G1084" s="51" t="s">
        <v>69</v>
      </c>
      <c r="H1084" s="336"/>
      <c r="I1084" s="51"/>
      <c r="J1084" s="52"/>
      <c r="K1084" s="51" t="s">
        <v>69</v>
      </c>
      <c r="L1084" s="51"/>
      <c r="M1084" s="51"/>
      <c r="N1084" s="631"/>
    </row>
    <row r="1085" spans="1:14" s="293" customFormat="1" hidden="1" outlineLevel="1" x14ac:dyDescent="0.25">
      <c r="A1085" s="35">
        <v>50</v>
      </c>
      <c r="B1085" s="626"/>
      <c r="C1085" s="51"/>
      <c r="D1085" s="51"/>
      <c r="E1085" s="51"/>
      <c r="F1085" s="52"/>
      <c r="G1085" s="51" t="s">
        <v>69</v>
      </c>
      <c r="H1085" s="336"/>
      <c r="I1085" s="51"/>
      <c r="J1085" s="52"/>
      <c r="K1085" s="51" t="s">
        <v>69</v>
      </c>
      <c r="L1085" s="51"/>
      <c r="M1085" s="51"/>
      <c r="N1085" s="631"/>
    </row>
    <row r="1086" spans="1:14" s="293" customFormat="1" hidden="1" outlineLevel="1" x14ac:dyDescent="0.25">
      <c r="A1086" s="35">
        <v>51</v>
      </c>
      <c r="B1086" s="626"/>
      <c r="C1086" s="51"/>
      <c r="D1086" s="51"/>
      <c r="E1086" s="51"/>
      <c r="F1086" s="52"/>
      <c r="G1086" s="51" t="s">
        <v>69</v>
      </c>
      <c r="H1086" s="336"/>
      <c r="I1086" s="51"/>
      <c r="J1086" s="52"/>
      <c r="K1086" s="51" t="s">
        <v>69</v>
      </c>
      <c r="L1086" s="51"/>
      <c r="M1086" s="51"/>
      <c r="N1086" s="631"/>
    </row>
    <row r="1087" spans="1:14" s="293" customFormat="1" hidden="1" outlineLevel="1" x14ac:dyDescent="0.25">
      <c r="A1087" s="35">
        <v>52</v>
      </c>
      <c r="B1087" s="626"/>
      <c r="C1087" s="51"/>
      <c r="D1087" s="51"/>
      <c r="E1087" s="51"/>
      <c r="F1087" s="52"/>
      <c r="G1087" s="51" t="s">
        <v>69</v>
      </c>
      <c r="H1087" s="336"/>
      <c r="I1087" s="51"/>
      <c r="J1087" s="52"/>
      <c r="K1087" s="51" t="s">
        <v>69</v>
      </c>
      <c r="L1087" s="51"/>
      <c r="M1087" s="51"/>
      <c r="N1087" s="631"/>
    </row>
    <row r="1088" spans="1:14" s="293" customFormat="1" hidden="1" outlineLevel="1" x14ac:dyDescent="0.25">
      <c r="A1088" s="35">
        <v>53</v>
      </c>
      <c r="B1088" s="626"/>
      <c r="C1088" s="51"/>
      <c r="D1088" s="51"/>
      <c r="E1088" s="51"/>
      <c r="F1088" s="52"/>
      <c r="G1088" s="51" t="s">
        <v>69</v>
      </c>
      <c r="H1088" s="336"/>
      <c r="I1088" s="51"/>
      <c r="J1088" s="52"/>
      <c r="K1088" s="51" t="s">
        <v>69</v>
      </c>
      <c r="L1088" s="51"/>
      <c r="M1088" s="51"/>
      <c r="N1088" s="631"/>
    </row>
    <row r="1089" spans="1:14" s="293" customFormat="1" hidden="1" outlineLevel="1" x14ac:dyDescent="0.25">
      <c r="A1089" s="35">
        <v>54</v>
      </c>
      <c r="B1089" s="626"/>
      <c r="C1089" s="51"/>
      <c r="D1089" s="51"/>
      <c r="E1089" s="51"/>
      <c r="F1089" s="52"/>
      <c r="G1089" s="51" t="s">
        <v>69</v>
      </c>
      <c r="H1089" s="336"/>
      <c r="I1089" s="51"/>
      <c r="J1089" s="52"/>
      <c r="K1089" s="51" t="s">
        <v>69</v>
      </c>
      <c r="L1089" s="51"/>
      <c r="M1089" s="51"/>
      <c r="N1089" s="631"/>
    </row>
    <row r="1090" spans="1:14" s="293" customFormat="1" hidden="1" outlineLevel="1" x14ac:dyDescent="0.25">
      <c r="A1090" s="35">
        <v>55</v>
      </c>
      <c r="B1090" s="626"/>
      <c r="C1090" s="51"/>
      <c r="D1090" s="51"/>
      <c r="E1090" s="51"/>
      <c r="F1090" s="52"/>
      <c r="G1090" s="51" t="s">
        <v>69</v>
      </c>
      <c r="H1090" s="336"/>
      <c r="I1090" s="51"/>
      <c r="J1090" s="52"/>
      <c r="K1090" s="51" t="s">
        <v>69</v>
      </c>
      <c r="L1090" s="51"/>
      <c r="M1090" s="51"/>
      <c r="N1090" s="631"/>
    </row>
    <row r="1091" spans="1:14" s="293" customFormat="1" hidden="1" outlineLevel="1" x14ac:dyDescent="0.25">
      <c r="A1091" s="35">
        <v>56</v>
      </c>
      <c r="B1091" s="626"/>
      <c r="C1091" s="51"/>
      <c r="D1091" s="51"/>
      <c r="E1091" s="51"/>
      <c r="F1091" s="52"/>
      <c r="G1091" s="51" t="s">
        <v>69</v>
      </c>
      <c r="H1091" s="336"/>
      <c r="I1091" s="51"/>
      <c r="J1091" s="52"/>
      <c r="K1091" s="51" t="s">
        <v>69</v>
      </c>
      <c r="L1091" s="51"/>
      <c r="M1091" s="51"/>
      <c r="N1091" s="631"/>
    </row>
    <row r="1092" spans="1:14" s="293" customFormat="1" hidden="1" outlineLevel="1" x14ac:dyDescent="0.25">
      <c r="A1092" s="35">
        <v>57</v>
      </c>
      <c r="B1092" s="626"/>
      <c r="C1092" s="51"/>
      <c r="D1092" s="51"/>
      <c r="E1092" s="51"/>
      <c r="F1092" s="52"/>
      <c r="G1092" s="51" t="s">
        <v>69</v>
      </c>
      <c r="H1092" s="336"/>
      <c r="I1092" s="51"/>
      <c r="J1092" s="52"/>
      <c r="K1092" s="51" t="s">
        <v>69</v>
      </c>
      <c r="L1092" s="51"/>
      <c r="M1092" s="51"/>
      <c r="N1092" s="631"/>
    </row>
    <row r="1093" spans="1:14" s="293" customFormat="1" hidden="1" outlineLevel="1" x14ac:dyDescent="0.25">
      <c r="A1093" s="35">
        <v>58</v>
      </c>
      <c r="B1093" s="626"/>
      <c r="C1093" s="51"/>
      <c r="D1093" s="51"/>
      <c r="E1093" s="51"/>
      <c r="F1093" s="52"/>
      <c r="G1093" s="51" t="s">
        <v>69</v>
      </c>
      <c r="H1093" s="336"/>
      <c r="I1093" s="51"/>
      <c r="J1093" s="52"/>
      <c r="K1093" s="51" t="s">
        <v>69</v>
      </c>
      <c r="L1093" s="51"/>
      <c r="M1093" s="51"/>
      <c r="N1093" s="631"/>
    </row>
    <row r="1094" spans="1:14" s="293" customFormat="1" hidden="1" outlineLevel="1" x14ac:dyDescent="0.25">
      <c r="A1094" s="35">
        <v>59</v>
      </c>
      <c r="B1094" s="626"/>
      <c r="C1094" s="51"/>
      <c r="D1094" s="51"/>
      <c r="E1094" s="51"/>
      <c r="F1094" s="52"/>
      <c r="G1094" s="51" t="s">
        <v>69</v>
      </c>
      <c r="H1094" s="336"/>
      <c r="I1094" s="51"/>
      <c r="J1094" s="52"/>
      <c r="K1094" s="51" t="s">
        <v>69</v>
      </c>
      <c r="L1094" s="51"/>
      <c r="M1094" s="51"/>
      <c r="N1094" s="631"/>
    </row>
    <row r="1095" spans="1:14" s="293" customFormat="1" hidden="1" outlineLevel="1" x14ac:dyDescent="0.25">
      <c r="A1095" s="35">
        <v>60</v>
      </c>
      <c r="B1095" s="626"/>
      <c r="C1095" s="51"/>
      <c r="D1095" s="51"/>
      <c r="E1095" s="51"/>
      <c r="F1095" s="52"/>
      <c r="G1095" s="51" t="s">
        <v>69</v>
      </c>
      <c r="H1095" s="336"/>
      <c r="I1095" s="51"/>
      <c r="J1095" s="52"/>
      <c r="K1095" s="51" t="s">
        <v>69</v>
      </c>
      <c r="L1095" s="51"/>
      <c r="M1095" s="51"/>
      <c r="N1095" s="631"/>
    </row>
    <row r="1096" spans="1:14" s="293" customFormat="1" hidden="1" outlineLevel="1" x14ac:dyDescent="0.25">
      <c r="A1096" s="35">
        <v>61</v>
      </c>
      <c r="B1096" s="626"/>
      <c r="C1096" s="51"/>
      <c r="D1096" s="51"/>
      <c r="E1096" s="51"/>
      <c r="F1096" s="52"/>
      <c r="G1096" s="51" t="s">
        <v>69</v>
      </c>
      <c r="H1096" s="336"/>
      <c r="I1096" s="51"/>
      <c r="J1096" s="52"/>
      <c r="K1096" s="51" t="s">
        <v>69</v>
      </c>
      <c r="L1096" s="51"/>
      <c r="M1096" s="51"/>
      <c r="N1096" s="631"/>
    </row>
    <row r="1097" spans="1:14" s="293" customFormat="1" hidden="1" outlineLevel="1" x14ac:dyDescent="0.25">
      <c r="A1097" s="35">
        <v>62</v>
      </c>
      <c r="B1097" s="626"/>
      <c r="C1097" s="51"/>
      <c r="D1097" s="51"/>
      <c r="E1097" s="51"/>
      <c r="F1097" s="52"/>
      <c r="G1097" s="51" t="s">
        <v>69</v>
      </c>
      <c r="H1097" s="336"/>
      <c r="I1097" s="51"/>
      <c r="J1097" s="52"/>
      <c r="K1097" s="51" t="s">
        <v>69</v>
      </c>
      <c r="L1097" s="51"/>
      <c r="M1097" s="51"/>
      <c r="N1097" s="631"/>
    </row>
    <row r="1098" spans="1:14" s="293" customFormat="1" hidden="1" outlineLevel="1" x14ac:dyDescent="0.25">
      <c r="A1098" s="35">
        <v>63</v>
      </c>
      <c r="B1098" s="626"/>
      <c r="C1098" s="51"/>
      <c r="D1098" s="51"/>
      <c r="E1098" s="51"/>
      <c r="F1098" s="52"/>
      <c r="G1098" s="51" t="s">
        <v>69</v>
      </c>
      <c r="H1098" s="336"/>
      <c r="I1098" s="51"/>
      <c r="J1098" s="52"/>
      <c r="K1098" s="51" t="s">
        <v>69</v>
      </c>
      <c r="L1098" s="51"/>
      <c r="M1098" s="51"/>
      <c r="N1098" s="631"/>
    </row>
    <row r="1099" spans="1:14" s="293" customFormat="1" hidden="1" outlineLevel="1" x14ac:dyDescent="0.25">
      <c r="A1099" s="35">
        <v>64</v>
      </c>
      <c r="B1099" s="626"/>
      <c r="C1099" s="51"/>
      <c r="D1099" s="51"/>
      <c r="E1099" s="51"/>
      <c r="F1099" s="52"/>
      <c r="G1099" s="51" t="s">
        <v>69</v>
      </c>
      <c r="H1099" s="336"/>
      <c r="I1099" s="51"/>
      <c r="J1099" s="52"/>
      <c r="K1099" s="51" t="s">
        <v>69</v>
      </c>
      <c r="L1099" s="51"/>
      <c r="M1099" s="51"/>
      <c r="N1099" s="631"/>
    </row>
    <row r="1100" spans="1:14" s="293" customFormat="1" hidden="1" outlineLevel="1" x14ac:dyDescent="0.25">
      <c r="A1100" s="35">
        <v>65</v>
      </c>
      <c r="B1100" s="626"/>
      <c r="C1100" s="51"/>
      <c r="D1100" s="51"/>
      <c r="E1100" s="51"/>
      <c r="F1100" s="52"/>
      <c r="G1100" s="51" t="s">
        <v>69</v>
      </c>
      <c r="H1100" s="336"/>
      <c r="I1100" s="51"/>
      <c r="J1100" s="52"/>
      <c r="K1100" s="51" t="s">
        <v>69</v>
      </c>
      <c r="L1100" s="51"/>
      <c r="M1100" s="51"/>
      <c r="N1100" s="631"/>
    </row>
    <row r="1101" spans="1:14" s="293" customFormat="1" hidden="1" outlineLevel="1" x14ac:dyDescent="0.25">
      <c r="A1101" s="35">
        <v>66</v>
      </c>
      <c r="B1101" s="626"/>
      <c r="C1101" s="51"/>
      <c r="D1101" s="51"/>
      <c r="E1101" s="51"/>
      <c r="F1101" s="52"/>
      <c r="G1101" s="51" t="s">
        <v>69</v>
      </c>
      <c r="H1101" s="336"/>
      <c r="I1101" s="51"/>
      <c r="J1101" s="52"/>
      <c r="K1101" s="51" t="s">
        <v>69</v>
      </c>
      <c r="L1101" s="51"/>
      <c r="M1101" s="51"/>
      <c r="N1101" s="631"/>
    </row>
    <row r="1102" spans="1:14" s="293" customFormat="1" hidden="1" outlineLevel="1" x14ac:dyDescent="0.25">
      <c r="A1102" s="35">
        <v>67</v>
      </c>
      <c r="B1102" s="626"/>
      <c r="C1102" s="51"/>
      <c r="D1102" s="51"/>
      <c r="E1102" s="51"/>
      <c r="F1102" s="52"/>
      <c r="G1102" s="51" t="s">
        <v>69</v>
      </c>
      <c r="H1102" s="336"/>
      <c r="I1102" s="51"/>
      <c r="J1102" s="52"/>
      <c r="K1102" s="51" t="s">
        <v>69</v>
      </c>
      <c r="L1102" s="51"/>
      <c r="M1102" s="51"/>
      <c r="N1102" s="631"/>
    </row>
    <row r="1103" spans="1:14" s="293" customFormat="1" hidden="1" outlineLevel="1" x14ac:dyDescent="0.25">
      <c r="A1103" s="35">
        <v>68</v>
      </c>
      <c r="B1103" s="626"/>
      <c r="C1103" s="51"/>
      <c r="D1103" s="51"/>
      <c r="E1103" s="51"/>
      <c r="F1103" s="52"/>
      <c r="G1103" s="51" t="s">
        <v>69</v>
      </c>
      <c r="H1103" s="336"/>
      <c r="I1103" s="51"/>
      <c r="J1103" s="52"/>
      <c r="K1103" s="51" t="s">
        <v>69</v>
      </c>
      <c r="L1103" s="51"/>
      <c r="M1103" s="51"/>
      <c r="N1103" s="631"/>
    </row>
    <row r="1104" spans="1:14" s="293" customFormat="1" hidden="1" outlineLevel="1" x14ac:dyDescent="0.25">
      <c r="A1104" s="35">
        <v>69</v>
      </c>
      <c r="B1104" s="626"/>
      <c r="C1104" s="51"/>
      <c r="D1104" s="51"/>
      <c r="E1104" s="51"/>
      <c r="F1104" s="52"/>
      <c r="G1104" s="51" t="s">
        <v>69</v>
      </c>
      <c r="H1104" s="336"/>
      <c r="I1104" s="51"/>
      <c r="J1104" s="52"/>
      <c r="K1104" s="51" t="s">
        <v>69</v>
      </c>
      <c r="L1104" s="51"/>
      <c r="M1104" s="51"/>
      <c r="N1104" s="631"/>
    </row>
    <row r="1105" spans="1:18" s="293" customFormat="1" hidden="1" outlineLevel="1" x14ac:dyDescent="0.25">
      <c r="A1105" s="35">
        <v>70</v>
      </c>
      <c r="B1105" s="626"/>
      <c r="C1105" s="51"/>
      <c r="D1105" s="51"/>
      <c r="E1105" s="51"/>
      <c r="F1105" s="52"/>
      <c r="G1105" s="51" t="s">
        <v>69</v>
      </c>
      <c r="H1105" s="336"/>
      <c r="I1105" s="51"/>
      <c r="J1105" s="52"/>
      <c r="K1105" s="51" t="s">
        <v>69</v>
      </c>
      <c r="L1105" s="51"/>
      <c r="M1105" s="51"/>
      <c r="N1105" s="631"/>
    </row>
    <row r="1106" spans="1:18" s="293" customFormat="1" hidden="1" outlineLevel="1" x14ac:dyDescent="0.25">
      <c r="A1106" s="35">
        <v>71</v>
      </c>
      <c r="B1106" s="626"/>
      <c r="C1106" s="51"/>
      <c r="D1106" s="51"/>
      <c r="E1106" s="51"/>
      <c r="F1106" s="52"/>
      <c r="G1106" s="51" t="s">
        <v>69</v>
      </c>
      <c r="H1106" s="336"/>
      <c r="I1106" s="51"/>
      <c r="J1106" s="52"/>
      <c r="K1106" s="51" t="s">
        <v>69</v>
      </c>
      <c r="L1106" s="51"/>
      <c r="M1106" s="51"/>
      <c r="N1106" s="631"/>
    </row>
    <row r="1107" spans="1:18" s="293" customFormat="1" hidden="1" outlineLevel="1" x14ac:dyDescent="0.25">
      <c r="A1107" s="35">
        <v>72</v>
      </c>
      <c r="B1107" s="626"/>
      <c r="C1107" s="51"/>
      <c r="D1107" s="51"/>
      <c r="E1107" s="51"/>
      <c r="F1107" s="52"/>
      <c r="G1107" s="51" t="s">
        <v>69</v>
      </c>
      <c r="H1107" s="336"/>
      <c r="I1107" s="51"/>
      <c r="J1107" s="52"/>
      <c r="K1107" s="51" t="s">
        <v>69</v>
      </c>
      <c r="L1107" s="51"/>
      <c r="M1107" s="51"/>
      <c r="N1107" s="631"/>
    </row>
    <row r="1108" spans="1:18" s="293" customFormat="1" hidden="1" outlineLevel="1" x14ac:dyDescent="0.25">
      <c r="A1108" s="35">
        <v>73</v>
      </c>
      <c r="B1108" s="626"/>
      <c r="C1108" s="51"/>
      <c r="D1108" s="51"/>
      <c r="E1108" s="51"/>
      <c r="F1108" s="52"/>
      <c r="G1108" s="51" t="s">
        <v>69</v>
      </c>
      <c r="H1108" s="336"/>
      <c r="I1108" s="51"/>
      <c r="J1108" s="52"/>
      <c r="K1108" s="51" t="s">
        <v>69</v>
      </c>
      <c r="L1108" s="51"/>
      <c r="M1108" s="51"/>
      <c r="N1108" s="631"/>
    </row>
    <row r="1109" spans="1:18" s="293" customFormat="1" hidden="1" outlineLevel="1" x14ac:dyDescent="0.25">
      <c r="A1109" s="35">
        <v>74</v>
      </c>
      <c r="B1109" s="626"/>
      <c r="C1109" s="51"/>
      <c r="D1109" s="51"/>
      <c r="E1109" s="51"/>
      <c r="F1109" s="52"/>
      <c r="G1109" s="51" t="s">
        <v>69</v>
      </c>
      <c r="H1109" s="336"/>
      <c r="I1109" s="51"/>
      <c r="J1109" s="52"/>
      <c r="K1109" s="51" t="s">
        <v>69</v>
      </c>
      <c r="L1109" s="51"/>
      <c r="M1109" s="51"/>
      <c r="N1109" s="631"/>
    </row>
    <row r="1110" spans="1:18" s="293" customFormat="1" hidden="1" outlineLevel="1" x14ac:dyDescent="0.25">
      <c r="A1110" s="35">
        <v>75</v>
      </c>
      <c r="B1110" s="626"/>
      <c r="C1110" s="51"/>
      <c r="D1110" s="51"/>
      <c r="E1110" s="51"/>
      <c r="F1110" s="52"/>
      <c r="G1110" s="51" t="s">
        <v>69</v>
      </c>
      <c r="H1110" s="336"/>
      <c r="I1110" s="51"/>
      <c r="J1110" s="52"/>
      <c r="K1110" s="51" t="s">
        <v>69</v>
      </c>
      <c r="L1110" s="51"/>
      <c r="M1110" s="51"/>
      <c r="N1110" s="631"/>
    </row>
    <row r="1111" spans="1:18" s="293" customFormat="1" hidden="1" outlineLevel="1" x14ac:dyDescent="0.25">
      <c r="A1111" s="35">
        <v>76</v>
      </c>
      <c r="B1111" s="626"/>
      <c r="C1111" s="51"/>
      <c r="D1111" s="51"/>
      <c r="E1111" s="51"/>
      <c r="F1111" s="52"/>
      <c r="G1111" s="51" t="s">
        <v>69</v>
      </c>
      <c r="H1111" s="336"/>
      <c r="I1111" s="51"/>
      <c r="J1111" s="52"/>
      <c r="K1111" s="51" t="s">
        <v>69</v>
      </c>
      <c r="L1111" s="51"/>
      <c r="M1111" s="51"/>
      <c r="N1111" s="631"/>
    </row>
    <row r="1112" spans="1:18" s="293" customFormat="1" hidden="1" outlineLevel="1" x14ac:dyDescent="0.25">
      <c r="A1112" s="35">
        <v>77</v>
      </c>
      <c r="B1112" s="626"/>
      <c r="C1112" s="51"/>
      <c r="D1112" s="51"/>
      <c r="E1112" s="51"/>
      <c r="F1112" s="52"/>
      <c r="G1112" s="51" t="s">
        <v>69</v>
      </c>
      <c r="H1112" s="336"/>
      <c r="I1112" s="51"/>
      <c r="J1112" s="52"/>
      <c r="K1112" s="51" t="s">
        <v>69</v>
      </c>
      <c r="L1112" s="51"/>
      <c r="M1112" s="51"/>
      <c r="N1112" s="631"/>
    </row>
    <row r="1113" spans="1:18" s="293" customFormat="1" hidden="1" outlineLevel="1" x14ac:dyDescent="0.25">
      <c r="A1113" s="51">
        <v>78</v>
      </c>
      <c r="B1113" s="626"/>
      <c r="C1113" s="51"/>
      <c r="D1113" s="51"/>
      <c r="E1113" s="51"/>
      <c r="F1113" s="52"/>
      <c r="G1113" s="51" t="s">
        <v>69</v>
      </c>
      <c r="H1113" s="336"/>
      <c r="I1113" s="51"/>
      <c r="J1113" s="52"/>
      <c r="K1113" s="51" t="s">
        <v>69</v>
      </c>
      <c r="L1113" s="51"/>
      <c r="M1113" s="51"/>
      <c r="N1113" s="631"/>
      <c r="O1113" s="200"/>
      <c r="P1113" s="200"/>
      <c r="Q1113" s="200"/>
      <c r="R1113" s="200"/>
    </row>
    <row r="1114" spans="1:18" s="293" customFormat="1" hidden="1" outlineLevel="1" x14ac:dyDescent="0.25">
      <c r="A1114" s="51">
        <v>79</v>
      </c>
      <c r="B1114" s="626"/>
      <c r="C1114" s="51"/>
      <c r="D1114" s="51"/>
      <c r="E1114" s="51"/>
      <c r="F1114" s="52"/>
      <c r="G1114" s="51" t="s">
        <v>69</v>
      </c>
      <c r="H1114" s="336"/>
      <c r="I1114" s="51"/>
      <c r="J1114" s="52"/>
      <c r="K1114" s="51" t="s">
        <v>69</v>
      </c>
      <c r="L1114" s="51"/>
      <c r="M1114" s="51"/>
      <c r="N1114" s="631"/>
      <c r="O1114" s="200"/>
      <c r="P1114" s="200"/>
      <c r="Q1114" s="200"/>
      <c r="R1114" s="200"/>
    </row>
    <row r="1115" spans="1:18" s="293" customFormat="1" hidden="1" outlineLevel="1" x14ac:dyDescent="0.25">
      <c r="A1115" s="51">
        <v>80</v>
      </c>
      <c r="B1115" s="626"/>
      <c r="C1115" s="51"/>
      <c r="D1115" s="51"/>
      <c r="E1115" s="51"/>
      <c r="F1115" s="52"/>
      <c r="G1115" s="51" t="s">
        <v>69</v>
      </c>
      <c r="H1115" s="336"/>
      <c r="I1115" s="51"/>
      <c r="J1115" s="52"/>
      <c r="K1115" s="51" t="s">
        <v>69</v>
      </c>
      <c r="L1115" s="51"/>
      <c r="M1115" s="51"/>
      <c r="N1115" s="631"/>
      <c r="O1115" s="200"/>
      <c r="P1115" s="200"/>
      <c r="Q1115" s="200"/>
      <c r="R1115" s="200"/>
    </row>
    <row r="1116" spans="1:18" s="293" customFormat="1" hidden="1" outlineLevel="1" x14ac:dyDescent="0.25">
      <c r="A1116" s="51">
        <v>81</v>
      </c>
      <c r="B1116" s="626"/>
      <c r="C1116" s="51"/>
      <c r="D1116" s="51"/>
      <c r="E1116" s="51"/>
      <c r="F1116" s="52"/>
      <c r="G1116" s="51" t="s">
        <v>69</v>
      </c>
      <c r="H1116" s="336"/>
      <c r="I1116" s="51"/>
      <c r="J1116" s="52"/>
      <c r="K1116" s="51" t="s">
        <v>69</v>
      </c>
      <c r="L1116" s="51"/>
      <c r="M1116" s="51"/>
      <c r="N1116" s="631"/>
      <c r="O1116" s="200"/>
      <c r="P1116" s="200"/>
      <c r="Q1116" s="200"/>
      <c r="R1116" s="200"/>
    </row>
    <row r="1117" spans="1:18" s="293" customFormat="1" hidden="1" outlineLevel="1" x14ac:dyDescent="0.25">
      <c r="A1117" s="51">
        <v>82</v>
      </c>
      <c r="B1117" s="626"/>
      <c r="C1117" s="51"/>
      <c r="D1117" s="51"/>
      <c r="E1117" s="51"/>
      <c r="F1117" s="52"/>
      <c r="G1117" s="51" t="s">
        <v>69</v>
      </c>
      <c r="H1117" s="336"/>
      <c r="I1117" s="51"/>
      <c r="J1117" s="52"/>
      <c r="K1117" s="51" t="s">
        <v>69</v>
      </c>
      <c r="L1117" s="51"/>
      <c r="M1117" s="51"/>
      <c r="N1117" s="631"/>
      <c r="O1117" s="200"/>
      <c r="P1117" s="200"/>
      <c r="Q1117" s="200"/>
      <c r="R1117" s="200"/>
    </row>
    <row r="1118" spans="1:18" s="293" customFormat="1" hidden="1" outlineLevel="1" x14ac:dyDescent="0.25">
      <c r="A1118" s="51">
        <v>83</v>
      </c>
      <c r="B1118" s="626"/>
      <c r="C1118" s="51"/>
      <c r="D1118" s="51"/>
      <c r="E1118" s="51"/>
      <c r="F1118" s="52"/>
      <c r="G1118" s="51" t="s">
        <v>69</v>
      </c>
      <c r="H1118" s="336"/>
      <c r="I1118" s="51"/>
      <c r="J1118" s="52"/>
      <c r="K1118" s="51" t="s">
        <v>69</v>
      </c>
      <c r="L1118" s="51"/>
      <c r="M1118" s="51"/>
      <c r="N1118" s="631"/>
      <c r="O1118" s="200"/>
      <c r="P1118" s="200"/>
      <c r="Q1118" s="200"/>
      <c r="R1118" s="200"/>
    </row>
    <row r="1119" spans="1:18" s="293" customFormat="1" hidden="1" outlineLevel="1" x14ac:dyDescent="0.25">
      <c r="A1119" s="51">
        <v>84</v>
      </c>
      <c r="B1119" s="626"/>
      <c r="C1119" s="51"/>
      <c r="D1119" s="51"/>
      <c r="E1119" s="51"/>
      <c r="F1119" s="52"/>
      <c r="G1119" s="51" t="s">
        <v>69</v>
      </c>
      <c r="H1119" s="336"/>
      <c r="I1119" s="51"/>
      <c r="J1119" s="52"/>
      <c r="K1119" s="51" t="s">
        <v>69</v>
      </c>
      <c r="L1119" s="51"/>
      <c r="M1119" s="51"/>
      <c r="N1119" s="631"/>
      <c r="O1119" s="200"/>
      <c r="P1119" s="200"/>
      <c r="Q1119" s="200"/>
      <c r="R1119" s="200"/>
    </row>
    <row r="1120" spans="1:18" s="293" customFormat="1" hidden="1" outlineLevel="1" x14ac:dyDescent="0.25">
      <c r="A1120" s="51">
        <v>85</v>
      </c>
      <c r="B1120" s="626"/>
      <c r="C1120" s="51"/>
      <c r="D1120" s="51"/>
      <c r="E1120" s="51"/>
      <c r="F1120" s="52"/>
      <c r="G1120" s="51" t="s">
        <v>69</v>
      </c>
      <c r="H1120" s="336"/>
      <c r="I1120" s="51"/>
      <c r="J1120" s="52"/>
      <c r="K1120" s="51" t="s">
        <v>69</v>
      </c>
      <c r="L1120" s="51"/>
      <c r="M1120" s="51"/>
      <c r="N1120" s="631"/>
      <c r="O1120" s="200"/>
      <c r="P1120" s="200"/>
      <c r="Q1120" s="200"/>
      <c r="R1120" s="200"/>
    </row>
    <row r="1121" spans="1:18" s="293" customFormat="1" hidden="1" outlineLevel="1" x14ac:dyDescent="0.25">
      <c r="A1121" s="51">
        <v>86</v>
      </c>
      <c r="B1121" s="626"/>
      <c r="C1121" s="51"/>
      <c r="D1121" s="51"/>
      <c r="E1121" s="51"/>
      <c r="F1121" s="52"/>
      <c r="G1121" s="51" t="s">
        <v>69</v>
      </c>
      <c r="H1121" s="336"/>
      <c r="I1121" s="51"/>
      <c r="J1121" s="52"/>
      <c r="K1121" s="51" t="s">
        <v>69</v>
      </c>
      <c r="L1121" s="51"/>
      <c r="M1121" s="51"/>
      <c r="N1121" s="631"/>
      <c r="O1121" s="200"/>
      <c r="P1121" s="200"/>
      <c r="Q1121" s="200"/>
      <c r="R1121" s="200"/>
    </row>
    <row r="1122" spans="1:18" s="293" customFormat="1" hidden="1" outlineLevel="1" x14ac:dyDescent="0.25">
      <c r="A1122" s="51">
        <v>87</v>
      </c>
      <c r="B1122" s="626"/>
      <c r="C1122" s="51"/>
      <c r="D1122" s="51"/>
      <c r="E1122" s="51"/>
      <c r="F1122" s="52"/>
      <c r="G1122" s="51" t="s">
        <v>69</v>
      </c>
      <c r="H1122" s="336"/>
      <c r="I1122" s="51"/>
      <c r="J1122" s="52"/>
      <c r="K1122" s="51" t="s">
        <v>69</v>
      </c>
      <c r="L1122" s="51"/>
      <c r="M1122" s="51"/>
      <c r="N1122" s="631"/>
      <c r="O1122" s="200"/>
      <c r="P1122" s="200"/>
      <c r="Q1122" s="200"/>
      <c r="R1122" s="200"/>
    </row>
    <row r="1123" spans="1:18" s="293" customFormat="1" hidden="1" outlineLevel="1" x14ac:dyDescent="0.25">
      <c r="A1123" s="51">
        <v>88</v>
      </c>
      <c r="B1123" s="626"/>
      <c r="C1123" s="51"/>
      <c r="D1123" s="51"/>
      <c r="E1123" s="51"/>
      <c r="F1123" s="52"/>
      <c r="G1123" s="51" t="s">
        <v>69</v>
      </c>
      <c r="H1123" s="336"/>
      <c r="I1123" s="51"/>
      <c r="J1123" s="52"/>
      <c r="K1123" s="51" t="s">
        <v>69</v>
      </c>
      <c r="L1123" s="51"/>
      <c r="M1123" s="51"/>
      <c r="N1123" s="631"/>
      <c r="O1123" s="200"/>
      <c r="P1123" s="200"/>
      <c r="Q1123" s="200"/>
      <c r="R1123" s="200"/>
    </row>
    <row r="1124" spans="1:18" s="293" customFormat="1" hidden="1" outlineLevel="1" x14ac:dyDescent="0.25">
      <c r="A1124" s="51">
        <v>89</v>
      </c>
      <c r="B1124" s="626"/>
      <c r="C1124" s="51"/>
      <c r="D1124" s="51"/>
      <c r="E1124" s="51"/>
      <c r="F1124" s="52"/>
      <c r="G1124" s="51" t="s">
        <v>69</v>
      </c>
      <c r="H1124" s="336"/>
      <c r="I1124" s="51"/>
      <c r="J1124" s="52"/>
      <c r="K1124" s="51" t="s">
        <v>69</v>
      </c>
      <c r="L1124" s="51"/>
      <c r="M1124" s="51"/>
      <c r="N1124" s="631"/>
      <c r="O1124" s="200"/>
      <c r="P1124" s="200"/>
      <c r="Q1124" s="200"/>
      <c r="R1124" s="200"/>
    </row>
    <row r="1125" spans="1:18" s="293" customFormat="1" hidden="1" outlineLevel="1" x14ac:dyDescent="0.25">
      <c r="A1125" s="51">
        <v>90</v>
      </c>
      <c r="B1125" s="626"/>
      <c r="C1125" s="51"/>
      <c r="D1125" s="51"/>
      <c r="E1125" s="51"/>
      <c r="F1125" s="52"/>
      <c r="G1125" s="51" t="s">
        <v>69</v>
      </c>
      <c r="H1125" s="336"/>
      <c r="I1125" s="51"/>
      <c r="J1125" s="52"/>
      <c r="K1125" s="51" t="s">
        <v>69</v>
      </c>
      <c r="L1125" s="51"/>
      <c r="M1125" s="51"/>
      <c r="N1125" s="631"/>
      <c r="O1125" s="200"/>
      <c r="P1125" s="200"/>
      <c r="Q1125" s="200"/>
      <c r="R1125" s="200"/>
    </row>
    <row r="1126" spans="1:18" s="293" customFormat="1" hidden="1" outlineLevel="1" x14ac:dyDescent="0.25">
      <c r="A1126" s="51">
        <v>91</v>
      </c>
      <c r="B1126" s="626"/>
      <c r="C1126" s="51"/>
      <c r="D1126" s="51"/>
      <c r="E1126" s="51"/>
      <c r="F1126" s="52"/>
      <c r="G1126" s="51" t="s">
        <v>69</v>
      </c>
      <c r="H1126" s="336"/>
      <c r="I1126" s="51"/>
      <c r="J1126" s="52"/>
      <c r="K1126" s="51" t="s">
        <v>69</v>
      </c>
      <c r="L1126" s="51"/>
      <c r="M1126" s="51"/>
      <c r="N1126" s="631"/>
    </row>
    <row r="1127" spans="1:18" s="293" customFormat="1" hidden="1" outlineLevel="1" x14ac:dyDescent="0.25">
      <c r="A1127" s="51">
        <v>92</v>
      </c>
      <c r="B1127" s="626"/>
      <c r="C1127" s="51"/>
      <c r="D1127" s="51"/>
      <c r="E1127" s="51"/>
      <c r="F1127" s="52"/>
      <c r="G1127" s="51" t="s">
        <v>69</v>
      </c>
      <c r="H1127" s="336"/>
      <c r="I1127" s="51"/>
      <c r="J1127" s="52"/>
      <c r="K1127" s="51" t="s">
        <v>69</v>
      </c>
      <c r="L1127" s="51"/>
      <c r="M1127" s="51"/>
      <c r="N1127" s="631"/>
    </row>
    <row r="1128" spans="1:18" s="293" customFormat="1" hidden="1" outlineLevel="1" x14ac:dyDescent="0.25">
      <c r="A1128" s="51">
        <v>93</v>
      </c>
      <c r="B1128" s="626"/>
      <c r="C1128" s="51"/>
      <c r="D1128" s="51"/>
      <c r="E1128" s="51"/>
      <c r="F1128" s="52"/>
      <c r="G1128" s="51" t="s">
        <v>69</v>
      </c>
      <c r="H1128" s="336"/>
      <c r="I1128" s="51"/>
      <c r="J1128" s="52"/>
      <c r="K1128" s="51" t="s">
        <v>69</v>
      </c>
      <c r="L1128" s="51"/>
      <c r="M1128" s="51"/>
      <c r="N1128" s="631"/>
    </row>
    <row r="1129" spans="1:18" s="293" customFormat="1" hidden="1" outlineLevel="1" x14ac:dyDescent="0.25">
      <c r="A1129" s="51">
        <v>94</v>
      </c>
      <c r="B1129" s="626"/>
      <c r="C1129" s="51"/>
      <c r="D1129" s="51"/>
      <c r="E1129" s="51"/>
      <c r="F1129" s="52"/>
      <c r="G1129" s="51" t="s">
        <v>69</v>
      </c>
      <c r="H1129" s="336"/>
      <c r="I1129" s="51"/>
      <c r="J1129" s="52"/>
      <c r="K1129" s="51" t="s">
        <v>69</v>
      </c>
      <c r="L1129" s="51"/>
      <c r="M1129" s="51"/>
      <c r="N1129" s="631"/>
    </row>
    <row r="1130" spans="1:18" s="293" customFormat="1" hidden="1" outlineLevel="1" x14ac:dyDescent="0.25">
      <c r="A1130" s="51">
        <v>95</v>
      </c>
      <c r="B1130" s="626"/>
      <c r="C1130" s="51"/>
      <c r="D1130" s="51"/>
      <c r="E1130" s="51"/>
      <c r="F1130" s="52"/>
      <c r="G1130" s="51" t="s">
        <v>69</v>
      </c>
      <c r="H1130" s="336"/>
      <c r="I1130" s="51"/>
      <c r="J1130" s="52"/>
      <c r="K1130" s="51" t="s">
        <v>69</v>
      </c>
      <c r="L1130" s="51"/>
      <c r="M1130" s="51"/>
      <c r="N1130" s="631"/>
    </row>
    <row r="1131" spans="1:18" s="293" customFormat="1" hidden="1" outlineLevel="1" x14ac:dyDescent="0.25">
      <c r="A1131" s="51">
        <v>96</v>
      </c>
      <c r="B1131" s="626"/>
      <c r="C1131" s="51"/>
      <c r="D1131" s="51"/>
      <c r="E1131" s="51"/>
      <c r="F1131" s="52"/>
      <c r="G1131" s="51" t="s">
        <v>69</v>
      </c>
      <c r="H1131" s="336"/>
      <c r="I1131" s="51"/>
      <c r="J1131" s="52"/>
      <c r="K1131" s="51" t="s">
        <v>69</v>
      </c>
      <c r="L1131" s="51"/>
      <c r="M1131" s="51"/>
      <c r="N1131" s="631"/>
    </row>
    <row r="1132" spans="1:18" s="293" customFormat="1" hidden="1" outlineLevel="1" x14ac:dyDescent="0.25">
      <c r="A1132" s="263">
        <v>97</v>
      </c>
      <c r="B1132" s="225"/>
      <c r="C1132" s="629"/>
      <c r="D1132" s="52"/>
      <c r="E1132" s="52"/>
      <c r="F1132" s="263"/>
      <c r="G1132" s="52"/>
      <c r="H1132" s="336"/>
      <c r="I1132" s="52"/>
      <c r="J1132" s="52"/>
      <c r="K1132" s="51" t="s">
        <v>69</v>
      </c>
      <c r="L1132" s="51"/>
      <c r="M1132" s="51"/>
      <c r="N1132" s="632"/>
    </row>
    <row r="1133" spans="1:18" s="293" customFormat="1" hidden="1" outlineLevel="1" x14ac:dyDescent="0.25">
      <c r="A1133" s="51">
        <v>98</v>
      </c>
      <c r="B1133" s="155"/>
      <c r="C1133" s="1"/>
      <c r="H1133" s="200"/>
      <c r="I1133" s="200"/>
      <c r="J1133" s="200"/>
      <c r="K1133" s="200"/>
      <c r="L1133" s="200"/>
      <c r="M1133" s="200"/>
      <c r="N1133" s="631"/>
    </row>
    <row r="1134" spans="1:18" s="293" customFormat="1" hidden="1" outlineLevel="1" x14ac:dyDescent="0.25">
      <c r="A1134" s="263">
        <v>99</v>
      </c>
      <c r="B1134" s="155"/>
      <c r="C1134" s="1"/>
      <c r="N1134" s="1"/>
    </row>
    <row r="1135" spans="1:18" s="293" customFormat="1" hidden="1" outlineLevel="1" x14ac:dyDescent="0.25">
      <c r="A1135" s="51">
        <v>100</v>
      </c>
      <c r="B1135" s="155"/>
      <c r="C1135" s="1"/>
      <c r="N1135" s="1"/>
    </row>
    <row r="1136" spans="1:18" s="293" customFormat="1" hidden="1" outlineLevel="1" x14ac:dyDescent="0.25">
      <c r="A1136" s="263">
        <v>101</v>
      </c>
      <c r="B1136" s="444"/>
      <c r="C1136" s="629"/>
      <c r="D1136" s="52"/>
      <c r="E1136" s="52"/>
      <c r="F1136" s="263"/>
      <c r="G1136" s="52"/>
      <c r="H1136" s="336"/>
      <c r="I1136" s="52"/>
      <c r="J1136" s="52"/>
      <c r="K1136" s="51"/>
      <c r="L1136" s="51"/>
      <c r="M1136" s="51"/>
      <c r="N1136" s="632"/>
    </row>
    <row r="1137" spans="1:14" s="293" customFormat="1" hidden="1" outlineLevel="1" x14ac:dyDescent="0.25">
      <c r="A1137" s="51">
        <v>102</v>
      </c>
      <c r="B1137" s="444"/>
      <c r="C1137" s="629"/>
      <c r="D1137" s="52"/>
      <c r="E1137" s="52"/>
      <c r="F1137" s="263"/>
      <c r="G1137" s="52"/>
      <c r="H1137" s="336"/>
      <c r="I1137" s="52"/>
      <c r="J1137" s="52"/>
      <c r="K1137" s="51"/>
      <c r="L1137" s="51"/>
      <c r="M1137" s="51"/>
      <c r="N1137" s="632"/>
    </row>
    <row r="1138" spans="1:14" s="293" customFormat="1" hidden="1" outlineLevel="1" x14ac:dyDescent="0.25">
      <c r="A1138" s="263">
        <v>103</v>
      </c>
      <c r="B1138" s="444"/>
      <c r="C1138" s="629"/>
      <c r="D1138" s="52"/>
      <c r="E1138" s="52"/>
      <c r="F1138" s="263"/>
      <c r="G1138" s="52"/>
      <c r="H1138" s="336"/>
      <c r="I1138" s="52"/>
      <c r="J1138" s="52"/>
      <c r="K1138" s="51"/>
      <c r="L1138" s="51"/>
      <c r="M1138" s="51"/>
      <c r="N1138" s="632"/>
    </row>
    <row r="1139" spans="1:14" s="293" customFormat="1" hidden="1" outlineLevel="1" x14ac:dyDescent="0.25">
      <c r="A1139" s="51">
        <v>104</v>
      </c>
      <c r="B1139" s="444"/>
      <c r="C1139" s="629"/>
      <c r="D1139" s="52"/>
      <c r="E1139" s="52"/>
      <c r="F1139" s="263"/>
      <c r="G1139" s="52"/>
      <c r="H1139" s="336"/>
      <c r="I1139" s="52"/>
      <c r="J1139" s="52"/>
      <c r="K1139" s="51"/>
      <c r="L1139" s="51"/>
      <c r="M1139" s="51"/>
      <c r="N1139" s="632"/>
    </row>
    <row r="1140" spans="1:14" s="293" customFormat="1" hidden="1" outlineLevel="1" x14ac:dyDescent="0.25">
      <c r="A1140" s="263">
        <v>105</v>
      </c>
      <c r="B1140" s="444"/>
      <c r="C1140" s="629"/>
      <c r="D1140" s="52"/>
      <c r="E1140" s="52"/>
      <c r="F1140" s="263"/>
      <c r="G1140" s="52"/>
      <c r="H1140" s="336"/>
      <c r="I1140" s="52"/>
      <c r="J1140" s="52"/>
      <c r="K1140" s="51"/>
      <c r="L1140" s="51"/>
      <c r="M1140" s="51"/>
      <c r="N1140" s="632"/>
    </row>
    <row r="1141" spans="1:14" s="293" customFormat="1" hidden="1" outlineLevel="1" x14ac:dyDescent="0.25">
      <c r="A1141" s="51">
        <v>106</v>
      </c>
      <c r="B1141" s="444"/>
      <c r="C1141" s="629"/>
      <c r="D1141" s="52"/>
      <c r="E1141" s="52"/>
      <c r="F1141" s="263"/>
      <c r="G1141" s="52"/>
      <c r="H1141" s="336"/>
      <c r="I1141" s="52"/>
      <c r="J1141" s="52"/>
      <c r="K1141" s="51"/>
      <c r="L1141" s="51"/>
      <c r="M1141" s="51"/>
      <c r="N1141" s="632"/>
    </row>
    <row r="1142" spans="1:14" s="293" customFormat="1" hidden="1" outlineLevel="1" x14ac:dyDescent="0.25">
      <c r="A1142" s="263">
        <v>107</v>
      </c>
      <c r="B1142" s="444"/>
      <c r="C1142" s="629"/>
      <c r="D1142" s="52"/>
      <c r="E1142" s="52"/>
      <c r="F1142" s="263"/>
      <c r="G1142" s="52"/>
      <c r="H1142" s="336"/>
      <c r="I1142" s="52"/>
      <c r="J1142" s="52"/>
      <c r="K1142" s="51"/>
      <c r="L1142" s="51"/>
      <c r="M1142" s="51"/>
      <c r="N1142" s="632"/>
    </row>
    <row r="1143" spans="1:14" s="293" customFormat="1" hidden="1" outlineLevel="1" x14ac:dyDescent="0.25">
      <c r="A1143" s="51">
        <v>108</v>
      </c>
      <c r="B1143" s="444"/>
      <c r="C1143" s="629"/>
      <c r="D1143" s="52"/>
      <c r="E1143" s="52"/>
      <c r="F1143" s="263"/>
      <c r="G1143" s="52"/>
      <c r="H1143" s="336"/>
      <c r="I1143" s="52"/>
      <c r="J1143" s="52"/>
      <c r="K1143" s="51"/>
      <c r="L1143" s="51"/>
      <c r="M1143" s="51"/>
      <c r="N1143" s="632"/>
    </row>
    <row r="1144" spans="1:14" s="293" customFormat="1" hidden="1" outlineLevel="1" x14ac:dyDescent="0.25">
      <c r="A1144" s="263">
        <v>109</v>
      </c>
      <c r="B1144" s="444"/>
      <c r="C1144" s="629"/>
      <c r="D1144" s="52"/>
      <c r="E1144" s="52"/>
      <c r="F1144" s="263"/>
      <c r="G1144" s="52"/>
      <c r="H1144" s="336"/>
      <c r="I1144" s="52"/>
      <c r="J1144" s="52"/>
      <c r="K1144" s="51"/>
      <c r="L1144" s="51"/>
      <c r="M1144" s="51"/>
      <c r="N1144" s="632"/>
    </row>
    <row r="1145" spans="1:14" s="293" customFormat="1" hidden="1" outlineLevel="1" x14ac:dyDescent="0.25">
      <c r="A1145" s="51">
        <v>110</v>
      </c>
      <c r="B1145" s="444"/>
      <c r="C1145" s="629"/>
      <c r="D1145" s="52"/>
      <c r="E1145" s="52"/>
      <c r="F1145" s="263"/>
      <c r="G1145" s="52"/>
      <c r="H1145" s="336"/>
      <c r="I1145" s="52"/>
      <c r="J1145" s="52"/>
      <c r="K1145" s="51"/>
      <c r="L1145" s="51"/>
      <c r="M1145" s="51"/>
      <c r="N1145" s="632"/>
    </row>
    <row r="1146" spans="1:14" s="293" customFormat="1" hidden="1" outlineLevel="1" x14ac:dyDescent="0.25">
      <c r="A1146" s="263">
        <v>111</v>
      </c>
      <c r="B1146" s="444"/>
      <c r="C1146" s="629"/>
      <c r="D1146" s="52"/>
      <c r="E1146" s="52"/>
      <c r="F1146" s="263"/>
      <c r="G1146" s="52"/>
      <c r="H1146" s="336"/>
      <c r="I1146" s="52"/>
      <c r="J1146" s="52"/>
      <c r="K1146" s="51"/>
      <c r="L1146" s="51"/>
      <c r="M1146" s="51"/>
      <c r="N1146" s="632"/>
    </row>
    <row r="1147" spans="1:14" s="293" customFormat="1" hidden="1" outlineLevel="1" x14ac:dyDescent="0.25">
      <c r="A1147" s="51">
        <v>112</v>
      </c>
      <c r="B1147" s="444"/>
      <c r="C1147" s="629"/>
      <c r="D1147" s="52"/>
      <c r="E1147" s="52"/>
      <c r="F1147" s="263"/>
      <c r="G1147" s="52"/>
      <c r="H1147" s="336"/>
      <c r="I1147" s="52"/>
      <c r="J1147" s="52"/>
      <c r="K1147" s="51"/>
      <c r="L1147" s="51"/>
      <c r="M1147" s="51"/>
      <c r="N1147" s="632"/>
    </row>
    <row r="1148" spans="1:14" s="293" customFormat="1" hidden="1" outlineLevel="1" x14ac:dyDescent="0.25">
      <c r="A1148" s="263">
        <v>113</v>
      </c>
      <c r="B1148" s="444"/>
      <c r="C1148" s="629"/>
      <c r="D1148" s="52"/>
      <c r="E1148" s="52"/>
      <c r="F1148" s="263"/>
      <c r="G1148" s="52"/>
      <c r="H1148" s="336"/>
      <c r="I1148" s="52"/>
      <c r="J1148" s="52"/>
      <c r="K1148" s="51"/>
      <c r="L1148" s="51"/>
      <c r="M1148" s="51"/>
      <c r="N1148" s="632"/>
    </row>
    <row r="1149" spans="1:14" s="293" customFormat="1" hidden="1" outlineLevel="1" x14ac:dyDescent="0.25">
      <c r="A1149" s="51">
        <v>114</v>
      </c>
      <c r="B1149" s="444"/>
      <c r="C1149" s="629"/>
      <c r="D1149" s="52"/>
      <c r="E1149" s="52"/>
      <c r="F1149" s="263"/>
      <c r="G1149" s="52"/>
      <c r="H1149" s="336"/>
      <c r="I1149" s="52"/>
      <c r="J1149" s="52"/>
      <c r="K1149" s="51"/>
      <c r="L1149" s="51"/>
      <c r="M1149" s="51"/>
      <c r="N1149" s="632"/>
    </row>
    <row r="1150" spans="1:14" s="293" customFormat="1" hidden="1" outlineLevel="1" x14ac:dyDescent="0.25">
      <c r="A1150" s="263">
        <v>115</v>
      </c>
      <c r="B1150" s="444"/>
      <c r="C1150" s="629"/>
      <c r="D1150" s="52"/>
      <c r="E1150" s="52"/>
      <c r="F1150" s="263"/>
      <c r="G1150" s="52"/>
      <c r="H1150" s="336"/>
      <c r="I1150" s="52"/>
      <c r="J1150" s="52"/>
      <c r="K1150" s="51"/>
      <c r="L1150" s="51"/>
      <c r="M1150" s="51"/>
      <c r="N1150" s="632"/>
    </row>
    <row r="1151" spans="1:14" s="293" customFormat="1" hidden="1" outlineLevel="1" x14ac:dyDescent="0.25">
      <c r="A1151" s="51">
        <v>116</v>
      </c>
      <c r="B1151" s="444"/>
      <c r="C1151" s="629"/>
      <c r="D1151" s="52"/>
      <c r="E1151" s="52"/>
      <c r="F1151" s="263"/>
      <c r="G1151" s="52"/>
      <c r="H1151" s="336"/>
      <c r="I1151" s="52"/>
      <c r="J1151" s="52"/>
      <c r="K1151" s="51"/>
      <c r="L1151" s="51"/>
      <c r="M1151" s="51"/>
      <c r="N1151" s="632"/>
    </row>
    <row r="1152" spans="1:14" s="293" customFormat="1" hidden="1" outlineLevel="1" x14ac:dyDescent="0.25">
      <c r="A1152" s="263">
        <v>117</v>
      </c>
      <c r="B1152" s="444"/>
      <c r="C1152" s="629"/>
      <c r="D1152" s="52"/>
      <c r="E1152" s="52"/>
      <c r="F1152" s="263"/>
      <c r="G1152" s="52"/>
      <c r="H1152" s="336"/>
      <c r="I1152" s="52"/>
      <c r="J1152" s="52"/>
      <c r="K1152" s="51"/>
      <c r="L1152" s="51"/>
      <c r="M1152" s="51"/>
      <c r="N1152" s="632"/>
    </row>
    <row r="1153" spans="1:14" s="293" customFormat="1" hidden="1" outlineLevel="1" x14ac:dyDescent="0.25">
      <c r="A1153" s="51">
        <v>118</v>
      </c>
      <c r="B1153" s="444"/>
      <c r="C1153" s="629"/>
      <c r="D1153" s="52"/>
      <c r="E1153" s="52"/>
      <c r="F1153" s="263"/>
      <c r="G1153" s="52"/>
      <c r="H1153" s="336"/>
      <c r="I1153" s="52"/>
      <c r="J1153" s="52"/>
      <c r="K1153" s="51"/>
      <c r="L1153" s="51"/>
      <c r="M1153" s="51"/>
      <c r="N1153" s="632"/>
    </row>
    <row r="1154" spans="1:14" s="293" customFormat="1" hidden="1" outlineLevel="1" x14ac:dyDescent="0.25">
      <c r="A1154" s="263">
        <v>119</v>
      </c>
      <c r="B1154" s="444"/>
      <c r="C1154" s="629"/>
      <c r="D1154" s="52"/>
      <c r="E1154" s="52"/>
      <c r="F1154" s="263"/>
      <c r="G1154" s="52"/>
      <c r="H1154" s="336"/>
      <c r="I1154" s="52"/>
      <c r="J1154" s="52"/>
      <c r="K1154" s="51"/>
      <c r="L1154" s="51"/>
      <c r="M1154" s="51"/>
      <c r="N1154" s="632"/>
    </row>
    <row r="1155" spans="1:14" s="293" customFormat="1" hidden="1" outlineLevel="1" x14ac:dyDescent="0.25">
      <c r="A1155" s="51">
        <v>120</v>
      </c>
      <c r="B1155" s="444"/>
      <c r="C1155" s="629"/>
      <c r="D1155" s="52"/>
      <c r="E1155" s="52"/>
      <c r="F1155" s="263"/>
      <c r="G1155" s="52"/>
      <c r="H1155" s="336"/>
      <c r="I1155" s="52"/>
      <c r="J1155" s="52"/>
      <c r="K1155" s="51"/>
      <c r="L1155" s="51"/>
      <c r="M1155" s="51"/>
      <c r="N1155" s="632"/>
    </row>
    <row r="1156" spans="1:14" s="293" customFormat="1" hidden="1" outlineLevel="1" x14ac:dyDescent="0.25">
      <c r="A1156" s="263">
        <v>121</v>
      </c>
      <c r="B1156" s="444"/>
      <c r="C1156" s="629"/>
      <c r="D1156" s="52"/>
      <c r="E1156" s="52"/>
      <c r="F1156" s="263"/>
      <c r="G1156" s="52"/>
      <c r="H1156" s="336"/>
      <c r="I1156" s="52"/>
      <c r="J1156" s="52"/>
      <c r="K1156" s="51"/>
      <c r="L1156" s="51"/>
      <c r="M1156" s="51"/>
      <c r="N1156" s="632"/>
    </row>
    <row r="1157" spans="1:14" s="293" customFormat="1" hidden="1" outlineLevel="1" x14ac:dyDescent="0.25">
      <c r="A1157" s="51">
        <v>122</v>
      </c>
      <c r="B1157" s="444"/>
      <c r="C1157" s="629"/>
      <c r="D1157" s="52"/>
      <c r="E1157" s="52"/>
      <c r="F1157" s="263"/>
      <c r="G1157" s="52"/>
      <c r="H1157" s="336"/>
      <c r="I1157" s="52"/>
      <c r="J1157" s="52"/>
      <c r="K1157" s="51"/>
      <c r="L1157" s="51"/>
      <c r="M1157" s="51"/>
      <c r="N1157" s="632"/>
    </row>
    <row r="1158" spans="1:14" s="293" customFormat="1" hidden="1" outlineLevel="1" x14ac:dyDescent="0.25">
      <c r="A1158" s="263">
        <v>123</v>
      </c>
      <c r="B1158" s="444"/>
      <c r="C1158" s="629"/>
      <c r="D1158" s="52"/>
      <c r="E1158" s="52"/>
      <c r="F1158" s="263"/>
      <c r="G1158" s="52"/>
      <c r="H1158" s="336"/>
      <c r="I1158" s="52"/>
      <c r="J1158" s="52"/>
      <c r="K1158" s="51"/>
      <c r="L1158" s="51"/>
      <c r="M1158" s="51"/>
      <c r="N1158" s="632"/>
    </row>
    <row r="1159" spans="1:14" s="293" customFormat="1" hidden="1" outlineLevel="1" x14ac:dyDescent="0.25">
      <c r="A1159" s="51">
        <v>124</v>
      </c>
      <c r="B1159" s="444"/>
      <c r="C1159" s="629"/>
      <c r="D1159" s="52"/>
      <c r="E1159" s="52"/>
      <c r="F1159" s="263"/>
      <c r="G1159" s="52"/>
      <c r="H1159" s="336"/>
      <c r="I1159" s="52"/>
      <c r="J1159" s="52"/>
      <c r="K1159" s="51"/>
      <c r="L1159" s="51"/>
      <c r="M1159" s="51"/>
      <c r="N1159" s="632"/>
    </row>
    <row r="1160" spans="1:14" s="293" customFormat="1" hidden="1" outlineLevel="1" x14ac:dyDescent="0.25">
      <c r="A1160" s="263">
        <v>125</v>
      </c>
      <c r="B1160" s="444"/>
      <c r="C1160" s="629"/>
      <c r="D1160" s="52"/>
      <c r="E1160" s="52"/>
      <c r="F1160" s="263"/>
      <c r="G1160" s="52"/>
      <c r="H1160" s="336"/>
      <c r="I1160" s="52"/>
      <c r="J1160" s="52"/>
      <c r="K1160" s="51"/>
      <c r="L1160" s="51"/>
      <c r="M1160" s="51"/>
      <c r="N1160" s="632"/>
    </row>
    <row r="1161" spans="1:14" s="293" customFormat="1" hidden="1" outlineLevel="1" x14ac:dyDescent="0.25">
      <c r="A1161" s="51">
        <v>126</v>
      </c>
      <c r="B1161" s="444"/>
      <c r="C1161" s="629"/>
      <c r="D1161" s="52"/>
      <c r="E1161" s="52"/>
      <c r="F1161" s="263"/>
      <c r="G1161" s="52"/>
      <c r="H1161" s="336"/>
      <c r="I1161" s="52"/>
      <c r="J1161" s="52"/>
      <c r="K1161" s="51"/>
      <c r="L1161" s="51"/>
      <c r="M1161" s="51"/>
      <c r="N1161" s="632"/>
    </row>
    <row r="1162" spans="1:14" s="293" customFormat="1" hidden="1" outlineLevel="1" x14ac:dyDescent="0.25">
      <c r="A1162" s="263">
        <v>127</v>
      </c>
      <c r="B1162" s="444"/>
      <c r="C1162" s="629"/>
      <c r="D1162" s="52"/>
      <c r="E1162" s="52"/>
      <c r="F1162" s="263"/>
      <c r="G1162" s="52"/>
      <c r="H1162" s="336"/>
      <c r="I1162" s="52"/>
      <c r="J1162" s="52"/>
      <c r="K1162" s="51"/>
      <c r="L1162" s="51"/>
      <c r="M1162" s="51"/>
      <c r="N1162" s="632"/>
    </row>
    <row r="1163" spans="1:14" s="293" customFormat="1" ht="15.75" hidden="1" outlineLevel="1" thickBot="1" x14ac:dyDescent="0.3">
      <c r="A1163" s="51">
        <v>128</v>
      </c>
      <c r="B1163" s="444"/>
      <c r="C1163" s="629"/>
      <c r="D1163" s="52"/>
      <c r="E1163" s="52"/>
      <c r="F1163" s="263"/>
      <c r="G1163" s="52"/>
      <c r="H1163" s="336"/>
      <c r="I1163" s="52"/>
      <c r="J1163" s="52"/>
      <c r="K1163" s="51"/>
      <c r="L1163" s="51"/>
      <c r="M1163" s="51"/>
      <c r="N1163" s="632"/>
    </row>
    <row r="1164" spans="1:14" s="293" customFormat="1" ht="15.75" collapsed="1" thickBot="1" x14ac:dyDescent="0.3">
      <c r="A1164" s="186" t="s">
        <v>574</v>
      </c>
      <c r="B1164" s="31"/>
      <c r="C1164" s="628"/>
      <c r="D1164" s="31"/>
      <c r="E1164" s="32"/>
      <c r="F1164" s="32"/>
      <c r="G1164" s="32"/>
      <c r="H1164" s="154"/>
      <c r="I1164" s="32"/>
      <c r="J1164" s="32"/>
      <c r="K1164" s="32"/>
      <c r="L1164" s="32"/>
      <c r="M1164" s="32"/>
      <c r="N1164" s="1"/>
    </row>
    <row r="1165" spans="1:14" s="293" customFormat="1" hidden="1" outlineLevel="1" x14ac:dyDescent="0.25">
      <c r="A1165" s="34">
        <v>1</v>
      </c>
      <c r="B1165" s="273"/>
      <c r="C1165" s="3"/>
      <c r="D1165" s="3"/>
      <c r="E1165" s="3"/>
      <c r="F1165" s="3"/>
      <c r="G1165" s="3"/>
      <c r="H1165" s="119"/>
      <c r="I1165" s="3"/>
      <c r="K1165" s="3"/>
      <c r="N1165" s="1"/>
    </row>
    <row r="1166" spans="1:14" s="293" customFormat="1" hidden="1" outlineLevel="1" x14ac:dyDescent="0.25">
      <c r="A1166" s="35">
        <v>2</v>
      </c>
      <c r="B1166" s="273"/>
      <c r="C1166" s="3"/>
      <c r="D1166" s="3"/>
      <c r="E1166" s="3"/>
      <c r="F1166" s="3"/>
      <c r="G1166" s="3"/>
      <c r="H1166" s="119"/>
      <c r="I1166" s="3"/>
      <c r="K1166" s="3"/>
      <c r="N1166" s="1"/>
    </row>
    <row r="1167" spans="1:14" s="293" customFormat="1" hidden="1" outlineLevel="1" x14ac:dyDescent="0.25">
      <c r="A1167" s="35">
        <v>3</v>
      </c>
      <c r="B1167" s="273"/>
      <c r="C1167" s="3"/>
      <c r="D1167" s="3"/>
      <c r="E1167" s="3"/>
      <c r="F1167" s="3"/>
      <c r="G1167" s="3"/>
      <c r="H1167" s="119"/>
      <c r="I1167" s="3"/>
      <c r="K1167" s="3"/>
      <c r="N1167" s="1"/>
    </row>
    <row r="1168" spans="1:14" s="293" customFormat="1" hidden="1" outlineLevel="1" x14ac:dyDescent="0.25">
      <c r="A1168" s="35">
        <v>4</v>
      </c>
      <c r="B1168" s="273"/>
      <c r="C1168" s="3"/>
      <c r="D1168" s="3"/>
      <c r="E1168" s="3"/>
      <c r="F1168" s="3"/>
      <c r="G1168" s="3"/>
      <c r="H1168" s="119"/>
      <c r="I1168" s="3"/>
      <c r="K1168" s="3"/>
      <c r="N1168" s="1"/>
    </row>
    <row r="1169" spans="1:14" s="293" customFormat="1" hidden="1" outlineLevel="1" x14ac:dyDescent="0.25">
      <c r="A1169" s="35">
        <v>5</v>
      </c>
      <c r="B1169" s="273"/>
      <c r="C1169" s="3"/>
      <c r="D1169" s="3"/>
      <c r="E1169" s="3"/>
      <c r="F1169" s="3"/>
      <c r="G1169" s="3"/>
      <c r="H1169" s="119"/>
      <c r="I1169" s="3"/>
      <c r="K1169" s="3"/>
      <c r="N1169" s="1"/>
    </row>
    <row r="1170" spans="1:14" s="293" customFormat="1" hidden="1" outlineLevel="1" x14ac:dyDescent="0.25">
      <c r="A1170" s="35">
        <v>6</v>
      </c>
      <c r="B1170" s="273"/>
      <c r="C1170" s="3"/>
      <c r="D1170" s="3"/>
      <c r="E1170" s="3"/>
      <c r="F1170" s="3"/>
      <c r="G1170" s="3"/>
      <c r="H1170" s="119"/>
      <c r="I1170" s="3"/>
      <c r="K1170" s="3"/>
      <c r="N1170" s="1"/>
    </row>
    <row r="1171" spans="1:14" s="293" customFormat="1" hidden="1" outlineLevel="1" x14ac:dyDescent="0.25">
      <c r="A1171" s="35">
        <v>7</v>
      </c>
      <c r="B1171" s="273"/>
      <c r="C1171" s="3"/>
      <c r="D1171" s="3"/>
      <c r="E1171" s="3"/>
      <c r="F1171" s="3"/>
      <c r="G1171" s="3"/>
      <c r="H1171" s="119"/>
      <c r="I1171" s="3"/>
      <c r="K1171" s="3"/>
      <c r="N1171" s="1"/>
    </row>
    <row r="1172" spans="1:14" s="293" customFormat="1" hidden="1" outlineLevel="1" x14ac:dyDescent="0.25">
      <c r="A1172" s="35">
        <v>8</v>
      </c>
      <c r="B1172" s="273"/>
      <c r="C1172" s="3"/>
      <c r="D1172" s="3"/>
      <c r="E1172" s="3"/>
      <c r="F1172" s="3"/>
      <c r="G1172" s="3"/>
      <c r="H1172" s="119"/>
      <c r="I1172" s="3"/>
      <c r="K1172" s="3"/>
      <c r="N1172" s="1"/>
    </row>
    <row r="1173" spans="1:14" s="293" customFormat="1" hidden="1" outlineLevel="1" x14ac:dyDescent="0.25">
      <c r="A1173" s="35">
        <v>9</v>
      </c>
      <c r="B1173" s="273"/>
      <c r="C1173" s="3"/>
      <c r="D1173" s="3"/>
      <c r="E1173" s="3"/>
      <c r="F1173" s="3"/>
      <c r="G1173" s="3"/>
      <c r="H1173" s="119"/>
      <c r="I1173" s="3"/>
      <c r="K1173" s="3"/>
      <c r="N1173" s="1"/>
    </row>
    <row r="1174" spans="1:14" s="293" customFormat="1" hidden="1" outlineLevel="1" x14ac:dyDescent="0.25">
      <c r="A1174" s="35">
        <v>10</v>
      </c>
      <c r="B1174" s="273"/>
      <c r="C1174" s="3"/>
      <c r="D1174" s="3"/>
      <c r="E1174" s="3"/>
      <c r="F1174" s="3"/>
      <c r="G1174" s="3"/>
      <c r="H1174" s="119"/>
      <c r="I1174" s="3"/>
      <c r="K1174" s="3"/>
      <c r="N1174" s="1"/>
    </row>
    <row r="1175" spans="1:14" s="293" customFormat="1" hidden="1" outlineLevel="1" x14ac:dyDescent="0.25">
      <c r="A1175" s="35">
        <v>11</v>
      </c>
      <c r="B1175" s="273"/>
      <c r="C1175" s="3"/>
      <c r="D1175" s="3"/>
      <c r="E1175" s="3"/>
      <c r="F1175" s="3"/>
      <c r="G1175" s="3"/>
      <c r="H1175" s="119"/>
      <c r="I1175" s="3"/>
      <c r="K1175" s="3"/>
      <c r="N1175" s="1"/>
    </row>
    <row r="1176" spans="1:14" s="293" customFormat="1" hidden="1" outlineLevel="1" x14ac:dyDescent="0.25">
      <c r="A1176" s="35">
        <v>12</v>
      </c>
      <c r="B1176" s="273"/>
      <c r="C1176" s="3"/>
      <c r="D1176" s="3"/>
      <c r="E1176" s="3"/>
      <c r="F1176" s="3"/>
      <c r="G1176" s="3"/>
      <c r="H1176" s="119"/>
      <c r="I1176" s="3"/>
      <c r="K1176" s="3"/>
      <c r="N1176" s="1"/>
    </row>
    <row r="1177" spans="1:14" s="293" customFormat="1" hidden="1" outlineLevel="1" x14ac:dyDescent="0.25">
      <c r="A1177" s="35">
        <v>13</v>
      </c>
      <c r="B1177" s="273"/>
      <c r="C1177" s="3"/>
      <c r="D1177" s="3"/>
      <c r="E1177" s="3"/>
      <c r="F1177" s="3"/>
      <c r="G1177" s="3"/>
      <c r="H1177" s="119"/>
      <c r="I1177" s="3"/>
      <c r="K1177" s="3"/>
      <c r="N1177" s="1"/>
    </row>
    <row r="1178" spans="1:14" s="293" customFormat="1" hidden="1" outlineLevel="1" x14ac:dyDescent="0.25">
      <c r="A1178" s="35">
        <v>14</v>
      </c>
      <c r="B1178" s="273"/>
      <c r="C1178" s="3"/>
      <c r="D1178" s="3"/>
      <c r="E1178" s="3"/>
      <c r="F1178" s="3"/>
      <c r="G1178" s="3"/>
      <c r="H1178" s="119"/>
      <c r="I1178" s="3"/>
      <c r="K1178" s="3"/>
      <c r="N1178" s="1"/>
    </row>
    <row r="1179" spans="1:14" s="293" customFormat="1" hidden="1" outlineLevel="1" x14ac:dyDescent="0.25">
      <c r="A1179" s="35">
        <v>15</v>
      </c>
      <c r="B1179" s="273"/>
      <c r="C1179" s="3"/>
      <c r="D1179" s="3"/>
      <c r="E1179" s="3"/>
      <c r="F1179" s="3"/>
      <c r="G1179" s="3"/>
      <c r="H1179" s="119"/>
      <c r="I1179" s="3"/>
      <c r="K1179" s="3"/>
      <c r="N1179" s="1"/>
    </row>
    <row r="1180" spans="1:14" s="293" customFormat="1" hidden="1" outlineLevel="1" x14ac:dyDescent="0.25">
      <c r="A1180" s="35">
        <v>16</v>
      </c>
      <c r="B1180" s="273"/>
      <c r="C1180" s="3"/>
      <c r="D1180" s="3"/>
      <c r="E1180" s="3"/>
      <c r="F1180" s="3"/>
      <c r="G1180" s="3"/>
      <c r="H1180" s="119"/>
      <c r="I1180" s="3"/>
      <c r="K1180" s="3"/>
      <c r="N1180" s="1"/>
    </row>
    <row r="1181" spans="1:14" s="293" customFormat="1" hidden="1" outlineLevel="1" x14ac:dyDescent="0.25">
      <c r="A1181" s="35">
        <v>17</v>
      </c>
      <c r="B1181" s="273"/>
      <c r="C1181" s="3"/>
      <c r="D1181" s="3"/>
      <c r="E1181" s="3"/>
      <c r="F1181" s="3"/>
      <c r="G1181" s="3"/>
      <c r="H1181" s="119"/>
      <c r="I1181" s="3"/>
      <c r="K1181" s="3"/>
      <c r="N1181" s="1"/>
    </row>
    <row r="1182" spans="1:14" s="293" customFormat="1" hidden="1" outlineLevel="1" x14ac:dyDescent="0.25">
      <c r="A1182" s="35">
        <v>18</v>
      </c>
      <c r="B1182" s="273"/>
      <c r="C1182" s="3"/>
      <c r="D1182" s="3"/>
      <c r="E1182" s="3"/>
      <c r="F1182" s="3"/>
      <c r="G1182" s="3"/>
      <c r="H1182" s="119"/>
      <c r="I1182" s="3"/>
      <c r="K1182" s="3"/>
      <c r="N1182" s="1"/>
    </row>
    <row r="1183" spans="1:14" s="293" customFormat="1" hidden="1" outlineLevel="1" x14ac:dyDescent="0.25">
      <c r="A1183" s="35">
        <v>19</v>
      </c>
      <c r="B1183" s="273"/>
      <c r="C1183" s="3"/>
      <c r="D1183" s="3"/>
      <c r="E1183" s="3"/>
      <c r="F1183" s="3"/>
      <c r="G1183" s="3"/>
      <c r="H1183" s="119"/>
      <c r="I1183" s="3"/>
      <c r="K1183" s="3"/>
      <c r="N1183" s="1"/>
    </row>
    <row r="1184" spans="1:14" s="293" customFormat="1" hidden="1" outlineLevel="1" x14ac:dyDescent="0.25">
      <c r="A1184" s="35">
        <v>20</v>
      </c>
      <c r="B1184" s="273"/>
      <c r="C1184" s="3"/>
      <c r="D1184" s="3"/>
      <c r="E1184" s="3"/>
      <c r="F1184" s="3"/>
      <c r="G1184" s="3"/>
      <c r="H1184" s="119"/>
      <c r="I1184" s="3"/>
      <c r="K1184" s="3"/>
      <c r="N1184" s="1"/>
    </row>
    <row r="1185" spans="1:14" s="293" customFormat="1" hidden="1" outlineLevel="1" x14ac:dyDescent="0.25">
      <c r="A1185" s="35">
        <v>21</v>
      </c>
      <c r="B1185" s="273"/>
      <c r="C1185" s="3"/>
      <c r="D1185" s="3"/>
      <c r="E1185" s="3"/>
      <c r="F1185" s="3"/>
      <c r="G1185" s="3"/>
      <c r="H1185" s="119"/>
      <c r="I1185" s="3"/>
      <c r="K1185" s="3"/>
      <c r="N1185" s="1"/>
    </row>
    <row r="1186" spans="1:14" s="293" customFormat="1" hidden="1" outlineLevel="1" x14ac:dyDescent="0.25">
      <c r="A1186" s="35">
        <v>22</v>
      </c>
      <c r="B1186" s="273"/>
      <c r="C1186" s="3"/>
      <c r="D1186" s="3"/>
      <c r="E1186" s="3"/>
      <c r="F1186" s="3"/>
      <c r="G1186" s="3"/>
      <c r="H1186" s="119"/>
      <c r="I1186" s="3"/>
      <c r="K1186" s="3"/>
      <c r="N1186" s="1"/>
    </row>
    <row r="1187" spans="1:14" s="293" customFormat="1" hidden="1" outlineLevel="1" x14ac:dyDescent="0.25">
      <c r="A1187" s="35">
        <v>23</v>
      </c>
      <c r="B1187" s="273"/>
      <c r="C1187" s="3"/>
      <c r="D1187" s="3"/>
      <c r="E1187" s="3"/>
      <c r="F1187" s="3"/>
      <c r="G1187" s="3"/>
      <c r="H1187" s="119"/>
      <c r="I1187" s="3"/>
      <c r="K1187" s="3"/>
      <c r="N1187" s="1"/>
    </row>
    <row r="1188" spans="1:14" s="293" customFormat="1" hidden="1" outlineLevel="1" x14ac:dyDescent="0.25">
      <c r="A1188" s="35">
        <v>24</v>
      </c>
      <c r="B1188" s="273"/>
      <c r="C1188" s="3"/>
      <c r="D1188" s="3"/>
      <c r="E1188" s="3"/>
      <c r="F1188" s="3"/>
      <c r="G1188" s="3"/>
      <c r="H1188" s="119"/>
      <c r="I1188" s="3"/>
      <c r="K1188" s="3"/>
      <c r="N1188" s="1"/>
    </row>
    <row r="1189" spans="1:14" s="293" customFormat="1" hidden="1" outlineLevel="1" x14ac:dyDescent="0.25">
      <c r="A1189" s="35">
        <v>25</v>
      </c>
      <c r="B1189" s="273"/>
      <c r="C1189" s="3"/>
      <c r="D1189" s="3"/>
      <c r="E1189" s="3"/>
      <c r="F1189" s="3"/>
      <c r="G1189" s="3"/>
      <c r="H1189" s="119"/>
      <c r="I1189" s="3"/>
      <c r="K1189" s="3"/>
      <c r="N1189" s="1"/>
    </row>
    <row r="1190" spans="1:14" s="293" customFormat="1" hidden="1" outlineLevel="1" x14ac:dyDescent="0.25">
      <c r="A1190" s="35">
        <v>26</v>
      </c>
      <c r="B1190" s="273"/>
      <c r="C1190" s="3"/>
      <c r="D1190" s="3"/>
      <c r="E1190" s="3"/>
      <c r="F1190" s="3"/>
      <c r="G1190" s="3"/>
      <c r="H1190" s="119"/>
      <c r="I1190" s="3"/>
      <c r="K1190" s="3"/>
      <c r="N1190" s="1"/>
    </row>
    <row r="1191" spans="1:14" s="293" customFormat="1" hidden="1" outlineLevel="1" x14ac:dyDescent="0.25">
      <c r="A1191" s="35">
        <v>27</v>
      </c>
      <c r="B1191" s="273"/>
      <c r="C1191" s="3"/>
      <c r="D1191" s="3"/>
      <c r="E1191" s="3"/>
      <c r="F1191" s="3"/>
      <c r="G1191" s="3"/>
      <c r="H1191" s="119"/>
      <c r="I1191" s="3"/>
      <c r="K1191" s="3"/>
      <c r="N1191" s="1"/>
    </row>
    <row r="1192" spans="1:14" s="293" customFormat="1" hidden="1" outlineLevel="1" x14ac:dyDescent="0.25">
      <c r="A1192" s="35">
        <v>28</v>
      </c>
      <c r="B1192" s="273"/>
      <c r="C1192" s="3"/>
      <c r="D1192" s="3"/>
      <c r="E1192" s="3"/>
      <c r="F1192" s="3"/>
      <c r="G1192" s="3"/>
      <c r="H1192" s="119"/>
      <c r="I1192" s="3"/>
      <c r="K1192" s="3"/>
      <c r="N1192" s="1"/>
    </row>
    <row r="1193" spans="1:14" s="293" customFormat="1" hidden="1" outlineLevel="1" x14ac:dyDescent="0.25">
      <c r="A1193" s="35">
        <v>29</v>
      </c>
      <c r="B1193" s="273"/>
      <c r="C1193" s="3"/>
      <c r="D1193" s="3"/>
      <c r="E1193" s="3"/>
      <c r="F1193" s="3"/>
      <c r="G1193" s="3"/>
      <c r="H1193" s="119"/>
      <c r="I1193" s="3"/>
      <c r="K1193" s="3"/>
      <c r="N1193" s="1"/>
    </row>
    <row r="1194" spans="1:14" s="293" customFormat="1" hidden="1" outlineLevel="1" x14ac:dyDescent="0.25">
      <c r="A1194" s="35">
        <v>30</v>
      </c>
      <c r="B1194" s="273"/>
      <c r="C1194" s="3"/>
      <c r="D1194" s="3"/>
      <c r="E1194" s="3"/>
      <c r="F1194" s="3"/>
      <c r="G1194" s="3"/>
      <c r="H1194" s="119"/>
      <c r="I1194" s="3"/>
      <c r="K1194" s="3"/>
      <c r="N1194" s="1"/>
    </row>
    <row r="1195" spans="1:14" s="293" customFormat="1" hidden="1" outlineLevel="1" x14ac:dyDescent="0.25">
      <c r="A1195" s="35">
        <v>31</v>
      </c>
      <c r="B1195" s="273"/>
      <c r="C1195" s="3"/>
      <c r="D1195" s="3"/>
      <c r="E1195" s="3"/>
      <c r="F1195" s="3"/>
      <c r="G1195" s="3"/>
      <c r="H1195" s="119"/>
      <c r="I1195" s="3"/>
      <c r="K1195" s="3"/>
      <c r="N1195" s="1"/>
    </row>
    <row r="1196" spans="1:14" s="293" customFormat="1" hidden="1" outlineLevel="1" x14ac:dyDescent="0.25">
      <c r="A1196" s="35">
        <v>32</v>
      </c>
      <c r="B1196" s="273"/>
      <c r="C1196" s="3"/>
      <c r="D1196" s="3"/>
      <c r="E1196" s="3"/>
      <c r="F1196" s="3"/>
      <c r="G1196" s="3"/>
      <c r="H1196" s="119"/>
      <c r="I1196" s="3"/>
      <c r="K1196" s="3"/>
      <c r="N1196" s="1"/>
    </row>
    <row r="1197" spans="1:14" s="293" customFormat="1" hidden="1" outlineLevel="1" x14ac:dyDescent="0.25">
      <c r="A1197" s="35">
        <v>33</v>
      </c>
      <c r="B1197" s="273"/>
      <c r="C1197" s="3"/>
      <c r="D1197" s="3"/>
      <c r="E1197" s="3"/>
      <c r="F1197" s="3"/>
      <c r="G1197" s="3"/>
      <c r="H1197" s="119"/>
      <c r="I1197" s="3"/>
      <c r="K1197" s="3"/>
      <c r="N1197" s="1"/>
    </row>
    <row r="1198" spans="1:14" s="293" customFormat="1" hidden="1" outlineLevel="1" x14ac:dyDescent="0.25">
      <c r="A1198" s="35">
        <v>34</v>
      </c>
      <c r="B1198" s="273"/>
      <c r="C1198" s="3"/>
      <c r="D1198" s="3"/>
      <c r="E1198" s="3"/>
      <c r="F1198" s="3"/>
      <c r="G1198" s="3"/>
      <c r="H1198" s="119"/>
      <c r="I1198" s="3"/>
      <c r="K1198" s="3"/>
      <c r="N1198" s="1"/>
    </row>
    <row r="1199" spans="1:14" s="293" customFormat="1" hidden="1" outlineLevel="1" x14ac:dyDescent="0.25">
      <c r="A1199" s="35">
        <v>35</v>
      </c>
      <c r="B1199" s="273"/>
      <c r="C1199" s="3"/>
      <c r="D1199" s="3"/>
      <c r="E1199" s="3"/>
      <c r="F1199" s="3"/>
      <c r="G1199" s="3"/>
      <c r="H1199" s="119"/>
      <c r="I1199" s="3"/>
      <c r="K1199" s="3"/>
      <c r="N1199" s="1"/>
    </row>
    <row r="1200" spans="1:14" s="293" customFormat="1" hidden="1" outlineLevel="1" x14ac:dyDescent="0.25">
      <c r="A1200" s="35">
        <v>36</v>
      </c>
      <c r="B1200" s="273"/>
      <c r="C1200" s="3"/>
      <c r="D1200" s="3"/>
      <c r="E1200" s="3"/>
      <c r="F1200" s="3"/>
      <c r="G1200" s="3"/>
      <c r="H1200" s="119"/>
      <c r="I1200" s="3"/>
      <c r="K1200" s="3"/>
      <c r="N1200" s="1"/>
    </row>
    <row r="1201" spans="1:14" s="293" customFormat="1" hidden="1" outlineLevel="1" x14ac:dyDescent="0.25">
      <c r="A1201" s="35">
        <v>37</v>
      </c>
      <c r="B1201" s="273"/>
      <c r="C1201" s="3"/>
      <c r="D1201" s="3"/>
      <c r="E1201" s="3"/>
      <c r="F1201" s="3"/>
      <c r="G1201" s="3"/>
      <c r="H1201" s="119"/>
      <c r="I1201" s="3"/>
      <c r="K1201" s="3"/>
      <c r="N1201" s="1"/>
    </row>
    <row r="1202" spans="1:14" s="293" customFormat="1" hidden="1" outlineLevel="1" x14ac:dyDescent="0.25">
      <c r="A1202" s="35">
        <v>38</v>
      </c>
      <c r="B1202" s="273"/>
      <c r="C1202" s="3"/>
      <c r="D1202" s="3"/>
      <c r="E1202" s="3"/>
      <c r="F1202" s="3"/>
      <c r="G1202" s="3"/>
      <c r="H1202" s="119"/>
      <c r="I1202" s="3"/>
      <c r="K1202" s="3"/>
      <c r="N1202" s="1"/>
    </row>
    <row r="1203" spans="1:14" s="293" customFormat="1" hidden="1" outlineLevel="1" x14ac:dyDescent="0.25">
      <c r="A1203" s="35">
        <v>39</v>
      </c>
      <c r="B1203" s="273"/>
      <c r="C1203" s="3"/>
      <c r="D1203" s="3"/>
      <c r="E1203" s="3"/>
      <c r="F1203" s="3"/>
      <c r="G1203" s="3"/>
      <c r="H1203" s="119"/>
      <c r="I1203" s="3"/>
      <c r="K1203" s="3"/>
      <c r="N1203" s="1"/>
    </row>
    <row r="1204" spans="1:14" s="293" customFormat="1" hidden="1" outlineLevel="1" x14ac:dyDescent="0.25">
      <c r="A1204" s="35">
        <v>40</v>
      </c>
      <c r="B1204" s="273"/>
      <c r="C1204" s="3"/>
      <c r="D1204" s="3"/>
      <c r="E1204" s="3"/>
      <c r="F1204" s="3"/>
      <c r="G1204" s="3"/>
      <c r="H1204" s="119"/>
      <c r="I1204" s="3"/>
      <c r="K1204" s="3"/>
      <c r="N1204" s="1"/>
    </row>
    <row r="1205" spans="1:14" s="293" customFormat="1" hidden="1" outlineLevel="1" x14ac:dyDescent="0.25">
      <c r="A1205" s="35">
        <v>41</v>
      </c>
      <c r="B1205" s="273"/>
      <c r="C1205" s="3"/>
      <c r="D1205" s="3"/>
      <c r="E1205" s="3"/>
      <c r="F1205" s="3"/>
      <c r="G1205" s="3"/>
      <c r="H1205" s="119"/>
      <c r="I1205" s="3"/>
      <c r="K1205" s="3"/>
      <c r="N1205" s="1"/>
    </row>
    <row r="1206" spans="1:14" s="293" customFormat="1" hidden="1" outlineLevel="1" x14ac:dyDescent="0.25">
      <c r="A1206" s="35">
        <v>42</v>
      </c>
      <c r="B1206" s="273"/>
      <c r="C1206" s="3"/>
      <c r="D1206" s="3"/>
      <c r="E1206" s="3"/>
      <c r="F1206" s="3"/>
      <c r="G1206" s="3"/>
      <c r="H1206" s="119"/>
      <c r="I1206" s="3"/>
      <c r="K1206" s="3"/>
      <c r="N1206" s="1"/>
    </row>
    <row r="1207" spans="1:14" s="293" customFormat="1" hidden="1" outlineLevel="1" x14ac:dyDescent="0.25">
      <c r="A1207" s="35">
        <v>43</v>
      </c>
      <c r="B1207" s="273"/>
      <c r="C1207" s="3"/>
      <c r="D1207" s="3"/>
      <c r="E1207" s="3"/>
      <c r="F1207" s="3"/>
      <c r="G1207" s="3"/>
      <c r="H1207" s="119"/>
      <c r="I1207" s="3"/>
      <c r="K1207" s="3"/>
      <c r="N1207" s="1"/>
    </row>
    <row r="1208" spans="1:14" s="293" customFormat="1" hidden="1" outlineLevel="1" x14ac:dyDescent="0.25">
      <c r="A1208" s="35">
        <v>44</v>
      </c>
      <c r="B1208" s="273"/>
      <c r="C1208" s="3"/>
      <c r="D1208" s="3"/>
      <c r="E1208" s="3"/>
      <c r="F1208" s="3"/>
      <c r="G1208" s="3"/>
      <c r="H1208" s="119"/>
      <c r="I1208" s="3"/>
      <c r="K1208" s="3"/>
      <c r="N1208" s="1"/>
    </row>
    <row r="1209" spans="1:14" s="293" customFormat="1" hidden="1" outlineLevel="1" x14ac:dyDescent="0.25">
      <c r="A1209" s="35">
        <v>45</v>
      </c>
      <c r="B1209" s="626"/>
      <c r="C1209" s="51"/>
      <c r="D1209" s="51"/>
      <c r="E1209" s="51"/>
      <c r="F1209" s="51"/>
      <c r="G1209" s="51"/>
      <c r="H1209" s="336"/>
      <c r="I1209" s="51"/>
      <c r="J1209" s="200"/>
      <c r="K1209" s="51"/>
      <c r="L1209" s="200"/>
      <c r="M1209" s="200"/>
      <c r="N1209" s="631"/>
    </row>
    <row r="1210" spans="1:14" s="293" customFormat="1" hidden="1" outlineLevel="1" x14ac:dyDescent="0.25">
      <c r="A1210" s="35">
        <v>46</v>
      </c>
      <c r="B1210" s="626"/>
      <c r="C1210" s="51"/>
      <c r="D1210" s="51"/>
      <c r="E1210" s="51"/>
      <c r="F1210" s="52"/>
      <c r="G1210" s="51" t="s">
        <v>69</v>
      </c>
      <c r="H1210" s="336"/>
      <c r="I1210" s="51"/>
      <c r="J1210" s="52"/>
      <c r="K1210" s="51" t="s">
        <v>69</v>
      </c>
      <c r="L1210" s="51"/>
      <c r="M1210" s="51"/>
      <c r="N1210" s="631"/>
    </row>
    <row r="1211" spans="1:14" s="293" customFormat="1" hidden="1" outlineLevel="1" x14ac:dyDescent="0.25">
      <c r="A1211" s="35">
        <v>47</v>
      </c>
      <c r="B1211" s="626"/>
      <c r="C1211" s="51"/>
      <c r="D1211" s="51"/>
      <c r="E1211" s="51"/>
      <c r="F1211" s="52"/>
      <c r="G1211" s="51" t="s">
        <v>69</v>
      </c>
      <c r="H1211" s="336"/>
      <c r="I1211" s="51"/>
      <c r="J1211" s="52"/>
      <c r="K1211" s="51" t="s">
        <v>69</v>
      </c>
      <c r="L1211" s="51"/>
      <c r="M1211" s="51"/>
      <c r="N1211" s="631"/>
    </row>
    <row r="1212" spans="1:14" s="293" customFormat="1" hidden="1" outlineLevel="1" x14ac:dyDescent="0.25">
      <c r="A1212" s="35">
        <v>48</v>
      </c>
      <c r="B1212" s="626"/>
      <c r="C1212" s="51"/>
      <c r="D1212" s="51"/>
      <c r="E1212" s="51"/>
      <c r="F1212" s="52"/>
      <c r="G1212" s="51" t="s">
        <v>69</v>
      </c>
      <c r="H1212" s="336"/>
      <c r="I1212" s="51"/>
      <c r="J1212" s="52"/>
      <c r="K1212" s="51" t="s">
        <v>69</v>
      </c>
      <c r="L1212" s="51"/>
      <c r="M1212" s="51"/>
      <c r="N1212" s="631"/>
    </row>
    <row r="1213" spans="1:14" s="293" customFormat="1" hidden="1" outlineLevel="1" x14ac:dyDescent="0.25">
      <c r="A1213" s="35">
        <v>49</v>
      </c>
      <c r="B1213" s="626"/>
      <c r="C1213" s="51"/>
      <c r="D1213" s="51"/>
      <c r="E1213" s="51"/>
      <c r="F1213" s="52"/>
      <c r="G1213" s="51" t="s">
        <v>69</v>
      </c>
      <c r="H1213" s="336"/>
      <c r="I1213" s="51"/>
      <c r="J1213" s="52"/>
      <c r="K1213" s="51" t="s">
        <v>69</v>
      </c>
      <c r="L1213" s="51"/>
      <c r="M1213" s="51"/>
      <c r="N1213" s="631"/>
    </row>
    <row r="1214" spans="1:14" s="293" customFormat="1" hidden="1" outlineLevel="1" x14ac:dyDescent="0.25">
      <c r="A1214" s="35">
        <v>50</v>
      </c>
      <c r="B1214" s="626"/>
      <c r="C1214" s="51"/>
      <c r="D1214" s="51"/>
      <c r="E1214" s="51"/>
      <c r="F1214" s="52"/>
      <c r="G1214" s="51" t="s">
        <v>69</v>
      </c>
      <c r="H1214" s="336"/>
      <c r="I1214" s="51"/>
      <c r="J1214" s="52"/>
      <c r="K1214" s="51" t="s">
        <v>69</v>
      </c>
      <c r="L1214" s="51"/>
      <c r="M1214" s="51"/>
      <c r="N1214" s="631"/>
    </row>
    <row r="1215" spans="1:14" s="293" customFormat="1" hidden="1" outlineLevel="1" x14ac:dyDescent="0.25">
      <c r="A1215" s="35">
        <v>51</v>
      </c>
      <c r="B1215" s="626"/>
      <c r="C1215" s="51"/>
      <c r="D1215" s="51"/>
      <c r="E1215" s="51"/>
      <c r="F1215" s="52"/>
      <c r="G1215" s="51" t="s">
        <v>69</v>
      </c>
      <c r="H1215" s="336"/>
      <c r="I1215" s="51"/>
      <c r="J1215" s="52"/>
      <c r="K1215" s="51" t="s">
        <v>69</v>
      </c>
      <c r="L1215" s="51"/>
      <c r="M1215" s="51"/>
      <c r="N1215" s="631"/>
    </row>
    <row r="1216" spans="1:14" s="293" customFormat="1" hidden="1" outlineLevel="1" x14ac:dyDescent="0.25">
      <c r="A1216" s="35">
        <v>52</v>
      </c>
      <c r="B1216" s="626"/>
      <c r="C1216" s="51"/>
      <c r="D1216" s="51"/>
      <c r="E1216" s="51"/>
      <c r="F1216" s="52"/>
      <c r="G1216" s="51" t="s">
        <v>69</v>
      </c>
      <c r="H1216" s="336"/>
      <c r="I1216" s="51"/>
      <c r="J1216" s="52"/>
      <c r="K1216" s="51" t="s">
        <v>69</v>
      </c>
      <c r="L1216" s="51"/>
      <c r="M1216" s="51"/>
      <c r="N1216" s="631"/>
    </row>
    <row r="1217" spans="1:14" s="293" customFormat="1" hidden="1" outlineLevel="1" x14ac:dyDescent="0.25">
      <c r="A1217" s="35">
        <v>53</v>
      </c>
      <c r="B1217" s="626"/>
      <c r="C1217" s="51"/>
      <c r="D1217" s="51"/>
      <c r="E1217" s="51"/>
      <c r="F1217" s="52"/>
      <c r="G1217" s="51" t="s">
        <v>69</v>
      </c>
      <c r="H1217" s="336"/>
      <c r="I1217" s="51"/>
      <c r="J1217" s="52"/>
      <c r="K1217" s="51" t="s">
        <v>69</v>
      </c>
      <c r="L1217" s="51"/>
      <c r="M1217" s="51"/>
      <c r="N1217" s="631"/>
    </row>
    <row r="1218" spans="1:14" s="293" customFormat="1" hidden="1" outlineLevel="1" x14ac:dyDescent="0.25">
      <c r="A1218" s="35">
        <v>54</v>
      </c>
      <c r="B1218" s="626"/>
      <c r="C1218" s="51"/>
      <c r="D1218" s="51"/>
      <c r="E1218" s="51"/>
      <c r="F1218" s="52"/>
      <c r="G1218" s="51" t="s">
        <v>69</v>
      </c>
      <c r="H1218" s="336"/>
      <c r="I1218" s="51"/>
      <c r="J1218" s="52"/>
      <c r="K1218" s="51" t="s">
        <v>69</v>
      </c>
      <c r="L1218" s="51"/>
      <c r="M1218" s="51"/>
      <c r="N1218" s="631"/>
    </row>
    <row r="1219" spans="1:14" s="293" customFormat="1" hidden="1" outlineLevel="1" x14ac:dyDescent="0.25">
      <c r="A1219" s="35">
        <v>55</v>
      </c>
      <c r="B1219" s="626"/>
      <c r="C1219" s="51"/>
      <c r="D1219" s="51"/>
      <c r="E1219" s="51"/>
      <c r="F1219" s="52"/>
      <c r="G1219" s="51" t="s">
        <v>69</v>
      </c>
      <c r="H1219" s="336"/>
      <c r="I1219" s="51"/>
      <c r="J1219" s="52"/>
      <c r="K1219" s="51" t="s">
        <v>69</v>
      </c>
      <c r="L1219" s="51"/>
      <c r="M1219" s="51"/>
      <c r="N1219" s="631"/>
    </row>
    <row r="1220" spans="1:14" s="293" customFormat="1" hidden="1" outlineLevel="1" x14ac:dyDescent="0.25">
      <c r="A1220" s="35">
        <v>56</v>
      </c>
      <c r="B1220" s="626"/>
      <c r="C1220" s="51"/>
      <c r="D1220" s="51"/>
      <c r="E1220" s="51"/>
      <c r="F1220" s="52"/>
      <c r="G1220" s="51" t="s">
        <v>69</v>
      </c>
      <c r="H1220" s="336"/>
      <c r="I1220" s="51"/>
      <c r="J1220" s="52"/>
      <c r="K1220" s="51" t="s">
        <v>69</v>
      </c>
      <c r="L1220" s="51"/>
      <c r="M1220" s="51"/>
      <c r="N1220" s="631"/>
    </row>
    <row r="1221" spans="1:14" s="293" customFormat="1" hidden="1" outlineLevel="1" x14ac:dyDescent="0.25">
      <c r="A1221" s="35">
        <v>57</v>
      </c>
      <c r="B1221" s="626"/>
      <c r="C1221" s="51"/>
      <c r="D1221" s="51"/>
      <c r="E1221" s="51"/>
      <c r="F1221" s="52"/>
      <c r="G1221" s="51" t="s">
        <v>69</v>
      </c>
      <c r="H1221" s="336"/>
      <c r="I1221" s="51"/>
      <c r="J1221" s="52"/>
      <c r="K1221" s="51" t="s">
        <v>69</v>
      </c>
      <c r="L1221" s="51"/>
      <c r="M1221" s="51"/>
      <c r="N1221" s="631"/>
    </row>
    <row r="1222" spans="1:14" s="293" customFormat="1" hidden="1" outlineLevel="1" x14ac:dyDescent="0.25">
      <c r="A1222" s="35">
        <v>58</v>
      </c>
      <c r="B1222" s="626"/>
      <c r="C1222" s="51"/>
      <c r="D1222" s="51"/>
      <c r="E1222" s="51"/>
      <c r="F1222" s="52"/>
      <c r="G1222" s="51" t="s">
        <v>69</v>
      </c>
      <c r="H1222" s="336"/>
      <c r="I1222" s="51"/>
      <c r="J1222" s="52"/>
      <c r="K1222" s="51" t="s">
        <v>69</v>
      </c>
      <c r="L1222" s="51"/>
      <c r="M1222" s="51"/>
      <c r="N1222" s="631"/>
    </row>
    <row r="1223" spans="1:14" s="293" customFormat="1" hidden="1" outlineLevel="1" x14ac:dyDescent="0.25">
      <c r="A1223" s="35">
        <v>59</v>
      </c>
      <c r="B1223" s="626"/>
      <c r="C1223" s="51"/>
      <c r="D1223" s="51"/>
      <c r="E1223" s="51"/>
      <c r="F1223" s="52"/>
      <c r="G1223" s="51" t="s">
        <v>69</v>
      </c>
      <c r="H1223" s="336"/>
      <c r="I1223" s="51"/>
      <c r="J1223" s="52"/>
      <c r="K1223" s="51" t="s">
        <v>69</v>
      </c>
      <c r="L1223" s="51"/>
      <c r="M1223" s="51"/>
      <c r="N1223" s="631"/>
    </row>
    <row r="1224" spans="1:14" s="293" customFormat="1" hidden="1" outlineLevel="1" x14ac:dyDescent="0.25">
      <c r="A1224" s="35">
        <v>60</v>
      </c>
      <c r="B1224" s="626"/>
      <c r="C1224" s="51"/>
      <c r="D1224" s="51"/>
      <c r="E1224" s="51"/>
      <c r="F1224" s="52"/>
      <c r="G1224" s="51" t="s">
        <v>69</v>
      </c>
      <c r="H1224" s="336"/>
      <c r="I1224" s="51"/>
      <c r="J1224" s="52"/>
      <c r="K1224" s="51" t="s">
        <v>69</v>
      </c>
      <c r="L1224" s="51"/>
      <c r="M1224" s="51"/>
      <c r="N1224" s="631"/>
    </row>
    <row r="1225" spans="1:14" s="293" customFormat="1" hidden="1" outlineLevel="1" x14ac:dyDescent="0.25">
      <c r="A1225" s="35">
        <v>61</v>
      </c>
      <c r="B1225" s="626"/>
      <c r="C1225" s="51"/>
      <c r="D1225" s="51"/>
      <c r="E1225" s="51"/>
      <c r="F1225" s="52"/>
      <c r="G1225" s="51" t="s">
        <v>69</v>
      </c>
      <c r="H1225" s="336"/>
      <c r="I1225" s="51"/>
      <c r="J1225" s="52"/>
      <c r="K1225" s="51" t="s">
        <v>69</v>
      </c>
      <c r="L1225" s="51"/>
      <c r="M1225" s="51"/>
      <c r="N1225" s="631"/>
    </row>
    <row r="1226" spans="1:14" s="293" customFormat="1" hidden="1" outlineLevel="1" x14ac:dyDescent="0.25">
      <c r="A1226" s="35">
        <v>62</v>
      </c>
      <c r="B1226" s="626"/>
      <c r="C1226" s="51"/>
      <c r="D1226" s="51"/>
      <c r="E1226" s="51"/>
      <c r="F1226" s="52"/>
      <c r="G1226" s="51" t="s">
        <v>69</v>
      </c>
      <c r="H1226" s="336"/>
      <c r="I1226" s="51"/>
      <c r="J1226" s="52"/>
      <c r="K1226" s="51" t="s">
        <v>69</v>
      </c>
      <c r="L1226" s="51"/>
      <c r="M1226" s="51"/>
      <c r="N1226" s="631"/>
    </row>
    <row r="1227" spans="1:14" s="293" customFormat="1" hidden="1" outlineLevel="1" x14ac:dyDescent="0.25">
      <c r="A1227" s="35">
        <v>63</v>
      </c>
      <c r="B1227" s="626"/>
      <c r="C1227" s="51"/>
      <c r="D1227" s="51"/>
      <c r="E1227" s="51"/>
      <c r="F1227" s="52"/>
      <c r="G1227" s="51" t="s">
        <v>69</v>
      </c>
      <c r="H1227" s="336"/>
      <c r="I1227" s="51"/>
      <c r="J1227" s="52"/>
      <c r="K1227" s="51" t="s">
        <v>69</v>
      </c>
      <c r="L1227" s="51"/>
      <c r="M1227" s="51"/>
      <c r="N1227" s="631"/>
    </row>
    <row r="1228" spans="1:14" s="293" customFormat="1" hidden="1" outlineLevel="1" x14ac:dyDescent="0.25">
      <c r="A1228" s="35">
        <v>64</v>
      </c>
      <c r="B1228" s="626"/>
      <c r="C1228" s="51"/>
      <c r="D1228" s="51"/>
      <c r="E1228" s="51"/>
      <c r="F1228" s="52"/>
      <c r="G1228" s="51" t="s">
        <v>69</v>
      </c>
      <c r="H1228" s="336"/>
      <c r="I1228" s="51"/>
      <c r="J1228" s="52"/>
      <c r="K1228" s="51" t="s">
        <v>69</v>
      </c>
      <c r="L1228" s="51"/>
      <c r="M1228" s="51"/>
      <c r="N1228" s="631"/>
    </row>
    <row r="1229" spans="1:14" s="293" customFormat="1" hidden="1" outlineLevel="1" x14ac:dyDescent="0.25">
      <c r="A1229" s="35">
        <v>65</v>
      </c>
      <c r="B1229" s="626"/>
      <c r="C1229" s="51"/>
      <c r="D1229" s="51"/>
      <c r="E1229" s="51"/>
      <c r="F1229" s="52"/>
      <c r="G1229" s="51" t="s">
        <v>69</v>
      </c>
      <c r="H1229" s="336"/>
      <c r="I1229" s="51"/>
      <c r="J1229" s="52"/>
      <c r="K1229" s="51" t="s">
        <v>69</v>
      </c>
      <c r="L1229" s="51"/>
      <c r="M1229" s="51"/>
      <c r="N1229" s="631"/>
    </row>
    <row r="1230" spans="1:14" s="293" customFormat="1" hidden="1" outlineLevel="1" x14ac:dyDescent="0.25">
      <c r="A1230" s="35">
        <v>66</v>
      </c>
      <c r="B1230" s="626"/>
      <c r="C1230" s="51"/>
      <c r="D1230" s="51"/>
      <c r="E1230" s="51"/>
      <c r="F1230" s="52"/>
      <c r="G1230" s="51" t="s">
        <v>69</v>
      </c>
      <c r="H1230" s="336"/>
      <c r="I1230" s="51"/>
      <c r="J1230" s="52"/>
      <c r="K1230" s="51" t="s">
        <v>69</v>
      </c>
      <c r="L1230" s="51"/>
      <c r="M1230" s="51"/>
      <c r="N1230" s="631"/>
    </row>
    <row r="1231" spans="1:14" s="293" customFormat="1" hidden="1" outlineLevel="1" x14ac:dyDescent="0.25">
      <c r="A1231" s="35">
        <v>67</v>
      </c>
      <c r="B1231" s="626"/>
      <c r="C1231" s="51"/>
      <c r="D1231" s="51"/>
      <c r="E1231" s="51"/>
      <c r="F1231" s="52"/>
      <c r="G1231" s="51" t="s">
        <v>69</v>
      </c>
      <c r="H1231" s="336"/>
      <c r="I1231" s="51"/>
      <c r="J1231" s="52"/>
      <c r="K1231" s="51" t="s">
        <v>69</v>
      </c>
      <c r="L1231" s="51"/>
      <c r="M1231" s="51"/>
      <c r="N1231" s="631"/>
    </row>
    <row r="1232" spans="1:14" s="293" customFormat="1" hidden="1" outlineLevel="1" x14ac:dyDescent="0.25">
      <c r="A1232" s="35">
        <v>68</v>
      </c>
      <c r="B1232" s="626"/>
      <c r="C1232" s="51"/>
      <c r="D1232" s="51"/>
      <c r="E1232" s="51"/>
      <c r="F1232" s="52"/>
      <c r="G1232" s="51" t="s">
        <v>69</v>
      </c>
      <c r="H1232" s="336"/>
      <c r="I1232" s="51"/>
      <c r="J1232" s="52"/>
      <c r="K1232" s="51" t="s">
        <v>69</v>
      </c>
      <c r="L1232" s="51"/>
      <c r="M1232" s="51"/>
      <c r="N1232" s="631"/>
    </row>
    <row r="1233" spans="1:18" s="293" customFormat="1" hidden="1" outlineLevel="1" x14ac:dyDescent="0.25">
      <c r="A1233" s="35">
        <v>69</v>
      </c>
      <c r="B1233" s="626"/>
      <c r="C1233" s="51"/>
      <c r="D1233" s="51"/>
      <c r="E1233" s="51"/>
      <c r="F1233" s="52"/>
      <c r="G1233" s="51" t="s">
        <v>69</v>
      </c>
      <c r="H1233" s="336"/>
      <c r="I1233" s="51"/>
      <c r="J1233" s="52"/>
      <c r="K1233" s="51" t="s">
        <v>69</v>
      </c>
      <c r="L1233" s="51"/>
      <c r="M1233" s="51"/>
      <c r="N1233" s="631"/>
    </row>
    <row r="1234" spans="1:18" s="293" customFormat="1" hidden="1" outlineLevel="1" x14ac:dyDescent="0.25">
      <c r="A1234" s="35">
        <v>70</v>
      </c>
      <c r="B1234" s="626"/>
      <c r="C1234" s="51"/>
      <c r="D1234" s="51"/>
      <c r="E1234" s="51"/>
      <c r="F1234" s="52"/>
      <c r="G1234" s="51" t="s">
        <v>69</v>
      </c>
      <c r="H1234" s="336"/>
      <c r="I1234" s="51"/>
      <c r="J1234" s="52"/>
      <c r="K1234" s="51" t="s">
        <v>69</v>
      </c>
      <c r="L1234" s="51"/>
      <c r="M1234" s="51"/>
      <c r="N1234" s="631"/>
    </row>
    <row r="1235" spans="1:18" s="293" customFormat="1" hidden="1" outlineLevel="1" x14ac:dyDescent="0.25">
      <c r="A1235" s="35">
        <v>71</v>
      </c>
      <c r="B1235" s="626"/>
      <c r="C1235" s="51"/>
      <c r="D1235" s="51"/>
      <c r="E1235" s="51"/>
      <c r="F1235" s="52"/>
      <c r="G1235" s="51" t="s">
        <v>69</v>
      </c>
      <c r="H1235" s="336"/>
      <c r="I1235" s="51"/>
      <c r="J1235" s="52"/>
      <c r="K1235" s="51" t="s">
        <v>69</v>
      </c>
      <c r="L1235" s="51"/>
      <c r="M1235" s="51"/>
      <c r="N1235" s="631"/>
    </row>
    <row r="1236" spans="1:18" s="293" customFormat="1" hidden="1" outlineLevel="1" x14ac:dyDescent="0.25">
      <c r="A1236" s="35">
        <v>72</v>
      </c>
      <c r="B1236" s="626"/>
      <c r="C1236" s="51"/>
      <c r="D1236" s="51"/>
      <c r="E1236" s="51"/>
      <c r="F1236" s="52"/>
      <c r="G1236" s="51" t="s">
        <v>69</v>
      </c>
      <c r="H1236" s="336"/>
      <c r="I1236" s="51"/>
      <c r="J1236" s="52"/>
      <c r="K1236" s="51" t="s">
        <v>69</v>
      </c>
      <c r="L1236" s="51"/>
      <c r="M1236" s="51"/>
      <c r="N1236" s="631"/>
    </row>
    <row r="1237" spans="1:18" s="293" customFormat="1" hidden="1" outlineLevel="1" x14ac:dyDescent="0.25">
      <c r="A1237" s="35">
        <v>73</v>
      </c>
      <c r="B1237" s="626"/>
      <c r="C1237" s="51"/>
      <c r="D1237" s="51"/>
      <c r="E1237" s="51"/>
      <c r="F1237" s="52"/>
      <c r="G1237" s="51" t="s">
        <v>69</v>
      </c>
      <c r="H1237" s="336"/>
      <c r="I1237" s="51"/>
      <c r="J1237" s="52"/>
      <c r="K1237" s="51" t="s">
        <v>69</v>
      </c>
      <c r="L1237" s="51"/>
      <c r="M1237" s="51"/>
      <c r="N1237" s="631"/>
    </row>
    <row r="1238" spans="1:18" s="293" customFormat="1" hidden="1" outlineLevel="1" x14ac:dyDescent="0.25">
      <c r="A1238" s="35">
        <v>74</v>
      </c>
      <c r="B1238" s="626"/>
      <c r="C1238" s="51"/>
      <c r="D1238" s="51"/>
      <c r="E1238" s="51"/>
      <c r="F1238" s="52"/>
      <c r="G1238" s="51" t="s">
        <v>69</v>
      </c>
      <c r="H1238" s="336"/>
      <c r="I1238" s="51"/>
      <c r="J1238" s="52"/>
      <c r="K1238" s="51" t="s">
        <v>69</v>
      </c>
      <c r="L1238" s="51"/>
      <c r="M1238" s="51"/>
      <c r="N1238" s="631"/>
    </row>
    <row r="1239" spans="1:18" s="293" customFormat="1" hidden="1" outlineLevel="1" x14ac:dyDescent="0.25">
      <c r="A1239" s="35">
        <v>75</v>
      </c>
      <c r="B1239" s="626"/>
      <c r="C1239" s="51"/>
      <c r="D1239" s="51"/>
      <c r="E1239" s="51"/>
      <c r="F1239" s="52"/>
      <c r="G1239" s="51" t="s">
        <v>69</v>
      </c>
      <c r="H1239" s="336"/>
      <c r="I1239" s="51"/>
      <c r="J1239" s="52"/>
      <c r="K1239" s="51" t="s">
        <v>69</v>
      </c>
      <c r="L1239" s="51"/>
      <c r="M1239" s="51"/>
      <c r="N1239" s="631"/>
    </row>
    <row r="1240" spans="1:18" s="293" customFormat="1" hidden="1" outlineLevel="1" x14ac:dyDescent="0.25">
      <c r="A1240" s="35">
        <v>76</v>
      </c>
      <c r="B1240" s="626"/>
      <c r="C1240" s="51"/>
      <c r="D1240" s="51"/>
      <c r="E1240" s="51"/>
      <c r="F1240" s="52"/>
      <c r="G1240" s="51" t="s">
        <v>69</v>
      </c>
      <c r="H1240" s="336"/>
      <c r="I1240" s="51"/>
      <c r="J1240" s="52"/>
      <c r="K1240" s="51" t="s">
        <v>69</v>
      </c>
      <c r="L1240" s="51"/>
      <c r="M1240" s="51"/>
      <c r="N1240" s="631"/>
    </row>
    <row r="1241" spans="1:18" s="293" customFormat="1" hidden="1" outlineLevel="1" x14ac:dyDescent="0.25">
      <c r="A1241" s="35">
        <v>77</v>
      </c>
      <c r="B1241" s="626"/>
      <c r="C1241" s="51"/>
      <c r="D1241" s="51"/>
      <c r="E1241" s="51"/>
      <c r="F1241" s="52"/>
      <c r="G1241" s="51" t="s">
        <v>69</v>
      </c>
      <c r="H1241" s="336"/>
      <c r="I1241" s="51"/>
      <c r="J1241" s="52"/>
      <c r="K1241" s="51" t="s">
        <v>69</v>
      </c>
      <c r="L1241" s="51"/>
      <c r="M1241" s="51"/>
      <c r="N1241" s="631"/>
    </row>
    <row r="1242" spans="1:18" s="293" customFormat="1" hidden="1" outlineLevel="1" x14ac:dyDescent="0.25">
      <c r="A1242" s="51">
        <v>78</v>
      </c>
      <c r="B1242" s="626"/>
      <c r="C1242" s="51"/>
      <c r="D1242" s="51"/>
      <c r="E1242" s="51"/>
      <c r="F1242" s="52"/>
      <c r="G1242" s="51" t="s">
        <v>69</v>
      </c>
      <c r="H1242" s="336"/>
      <c r="I1242" s="51"/>
      <c r="J1242" s="52"/>
      <c r="K1242" s="51" t="s">
        <v>69</v>
      </c>
      <c r="L1242" s="51"/>
      <c r="M1242" s="51"/>
      <c r="N1242" s="631"/>
      <c r="O1242" s="200"/>
      <c r="P1242" s="200"/>
      <c r="Q1242" s="200"/>
      <c r="R1242" s="200"/>
    </row>
    <row r="1243" spans="1:18" s="293" customFormat="1" hidden="1" outlineLevel="1" x14ac:dyDescent="0.25">
      <c r="A1243" s="51">
        <v>79</v>
      </c>
      <c r="B1243" s="626"/>
      <c r="C1243" s="51"/>
      <c r="D1243" s="51"/>
      <c r="E1243" s="51"/>
      <c r="F1243" s="52"/>
      <c r="G1243" s="51" t="s">
        <v>69</v>
      </c>
      <c r="H1243" s="336"/>
      <c r="I1243" s="51"/>
      <c r="J1243" s="52"/>
      <c r="K1243" s="51" t="s">
        <v>69</v>
      </c>
      <c r="L1243" s="51"/>
      <c r="M1243" s="51"/>
      <c r="N1243" s="631"/>
      <c r="O1243" s="200"/>
      <c r="P1243" s="200"/>
      <c r="Q1243" s="200"/>
      <c r="R1243" s="200"/>
    </row>
    <row r="1244" spans="1:18" s="293" customFormat="1" hidden="1" outlineLevel="1" x14ac:dyDescent="0.25">
      <c r="A1244" s="51">
        <v>80</v>
      </c>
      <c r="B1244" s="626"/>
      <c r="C1244" s="51"/>
      <c r="D1244" s="51"/>
      <c r="E1244" s="51"/>
      <c r="F1244" s="52"/>
      <c r="G1244" s="51" t="s">
        <v>69</v>
      </c>
      <c r="H1244" s="336"/>
      <c r="I1244" s="51"/>
      <c r="J1244" s="52"/>
      <c r="K1244" s="51" t="s">
        <v>69</v>
      </c>
      <c r="L1244" s="51"/>
      <c r="M1244" s="51"/>
      <c r="N1244" s="631"/>
      <c r="O1244" s="200"/>
      <c r="P1244" s="200"/>
      <c r="Q1244" s="200"/>
      <c r="R1244" s="200"/>
    </row>
    <row r="1245" spans="1:18" s="293" customFormat="1" hidden="1" outlineLevel="1" x14ac:dyDescent="0.25">
      <c r="A1245" s="51">
        <v>81</v>
      </c>
      <c r="B1245" s="626"/>
      <c r="C1245" s="51"/>
      <c r="D1245" s="51"/>
      <c r="E1245" s="51"/>
      <c r="F1245" s="52"/>
      <c r="G1245" s="51" t="s">
        <v>69</v>
      </c>
      <c r="H1245" s="336"/>
      <c r="I1245" s="51"/>
      <c r="J1245" s="52"/>
      <c r="K1245" s="51" t="s">
        <v>69</v>
      </c>
      <c r="L1245" s="51"/>
      <c r="M1245" s="51"/>
      <c r="N1245" s="631"/>
      <c r="O1245" s="200"/>
      <c r="P1245" s="200"/>
      <c r="Q1245" s="200"/>
      <c r="R1245" s="200"/>
    </row>
    <row r="1246" spans="1:18" s="293" customFormat="1" hidden="1" outlineLevel="1" x14ac:dyDescent="0.25">
      <c r="A1246" s="51">
        <v>82</v>
      </c>
      <c r="B1246" s="626"/>
      <c r="C1246" s="51"/>
      <c r="D1246" s="51"/>
      <c r="E1246" s="51"/>
      <c r="F1246" s="52"/>
      <c r="G1246" s="51" t="s">
        <v>69</v>
      </c>
      <c r="H1246" s="336"/>
      <c r="I1246" s="51"/>
      <c r="J1246" s="52"/>
      <c r="K1246" s="51" t="s">
        <v>69</v>
      </c>
      <c r="L1246" s="51"/>
      <c r="M1246" s="51"/>
      <c r="N1246" s="631"/>
      <c r="O1246" s="200"/>
      <c r="P1246" s="200"/>
      <c r="Q1246" s="200"/>
      <c r="R1246" s="200"/>
    </row>
    <row r="1247" spans="1:18" s="293" customFormat="1" hidden="1" outlineLevel="1" x14ac:dyDescent="0.25">
      <c r="A1247" s="51">
        <v>83</v>
      </c>
      <c r="B1247" s="626"/>
      <c r="C1247" s="51"/>
      <c r="D1247" s="51"/>
      <c r="E1247" s="51"/>
      <c r="F1247" s="52"/>
      <c r="G1247" s="51" t="s">
        <v>69</v>
      </c>
      <c r="H1247" s="336"/>
      <c r="I1247" s="51"/>
      <c r="J1247" s="52"/>
      <c r="K1247" s="51" t="s">
        <v>69</v>
      </c>
      <c r="L1247" s="51"/>
      <c r="M1247" s="51"/>
      <c r="N1247" s="631"/>
      <c r="O1247" s="200"/>
      <c r="P1247" s="200"/>
      <c r="Q1247" s="200"/>
      <c r="R1247" s="200"/>
    </row>
    <row r="1248" spans="1:18" s="293" customFormat="1" hidden="1" outlineLevel="1" x14ac:dyDescent="0.25">
      <c r="A1248" s="51">
        <v>84</v>
      </c>
      <c r="B1248" s="626"/>
      <c r="C1248" s="51"/>
      <c r="D1248" s="51"/>
      <c r="E1248" s="51"/>
      <c r="F1248" s="52"/>
      <c r="G1248" s="51" t="s">
        <v>69</v>
      </c>
      <c r="H1248" s="336"/>
      <c r="I1248" s="51"/>
      <c r="J1248" s="52"/>
      <c r="K1248" s="51" t="s">
        <v>69</v>
      </c>
      <c r="L1248" s="51"/>
      <c r="M1248" s="51"/>
      <c r="N1248" s="631"/>
      <c r="O1248" s="200"/>
      <c r="P1248" s="200"/>
      <c r="Q1248" s="200"/>
      <c r="R1248" s="200"/>
    </row>
    <row r="1249" spans="1:18" s="293" customFormat="1" hidden="1" outlineLevel="1" x14ac:dyDescent="0.25">
      <c r="A1249" s="51">
        <v>85</v>
      </c>
      <c r="B1249" s="626"/>
      <c r="C1249" s="51"/>
      <c r="D1249" s="51"/>
      <c r="E1249" s="51"/>
      <c r="F1249" s="52"/>
      <c r="G1249" s="51" t="s">
        <v>69</v>
      </c>
      <c r="H1249" s="336"/>
      <c r="I1249" s="51"/>
      <c r="J1249" s="52"/>
      <c r="K1249" s="51" t="s">
        <v>69</v>
      </c>
      <c r="L1249" s="51"/>
      <c r="M1249" s="51"/>
      <c r="N1249" s="631"/>
      <c r="O1249" s="200"/>
      <c r="P1249" s="200"/>
      <c r="Q1249" s="200"/>
      <c r="R1249" s="200"/>
    </row>
    <row r="1250" spans="1:18" s="293" customFormat="1" hidden="1" outlineLevel="1" x14ac:dyDescent="0.25">
      <c r="A1250" s="51">
        <v>86</v>
      </c>
      <c r="B1250" s="626"/>
      <c r="C1250" s="51"/>
      <c r="D1250" s="51"/>
      <c r="E1250" s="51"/>
      <c r="F1250" s="52"/>
      <c r="G1250" s="51" t="s">
        <v>69</v>
      </c>
      <c r="H1250" s="336"/>
      <c r="I1250" s="51"/>
      <c r="J1250" s="52"/>
      <c r="K1250" s="51" t="s">
        <v>69</v>
      </c>
      <c r="L1250" s="51"/>
      <c r="M1250" s="51"/>
      <c r="N1250" s="631"/>
      <c r="O1250" s="200"/>
      <c r="P1250" s="200"/>
      <c r="Q1250" s="200"/>
      <c r="R1250" s="200"/>
    </row>
    <row r="1251" spans="1:18" s="293" customFormat="1" hidden="1" outlineLevel="1" x14ac:dyDescent="0.25">
      <c r="A1251" s="51">
        <v>87</v>
      </c>
      <c r="B1251" s="626"/>
      <c r="C1251" s="51"/>
      <c r="D1251" s="51"/>
      <c r="E1251" s="51"/>
      <c r="F1251" s="52"/>
      <c r="G1251" s="51" t="s">
        <v>69</v>
      </c>
      <c r="H1251" s="336"/>
      <c r="I1251" s="51"/>
      <c r="J1251" s="52"/>
      <c r="K1251" s="51" t="s">
        <v>69</v>
      </c>
      <c r="L1251" s="51"/>
      <c r="M1251" s="51"/>
      <c r="N1251" s="631"/>
      <c r="O1251" s="200"/>
      <c r="P1251" s="200"/>
      <c r="Q1251" s="200"/>
      <c r="R1251" s="200"/>
    </row>
    <row r="1252" spans="1:18" s="293" customFormat="1" hidden="1" outlineLevel="1" x14ac:dyDescent="0.25">
      <c r="A1252" s="51">
        <v>88</v>
      </c>
      <c r="B1252" s="626"/>
      <c r="C1252" s="51"/>
      <c r="D1252" s="51"/>
      <c r="E1252" s="51"/>
      <c r="F1252" s="52"/>
      <c r="G1252" s="51" t="s">
        <v>69</v>
      </c>
      <c r="H1252" s="336"/>
      <c r="I1252" s="51"/>
      <c r="J1252" s="52"/>
      <c r="K1252" s="51" t="s">
        <v>69</v>
      </c>
      <c r="L1252" s="51"/>
      <c r="M1252" s="51"/>
      <c r="N1252" s="631"/>
      <c r="O1252" s="200"/>
      <c r="P1252" s="200"/>
      <c r="Q1252" s="200"/>
      <c r="R1252" s="200"/>
    </row>
    <row r="1253" spans="1:18" s="293" customFormat="1" hidden="1" outlineLevel="1" x14ac:dyDescent="0.25">
      <c r="A1253" s="51">
        <v>89</v>
      </c>
      <c r="B1253" s="626"/>
      <c r="C1253" s="51"/>
      <c r="D1253" s="51"/>
      <c r="E1253" s="51"/>
      <c r="F1253" s="52"/>
      <c r="G1253" s="51" t="s">
        <v>69</v>
      </c>
      <c r="H1253" s="336"/>
      <c r="I1253" s="51"/>
      <c r="J1253" s="52"/>
      <c r="K1253" s="51" t="s">
        <v>69</v>
      </c>
      <c r="L1253" s="51"/>
      <c r="M1253" s="51"/>
      <c r="N1253" s="631"/>
      <c r="O1253" s="200"/>
      <c r="P1253" s="200"/>
      <c r="Q1253" s="200"/>
      <c r="R1253" s="200"/>
    </row>
    <row r="1254" spans="1:18" s="293" customFormat="1" hidden="1" outlineLevel="1" x14ac:dyDescent="0.25">
      <c r="A1254" s="51">
        <v>90</v>
      </c>
      <c r="B1254" s="626"/>
      <c r="C1254" s="51"/>
      <c r="D1254" s="51"/>
      <c r="E1254" s="51"/>
      <c r="F1254" s="52"/>
      <c r="G1254" s="51" t="s">
        <v>69</v>
      </c>
      <c r="H1254" s="336"/>
      <c r="I1254" s="51"/>
      <c r="J1254" s="52"/>
      <c r="K1254" s="51" t="s">
        <v>69</v>
      </c>
      <c r="L1254" s="51"/>
      <c r="M1254" s="51"/>
      <c r="N1254" s="631"/>
      <c r="O1254" s="200"/>
      <c r="P1254" s="200"/>
      <c r="Q1254" s="200"/>
      <c r="R1254" s="200"/>
    </row>
    <row r="1255" spans="1:18" s="293" customFormat="1" hidden="1" outlineLevel="1" x14ac:dyDescent="0.25">
      <c r="A1255" s="51">
        <v>91</v>
      </c>
      <c r="B1255" s="626"/>
      <c r="C1255" s="51"/>
      <c r="D1255" s="51"/>
      <c r="E1255" s="51"/>
      <c r="F1255" s="52"/>
      <c r="G1255" s="51" t="s">
        <v>69</v>
      </c>
      <c r="H1255" s="336"/>
      <c r="I1255" s="51"/>
      <c r="J1255" s="52"/>
      <c r="K1255" s="51" t="s">
        <v>69</v>
      </c>
      <c r="L1255" s="51"/>
      <c r="M1255" s="51"/>
      <c r="N1255" s="631"/>
    </row>
    <row r="1256" spans="1:18" s="293" customFormat="1" hidden="1" outlineLevel="1" x14ac:dyDescent="0.25">
      <c r="A1256" s="51">
        <v>92</v>
      </c>
      <c r="B1256" s="626"/>
      <c r="C1256" s="51"/>
      <c r="D1256" s="51"/>
      <c r="E1256" s="51"/>
      <c r="F1256" s="52"/>
      <c r="G1256" s="51" t="s">
        <v>69</v>
      </c>
      <c r="H1256" s="336"/>
      <c r="I1256" s="51"/>
      <c r="J1256" s="52"/>
      <c r="K1256" s="51" t="s">
        <v>69</v>
      </c>
      <c r="L1256" s="51"/>
      <c r="M1256" s="51"/>
      <c r="N1256" s="631"/>
    </row>
    <row r="1257" spans="1:18" s="293" customFormat="1" hidden="1" outlineLevel="1" x14ac:dyDescent="0.25">
      <c r="A1257" s="51">
        <v>93</v>
      </c>
      <c r="B1257" s="626"/>
      <c r="C1257" s="51"/>
      <c r="D1257" s="51"/>
      <c r="E1257" s="51"/>
      <c r="F1257" s="52"/>
      <c r="G1257" s="51" t="s">
        <v>69</v>
      </c>
      <c r="H1257" s="336"/>
      <c r="I1257" s="51"/>
      <c r="J1257" s="52"/>
      <c r="K1257" s="51" t="s">
        <v>69</v>
      </c>
      <c r="L1257" s="51"/>
      <c r="M1257" s="51"/>
      <c r="N1257" s="631"/>
    </row>
    <row r="1258" spans="1:18" s="293" customFormat="1" hidden="1" outlineLevel="1" x14ac:dyDescent="0.25">
      <c r="A1258" s="51">
        <v>94</v>
      </c>
      <c r="B1258" s="626"/>
      <c r="C1258" s="51"/>
      <c r="D1258" s="51"/>
      <c r="E1258" s="51"/>
      <c r="F1258" s="52"/>
      <c r="G1258" s="51" t="s">
        <v>69</v>
      </c>
      <c r="H1258" s="336"/>
      <c r="I1258" s="51"/>
      <c r="J1258" s="52"/>
      <c r="K1258" s="51" t="s">
        <v>69</v>
      </c>
      <c r="L1258" s="51"/>
      <c r="M1258" s="51"/>
      <c r="N1258" s="631"/>
    </row>
    <row r="1259" spans="1:18" s="293" customFormat="1" hidden="1" outlineLevel="1" x14ac:dyDescent="0.25">
      <c r="A1259" s="51">
        <v>95</v>
      </c>
      <c r="B1259" s="626"/>
      <c r="C1259" s="51"/>
      <c r="D1259" s="51"/>
      <c r="E1259" s="51"/>
      <c r="F1259" s="52"/>
      <c r="G1259" s="51" t="s">
        <v>69</v>
      </c>
      <c r="H1259" s="336"/>
      <c r="I1259" s="51"/>
      <c r="J1259" s="52"/>
      <c r="K1259" s="51" t="s">
        <v>69</v>
      </c>
      <c r="L1259" s="51"/>
      <c r="M1259" s="51"/>
      <c r="N1259" s="631"/>
    </row>
    <row r="1260" spans="1:18" s="293" customFormat="1" hidden="1" outlineLevel="1" x14ac:dyDescent="0.25">
      <c r="A1260" s="51">
        <v>96</v>
      </c>
      <c r="B1260" s="626"/>
      <c r="C1260" s="51"/>
      <c r="D1260" s="51"/>
      <c r="E1260" s="51"/>
      <c r="F1260" s="52"/>
      <c r="G1260" s="51" t="s">
        <v>69</v>
      </c>
      <c r="H1260" s="336"/>
      <c r="I1260" s="51"/>
      <c r="J1260" s="52"/>
      <c r="K1260" s="51" t="s">
        <v>69</v>
      </c>
      <c r="L1260" s="51"/>
      <c r="M1260" s="51"/>
      <c r="N1260" s="631"/>
    </row>
    <row r="1261" spans="1:18" s="293" customFormat="1" hidden="1" outlineLevel="1" x14ac:dyDescent="0.25">
      <c r="A1261" s="263">
        <v>97</v>
      </c>
      <c r="B1261" s="225"/>
      <c r="C1261" s="629"/>
      <c r="D1261" s="52"/>
      <c r="E1261" s="52"/>
      <c r="F1261" s="263"/>
      <c r="G1261" s="52"/>
      <c r="H1261" s="336"/>
      <c r="I1261" s="52"/>
      <c r="J1261" s="52"/>
      <c r="K1261" s="51" t="s">
        <v>69</v>
      </c>
      <c r="L1261" s="51"/>
      <c r="M1261" s="51"/>
      <c r="N1261" s="632"/>
    </row>
    <row r="1262" spans="1:18" s="293" customFormat="1" hidden="1" outlineLevel="1" x14ac:dyDescent="0.25">
      <c r="A1262" s="51">
        <v>98</v>
      </c>
      <c r="B1262" s="155"/>
      <c r="C1262" s="1"/>
      <c r="H1262" s="200"/>
      <c r="I1262" s="200"/>
      <c r="J1262" s="200"/>
      <c r="K1262" s="200"/>
      <c r="L1262" s="200"/>
      <c r="M1262" s="200"/>
      <c r="N1262" s="631"/>
    </row>
    <row r="1263" spans="1:18" s="293" customFormat="1" hidden="1" outlineLevel="1" x14ac:dyDescent="0.25">
      <c r="A1263" s="263">
        <v>99</v>
      </c>
      <c r="B1263" s="155"/>
      <c r="C1263" s="1"/>
      <c r="N1263" s="1"/>
    </row>
    <row r="1264" spans="1:18" s="293" customFormat="1" hidden="1" outlineLevel="1" x14ac:dyDescent="0.25">
      <c r="A1264" s="51">
        <v>100</v>
      </c>
      <c r="B1264" s="155"/>
      <c r="C1264" s="1"/>
      <c r="N1264" s="1"/>
    </row>
    <row r="1265" spans="1:14" s="293" customFormat="1" hidden="1" outlineLevel="1" x14ac:dyDescent="0.25">
      <c r="A1265" s="263">
        <v>101</v>
      </c>
      <c r="B1265" s="444"/>
      <c r="C1265" s="629"/>
      <c r="D1265" s="52"/>
      <c r="E1265" s="52"/>
      <c r="F1265" s="263"/>
      <c r="G1265" s="52"/>
      <c r="H1265" s="336"/>
      <c r="I1265" s="52"/>
      <c r="J1265" s="52"/>
      <c r="K1265" s="51"/>
      <c r="L1265" s="51"/>
      <c r="M1265" s="51"/>
      <c r="N1265" s="632"/>
    </row>
    <row r="1266" spans="1:14" s="293" customFormat="1" hidden="1" outlineLevel="1" x14ac:dyDescent="0.25">
      <c r="A1266" s="51">
        <v>102</v>
      </c>
      <c r="B1266" s="444"/>
      <c r="C1266" s="629"/>
      <c r="D1266" s="52"/>
      <c r="E1266" s="52"/>
      <c r="F1266" s="263"/>
      <c r="G1266" s="52"/>
      <c r="H1266" s="336"/>
      <c r="I1266" s="52"/>
      <c r="J1266" s="52"/>
      <c r="K1266" s="51"/>
      <c r="L1266" s="51"/>
      <c r="M1266" s="51"/>
      <c r="N1266" s="632"/>
    </row>
    <row r="1267" spans="1:14" s="293" customFormat="1" hidden="1" outlineLevel="1" x14ac:dyDescent="0.25">
      <c r="A1267" s="263">
        <v>103</v>
      </c>
      <c r="B1267" s="444"/>
      <c r="C1267" s="629"/>
      <c r="D1267" s="52"/>
      <c r="E1267" s="52"/>
      <c r="F1267" s="263"/>
      <c r="G1267" s="52"/>
      <c r="H1267" s="336"/>
      <c r="I1267" s="52"/>
      <c r="J1267" s="52"/>
      <c r="K1267" s="51"/>
      <c r="L1267" s="51"/>
      <c r="M1267" s="51"/>
      <c r="N1267" s="632"/>
    </row>
    <row r="1268" spans="1:14" s="293" customFormat="1" hidden="1" outlineLevel="1" x14ac:dyDescent="0.25">
      <c r="A1268" s="51">
        <v>104</v>
      </c>
      <c r="B1268" s="444"/>
      <c r="C1268" s="629"/>
      <c r="D1268" s="52"/>
      <c r="E1268" s="52"/>
      <c r="F1268" s="263"/>
      <c r="G1268" s="52"/>
      <c r="H1268" s="336"/>
      <c r="I1268" s="52"/>
      <c r="J1268" s="52"/>
      <c r="K1268" s="51"/>
      <c r="L1268" s="51"/>
      <c r="M1268" s="51"/>
      <c r="N1268" s="632"/>
    </row>
    <row r="1269" spans="1:14" s="293" customFormat="1" hidden="1" outlineLevel="1" x14ac:dyDescent="0.25">
      <c r="A1269" s="263">
        <v>105</v>
      </c>
      <c r="B1269" s="444"/>
      <c r="C1269" s="629"/>
      <c r="D1269" s="52"/>
      <c r="E1269" s="52"/>
      <c r="F1269" s="263"/>
      <c r="G1269" s="52"/>
      <c r="H1269" s="336"/>
      <c r="I1269" s="52"/>
      <c r="J1269" s="52"/>
      <c r="K1269" s="51"/>
      <c r="L1269" s="51"/>
      <c r="M1269" s="51"/>
      <c r="N1269" s="632"/>
    </row>
    <row r="1270" spans="1:14" s="293" customFormat="1" hidden="1" outlineLevel="1" x14ac:dyDescent="0.25">
      <c r="A1270" s="51">
        <v>106</v>
      </c>
      <c r="B1270" s="444"/>
      <c r="C1270" s="629"/>
      <c r="D1270" s="52"/>
      <c r="E1270" s="52"/>
      <c r="F1270" s="263"/>
      <c r="G1270" s="52"/>
      <c r="H1270" s="336"/>
      <c r="I1270" s="52"/>
      <c r="J1270" s="52"/>
      <c r="K1270" s="51"/>
      <c r="L1270" s="51"/>
      <c r="M1270" s="51"/>
      <c r="N1270" s="632"/>
    </row>
    <row r="1271" spans="1:14" s="293" customFormat="1" hidden="1" outlineLevel="1" x14ac:dyDescent="0.25">
      <c r="A1271" s="263">
        <v>107</v>
      </c>
      <c r="B1271" s="444"/>
      <c r="C1271" s="629"/>
      <c r="D1271" s="52"/>
      <c r="E1271" s="52"/>
      <c r="F1271" s="263"/>
      <c r="G1271" s="52"/>
      <c r="H1271" s="336"/>
      <c r="I1271" s="52"/>
      <c r="J1271" s="52"/>
      <c r="K1271" s="51"/>
      <c r="L1271" s="51"/>
      <c r="M1271" s="51"/>
      <c r="N1271" s="632"/>
    </row>
    <row r="1272" spans="1:14" s="293" customFormat="1" hidden="1" outlineLevel="1" x14ac:dyDescent="0.25">
      <c r="A1272" s="51">
        <v>108</v>
      </c>
      <c r="B1272" s="444"/>
      <c r="C1272" s="629"/>
      <c r="D1272" s="52"/>
      <c r="E1272" s="52"/>
      <c r="F1272" s="263"/>
      <c r="G1272" s="52"/>
      <c r="H1272" s="336"/>
      <c r="I1272" s="52"/>
      <c r="J1272" s="52"/>
      <c r="K1272" s="51"/>
      <c r="L1272" s="51"/>
      <c r="M1272" s="51"/>
      <c r="N1272" s="632"/>
    </row>
    <row r="1273" spans="1:14" s="293" customFormat="1" hidden="1" outlineLevel="1" x14ac:dyDescent="0.25">
      <c r="A1273" s="263">
        <v>109</v>
      </c>
      <c r="B1273" s="444"/>
      <c r="C1273" s="629"/>
      <c r="D1273" s="52"/>
      <c r="E1273" s="52"/>
      <c r="F1273" s="263"/>
      <c r="G1273" s="52"/>
      <c r="H1273" s="336"/>
      <c r="I1273" s="52"/>
      <c r="J1273" s="52"/>
      <c r="K1273" s="51"/>
      <c r="L1273" s="51"/>
      <c r="M1273" s="51"/>
      <c r="N1273" s="632"/>
    </row>
    <row r="1274" spans="1:14" s="293" customFormat="1" hidden="1" outlineLevel="1" x14ac:dyDescent="0.25">
      <c r="A1274" s="51">
        <v>110</v>
      </c>
      <c r="B1274" s="444"/>
      <c r="C1274" s="629"/>
      <c r="D1274" s="52"/>
      <c r="E1274" s="52"/>
      <c r="F1274" s="263"/>
      <c r="G1274" s="52"/>
      <c r="H1274" s="336"/>
      <c r="I1274" s="52"/>
      <c r="J1274" s="52"/>
      <c r="K1274" s="51"/>
      <c r="L1274" s="51"/>
      <c r="M1274" s="51"/>
      <c r="N1274" s="632"/>
    </row>
    <row r="1275" spans="1:14" s="293" customFormat="1" hidden="1" outlineLevel="1" x14ac:dyDescent="0.25">
      <c r="A1275" s="263">
        <v>111</v>
      </c>
      <c r="B1275" s="444"/>
      <c r="C1275" s="629"/>
      <c r="D1275" s="52"/>
      <c r="E1275" s="52"/>
      <c r="F1275" s="263"/>
      <c r="G1275" s="52"/>
      <c r="H1275" s="336"/>
      <c r="I1275" s="52"/>
      <c r="J1275" s="52"/>
      <c r="K1275" s="51"/>
      <c r="L1275" s="51"/>
      <c r="M1275" s="51"/>
      <c r="N1275" s="632"/>
    </row>
    <row r="1276" spans="1:14" s="293" customFormat="1" hidden="1" outlineLevel="1" x14ac:dyDescent="0.25">
      <c r="A1276" s="51">
        <v>112</v>
      </c>
      <c r="B1276" s="444"/>
      <c r="C1276" s="629"/>
      <c r="D1276" s="52"/>
      <c r="E1276" s="52"/>
      <c r="F1276" s="263"/>
      <c r="G1276" s="52"/>
      <c r="H1276" s="336"/>
      <c r="I1276" s="52"/>
      <c r="J1276" s="52"/>
      <c r="K1276" s="51"/>
      <c r="L1276" s="51"/>
      <c r="M1276" s="51"/>
      <c r="N1276" s="632"/>
    </row>
    <row r="1277" spans="1:14" s="293" customFormat="1" hidden="1" outlineLevel="1" x14ac:dyDescent="0.25">
      <c r="A1277" s="263">
        <v>113</v>
      </c>
      <c r="B1277" s="444"/>
      <c r="C1277" s="629"/>
      <c r="D1277" s="52"/>
      <c r="E1277" s="52"/>
      <c r="F1277" s="263"/>
      <c r="G1277" s="52"/>
      <c r="H1277" s="336"/>
      <c r="I1277" s="52"/>
      <c r="J1277" s="52"/>
      <c r="K1277" s="51"/>
      <c r="L1277" s="51"/>
      <c r="M1277" s="51"/>
      <c r="N1277" s="632"/>
    </row>
    <row r="1278" spans="1:14" s="293" customFormat="1" hidden="1" outlineLevel="1" x14ac:dyDescent="0.25">
      <c r="A1278" s="51">
        <v>114</v>
      </c>
      <c r="B1278" s="444"/>
      <c r="C1278" s="629"/>
      <c r="D1278" s="52"/>
      <c r="E1278" s="52"/>
      <c r="F1278" s="263"/>
      <c r="G1278" s="52"/>
      <c r="H1278" s="336"/>
      <c r="I1278" s="52"/>
      <c r="J1278" s="52"/>
      <c r="K1278" s="51"/>
      <c r="L1278" s="51"/>
      <c r="M1278" s="51"/>
      <c r="N1278" s="632"/>
    </row>
    <row r="1279" spans="1:14" s="293" customFormat="1" hidden="1" outlineLevel="1" x14ac:dyDescent="0.25">
      <c r="A1279" s="263">
        <v>115</v>
      </c>
      <c r="B1279" s="444"/>
      <c r="C1279" s="629"/>
      <c r="D1279" s="52"/>
      <c r="E1279" s="52"/>
      <c r="F1279" s="263"/>
      <c r="G1279" s="52"/>
      <c r="H1279" s="336"/>
      <c r="I1279" s="52"/>
      <c r="J1279" s="52"/>
      <c r="K1279" s="51"/>
      <c r="L1279" s="51"/>
      <c r="M1279" s="51"/>
      <c r="N1279" s="632"/>
    </row>
    <row r="1280" spans="1:14" s="293" customFormat="1" hidden="1" outlineLevel="1" x14ac:dyDescent="0.25">
      <c r="A1280" s="51">
        <v>116</v>
      </c>
      <c r="B1280" s="444"/>
      <c r="C1280" s="629"/>
      <c r="D1280" s="52"/>
      <c r="E1280" s="52"/>
      <c r="F1280" s="263"/>
      <c r="G1280" s="52"/>
      <c r="H1280" s="336"/>
      <c r="I1280" s="52"/>
      <c r="J1280" s="52"/>
      <c r="K1280" s="51"/>
      <c r="L1280" s="51"/>
      <c r="M1280" s="51"/>
      <c r="N1280" s="632"/>
    </row>
    <row r="1281" spans="1:14" s="293" customFormat="1" hidden="1" outlineLevel="1" x14ac:dyDescent="0.25">
      <c r="A1281" s="263">
        <v>117</v>
      </c>
      <c r="B1281" s="444"/>
      <c r="C1281" s="629"/>
      <c r="D1281" s="52"/>
      <c r="E1281" s="52"/>
      <c r="F1281" s="263"/>
      <c r="G1281" s="52"/>
      <c r="H1281" s="336"/>
      <c r="I1281" s="52"/>
      <c r="J1281" s="52"/>
      <c r="K1281" s="51"/>
      <c r="L1281" s="51"/>
      <c r="M1281" s="51"/>
      <c r="N1281" s="632"/>
    </row>
    <row r="1282" spans="1:14" s="293" customFormat="1" hidden="1" outlineLevel="1" x14ac:dyDescent="0.25">
      <c r="A1282" s="51">
        <v>118</v>
      </c>
      <c r="B1282" s="444"/>
      <c r="C1282" s="629"/>
      <c r="D1282" s="52"/>
      <c r="E1282" s="52"/>
      <c r="F1282" s="263"/>
      <c r="G1282" s="52"/>
      <c r="H1282" s="336"/>
      <c r="I1282" s="52"/>
      <c r="J1282" s="52"/>
      <c r="K1282" s="51"/>
      <c r="L1282" s="51"/>
      <c r="M1282" s="51"/>
      <c r="N1282" s="632"/>
    </row>
    <row r="1283" spans="1:14" s="293" customFormat="1" hidden="1" outlineLevel="1" x14ac:dyDescent="0.25">
      <c r="A1283" s="263">
        <v>119</v>
      </c>
      <c r="B1283" s="444"/>
      <c r="C1283" s="629"/>
      <c r="D1283" s="52"/>
      <c r="E1283" s="52"/>
      <c r="F1283" s="263"/>
      <c r="G1283" s="52"/>
      <c r="H1283" s="336"/>
      <c r="I1283" s="52"/>
      <c r="J1283" s="52"/>
      <c r="K1283" s="51"/>
      <c r="L1283" s="51"/>
      <c r="M1283" s="51"/>
      <c r="N1283" s="632"/>
    </row>
    <row r="1284" spans="1:14" s="293" customFormat="1" hidden="1" outlineLevel="1" x14ac:dyDescent="0.25">
      <c r="A1284" s="51">
        <v>120</v>
      </c>
      <c r="B1284" s="444"/>
      <c r="C1284" s="629"/>
      <c r="D1284" s="52"/>
      <c r="E1284" s="52"/>
      <c r="F1284" s="263"/>
      <c r="G1284" s="52"/>
      <c r="H1284" s="336"/>
      <c r="I1284" s="52"/>
      <c r="J1284" s="52"/>
      <c r="K1284" s="51"/>
      <c r="L1284" s="51"/>
      <c r="M1284" s="51"/>
      <c r="N1284" s="632"/>
    </row>
    <row r="1285" spans="1:14" s="293" customFormat="1" hidden="1" outlineLevel="1" x14ac:dyDescent="0.25">
      <c r="A1285" s="263">
        <v>121</v>
      </c>
      <c r="B1285" s="444"/>
      <c r="C1285" s="629"/>
      <c r="D1285" s="52"/>
      <c r="E1285" s="52"/>
      <c r="F1285" s="263"/>
      <c r="G1285" s="52"/>
      <c r="H1285" s="336"/>
      <c r="I1285" s="52"/>
      <c r="J1285" s="52"/>
      <c r="K1285" s="51"/>
      <c r="L1285" s="51"/>
      <c r="M1285" s="51"/>
      <c r="N1285" s="632"/>
    </row>
    <row r="1286" spans="1:14" s="293" customFormat="1" hidden="1" outlineLevel="1" x14ac:dyDescent="0.25">
      <c r="A1286" s="51">
        <v>122</v>
      </c>
      <c r="B1286" s="444"/>
      <c r="C1286" s="629"/>
      <c r="D1286" s="52"/>
      <c r="E1286" s="52"/>
      <c r="F1286" s="263"/>
      <c r="G1286" s="52"/>
      <c r="H1286" s="336"/>
      <c r="I1286" s="52"/>
      <c r="J1286" s="52"/>
      <c r="K1286" s="51"/>
      <c r="L1286" s="51"/>
      <c r="M1286" s="51"/>
      <c r="N1286" s="632"/>
    </row>
    <row r="1287" spans="1:14" s="293" customFormat="1" hidden="1" outlineLevel="1" x14ac:dyDescent="0.25">
      <c r="A1287" s="263">
        <v>123</v>
      </c>
      <c r="B1287" s="444"/>
      <c r="C1287" s="629"/>
      <c r="D1287" s="52"/>
      <c r="E1287" s="52"/>
      <c r="F1287" s="263"/>
      <c r="G1287" s="52"/>
      <c r="H1287" s="336"/>
      <c r="I1287" s="52"/>
      <c r="J1287" s="52"/>
      <c r="K1287" s="51"/>
      <c r="L1287" s="51"/>
      <c r="M1287" s="51"/>
      <c r="N1287" s="632"/>
    </row>
    <row r="1288" spans="1:14" s="293" customFormat="1" hidden="1" outlineLevel="1" x14ac:dyDescent="0.25">
      <c r="A1288" s="51">
        <v>124</v>
      </c>
      <c r="B1288" s="444"/>
      <c r="C1288" s="629"/>
      <c r="D1288" s="52"/>
      <c r="E1288" s="52"/>
      <c r="F1288" s="263"/>
      <c r="G1288" s="52"/>
      <c r="H1288" s="336"/>
      <c r="I1288" s="52"/>
      <c r="J1288" s="52"/>
      <c r="K1288" s="51"/>
      <c r="L1288" s="51"/>
      <c r="M1288" s="51"/>
      <c r="N1288" s="632"/>
    </row>
    <row r="1289" spans="1:14" s="293" customFormat="1" hidden="1" outlineLevel="1" x14ac:dyDescent="0.25">
      <c r="A1289" s="263">
        <v>125</v>
      </c>
      <c r="B1289" s="444"/>
      <c r="C1289" s="629"/>
      <c r="D1289" s="52"/>
      <c r="E1289" s="52"/>
      <c r="F1289" s="263"/>
      <c r="G1289" s="52"/>
      <c r="H1289" s="336"/>
      <c r="I1289" s="52"/>
      <c r="J1289" s="52"/>
      <c r="K1289" s="51"/>
      <c r="L1289" s="51"/>
      <c r="M1289" s="51"/>
      <c r="N1289" s="632"/>
    </row>
    <row r="1290" spans="1:14" s="293" customFormat="1" hidden="1" outlineLevel="1" x14ac:dyDescent="0.25">
      <c r="A1290" s="51">
        <v>126</v>
      </c>
      <c r="B1290" s="444"/>
      <c r="C1290" s="629"/>
      <c r="D1290" s="52"/>
      <c r="E1290" s="52"/>
      <c r="F1290" s="263"/>
      <c r="G1290" s="52"/>
      <c r="H1290" s="336"/>
      <c r="I1290" s="52"/>
      <c r="J1290" s="52"/>
      <c r="K1290" s="51"/>
      <c r="L1290" s="51"/>
      <c r="M1290" s="51"/>
      <c r="N1290" s="632"/>
    </row>
    <row r="1291" spans="1:14" s="293" customFormat="1" hidden="1" outlineLevel="1" x14ac:dyDescent="0.25">
      <c r="A1291" s="263">
        <v>127</v>
      </c>
      <c r="B1291" s="444"/>
      <c r="C1291" s="629"/>
      <c r="D1291" s="52"/>
      <c r="E1291" s="52"/>
      <c r="F1291" s="263"/>
      <c r="G1291" s="52"/>
      <c r="H1291" s="336"/>
      <c r="I1291" s="52"/>
      <c r="J1291" s="52"/>
      <c r="K1291" s="51"/>
      <c r="L1291" s="51"/>
      <c r="M1291" s="51"/>
      <c r="N1291" s="632"/>
    </row>
    <row r="1292" spans="1:14" s="293" customFormat="1" ht="15.75" hidden="1" outlineLevel="1" thickBot="1" x14ac:dyDescent="0.3">
      <c r="A1292" s="51">
        <v>128</v>
      </c>
      <c r="B1292" s="444"/>
      <c r="C1292" s="629"/>
      <c r="D1292" s="52"/>
      <c r="E1292" s="52"/>
      <c r="F1292" s="263"/>
      <c r="G1292" s="52"/>
      <c r="H1292" s="336"/>
      <c r="I1292" s="52"/>
      <c r="J1292" s="52"/>
      <c r="K1292" s="51"/>
      <c r="L1292" s="51"/>
      <c r="M1292" s="51"/>
      <c r="N1292" s="632"/>
    </row>
    <row r="1293" spans="1:14" s="293" customFormat="1" ht="15.75" collapsed="1" thickBot="1" x14ac:dyDescent="0.3">
      <c r="A1293" s="186" t="s">
        <v>575</v>
      </c>
      <c r="B1293" s="31"/>
      <c r="C1293" s="628"/>
      <c r="D1293" s="31"/>
      <c r="E1293" s="32"/>
      <c r="F1293" s="32"/>
      <c r="G1293" s="32"/>
      <c r="H1293" s="154"/>
      <c r="I1293" s="32"/>
      <c r="J1293" s="32"/>
      <c r="K1293" s="32"/>
      <c r="L1293" s="32"/>
      <c r="M1293" s="32"/>
      <c r="N1293" s="1"/>
    </row>
    <row r="1294" spans="1:14" s="293" customFormat="1" hidden="1" outlineLevel="1" x14ac:dyDescent="0.25">
      <c r="A1294" s="34">
        <v>1</v>
      </c>
      <c r="B1294" s="273"/>
      <c r="C1294" s="3"/>
      <c r="D1294" s="3"/>
      <c r="E1294" s="3"/>
      <c r="F1294" s="3"/>
      <c r="G1294" s="3"/>
      <c r="H1294" s="119"/>
      <c r="I1294" s="3"/>
      <c r="K1294" s="3"/>
      <c r="N1294" s="1"/>
    </row>
    <row r="1295" spans="1:14" s="293" customFormat="1" hidden="1" outlineLevel="1" x14ac:dyDescent="0.25">
      <c r="A1295" s="35">
        <v>2</v>
      </c>
      <c r="B1295" s="273"/>
      <c r="C1295" s="3"/>
      <c r="D1295" s="3"/>
      <c r="E1295" s="3"/>
      <c r="F1295" s="3"/>
      <c r="G1295" s="3"/>
      <c r="H1295" s="119"/>
      <c r="I1295" s="3"/>
      <c r="K1295" s="3"/>
      <c r="N1295" s="1"/>
    </row>
    <row r="1296" spans="1:14" s="293" customFormat="1" hidden="1" outlineLevel="1" x14ac:dyDescent="0.25">
      <c r="A1296" s="35">
        <v>3</v>
      </c>
      <c r="B1296" s="273"/>
      <c r="C1296" s="3"/>
      <c r="D1296" s="3"/>
      <c r="E1296" s="3"/>
      <c r="F1296" s="3"/>
      <c r="G1296" s="3"/>
      <c r="H1296" s="119"/>
      <c r="I1296" s="3"/>
      <c r="K1296" s="3"/>
      <c r="N1296" s="1"/>
    </row>
    <row r="1297" spans="1:14" s="293" customFormat="1" hidden="1" outlineLevel="1" x14ac:dyDescent="0.25">
      <c r="A1297" s="35">
        <v>4</v>
      </c>
      <c r="B1297" s="273"/>
      <c r="C1297" s="3"/>
      <c r="D1297" s="3"/>
      <c r="E1297" s="3"/>
      <c r="F1297" s="3"/>
      <c r="G1297" s="3"/>
      <c r="H1297" s="119"/>
      <c r="I1297" s="3"/>
      <c r="K1297" s="3"/>
      <c r="N1297" s="1"/>
    </row>
    <row r="1298" spans="1:14" s="293" customFormat="1" hidden="1" outlineLevel="1" x14ac:dyDescent="0.25">
      <c r="A1298" s="35">
        <v>5</v>
      </c>
      <c r="B1298" s="273"/>
      <c r="C1298" s="3"/>
      <c r="D1298" s="3"/>
      <c r="E1298" s="3"/>
      <c r="F1298" s="3"/>
      <c r="G1298" s="3"/>
      <c r="H1298" s="119"/>
      <c r="I1298" s="3"/>
      <c r="K1298" s="3"/>
      <c r="N1298" s="1"/>
    </row>
    <row r="1299" spans="1:14" s="293" customFormat="1" hidden="1" outlineLevel="1" x14ac:dyDescent="0.25">
      <c r="A1299" s="35">
        <v>6</v>
      </c>
      <c r="B1299" s="273"/>
      <c r="C1299" s="3"/>
      <c r="D1299" s="3"/>
      <c r="E1299" s="3"/>
      <c r="F1299" s="3"/>
      <c r="G1299" s="3"/>
      <c r="H1299" s="119"/>
      <c r="I1299" s="3"/>
      <c r="K1299" s="3"/>
      <c r="N1299" s="1"/>
    </row>
    <row r="1300" spans="1:14" s="293" customFormat="1" hidden="1" outlineLevel="1" x14ac:dyDescent="0.25">
      <c r="A1300" s="35">
        <v>7</v>
      </c>
      <c r="B1300" s="273"/>
      <c r="C1300" s="3"/>
      <c r="D1300" s="3"/>
      <c r="E1300" s="3"/>
      <c r="F1300" s="3"/>
      <c r="G1300" s="3"/>
      <c r="H1300" s="119"/>
      <c r="I1300" s="3"/>
      <c r="K1300" s="3"/>
      <c r="N1300" s="1"/>
    </row>
    <row r="1301" spans="1:14" s="293" customFormat="1" hidden="1" outlineLevel="1" x14ac:dyDescent="0.25">
      <c r="A1301" s="35">
        <v>8</v>
      </c>
      <c r="B1301" s="273"/>
      <c r="C1301" s="3"/>
      <c r="D1301" s="3"/>
      <c r="E1301" s="3"/>
      <c r="F1301" s="3"/>
      <c r="G1301" s="3"/>
      <c r="H1301" s="119"/>
      <c r="I1301" s="3"/>
      <c r="K1301" s="3"/>
      <c r="N1301" s="1"/>
    </row>
    <row r="1302" spans="1:14" s="293" customFormat="1" hidden="1" outlineLevel="1" x14ac:dyDescent="0.25">
      <c r="A1302" s="35">
        <v>9</v>
      </c>
      <c r="B1302" s="273"/>
      <c r="C1302" s="3"/>
      <c r="D1302" s="3"/>
      <c r="E1302" s="3"/>
      <c r="F1302" s="3"/>
      <c r="G1302" s="3"/>
      <c r="H1302" s="119"/>
      <c r="I1302" s="3"/>
      <c r="K1302" s="3"/>
      <c r="N1302" s="1"/>
    </row>
    <row r="1303" spans="1:14" s="293" customFormat="1" hidden="1" outlineLevel="1" x14ac:dyDescent="0.25">
      <c r="A1303" s="35">
        <v>10</v>
      </c>
      <c r="B1303" s="273"/>
      <c r="C1303" s="3"/>
      <c r="D1303" s="3"/>
      <c r="E1303" s="3"/>
      <c r="F1303" s="3"/>
      <c r="G1303" s="3"/>
      <c r="H1303" s="119"/>
      <c r="I1303" s="3"/>
      <c r="K1303" s="3"/>
      <c r="N1303" s="1"/>
    </row>
    <row r="1304" spans="1:14" s="293" customFormat="1" hidden="1" outlineLevel="1" x14ac:dyDescent="0.25">
      <c r="A1304" s="35">
        <v>11</v>
      </c>
      <c r="B1304" s="273"/>
      <c r="C1304" s="3"/>
      <c r="D1304" s="3"/>
      <c r="E1304" s="3"/>
      <c r="F1304" s="3"/>
      <c r="G1304" s="3"/>
      <c r="H1304" s="119"/>
      <c r="I1304" s="3"/>
      <c r="K1304" s="3"/>
      <c r="N1304" s="1"/>
    </row>
    <row r="1305" spans="1:14" s="293" customFormat="1" hidden="1" outlineLevel="1" x14ac:dyDescent="0.25">
      <c r="A1305" s="35">
        <v>12</v>
      </c>
      <c r="B1305" s="273"/>
      <c r="C1305" s="3"/>
      <c r="D1305" s="3"/>
      <c r="E1305" s="3"/>
      <c r="F1305" s="3"/>
      <c r="G1305" s="3"/>
      <c r="H1305" s="119"/>
      <c r="I1305" s="3"/>
      <c r="K1305" s="3"/>
      <c r="N1305" s="1"/>
    </row>
    <row r="1306" spans="1:14" s="293" customFormat="1" hidden="1" outlineLevel="1" x14ac:dyDescent="0.25">
      <c r="A1306" s="35">
        <v>13</v>
      </c>
      <c r="B1306" s="273"/>
      <c r="C1306" s="3"/>
      <c r="D1306" s="3"/>
      <c r="E1306" s="3"/>
      <c r="F1306" s="3"/>
      <c r="G1306" s="3"/>
      <c r="H1306" s="119"/>
      <c r="I1306" s="3"/>
      <c r="K1306" s="3"/>
      <c r="N1306" s="1"/>
    </row>
    <row r="1307" spans="1:14" s="293" customFormat="1" hidden="1" outlineLevel="1" x14ac:dyDescent="0.25">
      <c r="A1307" s="35">
        <v>14</v>
      </c>
      <c r="B1307" s="273"/>
      <c r="C1307" s="3"/>
      <c r="D1307" s="3"/>
      <c r="E1307" s="3"/>
      <c r="F1307" s="3"/>
      <c r="G1307" s="3"/>
      <c r="H1307" s="119"/>
      <c r="I1307" s="3"/>
      <c r="K1307" s="3"/>
      <c r="N1307" s="1"/>
    </row>
    <row r="1308" spans="1:14" s="293" customFormat="1" hidden="1" outlineLevel="1" x14ac:dyDescent="0.25">
      <c r="A1308" s="35">
        <v>15</v>
      </c>
      <c r="B1308" s="273"/>
      <c r="C1308" s="3"/>
      <c r="D1308" s="3"/>
      <c r="E1308" s="3"/>
      <c r="F1308" s="3"/>
      <c r="G1308" s="3"/>
      <c r="H1308" s="119"/>
      <c r="I1308" s="3"/>
      <c r="K1308" s="3"/>
      <c r="N1308" s="1"/>
    </row>
    <row r="1309" spans="1:14" s="293" customFormat="1" hidden="1" outlineLevel="1" x14ac:dyDescent="0.25">
      <c r="A1309" s="35">
        <v>16</v>
      </c>
      <c r="B1309" s="273"/>
      <c r="C1309" s="3"/>
      <c r="D1309" s="3"/>
      <c r="E1309" s="3"/>
      <c r="F1309" s="3"/>
      <c r="G1309" s="3"/>
      <c r="H1309" s="119"/>
      <c r="I1309" s="3"/>
      <c r="K1309" s="3"/>
      <c r="N1309" s="1"/>
    </row>
    <row r="1310" spans="1:14" s="293" customFormat="1" hidden="1" outlineLevel="1" x14ac:dyDescent="0.25">
      <c r="A1310" s="35">
        <v>17</v>
      </c>
      <c r="B1310" s="273"/>
      <c r="C1310" s="3"/>
      <c r="D1310" s="3"/>
      <c r="E1310" s="3"/>
      <c r="F1310" s="3"/>
      <c r="G1310" s="3"/>
      <c r="H1310" s="119"/>
      <c r="I1310" s="3"/>
      <c r="K1310" s="3"/>
      <c r="N1310" s="1"/>
    </row>
    <row r="1311" spans="1:14" s="293" customFormat="1" hidden="1" outlineLevel="1" x14ac:dyDescent="0.25">
      <c r="A1311" s="35">
        <v>18</v>
      </c>
      <c r="B1311" s="273"/>
      <c r="C1311" s="3"/>
      <c r="D1311" s="3"/>
      <c r="E1311" s="3"/>
      <c r="F1311" s="3"/>
      <c r="G1311" s="3"/>
      <c r="H1311" s="119"/>
      <c r="I1311" s="3"/>
      <c r="K1311" s="3"/>
      <c r="N1311" s="1"/>
    </row>
    <row r="1312" spans="1:14" s="293" customFormat="1" hidden="1" outlineLevel="1" x14ac:dyDescent="0.25">
      <c r="A1312" s="35">
        <v>19</v>
      </c>
      <c r="B1312" s="273"/>
      <c r="C1312" s="3"/>
      <c r="D1312" s="3"/>
      <c r="E1312" s="3"/>
      <c r="F1312" s="3"/>
      <c r="G1312" s="3"/>
      <c r="H1312" s="119"/>
      <c r="I1312" s="3"/>
      <c r="K1312" s="3"/>
      <c r="N1312" s="1"/>
    </row>
    <row r="1313" spans="1:14" s="293" customFormat="1" hidden="1" outlineLevel="1" x14ac:dyDescent="0.25">
      <c r="A1313" s="35">
        <v>20</v>
      </c>
      <c r="B1313" s="273"/>
      <c r="C1313" s="3"/>
      <c r="D1313" s="3"/>
      <c r="E1313" s="3"/>
      <c r="F1313" s="3"/>
      <c r="G1313" s="3"/>
      <c r="H1313" s="119"/>
      <c r="I1313" s="3"/>
      <c r="K1313" s="3"/>
      <c r="N1313" s="1"/>
    </row>
    <row r="1314" spans="1:14" s="293" customFormat="1" hidden="1" outlineLevel="1" x14ac:dyDescent="0.25">
      <c r="A1314" s="35">
        <v>21</v>
      </c>
      <c r="B1314" s="273"/>
      <c r="C1314" s="3"/>
      <c r="D1314" s="3"/>
      <c r="E1314" s="3"/>
      <c r="F1314" s="3"/>
      <c r="G1314" s="3"/>
      <c r="H1314" s="119"/>
      <c r="I1314" s="3"/>
      <c r="K1314" s="3"/>
      <c r="N1314" s="1"/>
    </row>
    <row r="1315" spans="1:14" s="293" customFormat="1" hidden="1" outlineLevel="1" x14ac:dyDescent="0.25">
      <c r="A1315" s="35">
        <v>22</v>
      </c>
      <c r="B1315" s="273"/>
      <c r="C1315" s="3"/>
      <c r="D1315" s="3"/>
      <c r="E1315" s="3"/>
      <c r="F1315" s="3"/>
      <c r="G1315" s="3"/>
      <c r="H1315" s="119"/>
      <c r="I1315" s="3"/>
      <c r="K1315" s="3"/>
      <c r="N1315" s="1"/>
    </row>
    <row r="1316" spans="1:14" s="293" customFormat="1" hidden="1" outlineLevel="1" x14ac:dyDescent="0.25">
      <c r="A1316" s="35">
        <v>23</v>
      </c>
      <c r="B1316" s="273"/>
      <c r="C1316" s="3"/>
      <c r="D1316" s="3"/>
      <c r="E1316" s="3"/>
      <c r="F1316" s="3"/>
      <c r="G1316" s="3"/>
      <c r="H1316" s="119"/>
      <c r="I1316" s="3"/>
      <c r="K1316" s="3"/>
      <c r="N1316" s="1"/>
    </row>
    <row r="1317" spans="1:14" s="293" customFormat="1" hidden="1" outlineLevel="1" x14ac:dyDescent="0.25">
      <c r="A1317" s="35">
        <v>24</v>
      </c>
      <c r="B1317" s="273"/>
      <c r="C1317" s="3"/>
      <c r="D1317" s="3"/>
      <c r="E1317" s="3"/>
      <c r="F1317" s="3"/>
      <c r="G1317" s="3"/>
      <c r="H1317" s="119"/>
      <c r="I1317" s="3"/>
      <c r="K1317" s="3"/>
      <c r="N1317" s="1"/>
    </row>
    <row r="1318" spans="1:14" s="293" customFormat="1" hidden="1" outlineLevel="1" x14ac:dyDescent="0.25">
      <c r="A1318" s="35">
        <v>25</v>
      </c>
      <c r="B1318" s="273"/>
      <c r="C1318" s="3"/>
      <c r="D1318" s="3"/>
      <c r="E1318" s="3"/>
      <c r="F1318" s="3"/>
      <c r="G1318" s="3"/>
      <c r="H1318" s="119"/>
      <c r="I1318" s="3"/>
      <c r="K1318" s="3"/>
      <c r="N1318" s="1"/>
    </row>
    <row r="1319" spans="1:14" s="293" customFormat="1" hidden="1" outlineLevel="1" x14ac:dyDescent="0.25">
      <c r="A1319" s="35">
        <v>26</v>
      </c>
      <c r="B1319" s="273"/>
      <c r="C1319" s="3"/>
      <c r="D1319" s="3"/>
      <c r="E1319" s="3"/>
      <c r="F1319" s="3"/>
      <c r="G1319" s="3"/>
      <c r="H1319" s="119"/>
      <c r="I1319" s="3"/>
      <c r="K1319" s="3"/>
      <c r="N1319" s="1"/>
    </row>
    <row r="1320" spans="1:14" s="293" customFormat="1" hidden="1" outlineLevel="1" x14ac:dyDescent="0.25">
      <c r="A1320" s="35">
        <v>27</v>
      </c>
      <c r="B1320" s="273"/>
      <c r="C1320" s="3"/>
      <c r="D1320" s="3"/>
      <c r="E1320" s="3"/>
      <c r="F1320" s="3"/>
      <c r="G1320" s="3"/>
      <c r="H1320" s="119"/>
      <c r="I1320" s="3"/>
      <c r="K1320" s="3"/>
      <c r="N1320" s="1"/>
    </row>
    <row r="1321" spans="1:14" s="293" customFormat="1" hidden="1" outlineLevel="1" x14ac:dyDescent="0.25">
      <c r="A1321" s="35">
        <v>28</v>
      </c>
      <c r="B1321" s="273"/>
      <c r="C1321" s="3"/>
      <c r="D1321" s="3"/>
      <c r="E1321" s="3"/>
      <c r="F1321" s="3"/>
      <c r="G1321" s="3"/>
      <c r="H1321" s="119"/>
      <c r="I1321" s="3"/>
      <c r="K1321" s="3"/>
      <c r="N1321" s="1"/>
    </row>
    <row r="1322" spans="1:14" s="293" customFormat="1" hidden="1" outlineLevel="1" x14ac:dyDescent="0.25">
      <c r="A1322" s="35">
        <v>29</v>
      </c>
      <c r="B1322" s="273"/>
      <c r="C1322" s="3"/>
      <c r="D1322" s="3"/>
      <c r="E1322" s="3"/>
      <c r="F1322" s="3"/>
      <c r="G1322" s="3"/>
      <c r="H1322" s="119"/>
      <c r="I1322" s="3"/>
      <c r="K1322" s="3"/>
      <c r="N1322" s="1"/>
    </row>
    <row r="1323" spans="1:14" s="293" customFormat="1" hidden="1" outlineLevel="1" x14ac:dyDescent="0.25">
      <c r="A1323" s="35">
        <v>30</v>
      </c>
      <c r="B1323" s="273"/>
      <c r="C1323" s="3"/>
      <c r="D1323" s="3"/>
      <c r="E1323" s="3"/>
      <c r="F1323" s="3"/>
      <c r="G1323" s="3"/>
      <c r="H1323" s="119"/>
      <c r="I1323" s="3"/>
      <c r="K1323" s="3"/>
      <c r="N1323" s="1"/>
    </row>
    <row r="1324" spans="1:14" s="293" customFormat="1" hidden="1" outlineLevel="1" x14ac:dyDescent="0.25">
      <c r="A1324" s="35">
        <v>31</v>
      </c>
      <c r="B1324" s="273"/>
      <c r="C1324" s="3"/>
      <c r="D1324" s="3"/>
      <c r="E1324" s="3"/>
      <c r="F1324" s="3"/>
      <c r="G1324" s="3"/>
      <c r="H1324" s="119"/>
      <c r="I1324" s="3"/>
      <c r="K1324" s="3"/>
      <c r="N1324" s="1"/>
    </row>
    <row r="1325" spans="1:14" s="293" customFormat="1" hidden="1" outlineLevel="1" x14ac:dyDescent="0.25">
      <c r="A1325" s="35">
        <v>32</v>
      </c>
      <c r="B1325" s="273"/>
      <c r="C1325" s="3"/>
      <c r="D1325" s="3"/>
      <c r="E1325" s="3"/>
      <c r="F1325" s="3"/>
      <c r="G1325" s="3"/>
      <c r="H1325" s="119"/>
      <c r="I1325" s="3"/>
      <c r="K1325" s="3"/>
      <c r="N1325" s="1"/>
    </row>
    <row r="1326" spans="1:14" s="293" customFormat="1" hidden="1" outlineLevel="1" x14ac:dyDescent="0.25">
      <c r="A1326" s="35">
        <v>33</v>
      </c>
      <c r="B1326" s="273"/>
      <c r="C1326" s="3"/>
      <c r="D1326" s="3"/>
      <c r="E1326" s="3"/>
      <c r="F1326" s="3"/>
      <c r="G1326" s="3"/>
      <c r="H1326" s="119"/>
      <c r="I1326" s="3"/>
      <c r="K1326" s="3"/>
      <c r="N1326" s="1"/>
    </row>
    <row r="1327" spans="1:14" s="293" customFormat="1" hidden="1" outlineLevel="1" x14ac:dyDescent="0.25">
      <c r="A1327" s="35">
        <v>34</v>
      </c>
      <c r="B1327" s="273"/>
      <c r="C1327" s="3"/>
      <c r="D1327" s="3"/>
      <c r="E1327" s="3"/>
      <c r="F1327" s="3"/>
      <c r="G1327" s="3"/>
      <c r="H1327" s="119"/>
      <c r="I1327" s="3"/>
      <c r="K1327" s="3"/>
      <c r="N1327" s="1"/>
    </row>
    <row r="1328" spans="1:14" s="293" customFormat="1" hidden="1" outlineLevel="1" x14ac:dyDescent="0.25">
      <c r="A1328" s="35">
        <v>35</v>
      </c>
      <c r="B1328" s="273"/>
      <c r="C1328" s="3"/>
      <c r="D1328" s="3"/>
      <c r="E1328" s="3"/>
      <c r="F1328" s="3"/>
      <c r="G1328" s="3"/>
      <c r="H1328" s="119"/>
      <c r="I1328" s="3"/>
      <c r="K1328" s="3"/>
      <c r="N1328" s="1"/>
    </row>
    <row r="1329" spans="1:14" s="293" customFormat="1" hidden="1" outlineLevel="1" x14ac:dyDescent="0.25">
      <c r="A1329" s="35">
        <v>36</v>
      </c>
      <c r="B1329" s="273"/>
      <c r="C1329" s="3"/>
      <c r="D1329" s="3"/>
      <c r="E1329" s="3"/>
      <c r="F1329" s="3"/>
      <c r="G1329" s="3"/>
      <c r="H1329" s="119"/>
      <c r="I1329" s="3"/>
      <c r="K1329" s="3"/>
      <c r="N1329" s="1"/>
    </row>
    <row r="1330" spans="1:14" s="293" customFormat="1" hidden="1" outlineLevel="1" x14ac:dyDescent="0.25">
      <c r="A1330" s="35">
        <v>37</v>
      </c>
      <c r="B1330" s="273"/>
      <c r="C1330" s="3"/>
      <c r="D1330" s="3"/>
      <c r="E1330" s="3"/>
      <c r="F1330" s="3"/>
      <c r="G1330" s="3"/>
      <c r="H1330" s="119"/>
      <c r="I1330" s="3"/>
      <c r="K1330" s="3"/>
      <c r="N1330" s="1"/>
    </row>
    <row r="1331" spans="1:14" s="293" customFormat="1" hidden="1" outlineLevel="1" x14ac:dyDescent="0.25">
      <c r="A1331" s="35">
        <v>38</v>
      </c>
      <c r="B1331" s="273"/>
      <c r="C1331" s="3"/>
      <c r="D1331" s="3"/>
      <c r="E1331" s="3"/>
      <c r="F1331" s="3"/>
      <c r="G1331" s="3"/>
      <c r="H1331" s="119"/>
      <c r="I1331" s="3"/>
      <c r="K1331" s="3"/>
      <c r="N1331" s="1"/>
    </row>
    <row r="1332" spans="1:14" s="293" customFormat="1" hidden="1" outlineLevel="1" x14ac:dyDescent="0.25">
      <c r="A1332" s="35">
        <v>39</v>
      </c>
      <c r="B1332" s="273"/>
      <c r="C1332" s="3"/>
      <c r="D1332" s="3"/>
      <c r="E1332" s="3"/>
      <c r="F1332" s="3"/>
      <c r="G1332" s="3"/>
      <c r="H1332" s="119"/>
      <c r="I1332" s="3"/>
      <c r="K1332" s="3"/>
      <c r="N1332" s="1"/>
    </row>
    <row r="1333" spans="1:14" s="293" customFormat="1" hidden="1" outlineLevel="1" x14ac:dyDescent="0.25">
      <c r="A1333" s="35">
        <v>40</v>
      </c>
      <c r="B1333" s="273"/>
      <c r="C1333" s="3"/>
      <c r="D1333" s="3"/>
      <c r="E1333" s="3"/>
      <c r="F1333" s="3"/>
      <c r="G1333" s="3"/>
      <c r="H1333" s="119"/>
      <c r="I1333" s="3"/>
      <c r="K1333" s="3"/>
      <c r="N1333" s="1"/>
    </row>
    <row r="1334" spans="1:14" s="293" customFormat="1" hidden="1" outlineLevel="1" x14ac:dyDescent="0.25">
      <c r="A1334" s="35">
        <v>41</v>
      </c>
      <c r="B1334" s="273"/>
      <c r="C1334" s="3"/>
      <c r="D1334" s="3"/>
      <c r="E1334" s="3"/>
      <c r="F1334" s="3"/>
      <c r="G1334" s="3"/>
      <c r="H1334" s="119"/>
      <c r="I1334" s="3"/>
      <c r="K1334" s="3"/>
      <c r="N1334" s="1"/>
    </row>
    <row r="1335" spans="1:14" s="293" customFormat="1" hidden="1" outlineLevel="1" x14ac:dyDescent="0.25">
      <c r="A1335" s="35">
        <v>42</v>
      </c>
      <c r="B1335" s="273"/>
      <c r="C1335" s="3"/>
      <c r="D1335" s="3"/>
      <c r="E1335" s="3"/>
      <c r="F1335" s="3"/>
      <c r="G1335" s="3"/>
      <c r="H1335" s="119"/>
      <c r="I1335" s="3"/>
      <c r="K1335" s="3"/>
      <c r="N1335" s="1"/>
    </row>
    <row r="1336" spans="1:14" s="293" customFormat="1" hidden="1" outlineLevel="1" x14ac:dyDescent="0.25">
      <c r="A1336" s="35">
        <v>43</v>
      </c>
      <c r="B1336" s="273"/>
      <c r="C1336" s="3"/>
      <c r="D1336" s="3"/>
      <c r="E1336" s="3"/>
      <c r="F1336" s="3"/>
      <c r="G1336" s="3"/>
      <c r="H1336" s="119"/>
      <c r="I1336" s="3"/>
      <c r="K1336" s="3"/>
      <c r="N1336" s="1"/>
    </row>
    <row r="1337" spans="1:14" s="293" customFormat="1" hidden="1" outlineLevel="1" x14ac:dyDescent="0.25">
      <c r="A1337" s="35">
        <v>44</v>
      </c>
      <c r="B1337" s="273"/>
      <c r="C1337" s="3"/>
      <c r="D1337" s="3"/>
      <c r="E1337" s="3"/>
      <c r="F1337" s="3"/>
      <c r="G1337" s="3"/>
      <c r="H1337" s="119"/>
      <c r="I1337" s="3"/>
      <c r="K1337" s="3"/>
      <c r="N1337" s="1"/>
    </row>
    <row r="1338" spans="1:14" s="293" customFormat="1" hidden="1" outlineLevel="1" x14ac:dyDescent="0.25">
      <c r="A1338" s="35">
        <v>45</v>
      </c>
      <c r="B1338" s="626"/>
      <c r="C1338" s="51"/>
      <c r="D1338" s="51"/>
      <c r="E1338" s="51"/>
      <c r="F1338" s="51"/>
      <c r="G1338" s="51"/>
      <c r="H1338" s="336"/>
      <c r="I1338" s="51"/>
      <c r="J1338" s="200"/>
      <c r="K1338" s="51"/>
      <c r="L1338" s="200"/>
      <c r="M1338" s="200"/>
      <c r="N1338" s="631"/>
    </row>
    <row r="1339" spans="1:14" s="293" customFormat="1" hidden="1" outlineLevel="1" x14ac:dyDescent="0.25">
      <c r="A1339" s="35">
        <v>46</v>
      </c>
      <c r="B1339" s="626"/>
      <c r="C1339" s="51"/>
      <c r="D1339" s="51"/>
      <c r="E1339" s="51"/>
      <c r="F1339" s="52"/>
      <c r="G1339" s="51" t="s">
        <v>69</v>
      </c>
      <c r="H1339" s="336"/>
      <c r="I1339" s="51"/>
      <c r="J1339" s="52"/>
      <c r="K1339" s="51" t="s">
        <v>69</v>
      </c>
      <c r="L1339" s="51"/>
      <c r="M1339" s="51"/>
      <c r="N1339" s="631"/>
    </row>
    <row r="1340" spans="1:14" s="293" customFormat="1" hidden="1" outlineLevel="1" x14ac:dyDescent="0.25">
      <c r="A1340" s="35">
        <v>47</v>
      </c>
      <c r="B1340" s="626"/>
      <c r="C1340" s="51"/>
      <c r="D1340" s="51"/>
      <c r="E1340" s="51"/>
      <c r="F1340" s="52"/>
      <c r="G1340" s="51" t="s">
        <v>69</v>
      </c>
      <c r="H1340" s="336"/>
      <c r="I1340" s="51"/>
      <c r="J1340" s="52"/>
      <c r="K1340" s="51" t="s">
        <v>69</v>
      </c>
      <c r="L1340" s="51"/>
      <c r="M1340" s="51"/>
      <c r="N1340" s="631"/>
    </row>
    <row r="1341" spans="1:14" s="293" customFormat="1" hidden="1" outlineLevel="1" x14ac:dyDescent="0.25">
      <c r="A1341" s="35">
        <v>48</v>
      </c>
      <c r="B1341" s="626"/>
      <c r="C1341" s="51"/>
      <c r="D1341" s="51"/>
      <c r="E1341" s="51"/>
      <c r="F1341" s="52"/>
      <c r="G1341" s="51" t="s">
        <v>69</v>
      </c>
      <c r="H1341" s="336"/>
      <c r="I1341" s="51"/>
      <c r="J1341" s="52"/>
      <c r="K1341" s="51" t="s">
        <v>69</v>
      </c>
      <c r="L1341" s="51"/>
      <c r="M1341" s="51"/>
      <c r="N1341" s="631"/>
    </row>
    <row r="1342" spans="1:14" s="293" customFormat="1" hidden="1" outlineLevel="1" x14ac:dyDescent="0.25">
      <c r="A1342" s="35">
        <v>49</v>
      </c>
      <c r="B1342" s="626"/>
      <c r="C1342" s="51"/>
      <c r="D1342" s="51"/>
      <c r="E1342" s="51"/>
      <c r="F1342" s="52"/>
      <c r="G1342" s="51" t="s">
        <v>69</v>
      </c>
      <c r="H1342" s="336"/>
      <c r="I1342" s="51"/>
      <c r="J1342" s="52"/>
      <c r="K1342" s="51" t="s">
        <v>69</v>
      </c>
      <c r="L1342" s="51"/>
      <c r="M1342" s="51"/>
      <c r="N1342" s="631"/>
    </row>
    <row r="1343" spans="1:14" s="293" customFormat="1" hidden="1" outlineLevel="1" x14ac:dyDescent="0.25">
      <c r="A1343" s="35">
        <v>50</v>
      </c>
      <c r="B1343" s="626"/>
      <c r="C1343" s="51"/>
      <c r="D1343" s="51"/>
      <c r="E1343" s="51"/>
      <c r="F1343" s="52"/>
      <c r="G1343" s="51" t="s">
        <v>69</v>
      </c>
      <c r="H1343" s="336"/>
      <c r="I1343" s="51"/>
      <c r="J1343" s="52"/>
      <c r="K1343" s="51" t="s">
        <v>69</v>
      </c>
      <c r="L1343" s="51"/>
      <c r="M1343" s="51"/>
      <c r="N1343" s="631"/>
    </row>
    <row r="1344" spans="1:14" s="293" customFormat="1" hidden="1" outlineLevel="1" x14ac:dyDescent="0.25">
      <c r="A1344" s="35">
        <v>51</v>
      </c>
      <c r="B1344" s="626"/>
      <c r="C1344" s="51"/>
      <c r="D1344" s="51"/>
      <c r="E1344" s="51"/>
      <c r="F1344" s="52"/>
      <c r="G1344" s="51" t="s">
        <v>69</v>
      </c>
      <c r="H1344" s="336"/>
      <c r="I1344" s="51"/>
      <c r="J1344" s="52"/>
      <c r="K1344" s="51" t="s">
        <v>69</v>
      </c>
      <c r="L1344" s="51"/>
      <c r="M1344" s="51"/>
      <c r="N1344" s="631"/>
    </row>
    <row r="1345" spans="1:14" s="293" customFormat="1" hidden="1" outlineLevel="1" x14ac:dyDescent="0.25">
      <c r="A1345" s="35">
        <v>52</v>
      </c>
      <c r="B1345" s="626"/>
      <c r="C1345" s="51"/>
      <c r="D1345" s="51"/>
      <c r="E1345" s="51"/>
      <c r="F1345" s="52"/>
      <c r="G1345" s="51" t="s">
        <v>69</v>
      </c>
      <c r="H1345" s="336"/>
      <c r="I1345" s="51"/>
      <c r="J1345" s="52"/>
      <c r="K1345" s="51" t="s">
        <v>69</v>
      </c>
      <c r="L1345" s="51"/>
      <c r="M1345" s="51"/>
      <c r="N1345" s="631"/>
    </row>
    <row r="1346" spans="1:14" s="293" customFormat="1" hidden="1" outlineLevel="1" x14ac:dyDescent="0.25">
      <c r="A1346" s="35">
        <v>53</v>
      </c>
      <c r="B1346" s="626"/>
      <c r="C1346" s="51"/>
      <c r="D1346" s="51"/>
      <c r="E1346" s="51"/>
      <c r="F1346" s="52"/>
      <c r="G1346" s="51" t="s">
        <v>69</v>
      </c>
      <c r="H1346" s="336"/>
      <c r="I1346" s="51"/>
      <c r="J1346" s="52"/>
      <c r="K1346" s="51" t="s">
        <v>69</v>
      </c>
      <c r="L1346" s="51"/>
      <c r="M1346" s="51"/>
      <c r="N1346" s="631"/>
    </row>
    <row r="1347" spans="1:14" s="293" customFormat="1" hidden="1" outlineLevel="1" x14ac:dyDescent="0.25">
      <c r="A1347" s="35">
        <v>54</v>
      </c>
      <c r="B1347" s="626"/>
      <c r="C1347" s="51"/>
      <c r="D1347" s="51"/>
      <c r="E1347" s="51"/>
      <c r="F1347" s="52"/>
      <c r="G1347" s="51" t="s">
        <v>69</v>
      </c>
      <c r="H1347" s="336"/>
      <c r="I1347" s="51"/>
      <c r="J1347" s="52"/>
      <c r="K1347" s="51" t="s">
        <v>69</v>
      </c>
      <c r="L1347" s="51"/>
      <c r="M1347" s="51"/>
      <c r="N1347" s="631"/>
    </row>
    <row r="1348" spans="1:14" s="293" customFormat="1" hidden="1" outlineLevel="1" x14ac:dyDescent="0.25">
      <c r="A1348" s="35">
        <v>55</v>
      </c>
      <c r="B1348" s="626"/>
      <c r="C1348" s="51"/>
      <c r="D1348" s="51"/>
      <c r="E1348" s="51"/>
      <c r="F1348" s="52"/>
      <c r="G1348" s="51" t="s">
        <v>69</v>
      </c>
      <c r="H1348" s="336"/>
      <c r="I1348" s="51"/>
      <c r="J1348" s="52"/>
      <c r="K1348" s="51" t="s">
        <v>69</v>
      </c>
      <c r="L1348" s="51"/>
      <c r="M1348" s="51"/>
      <c r="N1348" s="631"/>
    </row>
    <row r="1349" spans="1:14" s="293" customFormat="1" hidden="1" outlineLevel="1" x14ac:dyDescent="0.25">
      <c r="A1349" s="35">
        <v>56</v>
      </c>
      <c r="B1349" s="626"/>
      <c r="C1349" s="51"/>
      <c r="D1349" s="51"/>
      <c r="E1349" s="51"/>
      <c r="F1349" s="52"/>
      <c r="G1349" s="51" t="s">
        <v>69</v>
      </c>
      <c r="H1349" s="336"/>
      <c r="I1349" s="51"/>
      <c r="J1349" s="52"/>
      <c r="K1349" s="51" t="s">
        <v>69</v>
      </c>
      <c r="L1349" s="51"/>
      <c r="M1349" s="51"/>
      <c r="N1349" s="631"/>
    </row>
    <row r="1350" spans="1:14" s="293" customFormat="1" hidden="1" outlineLevel="1" x14ac:dyDescent="0.25">
      <c r="A1350" s="35">
        <v>57</v>
      </c>
      <c r="B1350" s="626"/>
      <c r="C1350" s="51"/>
      <c r="D1350" s="51"/>
      <c r="E1350" s="51"/>
      <c r="F1350" s="52"/>
      <c r="G1350" s="51" t="s">
        <v>69</v>
      </c>
      <c r="H1350" s="336"/>
      <c r="I1350" s="51"/>
      <c r="J1350" s="52"/>
      <c r="K1350" s="51" t="s">
        <v>69</v>
      </c>
      <c r="L1350" s="51"/>
      <c r="M1350" s="51"/>
      <c r="N1350" s="631"/>
    </row>
    <row r="1351" spans="1:14" s="293" customFormat="1" hidden="1" outlineLevel="1" x14ac:dyDescent="0.25">
      <c r="A1351" s="35">
        <v>58</v>
      </c>
      <c r="B1351" s="626"/>
      <c r="C1351" s="51"/>
      <c r="D1351" s="51"/>
      <c r="E1351" s="51"/>
      <c r="F1351" s="52"/>
      <c r="G1351" s="51" t="s">
        <v>69</v>
      </c>
      <c r="H1351" s="336"/>
      <c r="I1351" s="51"/>
      <c r="J1351" s="52"/>
      <c r="K1351" s="51" t="s">
        <v>69</v>
      </c>
      <c r="L1351" s="51"/>
      <c r="M1351" s="51"/>
      <c r="N1351" s="631"/>
    </row>
    <row r="1352" spans="1:14" s="293" customFormat="1" hidden="1" outlineLevel="1" x14ac:dyDescent="0.25">
      <c r="A1352" s="35">
        <v>59</v>
      </c>
      <c r="B1352" s="626"/>
      <c r="C1352" s="51"/>
      <c r="D1352" s="51"/>
      <c r="E1352" s="51"/>
      <c r="F1352" s="52"/>
      <c r="G1352" s="51" t="s">
        <v>69</v>
      </c>
      <c r="H1352" s="336"/>
      <c r="I1352" s="51"/>
      <c r="J1352" s="52"/>
      <c r="K1352" s="51" t="s">
        <v>69</v>
      </c>
      <c r="L1352" s="51"/>
      <c r="M1352" s="51"/>
      <c r="N1352" s="631"/>
    </row>
    <row r="1353" spans="1:14" s="293" customFormat="1" hidden="1" outlineLevel="1" x14ac:dyDescent="0.25">
      <c r="A1353" s="35">
        <v>60</v>
      </c>
      <c r="B1353" s="626"/>
      <c r="C1353" s="51"/>
      <c r="D1353" s="51"/>
      <c r="E1353" s="51"/>
      <c r="F1353" s="52"/>
      <c r="G1353" s="51" t="s">
        <v>69</v>
      </c>
      <c r="H1353" s="336"/>
      <c r="I1353" s="51"/>
      <c r="J1353" s="52"/>
      <c r="K1353" s="51" t="s">
        <v>69</v>
      </c>
      <c r="L1353" s="51"/>
      <c r="M1353" s="51"/>
      <c r="N1353" s="631"/>
    </row>
    <row r="1354" spans="1:14" s="293" customFormat="1" hidden="1" outlineLevel="1" x14ac:dyDescent="0.25">
      <c r="A1354" s="35">
        <v>61</v>
      </c>
      <c r="B1354" s="626"/>
      <c r="C1354" s="51"/>
      <c r="D1354" s="51"/>
      <c r="E1354" s="51"/>
      <c r="F1354" s="52"/>
      <c r="G1354" s="51" t="s">
        <v>69</v>
      </c>
      <c r="H1354" s="336"/>
      <c r="I1354" s="51"/>
      <c r="J1354" s="52"/>
      <c r="K1354" s="51" t="s">
        <v>69</v>
      </c>
      <c r="L1354" s="51"/>
      <c r="M1354" s="51"/>
      <c r="N1354" s="631"/>
    </row>
    <row r="1355" spans="1:14" s="293" customFormat="1" hidden="1" outlineLevel="1" x14ac:dyDescent="0.25">
      <c r="A1355" s="35">
        <v>62</v>
      </c>
      <c r="B1355" s="626"/>
      <c r="C1355" s="51"/>
      <c r="D1355" s="51"/>
      <c r="E1355" s="51"/>
      <c r="F1355" s="52"/>
      <c r="G1355" s="51" t="s">
        <v>69</v>
      </c>
      <c r="H1355" s="336"/>
      <c r="I1355" s="51"/>
      <c r="J1355" s="52"/>
      <c r="K1355" s="51" t="s">
        <v>69</v>
      </c>
      <c r="L1355" s="51"/>
      <c r="M1355" s="51"/>
      <c r="N1355" s="631"/>
    </row>
    <row r="1356" spans="1:14" s="293" customFormat="1" hidden="1" outlineLevel="1" x14ac:dyDescent="0.25">
      <c r="A1356" s="35">
        <v>63</v>
      </c>
      <c r="B1356" s="626"/>
      <c r="C1356" s="51"/>
      <c r="D1356" s="51"/>
      <c r="E1356" s="51"/>
      <c r="F1356" s="52"/>
      <c r="G1356" s="51" t="s">
        <v>69</v>
      </c>
      <c r="H1356" s="336"/>
      <c r="I1356" s="51"/>
      <c r="J1356" s="52"/>
      <c r="K1356" s="51" t="s">
        <v>69</v>
      </c>
      <c r="L1356" s="51"/>
      <c r="M1356" s="51"/>
      <c r="N1356" s="631"/>
    </row>
    <row r="1357" spans="1:14" s="293" customFormat="1" hidden="1" outlineLevel="1" x14ac:dyDescent="0.25">
      <c r="A1357" s="35">
        <v>64</v>
      </c>
      <c r="B1357" s="626"/>
      <c r="C1357" s="51"/>
      <c r="D1357" s="51"/>
      <c r="E1357" s="51"/>
      <c r="F1357" s="52"/>
      <c r="G1357" s="51" t="s">
        <v>69</v>
      </c>
      <c r="H1357" s="336"/>
      <c r="I1357" s="51"/>
      <c r="J1357" s="52"/>
      <c r="K1357" s="51" t="s">
        <v>69</v>
      </c>
      <c r="L1357" s="51"/>
      <c r="M1357" s="51"/>
      <c r="N1357" s="631"/>
    </row>
    <row r="1358" spans="1:14" s="293" customFormat="1" hidden="1" outlineLevel="1" x14ac:dyDescent="0.25">
      <c r="A1358" s="35">
        <v>65</v>
      </c>
      <c r="B1358" s="626"/>
      <c r="C1358" s="51"/>
      <c r="D1358" s="51"/>
      <c r="E1358" s="51"/>
      <c r="F1358" s="52"/>
      <c r="G1358" s="51" t="s">
        <v>69</v>
      </c>
      <c r="H1358" s="336"/>
      <c r="I1358" s="51"/>
      <c r="J1358" s="52"/>
      <c r="K1358" s="51" t="s">
        <v>69</v>
      </c>
      <c r="L1358" s="51"/>
      <c r="M1358" s="51"/>
      <c r="N1358" s="631"/>
    </row>
    <row r="1359" spans="1:14" s="293" customFormat="1" hidden="1" outlineLevel="1" x14ac:dyDescent="0.25">
      <c r="A1359" s="35">
        <v>66</v>
      </c>
      <c r="B1359" s="626"/>
      <c r="C1359" s="51"/>
      <c r="D1359" s="51"/>
      <c r="E1359" s="51"/>
      <c r="F1359" s="52"/>
      <c r="G1359" s="51" t="s">
        <v>69</v>
      </c>
      <c r="H1359" s="336"/>
      <c r="I1359" s="51"/>
      <c r="J1359" s="52"/>
      <c r="K1359" s="51" t="s">
        <v>69</v>
      </c>
      <c r="L1359" s="51"/>
      <c r="M1359" s="51"/>
      <c r="N1359" s="631"/>
    </row>
    <row r="1360" spans="1:14" s="293" customFormat="1" hidden="1" outlineLevel="1" x14ac:dyDescent="0.25">
      <c r="A1360" s="35">
        <v>67</v>
      </c>
      <c r="B1360" s="626"/>
      <c r="C1360" s="51"/>
      <c r="D1360" s="51"/>
      <c r="E1360" s="51"/>
      <c r="F1360" s="52"/>
      <c r="G1360" s="51" t="s">
        <v>69</v>
      </c>
      <c r="H1360" s="336"/>
      <c r="I1360" s="51"/>
      <c r="J1360" s="52"/>
      <c r="K1360" s="51" t="s">
        <v>69</v>
      </c>
      <c r="L1360" s="51"/>
      <c r="M1360" s="51"/>
      <c r="N1360" s="631"/>
    </row>
    <row r="1361" spans="1:18" s="293" customFormat="1" hidden="1" outlineLevel="1" x14ac:dyDescent="0.25">
      <c r="A1361" s="35">
        <v>68</v>
      </c>
      <c r="B1361" s="626"/>
      <c r="C1361" s="51"/>
      <c r="D1361" s="51"/>
      <c r="E1361" s="51"/>
      <c r="F1361" s="52"/>
      <c r="G1361" s="51" t="s">
        <v>69</v>
      </c>
      <c r="H1361" s="336"/>
      <c r="I1361" s="51"/>
      <c r="J1361" s="52"/>
      <c r="K1361" s="51" t="s">
        <v>69</v>
      </c>
      <c r="L1361" s="51"/>
      <c r="M1361" s="51"/>
      <c r="N1361" s="631"/>
    </row>
    <row r="1362" spans="1:18" s="293" customFormat="1" hidden="1" outlineLevel="1" x14ac:dyDescent="0.25">
      <c r="A1362" s="35">
        <v>69</v>
      </c>
      <c r="B1362" s="626"/>
      <c r="C1362" s="51"/>
      <c r="D1362" s="51"/>
      <c r="E1362" s="51"/>
      <c r="F1362" s="52"/>
      <c r="G1362" s="51" t="s">
        <v>69</v>
      </c>
      <c r="H1362" s="336"/>
      <c r="I1362" s="51"/>
      <c r="J1362" s="52"/>
      <c r="K1362" s="51" t="s">
        <v>69</v>
      </c>
      <c r="L1362" s="51"/>
      <c r="M1362" s="51"/>
      <c r="N1362" s="631"/>
    </row>
    <row r="1363" spans="1:18" s="293" customFormat="1" hidden="1" outlineLevel="1" x14ac:dyDescent="0.25">
      <c r="A1363" s="35">
        <v>70</v>
      </c>
      <c r="B1363" s="626"/>
      <c r="C1363" s="51"/>
      <c r="D1363" s="51"/>
      <c r="E1363" s="51"/>
      <c r="F1363" s="52"/>
      <c r="G1363" s="51" t="s">
        <v>69</v>
      </c>
      <c r="H1363" s="336"/>
      <c r="I1363" s="51"/>
      <c r="J1363" s="52"/>
      <c r="K1363" s="51" t="s">
        <v>69</v>
      </c>
      <c r="L1363" s="51"/>
      <c r="M1363" s="51"/>
      <c r="N1363" s="631"/>
    </row>
    <row r="1364" spans="1:18" s="293" customFormat="1" hidden="1" outlineLevel="1" x14ac:dyDescent="0.25">
      <c r="A1364" s="35">
        <v>71</v>
      </c>
      <c r="B1364" s="626"/>
      <c r="C1364" s="51"/>
      <c r="D1364" s="51"/>
      <c r="E1364" s="51"/>
      <c r="F1364" s="52"/>
      <c r="G1364" s="51" t="s">
        <v>69</v>
      </c>
      <c r="H1364" s="336"/>
      <c r="I1364" s="51"/>
      <c r="J1364" s="52"/>
      <c r="K1364" s="51" t="s">
        <v>69</v>
      </c>
      <c r="L1364" s="51"/>
      <c r="M1364" s="51"/>
      <c r="N1364" s="631"/>
    </row>
    <row r="1365" spans="1:18" s="293" customFormat="1" hidden="1" outlineLevel="1" x14ac:dyDescent="0.25">
      <c r="A1365" s="35">
        <v>72</v>
      </c>
      <c r="B1365" s="626"/>
      <c r="C1365" s="51"/>
      <c r="D1365" s="51"/>
      <c r="E1365" s="51"/>
      <c r="F1365" s="52"/>
      <c r="G1365" s="51" t="s">
        <v>69</v>
      </c>
      <c r="H1365" s="336"/>
      <c r="I1365" s="51"/>
      <c r="J1365" s="52"/>
      <c r="K1365" s="51" t="s">
        <v>69</v>
      </c>
      <c r="L1365" s="51"/>
      <c r="M1365" s="51"/>
      <c r="N1365" s="631"/>
    </row>
    <row r="1366" spans="1:18" s="293" customFormat="1" hidden="1" outlineLevel="1" x14ac:dyDescent="0.25">
      <c r="A1366" s="35">
        <v>73</v>
      </c>
      <c r="B1366" s="626"/>
      <c r="C1366" s="51"/>
      <c r="D1366" s="51"/>
      <c r="E1366" s="51"/>
      <c r="F1366" s="52"/>
      <c r="G1366" s="51" t="s">
        <v>69</v>
      </c>
      <c r="H1366" s="336"/>
      <c r="I1366" s="51"/>
      <c r="J1366" s="52"/>
      <c r="K1366" s="51" t="s">
        <v>69</v>
      </c>
      <c r="L1366" s="51"/>
      <c r="M1366" s="51"/>
      <c r="N1366" s="631"/>
    </row>
    <row r="1367" spans="1:18" s="293" customFormat="1" hidden="1" outlineLevel="1" x14ac:dyDescent="0.25">
      <c r="A1367" s="35">
        <v>74</v>
      </c>
      <c r="B1367" s="626"/>
      <c r="C1367" s="51"/>
      <c r="D1367" s="51"/>
      <c r="E1367" s="51"/>
      <c r="F1367" s="52"/>
      <c r="G1367" s="51" t="s">
        <v>69</v>
      </c>
      <c r="H1367" s="336"/>
      <c r="I1367" s="51"/>
      <c r="J1367" s="52"/>
      <c r="K1367" s="51" t="s">
        <v>69</v>
      </c>
      <c r="L1367" s="51"/>
      <c r="M1367" s="51"/>
      <c r="N1367" s="631"/>
    </row>
    <row r="1368" spans="1:18" s="293" customFormat="1" hidden="1" outlineLevel="1" x14ac:dyDescent="0.25">
      <c r="A1368" s="35">
        <v>75</v>
      </c>
      <c r="B1368" s="626"/>
      <c r="C1368" s="51"/>
      <c r="D1368" s="51"/>
      <c r="E1368" s="51"/>
      <c r="F1368" s="52"/>
      <c r="G1368" s="51" t="s">
        <v>69</v>
      </c>
      <c r="H1368" s="336"/>
      <c r="I1368" s="51"/>
      <c r="J1368" s="52"/>
      <c r="K1368" s="51" t="s">
        <v>69</v>
      </c>
      <c r="L1368" s="51"/>
      <c r="M1368" s="51"/>
      <c r="N1368" s="631"/>
    </row>
    <row r="1369" spans="1:18" s="293" customFormat="1" hidden="1" outlineLevel="1" x14ac:dyDescent="0.25">
      <c r="A1369" s="35">
        <v>76</v>
      </c>
      <c r="B1369" s="626"/>
      <c r="C1369" s="51"/>
      <c r="D1369" s="51"/>
      <c r="E1369" s="51"/>
      <c r="F1369" s="52"/>
      <c r="G1369" s="51" t="s">
        <v>69</v>
      </c>
      <c r="H1369" s="336"/>
      <c r="I1369" s="51"/>
      <c r="J1369" s="52"/>
      <c r="K1369" s="51" t="s">
        <v>69</v>
      </c>
      <c r="L1369" s="51"/>
      <c r="M1369" s="51"/>
      <c r="N1369" s="631"/>
    </row>
    <row r="1370" spans="1:18" s="293" customFormat="1" hidden="1" outlineLevel="1" x14ac:dyDescent="0.25">
      <c r="A1370" s="35">
        <v>77</v>
      </c>
      <c r="B1370" s="626"/>
      <c r="C1370" s="51"/>
      <c r="D1370" s="51"/>
      <c r="E1370" s="51"/>
      <c r="F1370" s="52"/>
      <c r="G1370" s="51" t="s">
        <v>69</v>
      </c>
      <c r="H1370" s="336"/>
      <c r="I1370" s="51"/>
      <c r="J1370" s="52"/>
      <c r="K1370" s="51" t="s">
        <v>69</v>
      </c>
      <c r="L1370" s="51"/>
      <c r="M1370" s="51"/>
      <c r="N1370" s="631"/>
    </row>
    <row r="1371" spans="1:18" s="293" customFormat="1" hidden="1" outlineLevel="1" x14ac:dyDescent="0.25">
      <c r="A1371" s="51">
        <v>78</v>
      </c>
      <c r="B1371" s="626"/>
      <c r="C1371" s="51"/>
      <c r="D1371" s="51"/>
      <c r="E1371" s="51"/>
      <c r="F1371" s="52"/>
      <c r="G1371" s="51" t="s">
        <v>69</v>
      </c>
      <c r="H1371" s="336"/>
      <c r="I1371" s="51"/>
      <c r="J1371" s="52"/>
      <c r="K1371" s="51" t="s">
        <v>69</v>
      </c>
      <c r="L1371" s="51"/>
      <c r="M1371" s="51"/>
      <c r="N1371" s="631"/>
      <c r="O1371" s="200"/>
      <c r="P1371" s="200"/>
      <c r="Q1371" s="200"/>
      <c r="R1371" s="200"/>
    </row>
    <row r="1372" spans="1:18" s="293" customFormat="1" hidden="1" outlineLevel="1" x14ac:dyDescent="0.25">
      <c r="A1372" s="51">
        <v>79</v>
      </c>
      <c r="B1372" s="626"/>
      <c r="C1372" s="51"/>
      <c r="D1372" s="51"/>
      <c r="E1372" s="51"/>
      <c r="F1372" s="52"/>
      <c r="G1372" s="51" t="s">
        <v>69</v>
      </c>
      <c r="H1372" s="336"/>
      <c r="I1372" s="51"/>
      <c r="J1372" s="52"/>
      <c r="K1372" s="51" t="s">
        <v>69</v>
      </c>
      <c r="L1372" s="51"/>
      <c r="M1372" s="51"/>
      <c r="N1372" s="631"/>
      <c r="O1372" s="200"/>
      <c r="P1372" s="200"/>
      <c r="Q1372" s="200"/>
      <c r="R1372" s="200"/>
    </row>
    <row r="1373" spans="1:18" s="293" customFormat="1" hidden="1" outlineLevel="1" x14ac:dyDescent="0.25">
      <c r="A1373" s="51">
        <v>80</v>
      </c>
      <c r="B1373" s="626"/>
      <c r="C1373" s="51"/>
      <c r="D1373" s="51"/>
      <c r="E1373" s="51"/>
      <c r="F1373" s="52"/>
      <c r="G1373" s="51" t="s">
        <v>69</v>
      </c>
      <c r="H1373" s="336"/>
      <c r="I1373" s="51"/>
      <c r="J1373" s="52"/>
      <c r="K1373" s="51" t="s">
        <v>69</v>
      </c>
      <c r="L1373" s="51"/>
      <c r="M1373" s="51"/>
      <c r="N1373" s="631"/>
      <c r="O1373" s="200"/>
      <c r="P1373" s="200"/>
      <c r="Q1373" s="200"/>
      <c r="R1373" s="200"/>
    </row>
    <row r="1374" spans="1:18" s="293" customFormat="1" hidden="1" outlineLevel="1" x14ac:dyDescent="0.25">
      <c r="A1374" s="51">
        <v>81</v>
      </c>
      <c r="B1374" s="626"/>
      <c r="C1374" s="51"/>
      <c r="D1374" s="51"/>
      <c r="E1374" s="51"/>
      <c r="F1374" s="52"/>
      <c r="G1374" s="51" t="s">
        <v>69</v>
      </c>
      <c r="H1374" s="336"/>
      <c r="I1374" s="51"/>
      <c r="J1374" s="52"/>
      <c r="K1374" s="51" t="s">
        <v>69</v>
      </c>
      <c r="L1374" s="51"/>
      <c r="M1374" s="51"/>
      <c r="N1374" s="631"/>
      <c r="O1374" s="200"/>
      <c r="P1374" s="200"/>
      <c r="Q1374" s="200"/>
      <c r="R1374" s="200"/>
    </row>
    <row r="1375" spans="1:18" s="293" customFormat="1" hidden="1" outlineLevel="1" x14ac:dyDescent="0.25">
      <c r="A1375" s="51">
        <v>82</v>
      </c>
      <c r="B1375" s="626"/>
      <c r="C1375" s="51"/>
      <c r="D1375" s="51"/>
      <c r="E1375" s="51"/>
      <c r="F1375" s="52"/>
      <c r="G1375" s="51" t="s">
        <v>69</v>
      </c>
      <c r="H1375" s="336"/>
      <c r="I1375" s="51"/>
      <c r="J1375" s="52"/>
      <c r="K1375" s="51" t="s">
        <v>69</v>
      </c>
      <c r="L1375" s="51"/>
      <c r="M1375" s="51"/>
      <c r="N1375" s="631"/>
      <c r="O1375" s="200"/>
      <c r="P1375" s="200"/>
      <c r="Q1375" s="200"/>
      <c r="R1375" s="200"/>
    </row>
    <row r="1376" spans="1:18" s="293" customFormat="1" hidden="1" outlineLevel="1" x14ac:dyDescent="0.25">
      <c r="A1376" s="51">
        <v>83</v>
      </c>
      <c r="B1376" s="626"/>
      <c r="C1376" s="51"/>
      <c r="D1376" s="51"/>
      <c r="E1376" s="51"/>
      <c r="F1376" s="52"/>
      <c r="G1376" s="51" t="s">
        <v>69</v>
      </c>
      <c r="H1376" s="336"/>
      <c r="I1376" s="51"/>
      <c r="J1376" s="52"/>
      <c r="K1376" s="51" t="s">
        <v>69</v>
      </c>
      <c r="L1376" s="51"/>
      <c r="M1376" s="51"/>
      <c r="N1376" s="631"/>
      <c r="O1376" s="200"/>
      <c r="P1376" s="200"/>
      <c r="Q1376" s="200"/>
      <c r="R1376" s="200"/>
    </row>
    <row r="1377" spans="1:18" s="293" customFormat="1" hidden="1" outlineLevel="1" x14ac:dyDescent="0.25">
      <c r="A1377" s="51">
        <v>84</v>
      </c>
      <c r="B1377" s="626"/>
      <c r="C1377" s="51"/>
      <c r="D1377" s="51"/>
      <c r="E1377" s="51"/>
      <c r="F1377" s="52"/>
      <c r="G1377" s="51" t="s">
        <v>69</v>
      </c>
      <c r="H1377" s="336"/>
      <c r="I1377" s="51"/>
      <c r="J1377" s="52"/>
      <c r="K1377" s="51" t="s">
        <v>69</v>
      </c>
      <c r="L1377" s="51"/>
      <c r="M1377" s="51"/>
      <c r="N1377" s="631"/>
      <c r="O1377" s="200"/>
      <c r="P1377" s="200"/>
      <c r="Q1377" s="200"/>
      <c r="R1377" s="200"/>
    </row>
    <row r="1378" spans="1:18" s="293" customFormat="1" hidden="1" outlineLevel="1" x14ac:dyDescent="0.25">
      <c r="A1378" s="51">
        <v>85</v>
      </c>
      <c r="B1378" s="626"/>
      <c r="C1378" s="51"/>
      <c r="D1378" s="51"/>
      <c r="E1378" s="51"/>
      <c r="F1378" s="52"/>
      <c r="G1378" s="51" t="s">
        <v>69</v>
      </c>
      <c r="H1378" s="336"/>
      <c r="I1378" s="51"/>
      <c r="J1378" s="52"/>
      <c r="K1378" s="51" t="s">
        <v>69</v>
      </c>
      <c r="L1378" s="51"/>
      <c r="M1378" s="51"/>
      <c r="N1378" s="631"/>
      <c r="O1378" s="200"/>
      <c r="P1378" s="200"/>
      <c r="Q1378" s="200"/>
      <c r="R1378" s="200"/>
    </row>
    <row r="1379" spans="1:18" s="293" customFormat="1" hidden="1" outlineLevel="1" x14ac:dyDescent="0.25">
      <c r="A1379" s="51">
        <v>86</v>
      </c>
      <c r="B1379" s="626"/>
      <c r="C1379" s="51"/>
      <c r="D1379" s="51"/>
      <c r="E1379" s="51"/>
      <c r="F1379" s="52"/>
      <c r="G1379" s="51" t="s">
        <v>69</v>
      </c>
      <c r="H1379" s="336"/>
      <c r="I1379" s="51"/>
      <c r="J1379" s="52"/>
      <c r="K1379" s="51" t="s">
        <v>69</v>
      </c>
      <c r="L1379" s="51"/>
      <c r="M1379" s="51"/>
      <c r="N1379" s="631"/>
      <c r="O1379" s="200"/>
      <c r="P1379" s="200"/>
      <c r="Q1379" s="200"/>
      <c r="R1379" s="200"/>
    </row>
    <row r="1380" spans="1:18" s="293" customFormat="1" hidden="1" outlineLevel="1" x14ac:dyDescent="0.25">
      <c r="A1380" s="51">
        <v>87</v>
      </c>
      <c r="B1380" s="626"/>
      <c r="C1380" s="51"/>
      <c r="D1380" s="51"/>
      <c r="E1380" s="51"/>
      <c r="F1380" s="52"/>
      <c r="G1380" s="51" t="s">
        <v>69</v>
      </c>
      <c r="H1380" s="336"/>
      <c r="I1380" s="51"/>
      <c r="J1380" s="52"/>
      <c r="K1380" s="51" t="s">
        <v>69</v>
      </c>
      <c r="L1380" s="51"/>
      <c r="M1380" s="51"/>
      <c r="N1380" s="631"/>
      <c r="O1380" s="200"/>
      <c r="P1380" s="200"/>
      <c r="Q1380" s="200"/>
      <c r="R1380" s="200"/>
    </row>
    <row r="1381" spans="1:18" s="293" customFormat="1" hidden="1" outlineLevel="1" x14ac:dyDescent="0.25">
      <c r="A1381" s="51">
        <v>88</v>
      </c>
      <c r="B1381" s="626"/>
      <c r="C1381" s="51"/>
      <c r="D1381" s="51"/>
      <c r="E1381" s="51"/>
      <c r="F1381" s="52"/>
      <c r="G1381" s="51" t="s">
        <v>69</v>
      </c>
      <c r="H1381" s="336"/>
      <c r="I1381" s="51"/>
      <c r="J1381" s="52"/>
      <c r="K1381" s="51" t="s">
        <v>69</v>
      </c>
      <c r="L1381" s="51"/>
      <c r="M1381" s="51"/>
      <c r="N1381" s="631"/>
      <c r="O1381" s="200"/>
      <c r="P1381" s="200"/>
      <c r="Q1381" s="200"/>
      <c r="R1381" s="200"/>
    </row>
    <row r="1382" spans="1:18" s="293" customFormat="1" hidden="1" outlineLevel="1" x14ac:dyDescent="0.25">
      <c r="A1382" s="51">
        <v>89</v>
      </c>
      <c r="B1382" s="626"/>
      <c r="C1382" s="51"/>
      <c r="D1382" s="51"/>
      <c r="E1382" s="51"/>
      <c r="F1382" s="52"/>
      <c r="G1382" s="51" t="s">
        <v>69</v>
      </c>
      <c r="H1382" s="336"/>
      <c r="I1382" s="51"/>
      <c r="J1382" s="52"/>
      <c r="K1382" s="51" t="s">
        <v>69</v>
      </c>
      <c r="L1382" s="51"/>
      <c r="M1382" s="51"/>
      <c r="N1382" s="631"/>
      <c r="O1382" s="200"/>
      <c r="P1382" s="200"/>
      <c r="Q1382" s="200"/>
      <c r="R1382" s="200"/>
    </row>
    <row r="1383" spans="1:18" s="293" customFormat="1" hidden="1" outlineLevel="1" x14ac:dyDescent="0.25">
      <c r="A1383" s="51">
        <v>90</v>
      </c>
      <c r="B1383" s="626"/>
      <c r="C1383" s="51"/>
      <c r="D1383" s="51"/>
      <c r="E1383" s="51"/>
      <c r="F1383" s="52"/>
      <c r="G1383" s="51" t="s">
        <v>69</v>
      </c>
      <c r="H1383" s="336"/>
      <c r="I1383" s="51"/>
      <c r="J1383" s="52"/>
      <c r="K1383" s="51" t="s">
        <v>69</v>
      </c>
      <c r="L1383" s="51"/>
      <c r="M1383" s="51"/>
      <c r="N1383" s="631"/>
      <c r="O1383" s="200"/>
      <c r="P1383" s="200"/>
      <c r="Q1383" s="200"/>
      <c r="R1383" s="200"/>
    </row>
    <row r="1384" spans="1:18" s="293" customFormat="1" hidden="1" outlineLevel="1" x14ac:dyDescent="0.25">
      <c r="A1384" s="51">
        <v>91</v>
      </c>
      <c r="B1384" s="626"/>
      <c r="C1384" s="51"/>
      <c r="D1384" s="51"/>
      <c r="E1384" s="51"/>
      <c r="F1384" s="52"/>
      <c r="G1384" s="51" t="s">
        <v>69</v>
      </c>
      <c r="H1384" s="336"/>
      <c r="I1384" s="51"/>
      <c r="J1384" s="52"/>
      <c r="K1384" s="51" t="s">
        <v>69</v>
      </c>
      <c r="L1384" s="51"/>
      <c r="M1384" s="51"/>
      <c r="N1384" s="631"/>
    </row>
    <row r="1385" spans="1:18" s="293" customFormat="1" hidden="1" outlineLevel="1" x14ac:dyDescent="0.25">
      <c r="A1385" s="51">
        <v>92</v>
      </c>
      <c r="B1385" s="626"/>
      <c r="C1385" s="51"/>
      <c r="D1385" s="51"/>
      <c r="E1385" s="51"/>
      <c r="F1385" s="52"/>
      <c r="G1385" s="51" t="s">
        <v>69</v>
      </c>
      <c r="H1385" s="336"/>
      <c r="I1385" s="51"/>
      <c r="J1385" s="52"/>
      <c r="K1385" s="51" t="s">
        <v>69</v>
      </c>
      <c r="L1385" s="51"/>
      <c r="M1385" s="51"/>
      <c r="N1385" s="631"/>
    </row>
    <row r="1386" spans="1:18" s="293" customFormat="1" hidden="1" outlineLevel="1" x14ac:dyDescent="0.25">
      <c r="A1386" s="51">
        <v>93</v>
      </c>
      <c r="B1386" s="626"/>
      <c r="C1386" s="51"/>
      <c r="D1386" s="51"/>
      <c r="E1386" s="51"/>
      <c r="F1386" s="52"/>
      <c r="G1386" s="51" t="s">
        <v>69</v>
      </c>
      <c r="H1386" s="336"/>
      <c r="I1386" s="51"/>
      <c r="J1386" s="52"/>
      <c r="K1386" s="51" t="s">
        <v>69</v>
      </c>
      <c r="L1386" s="51"/>
      <c r="M1386" s="51"/>
      <c r="N1386" s="631"/>
    </row>
    <row r="1387" spans="1:18" s="293" customFormat="1" hidden="1" outlineLevel="1" x14ac:dyDescent="0.25">
      <c r="A1387" s="51">
        <v>94</v>
      </c>
      <c r="B1387" s="626"/>
      <c r="C1387" s="51"/>
      <c r="D1387" s="51"/>
      <c r="E1387" s="51"/>
      <c r="F1387" s="52"/>
      <c r="G1387" s="51" t="s">
        <v>69</v>
      </c>
      <c r="H1387" s="336"/>
      <c r="I1387" s="51"/>
      <c r="J1387" s="52"/>
      <c r="K1387" s="51" t="s">
        <v>69</v>
      </c>
      <c r="L1387" s="51"/>
      <c r="M1387" s="51"/>
      <c r="N1387" s="631"/>
    </row>
    <row r="1388" spans="1:18" s="293" customFormat="1" hidden="1" outlineLevel="1" x14ac:dyDescent="0.25">
      <c r="A1388" s="51">
        <v>95</v>
      </c>
      <c r="B1388" s="626"/>
      <c r="C1388" s="51"/>
      <c r="D1388" s="51"/>
      <c r="E1388" s="51"/>
      <c r="F1388" s="52"/>
      <c r="G1388" s="51" t="s">
        <v>69</v>
      </c>
      <c r="H1388" s="336"/>
      <c r="I1388" s="51"/>
      <c r="J1388" s="52"/>
      <c r="K1388" s="51" t="s">
        <v>69</v>
      </c>
      <c r="L1388" s="51"/>
      <c r="M1388" s="51"/>
      <c r="N1388" s="631"/>
    </row>
    <row r="1389" spans="1:18" s="293" customFormat="1" hidden="1" outlineLevel="1" x14ac:dyDescent="0.25">
      <c r="A1389" s="51">
        <v>96</v>
      </c>
      <c r="B1389" s="626"/>
      <c r="C1389" s="51"/>
      <c r="D1389" s="51"/>
      <c r="E1389" s="51"/>
      <c r="F1389" s="52"/>
      <c r="G1389" s="51" t="s">
        <v>69</v>
      </c>
      <c r="H1389" s="336"/>
      <c r="I1389" s="51"/>
      <c r="J1389" s="52"/>
      <c r="K1389" s="51" t="s">
        <v>69</v>
      </c>
      <c r="L1389" s="51"/>
      <c r="M1389" s="51"/>
      <c r="N1389" s="631"/>
    </row>
    <row r="1390" spans="1:18" s="293" customFormat="1" hidden="1" outlineLevel="1" x14ac:dyDescent="0.25">
      <c r="A1390" s="263">
        <v>97</v>
      </c>
      <c r="B1390" s="225"/>
      <c r="C1390" s="629"/>
      <c r="D1390" s="52"/>
      <c r="E1390" s="52"/>
      <c r="F1390" s="263"/>
      <c r="G1390" s="52"/>
      <c r="H1390" s="336"/>
      <c r="I1390" s="52"/>
      <c r="J1390" s="52"/>
      <c r="K1390" s="51" t="s">
        <v>69</v>
      </c>
      <c r="L1390" s="51"/>
      <c r="M1390" s="51"/>
      <c r="N1390" s="632"/>
    </row>
    <row r="1391" spans="1:18" s="293" customFormat="1" hidden="1" outlineLevel="1" x14ac:dyDescent="0.25">
      <c r="A1391" s="51">
        <v>98</v>
      </c>
      <c r="B1391" s="155"/>
      <c r="C1391" s="1"/>
      <c r="H1391" s="200"/>
      <c r="I1391" s="200"/>
      <c r="J1391" s="200"/>
      <c r="K1391" s="200"/>
      <c r="L1391" s="200"/>
      <c r="M1391" s="200"/>
      <c r="N1391" s="631"/>
    </row>
    <row r="1392" spans="1:18" s="293" customFormat="1" hidden="1" outlineLevel="1" x14ac:dyDescent="0.25">
      <c r="A1392" s="263">
        <v>99</v>
      </c>
      <c r="B1392" s="155"/>
      <c r="C1392" s="1"/>
      <c r="N1392" s="1"/>
    </row>
    <row r="1393" spans="1:14" s="293" customFormat="1" hidden="1" outlineLevel="1" x14ac:dyDescent="0.25">
      <c r="A1393" s="51">
        <v>100</v>
      </c>
      <c r="B1393" s="155"/>
      <c r="C1393" s="1"/>
      <c r="N1393" s="1"/>
    </row>
    <row r="1394" spans="1:14" s="293" customFormat="1" hidden="1" outlineLevel="1" x14ac:dyDescent="0.25">
      <c r="A1394" s="263">
        <v>101</v>
      </c>
      <c r="B1394" s="444"/>
      <c r="C1394" s="629"/>
      <c r="D1394" s="52"/>
      <c r="E1394" s="52"/>
      <c r="F1394" s="263"/>
      <c r="G1394" s="52"/>
      <c r="H1394" s="336"/>
      <c r="I1394" s="52"/>
      <c r="J1394" s="52"/>
      <c r="K1394" s="51"/>
      <c r="L1394" s="51"/>
      <c r="M1394" s="51"/>
      <c r="N1394" s="632"/>
    </row>
    <row r="1395" spans="1:14" s="293" customFormat="1" hidden="1" outlineLevel="1" x14ac:dyDescent="0.25">
      <c r="A1395" s="51">
        <v>102</v>
      </c>
      <c r="B1395" s="444"/>
      <c r="C1395" s="629"/>
      <c r="D1395" s="52"/>
      <c r="E1395" s="52"/>
      <c r="F1395" s="263"/>
      <c r="G1395" s="52"/>
      <c r="H1395" s="336"/>
      <c r="I1395" s="52"/>
      <c r="J1395" s="52"/>
      <c r="K1395" s="51"/>
      <c r="L1395" s="51"/>
      <c r="M1395" s="51"/>
      <c r="N1395" s="632"/>
    </row>
    <row r="1396" spans="1:14" s="293" customFormat="1" hidden="1" outlineLevel="1" x14ac:dyDescent="0.25">
      <c r="A1396" s="263">
        <v>103</v>
      </c>
      <c r="B1396" s="444"/>
      <c r="C1396" s="629"/>
      <c r="D1396" s="52"/>
      <c r="E1396" s="52"/>
      <c r="F1396" s="263"/>
      <c r="G1396" s="52"/>
      <c r="H1396" s="336"/>
      <c r="I1396" s="52"/>
      <c r="J1396" s="52"/>
      <c r="K1396" s="51"/>
      <c r="L1396" s="51"/>
      <c r="M1396" s="51"/>
      <c r="N1396" s="632"/>
    </row>
    <row r="1397" spans="1:14" s="293" customFormat="1" hidden="1" outlineLevel="1" x14ac:dyDescent="0.25">
      <c r="A1397" s="51">
        <v>104</v>
      </c>
      <c r="B1397" s="444"/>
      <c r="C1397" s="629"/>
      <c r="D1397" s="52"/>
      <c r="E1397" s="52"/>
      <c r="F1397" s="263"/>
      <c r="G1397" s="52"/>
      <c r="H1397" s="336"/>
      <c r="I1397" s="52"/>
      <c r="J1397" s="52"/>
      <c r="K1397" s="51"/>
      <c r="L1397" s="51"/>
      <c r="M1397" s="51"/>
      <c r="N1397" s="632"/>
    </row>
    <row r="1398" spans="1:14" s="293" customFormat="1" hidden="1" outlineLevel="1" x14ac:dyDescent="0.25">
      <c r="A1398" s="263">
        <v>105</v>
      </c>
      <c r="B1398" s="444"/>
      <c r="C1398" s="629"/>
      <c r="D1398" s="52"/>
      <c r="E1398" s="52"/>
      <c r="F1398" s="263"/>
      <c r="G1398" s="52"/>
      <c r="H1398" s="336"/>
      <c r="I1398" s="52"/>
      <c r="J1398" s="52"/>
      <c r="K1398" s="51"/>
      <c r="L1398" s="51"/>
      <c r="M1398" s="51"/>
      <c r="N1398" s="632"/>
    </row>
    <row r="1399" spans="1:14" s="293" customFormat="1" hidden="1" outlineLevel="1" x14ac:dyDescent="0.25">
      <c r="A1399" s="51">
        <v>106</v>
      </c>
      <c r="B1399" s="444"/>
      <c r="C1399" s="629"/>
      <c r="D1399" s="52"/>
      <c r="E1399" s="52"/>
      <c r="F1399" s="263"/>
      <c r="G1399" s="52"/>
      <c r="H1399" s="336"/>
      <c r="I1399" s="52"/>
      <c r="J1399" s="52"/>
      <c r="K1399" s="51"/>
      <c r="L1399" s="51"/>
      <c r="M1399" s="51"/>
      <c r="N1399" s="632"/>
    </row>
    <row r="1400" spans="1:14" s="293" customFormat="1" hidden="1" outlineLevel="1" x14ac:dyDescent="0.25">
      <c r="A1400" s="263">
        <v>107</v>
      </c>
      <c r="B1400" s="444"/>
      <c r="C1400" s="629"/>
      <c r="D1400" s="52"/>
      <c r="E1400" s="52"/>
      <c r="F1400" s="263"/>
      <c r="G1400" s="52"/>
      <c r="H1400" s="336"/>
      <c r="I1400" s="52"/>
      <c r="J1400" s="52"/>
      <c r="K1400" s="51"/>
      <c r="L1400" s="51"/>
      <c r="M1400" s="51"/>
      <c r="N1400" s="632"/>
    </row>
    <row r="1401" spans="1:14" s="293" customFormat="1" hidden="1" outlineLevel="1" x14ac:dyDescent="0.25">
      <c r="A1401" s="51">
        <v>108</v>
      </c>
      <c r="B1401" s="444"/>
      <c r="C1401" s="629"/>
      <c r="D1401" s="52"/>
      <c r="E1401" s="52"/>
      <c r="F1401" s="263"/>
      <c r="G1401" s="52"/>
      <c r="H1401" s="336"/>
      <c r="I1401" s="52"/>
      <c r="J1401" s="52"/>
      <c r="K1401" s="51"/>
      <c r="L1401" s="51"/>
      <c r="M1401" s="51"/>
      <c r="N1401" s="632"/>
    </row>
    <row r="1402" spans="1:14" s="293" customFormat="1" hidden="1" outlineLevel="1" x14ac:dyDescent="0.25">
      <c r="A1402" s="263">
        <v>109</v>
      </c>
      <c r="B1402" s="444"/>
      <c r="C1402" s="629"/>
      <c r="D1402" s="52"/>
      <c r="E1402" s="52"/>
      <c r="F1402" s="263"/>
      <c r="G1402" s="52"/>
      <c r="H1402" s="336"/>
      <c r="I1402" s="52"/>
      <c r="J1402" s="52"/>
      <c r="K1402" s="51"/>
      <c r="L1402" s="51"/>
      <c r="M1402" s="51"/>
      <c r="N1402" s="632"/>
    </row>
    <row r="1403" spans="1:14" s="293" customFormat="1" hidden="1" outlineLevel="1" x14ac:dyDescent="0.25">
      <c r="A1403" s="51">
        <v>110</v>
      </c>
      <c r="B1403" s="444"/>
      <c r="C1403" s="629"/>
      <c r="D1403" s="52"/>
      <c r="E1403" s="52"/>
      <c r="F1403" s="263"/>
      <c r="G1403" s="52"/>
      <c r="H1403" s="336"/>
      <c r="I1403" s="52"/>
      <c r="J1403" s="52"/>
      <c r="K1403" s="51"/>
      <c r="L1403" s="51"/>
      <c r="M1403" s="51"/>
      <c r="N1403" s="632"/>
    </row>
    <row r="1404" spans="1:14" s="293" customFormat="1" hidden="1" outlineLevel="1" x14ac:dyDescent="0.25">
      <c r="A1404" s="263">
        <v>111</v>
      </c>
      <c r="B1404" s="444"/>
      <c r="C1404" s="629"/>
      <c r="D1404" s="52"/>
      <c r="E1404" s="52"/>
      <c r="F1404" s="263"/>
      <c r="G1404" s="52"/>
      <c r="H1404" s="336"/>
      <c r="I1404" s="52"/>
      <c r="J1404" s="52"/>
      <c r="K1404" s="51"/>
      <c r="L1404" s="51"/>
      <c r="M1404" s="51"/>
      <c r="N1404" s="632"/>
    </row>
    <row r="1405" spans="1:14" s="293" customFormat="1" hidden="1" outlineLevel="1" x14ac:dyDescent="0.25">
      <c r="A1405" s="51">
        <v>112</v>
      </c>
      <c r="B1405" s="444"/>
      <c r="C1405" s="629"/>
      <c r="D1405" s="52"/>
      <c r="E1405" s="52"/>
      <c r="F1405" s="263"/>
      <c r="G1405" s="52"/>
      <c r="H1405" s="336"/>
      <c r="I1405" s="52"/>
      <c r="J1405" s="52"/>
      <c r="K1405" s="51"/>
      <c r="L1405" s="51"/>
      <c r="M1405" s="51"/>
      <c r="N1405" s="632"/>
    </row>
    <row r="1406" spans="1:14" s="293" customFormat="1" hidden="1" outlineLevel="1" x14ac:dyDescent="0.25">
      <c r="A1406" s="263">
        <v>113</v>
      </c>
      <c r="B1406" s="444"/>
      <c r="C1406" s="629"/>
      <c r="D1406" s="52"/>
      <c r="E1406" s="52"/>
      <c r="F1406" s="263"/>
      <c r="G1406" s="52"/>
      <c r="H1406" s="336"/>
      <c r="I1406" s="52"/>
      <c r="J1406" s="52"/>
      <c r="K1406" s="51"/>
      <c r="L1406" s="51"/>
      <c r="M1406" s="51"/>
      <c r="N1406" s="632"/>
    </row>
    <row r="1407" spans="1:14" s="293" customFormat="1" hidden="1" outlineLevel="1" x14ac:dyDescent="0.25">
      <c r="A1407" s="51">
        <v>114</v>
      </c>
      <c r="B1407" s="444"/>
      <c r="C1407" s="629"/>
      <c r="D1407" s="52"/>
      <c r="E1407" s="52"/>
      <c r="F1407" s="263"/>
      <c r="G1407" s="52"/>
      <c r="H1407" s="336"/>
      <c r="I1407" s="52"/>
      <c r="J1407" s="52"/>
      <c r="K1407" s="51"/>
      <c r="L1407" s="51"/>
      <c r="M1407" s="51"/>
      <c r="N1407" s="632"/>
    </row>
    <row r="1408" spans="1:14" s="293" customFormat="1" hidden="1" outlineLevel="1" x14ac:dyDescent="0.25">
      <c r="A1408" s="263">
        <v>115</v>
      </c>
      <c r="B1408" s="444"/>
      <c r="C1408" s="629"/>
      <c r="D1408" s="52"/>
      <c r="E1408" s="52"/>
      <c r="F1408" s="263"/>
      <c r="G1408" s="52"/>
      <c r="H1408" s="336"/>
      <c r="I1408" s="52"/>
      <c r="J1408" s="52"/>
      <c r="K1408" s="51"/>
      <c r="L1408" s="51"/>
      <c r="M1408" s="51"/>
      <c r="N1408" s="632"/>
    </row>
    <row r="1409" spans="1:14" s="293" customFormat="1" hidden="1" outlineLevel="1" x14ac:dyDescent="0.25">
      <c r="A1409" s="51">
        <v>116</v>
      </c>
      <c r="B1409" s="444"/>
      <c r="C1409" s="629"/>
      <c r="D1409" s="52"/>
      <c r="E1409" s="52"/>
      <c r="F1409" s="263"/>
      <c r="G1409" s="52"/>
      <c r="H1409" s="336"/>
      <c r="I1409" s="52"/>
      <c r="J1409" s="52"/>
      <c r="K1409" s="51"/>
      <c r="L1409" s="51"/>
      <c r="M1409" s="51"/>
      <c r="N1409" s="632"/>
    </row>
    <row r="1410" spans="1:14" s="293" customFormat="1" hidden="1" outlineLevel="1" x14ac:dyDescent="0.25">
      <c r="A1410" s="263">
        <v>117</v>
      </c>
      <c r="B1410" s="444"/>
      <c r="C1410" s="629"/>
      <c r="D1410" s="52"/>
      <c r="E1410" s="52"/>
      <c r="F1410" s="263"/>
      <c r="G1410" s="52"/>
      <c r="H1410" s="336"/>
      <c r="I1410" s="52"/>
      <c r="J1410" s="52"/>
      <c r="K1410" s="51"/>
      <c r="L1410" s="51"/>
      <c r="M1410" s="51"/>
      <c r="N1410" s="632"/>
    </row>
    <row r="1411" spans="1:14" s="293" customFormat="1" hidden="1" outlineLevel="1" x14ac:dyDescent="0.25">
      <c r="A1411" s="51">
        <v>118</v>
      </c>
      <c r="B1411" s="444"/>
      <c r="C1411" s="629"/>
      <c r="D1411" s="52"/>
      <c r="E1411" s="52"/>
      <c r="F1411" s="263"/>
      <c r="G1411" s="52"/>
      <c r="H1411" s="336"/>
      <c r="I1411" s="52"/>
      <c r="J1411" s="52"/>
      <c r="K1411" s="51"/>
      <c r="L1411" s="51"/>
      <c r="M1411" s="51"/>
      <c r="N1411" s="632"/>
    </row>
    <row r="1412" spans="1:14" s="293" customFormat="1" hidden="1" outlineLevel="1" x14ac:dyDescent="0.25">
      <c r="A1412" s="263">
        <v>119</v>
      </c>
      <c r="B1412" s="444"/>
      <c r="C1412" s="629"/>
      <c r="D1412" s="52"/>
      <c r="E1412" s="52"/>
      <c r="F1412" s="263"/>
      <c r="G1412" s="52"/>
      <c r="H1412" s="336"/>
      <c r="I1412" s="52"/>
      <c r="J1412" s="52"/>
      <c r="K1412" s="51"/>
      <c r="L1412" s="51"/>
      <c r="M1412" s="51"/>
      <c r="N1412" s="632"/>
    </row>
    <row r="1413" spans="1:14" s="293" customFormat="1" hidden="1" outlineLevel="1" x14ac:dyDescent="0.25">
      <c r="A1413" s="51">
        <v>120</v>
      </c>
      <c r="B1413" s="444"/>
      <c r="C1413" s="629"/>
      <c r="D1413" s="52"/>
      <c r="E1413" s="52"/>
      <c r="F1413" s="263"/>
      <c r="G1413" s="52"/>
      <c r="H1413" s="336"/>
      <c r="I1413" s="52"/>
      <c r="J1413" s="52"/>
      <c r="K1413" s="51"/>
      <c r="L1413" s="51"/>
      <c r="M1413" s="51"/>
      <c r="N1413" s="632"/>
    </row>
    <row r="1414" spans="1:14" s="293" customFormat="1" hidden="1" outlineLevel="1" x14ac:dyDescent="0.25">
      <c r="A1414" s="263">
        <v>121</v>
      </c>
      <c r="B1414" s="444"/>
      <c r="C1414" s="629"/>
      <c r="D1414" s="52"/>
      <c r="E1414" s="52"/>
      <c r="F1414" s="263"/>
      <c r="G1414" s="52"/>
      <c r="H1414" s="336"/>
      <c r="I1414" s="52"/>
      <c r="J1414" s="52"/>
      <c r="K1414" s="51"/>
      <c r="L1414" s="51"/>
      <c r="M1414" s="51"/>
      <c r="N1414" s="632"/>
    </row>
    <row r="1415" spans="1:14" s="293" customFormat="1" hidden="1" outlineLevel="1" x14ac:dyDescent="0.25">
      <c r="A1415" s="51">
        <v>122</v>
      </c>
      <c r="B1415" s="444"/>
      <c r="C1415" s="629"/>
      <c r="D1415" s="52"/>
      <c r="E1415" s="52"/>
      <c r="F1415" s="263"/>
      <c r="G1415" s="52"/>
      <c r="H1415" s="336"/>
      <c r="I1415" s="52"/>
      <c r="J1415" s="52"/>
      <c r="K1415" s="51"/>
      <c r="L1415" s="51"/>
      <c r="M1415" s="51"/>
      <c r="N1415" s="632"/>
    </row>
    <row r="1416" spans="1:14" s="293" customFormat="1" hidden="1" outlineLevel="1" x14ac:dyDescent="0.25">
      <c r="A1416" s="263">
        <v>123</v>
      </c>
      <c r="B1416" s="444"/>
      <c r="C1416" s="629"/>
      <c r="D1416" s="52"/>
      <c r="E1416" s="52"/>
      <c r="F1416" s="263"/>
      <c r="G1416" s="52"/>
      <c r="H1416" s="336"/>
      <c r="I1416" s="52"/>
      <c r="J1416" s="52"/>
      <c r="K1416" s="51"/>
      <c r="L1416" s="51"/>
      <c r="M1416" s="51"/>
      <c r="N1416" s="632"/>
    </row>
    <row r="1417" spans="1:14" s="293" customFormat="1" hidden="1" outlineLevel="1" x14ac:dyDescent="0.25">
      <c r="A1417" s="51">
        <v>124</v>
      </c>
      <c r="B1417" s="444"/>
      <c r="C1417" s="629"/>
      <c r="D1417" s="52"/>
      <c r="E1417" s="52"/>
      <c r="F1417" s="263"/>
      <c r="G1417" s="52"/>
      <c r="H1417" s="336"/>
      <c r="I1417" s="52"/>
      <c r="J1417" s="52"/>
      <c r="K1417" s="51"/>
      <c r="L1417" s="51"/>
      <c r="M1417" s="51"/>
      <c r="N1417" s="632"/>
    </row>
    <row r="1418" spans="1:14" s="293" customFormat="1" hidden="1" outlineLevel="1" x14ac:dyDescent="0.25">
      <c r="A1418" s="263">
        <v>125</v>
      </c>
      <c r="B1418" s="444"/>
      <c r="C1418" s="629"/>
      <c r="D1418" s="52"/>
      <c r="E1418" s="52"/>
      <c r="F1418" s="263"/>
      <c r="G1418" s="52"/>
      <c r="H1418" s="336"/>
      <c r="I1418" s="52"/>
      <c r="J1418" s="52"/>
      <c r="K1418" s="51"/>
      <c r="L1418" s="51"/>
      <c r="M1418" s="51"/>
      <c r="N1418" s="632"/>
    </row>
    <row r="1419" spans="1:14" s="293" customFormat="1" hidden="1" outlineLevel="1" x14ac:dyDescent="0.25">
      <c r="A1419" s="51">
        <v>126</v>
      </c>
      <c r="B1419" s="444"/>
      <c r="C1419" s="629"/>
      <c r="D1419" s="52"/>
      <c r="E1419" s="52"/>
      <c r="F1419" s="263"/>
      <c r="G1419" s="52"/>
      <c r="H1419" s="336"/>
      <c r="I1419" s="52"/>
      <c r="J1419" s="52"/>
      <c r="K1419" s="51"/>
      <c r="L1419" s="51"/>
      <c r="M1419" s="51"/>
      <c r="N1419" s="632"/>
    </row>
    <row r="1420" spans="1:14" s="293" customFormat="1" hidden="1" outlineLevel="1" x14ac:dyDescent="0.25">
      <c r="A1420" s="263">
        <v>127</v>
      </c>
      <c r="B1420" s="444"/>
      <c r="C1420" s="629"/>
      <c r="D1420" s="52"/>
      <c r="E1420" s="52"/>
      <c r="F1420" s="263"/>
      <c r="G1420" s="52"/>
      <c r="H1420" s="336"/>
      <c r="I1420" s="52"/>
      <c r="J1420" s="52"/>
      <c r="K1420" s="51"/>
      <c r="L1420" s="51"/>
      <c r="M1420" s="51"/>
      <c r="N1420" s="632"/>
    </row>
    <row r="1421" spans="1:14" s="293" customFormat="1" ht="15.75" hidden="1" outlineLevel="1" thickBot="1" x14ac:dyDescent="0.3">
      <c r="A1421" s="51">
        <v>128</v>
      </c>
      <c r="B1421" s="444"/>
      <c r="C1421" s="629"/>
      <c r="D1421" s="52"/>
      <c r="E1421" s="52"/>
      <c r="F1421" s="263"/>
      <c r="G1421" s="52"/>
      <c r="H1421" s="336"/>
      <c r="I1421" s="52"/>
      <c r="J1421" s="52"/>
      <c r="K1421" s="51"/>
      <c r="L1421" s="51"/>
      <c r="M1421" s="51"/>
      <c r="N1421" s="632"/>
    </row>
    <row r="1422" spans="1:14" s="293" customFormat="1" ht="15.75" collapsed="1" thickBot="1" x14ac:dyDescent="0.3">
      <c r="A1422" s="186" t="s">
        <v>576</v>
      </c>
      <c r="B1422" s="31"/>
      <c r="C1422" s="628"/>
      <c r="D1422" s="31"/>
      <c r="E1422" s="32"/>
      <c r="F1422" s="32"/>
      <c r="G1422" s="32"/>
      <c r="H1422" s="154"/>
      <c r="I1422" s="32"/>
      <c r="J1422" s="32"/>
      <c r="K1422" s="32"/>
      <c r="L1422" s="32"/>
      <c r="M1422" s="32"/>
      <c r="N1422" s="1"/>
    </row>
    <row r="1423" spans="1:14" s="293" customFormat="1" hidden="1" outlineLevel="1" x14ac:dyDescent="0.25">
      <c r="A1423" s="34">
        <v>1</v>
      </c>
      <c r="B1423" s="273"/>
      <c r="C1423" s="3"/>
      <c r="D1423" s="3"/>
      <c r="E1423" s="3"/>
      <c r="F1423" s="3"/>
      <c r="G1423" s="3"/>
      <c r="H1423" s="119"/>
      <c r="I1423" s="3"/>
      <c r="K1423" s="3"/>
      <c r="N1423" s="1"/>
    </row>
    <row r="1424" spans="1:14" s="293" customFormat="1" hidden="1" outlineLevel="1" x14ac:dyDescent="0.25">
      <c r="A1424" s="35">
        <v>2</v>
      </c>
      <c r="B1424" s="273"/>
      <c r="C1424" s="3"/>
      <c r="D1424" s="3"/>
      <c r="E1424" s="3"/>
      <c r="F1424" s="3"/>
      <c r="G1424" s="3"/>
      <c r="H1424" s="119"/>
      <c r="I1424" s="3"/>
      <c r="K1424" s="3"/>
      <c r="N1424" s="1"/>
    </row>
    <row r="1425" spans="1:14" s="293" customFormat="1" hidden="1" outlineLevel="1" x14ac:dyDescent="0.25">
      <c r="A1425" s="35">
        <v>3</v>
      </c>
      <c r="B1425" s="273"/>
      <c r="C1425" s="3"/>
      <c r="D1425" s="3"/>
      <c r="E1425" s="3"/>
      <c r="F1425" s="3"/>
      <c r="G1425" s="3"/>
      <c r="H1425" s="119"/>
      <c r="I1425" s="3"/>
      <c r="K1425" s="3"/>
      <c r="N1425" s="1"/>
    </row>
    <row r="1426" spans="1:14" s="293" customFormat="1" hidden="1" outlineLevel="1" x14ac:dyDescent="0.25">
      <c r="A1426" s="35">
        <v>4</v>
      </c>
      <c r="B1426" s="273"/>
      <c r="C1426" s="3"/>
      <c r="D1426" s="3"/>
      <c r="E1426" s="3"/>
      <c r="F1426" s="3"/>
      <c r="G1426" s="3"/>
      <c r="H1426" s="119"/>
      <c r="I1426" s="3"/>
      <c r="K1426" s="3"/>
      <c r="N1426" s="1"/>
    </row>
    <row r="1427" spans="1:14" s="293" customFormat="1" hidden="1" outlineLevel="1" x14ac:dyDescent="0.25">
      <c r="A1427" s="35">
        <v>5</v>
      </c>
      <c r="B1427" s="273"/>
      <c r="C1427" s="3"/>
      <c r="D1427" s="3"/>
      <c r="E1427" s="3"/>
      <c r="F1427" s="3"/>
      <c r="G1427" s="3"/>
      <c r="H1427" s="119"/>
      <c r="I1427" s="3"/>
      <c r="K1427" s="3"/>
      <c r="N1427" s="1"/>
    </row>
    <row r="1428" spans="1:14" s="293" customFormat="1" hidden="1" outlineLevel="1" x14ac:dyDescent="0.25">
      <c r="A1428" s="35">
        <v>6</v>
      </c>
      <c r="B1428" s="273"/>
      <c r="C1428" s="3"/>
      <c r="D1428" s="3"/>
      <c r="E1428" s="3"/>
      <c r="F1428" s="3"/>
      <c r="G1428" s="3"/>
      <c r="H1428" s="119"/>
      <c r="I1428" s="3"/>
      <c r="K1428" s="3"/>
      <c r="N1428" s="1"/>
    </row>
    <row r="1429" spans="1:14" s="293" customFormat="1" hidden="1" outlineLevel="1" x14ac:dyDescent="0.25">
      <c r="A1429" s="35">
        <v>7</v>
      </c>
      <c r="B1429" s="273"/>
      <c r="C1429" s="3"/>
      <c r="D1429" s="3"/>
      <c r="E1429" s="3"/>
      <c r="F1429" s="3"/>
      <c r="G1429" s="3"/>
      <c r="H1429" s="119"/>
      <c r="I1429" s="3"/>
      <c r="K1429" s="3"/>
      <c r="N1429" s="1"/>
    </row>
    <row r="1430" spans="1:14" s="293" customFormat="1" hidden="1" outlineLevel="1" x14ac:dyDescent="0.25">
      <c r="A1430" s="35">
        <v>8</v>
      </c>
      <c r="B1430" s="273"/>
      <c r="C1430" s="3"/>
      <c r="D1430" s="3"/>
      <c r="E1430" s="3"/>
      <c r="F1430" s="3"/>
      <c r="G1430" s="3"/>
      <c r="H1430" s="119"/>
      <c r="I1430" s="3"/>
      <c r="K1430" s="3"/>
      <c r="N1430" s="1"/>
    </row>
    <row r="1431" spans="1:14" s="293" customFormat="1" hidden="1" outlineLevel="1" x14ac:dyDescent="0.25">
      <c r="A1431" s="35">
        <v>9</v>
      </c>
      <c r="B1431" s="273"/>
      <c r="C1431" s="3"/>
      <c r="D1431" s="3"/>
      <c r="E1431" s="3"/>
      <c r="F1431" s="3"/>
      <c r="G1431" s="3"/>
      <c r="H1431" s="119"/>
      <c r="I1431" s="3"/>
      <c r="K1431" s="3"/>
      <c r="N1431" s="1"/>
    </row>
    <row r="1432" spans="1:14" s="293" customFormat="1" hidden="1" outlineLevel="1" x14ac:dyDescent="0.25">
      <c r="A1432" s="35">
        <v>10</v>
      </c>
      <c r="B1432" s="273"/>
      <c r="C1432" s="3"/>
      <c r="D1432" s="3"/>
      <c r="E1432" s="3"/>
      <c r="F1432" s="3"/>
      <c r="G1432" s="3"/>
      <c r="H1432" s="119"/>
      <c r="I1432" s="3"/>
      <c r="K1432" s="3"/>
      <c r="N1432" s="1"/>
    </row>
    <row r="1433" spans="1:14" s="293" customFormat="1" hidden="1" outlineLevel="1" x14ac:dyDescent="0.25">
      <c r="A1433" s="35">
        <v>11</v>
      </c>
      <c r="B1433" s="273"/>
      <c r="C1433" s="3"/>
      <c r="D1433" s="3"/>
      <c r="E1433" s="3"/>
      <c r="F1433" s="3"/>
      <c r="G1433" s="3"/>
      <c r="H1433" s="119"/>
      <c r="I1433" s="3"/>
      <c r="K1433" s="3"/>
      <c r="N1433" s="1"/>
    </row>
    <row r="1434" spans="1:14" s="293" customFormat="1" hidden="1" outlineLevel="1" x14ac:dyDescent="0.25">
      <c r="A1434" s="35">
        <v>12</v>
      </c>
      <c r="B1434" s="273"/>
      <c r="C1434" s="3"/>
      <c r="D1434" s="3"/>
      <c r="E1434" s="3"/>
      <c r="F1434" s="3"/>
      <c r="G1434" s="3"/>
      <c r="H1434" s="119"/>
      <c r="I1434" s="3"/>
      <c r="K1434" s="3"/>
      <c r="N1434" s="1"/>
    </row>
    <row r="1435" spans="1:14" s="293" customFormat="1" hidden="1" outlineLevel="1" x14ac:dyDescent="0.25">
      <c r="A1435" s="35">
        <v>13</v>
      </c>
      <c r="B1435" s="273"/>
      <c r="C1435" s="3"/>
      <c r="D1435" s="3"/>
      <c r="E1435" s="3"/>
      <c r="F1435" s="3"/>
      <c r="G1435" s="3"/>
      <c r="H1435" s="119"/>
      <c r="I1435" s="3"/>
      <c r="K1435" s="3"/>
      <c r="N1435" s="1"/>
    </row>
    <row r="1436" spans="1:14" s="293" customFormat="1" hidden="1" outlineLevel="1" x14ac:dyDescent="0.25">
      <c r="A1436" s="35">
        <v>14</v>
      </c>
      <c r="B1436" s="273"/>
      <c r="C1436" s="3"/>
      <c r="D1436" s="3"/>
      <c r="E1436" s="3"/>
      <c r="F1436" s="3"/>
      <c r="G1436" s="3"/>
      <c r="H1436" s="119"/>
      <c r="I1436" s="3"/>
      <c r="K1436" s="3"/>
      <c r="N1436" s="1"/>
    </row>
    <row r="1437" spans="1:14" s="293" customFormat="1" hidden="1" outlineLevel="1" x14ac:dyDescent="0.25">
      <c r="A1437" s="35">
        <v>15</v>
      </c>
      <c r="B1437" s="273"/>
      <c r="C1437" s="3"/>
      <c r="D1437" s="3"/>
      <c r="E1437" s="3"/>
      <c r="F1437" s="3"/>
      <c r="G1437" s="3"/>
      <c r="H1437" s="119"/>
      <c r="I1437" s="3"/>
      <c r="K1437" s="3"/>
      <c r="N1437" s="1"/>
    </row>
    <row r="1438" spans="1:14" s="293" customFormat="1" hidden="1" outlineLevel="1" x14ac:dyDescent="0.25">
      <c r="A1438" s="35">
        <v>16</v>
      </c>
      <c r="B1438" s="273"/>
      <c r="C1438" s="3"/>
      <c r="D1438" s="3"/>
      <c r="E1438" s="3"/>
      <c r="F1438" s="3"/>
      <c r="G1438" s="3"/>
      <c r="H1438" s="119"/>
      <c r="I1438" s="3"/>
      <c r="K1438" s="3"/>
      <c r="N1438" s="1"/>
    </row>
    <row r="1439" spans="1:14" s="293" customFormat="1" hidden="1" outlineLevel="1" x14ac:dyDescent="0.25">
      <c r="A1439" s="35">
        <v>17</v>
      </c>
      <c r="B1439" s="273"/>
      <c r="C1439" s="3"/>
      <c r="D1439" s="3"/>
      <c r="E1439" s="3"/>
      <c r="F1439" s="3"/>
      <c r="G1439" s="3"/>
      <c r="H1439" s="119"/>
      <c r="I1439" s="3"/>
      <c r="K1439" s="3"/>
      <c r="N1439" s="1"/>
    </row>
    <row r="1440" spans="1:14" s="293" customFormat="1" hidden="1" outlineLevel="1" x14ac:dyDescent="0.25">
      <c r="A1440" s="35">
        <v>18</v>
      </c>
      <c r="B1440" s="273"/>
      <c r="C1440" s="3"/>
      <c r="D1440" s="3"/>
      <c r="E1440" s="3"/>
      <c r="F1440" s="3"/>
      <c r="G1440" s="3"/>
      <c r="H1440" s="119"/>
      <c r="I1440" s="3"/>
      <c r="K1440" s="3"/>
      <c r="N1440" s="1"/>
    </row>
    <row r="1441" spans="1:14" s="293" customFormat="1" hidden="1" outlineLevel="1" x14ac:dyDescent="0.25">
      <c r="A1441" s="35">
        <v>19</v>
      </c>
      <c r="B1441" s="273"/>
      <c r="C1441" s="3"/>
      <c r="D1441" s="3"/>
      <c r="E1441" s="3"/>
      <c r="F1441" s="3"/>
      <c r="G1441" s="3"/>
      <c r="H1441" s="119"/>
      <c r="I1441" s="3"/>
      <c r="K1441" s="3"/>
      <c r="N1441" s="1"/>
    </row>
    <row r="1442" spans="1:14" s="293" customFormat="1" hidden="1" outlineLevel="1" x14ac:dyDescent="0.25">
      <c r="A1442" s="35">
        <v>20</v>
      </c>
      <c r="B1442" s="273"/>
      <c r="C1442" s="3"/>
      <c r="D1442" s="3"/>
      <c r="E1442" s="3"/>
      <c r="F1442" s="3"/>
      <c r="G1442" s="3"/>
      <c r="H1442" s="119"/>
      <c r="I1442" s="3"/>
      <c r="K1442" s="3"/>
      <c r="N1442" s="1"/>
    </row>
    <row r="1443" spans="1:14" s="293" customFormat="1" hidden="1" outlineLevel="1" x14ac:dyDescent="0.25">
      <c r="A1443" s="35">
        <v>21</v>
      </c>
      <c r="B1443" s="273"/>
      <c r="C1443" s="3"/>
      <c r="D1443" s="3"/>
      <c r="E1443" s="3"/>
      <c r="F1443" s="3"/>
      <c r="G1443" s="3"/>
      <c r="H1443" s="119"/>
      <c r="I1443" s="3"/>
      <c r="K1443" s="3"/>
      <c r="N1443" s="1"/>
    </row>
    <row r="1444" spans="1:14" s="293" customFormat="1" hidden="1" outlineLevel="1" x14ac:dyDescent="0.25">
      <c r="A1444" s="35">
        <v>22</v>
      </c>
      <c r="B1444" s="273"/>
      <c r="C1444" s="3"/>
      <c r="D1444" s="3"/>
      <c r="E1444" s="3"/>
      <c r="F1444" s="3"/>
      <c r="G1444" s="3"/>
      <c r="H1444" s="119"/>
      <c r="I1444" s="3"/>
      <c r="K1444" s="3"/>
      <c r="N1444" s="1"/>
    </row>
    <row r="1445" spans="1:14" s="293" customFormat="1" hidden="1" outlineLevel="1" x14ac:dyDescent="0.25">
      <c r="A1445" s="35">
        <v>23</v>
      </c>
      <c r="B1445" s="273"/>
      <c r="C1445" s="3"/>
      <c r="D1445" s="3"/>
      <c r="E1445" s="3"/>
      <c r="F1445" s="3"/>
      <c r="G1445" s="3"/>
      <c r="H1445" s="119"/>
      <c r="I1445" s="3"/>
      <c r="K1445" s="3"/>
      <c r="N1445" s="1"/>
    </row>
    <row r="1446" spans="1:14" s="293" customFormat="1" hidden="1" outlineLevel="1" x14ac:dyDescent="0.25">
      <c r="A1446" s="35">
        <v>24</v>
      </c>
      <c r="B1446" s="273"/>
      <c r="C1446" s="3"/>
      <c r="D1446" s="3"/>
      <c r="E1446" s="3"/>
      <c r="F1446" s="3"/>
      <c r="G1446" s="3"/>
      <c r="H1446" s="119"/>
      <c r="I1446" s="3"/>
      <c r="K1446" s="3"/>
      <c r="N1446" s="1"/>
    </row>
    <row r="1447" spans="1:14" s="293" customFormat="1" hidden="1" outlineLevel="1" x14ac:dyDescent="0.25">
      <c r="A1447" s="35">
        <v>25</v>
      </c>
      <c r="B1447" s="273"/>
      <c r="C1447" s="3"/>
      <c r="D1447" s="3"/>
      <c r="E1447" s="3"/>
      <c r="F1447" s="3"/>
      <c r="G1447" s="3"/>
      <c r="H1447" s="119"/>
      <c r="I1447" s="3"/>
      <c r="K1447" s="3"/>
      <c r="N1447" s="1"/>
    </row>
    <row r="1448" spans="1:14" s="293" customFormat="1" hidden="1" outlineLevel="1" x14ac:dyDescent="0.25">
      <c r="A1448" s="35">
        <v>26</v>
      </c>
      <c r="B1448" s="273"/>
      <c r="C1448" s="3"/>
      <c r="D1448" s="3"/>
      <c r="E1448" s="3"/>
      <c r="F1448" s="3"/>
      <c r="G1448" s="3"/>
      <c r="H1448" s="119"/>
      <c r="I1448" s="3"/>
      <c r="K1448" s="3"/>
      <c r="N1448" s="1"/>
    </row>
    <row r="1449" spans="1:14" s="293" customFormat="1" hidden="1" outlineLevel="1" x14ac:dyDescent="0.25">
      <c r="A1449" s="35">
        <v>27</v>
      </c>
      <c r="B1449" s="273"/>
      <c r="C1449" s="3"/>
      <c r="D1449" s="3"/>
      <c r="E1449" s="3"/>
      <c r="F1449" s="3"/>
      <c r="G1449" s="3"/>
      <c r="H1449" s="119"/>
      <c r="I1449" s="3"/>
      <c r="K1449" s="3"/>
      <c r="N1449" s="1"/>
    </row>
    <row r="1450" spans="1:14" s="293" customFormat="1" hidden="1" outlineLevel="1" x14ac:dyDescent="0.25">
      <c r="A1450" s="35">
        <v>28</v>
      </c>
      <c r="B1450" s="273"/>
      <c r="C1450" s="3"/>
      <c r="D1450" s="3"/>
      <c r="E1450" s="3"/>
      <c r="F1450" s="3"/>
      <c r="G1450" s="3"/>
      <c r="H1450" s="119"/>
      <c r="I1450" s="3"/>
      <c r="K1450" s="3"/>
      <c r="N1450" s="1"/>
    </row>
    <row r="1451" spans="1:14" s="293" customFormat="1" hidden="1" outlineLevel="1" x14ac:dyDescent="0.25">
      <c r="A1451" s="35">
        <v>29</v>
      </c>
      <c r="B1451" s="273"/>
      <c r="C1451" s="3"/>
      <c r="D1451" s="3"/>
      <c r="E1451" s="3"/>
      <c r="F1451" s="3"/>
      <c r="G1451" s="3"/>
      <c r="H1451" s="119"/>
      <c r="I1451" s="3"/>
      <c r="K1451" s="3"/>
      <c r="N1451" s="1"/>
    </row>
    <row r="1452" spans="1:14" s="293" customFormat="1" hidden="1" outlineLevel="1" x14ac:dyDescent="0.25">
      <c r="A1452" s="35">
        <v>30</v>
      </c>
      <c r="B1452" s="273"/>
      <c r="C1452" s="3"/>
      <c r="D1452" s="3"/>
      <c r="E1452" s="3"/>
      <c r="F1452" s="3"/>
      <c r="G1452" s="3"/>
      <c r="H1452" s="119"/>
      <c r="I1452" s="3"/>
      <c r="K1452" s="3"/>
      <c r="N1452" s="1"/>
    </row>
    <row r="1453" spans="1:14" s="293" customFormat="1" hidden="1" outlineLevel="1" x14ac:dyDescent="0.25">
      <c r="A1453" s="35">
        <v>31</v>
      </c>
      <c r="B1453" s="273"/>
      <c r="C1453" s="3"/>
      <c r="D1453" s="3"/>
      <c r="E1453" s="3"/>
      <c r="F1453" s="3"/>
      <c r="G1453" s="3"/>
      <c r="H1453" s="119"/>
      <c r="I1453" s="3"/>
      <c r="K1453" s="3"/>
      <c r="N1453" s="1"/>
    </row>
    <row r="1454" spans="1:14" s="293" customFormat="1" hidden="1" outlineLevel="1" x14ac:dyDescent="0.25">
      <c r="A1454" s="35">
        <v>32</v>
      </c>
      <c r="B1454" s="273"/>
      <c r="C1454" s="3"/>
      <c r="D1454" s="3"/>
      <c r="E1454" s="3"/>
      <c r="F1454" s="3"/>
      <c r="G1454" s="3"/>
      <c r="H1454" s="119"/>
      <c r="I1454" s="3"/>
      <c r="K1454" s="3"/>
      <c r="N1454" s="1"/>
    </row>
    <row r="1455" spans="1:14" s="293" customFormat="1" hidden="1" outlineLevel="1" x14ac:dyDescent="0.25">
      <c r="A1455" s="35">
        <v>33</v>
      </c>
      <c r="B1455" s="273"/>
      <c r="C1455" s="3"/>
      <c r="D1455" s="3"/>
      <c r="E1455" s="3"/>
      <c r="F1455" s="3"/>
      <c r="G1455" s="3"/>
      <c r="H1455" s="119"/>
      <c r="I1455" s="3"/>
      <c r="K1455" s="3"/>
      <c r="N1455" s="1"/>
    </row>
    <row r="1456" spans="1:14" s="293" customFormat="1" hidden="1" outlineLevel="1" x14ac:dyDescent="0.25">
      <c r="A1456" s="35">
        <v>34</v>
      </c>
      <c r="B1456" s="273"/>
      <c r="C1456" s="3"/>
      <c r="D1456" s="3"/>
      <c r="E1456" s="3"/>
      <c r="F1456" s="3"/>
      <c r="G1456" s="3"/>
      <c r="H1456" s="119"/>
      <c r="I1456" s="3"/>
      <c r="K1456" s="3"/>
      <c r="N1456" s="1"/>
    </row>
    <row r="1457" spans="1:14" s="293" customFormat="1" hidden="1" outlineLevel="1" x14ac:dyDescent="0.25">
      <c r="A1457" s="35">
        <v>35</v>
      </c>
      <c r="B1457" s="273"/>
      <c r="C1457" s="3"/>
      <c r="D1457" s="3"/>
      <c r="E1457" s="3"/>
      <c r="F1457" s="3"/>
      <c r="G1457" s="3"/>
      <c r="H1457" s="119"/>
      <c r="I1457" s="3"/>
      <c r="K1457" s="3"/>
      <c r="N1457" s="1"/>
    </row>
    <row r="1458" spans="1:14" s="293" customFormat="1" hidden="1" outlineLevel="1" x14ac:dyDescent="0.25">
      <c r="A1458" s="35">
        <v>36</v>
      </c>
      <c r="B1458" s="273"/>
      <c r="C1458" s="3"/>
      <c r="D1458" s="3"/>
      <c r="E1458" s="3"/>
      <c r="F1458" s="3"/>
      <c r="G1458" s="3"/>
      <c r="H1458" s="119"/>
      <c r="I1458" s="3"/>
      <c r="K1458" s="3"/>
      <c r="N1458" s="1"/>
    </row>
    <row r="1459" spans="1:14" s="293" customFormat="1" hidden="1" outlineLevel="1" x14ac:dyDescent="0.25">
      <c r="A1459" s="35">
        <v>37</v>
      </c>
      <c r="B1459" s="273"/>
      <c r="C1459" s="3"/>
      <c r="D1459" s="3"/>
      <c r="E1459" s="3"/>
      <c r="F1459" s="3"/>
      <c r="G1459" s="3"/>
      <c r="H1459" s="119"/>
      <c r="I1459" s="3"/>
      <c r="K1459" s="3"/>
      <c r="N1459" s="1"/>
    </row>
    <row r="1460" spans="1:14" s="293" customFormat="1" hidden="1" outlineLevel="1" x14ac:dyDescent="0.25">
      <c r="A1460" s="35">
        <v>38</v>
      </c>
      <c r="B1460" s="273"/>
      <c r="C1460" s="3"/>
      <c r="D1460" s="3"/>
      <c r="E1460" s="3"/>
      <c r="F1460" s="3"/>
      <c r="G1460" s="3"/>
      <c r="H1460" s="119"/>
      <c r="I1460" s="3"/>
      <c r="K1460" s="3"/>
      <c r="N1460" s="1"/>
    </row>
    <row r="1461" spans="1:14" s="293" customFormat="1" hidden="1" outlineLevel="1" x14ac:dyDescent="0.25">
      <c r="A1461" s="35">
        <v>39</v>
      </c>
      <c r="B1461" s="273"/>
      <c r="C1461" s="3"/>
      <c r="D1461" s="3"/>
      <c r="E1461" s="3"/>
      <c r="F1461" s="3"/>
      <c r="G1461" s="3"/>
      <c r="H1461" s="119"/>
      <c r="I1461" s="3"/>
      <c r="K1461" s="3"/>
      <c r="N1461" s="1"/>
    </row>
    <row r="1462" spans="1:14" s="293" customFormat="1" hidden="1" outlineLevel="1" x14ac:dyDescent="0.25">
      <c r="A1462" s="35">
        <v>40</v>
      </c>
      <c r="B1462" s="273"/>
      <c r="C1462" s="3"/>
      <c r="D1462" s="3"/>
      <c r="E1462" s="3"/>
      <c r="F1462" s="3"/>
      <c r="G1462" s="3"/>
      <c r="H1462" s="119"/>
      <c r="I1462" s="3"/>
      <c r="K1462" s="3"/>
      <c r="N1462" s="1"/>
    </row>
    <row r="1463" spans="1:14" s="293" customFormat="1" hidden="1" outlineLevel="1" x14ac:dyDescent="0.25">
      <c r="A1463" s="35">
        <v>41</v>
      </c>
      <c r="B1463" s="273"/>
      <c r="C1463" s="3"/>
      <c r="D1463" s="3"/>
      <c r="E1463" s="3"/>
      <c r="F1463" s="3"/>
      <c r="G1463" s="3"/>
      <c r="H1463" s="119"/>
      <c r="I1463" s="3"/>
      <c r="K1463" s="3"/>
      <c r="N1463" s="1"/>
    </row>
    <row r="1464" spans="1:14" s="293" customFormat="1" hidden="1" outlineLevel="1" x14ac:dyDescent="0.25">
      <c r="A1464" s="35">
        <v>42</v>
      </c>
      <c r="B1464" s="273"/>
      <c r="C1464" s="3"/>
      <c r="D1464" s="3"/>
      <c r="E1464" s="3"/>
      <c r="F1464" s="3"/>
      <c r="G1464" s="3"/>
      <c r="H1464" s="119"/>
      <c r="I1464" s="3"/>
      <c r="K1464" s="3"/>
      <c r="N1464" s="1"/>
    </row>
    <row r="1465" spans="1:14" s="293" customFormat="1" hidden="1" outlineLevel="1" x14ac:dyDescent="0.25">
      <c r="A1465" s="35">
        <v>43</v>
      </c>
      <c r="B1465" s="273"/>
      <c r="C1465" s="3"/>
      <c r="D1465" s="3"/>
      <c r="E1465" s="3"/>
      <c r="F1465" s="3"/>
      <c r="G1465" s="3"/>
      <c r="H1465" s="119"/>
      <c r="I1465" s="3"/>
      <c r="K1465" s="3"/>
      <c r="N1465" s="1"/>
    </row>
    <row r="1466" spans="1:14" s="293" customFormat="1" hidden="1" outlineLevel="1" x14ac:dyDescent="0.25">
      <c r="A1466" s="35">
        <v>44</v>
      </c>
      <c r="B1466" s="273"/>
      <c r="C1466" s="3"/>
      <c r="D1466" s="3"/>
      <c r="E1466" s="3"/>
      <c r="F1466" s="3"/>
      <c r="G1466" s="3"/>
      <c r="H1466" s="119"/>
      <c r="I1466" s="3"/>
      <c r="K1466" s="3"/>
      <c r="N1466" s="1"/>
    </row>
    <row r="1467" spans="1:14" s="293" customFormat="1" hidden="1" outlineLevel="1" x14ac:dyDescent="0.25">
      <c r="A1467" s="35">
        <v>45</v>
      </c>
      <c r="B1467" s="626"/>
      <c r="C1467" s="51"/>
      <c r="D1467" s="51"/>
      <c r="E1467" s="51"/>
      <c r="F1467" s="51"/>
      <c r="G1467" s="51"/>
      <c r="H1467" s="336"/>
      <c r="I1467" s="51"/>
      <c r="J1467" s="200"/>
      <c r="K1467" s="51"/>
      <c r="L1467" s="200"/>
      <c r="M1467" s="200"/>
      <c r="N1467" s="631"/>
    </row>
    <row r="1468" spans="1:14" s="293" customFormat="1" hidden="1" outlineLevel="1" x14ac:dyDescent="0.25">
      <c r="A1468" s="35">
        <v>46</v>
      </c>
      <c r="B1468" s="626"/>
      <c r="C1468" s="51"/>
      <c r="D1468" s="51"/>
      <c r="E1468" s="51"/>
      <c r="F1468" s="52"/>
      <c r="G1468" s="51" t="s">
        <v>69</v>
      </c>
      <c r="H1468" s="336"/>
      <c r="I1468" s="51"/>
      <c r="J1468" s="52"/>
      <c r="K1468" s="51" t="s">
        <v>69</v>
      </c>
      <c r="L1468" s="51"/>
      <c r="M1468" s="51"/>
      <c r="N1468" s="631"/>
    </row>
    <row r="1469" spans="1:14" s="293" customFormat="1" hidden="1" outlineLevel="1" x14ac:dyDescent="0.25">
      <c r="A1469" s="35">
        <v>47</v>
      </c>
      <c r="B1469" s="626"/>
      <c r="C1469" s="51"/>
      <c r="D1469" s="51"/>
      <c r="E1469" s="51"/>
      <c r="F1469" s="52"/>
      <c r="G1469" s="51" t="s">
        <v>69</v>
      </c>
      <c r="H1469" s="336"/>
      <c r="I1469" s="51"/>
      <c r="J1469" s="52"/>
      <c r="K1469" s="51" t="s">
        <v>69</v>
      </c>
      <c r="L1469" s="51"/>
      <c r="M1469" s="51"/>
      <c r="N1469" s="631"/>
    </row>
    <row r="1470" spans="1:14" s="293" customFormat="1" hidden="1" outlineLevel="1" x14ac:dyDescent="0.25">
      <c r="A1470" s="35">
        <v>48</v>
      </c>
      <c r="B1470" s="626"/>
      <c r="C1470" s="51"/>
      <c r="D1470" s="51"/>
      <c r="E1470" s="51"/>
      <c r="F1470" s="52"/>
      <c r="G1470" s="51" t="s">
        <v>69</v>
      </c>
      <c r="H1470" s="336"/>
      <c r="I1470" s="51"/>
      <c r="J1470" s="52"/>
      <c r="K1470" s="51" t="s">
        <v>69</v>
      </c>
      <c r="L1470" s="51"/>
      <c r="M1470" s="51"/>
      <c r="N1470" s="631"/>
    </row>
    <row r="1471" spans="1:14" s="293" customFormat="1" hidden="1" outlineLevel="1" x14ac:dyDescent="0.25">
      <c r="A1471" s="35">
        <v>49</v>
      </c>
      <c r="B1471" s="626"/>
      <c r="C1471" s="51"/>
      <c r="D1471" s="51"/>
      <c r="E1471" s="51"/>
      <c r="F1471" s="52"/>
      <c r="G1471" s="51" t="s">
        <v>69</v>
      </c>
      <c r="H1471" s="336"/>
      <c r="I1471" s="51"/>
      <c r="J1471" s="52"/>
      <c r="K1471" s="51" t="s">
        <v>69</v>
      </c>
      <c r="L1471" s="51"/>
      <c r="M1471" s="51"/>
      <c r="N1471" s="631"/>
    </row>
    <row r="1472" spans="1:14" s="293" customFormat="1" hidden="1" outlineLevel="1" x14ac:dyDescent="0.25">
      <c r="A1472" s="35">
        <v>50</v>
      </c>
      <c r="B1472" s="626"/>
      <c r="C1472" s="51"/>
      <c r="D1472" s="51"/>
      <c r="E1472" s="51"/>
      <c r="F1472" s="52"/>
      <c r="G1472" s="51" t="s">
        <v>69</v>
      </c>
      <c r="H1472" s="336"/>
      <c r="I1472" s="51"/>
      <c r="J1472" s="52"/>
      <c r="K1472" s="51" t="s">
        <v>69</v>
      </c>
      <c r="L1472" s="51"/>
      <c r="M1472" s="51"/>
      <c r="N1472" s="631"/>
    </row>
    <row r="1473" spans="1:14" s="293" customFormat="1" hidden="1" outlineLevel="1" x14ac:dyDescent="0.25">
      <c r="A1473" s="35">
        <v>51</v>
      </c>
      <c r="B1473" s="626"/>
      <c r="C1473" s="51"/>
      <c r="D1473" s="51"/>
      <c r="E1473" s="51"/>
      <c r="F1473" s="52"/>
      <c r="G1473" s="51" t="s">
        <v>69</v>
      </c>
      <c r="H1473" s="336"/>
      <c r="I1473" s="51"/>
      <c r="J1473" s="52"/>
      <c r="K1473" s="51" t="s">
        <v>69</v>
      </c>
      <c r="L1473" s="51"/>
      <c r="M1473" s="51"/>
      <c r="N1473" s="631"/>
    </row>
    <row r="1474" spans="1:14" s="293" customFormat="1" hidden="1" outlineLevel="1" x14ac:dyDescent="0.25">
      <c r="A1474" s="35">
        <v>52</v>
      </c>
      <c r="B1474" s="626"/>
      <c r="C1474" s="51"/>
      <c r="D1474" s="51"/>
      <c r="E1474" s="51"/>
      <c r="F1474" s="52"/>
      <c r="G1474" s="51" t="s">
        <v>69</v>
      </c>
      <c r="H1474" s="336"/>
      <c r="I1474" s="51"/>
      <c r="J1474" s="52"/>
      <c r="K1474" s="51" t="s">
        <v>69</v>
      </c>
      <c r="L1474" s="51"/>
      <c r="M1474" s="51"/>
      <c r="N1474" s="631"/>
    </row>
    <row r="1475" spans="1:14" s="293" customFormat="1" hidden="1" outlineLevel="1" x14ac:dyDescent="0.25">
      <c r="A1475" s="35">
        <v>53</v>
      </c>
      <c r="B1475" s="626"/>
      <c r="C1475" s="51"/>
      <c r="D1475" s="51"/>
      <c r="E1475" s="51"/>
      <c r="F1475" s="52"/>
      <c r="G1475" s="51" t="s">
        <v>69</v>
      </c>
      <c r="H1475" s="336"/>
      <c r="I1475" s="51"/>
      <c r="J1475" s="52"/>
      <c r="K1475" s="51" t="s">
        <v>69</v>
      </c>
      <c r="L1475" s="51"/>
      <c r="M1475" s="51"/>
      <c r="N1475" s="631"/>
    </row>
    <row r="1476" spans="1:14" s="293" customFormat="1" hidden="1" outlineLevel="1" x14ac:dyDescent="0.25">
      <c r="A1476" s="35">
        <v>54</v>
      </c>
      <c r="B1476" s="626"/>
      <c r="C1476" s="51"/>
      <c r="D1476" s="51"/>
      <c r="E1476" s="51"/>
      <c r="F1476" s="52"/>
      <c r="G1476" s="51" t="s">
        <v>69</v>
      </c>
      <c r="H1476" s="336"/>
      <c r="I1476" s="51"/>
      <c r="J1476" s="52"/>
      <c r="K1476" s="51" t="s">
        <v>69</v>
      </c>
      <c r="L1476" s="51"/>
      <c r="M1476" s="51"/>
      <c r="N1476" s="631"/>
    </row>
    <row r="1477" spans="1:14" s="293" customFormat="1" hidden="1" outlineLevel="1" x14ac:dyDescent="0.25">
      <c r="A1477" s="35">
        <v>55</v>
      </c>
      <c r="B1477" s="626"/>
      <c r="C1477" s="51"/>
      <c r="D1477" s="51"/>
      <c r="E1477" s="51"/>
      <c r="F1477" s="52"/>
      <c r="G1477" s="51" t="s">
        <v>69</v>
      </c>
      <c r="H1477" s="336"/>
      <c r="I1477" s="51"/>
      <c r="J1477" s="52"/>
      <c r="K1477" s="51" t="s">
        <v>69</v>
      </c>
      <c r="L1477" s="51"/>
      <c r="M1477" s="51"/>
      <c r="N1477" s="631"/>
    </row>
    <row r="1478" spans="1:14" s="293" customFormat="1" hidden="1" outlineLevel="1" x14ac:dyDescent="0.25">
      <c r="A1478" s="35">
        <v>56</v>
      </c>
      <c r="B1478" s="626"/>
      <c r="C1478" s="51"/>
      <c r="D1478" s="51"/>
      <c r="E1478" s="51"/>
      <c r="F1478" s="52"/>
      <c r="G1478" s="51" t="s">
        <v>69</v>
      </c>
      <c r="H1478" s="336"/>
      <c r="I1478" s="51"/>
      <c r="J1478" s="52"/>
      <c r="K1478" s="51" t="s">
        <v>69</v>
      </c>
      <c r="L1478" s="51"/>
      <c r="M1478" s="51"/>
      <c r="N1478" s="631"/>
    </row>
    <row r="1479" spans="1:14" s="293" customFormat="1" hidden="1" outlineLevel="1" x14ac:dyDescent="0.25">
      <c r="A1479" s="35">
        <v>57</v>
      </c>
      <c r="B1479" s="626"/>
      <c r="C1479" s="51"/>
      <c r="D1479" s="51"/>
      <c r="E1479" s="51"/>
      <c r="F1479" s="52"/>
      <c r="G1479" s="51" t="s">
        <v>69</v>
      </c>
      <c r="H1479" s="336"/>
      <c r="I1479" s="51"/>
      <c r="J1479" s="52"/>
      <c r="K1479" s="51" t="s">
        <v>69</v>
      </c>
      <c r="L1479" s="51"/>
      <c r="M1479" s="51"/>
      <c r="N1479" s="631"/>
    </row>
    <row r="1480" spans="1:14" s="293" customFormat="1" hidden="1" outlineLevel="1" x14ac:dyDescent="0.25">
      <c r="A1480" s="35">
        <v>58</v>
      </c>
      <c r="B1480" s="626"/>
      <c r="C1480" s="51"/>
      <c r="D1480" s="51"/>
      <c r="E1480" s="51"/>
      <c r="F1480" s="52"/>
      <c r="G1480" s="51" t="s">
        <v>69</v>
      </c>
      <c r="H1480" s="336"/>
      <c r="I1480" s="51"/>
      <c r="J1480" s="52"/>
      <c r="K1480" s="51" t="s">
        <v>69</v>
      </c>
      <c r="L1480" s="51"/>
      <c r="M1480" s="51"/>
      <c r="N1480" s="631"/>
    </row>
    <row r="1481" spans="1:14" s="293" customFormat="1" hidden="1" outlineLevel="1" x14ac:dyDescent="0.25">
      <c r="A1481" s="35">
        <v>59</v>
      </c>
      <c r="B1481" s="626"/>
      <c r="C1481" s="51"/>
      <c r="D1481" s="51"/>
      <c r="E1481" s="51"/>
      <c r="F1481" s="52"/>
      <c r="G1481" s="51" t="s">
        <v>69</v>
      </c>
      <c r="H1481" s="336"/>
      <c r="I1481" s="51"/>
      <c r="J1481" s="52"/>
      <c r="K1481" s="51" t="s">
        <v>69</v>
      </c>
      <c r="L1481" s="51"/>
      <c r="M1481" s="51"/>
      <c r="N1481" s="631"/>
    </row>
    <row r="1482" spans="1:14" s="293" customFormat="1" hidden="1" outlineLevel="1" x14ac:dyDescent="0.25">
      <c r="A1482" s="35">
        <v>60</v>
      </c>
      <c r="B1482" s="626"/>
      <c r="C1482" s="51"/>
      <c r="D1482" s="51"/>
      <c r="E1482" s="51"/>
      <c r="F1482" s="52"/>
      <c r="G1482" s="51" t="s">
        <v>69</v>
      </c>
      <c r="H1482" s="336"/>
      <c r="I1482" s="51"/>
      <c r="J1482" s="52"/>
      <c r="K1482" s="51" t="s">
        <v>69</v>
      </c>
      <c r="L1482" s="51"/>
      <c r="M1482" s="51"/>
      <c r="N1482" s="631"/>
    </row>
    <row r="1483" spans="1:14" s="293" customFormat="1" hidden="1" outlineLevel="1" x14ac:dyDescent="0.25">
      <c r="A1483" s="35">
        <v>61</v>
      </c>
      <c r="B1483" s="626"/>
      <c r="C1483" s="51"/>
      <c r="D1483" s="51"/>
      <c r="E1483" s="51"/>
      <c r="F1483" s="52"/>
      <c r="G1483" s="51" t="s">
        <v>69</v>
      </c>
      <c r="H1483" s="336"/>
      <c r="I1483" s="51"/>
      <c r="J1483" s="52"/>
      <c r="K1483" s="51" t="s">
        <v>69</v>
      </c>
      <c r="L1483" s="51"/>
      <c r="M1483" s="51"/>
      <c r="N1483" s="631"/>
    </row>
    <row r="1484" spans="1:14" s="293" customFormat="1" hidden="1" outlineLevel="1" x14ac:dyDescent="0.25">
      <c r="A1484" s="35">
        <v>62</v>
      </c>
      <c r="B1484" s="626"/>
      <c r="C1484" s="51"/>
      <c r="D1484" s="51"/>
      <c r="E1484" s="51"/>
      <c r="F1484" s="52"/>
      <c r="G1484" s="51" t="s">
        <v>69</v>
      </c>
      <c r="H1484" s="336"/>
      <c r="I1484" s="51"/>
      <c r="J1484" s="52"/>
      <c r="K1484" s="51" t="s">
        <v>69</v>
      </c>
      <c r="L1484" s="51"/>
      <c r="M1484" s="51"/>
      <c r="N1484" s="631"/>
    </row>
    <row r="1485" spans="1:14" s="293" customFormat="1" hidden="1" outlineLevel="1" x14ac:dyDescent="0.25">
      <c r="A1485" s="35">
        <v>63</v>
      </c>
      <c r="B1485" s="626"/>
      <c r="C1485" s="51"/>
      <c r="D1485" s="51"/>
      <c r="E1485" s="51"/>
      <c r="F1485" s="52"/>
      <c r="G1485" s="51" t="s">
        <v>69</v>
      </c>
      <c r="H1485" s="336"/>
      <c r="I1485" s="51"/>
      <c r="J1485" s="52"/>
      <c r="K1485" s="51" t="s">
        <v>69</v>
      </c>
      <c r="L1485" s="51"/>
      <c r="M1485" s="51"/>
      <c r="N1485" s="631"/>
    </row>
    <row r="1486" spans="1:14" s="293" customFormat="1" hidden="1" outlineLevel="1" x14ac:dyDescent="0.25">
      <c r="A1486" s="35">
        <v>64</v>
      </c>
      <c r="B1486" s="626"/>
      <c r="C1486" s="51"/>
      <c r="D1486" s="51"/>
      <c r="E1486" s="51"/>
      <c r="F1486" s="52"/>
      <c r="G1486" s="51" t="s">
        <v>69</v>
      </c>
      <c r="H1486" s="336"/>
      <c r="I1486" s="51"/>
      <c r="J1486" s="52"/>
      <c r="K1486" s="51" t="s">
        <v>69</v>
      </c>
      <c r="L1486" s="51"/>
      <c r="M1486" s="51"/>
      <c r="N1486" s="631"/>
    </row>
    <row r="1487" spans="1:14" s="293" customFormat="1" hidden="1" outlineLevel="1" x14ac:dyDescent="0.25">
      <c r="A1487" s="35">
        <v>65</v>
      </c>
      <c r="B1487" s="626"/>
      <c r="C1487" s="51"/>
      <c r="D1487" s="51"/>
      <c r="E1487" s="51"/>
      <c r="F1487" s="52"/>
      <c r="G1487" s="51" t="s">
        <v>69</v>
      </c>
      <c r="H1487" s="336"/>
      <c r="I1487" s="51"/>
      <c r="J1487" s="52"/>
      <c r="K1487" s="51" t="s">
        <v>69</v>
      </c>
      <c r="L1487" s="51"/>
      <c r="M1487" s="51"/>
      <c r="N1487" s="631"/>
    </row>
    <row r="1488" spans="1:14" s="293" customFormat="1" hidden="1" outlineLevel="1" x14ac:dyDescent="0.25">
      <c r="A1488" s="35">
        <v>66</v>
      </c>
      <c r="B1488" s="626"/>
      <c r="C1488" s="51"/>
      <c r="D1488" s="51"/>
      <c r="E1488" s="51"/>
      <c r="F1488" s="52"/>
      <c r="G1488" s="51" t="s">
        <v>69</v>
      </c>
      <c r="H1488" s="336"/>
      <c r="I1488" s="51"/>
      <c r="J1488" s="52"/>
      <c r="K1488" s="51" t="s">
        <v>69</v>
      </c>
      <c r="L1488" s="51"/>
      <c r="M1488" s="51"/>
      <c r="N1488" s="631"/>
    </row>
    <row r="1489" spans="1:18" s="293" customFormat="1" hidden="1" outlineLevel="1" x14ac:dyDescent="0.25">
      <c r="A1489" s="35">
        <v>67</v>
      </c>
      <c r="B1489" s="626"/>
      <c r="C1489" s="51"/>
      <c r="D1489" s="51"/>
      <c r="E1489" s="51"/>
      <c r="F1489" s="52"/>
      <c r="G1489" s="51" t="s">
        <v>69</v>
      </c>
      <c r="H1489" s="336"/>
      <c r="I1489" s="51"/>
      <c r="J1489" s="52"/>
      <c r="K1489" s="51" t="s">
        <v>69</v>
      </c>
      <c r="L1489" s="51"/>
      <c r="M1489" s="51"/>
      <c r="N1489" s="631"/>
    </row>
    <row r="1490" spans="1:18" s="293" customFormat="1" hidden="1" outlineLevel="1" x14ac:dyDescent="0.25">
      <c r="A1490" s="35">
        <v>68</v>
      </c>
      <c r="B1490" s="626"/>
      <c r="C1490" s="51"/>
      <c r="D1490" s="51"/>
      <c r="E1490" s="51"/>
      <c r="F1490" s="52"/>
      <c r="G1490" s="51" t="s">
        <v>69</v>
      </c>
      <c r="H1490" s="336"/>
      <c r="I1490" s="51"/>
      <c r="J1490" s="52"/>
      <c r="K1490" s="51" t="s">
        <v>69</v>
      </c>
      <c r="L1490" s="51"/>
      <c r="M1490" s="51"/>
      <c r="N1490" s="631"/>
    </row>
    <row r="1491" spans="1:18" s="293" customFormat="1" hidden="1" outlineLevel="1" x14ac:dyDescent="0.25">
      <c r="A1491" s="35">
        <v>69</v>
      </c>
      <c r="B1491" s="626"/>
      <c r="C1491" s="51"/>
      <c r="D1491" s="51"/>
      <c r="E1491" s="51"/>
      <c r="F1491" s="52"/>
      <c r="G1491" s="51" t="s">
        <v>69</v>
      </c>
      <c r="H1491" s="336"/>
      <c r="I1491" s="51"/>
      <c r="J1491" s="52"/>
      <c r="K1491" s="51" t="s">
        <v>69</v>
      </c>
      <c r="L1491" s="51"/>
      <c r="M1491" s="51"/>
      <c r="N1491" s="631"/>
    </row>
    <row r="1492" spans="1:18" s="293" customFormat="1" hidden="1" outlineLevel="1" x14ac:dyDescent="0.25">
      <c r="A1492" s="35">
        <v>70</v>
      </c>
      <c r="B1492" s="626"/>
      <c r="C1492" s="51"/>
      <c r="D1492" s="51"/>
      <c r="E1492" s="51"/>
      <c r="F1492" s="52"/>
      <c r="G1492" s="51" t="s">
        <v>69</v>
      </c>
      <c r="H1492" s="336"/>
      <c r="I1492" s="51"/>
      <c r="J1492" s="52"/>
      <c r="K1492" s="51" t="s">
        <v>69</v>
      </c>
      <c r="L1492" s="51"/>
      <c r="M1492" s="51"/>
      <c r="N1492" s="631"/>
    </row>
    <row r="1493" spans="1:18" s="293" customFormat="1" hidden="1" outlineLevel="1" x14ac:dyDescent="0.25">
      <c r="A1493" s="35">
        <v>71</v>
      </c>
      <c r="B1493" s="626"/>
      <c r="C1493" s="51"/>
      <c r="D1493" s="51"/>
      <c r="E1493" s="51"/>
      <c r="F1493" s="52"/>
      <c r="G1493" s="51" t="s">
        <v>69</v>
      </c>
      <c r="H1493" s="336"/>
      <c r="I1493" s="51"/>
      <c r="J1493" s="52"/>
      <c r="K1493" s="51" t="s">
        <v>69</v>
      </c>
      <c r="L1493" s="51"/>
      <c r="M1493" s="51"/>
      <c r="N1493" s="631"/>
    </row>
    <row r="1494" spans="1:18" s="293" customFormat="1" hidden="1" outlineLevel="1" x14ac:dyDescent="0.25">
      <c r="A1494" s="35">
        <v>72</v>
      </c>
      <c r="B1494" s="626"/>
      <c r="C1494" s="51"/>
      <c r="D1494" s="51"/>
      <c r="E1494" s="51"/>
      <c r="F1494" s="52"/>
      <c r="G1494" s="51" t="s">
        <v>69</v>
      </c>
      <c r="H1494" s="336"/>
      <c r="I1494" s="51"/>
      <c r="J1494" s="52"/>
      <c r="K1494" s="51" t="s">
        <v>69</v>
      </c>
      <c r="L1494" s="51"/>
      <c r="M1494" s="51"/>
      <c r="N1494" s="631"/>
    </row>
    <row r="1495" spans="1:18" s="293" customFormat="1" hidden="1" outlineLevel="1" x14ac:dyDescent="0.25">
      <c r="A1495" s="35">
        <v>73</v>
      </c>
      <c r="B1495" s="626"/>
      <c r="C1495" s="51"/>
      <c r="D1495" s="51"/>
      <c r="E1495" s="51"/>
      <c r="F1495" s="52"/>
      <c r="G1495" s="51" t="s">
        <v>69</v>
      </c>
      <c r="H1495" s="336"/>
      <c r="I1495" s="51"/>
      <c r="J1495" s="52"/>
      <c r="K1495" s="51" t="s">
        <v>69</v>
      </c>
      <c r="L1495" s="51"/>
      <c r="M1495" s="51"/>
      <c r="N1495" s="631"/>
    </row>
    <row r="1496" spans="1:18" s="293" customFormat="1" hidden="1" outlineLevel="1" x14ac:dyDescent="0.25">
      <c r="A1496" s="35">
        <v>74</v>
      </c>
      <c r="B1496" s="626"/>
      <c r="C1496" s="51"/>
      <c r="D1496" s="51"/>
      <c r="E1496" s="51"/>
      <c r="F1496" s="52"/>
      <c r="G1496" s="51" t="s">
        <v>69</v>
      </c>
      <c r="H1496" s="336"/>
      <c r="I1496" s="51"/>
      <c r="J1496" s="52"/>
      <c r="K1496" s="51" t="s">
        <v>69</v>
      </c>
      <c r="L1496" s="51"/>
      <c r="M1496" s="51"/>
      <c r="N1496" s="631"/>
    </row>
    <row r="1497" spans="1:18" s="293" customFormat="1" hidden="1" outlineLevel="1" x14ac:dyDescent="0.25">
      <c r="A1497" s="35">
        <v>75</v>
      </c>
      <c r="B1497" s="626"/>
      <c r="C1497" s="51"/>
      <c r="D1497" s="51"/>
      <c r="E1497" s="51"/>
      <c r="F1497" s="52"/>
      <c r="G1497" s="51" t="s">
        <v>69</v>
      </c>
      <c r="H1497" s="336"/>
      <c r="I1497" s="51"/>
      <c r="J1497" s="52"/>
      <c r="K1497" s="51" t="s">
        <v>69</v>
      </c>
      <c r="L1497" s="51"/>
      <c r="M1497" s="51"/>
      <c r="N1497" s="631"/>
    </row>
    <row r="1498" spans="1:18" s="293" customFormat="1" hidden="1" outlineLevel="1" x14ac:dyDescent="0.25">
      <c r="A1498" s="35">
        <v>76</v>
      </c>
      <c r="B1498" s="626"/>
      <c r="C1498" s="51"/>
      <c r="D1498" s="51"/>
      <c r="E1498" s="51"/>
      <c r="F1498" s="52"/>
      <c r="G1498" s="51" t="s">
        <v>69</v>
      </c>
      <c r="H1498" s="336"/>
      <c r="I1498" s="51"/>
      <c r="J1498" s="52"/>
      <c r="K1498" s="51" t="s">
        <v>69</v>
      </c>
      <c r="L1498" s="51"/>
      <c r="M1498" s="51"/>
      <c r="N1498" s="631"/>
    </row>
    <row r="1499" spans="1:18" s="293" customFormat="1" hidden="1" outlineLevel="1" x14ac:dyDescent="0.25">
      <c r="A1499" s="35">
        <v>77</v>
      </c>
      <c r="B1499" s="626"/>
      <c r="C1499" s="51"/>
      <c r="D1499" s="51"/>
      <c r="E1499" s="51"/>
      <c r="F1499" s="52"/>
      <c r="G1499" s="51" t="s">
        <v>69</v>
      </c>
      <c r="H1499" s="336"/>
      <c r="I1499" s="51"/>
      <c r="J1499" s="52"/>
      <c r="K1499" s="51" t="s">
        <v>69</v>
      </c>
      <c r="L1499" s="51"/>
      <c r="M1499" s="51"/>
      <c r="N1499" s="631"/>
    </row>
    <row r="1500" spans="1:18" s="293" customFormat="1" hidden="1" outlineLevel="1" x14ac:dyDescent="0.25">
      <c r="A1500" s="51">
        <v>78</v>
      </c>
      <c r="B1500" s="626"/>
      <c r="C1500" s="51"/>
      <c r="D1500" s="51"/>
      <c r="E1500" s="51"/>
      <c r="F1500" s="52"/>
      <c r="G1500" s="51" t="s">
        <v>69</v>
      </c>
      <c r="H1500" s="336"/>
      <c r="I1500" s="51"/>
      <c r="J1500" s="52"/>
      <c r="K1500" s="51" t="s">
        <v>69</v>
      </c>
      <c r="L1500" s="51"/>
      <c r="M1500" s="51"/>
      <c r="N1500" s="631"/>
      <c r="O1500" s="200"/>
      <c r="P1500" s="200"/>
      <c r="Q1500" s="200"/>
      <c r="R1500" s="200"/>
    </row>
    <row r="1501" spans="1:18" s="293" customFormat="1" hidden="1" outlineLevel="1" x14ac:dyDescent="0.25">
      <c r="A1501" s="51">
        <v>79</v>
      </c>
      <c r="B1501" s="626"/>
      <c r="C1501" s="51"/>
      <c r="D1501" s="51"/>
      <c r="E1501" s="51"/>
      <c r="F1501" s="52"/>
      <c r="G1501" s="51" t="s">
        <v>69</v>
      </c>
      <c r="H1501" s="336"/>
      <c r="I1501" s="51"/>
      <c r="J1501" s="52"/>
      <c r="K1501" s="51" t="s">
        <v>69</v>
      </c>
      <c r="L1501" s="51"/>
      <c r="M1501" s="51"/>
      <c r="N1501" s="631"/>
      <c r="O1501" s="200"/>
      <c r="P1501" s="200"/>
      <c r="Q1501" s="200"/>
      <c r="R1501" s="200"/>
    </row>
    <row r="1502" spans="1:18" s="293" customFormat="1" hidden="1" outlineLevel="1" x14ac:dyDescent="0.25">
      <c r="A1502" s="51">
        <v>80</v>
      </c>
      <c r="B1502" s="626"/>
      <c r="C1502" s="51"/>
      <c r="D1502" s="51"/>
      <c r="E1502" s="51"/>
      <c r="F1502" s="52"/>
      <c r="G1502" s="51" t="s">
        <v>69</v>
      </c>
      <c r="H1502" s="336"/>
      <c r="I1502" s="51"/>
      <c r="J1502" s="52"/>
      <c r="K1502" s="51" t="s">
        <v>69</v>
      </c>
      <c r="L1502" s="51"/>
      <c r="M1502" s="51"/>
      <c r="N1502" s="631"/>
      <c r="O1502" s="200"/>
      <c r="P1502" s="200"/>
      <c r="Q1502" s="200"/>
      <c r="R1502" s="200"/>
    </row>
    <row r="1503" spans="1:18" s="293" customFormat="1" hidden="1" outlineLevel="1" x14ac:dyDescent="0.25">
      <c r="A1503" s="51">
        <v>81</v>
      </c>
      <c r="B1503" s="626"/>
      <c r="C1503" s="51"/>
      <c r="D1503" s="51"/>
      <c r="E1503" s="51"/>
      <c r="F1503" s="52"/>
      <c r="G1503" s="51" t="s">
        <v>69</v>
      </c>
      <c r="H1503" s="336"/>
      <c r="I1503" s="51"/>
      <c r="J1503" s="52"/>
      <c r="K1503" s="51" t="s">
        <v>69</v>
      </c>
      <c r="L1503" s="51"/>
      <c r="M1503" s="51"/>
      <c r="N1503" s="631"/>
      <c r="O1503" s="200"/>
      <c r="P1503" s="200"/>
      <c r="Q1503" s="200"/>
      <c r="R1503" s="200"/>
    </row>
    <row r="1504" spans="1:18" s="293" customFormat="1" hidden="1" outlineLevel="1" x14ac:dyDescent="0.25">
      <c r="A1504" s="51">
        <v>82</v>
      </c>
      <c r="B1504" s="626"/>
      <c r="C1504" s="51"/>
      <c r="D1504" s="51"/>
      <c r="E1504" s="51"/>
      <c r="F1504" s="52"/>
      <c r="G1504" s="51" t="s">
        <v>69</v>
      </c>
      <c r="H1504" s="336"/>
      <c r="I1504" s="51"/>
      <c r="J1504" s="52"/>
      <c r="K1504" s="51" t="s">
        <v>69</v>
      </c>
      <c r="L1504" s="51"/>
      <c r="M1504" s="51"/>
      <c r="N1504" s="631"/>
      <c r="O1504" s="200"/>
      <c r="P1504" s="200"/>
      <c r="Q1504" s="200"/>
      <c r="R1504" s="200"/>
    </row>
    <row r="1505" spans="1:18" s="293" customFormat="1" hidden="1" outlineLevel="1" x14ac:dyDescent="0.25">
      <c r="A1505" s="51">
        <v>83</v>
      </c>
      <c r="B1505" s="626"/>
      <c r="C1505" s="51"/>
      <c r="D1505" s="51"/>
      <c r="E1505" s="51"/>
      <c r="F1505" s="52"/>
      <c r="G1505" s="51" t="s">
        <v>69</v>
      </c>
      <c r="H1505" s="336"/>
      <c r="I1505" s="51"/>
      <c r="J1505" s="52"/>
      <c r="K1505" s="51" t="s">
        <v>69</v>
      </c>
      <c r="L1505" s="51"/>
      <c r="M1505" s="51"/>
      <c r="N1505" s="631"/>
      <c r="O1505" s="200"/>
      <c r="P1505" s="200"/>
      <c r="Q1505" s="200"/>
      <c r="R1505" s="200"/>
    </row>
    <row r="1506" spans="1:18" s="293" customFormat="1" hidden="1" outlineLevel="1" x14ac:dyDescent="0.25">
      <c r="A1506" s="51">
        <v>84</v>
      </c>
      <c r="B1506" s="626"/>
      <c r="C1506" s="51"/>
      <c r="D1506" s="51"/>
      <c r="E1506" s="51"/>
      <c r="F1506" s="52"/>
      <c r="G1506" s="51" t="s">
        <v>69</v>
      </c>
      <c r="H1506" s="336"/>
      <c r="I1506" s="51"/>
      <c r="J1506" s="52"/>
      <c r="K1506" s="51" t="s">
        <v>69</v>
      </c>
      <c r="L1506" s="51"/>
      <c r="M1506" s="51"/>
      <c r="N1506" s="631"/>
      <c r="O1506" s="200"/>
      <c r="P1506" s="200"/>
      <c r="Q1506" s="200"/>
      <c r="R1506" s="200"/>
    </row>
    <row r="1507" spans="1:18" s="293" customFormat="1" hidden="1" outlineLevel="1" x14ac:dyDescent="0.25">
      <c r="A1507" s="51">
        <v>85</v>
      </c>
      <c r="B1507" s="626"/>
      <c r="C1507" s="51"/>
      <c r="D1507" s="51"/>
      <c r="E1507" s="51"/>
      <c r="F1507" s="52"/>
      <c r="G1507" s="51" t="s">
        <v>69</v>
      </c>
      <c r="H1507" s="336"/>
      <c r="I1507" s="51"/>
      <c r="J1507" s="52"/>
      <c r="K1507" s="51" t="s">
        <v>69</v>
      </c>
      <c r="L1507" s="51"/>
      <c r="M1507" s="51"/>
      <c r="N1507" s="631"/>
      <c r="O1507" s="200"/>
      <c r="P1507" s="200"/>
      <c r="Q1507" s="200"/>
      <c r="R1507" s="200"/>
    </row>
    <row r="1508" spans="1:18" s="293" customFormat="1" hidden="1" outlineLevel="1" x14ac:dyDescent="0.25">
      <c r="A1508" s="51">
        <v>86</v>
      </c>
      <c r="B1508" s="626"/>
      <c r="C1508" s="51"/>
      <c r="D1508" s="51"/>
      <c r="E1508" s="51"/>
      <c r="F1508" s="52"/>
      <c r="G1508" s="51" t="s">
        <v>69</v>
      </c>
      <c r="H1508" s="336"/>
      <c r="I1508" s="51"/>
      <c r="J1508" s="52"/>
      <c r="K1508" s="51" t="s">
        <v>69</v>
      </c>
      <c r="L1508" s="51"/>
      <c r="M1508" s="51"/>
      <c r="N1508" s="631"/>
      <c r="O1508" s="200"/>
      <c r="P1508" s="200"/>
      <c r="Q1508" s="200"/>
      <c r="R1508" s="200"/>
    </row>
    <row r="1509" spans="1:18" s="293" customFormat="1" hidden="1" outlineLevel="1" x14ac:dyDescent="0.25">
      <c r="A1509" s="51">
        <v>87</v>
      </c>
      <c r="B1509" s="626"/>
      <c r="C1509" s="51"/>
      <c r="D1509" s="51"/>
      <c r="E1509" s="51"/>
      <c r="F1509" s="52"/>
      <c r="G1509" s="51" t="s">
        <v>69</v>
      </c>
      <c r="H1509" s="336"/>
      <c r="I1509" s="51"/>
      <c r="J1509" s="52"/>
      <c r="K1509" s="51" t="s">
        <v>69</v>
      </c>
      <c r="L1509" s="51"/>
      <c r="M1509" s="51"/>
      <c r="N1509" s="631"/>
      <c r="O1509" s="200"/>
      <c r="P1509" s="200"/>
      <c r="Q1509" s="200"/>
      <c r="R1509" s="200"/>
    </row>
    <row r="1510" spans="1:18" s="293" customFormat="1" hidden="1" outlineLevel="1" x14ac:dyDescent="0.25">
      <c r="A1510" s="51">
        <v>88</v>
      </c>
      <c r="B1510" s="626"/>
      <c r="C1510" s="51"/>
      <c r="D1510" s="51"/>
      <c r="E1510" s="51"/>
      <c r="F1510" s="52"/>
      <c r="G1510" s="51" t="s">
        <v>69</v>
      </c>
      <c r="H1510" s="336"/>
      <c r="I1510" s="51"/>
      <c r="J1510" s="52"/>
      <c r="K1510" s="51" t="s">
        <v>69</v>
      </c>
      <c r="L1510" s="51"/>
      <c r="M1510" s="51"/>
      <c r="N1510" s="631"/>
      <c r="O1510" s="200"/>
      <c r="P1510" s="200"/>
      <c r="Q1510" s="200"/>
      <c r="R1510" s="200"/>
    </row>
    <row r="1511" spans="1:18" s="293" customFormat="1" hidden="1" outlineLevel="1" x14ac:dyDescent="0.25">
      <c r="A1511" s="51">
        <v>89</v>
      </c>
      <c r="B1511" s="626"/>
      <c r="C1511" s="51"/>
      <c r="D1511" s="51"/>
      <c r="E1511" s="51"/>
      <c r="F1511" s="52"/>
      <c r="G1511" s="51" t="s">
        <v>69</v>
      </c>
      <c r="H1511" s="336"/>
      <c r="I1511" s="51"/>
      <c r="J1511" s="52"/>
      <c r="K1511" s="51" t="s">
        <v>69</v>
      </c>
      <c r="L1511" s="51"/>
      <c r="M1511" s="51"/>
      <c r="N1511" s="631"/>
      <c r="O1511" s="200"/>
      <c r="P1511" s="200"/>
      <c r="Q1511" s="200"/>
      <c r="R1511" s="200"/>
    </row>
    <row r="1512" spans="1:18" s="293" customFormat="1" hidden="1" outlineLevel="1" x14ac:dyDescent="0.25">
      <c r="A1512" s="51">
        <v>90</v>
      </c>
      <c r="B1512" s="626"/>
      <c r="C1512" s="51"/>
      <c r="D1512" s="51"/>
      <c r="E1512" s="51"/>
      <c r="F1512" s="52"/>
      <c r="G1512" s="51" t="s">
        <v>69</v>
      </c>
      <c r="H1512" s="336"/>
      <c r="I1512" s="51"/>
      <c r="J1512" s="52"/>
      <c r="K1512" s="51" t="s">
        <v>69</v>
      </c>
      <c r="L1512" s="51"/>
      <c r="M1512" s="51"/>
      <c r="N1512" s="631"/>
      <c r="O1512" s="200"/>
      <c r="P1512" s="200"/>
      <c r="Q1512" s="200"/>
      <c r="R1512" s="200"/>
    </row>
    <row r="1513" spans="1:18" s="293" customFormat="1" hidden="1" outlineLevel="1" x14ac:dyDescent="0.25">
      <c r="A1513" s="51">
        <v>91</v>
      </c>
      <c r="B1513" s="626"/>
      <c r="C1513" s="51"/>
      <c r="D1513" s="51"/>
      <c r="E1513" s="51"/>
      <c r="F1513" s="52"/>
      <c r="G1513" s="51" t="s">
        <v>69</v>
      </c>
      <c r="H1513" s="336"/>
      <c r="I1513" s="51"/>
      <c r="J1513" s="52"/>
      <c r="K1513" s="51" t="s">
        <v>69</v>
      </c>
      <c r="L1513" s="51"/>
      <c r="M1513" s="51"/>
      <c r="N1513" s="631"/>
    </row>
    <row r="1514" spans="1:18" s="293" customFormat="1" hidden="1" outlineLevel="1" x14ac:dyDescent="0.25">
      <c r="A1514" s="51">
        <v>92</v>
      </c>
      <c r="B1514" s="626"/>
      <c r="C1514" s="51"/>
      <c r="D1514" s="51"/>
      <c r="E1514" s="51"/>
      <c r="F1514" s="52"/>
      <c r="G1514" s="51" t="s">
        <v>69</v>
      </c>
      <c r="H1514" s="336"/>
      <c r="I1514" s="51"/>
      <c r="J1514" s="52"/>
      <c r="K1514" s="51" t="s">
        <v>69</v>
      </c>
      <c r="L1514" s="51"/>
      <c r="M1514" s="51"/>
      <c r="N1514" s="631"/>
    </row>
    <row r="1515" spans="1:18" s="293" customFormat="1" hidden="1" outlineLevel="1" x14ac:dyDescent="0.25">
      <c r="A1515" s="51">
        <v>93</v>
      </c>
      <c r="B1515" s="626"/>
      <c r="C1515" s="51"/>
      <c r="D1515" s="51"/>
      <c r="E1515" s="51"/>
      <c r="F1515" s="52"/>
      <c r="G1515" s="51" t="s">
        <v>69</v>
      </c>
      <c r="H1515" s="336"/>
      <c r="I1515" s="51"/>
      <c r="J1515" s="52"/>
      <c r="K1515" s="51" t="s">
        <v>69</v>
      </c>
      <c r="L1515" s="51"/>
      <c r="M1515" s="51"/>
      <c r="N1515" s="631"/>
    </row>
    <row r="1516" spans="1:18" s="293" customFormat="1" hidden="1" outlineLevel="1" x14ac:dyDescent="0.25">
      <c r="A1516" s="51">
        <v>94</v>
      </c>
      <c r="B1516" s="626"/>
      <c r="C1516" s="51"/>
      <c r="D1516" s="51"/>
      <c r="E1516" s="51"/>
      <c r="F1516" s="52"/>
      <c r="G1516" s="51" t="s">
        <v>69</v>
      </c>
      <c r="H1516" s="336"/>
      <c r="I1516" s="51"/>
      <c r="J1516" s="52"/>
      <c r="K1516" s="51" t="s">
        <v>69</v>
      </c>
      <c r="L1516" s="51"/>
      <c r="M1516" s="51"/>
      <c r="N1516" s="631"/>
    </row>
    <row r="1517" spans="1:18" s="293" customFormat="1" hidden="1" outlineLevel="1" x14ac:dyDescent="0.25">
      <c r="A1517" s="51">
        <v>95</v>
      </c>
      <c r="B1517" s="626"/>
      <c r="C1517" s="51"/>
      <c r="D1517" s="51"/>
      <c r="E1517" s="51"/>
      <c r="F1517" s="52"/>
      <c r="G1517" s="51" t="s">
        <v>69</v>
      </c>
      <c r="H1517" s="336"/>
      <c r="I1517" s="51"/>
      <c r="J1517" s="52"/>
      <c r="K1517" s="51" t="s">
        <v>69</v>
      </c>
      <c r="L1517" s="51"/>
      <c r="M1517" s="51"/>
      <c r="N1517" s="631"/>
    </row>
    <row r="1518" spans="1:18" s="293" customFormat="1" hidden="1" outlineLevel="1" x14ac:dyDescent="0.25">
      <c r="A1518" s="51">
        <v>96</v>
      </c>
      <c r="B1518" s="626"/>
      <c r="C1518" s="51"/>
      <c r="D1518" s="51"/>
      <c r="E1518" s="51"/>
      <c r="F1518" s="52"/>
      <c r="G1518" s="51" t="s">
        <v>69</v>
      </c>
      <c r="H1518" s="336"/>
      <c r="I1518" s="51"/>
      <c r="J1518" s="52"/>
      <c r="K1518" s="51" t="s">
        <v>69</v>
      </c>
      <c r="L1518" s="51"/>
      <c r="M1518" s="51"/>
      <c r="N1518" s="631"/>
    </row>
    <row r="1519" spans="1:18" s="293" customFormat="1" hidden="1" outlineLevel="1" x14ac:dyDescent="0.25">
      <c r="A1519" s="263">
        <v>97</v>
      </c>
      <c r="B1519" s="225"/>
      <c r="C1519" s="629"/>
      <c r="D1519" s="52"/>
      <c r="E1519" s="52"/>
      <c r="F1519" s="263"/>
      <c r="G1519" s="52"/>
      <c r="H1519" s="336"/>
      <c r="I1519" s="52"/>
      <c r="J1519" s="52"/>
      <c r="K1519" s="51" t="s">
        <v>69</v>
      </c>
      <c r="L1519" s="51"/>
      <c r="M1519" s="51"/>
      <c r="N1519" s="632"/>
    </row>
    <row r="1520" spans="1:18" s="293" customFormat="1" hidden="1" outlineLevel="1" x14ac:dyDescent="0.25">
      <c r="A1520" s="51">
        <v>98</v>
      </c>
      <c r="B1520" s="155"/>
      <c r="C1520" s="1"/>
      <c r="H1520" s="200"/>
      <c r="I1520" s="200"/>
      <c r="J1520" s="200"/>
      <c r="K1520" s="200"/>
      <c r="L1520" s="200"/>
      <c r="M1520" s="200"/>
      <c r="N1520" s="631"/>
    </row>
    <row r="1521" spans="1:14" s="293" customFormat="1" hidden="1" outlineLevel="1" x14ac:dyDescent="0.25">
      <c r="A1521" s="263">
        <v>99</v>
      </c>
      <c r="B1521" s="155"/>
      <c r="C1521" s="1"/>
      <c r="N1521" s="1"/>
    </row>
    <row r="1522" spans="1:14" s="293" customFormat="1" hidden="1" outlineLevel="1" x14ac:dyDescent="0.25">
      <c r="A1522" s="51">
        <v>100</v>
      </c>
      <c r="B1522" s="155"/>
      <c r="C1522" s="1"/>
      <c r="N1522" s="1"/>
    </row>
    <row r="1523" spans="1:14" s="293" customFormat="1" hidden="1" outlineLevel="1" x14ac:dyDescent="0.25">
      <c r="A1523" s="263">
        <v>101</v>
      </c>
      <c r="B1523" s="444"/>
      <c r="C1523" s="629"/>
      <c r="D1523" s="52"/>
      <c r="E1523" s="52"/>
      <c r="F1523" s="263"/>
      <c r="G1523" s="52"/>
      <c r="H1523" s="336"/>
      <c r="I1523" s="52"/>
      <c r="J1523" s="52"/>
      <c r="K1523" s="51"/>
      <c r="L1523" s="51"/>
      <c r="M1523" s="51"/>
      <c r="N1523" s="632"/>
    </row>
    <row r="1524" spans="1:14" s="293" customFormat="1" hidden="1" outlineLevel="1" x14ac:dyDescent="0.25">
      <c r="A1524" s="51">
        <v>102</v>
      </c>
      <c r="B1524" s="444"/>
      <c r="C1524" s="629"/>
      <c r="D1524" s="52"/>
      <c r="E1524" s="52"/>
      <c r="F1524" s="263"/>
      <c r="G1524" s="52"/>
      <c r="H1524" s="336"/>
      <c r="I1524" s="52"/>
      <c r="J1524" s="52"/>
      <c r="K1524" s="51"/>
      <c r="L1524" s="51"/>
      <c r="M1524" s="51"/>
      <c r="N1524" s="632"/>
    </row>
    <row r="1525" spans="1:14" s="293" customFormat="1" hidden="1" outlineLevel="1" x14ac:dyDescent="0.25">
      <c r="A1525" s="263">
        <v>103</v>
      </c>
      <c r="B1525" s="444"/>
      <c r="C1525" s="629"/>
      <c r="D1525" s="52"/>
      <c r="E1525" s="52"/>
      <c r="F1525" s="263"/>
      <c r="G1525" s="52"/>
      <c r="H1525" s="336"/>
      <c r="I1525" s="52"/>
      <c r="J1525" s="52"/>
      <c r="K1525" s="51"/>
      <c r="L1525" s="51"/>
      <c r="M1525" s="51"/>
      <c r="N1525" s="632"/>
    </row>
    <row r="1526" spans="1:14" s="293" customFormat="1" hidden="1" outlineLevel="1" x14ac:dyDescent="0.25">
      <c r="A1526" s="51">
        <v>104</v>
      </c>
      <c r="B1526" s="444"/>
      <c r="C1526" s="629"/>
      <c r="D1526" s="52"/>
      <c r="E1526" s="52"/>
      <c r="F1526" s="263"/>
      <c r="G1526" s="52"/>
      <c r="H1526" s="336"/>
      <c r="I1526" s="52"/>
      <c r="J1526" s="52"/>
      <c r="K1526" s="51"/>
      <c r="L1526" s="51"/>
      <c r="M1526" s="51"/>
      <c r="N1526" s="632"/>
    </row>
    <row r="1527" spans="1:14" s="293" customFormat="1" hidden="1" outlineLevel="1" x14ac:dyDescent="0.25">
      <c r="A1527" s="263">
        <v>105</v>
      </c>
      <c r="B1527" s="444"/>
      <c r="C1527" s="629"/>
      <c r="D1527" s="52"/>
      <c r="E1527" s="52"/>
      <c r="F1527" s="263"/>
      <c r="G1527" s="52"/>
      <c r="H1527" s="336"/>
      <c r="I1527" s="52"/>
      <c r="J1527" s="52"/>
      <c r="K1527" s="51"/>
      <c r="L1527" s="51"/>
      <c r="M1527" s="51"/>
      <c r="N1527" s="632"/>
    </row>
    <row r="1528" spans="1:14" s="293" customFormat="1" hidden="1" outlineLevel="1" x14ac:dyDescent="0.25">
      <c r="A1528" s="51">
        <v>106</v>
      </c>
      <c r="B1528" s="444"/>
      <c r="C1528" s="629"/>
      <c r="D1528" s="52"/>
      <c r="E1528" s="52"/>
      <c r="F1528" s="263"/>
      <c r="G1528" s="52"/>
      <c r="H1528" s="336"/>
      <c r="I1528" s="52"/>
      <c r="J1528" s="52"/>
      <c r="K1528" s="51"/>
      <c r="L1528" s="51"/>
      <c r="M1528" s="51"/>
      <c r="N1528" s="632"/>
    </row>
    <row r="1529" spans="1:14" s="293" customFormat="1" hidden="1" outlineLevel="1" x14ac:dyDescent="0.25">
      <c r="A1529" s="263">
        <v>107</v>
      </c>
      <c r="B1529" s="444"/>
      <c r="C1529" s="629"/>
      <c r="D1529" s="52"/>
      <c r="E1529" s="52"/>
      <c r="F1529" s="263"/>
      <c r="G1529" s="52"/>
      <c r="H1529" s="336"/>
      <c r="I1529" s="52"/>
      <c r="J1529" s="52"/>
      <c r="K1529" s="51"/>
      <c r="L1529" s="51"/>
      <c r="M1529" s="51"/>
      <c r="N1529" s="632"/>
    </row>
    <row r="1530" spans="1:14" s="293" customFormat="1" hidden="1" outlineLevel="1" x14ac:dyDescent="0.25">
      <c r="A1530" s="51">
        <v>108</v>
      </c>
      <c r="B1530" s="444"/>
      <c r="C1530" s="629"/>
      <c r="D1530" s="52"/>
      <c r="E1530" s="52"/>
      <c r="F1530" s="263"/>
      <c r="G1530" s="52"/>
      <c r="H1530" s="336"/>
      <c r="I1530" s="52"/>
      <c r="J1530" s="52"/>
      <c r="K1530" s="51"/>
      <c r="L1530" s="51"/>
      <c r="M1530" s="51"/>
      <c r="N1530" s="632"/>
    </row>
    <row r="1531" spans="1:14" s="293" customFormat="1" hidden="1" outlineLevel="1" x14ac:dyDescent="0.25">
      <c r="A1531" s="263">
        <v>109</v>
      </c>
      <c r="B1531" s="444"/>
      <c r="C1531" s="629"/>
      <c r="D1531" s="52"/>
      <c r="E1531" s="52"/>
      <c r="F1531" s="263"/>
      <c r="G1531" s="52"/>
      <c r="H1531" s="336"/>
      <c r="I1531" s="52"/>
      <c r="J1531" s="52"/>
      <c r="K1531" s="51"/>
      <c r="L1531" s="51"/>
      <c r="M1531" s="51"/>
      <c r="N1531" s="632"/>
    </row>
    <row r="1532" spans="1:14" s="293" customFormat="1" hidden="1" outlineLevel="1" x14ac:dyDescent="0.25">
      <c r="A1532" s="51">
        <v>110</v>
      </c>
      <c r="B1532" s="444"/>
      <c r="C1532" s="629"/>
      <c r="D1532" s="52"/>
      <c r="E1532" s="52"/>
      <c r="F1532" s="263"/>
      <c r="G1532" s="52"/>
      <c r="H1532" s="336"/>
      <c r="I1532" s="52"/>
      <c r="J1532" s="52"/>
      <c r="K1532" s="51"/>
      <c r="L1532" s="51"/>
      <c r="M1532" s="51"/>
      <c r="N1532" s="632"/>
    </row>
    <row r="1533" spans="1:14" s="293" customFormat="1" hidden="1" outlineLevel="1" x14ac:dyDescent="0.25">
      <c r="A1533" s="263">
        <v>111</v>
      </c>
      <c r="B1533" s="444"/>
      <c r="C1533" s="629"/>
      <c r="D1533" s="52"/>
      <c r="E1533" s="52"/>
      <c r="F1533" s="263"/>
      <c r="G1533" s="52"/>
      <c r="H1533" s="336"/>
      <c r="I1533" s="52"/>
      <c r="J1533" s="52"/>
      <c r="K1533" s="51"/>
      <c r="L1533" s="51"/>
      <c r="M1533" s="51"/>
      <c r="N1533" s="632"/>
    </row>
    <row r="1534" spans="1:14" s="293" customFormat="1" hidden="1" outlineLevel="1" x14ac:dyDescent="0.25">
      <c r="A1534" s="51">
        <v>112</v>
      </c>
      <c r="B1534" s="444"/>
      <c r="C1534" s="629"/>
      <c r="D1534" s="52"/>
      <c r="E1534" s="52"/>
      <c r="F1534" s="263"/>
      <c r="G1534" s="52"/>
      <c r="H1534" s="336"/>
      <c r="I1534" s="52"/>
      <c r="J1534" s="52"/>
      <c r="K1534" s="51"/>
      <c r="L1534" s="51"/>
      <c r="M1534" s="51"/>
      <c r="N1534" s="632"/>
    </row>
    <row r="1535" spans="1:14" s="293" customFormat="1" hidden="1" outlineLevel="1" x14ac:dyDescent="0.25">
      <c r="A1535" s="263">
        <v>113</v>
      </c>
      <c r="B1535" s="444"/>
      <c r="C1535" s="629"/>
      <c r="D1535" s="52"/>
      <c r="E1535" s="52"/>
      <c r="F1535" s="263"/>
      <c r="G1535" s="52"/>
      <c r="H1535" s="336"/>
      <c r="I1535" s="52"/>
      <c r="J1535" s="52"/>
      <c r="K1535" s="51"/>
      <c r="L1535" s="51"/>
      <c r="M1535" s="51"/>
      <c r="N1535" s="632"/>
    </row>
    <row r="1536" spans="1:14" s="293" customFormat="1" hidden="1" outlineLevel="1" x14ac:dyDescent="0.25">
      <c r="A1536" s="51">
        <v>114</v>
      </c>
      <c r="B1536" s="444"/>
      <c r="C1536" s="629"/>
      <c r="D1536" s="52"/>
      <c r="E1536" s="52"/>
      <c r="F1536" s="263"/>
      <c r="G1536" s="52"/>
      <c r="H1536" s="336"/>
      <c r="I1536" s="52"/>
      <c r="J1536" s="52"/>
      <c r="K1536" s="51"/>
      <c r="L1536" s="51"/>
      <c r="M1536" s="51"/>
      <c r="N1536" s="632"/>
    </row>
    <row r="1537" spans="1:14" s="293" customFormat="1" hidden="1" outlineLevel="1" x14ac:dyDescent="0.25">
      <c r="A1537" s="263">
        <v>115</v>
      </c>
      <c r="B1537" s="444"/>
      <c r="C1537" s="629"/>
      <c r="D1537" s="52"/>
      <c r="E1537" s="52"/>
      <c r="F1537" s="263"/>
      <c r="G1537" s="52"/>
      <c r="H1537" s="336"/>
      <c r="I1537" s="52"/>
      <c r="J1537" s="52"/>
      <c r="K1537" s="51"/>
      <c r="L1537" s="51"/>
      <c r="M1537" s="51"/>
      <c r="N1537" s="632"/>
    </row>
    <row r="1538" spans="1:14" s="293" customFormat="1" hidden="1" outlineLevel="1" x14ac:dyDescent="0.25">
      <c r="A1538" s="51">
        <v>116</v>
      </c>
      <c r="B1538" s="444"/>
      <c r="C1538" s="629"/>
      <c r="D1538" s="52"/>
      <c r="E1538" s="52"/>
      <c r="F1538" s="263"/>
      <c r="G1538" s="52"/>
      <c r="H1538" s="336"/>
      <c r="I1538" s="52"/>
      <c r="J1538" s="52"/>
      <c r="K1538" s="51"/>
      <c r="L1538" s="51"/>
      <c r="M1538" s="51"/>
      <c r="N1538" s="632"/>
    </row>
    <row r="1539" spans="1:14" s="293" customFormat="1" hidden="1" outlineLevel="1" x14ac:dyDescent="0.25">
      <c r="A1539" s="263">
        <v>117</v>
      </c>
      <c r="B1539" s="444"/>
      <c r="C1539" s="629"/>
      <c r="D1539" s="52"/>
      <c r="E1539" s="52"/>
      <c r="F1539" s="263"/>
      <c r="G1539" s="52"/>
      <c r="H1539" s="336"/>
      <c r="I1539" s="52"/>
      <c r="J1539" s="52"/>
      <c r="K1539" s="51"/>
      <c r="L1539" s="51"/>
      <c r="M1539" s="51"/>
      <c r="N1539" s="632"/>
    </row>
    <row r="1540" spans="1:14" s="293" customFormat="1" hidden="1" outlineLevel="1" x14ac:dyDescent="0.25">
      <c r="A1540" s="51">
        <v>118</v>
      </c>
      <c r="B1540" s="444"/>
      <c r="C1540" s="629"/>
      <c r="D1540" s="52"/>
      <c r="E1540" s="52"/>
      <c r="F1540" s="263"/>
      <c r="G1540" s="52"/>
      <c r="H1540" s="336"/>
      <c r="I1540" s="52"/>
      <c r="J1540" s="52"/>
      <c r="K1540" s="51"/>
      <c r="L1540" s="51"/>
      <c r="M1540" s="51"/>
      <c r="N1540" s="632"/>
    </row>
    <row r="1541" spans="1:14" s="293" customFormat="1" hidden="1" outlineLevel="1" x14ac:dyDescent="0.25">
      <c r="A1541" s="263">
        <v>119</v>
      </c>
      <c r="B1541" s="444"/>
      <c r="C1541" s="629"/>
      <c r="D1541" s="52"/>
      <c r="E1541" s="52"/>
      <c r="F1541" s="263"/>
      <c r="G1541" s="52"/>
      <c r="H1541" s="336"/>
      <c r="I1541" s="52"/>
      <c r="J1541" s="52"/>
      <c r="K1541" s="51"/>
      <c r="L1541" s="51"/>
      <c r="M1541" s="51"/>
      <c r="N1541" s="632"/>
    </row>
    <row r="1542" spans="1:14" s="293" customFormat="1" hidden="1" outlineLevel="1" x14ac:dyDescent="0.25">
      <c r="A1542" s="51">
        <v>120</v>
      </c>
      <c r="B1542" s="444"/>
      <c r="C1542" s="629"/>
      <c r="D1542" s="52"/>
      <c r="E1542" s="52"/>
      <c r="F1542" s="263"/>
      <c r="G1542" s="52"/>
      <c r="H1542" s="336"/>
      <c r="I1542" s="52"/>
      <c r="J1542" s="52"/>
      <c r="K1542" s="51"/>
      <c r="L1542" s="51"/>
      <c r="M1542" s="51"/>
      <c r="N1542" s="632"/>
    </row>
    <row r="1543" spans="1:14" s="293" customFormat="1" hidden="1" outlineLevel="1" x14ac:dyDescent="0.25">
      <c r="A1543" s="263">
        <v>121</v>
      </c>
      <c r="B1543" s="444"/>
      <c r="C1543" s="629"/>
      <c r="D1543" s="52"/>
      <c r="E1543" s="52"/>
      <c r="F1543" s="263"/>
      <c r="G1543" s="52"/>
      <c r="H1543" s="336"/>
      <c r="I1543" s="52"/>
      <c r="J1543" s="52"/>
      <c r="K1543" s="51"/>
      <c r="L1543" s="51"/>
      <c r="M1543" s="51"/>
      <c r="N1543" s="632"/>
    </row>
    <row r="1544" spans="1:14" s="293" customFormat="1" hidden="1" outlineLevel="1" x14ac:dyDescent="0.25">
      <c r="A1544" s="51">
        <v>122</v>
      </c>
      <c r="B1544" s="444"/>
      <c r="C1544" s="629"/>
      <c r="D1544" s="52"/>
      <c r="E1544" s="52"/>
      <c r="F1544" s="263"/>
      <c r="G1544" s="52"/>
      <c r="H1544" s="336"/>
      <c r="I1544" s="52"/>
      <c r="J1544" s="52"/>
      <c r="K1544" s="51"/>
      <c r="L1544" s="51"/>
      <c r="M1544" s="51"/>
      <c r="N1544" s="632"/>
    </row>
    <row r="1545" spans="1:14" s="293" customFormat="1" hidden="1" outlineLevel="1" x14ac:dyDescent="0.25">
      <c r="A1545" s="263">
        <v>123</v>
      </c>
      <c r="B1545" s="444"/>
      <c r="C1545" s="629"/>
      <c r="D1545" s="52"/>
      <c r="E1545" s="52"/>
      <c r="F1545" s="263"/>
      <c r="G1545" s="52"/>
      <c r="H1545" s="336"/>
      <c r="I1545" s="52"/>
      <c r="J1545" s="52"/>
      <c r="K1545" s="51"/>
      <c r="L1545" s="51"/>
      <c r="M1545" s="51"/>
      <c r="N1545" s="632"/>
    </row>
    <row r="1546" spans="1:14" s="293" customFormat="1" hidden="1" outlineLevel="1" x14ac:dyDescent="0.25">
      <c r="A1546" s="51">
        <v>124</v>
      </c>
      <c r="B1546" s="444"/>
      <c r="C1546" s="629"/>
      <c r="D1546" s="52"/>
      <c r="E1546" s="52"/>
      <c r="F1546" s="263"/>
      <c r="G1546" s="52"/>
      <c r="H1546" s="336"/>
      <c r="I1546" s="52"/>
      <c r="J1546" s="52"/>
      <c r="K1546" s="51"/>
      <c r="L1546" s="51"/>
      <c r="M1546" s="51"/>
      <c r="N1546" s="632"/>
    </row>
    <row r="1547" spans="1:14" s="293" customFormat="1" hidden="1" outlineLevel="1" x14ac:dyDescent="0.25">
      <c r="A1547" s="263">
        <v>125</v>
      </c>
      <c r="B1547" s="444"/>
      <c r="C1547" s="629"/>
      <c r="D1547" s="52"/>
      <c r="E1547" s="52"/>
      <c r="F1547" s="263"/>
      <c r="G1547" s="52"/>
      <c r="H1547" s="336"/>
      <c r="I1547" s="52"/>
      <c r="J1547" s="52"/>
      <c r="K1547" s="51"/>
      <c r="L1547" s="51"/>
      <c r="M1547" s="51"/>
      <c r="N1547" s="632"/>
    </row>
    <row r="1548" spans="1:14" s="293" customFormat="1" hidden="1" outlineLevel="1" x14ac:dyDescent="0.25">
      <c r="A1548" s="51">
        <v>126</v>
      </c>
      <c r="B1548" s="444"/>
      <c r="C1548" s="629"/>
      <c r="D1548" s="52"/>
      <c r="E1548" s="52"/>
      <c r="F1548" s="263"/>
      <c r="G1548" s="52"/>
      <c r="H1548" s="336"/>
      <c r="I1548" s="52"/>
      <c r="J1548" s="52"/>
      <c r="K1548" s="51"/>
      <c r="L1548" s="51"/>
      <c r="M1548" s="51"/>
      <c r="N1548" s="632"/>
    </row>
    <row r="1549" spans="1:14" s="293" customFormat="1" hidden="1" outlineLevel="1" x14ac:dyDescent="0.25">
      <c r="A1549" s="263">
        <v>127</v>
      </c>
      <c r="B1549" s="444"/>
      <c r="C1549" s="629"/>
      <c r="D1549" s="52"/>
      <c r="E1549" s="52"/>
      <c r="F1549" s="263"/>
      <c r="G1549" s="52"/>
      <c r="H1549" s="336"/>
      <c r="I1549" s="52"/>
      <c r="J1549" s="52"/>
      <c r="K1549" s="51"/>
      <c r="L1549" s="51"/>
      <c r="M1549" s="51"/>
      <c r="N1549" s="632"/>
    </row>
    <row r="1550" spans="1:14" s="293" customFormat="1" hidden="1" outlineLevel="1" x14ac:dyDescent="0.25">
      <c r="A1550" s="51">
        <v>128</v>
      </c>
      <c r="B1550" s="444"/>
      <c r="C1550" s="629"/>
      <c r="D1550" s="52"/>
      <c r="E1550" s="52"/>
      <c r="F1550" s="263"/>
      <c r="G1550" s="52"/>
      <c r="H1550" s="336"/>
      <c r="I1550" s="52"/>
      <c r="J1550" s="52"/>
      <c r="K1550" s="51"/>
      <c r="L1550" s="51"/>
      <c r="M1550" s="51"/>
      <c r="N1550" s="632"/>
    </row>
  </sheetData>
  <mergeCells count="2">
    <mergeCell ref="F1:I1"/>
    <mergeCell ref="J1:M1"/>
  </mergeCells>
  <phoneticPr fontId="16" type="noConversion"/>
  <dataValidations count="6">
    <dataValidation type="list" allowBlank="1" showInputMessage="1" showErrorMessage="1" sqref="J520 J133 J262 J4 J391">
      <formula1>INV</formula1>
    </dataValidation>
    <dataValidation type="list" allowBlank="1" showInputMessage="1" showErrorMessage="1" sqref="K549 G520:G549 K520:K521 K524:K545 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H1390 H745 H1261 H1132 H1519 H874 H1003 L522 H616 L92 L8 L137 L5 L214 L343 L134 L472 L266 L263 L395 L392">
      <formula1>" "</formula1>
    </dataValidation>
    <dataValidation type="whole" operator="greaterThan" allowBlank="1" showInputMessage="1" showErrorMessage="1" sqref="I541 I531:I532 I536:I537 I526:I527 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538:I540 I528:I530 I533:I535 I37:I39 I424:I426 I439:I441 I295:I297 I166:I168 I156:I158 I161:I163 I57:I60 I171:I173 I52:I54 I285:I287 I290:I292 I186:I189 I315:I318 I300:I302 I47:I49 I444:I447 I176:I178 I181:I183 I305:I307 I42:I44 I434:I436 I414:I416 I419:I421 I310:I312 I429:I431">
      <formula1>1</formula1>
    </dataValidation>
    <dataValidation type="list" allowBlank="1" showInputMessage="1" showErrorMessage="1" sqref="F1390 F1394:F1421 F1519 F745 F749:F776 F874 F878:F905 F1003 F1007:F1034 F1132 F1136:F1163 F1261 F1523:F1550 F1265:F1292 H543">
      <formula1>#REF!</formula1>
    </dataValidation>
  </dataValidations>
  <pageMargins left="0.7" right="0.7" top="0.75" bottom="0.75" header="0.3" footer="0.3"/>
  <pageSetup paperSize="9" orientation="landscape"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14:formula1>
            <xm:f>'D:\Транснефть\Прикамье\Пермь 1 и 4\[МНС-1_Пермь в6 защиты.xlsm]Системный'!#REF!</xm:f>
          </x14:formula1>
          <xm:sqref>L520 L4 L262 L133 L391</xm:sqref>
        </x14:dataValidation>
        <x14:dataValidation type="list" allowBlank="1" showInputMessage="1" showErrorMessage="1">
          <x14:formula1>
            <xm:f>'D:\Work\Project7 (ВСТО2)\НПС2\ПО\trunk\МНС\ИО\[ВСТО II НПС-2 МНС.XLSM]Системный'!#REF!</xm:f>
          </x14:formula1>
          <xm:sqref>L526:L542 H554 J526:J542 F550:F554 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'C:\UserFiles\Work\Project11 (Хохлы)\ПО\trunk\МНС+ПНС\ИО\[Хохлы МНС+ПНС ИО new.xlsm]Системный'!#REF!</xm:f>
          </x14:formula1>
          <xm:sqref>J521 J549 L524:L525 L521 H544:H550 L543:L545 J524:J525 J543:J545 F520:F549 F616 F620:F647 H520:H542 L549</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'D:\projects\SSN Lopatino\Конфигуратор\SSN\VU\[Лопатино.xlsm]Системный'!#REF!</xm:f>
          </x14:formula1>
          <xm:sqref>H36</xm:sqref>
        </x14:dataValidation>
        <x14:dataValidation type="list" allowBlank="1" showInputMessage="1" showErrorMessage="1">
          <x14:formula1>
            <xm:f>'D:\projects\SSN Lopatino\Конфигуратор\SSN\VU\[Лопатино.xlsm]Системный'!#REF!</xm:f>
          </x14:formula1>
          <xm:sqref>H35</xm:sqref>
        </x14:dataValidation>
        <x14:dataValidation type="list" allowBlank="1" showInputMessage="1" showErrorMessage="1">
          <x14:formula1>
            <xm:f>'D:\projects\SSN Lopatino\Конфигуратор\SSN\VU\[Лопатино.xlsm]Системный'!#REF!</xm:f>
          </x14:formula1>
          <xm:sqref>H24</xm:sqref>
        </x14:dataValidation>
        <x14:dataValidation type="list" allowBlank="1" showInputMessage="1" showErrorMessage="1">
          <x14:formula1>
            <xm:f>'D:\projects\SSN Lopatino\Конфигуратор\SSN\VU\[Лопатино.xlsm]Системный'!#REF!</xm:f>
          </x14:formula1>
          <xm:sqref>H23</xm:sqref>
        </x14:dataValidation>
        <x14:dataValidation type="list" allowBlank="1" showInputMessage="1" showErrorMessage="1">
          <x14:formula1>
            <xm:f>'D:\projects\SSN Lopatino\Конфигуратор\SSN\VU\[Лопатино.xlsm]Системный'!#REF!</xm:f>
          </x14:formula1>
          <xm:sqref>H5</xm:sqref>
        </x14:dataValidation>
        <x14:dataValidation type="list" allowBlank="1" showInputMessage="1" showErrorMessage="1">
          <x14:formula1>
            <xm:f>'D:\projects\SSN Lopatino\Конфигуратор\SSN\VU\[Лопатино.xlsm]Системный'!#REF!</xm:f>
          </x14:formula1>
          <xm:sqref>H141 H270 H399</xm:sqref>
        </x14:dataValidation>
        <x14:dataValidation type="list" allowBlank="1" showInputMessage="1" showErrorMessage="1">
          <x14:formula1>
            <xm:f>'D:\projects\SSN Lopatino\Конфигуратор\SSN\VU\[Лопатино.xlsm]Системный'!#REF!</xm:f>
          </x14:formula1>
          <xm:sqref>H277 H148 H152 H281 H406 H410</xm:sqref>
        </x14:dataValidation>
        <x14:dataValidation type="list" allowBlank="1" showInputMessage="1" showErrorMessage="1">
          <x14:formula1>
            <xm:f>'C:\Users\User\Google Диск (scadtech.ufa@gmail.com)\Проекты\Starolikeevo\МНС\4_ГЕНЕРАТОР\[starolikeevolpds_mns2.XLSM]Системный'!#REF!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'D:\projects\SSN Lopatino\Конфигуратор\SSN\VU\[Лопатино.xlsm]Системный'!#REF!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J100 F496:F518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J183"/>
  <sheetViews>
    <sheetView zoomScale="70" zoomScaleNormal="70" workbookViewId="0">
      <pane xSplit="3" ySplit="2" topLeftCell="P3" activePane="bottomRight" state="frozen"/>
      <selection activeCell="B607" sqref="B607"/>
      <selection pane="topRight" activeCell="B607" sqref="B607"/>
      <selection pane="bottomLeft" activeCell="B607" sqref="B607"/>
      <selection pane="bottomRight" activeCell="AG16" sqref="AG16"/>
    </sheetView>
  </sheetViews>
  <sheetFormatPr defaultColWidth="9.140625" defaultRowHeight="15" x14ac:dyDescent="0.25"/>
  <cols>
    <col min="1" max="1" width="8.85546875" style="3" customWidth="1"/>
    <col min="2" max="2" width="104.7109375" style="221" customWidth="1"/>
    <col min="3" max="3" width="16.28515625" style="37" customWidth="1"/>
    <col min="4" max="4" width="10.28515625" style="37" customWidth="1"/>
    <col min="5" max="5" width="12.7109375" style="37" customWidth="1"/>
    <col min="6" max="6" width="6.7109375" style="37" customWidth="1"/>
    <col min="7" max="7" width="9.42578125" style="37" customWidth="1"/>
    <col min="8" max="8" width="14" style="37" customWidth="1"/>
    <col min="9" max="9" width="25" style="37" customWidth="1"/>
    <col min="10" max="10" width="59.85546875" style="37" customWidth="1"/>
    <col min="11" max="12" width="14" style="37" customWidth="1"/>
    <col min="13" max="13" width="25" style="37" customWidth="1"/>
    <col min="14" max="14" width="25.42578125" style="37" customWidth="1"/>
    <col min="15" max="15" width="14" style="37" customWidth="1"/>
    <col min="16" max="16" width="20.42578125" style="293" customWidth="1"/>
    <col min="17" max="17" width="20.5703125" style="293" customWidth="1"/>
    <col min="18" max="18" width="15.5703125" style="3" customWidth="1"/>
    <col min="19" max="20" width="23" style="293" bestFit="1" customWidth="1"/>
    <col min="21" max="16384" width="9.140625" style="293"/>
  </cols>
  <sheetData>
    <row r="1" spans="1:36" ht="15.75" thickBot="1" x14ac:dyDescent="0.3">
      <c r="H1" s="945" t="s">
        <v>74</v>
      </c>
      <c r="I1" s="945"/>
      <c r="J1" s="945"/>
      <c r="K1" s="945"/>
      <c r="L1" s="945" t="s">
        <v>75</v>
      </c>
      <c r="M1" s="945"/>
      <c r="N1" s="945"/>
      <c r="O1" s="945"/>
    </row>
    <row r="2" spans="1:36" ht="15.75" thickBot="1" x14ac:dyDescent="0.3">
      <c r="A2" s="16" t="s">
        <v>0</v>
      </c>
      <c r="B2" s="38" t="s">
        <v>26</v>
      </c>
      <c r="C2" s="38" t="s">
        <v>2</v>
      </c>
      <c r="D2" s="38" t="s">
        <v>27</v>
      </c>
      <c r="E2" s="38" t="s">
        <v>28</v>
      </c>
      <c r="F2" s="38" t="s">
        <v>29</v>
      </c>
      <c r="G2" s="38" t="s">
        <v>30</v>
      </c>
      <c r="H2" s="43" t="s">
        <v>49</v>
      </c>
      <c r="I2" s="44" t="s">
        <v>50</v>
      </c>
      <c r="J2" s="43" t="s">
        <v>73</v>
      </c>
      <c r="K2" s="43" t="s">
        <v>0</v>
      </c>
      <c r="L2" s="43" t="s">
        <v>49</v>
      </c>
      <c r="M2" s="44" t="s">
        <v>50</v>
      </c>
      <c r="N2" s="43" t="s">
        <v>73</v>
      </c>
      <c r="O2" s="43" t="s">
        <v>0</v>
      </c>
      <c r="P2" s="43" t="s">
        <v>1370</v>
      </c>
      <c r="Q2" s="43" t="s">
        <v>1371</v>
      </c>
      <c r="R2" s="43" t="s">
        <v>1574</v>
      </c>
      <c r="S2" s="44" t="s">
        <v>2165</v>
      </c>
      <c r="T2" s="44" t="s">
        <v>2166</v>
      </c>
      <c r="AJ2" s="3" t="s">
        <v>34</v>
      </c>
    </row>
    <row r="3" spans="1:36" x14ac:dyDescent="0.25">
      <c r="A3" s="254">
        <v>1</v>
      </c>
      <c r="B3" s="119" t="s">
        <v>7336</v>
      </c>
      <c r="C3" s="149" t="s">
        <v>5184</v>
      </c>
      <c r="D3" s="149" t="s">
        <v>31</v>
      </c>
      <c r="E3" s="149">
        <v>35</v>
      </c>
      <c r="F3" s="149">
        <v>1</v>
      </c>
      <c r="G3" s="149">
        <v>0</v>
      </c>
      <c r="H3" s="149" t="s">
        <v>71</v>
      </c>
      <c r="I3" s="149" t="s">
        <v>68</v>
      </c>
      <c r="J3" s="149" t="s">
        <v>72</v>
      </c>
      <c r="K3" s="149">
        <v>6</v>
      </c>
      <c r="L3" s="149"/>
      <c r="M3" s="149"/>
      <c r="N3" s="149"/>
      <c r="O3" s="149"/>
      <c r="P3" s="193">
        <v>1</v>
      </c>
      <c r="Q3" s="267">
        <v>0</v>
      </c>
      <c r="R3" s="256"/>
      <c r="S3" s="176"/>
      <c r="T3" s="176"/>
      <c r="AJ3" s="17" t="s">
        <v>31</v>
      </c>
    </row>
    <row r="4" spans="1:36" x14ac:dyDescent="0.25">
      <c r="A4" s="254">
        <v>2</v>
      </c>
      <c r="B4" s="119" t="s">
        <v>7337</v>
      </c>
      <c r="C4" s="149" t="s">
        <v>5408</v>
      </c>
      <c r="D4" s="149" t="s">
        <v>31</v>
      </c>
      <c r="E4" s="149">
        <v>35</v>
      </c>
      <c r="F4" s="149">
        <v>1</v>
      </c>
      <c r="G4" s="149">
        <v>0</v>
      </c>
      <c r="H4" s="149" t="s">
        <v>71</v>
      </c>
      <c r="I4" s="149" t="s">
        <v>68</v>
      </c>
      <c r="J4" s="149" t="s">
        <v>72</v>
      </c>
      <c r="K4" s="149">
        <v>9</v>
      </c>
      <c r="L4" s="149"/>
      <c r="M4" s="149"/>
      <c r="N4" s="149"/>
      <c r="O4" s="149"/>
      <c r="P4" s="193">
        <v>1</v>
      </c>
      <c r="Q4" s="229">
        <v>0</v>
      </c>
      <c r="R4" s="256"/>
      <c r="S4" s="176"/>
      <c r="T4" s="176"/>
      <c r="AJ4" s="58" t="s">
        <v>32</v>
      </c>
    </row>
    <row r="5" spans="1:36" ht="15.75" thickBot="1" x14ac:dyDescent="0.3">
      <c r="A5" s="254">
        <v>3</v>
      </c>
      <c r="B5" s="119" t="s">
        <v>7338</v>
      </c>
      <c r="C5" s="149" t="s">
        <v>5648</v>
      </c>
      <c r="D5" s="149" t="s">
        <v>31</v>
      </c>
      <c r="E5" s="149">
        <v>35</v>
      </c>
      <c r="F5" s="149">
        <v>1</v>
      </c>
      <c r="G5" s="149">
        <v>0</v>
      </c>
      <c r="H5" s="149" t="s">
        <v>71</v>
      </c>
      <c r="I5" s="149" t="s">
        <v>68</v>
      </c>
      <c r="J5" s="149" t="s">
        <v>72</v>
      </c>
      <c r="K5" s="149">
        <v>12</v>
      </c>
      <c r="L5" s="149"/>
      <c r="M5" s="149"/>
      <c r="N5" s="149"/>
      <c r="O5" s="149"/>
      <c r="P5" s="193">
        <v>1</v>
      </c>
      <c r="Q5" s="229">
        <v>0</v>
      </c>
      <c r="R5" s="256"/>
      <c r="S5" s="176"/>
      <c r="T5" s="176"/>
      <c r="AJ5" s="59" t="s">
        <v>33</v>
      </c>
    </row>
    <row r="6" spans="1:36" x14ac:dyDescent="0.25">
      <c r="A6" s="254">
        <v>4</v>
      </c>
      <c r="B6" s="119" t="s">
        <v>7339</v>
      </c>
      <c r="C6" s="149" t="s">
        <v>5735</v>
      </c>
      <c r="D6" s="149" t="s">
        <v>31</v>
      </c>
      <c r="E6" s="149">
        <v>35</v>
      </c>
      <c r="F6" s="149">
        <v>1</v>
      </c>
      <c r="G6" s="149">
        <v>0</v>
      </c>
      <c r="H6" s="149" t="s">
        <v>71</v>
      </c>
      <c r="I6" s="149" t="s">
        <v>68</v>
      </c>
      <c r="J6" s="149" t="s">
        <v>72</v>
      </c>
      <c r="K6" s="149">
        <v>15</v>
      </c>
      <c r="L6" s="149"/>
      <c r="M6" s="149"/>
      <c r="N6" s="149"/>
      <c r="O6" s="149"/>
      <c r="P6" s="193">
        <v>1</v>
      </c>
      <c r="Q6" s="229">
        <v>0</v>
      </c>
      <c r="R6" s="256"/>
      <c r="S6" s="176"/>
      <c r="T6" s="176"/>
    </row>
    <row r="7" spans="1:36" x14ac:dyDescent="0.25">
      <c r="A7" s="254">
        <v>5</v>
      </c>
      <c r="B7" s="119" t="s">
        <v>7340</v>
      </c>
      <c r="C7" s="149" t="s">
        <v>5182</v>
      </c>
      <c r="D7" s="149" t="s">
        <v>31</v>
      </c>
      <c r="E7" s="149">
        <v>35</v>
      </c>
      <c r="F7" s="149">
        <v>1</v>
      </c>
      <c r="G7" s="149">
        <v>0</v>
      </c>
      <c r="H7" s="149" t="s">
        <v>71</v>
      </c>
      <c r="I7" s="149" t="s">
        <v>68</v>
      </c>
      <c r="J7" s="149" t="s">
        <v>72</v>
      </c>
      <c r="K7" s="149">
        <v>3</v>
      </c>
      <c r="L7" s="149"/>
      <c r="M7" s="149"/>
      <c r="N7" s="149"/>
      <c r="O7" s="149"/>
      <c r="P7" s="193">
        <v>1</v>
      </c>
      <c r="Q7" s="229">
        <v>0</v>
      </c>
      <c r="R7" s="256"/>
      <c r="S7" s="176"/>
      <c r="T7" s="176"/>
    </row>
    <row r="8" spans="1:36" x14ac:dyDescent="0.25">
      <c r="A8" s="254">
        <v>6</v>
      </c>
      <c r="B8" s="119" t="s">
        <v>7341</v>
      </c>
      <c r="C8" s="149" t="s">
        <v>7342</v>
      </c>
      <c r="D8" s="149" t="s">
        <v>31</v>
      </c>
      <c r="E8" s="149">
        <v>35</v>
      </c>
      <c r="F8" s="149">
        <v>1</v>
      </c>
      <c r="G8" s="149">
        <v>0</v>
      </c>
      <c r="H8" s="149" t="s">
        <v>71</v>
      </c>
      <c r="I8" s="149" t="s">
        <v>61</v>
      </c>
      <c r="J8" s="149" t="s">
        <v>563</v>
      </c>
      <c r="K8" s="149">
        <v>1</v>
      </c>
      <c r="L8" s="149"/>
      <c r="M8" s="149"/>
      <c r="N8" s="149"/>
      <c r="O8" s="149"/>
      <c r="P8" s="193">
        <v>1</v>
      </c>
      <c r="Q8" s="229">
        <v>0</v>
      </c>
      <c r="R8" s="256"/>
      <c r="S8" s="176"/>
      <c r="T8" s="176"/>
    </row>
    <row r="9" spans="1:36" x14ac:dyDescent="0.25">
      <c r="A9" s="254">
        <v>7</v>
      </c>
      <c r="B9" s="119" t="s">
        <v>7343</v>
      </c>
      <c r="C9" s="149" t="s">
        <v>5706</v>
      </c>
      <c r="D9" s="149" t="s">
        <v>31</v>
      </c>
      <c r="E9" s="149">
        <v>49</v>
      </c>
      <c r="F9" s="149">
        <v>1</v>
      </c>
      <c r="G9" s="149">
        <v>3</v>
      </c>
      <c r="H9" s="149" t="s">
        <v>71</v>
      </c>
      <c r="I9" s="149" t="s">
        <v>68</v>
      </c>
      <c r="J9" s="149" t="s">
        <v>72</v>
      </c>
      <c r="K9" s="149">
        <v>353</v>
      </c>
      <c r="L9" s="149"/>
      <c r="M9" s="149"/>
      <c r="N9" s="149"/>
      <c r="O9" s="149"/>
      <c r="P9" s="193">
        <v>1</v>
      </c>
      <c r="Q9" s="229">
        <v>0</v>
      </c>
      <c r="R9" s="256"/>
      <c r="S9" s="176"/>
      <c r="T9" s="176"/>
    </row>
    <row r="10" spans="1:36" x14ac:dyDescent="0.25">
      <c r="A10" s="254">
        <v>8</v>
      </c>
      <c r="B10" s="119" t="s">
        <v>7344</v>
      </c>
      <c r="C10" s="149" t="s">
        <v>5709</v>
      </c>
      <c r="D10" s="149" t="s">
        <v>31</v>
      </c>
      <c r="E10" s="149">
        <v>49</v>
      </c>
      <c r="F10" s="149">
        <v>1</v>
      </c>
      <c r="G10" s="149">
        <v>3</v>
      </c>
      <c r="H10" s="149" t="s">
        <v>71</v>
      </c>
      <c r="I10" s="149" t="s">
        <v>68</v>
      </c>
      <c r="J10" s="149" t="s">
        <v>72</v>
      </c>
      <c r="K10" s="149">
        <v>354</v>
      </c>
      <c r="L10" s="149"/>
      <c r="M10" s="149"/>
      <c r="N10" s="149"/>
      <c r="O10" s="149"/>
      <c r="P10" s="193">
        <v>1</v>
      </c>
      <c r="Q10" s="229">
        <v>0</v>
      </c>
      <c r="R10" s="256"/>
      <c r="S10" s="176"/>
      <c r="T10" s="176">
        <v>1</v>
      </c>
    </row>
    <row r="11" spans="1:36" x14ac:dyDescent="0.25">
      <c r="A11" s="254">
        <v>9</v>
      </c>
      <c r="B11" s="119" t="s">
        <v>7345</v>
      </c>
      <c r="C11" s="149" t="s">
        <v>5375</v>
      </c>
      <c r="D11" s="149" t="s">
        <v>31</v>
      </c>
      <c r="E11" s="317">
        <v>133</v>
      </c>
      <c r="F11" s="149">
        <v>1</v>
      </c>
      <c r="G11" s="149">
        <v>2</v>
      </c>
      <c r="H11" s="149" t="s">
        <v>71</v>
      </c>
      <c r="I11" s="149" t="s">
        <v>51</v>
      </c>
      <c r="J11" s="149" t="s">
        <v>1976</v>
      </c>
      <c r="K11" s="149">
        <v>4</v>
      </c>
      <c r="L11" s="149"/>
      <c r="M11" s="149"/>
      <c r="N11" s="149"/>
      <c r="O11" s="149"/>
      <c r="P11" s="193">
        <v>1</v>
      </c>
      <c r="Q11" s="229">
        <v>0</v>
      </c>
      <c r="R11" s="256"/>
      <c r="S11" s="176"/>
      <c r="T11" s="176">
        <v>1</v>
      </c>
    </row>
    <row r="12" spans="1:36" x14ac:dyDescent="0.25">
      <c r="A12" s="254">
        <v>10</v>
      </c>
      <c r="B12" s="119" t="s">
        <v>7346</v>
      </c>
      <c r="C12" s="149" t="s">
        <v>5377</v>
      </c>
      <c r="D12" s="149" t="s">
        <v>31</v>
      </c>
      <c r="E12" s="317">
        <v>133</v>
      </c>
      <c r="F12" s="149">
        <v>1</v>
      </c>
      <c r="G12" s="149">
        <v>2</v>
      </c>
      <c r="H12" s="149" t="s">
        <v>71</v>
      </c>
      <c r="I12" s="149" t="s">
        <v>51</v>
      </c>
      <c r="J12" s="149" t="s">
        <v>1976</v>
      </c>
      <c r="K12" s="149">
        <v>5</v>
      </c>
      <c r="L12" s="149"/>
      <c r="M12" s="149"/>
      <c r="N12" s="149"/>
      <c r="O12" s="149"/>
      <c r="P12" s="193">
        <v>1</v>
      </c>
      <c r="Q12" s="229">
        <v>0</v>
      </c>
      <c r="R12" s="256"/>
      <c r="S12" s="176"/>
      <c r="T12" s="176"/>
    </row>
    <row r="13" spans="1:36" x14ac:dyDescent="0.25">
      <c r="A13" s="254">
        <v>11</v>
      </c>
      <c r="B13" s="119" t="s">
        <v>7347</v>
      </c>
      <c r="C13" s="149" t="s">
        <v>5379</v>
      </c>
      <c r="D13" s="149" t="s">
        <v>31</v>
      </c>
      <c r="E13" s="317">
        <v>133</v>
      </c>
      <c r="F13" s="149">
        <v>1</v>
      </c>
      <c r="G13" s="149">
        <v>2</v>
      </c>
      <c r="H13" s="149" t="s">
        <v>71</v>
      </c>
      <c r="I13" s="149" t="s">
        <v>51</v>
      </c>
      <c r="J13" s="149" t="s">
        <v>1976</v>
      </c>
      <c r="K13" s="149">
        <v>6</v>
      </c>
      <c r="L13" s="149"/>
      <c r="M13" s="149"/>
      <c r="N13" s="149"/>
      <c r="O13" s="149"/>
      <c r="P13" s="193">
        <v>1</v>
      </c>
      <c r="Q13" s="229">
        <v>0</v>
      </c>
      <c r="R13" s="256"/>
      <c r="S13" s="176"/>
      <c r="T13" s="176"/>
    </row>
    <row r="14" spans="1:36" x14ac:dyDescent="0.25">
      <c r="A14" s="254">
        <v>12</v>
      </c>
      <c r="B14" s="119" t="s">
        <v>7348</v>
      </c>
      <c r="C14" s="149" t="s">
        <v>7342</v>
      </c>
      <c r="D14" s="149" t="s">
        <v>31</v>
      </c>
      <c r="E14" s="149">
        <v>108</v>
      </c>
      <c r="F14" s="149">
        <v>1</v>
      </c>
      <c r="G14" s="149">
        <v>10</v>
      </c>
      <c r="H14" s="149" t="s">
        <v>71</v>
      </c>
      <c r="I14" s="149" t="s">
        <v>61</v>
      </c>
      <c r="J14" s="149" t="s">
        <v>566</v>
      </c>
      <c r="K14" s="149">
        <v>1</v>
      </c>
      <c r="L14" s="149"/>
      <c r="M14" s="149"/>
      <c r="N14" s="149"/>
      <c r="O14" s="149"/>
      <c r="P14" s="193">
        <v>1</v>
      </c>
      <c r="Q14" s="229">
        <v>0</v>
      </c>
      <c r="R14" s="256"/>
      <c r="S14" s="176"/>
      <c r="T14" s="176"/>
    </row>
    <row r="15" spans="1:36" x14ac:dyDescent="0.25">
      <c r="A15" s="254">
        <v>13</v>
      </c>
      <c r="B15" s="119" t="s">
        <v>7349</v>
      </c>
      <c r="C15" s="149" t="s">
        <v>7342</v>
      </c>
      <c r="D15" s="149" t="s">
        <v>31</v>
      </c>
      <c r="E15" s="149">
        <v>115</v>
      </c>
      <c r="F15" s="149">
        <v>1</v>
      </c>
      <c r="G15" s="149">
        <v>10</v>
      </c>
      <c r="H15" s="149" t="s">
        <v>71</v>
      </c>
      <c r="I15" s="149" t="s">
        <v>61</v>
      </c>
      <c r="J15" s="149" t="s">
        <v>561</v>
      </c>
      <c r="K15" s="149">
        <v>1</v>
      </c>
      <c r="L15" s="149"/>
      <c r="M15" s="149"/>
      <c r="N15" s="149"/>
      <c r="O15" s="149"/>
      <c r="P15" s="193">
        <v>1</v>
      </c>
      <c r="Q15" s="229">
        <v>0</v>
      </c>
      <c r="R15" s="256"/>
      <c r="S15" s="176"/>
      <c r="T15" s="176">
        <v>1</v>
      </c>
    </row>
    <row r="16" spans="1:36" x14ac:dyDescent="0.25">
      <c r="A16" s="835">
        <v>14</v>
      </c>
      <c r="B16" s="836" t="s">
        <v>5714</v>
      </c>
      <c r="C16" s="149" t="s">
        <v>5713</v>
      </c>
      <c r="D16" s="149" t="s">
        <v>33</v>
      </c>
      <c r="E16" s="149">
        <v>9</v>
      </c>
      <c r="F16" s="149">
        <v>1</v>
      </c>
      <c r="G16" s="149">
        <v>0</v>
      </c>
      <c r="H16" s="149" t="s">
        <v>71</v>
      </c>
      <c r="I16" s="149" t="s">
        <v>54</v>
      </c>
      <c r="J16" s="149" t="s">
        <v>72</v>
      </c>
      <c r="K16" s="149">
        <v>4</v>
      </c>
      <c r="L16" s="149"/>
      <c r="M16" s="149"/>
      <c r="N16" s="149"/>
      <c r="O16" s="149"/>
      <c r="P16" s="193">
        <v>1</v>
      </c>
      <c r="Q16" s="229">
        <v>0</v>
      </c>
      <c r="R16" s="256"/>
      <c r="S16" s="176"/>
      <c r="T16" s="176">
        <v>1</v>
      </c>
    </row>
    <row r="17" spans="1:20" x14ac:dyDescent="0.25">
      <c r="A17" s="835">
        <v>15</v>
      </c>
      <c r="B17" s="836" t="s">
        <v>5716</v>
      </c>
      <c r="C17" s="149" t="s">
        <v>5715</v>
      </c>
      <c r="D17" s="149" t="s">
        <v>33</v>
      </c>
      <c r="E17" s="149">
        <v>17</v>
      </c>
      <c r="F17" s="149">
        <v>1</v>
      </c>
      <c r="G17" s="149">
        <v>0</v>
      </c>
      <c r="H17" s="149" t="s">
        <v>71</v>
      </c>
      <c r="I17" s="149" t="s">
        <v>54</v>
      </c>
      <c r="J17" s="149" t="s">
        <v>72</v>
      </c>
      <c r="K17" s="149">
        <v>5</v>
      </c>
      <c r="L17" s="149"/>
      <c r="M17" s="149"/>
      <c r="N17" s="149"/>
      <c r="O17" s="149"/>
      <c r="P17" s="193">
        <v>1</v>
      </c>
      <c r="Q17" s="229">
        <v>0</v>
      </c>
      <c r="R17" s="256"/>
      <c r="S17" s="176"/>
      <c r="T17" s="176"/>
    </row>
    <row r="18" spans="1:20" x14ac:dyDescent="0.25">
      <c r="A18" s="835">
        <v>16</v>
      </c>
      <c r="B18" s="836" t="s">
        <v>5718</v>
      </c>
      <c r="C18" s="149" t="s">
        <v>5717</v>
      </c>
      <c r="D18" s="149" t="s">
        <v>33</v>
      </c>
      <c r="E18" s="149">
        <v>17</v>
      </c>
      <c r="F18" s="149">
        <v>1</v>
      </c>
      <c r="G18" s="149">
        <v>0</v>
      </c>
      <c r="H18" s="149" t="s">
        <v>71</v>
      </c>
      <c r="I18" s="149" t="s">
        <v>54</v>
      </c>
      <c r="J18" s="149" t="s">
        <v>72</v>
      </c>
      <c r="K18" s="149">
        <v>6</v>
      </c>
      <c r="L18" s="149"/>
      <c r="M18" s="149"/>
      <c r="N18" s="149"/>
      <c r="O18" s="149"/>
      <c r="P18" s="193">
        <v>1</v>
      </c>
      <c r="Q18" s="229">
        <v>0</v>
      </c>
      <c r="R18" s="256"/>
      <c r="S18" s="176"/>
      <c r="T18" s="176"/>
    </row>
    <row r="19" spans="1:20" x14ac:dyDescent="0.25">
      <c r="A19" s="835">
        <v>17</v>
      </c>
      <c r="B19" s="836" t="s">
        <v>5720</v>
      </c>
      <c r="C19" s="149" t="s">
        <v>5719</v>
      </c>
      <c r="D19" s="149" t="s">
        <v>33</v>
      </c>
      <c r="E19" s="149">
        <v>19</v>
      </c>
      <c r="F19" s="149">
        <v>1</v>
      </c>
      <c r="G19" s="149">
        <v>0</v>
      </c>
      <c r="H19" s="149" t="s">
        <v>71</v>
      </c>
      <c r="I19" s="149" t="s">
        <v>54</v>
      </c>
      <c r="J19" s="149" t="s">
        <v>72</v>
      </c>
      <c r="K19" s="149">
        <v>7</v>
      </c>
      <c r="L19" s="149"/>
      <c r="M19" s="149"/>
      <c r="N19" s="149"/>
      <c r="O19" s="149"/>
      <c r="P19" s="193">
        <v>1</v>
      </c>
      <c r="Q19" s="229">
        <v>0</v>
      </c>
      <c r="R19" s="256"/>
      <c r="S19" s="176"/>
      <c r="T19" s="176"/>
    </row>
    <row r="20" spans="1:20" x14ac:dyDescent="0.25">
      <c r="A20" s="835">
        <v>18</v>
      </c>
      <c r="B20" s="836" t="s">
        <v>5758</v>
      </c>
      <c r="C20" s="149" t="s">
        <v>5757</v>
      </c>
      <c r="D20" s="149" t="s">
        <v>33</v>
      </c>
      <c r="E20" s="149">
        <v>17</v>
      </c>
      <c r="F20" s="149">
        <v>1</v>
      </c>
      <c r="G20" s="149">
        <v>0</v>
      </c>
      <c r="H20" s="149" t="s">
        <v>71</v>
      </c>
      <c r="I20" s="149" t="s">
        <v>54</v>
      </c>
      <c r="J20" s="149" t="s">
        <v>72</v>
      </c>
      <c r="K20" s="149">
        <v>8</v>
      </c>
      <c r="L20" s="149"/>
      <c r="M20" s="149"/>
      <c r="N20" s="149"/>
      <c r="O20" s="149"/>
      <c r="P20" s="193">
        <v>1</v>
      </c>
      <c r="Q20" s="229">
        <v>0</v>
      </c>
      <c r="R20" s="256"/>
      <c r="S20" s="176"/>
      <c r="T20" s="176"/>
    </row>
    <row r="21" spans="1:20" x14ac:dyDescent="0.25">
      <c r="A21" s="835">
        <v>19</v>
      </c>
      <c r="B21" s="836" t="s">
        <v>5760</v>
      </c>
      <c r="C21" s="149" t="s">
        <v>5759</v>
      </c>
      <c r="D21" s="149" t="s">
        <v>33</v>
      </c>
      <c r="E21" s="149">
        <v>17</v>
      </c>
      <c r="F21" s="149">
        <v>1</v>
      </c>
      <c r="G21" s="149">
        <v>0</v>
      </c>
      <c r="H21" s="149" t="s">
        <v>71</v>
      </c>
      <c r="I21" s="149" t="s">
        <v>54</v>
      </c>
      <c r="J21" s="149" t="s">
        <v>72</v>
      </c>
      <c r="K21" s="211">
        <v>9</v>
      </c>
      <c r="L21" s="149"/>
      <c r="M21" s="149"/>
      <c r="N21" s="149"/>
      <c r="O21" s="149"/>
      <c r="P21" s="193">
        <v>1</v>
      </c>
      <c r="Q21" s="229">
        <v>0</v>
      </c>
      <c r="R21" s="256"/>
      <c r="S21" s="176"/>
      <c r="T21" s="176"/>
    </row>
    <row r="22" spans="1:20" x14ac:dyDescent="0.25">
      <c r="A22" s="835">
        <v>20</v>
      </c>
      <c r="B22" s="836" t="s">
        <v>5762</v>
      </c>
      <c r="C22" s="149" t="s">
        <v>5761</v>
      </c>
      <c r="D22" s="149" t="s">
        <v>33</v>
      </c>
      <c r="E22" s="317">
        <v>29</v>
      </c>
      <c r="F22" s="149">
        <v>1</v>
      </c>
      <c r="G22" s="149">
        <v>0</v>
      </c>
      <c r="H22" s="149" t="s">
        <v>71</v>
      </c>
      <c r="I22" s="149" t="s">
        <v>54</v>
      </c>
      <c r="J22" s="149" t="s">
        <v>72</v>
      </c>
      <c r="K22" s="149">
        <v>10</v>
      </c>
      <c r="L22" s="149"/>
      <c r="M22" s="149"/>
      <c r="N22" s="149"/>
      <c r="O22" s="149"/>
      <c r="P22" s="193">
        <v>1</v>
      </c>
      <c r="Q22" s="229">
        <v>0</v>
      </c>
      <c r="R22" s="256"/>
      <c r="S22" s="176"/>
      <c r="T22" s="176"/>
    </row>
    <row r="23" spans="1:20" x14ac:dyDescent="0.25">
      <c r="A23" s="254">
        <v>21</v>
      </c>
      <c r="B23" s="119" t="s">
        <v>6516</v>
      </c>
      <c r="C23" s="149" t="s">
        <v>6517</v>
      </c>
      <c r="D23" s="149" t="s">
        <v>31</v>
      </c>
      <c r="E23" s="317">
        <v>134</v>
      </c>
      <c r="F23" s="149">
        <v>1</v>
      </c>
      <c r="G23" s="149">
        <v>0</v>
      </c>
      <c r="H23" s="149" t="s">
        <v>71</v>
      </c>
      <c r="I23" s="149" t="s">
        <v>68</v>
      </c>
      <c r="J23" s="149" t="s">
        <v>72</v>
      </c>
      <c r="K23" s="262">
        <v>307</v>
      </c>
      <c r="L23" s="149"/>
      <c r="M23" s="149"/>
      <c r="N23" s="149"/>
      <c r="O23" s="149"/>
      <c r="P23" s="193">
        <v>1</v>
      </c>
      <c r="Q23" s="229">
        <v>0</v>
      </c>
      <c r="R23" s="256"/>
      <c r="S23" s="176"/>
      <c r="T23" s="176"/>
    </row>
    <row r="24" spans="1:20" ht="30" x14ac:dyDescent="0.25">
      <c r="A24" s="254">
        <v>22</v>
      </c>
      <c r="B24" s="119" t="s">
        <v>7350</v>
      </c>
      <c r="C24" s="149" t="s">
        <v>6519</v>
      </c>
      <c r="D24" s="149" t="s">
        <v>31</v>
      </c>
      <c r="E24" s="317">
        <v>134</v>
      </c>
      <c r="F24" s="149">
        <v>1</v>
      </c>
      <c r="G24" s="149">
        <v>0</v>
      </c>
      <c r="H24" s="149" t="s">
        <v>71</v>
      </c>
      <c r="I24" s="149" t="s">
        <v>68</v>
      </c>
      <c r="J24" s="149" t="s">
        <v>72</v>
      </c>
      <c r="K24" s="149">
        <v>308</v>
      </c>
      <c r="L24" s="149"/>
      <c r="M24" s="149"/>
      <c r="N24" s="149"/>
      <c r="O24" s="149"/>
      <c r="P24" s="193">
        <v>1</v>
      </c>
      <c r="Q24" s="229">
        <v>0</v>
      </c>
      <c r="R24" s="256"/>
      <c r="S24" s="176"/>
      <c r="T24" s="176"/>
    </row>
    <row r="25" spans="1:20" x14ac:dyDescent="0.25">
      <c r="A25" s="254">
        <v>23</v>
      </c>
      <c r="B25" s="119" t="s">
        <v>6520</v>
      </c>
      <c r="C25" s="149" t="s">
        <v>6521</v>
      </c>
      <c r="D25" s="149" t="s">
        <v>31</v>
      </c>
      <c r="E25" s="317">
        <v>134</v>
      </c>
      <c r="F25" s="149">
        <v>1</v>
      </c>
      <c r="G25" s="149">
        <v>0</v>
      </c>
      <c r="H25" s="149" t="s">
        <v>71</v>
      </c>
      <c r="I25" s="149" t="s">
        <v>68</v>
      </c>
      <c r="J25" s="149" t="s">
        <v>72</v>
      </c>
      <c r="K25" s="149">
        <v>309</v>
      </c>
      <c r="L25" s="149"/>
      <c r="M25" s="149"/>
      <c r="N25" s="149"/>
      <c r="O25" s="149"/>
      <c r="P25" s="193">
        <v>1</v>
      </c>
      <c r="Q25" s="229">
        <v>0</v>
      </c>
      <c r="R25" s="256"/>
      <c r="S25" s="176"/>
      <c r="T25" s="176"/>
    </row>
    <row r="26" spans="1:20" ht="30" x14ac:dyDescent="0.25">
      <c r="A26" s="254">
        <v>24</v>
      </c>
      <c r="B26" s="119" t="s">
        <v>6522</v>
      </c>
      <c r="C26" s="149" t="s">
        <v>6523</v>
      </c>
      <c r="D26" s="149" t="s">
        <v>31</v>
      </c>
      <c r="E26" s="317">
        <v>134</v>
      </c>
      <c r="F26" s="149">
        <v>1</v>
      </c>
      <c r="G26" s="149">
        <v>0</v>
      </c>
      <c r="H26" s="149" t="s">
        <v>71</v>
      </c>
      <c r="I26" s="149" t="s">
        <v>51</v>
      </c>
      <c r="J26" s="149" t="s">
        <v>72</v>
      </c>
      <c r="K26" s="262">
        <v>310</v>
      </c>
      <c r="L26" s="149"/>
      <c r="M26" s="149"/>
      <c r="N26" s="149"/>
      <c r="O26" s="149"/>
      <c r="P26" s="193">
        <v>1</v>
      </c>
      <c r="Q26" s="229">
        <v>0</v>
      </c>
      <c r="R26" s="256"/>
      <c r="S26" s="176"/>
      <c r="T26" s="176"/>
    </row>
    <row r="27" spans="1:20" x14ac:dyDescent="0.25">
      <c r="A27" s="254">
        <v>25</v>
      </c>
      <c r="B27" s="119" t="s">
        <v>6524</v>
      </c>
      <c r="C27" s="149" t="s">
        <v>6525</v>
      </c>
      <c r="D27" s="149" t="s">
        <v>31</v>
      </c>
      <c r="E27" s="317">
        <v>135</v>
      </c>
      <c r="F27" s="149">
        <v>1</v>
      </c>
      <c r="G27" s="149">
        <v>0</v>
      </c>
      <c r="H27" s="149" t="s">
        <v>71</v>
      </c>
      <c r="I27" s="149" t="s">
        <v>51</v>
      </c>
      <c r="J27" s="149" t="s">
        <v>72</v>
      </c>
      <c r="K27" s="262">
        <v>321</v>
      </c>
      <c r="L27" s="149"/>
      <c r="M27" s="149"/>
      <c r="N27" s="149"/>
      <c r="O27" s="149"/>
      <c r="P27" s="193">
        <v>1</v>
      </c>
      <c r="Q27" s="229">
        <v>0</v>
      </c>
      <c r="R27" s="256"/>
      <c r="S27" s="176"/>
      <c r="T27" s="176"/>
    </row>
    <row r="28" spans="1:20" x14ac:dyDescent="0.25">
      <c r="A28" s="254">
        <v>26</v>
      </c>
      <c r="B28" s="119" t="s">
        <v>6526</v>
      </c>
      <c r="C28" s="149" t="s">
        <v>6527</v>
      </c>
      <c r="D28" s="149" t="s">
        <v>31</v>
      </c>
      <c r="E28" s="317">
        <v>135</v>
      </c>
      <c r="F28" s="149">
        <v>1</v>
      </c>
      <c r="G28" s="149">
        <v>0</v>
      </c>
      <c r="H28" s="149" t="s">
        <v>71</v>
      </c>
      <c r="I28" s="149" t="s">
        <v>51</v>
      </c>
      <c r="J28" s="149" t="s">
        <v>72</v>
      </c>
      <c r="K28" s="262">
        <v>322</v>
      </c>
      <c r="L28" s="149"/>
      <c r="M28" s="149"/>
      <c r="N28" s="149"/>
      <c r="O28" s="149"/>
      <c r="P28" s="193">
        <v>1</v>
      </c>
      <c r="Q28" s="229">
        <v>0</v>
      </c>
      <c r="R28" s="256"/>
      <c r="S28" s="176"/>
      <c r="T28" s="176"/>
    </row>
    <row r="29" spans="1:20" x14ac:dyDescent="0.25">
      <c r="A29" s="254">
        <v>27</v>
      </c>
      <c r="B29" s="119" t="s">
        <v>6528</v>
      </c>
      <c r="C29" s="149" t="s">
        <v>6529</v>
      </c>
      <c r="D29" s="149" t="s">
        <v>31</v>
      </c>
      <c r="E29" s="317">
        <v>135</v>
      </c>
      <c r="F29" s="149">
        <v>1</v>
      </c>
      <c r="G29" s="149">
        <v>0</v>
      </c>
      <c r="H29" s="149" t="s">
        <v>71</v>
      </c>
      <c r="I29" s="149" t="s">
        <v>51</v>
      </c>
      <c r="J29" s="149" t="s">
        <v>72</v>
      </c>
      <c r="K29" s="262">
        <v>323</v>
      </c>
      <c r="L29" s="149"/>
      <c r="M29" s="149"/>
      <c r="N29" s="149"/>
      <c r="O29" s="149"/>
      <c r="P29" s="193">
        <v>1</v>
      </c>
      <c r="Q29" s="229">
        <v>0</v>
      </c>
      <c r="R29" s="256"/>
      <c r="S29" s="176"/>
      <c r="T29" s="176"/>
    </row>
    <row r="30" spans="1:20" x14ac:dyDescent="0.25">
      <c r="A30" s="254">
        <v>28</v>
      </c>
      <c r="B30" s="119" t="s">
        <v>6530</v>
      </c>
      <c r="C30" s="170" t="s">
        <v>6531</v>
      </c>
      <c r="D30" s="149" t="s">
        <v>31</v>
      </c>
      <c r="E30" s="149">
        <v>12</v>
      </c>
      <c r="F30" s="149">
        <v>1</v>
      </c>
      <c r="G30" s="149">
        <v>0</v>
      </c>
      <c r="H30" s="149" t="s">
        <v>71</v>
      </c>
      <c r="I30" s="149" t="s">
        <v>68</v>
      </c>
      <c r="J30" s="149" t="s">
        <v>72</v>
      </c>
      <c r="K30" s="149">
        <v>334</v>
      </c>
      <c r="L30" s="149"/>
      <c r="M30" s="149"/>
      <c r="N30" s="149"/>
      <c r="O30" s="149"/>
      <c r="P30" s="193"/>
      <c r="Q30" s="229"/>
      <c r="R30" s="256"/>
      <c r="S30" s="176"/>
      <c r="T30" s="176"/>
    </row>
    <row r="31" spans="1:20" x14ac:dyDescent="0.25">
      <c r="A31" s="525"/>
      <c r="B31" s="635"/>
      <c r="C31" s="149"/>
      <c r="D31" s="149"/>
      <c r="E31" s="149"/>
      <c r="F31" s="149"/>
      <c r="G31" s="149"/>
      <c r="H31" s="149"/>
      <c r="I31" s="149"/>
      <c r="J31" s="149"/>
      <c r="K31" s="149"/>
      <c r="L31" s="149"/>
      <c r="M31" s="149"/>
      <c r="N31" s="149"/>
      <c r="O31" s="149"/>
      <c r="P31" s="176"/>
      <c r="Q31" s="229"/>
      <c r="R31" s="254"/>
      <c r="S31" s="176"/>
      <c r="T31" s="176"/>
    </row>
    <row r="32" spans="1:20" x14ac:dyDescent="0.25">
      <c r="A32" s="525"/>
      <c r="B32" s="635"/>
      <c r="C32" s="149"/>
      <c r="D32" s="149"/>
      <c r="E32" s="149"/>
      <c r="F32" s="149"/>
      <c r="G32" s="149"/>
      <c r="H32" s="149"/>
      <c r="I32" s="149"/>
      <c r="J32" s="149"/>
      <c r="K32" s="149"/>
      <c r="L32" s="149"/>
      <c r="M32" s="149"/>
      <c r="N32" s="149"/>
      <c r="O32" s="149"/>
      <c r="P32" s="176"/>
      <c r="Q32" s="229"/>
      <c r="R32" s="254"/>
      <c r="S32" s="176"/>
      <c r="T32" s="176"/>
    </row>
    <row r="33" spans="1:20" x14ac:dyDescent="0.25">
      <c r="A33" s="525"/>
      <c r="B33" s="635"/>
      <c r="C33" s="149"/>
      <c r="D33" s="149"/>
      <c r="E33" s="149"/>
      <c r="F33" s="149"/>
      <c r="G33" s="149"/>
      <c r="H33" s="149"/>
      <c r="I33" s="149"/>
      <c r="J33" s="149"/>
      <c r="K33" s="149"/>
      <c r="L33" s="149"/>
      <c r="M33" s="149"/>
      <c r="N33" s="149"/>
      <c r="O33" s="149"/>
      <c r="P33" s="176"/>
      <c r="Q33" s="229"/>
      <c r="R33" s="254"/>
      <c r="S33" s="176"/>
      <c r="T33" s="176"/>
    </row>
    <row r="34" spans="1:20" x14ac:dyDescent="0.25">
      <c r="A34" s="525"/>
      <c r="B34" s="635"/>
      <c r="C34" s="170"/>
      <c r="D34" s="149"/>
      <c r="E34" s="262"/>
      <c r="F34" s="149"/>
      <c r="G34" s="149"/>
      <c r="H34" s="149"/>
      <c r="I34" s="149"/>
      <c r="J34" s="149"/>
      <c r="K34" s="149"/>
      <c r="L34" s="149"/>
      <c r="M34" s="149"/>
      <c r="N34" s="149"/>
      <c r="O34" s="149"/>
      <c r="P34" s="176"/>
      <c r="Q34" s="229"/>
      <c r="R34" s="254"/>
      <c r="S34" s="176"/>
      <c r="T34" s="176"/>
    </row>
    <row r="35" spans="1:20" x14ac:dyDescent="0.25">
      <c r="A35" s="525"/>
      <c r="B35" s="635"/>
      <c r="C35" s="170"/>
      <c r="D35" s="149"/>
      <c r="E35" s="262"/>
      <c r="F35" s="149"/>
      <c r="G35" s="149"/>
      <c r="H35" s="149"/>
      <c r="I35" s="149"/>
      <c r="J35" s="149"/>
      <c r="K35" s="149"/>
      <c r="L35" s="149"/>
      <c r="M35" s="149"/>
      <c r="N35" s="149"/>
      <c r="O35" s="149"/>
      <c r="P35" s="176"/>
      <c r="Q35" s="229"/>
      <c r="R35" s="254"/>
      <c r="S35" s="176"/>
      <c r="T35" s="176"/>
    </row>
    <row r="36" spans="1:20" x14ac:dyDescent="0.25">
      <c r="A36" s="525"/>
      <c r="B36" s="635"/>
      <c r="C36" s="170"/>
      <c r="D36" s="149"/>
      <c r="E36" s="262"/>
      <c r="F36" s="149"/>
      <c r="G36" s="149"/>
      <c r="H36" s="149"/>
      <c r="I36" s="149"/>
      <c r="J36" s="149"/>
      <c r="K36" s="149"/>
      <c r="L36" s="149"/>
      <c r="M36" s="149"/>
      <c r="N36" s="149"/>
      <c r="O36" s="149"/>
      <c r="P36" s="176"/>
      <c r="Q36" s="229"/>
      <c r="R36" s="254"/>
      <c r="S36" s="176"/>
      <c r="T36" s="176"/>
    </row>
    <row r="37" spans="1:20" x14ac:dyDescent="0.25">
      <c r="A37" s="525"/>
      <c r="B37" s="635"/>
      <c r="C37" s="170"/>
      <c r="D37" s="149"/>
      <c r="E37" s="262"/>
      <c r="F37" s="149"/>
      <c r="G37" s="149"/>
      <c r="H37" s="149"/>
      <c r="I37" s="149"/>
      <c r="J37" s="149"/>
      <c r="K37" s="149"/>
      <c r="L37" s="149"/>
      <c r="M37" s="149"/>
      <c r="N37" s="149"/>
      <c r="O37" s="149"/>
      <c r="P37" s="176"/>
      <c r="Q37" s="229"/>
      <c r="R37" s="254"/>
      <c r="S37" s="176"/>
      <c r="T37" s="176"/>
    </row>
    <row r="38" spans="1:20" x14ac:dyDescent="0.25">
      <c r="A38" s="525"/>
      <c r="B38" s="635"/>
      <c r="C38" s="170"/>
      <c r="D38" s="149"/>
      <c r="E38" s="262"/>
      <c r="F38" s="149"/>
      <c r="G38" s="149"/>
      <c r="H38" s="149"/>
      <c r="I38" s="149"/>
      <c r="J38" s="149"/>
      <c r="K38" s="149"/>
      <c r="L38" s="149"/>
      <c r="M38" s="149"/>
      <c r="N38" s="149"/>
      <c r="O38" s="149"/>
      <c r="P38" s="176"/>
      <c r="Q38" s="229"/>
      <c r="R38" s="254"/>
      <c r="S38" s="176"/>
      <c r="T38" s="176"/>
    </row>
    <row r="39" spans="1:20" x14ac:dyDescent="0.25">
      <c r="A39" s="525"/>
      <c r="B39" s="635"/>
      <c r="C39" s="149"/>
      <c r="D39" s="149"/>
      <c r="E39" s="149"/>
      <c r="F39" s="149"/>
      <c r="G39" s="149"/>
      <c r="H39" s="149"/>
      <c r="I39" s="149"/>
      <c r="J39" s="149"/>
      <c r="K39" s="149"/>
      <c r="L39" s="149"/>
      <c r="M39" s="149"/>
      <c r="N39" s="149"/>
      <c r="O39" s="149"/>
      <c r="P39" s="176"/>
      <c r="Q39" s="229"/>
      <c r="R39" s="254"/>
      <c r="S39" s="176"/>
      <c r="T39" s="176"/>
    </row>
    <row r="40" spans="1:20" x14ac:dyDescent="0.25">
      <c r="A40" s="525"/>
      <c r="B40" s="635"/>
      <c r="C40" s="149"/>
      <c r="D40" s="149"/>
      <c r="E40" s="149"/>
      <c r="F40" s="149"/>
      <c r="G40" s="149"/>
      <c r="H40" s="149"/>
      <c r="I40" s="149"/>
      <c r="J40" s="149"/>
      <c r="K40" s="149"/>
      <c r="L40" s="149"/>
      <c r="M40" s="149"/>
      <c r="N40" s="149"/>
      <c r="O40" s="149"/>
      <c r="P40" s="176"/>
      <c r="Q40" s="229"/>
      <c r="R40" s="254"/>
      <c r="S40" s="176"/>
      <c r="T40" s="176"/>
    </row>
    <row r="41" spans="1:20" x14ac:dyDescent="0.25">
      <c r="A41" s="525"/>
      <c r="B41" s="413"/>
      <c r="C41" s="198"/>
      <c r="D41" s="149"/>
      <c r="E41" s="149"/>
      <c r="F41" s="149"/>
      <c r="G41" s="149"/>
      <c r="H41" s="149"/>
      <c r="I41" s="149"/>
      <c r="J41" s="149"/>
      <c r="K41" s="262"/>
      <c r="L41" s="149"/>
      <c r="M41" s="149"/>
      <c r="N41" s="149"/>
      <c r="O41" s="149"/>
      <c r="P41" s="176"/>
      <c r="Q41" s="229"/>
      <c r="R41" s="254"/>
      <c r="S41" s="176"/>
      <c r="T41" s="176"/>
    </row>
    <row r="42" spans="1:20" x14ac:dyDescent="0.25">
      <c r="A42" s="525"/>
      <c r="B42" s="413"/>
      <c r="C42" s="198"/>
      <c r="D42" s="149"/>
      <c r="E42" s="149"/>
      <c r="F42" s="149"/>
      <c r="G42" s="149"/>
      <c r="H42" s="149"/>
      <c r="I42" s="149"/>
      <c r="J42" s="149"/>
      <c r="K42" s="262"/>
      <c r="L42" s="149"/>
      <c r="M42" s="149"/>
      <c r="N42" s="149"/>
      <c r="O42" s="149"/>
      <c r="P42" s="176"/>
      <c r="Q42" s="229"/>
      <c r="R42" s="254"/>
      <c r="S42" s="176"/>
      <c r="T42" s="176"/>
    </row>
    <row r="43" spans="1:20" x14ac:dyDescent="0.25">
      <c r="A43" s="525"/>
      <c r="B43" s="635"/>
      <c r="C43" s="198"/>
      <c r="D43" s="149"/>
      <c r="E43" s="149"/>
      <c r="F43" s="149"/>
      <c r="G43" s="149"/>
      <c r="H43" s="149"/>
      <c r="I43" s="149"/>
      <c r="J43" s="149"/>
      <c r="K43" s="149"/>
      <c r="L43" s="149"/>
      <c r="M43" s="149"/>
      <c r="N43" s="149"/>
      <c r="O43" s="149"/>
      <c r="P43" s="176"/>
      <c r="Q43" s="229"/>
      <c r="R43" s="254"/>
      <c r="S43" s="176"/>
      <c r="T43" s="176"/>
    </row>
    <row r="44" spans="1:20" x14ac:dyDescent="0.25">
      <c r="A44" s="525"/>
      <c r="B44" s="636"/>
      <c r="C44" s="262"/>
      <c r="D44" s="149"/>
      <c r="E44" s="149"/>
      <c r="F44" s="149"/>
      <c r="G44" s="149"/>
      <c r="H44" s="149"/>
      <c r="I44" s="149"/>
      <c r="J44" s="149"/>
      <c r="K44" s="149"/>
      <c r="L44" s="149"/>
      <c r="M44" s="149"/>
      <c r="N44" s="149"/>
      <c r="O44" s="149"/>
      <c r="P44" s="176"/>
      <c r="Q44" s="229"/>
      <c r="R44" s="254"/>
      <c r="S44" s="176"/>
      <c r="T44" s="176"/>
    </row>
    <row r="45" spans="1:20" x14ac:dyDescent="0.25">
      <c r="A45" s="525"/>
      <c r="B45" s="636"/>
      <c r="C45" s="262"/>
      <c r="D45" s="149"/>
      <c r="E45" s="149"/>
      <c r="F45" s="149"/>
      <c r="G45" s="149"/>
      <c r="H45" s="149"/>
      <c r="I45" s="149"/>
      <c r="J45" s="149"/>
      <c r="K45" s="149"/>
      <c r="L45" s="149"/>
      <c r="M45" s="149"/>
      <c r="N45" s="149"/>
      <c r="O45" s="149"/>
      <c r="P45" s="176"/>
      <c r="Q45" s="229"/>
      <c r="R45" s="254"/>
      <c r="S45" s="176"/>
      <c r="T45" s="176"/>
    </row>
    <row r="46" spans="1:20" x14ac:dyDescent="0.25">
      <c r="A46" s="525"/>
      <c r="B46" s="636"/>
      <c r="C46" s="262"/>
      <c r="D46" s="149"/>
      <c r="E46" s="149"/>
      <c r="F46" s="149"/>
      <c r="G46" s="149"/>
      <c r="H46" s="149"/>
      <c r="I46" s="149"/>
      <c r="J46" s="149"/>
      <c r="K46" s="149"/>
      <c r="L46" s="149"/>
      <c r="M46" s="149"/>
      <c r="N46" s="149"/>
      <c r="O46" s="149"/>
      <c r="P46" s="176"/>
      <c r="Q46" s="229"/>
      <c r="R46" s="254"/>
      <c r="S46" s="176"/>
      <c r="T46" s="176"/>
    </row>
    <row r="47" spans="1:20" x14ac:dyDescent="0.25">
      <c r="A47" s="525"/>
      <c r="B47" s="636"/>
      <c r="C47" s="262"/>
      <c r="D47" s="149"/>
      <c r="E47" s="149"/>
      <c r="F47" s="149"/>
      <c r="G47" s="149"/>
      <c r="H47" s="149"/>
      <c r="I47" s="149"/>
      <c r="J47" s="149"/>
      <c r="K47" s="149"/>
      <c r="L47" s="149"/>
      <c r="M47" s="149"/>
      <c r="N47" s="149"/>
      <c r="O47" s="149"/>
      <c r="P47" s="176"/>
      <c r="Q47" s="229"/>
      <c r="R47" s="254"/>
      <c r="S47" s="176"/>
      <c r="T47" s="176"/>
    </row>
    <row r="48" spans="1:20" x14ac:dyDescent="0.25">
      <c r="A48" s="525"/>
      <c r="B48" s="636"/>
      <c r="C48" s="262"/>
      <c r="D48" s="149"/>
      <c r="E48" s="149"/>
      <c r="F48" s="149"/>
      <c r="G48" s="149"/>
      <c r="H48" s="149"/>
      <c r="I48" s="149"/>
      <c r="J48" s="149"/>
      <c r="K48" s="149"/>
      <c r="L48" s="149"/>
      <c r="M48" s="149"/>
      <c r="N48" s="149"/>
      <c r="O48" s="149"/>
      <c r="P48" s="176"/>
      <c r="Q48" s="229"/>
      <c r="R48" s="254"/>
      <c r="S48" s="176"/>
      <c r="T48" s="176"/>
    </row>
    <row r="49" spans="1:20" x14ac:dyDescent="0.25">
      <c r="A49" s="525"/>
      <c r="B49" s="636"/>
      <c r="C49" s="262"/>
      <c r="D49" s="149"/>
      <c r="E49" s="149"/>
      <c r="F49" s="149"/>
      <c r="G49" s="149"/>
      <c r="H49" s="149"/>
      <c r="I49" s="149"/>
      <c r="J49" s="149"/>
      <c r="K49" s="149"/>
      <c r="L49" s="149"/>
      <c r="M49" s="149"/>
      <c r="N49" s="149"/>
      <c r="O49" s="149"/>
      <c r="P49" s="176"/>
      <c r="Q49" s="229"/>
      <c r="R49" s="254"/>
      <c r="S49" s="176"/>
      <c r="T49" s="176"/>
    </row>
    <row r="50" spans="1:20" x14ac:dyDescent="0.25">
      <c r="A50" s="525"/>
      <c r="B50" s="636"/>
      <c r="C50" s="149"/>
      <c r="D50" s="149"/>
      <c r="E50" s="149"/>
      <c r="F50" s="149"/>
      <c r="G50" s="149"/>
      <c r="H50" s="149"/>
      <c r="I50" s="149"/>
      <c r="J50" s="149"/>
      <c r="K50" s="149"/>
      <c r="L50" s="149"/>
      <c r="M50" s="149"/>
      <c r="N50" s="149"/>
      <c r="O50" s="149"/>
      <c r="P50" s="176"/>
      <c r="Q50" s="229"/>
      <c r="R50" s="254"/>
      <c r="S50" s="176"/>
      <c r="T50" s="176"/>
    </row>
    <row r="51" spans="1:20" x14ac:dyDescent="0.25">
      <c r="A51" s="525"/>
      <c r="B51" s="636"/>
      <c r="C51" s="262"/>
      <c r="D51" s="149"/>
      <c r="E51" s="149"/>
      <c r="F51" s="149"/>
      <c r="G51" s="149"/>
      <c r="H51" s="149"/>
      <c r="I51" s="149"/>
      <c r="J51" s="149"/>
      <c r="K51" s="149"/>
      <c r="L51" s="149"/>
      <c r="M51" s="149"/>
      <c r="N51" s="149"/>
      <c r="O51" s="149"/>
      <c r="P51" s="176"/>
      <c r="Q51" s="229"/>
      <c r="R51" s="254"/>
      <c r="S51" s="176"/>
      <c r="T51" s="176"/>
    </row>
    <row r="52" spans="1:20" x14ac:dyDescent="0.25">
      <c r="A52" s="525"/>
      <c r="B52" s="636"/>
      <c r="C52" s="262"/>
      <c r="D52" s="149"/>
      <c r="E52" s="149"/>
      <c r="F52" s="149"/>
      <c r="G52" s="149"/>
      <c r="H52" s="149"/>
      <c r="I52" s="149"/>
      <c r="J52" s="149"/>
      <c r="K52" s="149"/>
      <c r="L52" s="149"/>
      <c r="M52" s="149"/>
      <c r="N52" s="149"/>
      <c r="O52" s="149"/>
      <c r="P52" s="176"/>
      <c r="Q52" s="229"/>
      <c r="R52" s="254"/>
      <c r="S52" s="176"/>
      <c r="T52" s="176"/>
    </row>
    <row r="53" spans="1:20" x14ac:dyDescent="0.25">
      <c r="A53" s="525"/>
      <c r="B53" s="636"/>
      <c r="C53" s="170"/>
      <c r="D53" s="149"/>
      <c r="E53" s="149"/>
      <c r="F53" s="149"/>
      <c r="G53" s="149"/>
      <c r="H53" s="149"/>
      <c r="I53" s="149"/>
      <c r="J53" s="149"/>
      <c r="K53" s="149"/>
      <c r="L53" s="149"/>
      <c r="M53" s="149"/>
      <c r="N53" s="149"/>
      <c r="O53" s="149"/>
      <c r="P53" s="176"/>
      <c r="Q53" s="229"/>
      <c r="R53" s="254"/>
      <c r="S53" s="176"/>
      <c r="T53" s="176"/>
    </row>
    <row r="54" spans="1:20" x14ac:dyDescent="0.25">
      <c r="A54" s="525"/>
      <c r="B54" s="413"/>
      <c r="C54" s="472"/>
      <c r="D54" s="149"/>
      <c r="E54" s="149"/>
      <c r="F54" s="149"/>
      <c r="G54" s="149"/>
      <c r="H54" s="149"/>
      <c r="I54" s="149"/>
      <c r="J54" s="149"/>
      <c r="K54" s="149"/>
      <c r="L54" s="149"/>
      <c r="M54" s="149"/>
      <c r="N54" s="149"/>
      <c r="O54" s="149"/>
      <c r="P54" s="176"/>
      <c r="Q54" s="229"/>
      <c r="R54" s="254"/>
      <c r="S54" s="176"/>
      <c r="T54" s="176"/>
    </row>
    <row r="55" spans="1:20" x14ac:dyDescent="0.25">
      <c r="A55" s="525"/>
      <c r="B55" s="636"/>
      <c r="C55" s="170"/>
      <c r="D55" s="149"/>
      <c r="E55" s="149"/>
      <c r="F55" s="149"/>
      <c r="G55" s="149"/>
      <c r="H55" s="149"/>
      <c r="I55" s="149"/>
      <c r="J55" s="149"/>
      <c r="K55" s="149"/>
      <c r="L55" s="149"/>
      <c r="M55" s="149"/>
      <c r="N55" s="149"/>
      <c r="O55" s="149"/>
      <c r="P55" s="176"/>
      <c r="Q55" s="229"/>
      <c r="R55" s="254"/>
      <c r="S55" s="176"/>
      <c r="T55" s="176"/>
    </row>
    <row r="56" spans="1:20" x14ac:dyDescent="0.25">
      <c r="A56" s="525"/>
      <c r="B56" s="637"/>
      <c r="C56" s="472"/>
      <c r="D56" s="149"/>
      <c r="E56" s="149"/>
      <c r="F56" s="149"/>
      <c r="G56" s="149"/>
      <c r="H56" s="149"/>
      <c r="I56" s="149"/>
      <c r="J56" s="149"/>
      <c r="K56" s="149"/>
      <c r="L56" s="149"/>
      <c r="M56" s="149"/>
      <c r="N56" s="149"/>
      <c r="O56" s="149"/>
      <c r="P56" s="176"/>
      <c r="Q56" s="229"/>
      <c r="R56" s="254"/>
      <c r="S56" s="176"/>
      <c r="T56" s="176"/>
    </row>
    <row r="57" spans="1:20" x14ac:dyDescent="0.25">
      <c r="A57" s="525"/>
      <c r="B57" s="636"/>
      <c r="C57" s="149"/>
      <c r="D57" s="149"/>
      <c r="E57" s="149"/>
      <c r="F57" s="149"/>
      <c r="G57" s="149"/>
      <c r="H57" s="149"/>
      <c r="I57" s="149"/>
      <c r="J57" s="149"/>
      <c r="K57" s="149"/>
      <c r="L57" s="149"/>
      <c r="M57" s="149"/>
      <c r="N57" s="149"/>
      <c r="O57" s="149"/>
      <c r="P57" s="176"/>
      <c r="Q57" s="229"/>
      <c r="R57" s="254"/>
      <c r="S57" s="176"/>
      <c r="T57" s="176"/>
    </row>
    <row r="58" spans="1:20" x14ac:dyDescent="0.25">
      <c r="A58" s="525"/>
      <c r="B58" s="637"/>
      <c r="C58" s="472"/>
      <c r="D58" s="149"/>
      <c r="E58" s="149"/>
      <c r="F58" s="149"/>
      <c r="G58" s="149"/>
      <c r="H58" s="149"/>
      <c r="I58" s="149"/>
      <c r="J58" s="149"/>
      <c r="K58" s="149"/>
      <c r="L58" s="149"/>
      <c r="M58" s="149"/>
      <c r="N58" s="149"/>
      <c r="O58" s="149"/>
      <c r="P58" s="176"/>
      <c r="Q58" s="229"/>
      <c r="R58" s="254"/>
      <c r="S58" s="176"/>
      <c r="T58" s="176"/>
    </row>
    <row r="59" spans="1:20" x14ac:dyDescent="0.25">
      <c r="A59" s="525"/>
      <c r="B59" s="637"/>
      <c r="C59" s="170"/>
      <c r="D59" s="149"/>
      <c r="E59" s="149"/>
      <c r="F59" s="149"/>
      <c r="G59" s="149"/>
      <c r="H59" s="149"/>
      <c r="I59" s="149"/>
      <c r="J59" s="149"/>
      <c r="K59" s="149"/>
      <c r="L59" s="149"/>
      <c r="M59" s="149"/>
      <c r="N59" s="149"/>
      <c r="O59" s="149"/>
      <c r="P59" s="176"/>
      <c r="Q59" s="229"/>
      <c r="R59" s="254"/>
      <c r="S59" s="176"/>
      <c r="T59" s="176"/>
    </row>
    <row r="60" spans="1:20" x14ac:dyDescent="0.25">
      <c r="A60" s="525"/>
      <c r="B60" s="637"/>
      <c r="C60" s="149"/>
      <c r="D60" s="149"/>
      <c r="E60" s="149"/>
      <c r="F60" s="149"/>
      <c r="G60" s="149"/>
      <c r="H60" s="149"/>
      <c r="I60" s="149"/>
      <c r="J60" s="149"/>
      <c r="K60" s="149"/>
      <c r="L60" s="149"/>
      <c r="M60" s="149"/>
      <c r="N60" s="149"/>
      <c r="O60" s="149"/>
      <c r="P60" s="176"/>
      <c r="Q60" s="229"/>
      <c r="R60" s="254"/>
      <c r="S60" s="176"/>
      <c r="T60" s="176"/>
    </row>
    <row r="61" spans="1:20" x14ac:dyDescent="0.25">
      <c r="A61" s="525"/>
      <c r="B61" s="637"/>
      <c r="C61" s="149"/>
      <c r="D61" s="149"/>
      <c r="E61" s="149"/>
      <c r="F61" s="149"/>
      <c r="G61" s="149"/>
      <c r="H61" s="149"/>
      <c r="I61" s="149"/>
      <c r="J61" s="149"/>
      <c r="K61" s="149"/>
      <c r="L61" s="149"/>
      <c r="M61" s="149"/>
      <c r="N61" s="149"/>
      <c r="O61" s="149"/>
      <c r="P61" s="176"/>
      <c r="Q61" s="229"/>
      <c r="R61" s="254"/>
      <c r="S61" s="176"/>
      <c r="T61" s="176"/>
    </row>
    <row r="62" spans="1:20" x14ac:dyDescent="0.25">
      <c r="A62" s="525"/>
      <c r="B62" s="637"/>
      <c r="C62" s="149"/>
      <c r="D62" s="149"/>
      <c r="E62" s="149"/>
      <c r="F62" s="149"/>
      <c r="G62" s="149"/>
      <c r="H62" s="149"/>
      <c r="I62" s="149"/>
      <c r="J62" s="149"/>
      <c r="K62" s="149"/>
      <c r="L62" s="149"/>
      <c r="M62" s="149"/>
      <c r="N62" s="149"/>
      <c r="O62" s="149"/>
      <c r="P62" s="176"/>
      <c r="Q62" s="229"/>
      <c r="R62" s="254"/>
      <c r="S62" s="176"/>
      <c r="T62" s="176"/>
    </row>
    <row r="63" spans="1:20" x14ac:dyDescent="0.25">
      <c r="A63" s="525"/>
      <c r="B63" s="636"/>
      <c r="C63" s="170"/>
      <c r="D63" s="149"/>
      <c r="E63" s="149"/>
      <c r="F63" s="149"/>
      <c r="G63" s="149"/>
      <c r="H63" s="149"/>
      <c r="I63" s="149"/>
      <c r="J63" s="149"/>
      <c r="K63" s="149"/>
      <c r="L63" s="149"/>
      <c r="M63" s="149"/>
      <c r="N63" s="149"/>
      <c r="O63" s="149"/>
      <c r="P63" s="176"/>
      <c r="Q63" s="229"/>
      <c r="R63" s="254"/>
      <c r="S63" s="176"/>
      <c r="T63" s="176"/>
    </row>
    <row r="64" spans="1:20" x14ac:dyDescent="0.25">
      <c r="A64" s="525"/>
      <c r="B64" s="636"/>
      <c r="C64" s="170"/>
      <c r="D64" s="149"/>
      <c r="E64" s="149"/>
      <c r="F64" s="149"/>
      <c r="G64" s="149"/>
      <c r="H64" s="149"/>
      <c r="I64" s="149"/>
      <c r="J64" s="149"/>
      <c r="K64" s="149"/>
      <c r="L64" s="149"/>
      <c r="M64" s="149"/>
      <c r="N64" s="149"/>
      <c r="O64" s="149"/>
      <c r="P64" s="176"/>
      <c r="Q64" s="229"/>
      <c r="R64" s="254"/>
      <c r="S64" s="176"/>
      <c r="T64" s="176"/>
    </row>
    <row r="65" spans="1:20" x14ac:dyDescent="0.25">
      <c r="A65" s="525"/>
      <c r="B65" s="637"/>
      <c r="C65" s="170"/>
      <c r="D65" s="149"/>
      <c r="E65" s="149"/>
      <c r="F65" s="149"/>
      <c r="G65" s="149"/>
      <c r="H65" s="149"/>
      <c r="I65" s="149"/>
      <c r="J65" s="149"/>
      <c r="K65" s="149"/>
      <c r="L65" s="149"/>
      <c r="M65" s="149"/>
      <c r="N65" s="149"/>
      <c r="O65" s="149"/>
      <c r="P65" s="176"/>
      <c r="Q65" s="229"/>
      <c r="R65" s="254"/>
      <c r="S65" s="176"/>
      <c r="T65" s="176"/>
    </row>
    <row r="66" spans="1:20" x14ac:dyDescent="0.25">
      <c r="A66" s="525"/>
      <c r="B66" s="637"/>
      <c r="C66" s="170"/>
      <c r="D66" s="149"/>
      <c r="E66" s="149"/>
      <c r="F66" s="149"/>
      <c r="G66" s="149"/>
      <c r="H66" s="149"/>
      <c r="I66" s="149"/>
      <c r="J66" s="149"/>
      <c r="K66" s="149"/>
      <c r="L66" s="149"/>
      <c r="M66" s="149"/>
      <c r="N66" s="149"/>
      <c r="O66" s="149"/>
      <c r="P66" s="176"/>
      <c r="Q66" s="229"/>
      <c r="R66" s="254"/>
      <c r="S66" s="176"/>
      <c r="T66" s="176"/>
    </row>
    <row r="67" spans="1:20" x14ac:dyDescent="0.25">
      <c r="A67" s="525"/>
      <c r="B67" s="636"/>
      <c r="C67" s="170"/>
      <c r="D67" s="149"/>
      <c r="E67" s="149"/>
      <c r="F67" s="149"/>
      <c r="G67" s="149"/>
      <c r="H67" s="149"/>
      <c r="I67" s="149"/>
      <c r="J67" s="149"/>
      <c r="K67" s="149"/>
      <c r="L67" s="149"/>
      <c r="M67" s="149"/>
      <c r="N67" s="149"/>
      <c r="O67" s="149"/>
      <c r="P67" s="176"/>
      <c r="Q67" s="229"/>
      <c r="R67" s="254"/>
      <c r="S67" s="176"/>
      <c r="T67" s="176"/>
    </row>
    <row r="68" spans="1:20" x14ac:dyDescent="0.25">
      <c r="A68" s="525"/>
      <c r="B68" s="636"/>
      <c r="C68" s="170"/>
      <c r="D68" s="149"/>
      <c r="E68" s="149"/>
      <c r="F68" s="149"/>
      <c r="G68" s="149"/>
      <c r="H68" s="149"/>
      <c r="I68" s="149"/>
      <c r="J68" s="149"/>
      <c r="K68" s="149"/>
      <c r="L68" s="149"/>
      <c r="M68" s="149"/>
      <c r="N68" s="149"/>
      <c r="O68" s="149"/>
      <c r="P68" s="176"/>
      <c r="Q68" s="229"/>
      <c r="S68" s="176"/>
      <c r="T68" s="176"/>
    </row>
    <row r="69" spans="1:20" x14ac:dyDescent="0.25">
      <c r="A69" s="525"/>
      <c r="B69" s="413"/>
      <c r="C69" s="149"/>
      <c r="D69" s="149"/>
      <c r="E69" s="149"/>
      <c r="F69" s="149"/>
      <c r="G69" s="149"/>
      <c r="H69" s="149"/>
      <c r="I69" s="149"/>
      <c r="J69" s="149"/>
      <c r="K69" s="149"/>
      <c r="L69" s="149"/>
      <c r="M69" s="149"/>
      <c r="N69" s="149"/>
      <c r="O69" s="149"/>
      <c r="P69" s="176"/>
      <c r="Q69" s="229"/>
      <c r="S69" s="176"/>
      <c r="T69" s="176"/>
    </row>
    <row r="70" spans="1:20" x14ac:dyDescent="0.25">
      <c r="A70" s="525"/>
      <c r="B70" s="413"/>
      <c r="C70" s="149"/>
      <c r="D70" s="149"/>
      <c r="E70" s="149"/>
      <c r="F70" s="149"/>
      <c r="G70" s="149"/>
      <c r="H70" s="149"/>
      <c r="I70" s="149"/>
      <c r="J70" s="149"/>
      <c r="K70" s="149"/>
      <c r="L70" s="149"/>
      <c r="M70" s="149"/>
      <c r="N70" s="149"/>
      <c r="O70" s="149"/>
      <c r="P70" s="176"/>
      <c r="Q70" s="229"/>
      <c r="S70" s="176"/>
      <c r="T70" s="176"/>
    </row>
    <row r="71" spans="1:20" x14ac:dyDescent="0.25">
      <c r="A71" s="525"/>
      <c r="B71" s="413"/>
      <c r="C71" s="149"/>
      <c r="D71" s="149"/>
      <c r="E71" s="149"/>
      <c r="F71" s="149"/>
      <c r="G71" s="149"/>
      <c r="H71" s="149"/>
      <c r="I71" s="149"/>
      <c r="J71" s="149"/>
      <c r="K71" s="149"/>
      <c r="L71" s="149"/>
      <c r="M71" s="149"/>
      <c r="N71" s="149"/>
      <c r="O71" s="149"/>
      <c r="P71" s="176"/>
      <c r="Q71" s="229"/>
      <c r="S71" s="176"/>
      <c r="T71" s="176"/>
    </row>
    <row r="72" spans="1:20" x14ac:dyDescent="0.25">
      <c r="A72" s="525"/>
      <c r="B72" s="413"/>
      <c r="C72" s="149"/>
      <c r="D72" s="149"/>
      <c r="E72" s="149"/>
      <c r="F72" s="149"/>
      <c r="G72" s="149"/>
      <c r="H72" s="149"/>
      <c r="I72" s="149"/>
      <c r="J72" s="149"/>
      <c r="K72" s="149"/>
      <c r="L72" s="149"/>
      <c r="M72" s="149"/>
      <c r="N72" s="149"/>
      <c r="O72" s="149"/>
      <c r="P72" s="176"/>
      <c r="Q72" s="229"/>
      <c r="S72" s="176"/>
      <c r="T72" s="176"/>
    </row>
    <row r="73" spans="1:20" x14ac:dyDescent="0.25">
      <c r="A73" s="525"/>
      <c r="B73" s="636"/>
      <c r="C73" s="149"/>
      <c r="D73" s="149"/>
      <c r="E73" s="149"/>
      <c r="F73" s="149"/>
      <c r="G73" s="149"/>
      <c r="H73" s="149"/>
      <c r="I73" s="149"/>
      <c r="J73" s="149"/>
      <c r="K73" s="149"/>
      <c r="L73" s="149"/>
      <c r="M73" s="149"/>
      <c r="N73" s="149"/>
      <c r="O73" s="149"/>
      <c r="P73" s="176"/>
      <c r="Q73" s="229"/>
      <c r="S73" s="176"/>
      <c r="T73" s="176"/>
    </row>
    <row r="74" spans="1:20" x14ac:dyDescent="0.25">
      <c r="A74" s="525"/>
      <c r="B74" s="636"/>
      <c r="C74" s="149"/>
      <c r="D74" s="149"/>
      <c r="E74" s="149"/>
      <c r="F74" s="149"/>
      <c r="G74" s="149"/>
      <c r="H74" s="149"/>
      <c r="I74" s="149"/>
      <c r="J74" s="149"/>
      <c r="K74" s="149"/>
      <c r="L74" s="149"/>
      <c r="M74" s="149"/>
      <c r="N74" s="149"/>
      <c r="O74" s="149"/>
      <c r="P74" s="176"/>
      <c r="Q74" s="229"/>
      <c r="S74" s="176"/>
      <c r="T74" s="176"/>
    </row>
    <row r="75" spans="1:20" x14ac:dyDescent="0.25">
      <c r="A75" s="525"/>
      <c r="B75" s="413"/>
      <c r="C75" s="149"/>
      <c r="D75" s="149"/>
      <c r="E75" s="149"/>
      <c r="F75" s="149"/>
      <c r="G75" s="149"/>
      <c r="H75" s="149"/>
      <c r="I75" s="149"/>
      <c r="J75" s="149"/>
      <c r="K75" s="149"/>
      <c r="L75" s="149"/>
      <c r="M75" s="149"/>
      <c r="N75" s="149"/>
      <c r="O75" s="149"/>
      <c r="P75" s="176"/>
      <c r="Q75" s="229"/>
      <c r="S75" s="176"/>
      <c r="T75" s="176"/>
    </row>
    <row r="76" spans="1:20" x14ac:dyDescent="0.25">
      <c r="A76" s="525"/>
      <c r="B76" s="413"/>
      <c r="C76" s="149"/>
      <c r="D76" s="149"/>
      <c r="E76" s="149"/>
      <c r="F76" s="149"/>
      <c r="G76" s="149"/>
      <c r="H76" s="149"/>
      <c r="I76" s="149"/>
      <c r="J76" s="149"/>
      <c r="K76" s="149"/>
      <c r="L76" s="149"/>
      <c r="M76" s="149"/>
      <c r="N76" s="149"/>
      <c r="O76" s="149"/>
      <c r="P76" s="176"/>
      <c r="Q76" s="229"/>
      <c r="S76" s="176"/>
      <c r="T76" s="176"/>
    </row>
    <row r="77" spans="1:20" x14ac:dyDescent="0.25">
      <c r="A77" s="525"/>
      <c r="B77" s="413"/>
      <c r="C77" s="149"/>
      <c r="D77" s="149"/>
      <c r="E77" s="149"/>
      <c r="F77" s="149"/>
      <c r="G77" s="149"/>
      <c r="H77" s="149"/>
      <c r="I77" s="149"/>
      <c r="J77" s="149"/>
      <c r="K77" s="149"/>
      <c r="L77" s="149"/>
      <c r="M77" s="149"/>
      <c r="N77" s="149"/>
      <c r="O77" s="149"/>
      <c r="P77" s="176"/>
      <c r="Q77" s="229"/>
      <c r="S77" s="176"/>
      <c r="T77" s="176"/>
    </row>
    <row r="78" spans="1:20" x14ac:dyDescent="0.25">
      <c r="A78" s="525"/>
      <c r="B78" s="621"/>
      <c r="C78" s="149"/>
      <c r="D78" s="149"/>
      <c r="E78" s="149"/>
      <c r="F78" s="149"/>
      <c r="G78" s="149"/>
      <c r="H78" s="149"/>
      <c r="I78" s="149"/>
      <c r="J78" s="149"/>
      <c r="K78" s="149"/>
      <c r="L78" s="149"/>
      <c r="M78" s="149"/>
      <c r="N78" s="149"/>
      <c r="O78" s="149"/>
      <c r="P78" s="176"/>
      <c r="Q78" s="229"/>
      <c r="S78" s="176"/>
      <c r="T78" s="176"/>
    </row>
    <row r="79" spans="1:20" x14ac:dyDescent="0.25">
      <c r="A79" s="525"/>
      <c r="B79" s="621"/>
      <c r="C79" s="170"/>
      <c r="D79" s="149"/>
      <c r="E79" s="149"/>
      <c r="F79" s="149"/>
      <c r="G79" s="149"/>
      <c r="H79" s="149"/>
      <c r="I79" s="149"/>
      <c r="J79" s="149"/>
      <c r="K79" s="149"/>
      <c r="L79" s="149"/>
      <c r="M79" s="149"/>
      <c r="N79" s="149"/>
      <c r="O79" s="149"/>
      <c r="P79" s="176"/>
      <c r="Q79" s="229"/>
      <c r="S79" s="176"/>
      <c r="T79" s="176"/>
    </row>
    <row r="80" spans="1:20" x14ac:dyDescent="0.25">
      <c r="A80" s="525"/>
      <c r="B80" s="621"/>
      <c r="C80" s="170"/>
      <c r="D80" s="149"/>
      <c r="E80" s="149"/>
      <c r="F80" s="149"/>
      <c r="G80" s="149"/>
      <c r="H80" s="149"/>
      <c r="I80" s="149"/>
      <c r="J80" s="149"/>
      <c r="K80" s="149"/>
      <c r="L80" s="149"/>
      <c r="M80" s="149"/>
      <c r="N80" s="149"/>
      <c r="O80" s="149"/>
      <c r="P80" s="176"/>
      <c r="Q80" s="229"/>
      <c r="S80" s="176"/>
      <c r="T80" s="176"/>
    </row>
    <row r="81" spans="1:20" x14ac:dyDescent="0.25">
      <c r="A81" s="525"/>
      <c r="B81" s="621"/>
      <c r="C81" s="149"/>
      <c r="D81" s="149"/>
      <c r="E81" s="149"/>
      <c r="F81" s="149"/>
      <c r="G81" s="149"/>
      <c r="H81" s="149"/>
      <c r="I81" s="149"/>
      <c r="J81" s="149"/>
      <c r="K81" s="149"/>
      <c r="L81" s="149"/>
      <c r="M81" s="149"/>
      <c r="N81" s="149"/>
      <c r="O81" s="149"/>
      <c r="P81" s="176"/>
      <c r="Q81" s="229"/>
      <c r="S81" s="176"/>
      <c r="T81" s="176"/>
    </row>
    <row r="82" spans="1:20" x14ac:dyDescent="0.25">
      <c r="A82" s="525"/>
      <c r="B82" s="621"/>
      <c r="C82" s="149"/>
      <c r="D82" s="149"/>
      <c r="E82" s="149"/>
      <c r="F82" s="149"/>
      <c r="G82" s="149"/>
      <c r="H82" s="149"/>
      <c r="I82" s="149"/>
      <c r="J82" s="149"/>
      <c r="K82" s="149"/>
      <c r="L82" s="149"/>
      <c r="M82" s="149"/>
      <c r="N82" s="149"/>
      <c r="O82" s="149"/>
      <c r="P82" s="176"/>
      <c r="Q82" s="229"/>
      <c r="S82" s="176"/>
      <c r="T82" s="176"/>
    </row>
    <row r="83" spans="1:20" x14ac:dyDescent="0.25">
      <c r="A83" s="525"/>
      <c r="B83" s="636"/>
      <c r="C83" s="170"/>
      <c r="D83" s="149"/>
      <c r="E83" s="149"/>
      <c r="F83" s="149"/>
      <c r="G83" s="149"/>
      <c r="H83" s="149"/>
      <c r="I83" s="149"/>
      <c r="J83" s="149"/>
      <c r="K83" s="149"/>
      <c r="L83" s="149"/>
      <c r="M83" s="149"/>
      <c r="N83" s="149"/>
      <c r="O83" s="149"/>
      <c r="P83" s="176"/>
      <c r="Q83" s="229"/>
      <c r="S83" s="176"/>
      <c r="T83" s="176"/>
    </row>
    <row r="84" spans="1:20" x14ac:dyDescent="0.25">
      <c r="A84" s="525"/>
      <c r="B84" s="636"/>
      <c r="C84" s="170"/>
      <c r="D84" s="149"/>
      <c r="E84" s="149"/>
      <c r="F84" s="149"/>
      <c r="G84" s="149"/>
      <c r="H84" s="149"/>
      <c r="I84" s="149"/>
      <c r="J84" s="149"/>
      <c r="K84" s="149"/>
      <c r="L84" s="149"/>
      <c r="M84" s="149"/>
      <c r="N84" s="149"/>
      <c r="O84" s="149"/>
      <c r="P84" s="176"/>
      <c r="Q84" s="229"/>
      <c r="S84" s="176"/>
      <c r="T84" s="176"/>
    </row>
    <row r="85" spans="1:20" x14ac:dyDescent="0.25">
      <c r="A85" s="525"/>
      <c r="B85" s="636"/>
      <c r="C85" s="170"/>
      <c r="D85" s="149"/>
      <c r="E85" s="149"/>
      <c r="F85" s="149"/>
      <c r="G85" s="149"/>
      <c r="H85" s="149"/>
      <c r="I85" s="149"/>
      <c r="J85" s="149"/>
      <c r="K85" s="149"/>
      <c r="L85" s="149"/>
      <c r="M85" s="149"/>
      <c r="N85" s="149"/>
      <c r="O85" s="149"/>
      <c r="P85" s="176"/>
      <c r="Q85" s="229"/>
      <c r="S85" s="176"/>
      <c r="T85" s="176"/>
    </row>
    <row r="86" spans="1:20" x14ac:dyDescent="0.25">
      <c r="A86" s="525"/>
      <c r="B86" s="621"/>
      <c r="C86" s="170"/>
      <c r="D86" s="149"/>
      <c r="E86" s="149"/>
      <c r="F86" s="149"/>
      <c r="G86" s="149"/>
      <c r="H86" s="149"/>
      <c r="I86" s="149"/>
      <c r="J86" s="149"/>
      <c r="K86" s="149"/>
      <c r="L86" s="149"/>
      <c r="M86" s="149"/>
      <c r="N86" s="149"/>
      <c r="O86" s="149"/>
      <c r="P86" s="176"/>
      <c r="Q86" s="229"/>
      <c r="S86" s="176"/>
      <c r="T86" s="176"/>
    </row>
    <row r="87" spans="1:20" x14ac:dyDescent="0.25">
      <c r="A87" s="525"/>
      <c r="B87" s="621"/>
      <c r="C87" s="170"/>
      <c r="D87" s="149"/>
      <c r="E87" s="149"/>
      <c r="F87" s="149"/>
      <c r="G87" s="149"/>
      <c r="H87" s="149"/>
      <c r="I87" s="149"/>
      <c r="J87" s="149"/>
      <c r="K87" s="149"/>
      <c r="L87" s="149"/>
      <c r="M87" s="149"/>
      <c r="N87" s="149"/>
      <c r="O87" s="149"/>
      <c r="P87" s="176"/>
      <c r="Q87" s="229"/>
      <c r="S87" s="176"/>
      <c r="T87" s="176"/>
    </row>
    <row r="88" spans="1:20" x14ac:dyDescent="0.25">
      <c r="A88" s="525"/>
      <c r="B88" s="621"/>
      <c r="C88" s="170"/>
      <c r="D88" s="149"/>
      <c r="E88" s="149"/>
      <c r="F88" s="149"/>
      <c r="G88" s="149"/>
      <c r="H88" s="149"/>
      <c r="I88" s="149"/>
      <c r="J88" s="149"/>
      <c r="K88" s="149"/>
      <c r="L88" s="149"/>
      <c r="M88" s="149"/>
      <c r="N88" s="149"/>
      <c r="O88" s="149"/>
      <c r="P88" s="176"/>
      <c r="Q88" s="229"/>
      <c r="S88" s="176"/>
      <c r="T88" s="176"/>
    </row>
    <row r="89" spans="1:20" x14ac:dyDescent="0.25">
      <c r="A89" s="525"/>
      <c r="B89" s="621"/>
      <c r="C89" s="170"/>
      <c r="D89" s="149"/>
      <c r="E89" s="149"/>
      <c r="F89" s="149"/>
      <c r="G89" s="149"/>
      <c r="H89" s="149"/>
      <c r="I89" s="149"/>
      <c r="J89" s="149"/>
      <c r="K89" s="149"/>
      <c r="L89" s="149"/>
      <c r="M89" s="149"/>
      <c r="N89" s="149"/>
      <c r="O89" s="149"/>
      <c r="P89" s="176"/>
      <c r="Q89" s="229"/>
      <c r="S89" s="176"/>
      <c r="T89" s="176"/>
    </row>
    <row r="90" spans="1:20" x14ac:dyDescent="0.25">
      <c r="A90" s="525"/>
      <c r="B90" s="413"/>
      <c r="C90" s="170"/>
      <c r="D90" s="149"/>
      <c r="E90" s="149"/>
      <c r="F90" s="149"/>
      <c r="G90" s="149"/>
      <c r="H90" s="149"/>
      <c r="I90" s="149"/>
      <c r="J90" s="149"/>
      <c r="K90" s="149"/>
      <c r="L90" s="149"/>
      <c r="M90" s="149"/>
      <c r="N90" s="149"/>
      <c r="O90" s="149"/>
      <c r="P90" s="176"/>
      <c r="Q90" s="229"/>
      <c r="S90" s="176"/>
      <c r="T90" s="176"/>
    </row>
    <row r="91" spans="1:20" x14ac:dyDescent="0.25">
      <c r="A91" s="525"/>
      <c r="B91" s="413"/>
      <c r="C91" s="170"/>
      <c r="D91" s="149"/>
      <c r="E91" s="149"/>
      <c r="F91" s="149"/>
      <c r="G91" s="149"/>
      <c r="H91" s="149"/>
      <c r="I91" s="149"/>
      <c r="J91" s="149"/>
      <c r="K91" s="149"/>
      <c r="L91" s="149"/>
      <c r="M91" s="149"/>
      <c r="N91" s="149"/>
      <c r="O91" s="149"/>
      <c r="P91" s="176"/>
      <c r="Q91" s="229"/>
      <c r="S91" s="176"/>
      <c r="T91" s="176"/>
    </row>
    <row r="92" spans="1:20" x14ac:dyDescent="0.25">
      <c r="A92" s="525"/>
      <c r="B92" s="636"/>
      <c r="C92" s="170"/>
      <c r="D92" s="149"/>
      <c r="E92" s="149"/>
      <c r="F92" s="149"/>
      <c r="G92" s="149"/>
      <c r="H92" s="149"/>
      <c r="I92" s="149"/>
      <c r="J92" s="149"/>
      <c r="K92" s="149"/>
      <c r="L92" s="149"/>
      <c r="M92" s="149"/>
      <c r="N92" s="149"/>
      <c r="O92" s="149"/>
      <c r="P92" s="176"/>
      <c r="Q92" s="229"/>
      <c r="S92" s="229"/>
      <c r="T92" s="229"/>
    </row>
    <row r="93" spans="1:20" x14ac:dyDescent="0.25">
      <c r="A93" s="525"/>
      <c r="B93" s="413"/>
      <c r="C93" s="149"/>
      <c r="D93" s="149"/>
      <c r="E93" s="149"/>
      <c r="F93" s="149"/>
      <c r="G93" s="149"/>
      <c r="H93" s="149"/>
      <c r="I93" s="149"/>
      <c r="J93" s="149"/>
      <c r="K93" s="149"/>
      <c r="L93" s="149"/>
      <c r="M93" s="149"/>
      <c r="N93" s="149"/>
      <c r="O93" s="149"/>
      <c r="P93" s="176"/>
      <c r="Q93" s="229"/>
      <c r="S93" s="229"/>
      <c r="T93" s="229"/>
    </row>
    <row r="94" spans="1:20" x14ac:dyDescent="0.25">
      <c r="A94" s="525"/>
      <c r="B94" s="413"/>
      <c r="C94" s="149"/>
      <c r="D94" s="149"/>
      <c r="E94" s="149"/>
      <c r="F94" s="149"/>
      <c r="G94" s="149"/>
      <c r="H94" s="149"/>
      <c r="I94" s="149"/>
      <c r="J94" s="149"/>
      <c r="K94" s="149"/>
      <c r="L94" s="149"/>
      <c r="M94" s="149"/>
      <c r="N94" s="149"/>
      <c r="O94" s="149"/>
      <c r="P94" s="176"/>
      <c r="Q94" s="229"/>
      <c r="S94" s="229"/>
      <c r="T94" s="229"/>
    </row>
    <row r="95" spans="1:20" x14ac:dyDescent="0.25">
      <c r="A95" s="525"/>
      <c r="B95" s="413"/>
      <c r="C95" s="149"/>
      <c r="D95" s="149"/>
      <c r="E95" s="149"/>
      <c r="F95" s="149"/>
      <c r="G95" s="149"/>
      <c r="H95" s="149"/>
      <c r="I95" s="149"/>
      <c r="J95" s="149"/>
      <c r="K95" s="149"/>
      <c r="L95" s="149"/>
      <c r="M95" s="149"/>
      <c r="N95" s="149"/>
      <c r="O95" s="149"/>
      <c r="P95" s="176"/>
      <c r="Q95" s="229"/>
      <c r="S95" s="229"/>
      <c r="T95" s="229"/>
    </row>
    <row r="96" spans="1:20" x14ac:dyDescent="0.25">
      <c r="A96" s="525"/>
      <c r="B96" s="413"/>
      <c r="C96" s="149"/>
      <c r="D96" s="149"/>
      <c r="E96" s="149"/>
      <c r="F96" s="149"/>
      <c r="G96" s="149"/>
      <c r="H96" s="149"/>
      <c r="I96" s="149"/>
      <c r="J96" s="149"/>
      <c r="K96" s="149"/>
      <c r="L96" s="149"/>
      <c r="M96" s="149"/>
      <c r="N96" s="149"/>
      <c r="O96" s="149"/>
      <c r="P96" s="176"/>
      <c r="Q96" s="229"/>
      <c r="S96" s="229"/>
      <c r="T96" s="229"/>
    </row>
    <row r="97" spans="1:20" x14ac:dyDescent="0.25">
      <c r="A97" s="525"/>
      <c r="B97" s="413"/>
      <c r="C97" s="170"/>
      <c r="D97" s="149"/>
      <c r="E97" s="149"/>
      <c r="F97" s="149"/>
      <c r="G97" s="149"/>
      <c r="H97" s="149"/>
      <c r="I97" s="149"/>
      <c r="J97" s="149"/>
      <c r="K97" s="149"/>
      <c r="L97" s="149"/>
      <c r="M97" s="149"/>
      <c r="N97" s="149"/>
      <c r="O97" s="149"/>
      <c r="P97" s="176"/>
      <c r="Q97" s="229"/>
      <c r="S97" s="229"/>
      <c r="T97" s="229"/>
    </row>
    <row r="98" spans="1:20" x14ac:dyDescent="0.25">
      <c r="A98" s="525"/>
      <c r="B98" s="413"/>
      <c r="C98" s="149"/>
      <c r="D98" s="149"/>
      <c r="E98" s="149"/>
      <c r="F98" s="149"/>
      <c r="G98" s="149"/>
      <c r="H98" s="149"/>
      <c r="I98" s="149"/>
      <c r="J98" s="149"/>
      <c r="K98" s="149"/>
      <c r="L98" s="149"/>
      <c r="M98" s="149"/>
      <c r="N98" s="149"/>
      <c r="O98" s="149"/>
      <c r="P98" s="176"/>
      <c r="Q98" s="229"/>
      <c r="S98" s="229"/>
      <c r="T98" s="229"/>
    </row>
    <row r="99" spans="1:20" x14ac:dyDescent="0.25">
      <c r="A99" s="525"/>
      <c r="B99" s="413"/>
      <c r="C99" s="149"/>
      <c r="D99" s="149"/>
      <c r="E99" s="149"/>
      <c r="F99" s="149"/>
      <c r="G99" s="149"/>
      <c r="H99" s="149"/>
      <c r="I99" s="149"/>
      <c r="J99" s="149"/>
      <c r="K99" s="149"/>
      <c r="L99" s="149"/>
      <c r="M99" s="149"/>
      <c r="N99" s="149"/>
      <c r="O99" s="149"/>
      <c r="P99" s="176"/>
      <c r="Q99" s="229"/>
      <c r="S99" s="229"/>
      <c r="T99" s="229"/>
    </row>
    <row r="100" spans="1:20" x14ac:dyDescent="0.25">
      <c r="A100" s="525"/>
      <c r="B100" s="413"/>
      <c r="C100" s="149"/>
      <c r="D100" s="149"/>
      <c r="E100" s="149"/>
      <c r="F100" s="149"/>
      <c r="G100" s="149"/>
      <c r="H100" s="149"/>
      <c r="I100" s="149"/>
      <c r="J100" s="149"/>
      <c r="K100" s="149"/>
      <c r="L100" s="149"/>
      <c r="M100" s="149"/>
      <c r="N100" s="149"/>
      <c r="O100" s="149"/>
      <c r="P100" s="176"/>
      <c r="Q100" s="229"/>
      <c r="S100" s="229"/>
      <c r="T100" s="229"/>
    </row>
    <row r="101" spans="1:20" x14ac:dyDescent="0.25">
      <c r="A101" s="525"/>
      <c r="B101" s="413"/>
      <c r="C101" s="149"/>
      <c r="D101" s="149"/>
      <c r="E101" s="149"/>
      <c r="F101" s="149"/>
      <c r="G101" s="149"/>
      <c r="H101" s="149"/>
      <c r="I101" s="149"/>
      <c r="J101" s="149"/>
      <c r="K101" s="149"/>
      <c r="L101" s="149"/>
      <c r="M101" s="149"/>
      <c r="N101" s="149"/>
      <c r="O101" s="149"/>
      <c r="P101" s="176"/>
      <c r="Q101" s="229"/>
      <c r="S101" s="229"/>
      <c r="T101" s="229"/>
    </row>
    <row r="102" spans="1:20" x14ac:dyDescent="0.25">
      <c r="A102" s="525"/>
      <c r="B102" s="636"/>
      <c r="C102" s="149"/>
      <c r="D102" s="149"/>
      <c r="E102" s="149"/>
      <c r="F102" s="149"/>
      <c r="G102" s="149"/>
      <c r="H102" s="149"/>
      <c r="I102" s="149"/>
      <c r="J102" s="149"/>
      <c r="K102" s="149"/>
      <c r="L102" s="149"/>
      <c r="M102" s="149"/>
      <c r="N102" s="149"/>
      <c r="O102" s="149"/>
      <c r="P102" s="176"/>
      <c r="Q102" s="229"/>
      <c r="S102" s="229"/>
      <c r="T102" s="229"/>
    </row>
    <row r="103" spans="1:20" x14ac:dyDescent="0.25">
      <c r="A103" s="525"/>
      <c r="B103" s="640"/>
      <c r="C103" s="149"/>
      <c r="D103" s="149"/>
      <c r="E103" s="149"/>
      <c r="F103" s="149"/>
      <c r="G103" s="149"/>
      <c r="H103" s="149"/>
      <c r="I103" s="149"/>
      <c r="J103" s="149"/>
      <c r="K103" s="149"/>
      <c r="L103" s="149"/>
      <c r="M103" s="149"/>
      <c r="N103" s="149"/>
      <c r="O103" s="149"/>
      <c r="P103" s="176"/>
      <c r="Q103" s="229"/>
      <c r="S103" s="229"/>
      <c r="T103" s="229"/>
    </row>
    <row r="104" spans="1:20" x14ac:dyDescent="0.25">
      <c r="A104" s="525"/>
      <c r="B104" s="640"/>
      <c r="C104" s="149"/>
      <c r="D104" s="149"/>
      <c r="E104" s="149"/>
      <c r="F104" s="149"/>
      <c r="G104" s="149"/>
      <c r="H104" s="149"/>
      <c r="I104" s="149"/>
      <c r="J104" s="149"/>
      <c r="K104" s="149"/>
      <c r="L104" s="149"/>
      <c r="M104" s="149"/>
      <c r="N104" s="149"/>
      <c r="O104" s="149"/>
      <c r="P104" s="176"/>
      <c r="Q104" s="229"/>
      <c r="S104" s="229"/>
      <c r="T104" s="229"/>
    </row>
    <row r="105" spans="1:20" x14ac:dyDescent="0.25">
      <c r="A105" s="525"/>
      <c r="B105" s="413"/>
      <c r="C105" s="149"/>
      <c r="D105" s="149"/>
      <c r="E105" s="149"/>
      <c r="F105" s="149"/>
      <c r="G105" s="149"/>
      <c r="H105" s="149"/>
      <c r="I105" s="149"/>
      <c r="J105" s="149"/>
      <c r="K105" s="149"/>
      <c r="L105" s="149"/>
      <c r="M105" s="149"/>
      <c r="N105" s="149"/>
      <c r="O105" s="149"/>
      <c r="P105" s="176"/>
      <c r="Q105" s="229"/>
      <c r="S105" s="229"/>
      <c r="T105" s="229"/>
    </row>
    <row r="106" spans="1:20" x14ac:dyDescent="0.25">
      <c r="A106" s="525"/>
      <c r="B106" s="413"/>
      <c r="C106" s="149"/>
      <c r="D106" s="149"/>
      <c r="E106" s="149"/>
      <c r="F106" s="149"/>
      <c r="G106" s="149"/>
      <c r="H106" s="149"/>
      <c r="I106" s="149"/>
      <c r="J106" s="149"/>
      <c r="K106" s="149"/>
      <c r="L106" s="149"/>
      <c r="M106" s="149"/>
      <c r="N106" s="149"/>
      <c r="O106" s="149"/>
      <c r="P106" s="176"/>
      <c r="Q106" s="229"/>
      <c r="S106" s="229"/>
      <c r="T106" s="229"/>
    </row>
    <row r="107" spans="1:20" x14ac:dyDescent="0.25">
      <c r="A107" s="525"/>
      <c r="B107" s="413"/>
      <c r="C107" s="149"/>
      <c r="D107" s="149"/>
      <c r="E107" s="149"/>
      <c r="F107" s="149"/>
      <c r="G107" s="149"/>
      <c r="H107" s="149"/>
      <c r="I107" s="149"/>
      <c r="J107" s="149"/>
      <c r="K107" s="149"/>
      <c r="L107" s="149"/>
      <c r="M107" s="149"/>
      <c r="N107" s="149"/>
      <c r="O107" s="149"/>
      <c r="P107" s="176"/>
      <c r="Q107" s="229"/>
      <c r="S107" s="229"/>
      <c r="T107" s="229"/>
    </row>
    <row r="108" spans="1:20" x14ac:dyDescent="0.25">
      <c r="A108" s="525"/>
      <c r="B108" s="413"/>
      <c r="C108" s="149"/>
      <c r="D108" s="149"/>
      <c r="E108" s="149"/>
      <c r="F108" s="149"/>
      <c r="G108" s="149"/>
      <c r="H108" s="149"/>
      <c r="I108" s="149"/>
      <c r="J108" s="149"/>
      <c r="K108" s="149"/>
      <c r="L108" s="149"/>
      <c r="M108" s="149"/>
      <c r="N108" s="149"/>
      <c r="O108" s="149"/>
      <c r="P108" s="176"/>
      <c r="Q108" s="229"/>
      <c r="S108" s="229"/>
      <c r="T108" s="229"/>
    </row>
    <row r="109" spans="1:20" x14ac:dyDescent="0.25">
      <c r="A109" s="525"/>
      <c r="B109" s="413"/>
      <c r="C109" s="149"/>
      <c r="D109" s="149"/>
      <c r="E109" s="149"/>
      <c r="F109" s="149"/>
      <c r="G109" s="149"/>
      <c r="H109" s="149"/>
      <c r="I109" s="149"/>
      <c r="J109" s="149"/>
      <c r="K109" s="149"/>
      <c r="L109" s="149"/>
      <c r="M109" s="149"/>
      <c r="N109" s="149"/>
      <c r="O109" s="149"/>
      <c r="P109" s="176"/>
      <c r="Q109" s="229"/>
      <c r="S109" s="229"/>
      <c r="T109" s="229"/>
    </row>
    <row r="110" spans="1:20" x14ac:dyDescent="0.25">
      <c r="A110" s="525"/>
      <c r="B110" s="413"/>
      <c r="C110" s="149"/>
      <c r="D110" s="149"/>
      <c r="E110" s="149"/>
      <c r="F110" s="149"/>
      <c r="G110" s="149"/>
      <c r="H110" s="149"/>
      <c r="I110" s="149"/>
      <c r="J110" s="149"/>
      <c r="K110" s="149"/>
      <c r="L110" s="149"/>
      <c r="M110" s="149"/>
      <c r="N110" s="149"/>
      <c r="O110" s="149"/>
      <c r="P110" s="176"/>
      <c r="Q110" s="229"/>
      <c r="S110" s="229"/>
      <c r="T110" s="229"/>
    </row>
    <row r="111" spans="1:20" x14ac:dyDescent="0.25">
      <c r="A111" s="525"/>
      <c r="B111" s="413"/>
      <c r="C111" s="149"/>
      <c r="D111" s="149"/>
      <c r="E111" s="149"/>
      <c r="F111" s="149"/>
      <c r="G111" s="149"/>
      <c r="H111" s="149"/>
      <c r="I111" s="149"/>
      <c r="J111" s="149"/>
      <c r="K111" s="149"/>
      <c r="L111" s="149"/>
      <c r="M111" s="149"/>
      <c r="N111" s="149"/>
      <c r="O111" s="149"/>
      <c r="P111" s="176"/>
      <c r="Q111" s="229"/>
      <c r="S111" s="229"/>
      <c r="T111" s="229"/>
    </row>
    <row r="112" spans="1:20" x14ac:dyDescent="0.25">
      <c r="A112" s="525"/>
      <c r="B112" s="413"/>
      <c r="C112" s="149"/>
      <c r="D112" s="149"/>
      <c r="E112" s="149"/>
      <c r="F112" s="149"/>
      <c r="G112" s="149"/>
      <c r="H112" s="149"/>
      <c r="I112" s="149"/>
      <c r="J112" s="149"/>
      <c r="K112" s="149"/>
      <c r="L112" s="149"/>
      <c r="M112" s="149"/>
      <c r="N112" s="149"/>
      <c r="O112" s="149"/>
      <c r="P112" s="176"/>
      <c r="Q112" s="229"/>
      <c r="S112" s="229"/>
      <c r="T112" s="229"/>
    </row>
    <row r="113" spans="1:20" x14ac:dyDescent="0.25">
      <c r="A113" s="525"/>
      <c r="B113" s="413"/>
      <c r="C113" s="149"/>
      <c r="D113" s="149"/>
      <c r="E113" s="149"/>
      <c r="F113" s="149"/>
      <c r="G113" s="149"/>
      <c r="H113" s="149"/>
      <c r="I113" s="149"/>
      <c r="J113" s="149"/>
      <c r="K113" s="149"/>
      <c r="L113" s="149"/>
      <c r="M113" s="149"/>
      <c r="N113" s="149"/>
      <c r="O113" s="149"/>
      <c r="P113" s="176"/>
      <c r="Q113" s="229"/>
      <c r="S113" s="229"/>
      <c r="T113" s="229"/>
    </row>
    <row r="114" spans="1:20" x14ac:dyDescent="0.25">
      <c r="A114" s="525"/>
      <c r="B114" s="413"/>
      <c r="C114" s="149"/>
      <c r="D114" s="149"/>
      <c r="E114" s="149"/>
      <c r="F114" s="149"/>
      <c r="G114" s="149"/>
      <c r="H114" s="149"/>
      <c r="I114" s="149"/>
      <c r="J114" s="149"/>
      <c r="K114" s="149"/>
      <c r="L114" s="149"/>
      <c r="M114" s="149"/>
      <c r="N114" s="149"/>
      <c r="O114" s="149"/>
      <c r="P114" s="176"/>
      <c r="Q114" s="229"/>
      <c r="S114" s="229"/>
      <c r="T114" s="229"/>
    </row>
    <row r="115" spans="1:20" x14ac:dyDescent="0.25">
      <c r="A115" s="525"/>
      <c r="B115" s="413"/>
      <c r="C115" s="149"/>
      <c r="D115" s="149"/>
      <c r="E115" s="149"/>
      <c r="F115" s="149"/>
      <c r="G115" s="149"/>
      <c r="H115" s="149"/>
      <c r="I115" s="149"/>
      <c r="J115" s="149"/>
      <c r="K115" s="149"/>
      <c r="L115" s="149"/>
      <c r="M115" s="149"/>
      <c r="N115" s="149"/>
      <c r="O115" s="149"/>
      <c r="P115" s="176"/>
      <c r="Q115" s="229"/>
      <c r="S115" s="229"/>
      <c r="T115" s="229"/>
    </row>
    <row r="116" spans="1:20" x14ac:dyDescent="0.25">
      <c r="A116" s="525"/>
      <c r="B116" s="640"/>
      <c r="C116" s="149"/>
      <c r="D116" s="149"/>
      <c r="E116" s="149"/>
      <c r="F116" s="149"/>
      <c r="G116" s="149"/>
      <c r="H116" s="149"/>
      <c r="I116" s="149"/>
      <c r="J116" s="149"/>
      <c r="K116" s="149"/>
      <c r="L116" s="149"/>
      <c r="M116" s="149"/>
      <c r="N116" s="149"/>
      <c r="O116" s="149"/>
      <c r="P116" s="176"/>
      <c r="Q116" s="229"/>
      <c r="S116" s="229"/>
      <c r="T116" s="229"/>
    </row>
    <row r="117" spans="1:20" x14ac:dyDescent="0.25">
      <c r="A117" s="525"/>
      <c r="B117" s="640"/>
      <c r="C117" s="149"/>
      <c r="D117" s="149"/>
      <c r="E117" s="149"/>
      <c r="F117" s="149"/>
      <c r="G117" s="149"/>
      <c r="H117" s="149"/>
      <c r="I117" s="149"/>
      <c r="J117" s="149"/>
      <c r="K117" s="149"/>
      <c r="L117" s="149"/>
      <c r="M117" s="149"/>
      <c r="N117" s="149"/>
      <c r="O117" s="149"/>
      <c r="P117" s="176"/>
      <c r="Q117" s="229"/>
      <c r="S117" s="229"/>
      <c r="T117" s="229"/>
    </row>
    <row r="118" spans="1:20" x14ac:dyDescent="0.25">
      <c r="A118" s="525"/>
      <c r="B118" s="413"/>
      <c r="C118" s="149"/>
      <c r="D118" s="149"/>
      <c r="E118" s="149"/>
      <c r="F118" s="149"/>
      <c r="G118" s="149"/>
      <c r="H118" s="149"/>
      <c r="I118" s="149"/>
      <c r="J118" s="149"/>
      <c r="K118" s="149"/>
      <c r="L118" s="149"/>
      <c r="M118" s="149"/>
      <c r="N118" s="149"/>
      <c r="O118" s="149"/>
      <c r="P118" s="176"/>
      <c r="Q118" s="229"/>
      <c r="R118" s="254"/>
      <c r="S118" s="229"/>
      <c r="T118" s="229"/>
    </row>
    <row r="119" spans="1:20" x14ac:dyDescent="0.25">
      <c r="A119" s="525"/>
      <c r="B119" s="413"/>
      <c r="C119" s="149"/>
      <c r="D119" s="149"/>
      <c r="E119" s="149"/>
      <c r="F119" s="149"/>
      <c r="G119" s="149"/>
      <c r="H119" s="149"/>
      <c r="I119" s="149"/>
      <c r="J119" s="149"/>
      <c r="K119" s="149"/>
      <c r="L119" s="149"/>
      <c r="M119" s="149"/>
      <c r="N119" s="149"/>
      <c r="O119" s="149"/>
      <c r="P119" s="176"/>
      <c r="Q119" s="229"/>
      <c r="R119" s="254"/>
      <c r="S119" s="229"/>
      <c r="T119" s="229"/>
    </row>
    <row r="120" spans="1:20" x14ac:dyDescent="0.25">
      <c r="A120" s="525"/>
      <c r="B120" s="413"/>
      <c r="C120" s="149"/>
      <c r="D120" s="149"/>
      <c r="E120" s="149"/>
      <c r="F120" s="149"/>
      <c r="G120" s="149"/>
      <c r="H120" s="149"/>
      <c r="I120" s="149"/>
      <c r="J120" s="149"/>
      <c r="K120" s="149"/>
      <c r="L120" s="149"/>
      <c r="M120" s="149"/>
      <c r="N120" s="149"/>
      <c r="O120" s="149"/>
      <c r="P120" s="176"/>
      <c r="Q120" s="229"/>
      <c r="R120" s="254"/>
      <c r="S120" s="229"/>
      <c r="T120" s="229"/>
    </row>
    <row r="121" spans="1:20" x14ac:dyDescent="0.25">
      <c r="A121" s="525"/>
      <c r="B121" s="640"/>
      <c r="C121" s="149"/>
      <c r="D121" s="149"/>
      <c r="E121" s="149"/>
      <c r="F121" s="149"/>
      <c r="G121" s="149"/>
      <c r="H121" s="149"/>
      <c r="I121" s="149"/>
      <c r="J121" s="149"/>
      <c r="K121" s="149"/>
      <c r="L121" s="149"/>
      <c r="M121" s="149"/>
      <c r="N121" s="149"/>
      <c r="O121" s="149"/>
      <c r="P121" s="176"/>
      <c r="Q121" s="229"/>
      <c r="R121" s="254"/>
      <c r="S121" s="229"/>
      <c r="T121" s="229"/>
    </row>
    <row r="122" spans="1:20" x14ac:dyDescent="0.25">
      <c r="A122" s="525"/>
      <c r="B122" s="640"/>
      <c r="C122" s="149"/>
      <c r="D122" s="149"/>
      <c r="E122" s="149"/>
      <c r="F122" s="149"/>
      <c r="G122" s="149"/>
      <c r="H122" s="149"/>
      <c r="I122" s="149"/>
      <c r="J122" s="149"/>
      <c r="K122" s="149"/>
      <c r="L122" s="149"/>
      <c r="M122" s="149"/>
      <c r="N122" s="149"/>
      <c r="O122" s="149"/>
      <c r="P122" s="176"/>
      <c r="Q122" s="229"/>
      <c r="R122" s="254"/>
      <c r="S122" s="229"/>
      <c r="T122" s="229"/>
    </row>
    <row r="123" spans="1:20" x14ac:dyDescent="0.25">
      <c r="A123" s="525"/>
      <c r="B123" s="640"/>
      <c r="C123" s="149"/>
      <c r="D123" s="149"/>
      <c r="E123" s="149"/>
      <c r="F123" s="149"/>
      <c r="G123" s="149"/>
      <c r="H123" s="149"/>
      <c r="I123" s="149"/>
      <c r="J123" s="149"/>
      <c r="K123" s="149"/>
      <c r="L123" s="149"/>
      <c r="M123" s="149"/>
      <c r="N123" s="149"/>
      <c r="O123" s="149"/>
      <c r="P123" s="176"/>
      <c r="Q123" s="229"/>
      <c r="R123" s="254"/>
      <c r="S123" s="229"/>
      <c r="T123" s="229"/>
    </row>
    <row r="124" spans="1:20" x14ac:dyDescent="0.25">
      <c r="A124" s="525"/>
      <c r="B124" s="640"/>
      <c r="C124" s="149"/>
      <c r="D124" s="149"/>
      <c r="E124" s="149"/>
      <c r="F124" s="149"/>
      <c r="G124" s="149"/>
      <c r="H124" s="149"/>
      <c r="I124" s="149"/>
      <c r="J124" s="149"/>
      <c r="K124" s="149"/>
      <c r="L124" s="149"/>
      <c r="M124" s="149"/>
      <c r="N124" s="149"/>
      <c r="O124" s="149"/>
      <c r="P124" s="176"/>
      <c r="Q124" s="229"/>
      <c r="R124" s="254"/>
      <c r="S124" s="229"/>
      <c r="T124" s="229"/>
    </row>
    <row r="125" spans="1:20" x14ac:dyDescent="0.25">
      <c r="A125" s="525"/>
      <c r="B125" s="640"/>
      <c r="C125" s="149"/>
      <c r="D125" s="149"/>
      <c r="E125" s="149"/>
      <c r="F125" s="149"/>
      <c r="G125" s="149"/>
      <c r="H125" s="149"/>
      <c r="I125" s="149"/>
      <c r="J125" s="149"/>
      <c r="K125" s="149"/>
      <c r="L125" s="149"/>
      <c r="M125" s="149"/>
      <c r="N125" s="149"/>
      <c r="O125" s="149"/>
      <c r="P125" s="176"/>
      <c r="Q125" s="229"/>
      <c r="R125" s="254"/>
      <c r="S125" s="229"/>
      <c r="T125" s="229"/>
    </row>
    <row r="126" spans="1:20" x14ac:dyDescent="0.25">
      <c r="A126" s="525"/>
      <c r="B126" s="640"/>
      <c r="C126" s="149"/>
      <c r="D126" s="149"/>
      <c r="E126" s="149"/>
      <c r="F126" s="149"/>
      <c r="G126" s="149"/>
      <c r="H126" s="149"/>
      <c r="I126" s="149"/>
      <c r="J126" s="149"/>
      <c r="K126" s="149"/>
      <c r="L126" s="149"/>
      <c r="M126" s="149"/>
      <c r="N126" s="149"/>
      <c r="O126" s="149"/>
      <c r="P126" s="176"/>
      <c r="Q126" s="229"/>
      <c r="R126" s="254"/>
      <c r="S126" s="229"/>
      <c r="T126" s="229"/>
    </row>
    <row r="127" spans="1:20" x14ac:dyDescent="0.25">
      <c r="A127" s="525"/>
      <c r="B127" s="640"/>
      <c r="C127" s="149"/>
      <c r="D127" s="149"/>
      <c r="E127" s="149"/>
      <c r="F127" s="149"/>
      <c r="G127" s="149"/>
      <c r="H127" s="149"/>
      <c r="I127" s="149"/>
      <c r="J127" s="149"/>
      <c r="K127" s="149"/>
      <c r="L127" s="149"/>
      <c r="M127" s="149"/>
      <c r="N127" s="149"/>
      <c r="O127" s="149"/>
      <c r="P127" s="176"/>
      <c r="Q127" s="229"/>
      <c r="R127" s="254"/>
      <c r="S127" s="229"/>
      <c r="T127" s="229"/>
    </row>
    <row r="128" spans="1:20" x14ac:dyDescent="0.25">
      <c r="A128" s="525"/>
      <c r="B128" s="640"/>
      <c r="C128" s="149"/>
      <c r="D128" s="149"/>
      <c r="E128" s="149"/>
      <c r="F128" s="149"/>
      <c r="G128" s="149"/>
      <c r="H128" s="149"/>
      <c r="I128" s="149"/>
      <c r="J128" s="149"/>
      <c r="K128" s="149"/>
      <c r="L128" s="149"/>
      <c r="M128" s="149"/>
      <c r="N128" s="149"/>
      <c r="O128" s="149"/>
      <c r="P128" s="176"/>
      <c r="Q128" s="229"/>
      <c r="R128" s="254"/>
      <c r="S128" s="229"/>
      <c r="T128" s="229"/>
    </row>
    <row r="129" spans="1:20" x14ac:dyDescent="0.25">
      <c r="A129" s="525"/>
      <c r="B129" s="640"/>
      <c r="C129" s="149"/>
      <c r="D129" s="149"/>
      <c r="E129" s="149"/>
      <c r="F129" s="149"/>
      <c r="G129" s="149"/>
      <c r="H129" s="149"/>
      <c r="I129" s="149"/>
      <c r="J129" s="149"/>
      <c r="K129" s="149"/>
      <c r="L129" s="149"/>
      <c r="M129" s="149"/>
      <c r="N129" s="149"/>
      <c r="O129" s="149"/>
      <c r="P129" s="176"/>
      <c r="Q129" s="229"/>
      <c r="R129" s="254"/>
      <c r="S129" s="229"/>
      <c r="T129" s="229"/>
    </row>
    <row r="130" spans="1:20" x14ac:dyDescent="0.25">
      <c r="A130" s="525"/>
      <c r="B130" s="640"/>
      <c r="C130" s="149"/>
      <c r="D130" s="149"/>
      <c r="E130" s="149"/>
      <c r="F130" s="149"/>
      <c r="G130" s="149"/>
      <c r="H130" s="149"/>
      <c r="I130" s="149"/>
      <c r="J130" s="149"/>
      <c r="K130" s="149"/>
      <c r="L130" s="149"/>
      <c r="M130" s="149"/>
      <c r="N130" s="149"/>
      <c r="O130" s="149"/>
      <c r="P130" s="176"/>
      <c r="Q130" s="229"/>
      <c r="R130" s="254"/>
      <c r="S130" s="229"/>
      <c r="T130" s="229"/>
    </row>
    <row r="131" spans="1:20" x14ac:dyDescent="0.25">
      <c r="A131" s="525"/>
      <c r="B131" s="640"/>
      <c r="C131" s="149"/>
      <c r="D131" s="149"/>
      <c r="E131" s="149"/>
      <c r="F131" s="149"/>
      <c r="G131" s="149"/>
      <c r="H131" s="149"/>
      <c r="I131" s="149"/>
      <c r="J131" s="149"/>
      <c r="K131" s="149"/>
      <c r="L131" s="149"/>
      <c r="M131" s="149"/>
      <c r="N131" s="149"/>
      <c r="O131" s="149"/>
      <c r="P131" s="176"/>
      <c r="Q131" s="229"/>
      <c r="R131" s="254"/>
      <c r="S131" s="229"/>
      <c r="T131" s="229"/>
    </row>
    <row r="132" spans="1:20" x14ac:dyDescent="0.25">
      <c r="A132" s="525"/>
      <c r="B132" s="640"/>
      <c r="C132" s="149"/>
      <c r="D132" s="149"/>
      <c r="E132" s="149"/>
      <c r="F132" s="149"/>
      <c r="G132" s="149"/>
      <c r="H132" s="149"/>
      <c r="I132" s="149"/>
      <c r="J132" s="149"/>
      <c r="K132" s="149"/>
      <c r="L132" s="149"/>
      <c r="M132" s="149"/>
      <c r="N132" s="149"/>
      <c r="O132" s="149"/>
      <c r="P132" s="176"/>
      <c r="Q132" s="229"/>
      <c r="R132" s="254"/>
      <c r="S132" s="229"/>
      <c r="T132" s="229"/>
    </row>
    <row r="133" spans="1:20" x14ac:dyDescent="0.25">
      <c r="A133" s="525"/>
      <c r="B133" s="413"/>
      <c r="C133" s="149"/>
      <c r="D133" s="149"/>
      <c r="E133" s="149"/>
      <c r="F133" s="149"/>
      <c r="G133" s="149"/>
      <c r="H133" s="149"/>
      <c r="I133" s="149"/>
      <c r="J133" s="149"/>
      <c r="K133" s="149"/>
      <c r="L133" s="149"/>
      <c r="M133" s="149"/>
      <c r="N133" s="149"/>
      <c r="O133" s="149"/>
      <c r="P133" s="176"/>
      <c r="Q133" s="229"/>
      <c r="R133" s="254"/>
      <c r="S133" s="229"/>
      <c r="T133" s="229"/>
    </row>
    <row r="134" spans="1:20" x14ac:dyDescent="0.25">
      <c r="A134" s="525"/>
      <c r="B134" s="636"/>
      <c r="C134" s="149"/>
      <c r="D134" s="149"/>
      <c r="E134" s="149"/>
      <c r="F134" s="149"/>
      <c r="G134" s="149"/>
      <c r="H134" s="149"/>
      <c r="I134" s="149"/>
      <c r="J134" s="149"/>
      <c r="K134" s="149"/>
      <c r="L134" s="149"/>
      <c r="M134" s="149"/>
      <c r="N134" s="149"/>
      <c r="O134" s="149"/>
      <c r="P134" s="176"/>
      <c r="Q134" s="229"/>
      <c r="R134" s="254"/>
      <c r="S134" s="229"/>
      <c r="T134" s="229"/>
    </row>
    <row r="135" spans="1:20" x14ac:dyDescent="0.25">
      <c r="A135" s="525"/>
      <c r="B135" s="413"/>
      <c r="C135" s="149"/>
      <c r="D135" s="149"/>
      <c r="E135" s="149"/>
      <c r="F135" s="149"/>
      <c r="G135" s="149"/>
      <c r="H135" s="149"/>
      <c r="I135" s="149"/>
      <c r="J135" s="149"/>
      <c r="K135" s="149"/>
      <c r="L135" s="149"/>
      <c r="M135" s="149"/>
      <c r="N135" s="149"/>
      <c r="O135" s="149"/>
      <c r="P135" s="176"/>
      <c r="Q135" s="229"/>
      <c r="R135" s="254"/>
      <c r="S135" s="229"/>
      <c r="T135" s="229"/>
    </row>
    <row r="136" spans="1:20" x14ac:dyDescent="0.25">
      <c r="A136" s="525"/>
      <c r="B136" s="413"/>
      <c r="C136" s="149"/>
      <c r="D136" s="149"/>
      <c r="E136" s="149"/>
      <c r="F136" s="149"/>
      <c r="G136" s="149"/>
      <c r="H136" s="149"/>
      <c r="I136" s="149"/>
      <c r="J136" s="149"/>
      <c r="K136" s="149"/>
      <c r="L136" s="149"/>
      <c r="M136" s="149"/>
      <c r="N136" s="149"/>
      <c r="O136" s="149"/>
      <c r="P136" s="176"/>
      <c r="Q136" s="229"/>
      <c r="R136" s="254"/>
      <c r="S136" s="229"/>
      <c r="T136" s="229"/>
    </row>
    <row r="137" spans="1:20" x14ac:dyDescent="0.25">
      <c r="A137" s="525"/>
      <c r="B137" s="640"/>
      <c r="C137" s="149"/>
      <c r="D137" s="149"/>
      <c r="E137" s="149"/>
      <c r="F137" s="149"/>
      <c r="G137" s="149"/>
      <c r="H137" s="149"/>
      <c r="I137" s="149"/>
      <c r="J137" s="149"/>
      <c r="K137" s="149"/>
      <c r="L137" s="149"/>
      <c r="M137" s="149"/>
      <c r="N137" s="149"/>
      <c r="O137" s="149"/>
      <c r="P137" s="176"/>
      <c r="Q137" s="229"/>
      <c r="R137" s="254"/>
      <c r="S137" s="229"/>
      <c r="T137" s="229"/>
    </row>
    <row r="138" spans="1:20" x14ac:dyDescent="0.25">
      <c r="A138" s="525"/>
      <c r="B138" s="640"/>
      <c r="C138" s="149"/>
      <c r="D138" s="149"/>
      <c r="E138" s="149"/>
      <c r="F138" s="149"/>
      <c r="G138" s="149"/>
      <c r="H138" s="149"/>
      <c r="I138" s="149"/>
      <c r="J138" s="149"/>
      <c r="K138" s="149"/>
      <c r="L138" s="149"/>
      <c r="M138" s="149"/>
      <c r="N138" s="149"/>
      <c r="O138" s="149"/>
      <c r="P138" s="176"/>
      <c r="Q138" s="229"/>
      <c r="R138" s="254"/>
      <c r="S138" s="229"/>
      <c r="T138" s="229"/>
    </row>
    <row r="139" spans="1:20" x14ac:dyDescent="0.25">
      <c r="A139" s="525"/>
      <c r="B139" s="640"/>
      <c r="C139" s="149"/>
      <c r="D139" s="149"/>
      <c r="E139" s="149"/>
      <c r="F139" s="149"/>
      <c r="G139" s="149"/>
      <c r="H139" s="149"/>
      <c r="I139" s="149"/>
      <c r="J139" s="149"/>
      <c r="K139" s="149"/>
      <c r="L139" s="149"/>
      <c r="M139" s="149"/>
      <c r="N139" s="149"/>
      <c r="O139" s="149"/>
      <c r="P139" s="176"/>
      <c r="Q139" s="229"/>
      <c r="R139" s="254"/>
      <c r="S139" s="229"/>
      <c r="T139" s="229"/>
    </row>
    <row r="140" spans="1:20" x14ac:dyDescent="0.25">
      <c r="A140" s="525"/>
      <c r="B140" s="640"/>
      <c r="C140" s="149"/>
      <c r="D140" s="149"/>
      <c r="E140" s="149"/>
      <c r="F140" s="149"/>
      <c r="G140" s="149"/>
      <c r="H140" s="149"/>
      <c r="I140" s="149"/>
      <c r="J140" s="149"/>
      <c r="K140" s="149"/>
      <c r="L140" s="149"/>
      <c r="M140" s="149"/>
      <c r="N140" s="149"/>
      <c r="O140" s="149"/>
      <c r="P140" s="176"/>
      <c r="Q140" s="229"/>
      <c r="R140" s="254"/>
      <c r="S140" s="229"/>
      <c r="T140" s="229"/>
    </row>
    <row r="141" spans="1:20" x14ac:dyDescent="0.25">
      <c r="A141" s="525"/>
      <c r="B141" s="640"/>
      <c r="C141" s="149"/>
      <c r="D141" s="149"/>
      <c r="E141" s="149"/>
      <c r="F141" s="149"/>
      <c r="G141" s="149"/>
      <c r="H141" s="149"/>
      <c r="I141" s="149"/>
      <c r="J141" s="149"/>
      <c r="K141" s="149"/>
      <c r="L141" s="149"/>
      <c r="M141" s="149"/>
      <c r="N141" s="149"/>
      <c r="O141" s="149"/>
      <c r="P141" s="176"/>
      <c r="Q141" s="229"/>
      <c r="R141" s="254"/>
      <c r="S141" s="229"/>
      <c r="T141" s="229"/>
    </row>
    <row r="142" spans="1:20" x14ac:dyDescent="0.25">
      <c r="A142" s="525"/>
      <c r="B142" s="640"/>
      <c r="C142" s="149"/>
      <c r="D142" s="149"/>
      <c r="E142" s="149"/>
      <c r="F142" s="149"/>
      <c r="G142" s="149"/>
      <c r="H142" s="149"/>
      <c r="I142" s="149"/>
      <c r="J142" s="149"/>
      <c r="K142" s="149"/>
      <c r="L142" s="149"/>
      <c r="M142" s="149"/>
      <c r="N142" s="149"/>
      <c r="O142" s="149"/>
      <c r="P142" s="176"/>
      <c r="Q142" s="229"/>
      <c r="R142" s="254"/>
      <c r="S142" s="229"/>
      <c r="T142" s="229"/>
    </row>
    <row r="143" spans="1:20" x14ac:dyDescent="0.25">
      <c r="A143" s="525"/>
      <c r="B143" s="640"/>
      <c r="C143" s="149"/>
      <c r="D143" s="149"/>
      <c r="E143" s="149"/>
      <c r="F143" s="149"/>
      <c r="G143" s="149"/>
      <c r="H143" s="149"/>
      <c r="I143" s="149"/>
      <c r="J143" s="149"/>
      <c r="K143" s="149"/>
      <c r="L143" s="149"/>
      <c r="M143" s="149"/>
      <c r="N143" s="149"/>
      <c r="O143" s="149"/>
      <c r="P143" s="176"/>
      <c r="Q143" s="229"/>
      <c r="R143" s="254"/>
      <c r="S143" s="229"/>
      <c r="T143" s="229"/>
    </row>
    <row r="144" spans="1:20" x14ac:dyDescent="0.25">
      <c r="A144" s="525"/>
      <c r="B144" s="640"/>
      <c r="C144" s="149"/>
      <c r="D144" s="149"/>
      <c r="E144" s="149"/>
      <c r="F144" s="149"/>
      <c r="G144" s="149"/>
      <c r="H144" s="149"/>
      <c r="I144" s="149"/>
      <c r="J144" s="149"/>
      <c r="K144" s="149"/>
      <c r="L144" s="149"/>
      <c r="M144" s="149"/>
      <c r="N144" s="149"/>
      <c r="O144" s="149"/>
      <c r="P144" s="176"/>
      <c r="Q144" s="229"/>
      <c r="R144" s="254"/>
      <c r="S144" s="229"/>
      <c r="T144" s="229"/>
    </row>
    <row r="145" spans="1:20" x14ac:dyDescent="0.25">
      <c r="A145" s="525"/>
      <c r="B145" s="640"/>
      <c r="C145" s="149"/>
      <c r="D145" s="149"/>
      <c r="E145" s="149"/>
      <c r="F145" s="149"/>
      <c r="G145" s="149"/>
      <c r="H145" s="149"/>
      <c r="I145" s="149"/>
      <c r="J145" s="149"/>
      <c r="K145" s="149"/>
      <c r="L145" s="149"/>
      <c r="M145" s="149"/>
      <c r="N145" s="149"/>
      <c r="O145" s="149"/>
      <c r="P145" s="176"/>
      <c r="Q145" s="229"/>
      <c r="R145" s="254"/>
      <c r="S145" s="229"/>
      <c r="T145" s="229"/>
    </row>
    <row r="146" spans="1:20" x14ac:dyDescent="0.25">
      <c r="A146" s="525"/>
      <c r="B146" s="640"/>
      <c r="C146" s="149"/>
      <c r="D146" s="149"/>
      <c r="E146" s="149"/>
      <c r="F146" s="149"/>
      <c r="G146" s="149"/>
      <c r="H146" s="149"/>
      <c r="I146" s="149"/>
      <c r="J146" s="149"/>
      <c r="K146" s="149"/>
      <c r="L146" s="149"/>
      <c r="M146" s="149"/>
      <c r="N146" s="149"/>
      <c r="O146" s="149"/>
      <c r="P146" s="176"/>
      <c r="Q146" s="229"/>
      <c r="R146" s="254"/>
      <c r="S146" s="229"/>
      <c r="T146" s="229"/>
    </row>
    <row r="147" spans="1:20" x14ac:dyDescent="0.25">
      <c r="A147" s="525"/>
      <c r="B147" s="413"/>
      <c r="C147" s="149"/>
      <c r="D147" s="149"/>
      <c r="E147" s="149"/>
      <c r="F147" s="149"/>
      <c r="G147" s="149"/>
      <c r="H147" s="149"/>
      <c r="I147" s="149"/>
      <c r="J147" s="149"/>
      <c r="K147" s="149"/>
      <c r="L147" s="149"/>
      <c r="M147" s="149"/>
      <c r="N147" s="149"/>
      <c r="O147" s="149"/>
      <c r="P147" s="176"/>
      <c r="Q147" s="229"/>
      <c r="R147" s="254"/>
      <c r="S147" s="229"/>
      <c r="T147" s="229"/>
    </row>
    <row r="148" spans="1:20" x14ac:dyDescent="0.25">
      <c r="A148" s="525"/>
      <c r="B148" s="636"/>
      <c r="C148" s="149"/>
      <c r="D148" s="149"/>
      <c r="E148" s="149"/>
      <c r="F148" s="149"/>
      <c r="G148" s="149"/>
      <c r="H148" s="149"/>
      <c r="I148" s="149"/>
      <c r="J148" s="149"/>
      <c r="K148" s="149"/>
      <c r="L148" s="149"/>
      <c r="M148" s="149"/>
      <c r="N148" s="149"/>
      <c r="O148" s="149"/>
      <c r="P148" s="176"/>
      <c r="Q148" s="229"/>
      <c r="R148" s="254"/>
      <c r="S148" s="229"/>
      <c r="T148" s="229"/>
    </row>
    <row r="149" spans="1:20" x14ac:dyDescent="0.25">
      <c r="A149" s="525">
        <v>147</v>
      </c>
      <c r="B149" s="413"/>
      <c r="C149" s="149"/>
      <c r="D149" s="149"/>
      <c r="E149" s="149"/>
      <c r="F149" s="149"/>
      <c r="G149" s="149"/>
      <c r="H149" s="149"/>
      <c r="I149" s="149"/>
      <c r="J149" s="149"/>
      <c r="K149" s="149"/>
      <c r="L149" s="149"/>
      <c r="M149" s="149"/>
      <c r="N149" s="149"/>
      <c r="O149" s="149"/>
      <c r="P149" s="176"/>
      <c r="Q149" s="229"/>
      <c r="R149" s="254"/>
      <c r="S149" s="229"/>
      <c r="T149" s="229"/>
    </row>
    <row r="150" spans="1:20" x14ac:dyDescent="0.25">
      <c r="A150" s="525">
        <v>148</v>
      </c>
      <c r="B150" s="413"/>
      <c r="C150" s="149"/>
      <c r="D150" s="149"/>
      <c r="E150" s="149"/>
      <c r="F150" s="149"/>
      <c r="G150" s="149"/>
      <c r="H150" s="149"/>
      <c r="I150" s="149"/>
      <c r="J150" s="149"/>
      <c r="K150" s="149"/>
      <c r="L150" s="149"/>
      <c r="M150" s="149"/>
      <c r="N150" s="149"/>
      <c r="O150" s="149"/>
      <c r="P150" s="176"/>
      <c r="Q150" s="229"/>
      <c r="R150" s="254"/>
      <c r="S150" s="229"/>
      <c r="T150" s="229"/>
    </row>
    <row r="151" spans="1:20" x14ac:dyDescent="0.25">
      <c r="A151" s="525">
        <v>149</v>
      </c>
      <c r="B151" s="413"/>
      <c r="C151" s="149"/>
      <c r="D151" s="149"/>
      <c r="E151" s="149"/>
      <c r="F151" s="149"/>
      <c r="G151" s="149"/>
      <c r="H151" s="149"/>
      <c r="I151" s="149"/>
      <c r="J151" s="149"/>
      <c r="K151" s="149"/>
      <c r="L151" s="149"/>
      <c r="M151" s="149"/>
      <c r="N151" s="149"/>
      <c r="O151" s="149"/>
      <c r="P151" s="176"/>
      <c r="Q151" s="229"/>
      <c r="R151" s="254"/>
      <c r="S151" s="229"/>
      <c r="T151" s="229"/>
    </row>
    <row r="152" spans="1:20" x14ac:dyDescent="0.25">
      <c r="A152" s="525">
        <v>150</v>
      </c>
      <c r="B152" s="413"/>
      <c r="C152" s="149"/>
      <c r="D152" s="149"/>
      <c r="E152" s="149"/>
      <c r="F152" s="149"/>
      <c r="G152" s="149"/>
      <c r="H152" s="149"/>
      <c r="I152" s="149"/>
      <c r="J152" s="149"/>
      <c r="K152" s="149"/>
      <c r="L152" s="149"/>
      <c r="M152" s="149"/>
      <c r="N152" s="149"/>
      <c r="O152" s="149"/>
      <c r="P152" s="176"/>
      <c r="Q152" s="229"/>
      <c r="R152" s="254"/>
      <c r="S152" s="229"/>
      <c r="T152" s="229"/>
    </row>
    <row r="153" spans="1:20" x14ac:dyDescent="0.25">
      <c r="A153" s="525">
        <v>151</v>
      </c>
      <c r="B153" s="413"/>
      <c r="C153" s="149"/>
      <c r="D153" s="149"/>
      <c r="E153" s="149"/>
      <c r="F153" s="149"/>
      <c r="G153" s="149"/>
      <c r="H153" s="149"/>
      <c r="I153" s="149"/>
      <c r="J153" s="149"/>
      <c r="K153" s="149"/>
      <c r="L153" s="149"/>
      <c r="M153" s="149"/>
      <c r="N153" s="149"/>
      <c r="O153" s="149"/>
      <c r="P153" s="176"/>
      <c r="Q153" s="229"/>
      <c r="R153" s="254"/>
      <c r="S153" s="229"/>
      <c r="T153" s="229"/>
    </row>
    <row r="154" spans="1:20" x14ac:dyDescent="0.25">
      <c r="A154" s="525">
        <v>152</v>
      </c>
      <c r="B154" s="413"/>
      <c r="C154" s="149"/>
      <c r="D154" s="149"/>
      <c r="E154" s="149"/>
      <c r="F154" s="149"/>
      <c r="G154" s="149"/>
      <c r="H154" s="149"/>
      <c r="I154" s="149"/>
      <c r="J154" s="149"/>
      <c r="K154" s="149"/>
      <c r="L154" s="149"/>
      <c r="M154" s="149"/>
      <c r="N154" s="149"/>
      <c r="O154" s="149"/>
      <c r="P154" s="176"/>
      <c r="Q154" s="229"/>
      <c r="R154" s="254"/>
      <c r="S154" s="229"/>
      <c r="T154" s="229"/>
    </row>
    <row r="155" spans="1:20" x14ac:dyDescent="0.25">
      <c r="A155" s="525">
        <v>153</v>
      </c>
      <c r="B155" s="413"/>
      <c r="C155" s="149"/>
      <c r="D155" s="149"/>
      <c r="E155" s="149"/>
      <c r="F155" s="149"/>
      <c r="G155" s="149"/>
      <c r="H155" s="149"/>
      <c r="I155" s="149"/>
      <c r="J155" s="149"/>
      <c r="K155" s="149"/>
      <c r="L155" s="149"/>
      <c r="M155" s="149"/>
      <c r="N155" s="149"/>
      <c r="O155" s="149"/>
      <c r="P155" s="176"/>
      <c r="Q155" s="229"/>
      <c r="R155" s="254"/>
      <c r="S155" s="229"/>
      <c r="T155" s="229"/>
    </row>
    <row r="156" spans="1:20" x14ac:dyDescent="0.25">
      <c r="A156" s="525">
        <v>154</v>
      </c>
      <c r="B156" s="413"/>
      <c r="C156" s="149"/>
      <c r="D156" s="149"/>
      <c r="E156" s="149"/>
      <c r="F156" s="149"/>
      <c r="G156" s="149"/>
      <c r="H156" s="149"/>
      <c r="I156" s="149"/>
      <c r="J156" s="149"/>
      <c r="K156" s="149"/>
      <c r="L156" s="149"/>
      <c r="M156" s="149"/>
      <c r="N156" s="149"/>
      <c r="O156" s="149"/>
      <c r="P156" s="176"/>
      <c r="Q156" s="229"/>
      <c r="R156" s="254"/>
      <c r="S156" s="229"/>
      <c r="T156" s="229"/>
    </row>
    <row r="157" spans="1:20" x14ac:dyDescent="0.25">
      <c r="A157" s="525">
        <v>155</v>
      </c>
      <c r="B157" s="413"/>
      <c r="C157" s="149"/>
      <c r="D157" s="149"/>
      <c r="E157" s="149"/>
      <c r="F157" s="149"/>
      <c r="G157" s="149"/>
      <c r="H157" s="149"/>
      <c r="I157" s="149"/>
      <c r="J157" s="149"/>
      <c r="K157" s="149"/>
      <c r="L157" s="149"/>
      <c r="M157" s="149"/>
      <c r="N157" s="149"/>
      <c r="O157" s="149"/>
      <c r="P157" s="176"/>
      <c r="Q157" s="229"/>
      <c r="R157" s="254"/>
      <c r="S157" s="229"/>
      <c r="T157" s="229"/>
    </row>
    <row r="158" spans="1:20" x14ac:dyDescent="0.25">
      <c r="A158" s="525">
        <v>156</v>
      </c>
      <c r="B158" s="413"/>
      <c r="C158" s="149"/>
      <c r="D158" s="149"/>
      <c r="E158" s="149"/>
      <c r="F158" s="149"/>
      <c r="G158" s="149"/>
      <c r="H158" s="149"/>
      <c r="I158" s="149"/>
      <c r="J158" s="149"/>
      <c r="K158" s="149"/>
      <c r="L158" s="149"/>
      <c r="M158" s="149"/>
      <c r="N158" s="149"/>
      <c r="O158" s="149"/>
      <c r="P158" s="176"/>
      <c r="Q158" s="229"/>
      <c r="R158" s="254"/>
      <c r="S158" s="229"/>
      <c r="T158" s="229"/>
    </row>
    <row r="159" spans="1:20" x14ac:dyDescent="0.25">
      <c r="A159" s="525">
        <v>157</v>
      </c>
      <c r="B159" s="413"/>
      <c r="C159" s="149"/>
      <c r="D159" s="149"/>
      <c r="E159" s="149"/>
      <c r="F159" s="149"/>
      <c r="G159" s="149"/>
      <c r="H159" s="149"/>
      <c r="I159" s="149"/>
      <c r="J159" s="149"/>
      <c r="K159" s="149"/>
      <c r="L159" s="149"/>
      <c r="M159" s="149"/>
      <c r="N159" s="149"/>
      <c r="O159" s="149"/>
      <c r="P159" s="176"/>
      <c r="Q159" s="229"/>
      <c r="R159" s="254"/>
      <c r="S159" s="229"/>
      <c r="T159" s="229"/>
    </row>
    <row r="160" spans="1:20" x14ac:dyDescent="0.25">
      <c r="A160" s="525">
        <v>158</v>
      </c>
      <c r="B160" s="413"/>
      <c r="C160" s="149"/>
      <c r="D160" s="149"/>
      <c r="E160" s="149"/>
      <c r="F160" s="149"/>
      <c r="G160" s="149"/>
      <c r="H160" s="149"/>
      <c r="I160" s="149"/>
      <c r="J160" s="149"/>
      <c r="K160" s="149"/>
      <c r="L160" s="149"/>
      <c r="M160" s="149"/>
      <c r="N160" s="149"/>
      <c r="O160" s="149"/>
      <c r="P160" s="176"/>
      <c r="Q160" s="229"/>
      <c r="R160" s="254"/>
      <c r="S160" s="229"/>
      <c r="T160" s="229"/>
    </row>
    <row r="161" spans="1:20" x14ac:dyDescent="0.25">
      <c r="A161" s="525">
        <v>159</v>
      </c>
      <c r="B161" s="413"/>
      <c r="C161" s="149"/>
      <c r="D161" s="149"/>
      <c r="E161" s="149"/>
      <c r="F161" s="149"/>
      <c r="G161" s="149"/>
      <c r="H161" s="149"/>
      <c r="I161" s="149"/>
      <c r="J161" s="149"/>
      <c r="K161" s="149"/>
      <c r="L161" s="149"/>
      <c r="M161" s="149"/>
      <c r="N161" s="149"/>
      <c r="O161" s="149"/>
      <c r="P161" s="176"/>
      <c r="Q161" s="229"/>
      <c r="R161" s="254"/>
      <c r="S161" s="229"/>
      <c r="T161" s="229"/>
    </row>
    <row r="162" spans="1:20" x14ac:dyDescent="0.25">
      <c r="A162" s="525">
        <v>160</v>
      </c>
      <c r="B162" s="413"/>
      <c r="C162" s="149"/>
      <c r="D162" s="149"/>
      <c r="E162" s="149"/>
      <c r="F162" s="149"/>
      <c r="G162" s="149"/>
      <c r="H162" s="149"/>
      <c r="I162" s="149"/>
      <c r="J162" s="149"/>
      <c r="K162" s="149"/>
      <c r="L162" s="149"/>
      <c r="M162" s="149"/>
      <c r="N162" s="149"/>
      <c r="O162" s="149"/>
      <c r="P162" s="176"/>
      <c r="Q162" s="229"/>
      <c r="R162" s="254"/>
      <c r="S162" s="229"/>
      <c r="T162" s="229"/>
    </row>
    <row r="163" spans="1:20" x14ac:dyDescent="0.25">
      <c r="A163" s="525">
        <v>161</v>
      </c>
      <c r="B163" s="413"/>
      <c r="C163" s="149"/>
      <c r="D163" s="149"/>
      <c r="E163" s="149"/>
      <c r="F163" s="149"/>
      <c r="G163" s="149"/>
      <c r="H163" s="149"/>
      <c r="I163" s="149"/>
      <c r="J163" s="149"/>
      <c r="K163" s="149"/>
      <c r="L163" s="149"/>
      <c r="M163" s="149"/>
      <c r="N163" s="149"/>
      <c r="O163" s="149"/>
      <c r="P163" s="176"/>
      <c r="Q163" s="229"/>
      <c r="R163" s="254"/>
      <c r="S163" s="229"/>
      <c r="T163" s="229"/>
    </row>
    <row r="164" spans="1:20" x14ac:dyDescent="0.25">
      <c r="A164" s="525">
        <v>162</v>
      </c>
      <c r="B164" s="413"/>
      <c r="C164" s="149"/>
      <c r="D164" s="149"/>
      <c r="E164" s="149"/>
      <c r="F164" s="149"/>
      <c r="G164" s="149"/>
      <c r="H164" s="149"/>
      <c r="I164" s="149"/>
      <c r="J164" s="149"/>
      <c r="K164" s="149"/>
      <c r="L164" s="149"/>
      <c r="M164" s="149"/>
      <c r="N164" s="149"/>
      <c r="O164" s="149"/>
      <c r="P164" s="176"/>
      <c r="Q164" s="229"/>
      <c r="R164" s="254"/>
      <c r="S164" s="229"/>
      <c r="T164" s="229"/>
    </row>
    <row r="165" spans="1:20" x14ac:dyDescent="0.25">
      <c r="A165" s="525">
        <v>163</v>
      </c>
      <c r="B165" s="413"/>
      <c r="C165" s="149"/>
      <c r="D165" s="149"/>
      <c r="E165" s="149"/>
      <c r="F165" s="149"/>
      <c r="G165" s="149"/>
      <c r="H165" s="149"/>
      <c r="I165" s="149"/>
      <c r="J165" s="149"/>
      <c r="K165" s="149"/>
      <c r="L165" s="149"/>
      <c r="M165" s="149"/>
      <c r="N165" s="149"/>
      <c r="O165" s="149"/>
      <c r="P165" s="176"/>
      <c r="Q165" s="229"/>
      <c r="R165" s="254"/>
      <c r="S165" s="229"/>
      <c r="T165" s="229"/>
    </row>
    <row r="166" spans="1:20" x14ac:dyDescent="0.25">
      <c r="A166" s="525">
        <v>164</v>
      </c>
      <c r="B166" s="413"/>
      <c r="C166" s="149"/>
      <c r="D166" s="149"/>
      <c r="E166" s="149"/>
      <c r="F166" s="149"/>
      <c r="G166" s="149"/>
      <c r="H166" s="149"/>
      <c r="I166" s="149"/>
      <c r="J166" s="149"/>
      <c r="K166" s="149"/>
      <c r="L166" s="149"/>
      <c r="M166" s="149"/>
      <c r="N166" s="149"/>
      <c r="O166" s="149"/>
      <c r="P166" s="176"/>
      <c r="Q166" s="229"/>
      <c r="R166" s="254"/>
      <c r="S166" s="229"/>
      <c r="T166" s="229"/>
    </row>
    <row r="167" spans="1:20" x14ac:dyDescent="0.25">
      <c r="A167" s="525">
        <v>165</v>
      </c>
      <c r="B167" s="413"/>
      <c r="C167" s="149"/>
      <c r="D167" s="149"/>
      <c r="E167" s="149"/>
      <c r="F167" s="149"/>
      <c r="G167" s="149"/>
      <c r="H167" s="149"/>
      <c r="I167" s="149"/>
      <c r="J167" s="149"/>
      <c r="K167" s="149"/>
      <c r="L167" s="149"/>
      <c r="M167" s="149"/>
      <c r="N167" s="149"/>
      <c r="O167" s="149"/>
      <c r="P167" s="176"/>
      <c r="Q167" s="229"/>
      <c r="R167" s="254"/>
      <c r="S167" s="229"/>
      <c r="T167" s="229"/>
    </row>
    <row r="168" spans="1:20" x14ac:dyDescent="0.25">
      <c r="A168" s="525">
        <v>166</v>
      </c>
      <c r="B168" s="413"/>
      <c r="C168" s="149"/>
      <c r="D168" s="149"/>
      <c r="E168" s="149"/>
      <c r="F168" s="149"/>
      <c r="G168" s="149"/>
      <c r="H168" s="149"/>
      <c r="I168" s="149"/>
      <c r="J168" s="149"/>
      <c r="K168" s="149"/>
      <c r="L168" s="149"/>
      <c r="M168" s="149"/>
      <c r="N168" s="149"/>
      <c r="O168" s="149"/>
      <c r="P168" s="229"/>
      <c r="Q168" s="229"/>
      <c r="R168" s="254"/>
      <c r="S168" s="229"/>
      <c r="T168" s="229"/>
    </row>
    <row r="169" spans="1:20" x14ac:dyDescent="0.25">
      <c r="A169" s="525">
        <v>167</v>
      </c>
      <c r="B169" s="413"/>
      <c r="C169" s="149"/>
      <c r="D169" s="149"/>
      <c r="E169" s="149"/>
      <c r="F169" s="149"/>
      <c r="G169" s="149"/>
      <c r="H169" s="149"/>
      <c r="I169" s="149"/>
      <c r="J169" s="149"/>
      <c r="K169" s="149"/>
      <c r="L169" s="149"/>
      <c r="M169" s="149"/>
      <c r="N169" s="149"/>
      <c r="O169" s="149"/>
      <c r="P169" s="229"/>
      <c r="Q169" s="229"/>
      <c r="R169" s="254"/>
      <c r="S169" s="229"/>
      <c r="T169" s="229"/>
    </row>
    <row r="170" spans="1:20" x14ac:dyDescent="0.25">
      <c r="A170" s="525">
        <v>168</v>
      </c>
      <c r="B170" s="413"/>
      <c r="C170" s="149"/>
      <c r="D170" s="149"/>
      <c r="E170" s="149"/>
      <c r="F170" s="149"/>
      <c r="G170" s="149"/>
      <c r="H170" s="149"/>
      <c r="I170" s="149"/>
      <c r="J170" s="149"/>
      <c r="K170" s="149"/>
      <c r="L170" s="149"/>
      <c r="M170" s="149"/>
      <c r="N170" s="149"/>
      <c r="O170" s="149"/>
      <c r="P170" s="229"/>
      <c r="Q170" s="229"/>
      <c r="R170" s="254"/>
      <c r="S170" s="229"/>
      <c r="T170" s="229"/>
    </row>
    <row r="171" spans="1:20" x14ac:dyDescent="0.25">
      <c r="A171" s="525">
        <v>169</v>
      </c>
      <c r="B171" s="413"/>
      <c r="C171" s="149"/>
      <c r="D171" s="149"/>
      <c r="E171" s="149"/>
      <c r="F171" s="149"/>
      <c r="G171" s="149"/>
      <c r="H171" s="149"/>
      <c r="I171" s="149"/>
      <c r="J171" s="149"/>
      <c r="K171" s="149"/>
      <c r="L171" s="149"/>
      <c r="M171" s="149"/>
      <c r="N171" s="149"/>
      <c r="O171" s="149"/>
      <c r="P171" s="229"/>
      <c r="Q171" s="229"/>
      <c r="R171" s="254"/>
      <c r="S171" s="229"/>
      <c r="T171" s="229"/>
    </row>
    <row r="172" spans="1:20" x14ac:dyDescent="0.25">
      <c r="A172" s="525">
        <v>170</v>
      </c>
      <c r="B172" s="413"/>
      <c r="C172" s="149"/>
      <c r="D172" s="149"/>
      <c r="E172" s="149"/>
      <c r="F172" s="149"/>
      <c r="G172" s="149"/>
      <c r="H172" s="149"/>
      <c r="I172" s="149"/>
      <c r="J172" s="149"/>
      <c r="K172" s="149"/>
      <c r="L172" s="149"/>
      <c r="M172" s="149"/>
      <c r="N172" s="149"/>
      <c r="O172" s="149"/>
      <c r="P172" s="229"/>
      <c r="Q172" s="229"/>
      <c r="R172" s="254"/>
      <c r="S172" s="229"/>
      <c r="T172" s="229"/>
    </row>
    <row r="173" spans="1:20" x14ac:dyDescent="0.25">
      <c r="A173" s="525">
        <v>171</v>
      </c>
      <c r="B173" s="413"/>
      <c r="C173" s="149"/>
      <c r="D173" s="149"/>
      <c r="E173" s="149"/>
      <c r="F173" s="149"/>
      <c r="G173" s="149"/>
      <c r="H173" s="149"/>
      <c r="I173" s="149"/>
      <c r="J173" s="149"/>
      <c r="K173" s="149"/>
      <c r="L173" s="149"/>
      <c r="M173" s="149"/>
      <c r="N173" s="149"/>
      <c r="O173" s="149"/>
      <c r="P173" s="229"/>
      <c r="Q173" s="229"/>
      <c r="R173" s="254"/>
      <c r="S173" s="229"/>
      <c r="T173" s="229"/>
    </row>
    <row r="174" spans="1:20" x14ac:dyDescent="0.25">
      <c r="A174" s="525">
        <v>172</v>
      </c>
      <c r="B174" s="413"/>
      <c r="C174" s="149"/>
      <c r="D174" s="149"/>
      <c r="E174" s="149"/>
      <c r="F174" s="149"/>
      <c r="G174" s="149"/>
      <c r="H174" s="149"/>
      <c r="I174" s="149"/>
      <c r="J174" s="149"/>
      <c r="K174" s="149"/>
      <c r="L174" s="149"/>
      <c r="M174" s="149"/>
      <c r="N174" s="149"/>
      <c r="O174" s="149"/>
      <c r="P174" s="229"/>
      <c r="Q174" s="229"/>
      <c r="R174" s="254"/>
      <c r="S174" s="229"/>
      <c r="T174" s="229"/>
    </row>
    <row r="175" spans="1:20" x14ac:dyDescent="0.25">
      <c r="A175" s="525">
        <v>173</v>
      </c>
      <c r="B175" s="413"/>
      <c r="C175" s="149"/>
      <c r="D175" s="149"/>
      <c r="E175" s="149"/>
      <c r="F175" s="149"/>
      <c r="G175" s="149"/>
      <c r="H175" s="149"/>
      <c r="I175" s="149"/>
      <c r="J175" s="149"/>
      <c r="K175" s="149"/>
      <c r="L175" s="149"/>
      <c r="M175" s="149"/>
      <c r="N175" s="149"/>
      <c r="O175" s="149"/>
      <c r="P175" s="229"/>
      <c r="Q175" s="229"/>
      <c r="R175" s="254"/>
      <c r="S175" s="229"/>
      <c r="T175" s="229"/>
    </row>
    <row r="176" spans="1:20" x14ac:dyDescent="0.25">
      <c r="A176" s="525">
        <v>174</v>
      </c>
      <c r="B176" s="413"/>
      <c r="C176" s="149"/>
      <c r="D176" s="149"/>
      <c r="E176" s="149"/>
      <c r="F176" s="149"/>
      <c r="G176" s="149"/>
      <c r="H176" s="149"/>
      <c r="I176" s="149"/>
      <c r="J176" s="149"/>
      <c r="K176" s="149"/>
      <c r="L176" s="149"/>
      <c r="M176" s="149"/>
      <c r="N176" s="149"/>
      <c r="O176" s="149"/>
      <c r="P176" s="229"/>
      <c r="Q176" s="229"/>
      <c r="R176" s="254"/>
      <c r="S176" s="229"/>
      <c r="T176" s="229"/>
    </row>
    <row r="177" spans="1:20" x14ac:dyDescent="0.25">
      <c r="A177" s="525">
        <v>175</v>
      </c>
      <c r="B177" s="413"/>
      <c r="C177" s="149"/>
      <c r="D177" s="149"/>
      <c r="E177" s="149"/>
      <c r="F177" s="149"/>
      <c r="G177" s="149"/>
      <c r="H177" s="149"/>
      <c r="I177" s="149"/>
      <c r="J177" s="149"/>
      <c r="K177" s="149"/>
      <c r="L177" s="149"/>
      <c r="M177" s="149"/>
      <c r="N177" s="149"/>
      <c r="O177" s="149"/>
      <c r="P177" s="229"/>
      <c r="Q177" s="229"/>
      <c r="R177" s="254"/>
      <c r="S177" s="229"/>
      <c r="T177" s="229"/>
    </row>
    <row r="178" spans="1:20" x14ac:dyDescent="0.25">
      <c r="A178" s="525">
        <v>176</v>
      </c>
      <c r="B178" s="413"/>
      <c r="C178" s="149"/>
      <c r="D178" s="149"/>
      <c r="E178" s="149"/>
      <c r="F178" s="149"/>
      <c r="G178" s="149"/>
      <c r="H178" s="149"/>
      <c r="I178" s="149"/>
      <c r="J178" s="149"/>
      <c r="K178" s="149"/>
      <c r="L178" s="149"/>
      <c r="M178" s="149"/>
      <c r="N178" s="149"/>
      <c r="O178" s="149"/>
      <c r="P178" s="229"/>
      <c r="Q178" s="229"/>
      <c r="R178" s="254"/>
      <c r="S178" s="229"/>
      <c r="T178" s="229"/>
    </row>
    <row r="179" spans="1:20" x14ac:dyDescent="0.25">
      <c r="A179" s="525">
        <v>177</v>
      </c>
      <c r="B179" s="413"/>
      <c r="C179" s="149"/>
      <c r="D179" s="149"/>
      <c r="E179" s="149"/>
      <c r="F179" s="149"/>
      <c r="G179" s="149"/>
      <c r="H179" s="149"/>
      <c r="I179" s="149"/>
      <c r="J179" s="149"/>
      <c r="K179" s="149"/>
      <c r="L179" s="149"/>
      <c r="M179" s="149"/>
      <c r="N179" s="149"/>
      <c r="O179" s="149"/>
      <c r="P179" s="229"/>
      <c r="Q179" s="229"/>
      <c r="R179" s="254"/>
      <c r="S179" s="229"/>
      <c r="T179" s="229"/>
    </row>
    <row r="180" spans="1:20" x14ac:dyDescent="0.25">
      <c r="A180" s="525">
        <v>178</v>
      </c>
      <c r="B180" s="413"/>
      <c r="C180" s="149"/>
      <c r="D180" s="149"/>
      <c r="E180" s="149"/>
      <c r="F180" s="149"/>
      <c r="G180" s="149"/>
      <c r="H180" s="149"/>
      <c r="I180" s="149"/>
      <c r="J180" s="149"/>
      <c r="K180" s="149"/>
      <c r="L180" s="149"/>
      <c r="M180" s="149"/>
      <c r="N180" s="149"/>
      <c r="O180" s="149"/>
      <c r="P180" s="229"/>
      <c r="Q180" s="229"/>
      <c r="R180" s="254"/>
      <c r="S180" s="229"/>
      <c r="T180" s="229"/>
    </row>
    <row r="181" spans="1:20" x14ac:dyDescent="0.25">
      <c r="A181" s="525">
        <v>179</v>
      </c>
      <c r="B181" s="413"/>
      <c r="C181" s="149"/>
      <c r="D181" s="149"/>
      <c r="E181" s="149"/>
      <c r="F181" s="149"/>
      <c r="G181" s="149"/>
      <c r="H181" s="149"/>
      <c r="I181" s="149"/>
      <c r="J181" s="149"/>
      <c r="K181" s="149"/>
      <c r="L181" s="149"/>
      <c r="M181" s="149"/>
      <c r="N181" s="149"/>
      <c r="O181" s="149"/>
      <c r="P181" s="229"/>
      <c r="Q181" s="229"/>
      <c r="R181" s="254"/>
      <c r="S181" s="229"/>
      <c r="T181" s="229"/>
    </row>
    <row r="182" spans="1:20" x14ac:dyDescent="0.25">
      <c r="A182" s="525">
        <v>180</v>
      </c>
      <c r="B182" s="413"/>
      <c r="C182" s="149"/>
      <c r="D182" s="149"/>
      <c r="E182" s="149"/>
      <c r="F182" s="149"/>
      <c r="G182" s="149"/>
      <c r="H182" s="149"/>
      <c r="I182" s="149"/>
      <c r="J182" s="149"/>
      <c r="K182" s="149"/>
      <c r="L182" s="149"/>
      <c r="M182" s="149"/>
      <c r="N182" s="149"/>
      <c r="O182" s="149"/>
      <c r="P182" s="229"/>
      <c r="Q182" s="229"/>
      <c r="R182" s="254"/>
      <c r="S182" s="229"/>
      <c r="T182" s="229"/>
    </row>
    <row r="183" spans="1:20" ht="15.75" thickBot="1" x14ac:dyDescent="0.3">
      <c r="A183" s="525">
        <v>181</v>
      </c>
      <c r="B183" s="638"/>
      <c r="C183" s="241"/>
      <c r="D183" s="241"/>
      <c r="E183" s="241"/>
      <c r="F183" s="241"/>
      <c r="G183" s="241"/>
      <c r="H183" s="241"/>
      <c r="I183" s="241"/>
      <c r="J183" s="241"/>
      <c r="K183" s="241"/>
      <c r="L183" s="241"/>
      <c r="M183" s="241"/>
      <c r="N183" s="241"/>
      <c r="O183" s="241"/>
      <c r="P183" s="633"/>
      <c r="Q183" s="633"/>
      <c r="R183" s="634"/>
      <c r="S183" s="633"/>
      <c r="T183" s="633"/>
    </row>
  </sheetData>
  <autoFilter ref="A2:S183"/>
  <mergeCells count="2">
    <mergeCell ref="H1:K1"/>
    <mergeCell ref="L1:O1"/>
  </mergeCells>
  <phoneticPr fontId="16" type="noConversion"/>
  <dataValidations count="11">
    <dataValidation type="list" allowBlank="1" showInputMessage="1" showErrorMessage="1" sqref="N9:N10">
      <formula1>"0 - значение,16 - недостоверность,64 - имитация"</formula1>
    </dataValidation>
    <dataValidation type="list" allowBlank="1" showInputMessage="1" showErrorMessage="1" sqref="N11:N68 N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77 N84 N3:N7">
      <formula1>" "</formula1>
    </dataValidation>
    <dataValidation type="whole" operator="greaterThanOrEqual" allowBlank="1" showInputMessage="1" showErrorMessage="1" sqref="K22:K98 K6:K20">
      <formula1>1</formula1>
    </dataValidation>
    <dataValidation type="list" allowBlank="1" showInputMessage="1" showErrorMessage="1" sqref="H31:H183 L3:L98">
      <formula1>INV</formula1>
    </dataValidation>
    <dataValidation type="list" allowBlank="1" showInputMessage="1" showErrorMessage="1" sqref="I3:I170 M3:M98">
      <formula1>Type</formula1>
    </dataValidation>
    <dataValidation type="whole" operator="greaterThan" showInputMessage="1" showErrorMessage="1" sqref="O3:O98">
      <formula1>1</formula1>
    </dataValidation>
    <dataValidation type="list" allowBlank="1" showInputMessage="1" showErrorMessage="1" sqref="J57 J59:J80 J83:J97 J102 J105:J115 J133:J136 J38 J147:J167 J118:J120 J43:J53 J55">
      <formula1>#REF!</formula1>
    </dataValidation>
    <dataValidation type="whole" operator="greaterThan" allowBlank="1" showInputMessage="1" showErrorMessage="1" sqref="A3:A183">
      <formula1>1</formula1>
    </dataValidation>
    <dataValidation type="list" allowBlank="1" showInputMessage="1" showErrorMessage="1" sqref="D23:D167 D3:D15">
      <formula1>RD_TABLE</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'C:\UserFiles\Work\Project11 (Хохлы)\ПО\trunk\МНС+ПНС\ИО\[Хохлы МНС+ПНС ИО new.xlsm]Системный'!#REF!</xm:f>
          </x14:formula1>
          <xm:sqref>C44:C49 C51:C52</xm:sqref>
        </x14:dataValidation>
        <x14:dataValidation type="list" allowBlank="1" showInputMessage="1" showErrorMessage="1">
          <x14:formula1>
            <xm:f>Системный!$AB$3:$AB$14</xm:f>
          </x14:formula1>
          <xm:sqref>J39:J42 J31:J37</xm:sqref>
        </x14:dataValidation>
        <x14:dataValidation type="list" allowBlank="1" showInputMessage="1" showErrorMessage="1">
          <x14:formula1>
            <xm:f>'D:\projects\SSN Lopatino\Конфигуратор\SSN\VU\[Лопатино.xlsm]Системный'!#REF!</xm:f>
          </x14:formula1>
          <xm:sqref>J16:J22</xm:sqref>
        </x14:dataValidation>
        <x14:dataValidation type="list" allowBlank="1" showInputMessage="1" showErrorMessage="1">
          <x14:formula1>
            <xm:f>'D:\projects\SSN Lopatino\Конфигуратор\SSN\VU\[Лопатино.xlsm]Системный'!#REF!</xm:f>
          </x14:formula1>
          <xm:sqref>J30</xm:sqref>
        </x14:dataValidation>
        <x14:dataValidation type="list" allowBlank="1" showInputMessage="1" showErrorMessage="1">
          <x14:formula1>
            <xm:f>'D:\projects\SSN Lopatino\Конфигуратор\SSN\VU\[Лопатино.xlsm]Системный'!#REF!</xm:f>
          </x14:formula1>
          <xm:sqref>J15</xm:sqref>
        </x14:dataValidation>
        <x14:dataValidation type="list" allowBlank="1" showInputMessage="1" showErrorMessage="1">
          <x14:formula1>
            <xm:f>'D:\projects\SSN Lopatino\Конфигуратор\SSN\VU\[Лопатино.xlsm]Системный'!#REF!</xm:f>
          </x14:formula1>
          <xm:sqref>J14</xm:sqref>
        </x14:dataValidation>
        <x14:dataValidation type="list" allowBlank="1" showInputMessage="1" showErrorMessage="1">
          <x14:formula1>
            <xm:f>'D:\projects\SSN Lopatino\Конфигуратор\SSN\VU\[Лопатино.xlsm]Системный'!#REF!</xm:f>
          </x14:formula1>
          <xm:sqref>J11:J13</xm:sqref>
        </x14:dataValidation>
        <x14:dataValidation type="list" allowBlank="1" showInputMessage="1" showErrorMessage="1">
          <x14:formula1>
            <xm:f>'D:\projects\SSN Lopatino\Конфигуратор\SSN\VU\[Лопатино.xlsm]Системный'!#REF!</xm:f>
          </x14:formula1>
          <xm:sqref>J10</xm:sqref>
        </x14:dataValidation>
        <x14:dataValidation type="list" allowBlank="1" showInputMessage="1" showErrorMessage="1">
          <x14:formula1>
            <xm:f>'D:\projects\SSN Lopatino\Конфигуратор\SSN\VU\[Лопатино.xlsm]Системный'!#REF!</xm:f>
          </x14:formula1>
          <xm:sqref>J9</xm:sqref>
        </x14:dataValidation>
        <x14:dataValidation type="list" allowBlank="1" showInputMessage="1" showErrorMessage="1">
          <x14:formula1>
            <xm:f>'D:\projects\SSN Lopatino\Конфигуратор\SSN\VU\[Лопатино.xlsm]Системный'!#REF!</xm:f>
          </x14:formula1>
          <xm:sqref>J8</xm:sqref>
        </x14:dataValidation>
        <x14:dataValidation type="list" allowBlank="1" showInputMessage="1" showErrorMessage="1">
          <x14:formula1>
            <xm:f>'D:\projects\SSN Lopatino\Конфигуратор\SSN\VU\[Лопатино.xlsm]Системный'!#REF!</xm:f>
          </x14:formula1>
          <xm:sqref>J3:J7</xm:sqref>
        </x14:dataValidation>
        <x14:dataValidation type="list" allowBlank="1" showInputMessage="1" showErrorMessage="1">
          <x14:formula1>
            <xm:f>'D:\Work\Project7 (ВСТО2)\НПС2\ПО\trunk\МНС\ИО\[ВСТО II НПС-2 МНС.XLSM]Системный'!#REF!</xm:f>
          </x14:formula1>
          <xm:sqref>H3:H7 H9:H17 H21:H30 J23:J29</xm:sqref>
        </x14:dataValidation>
        <x14:dataValidation type="list" allowBlank="1" showInputMessage="1" showErrorMessage="1">
          <x14:formula1>
            <xm:f>'C:\shared\Староликеево-20181122T093400Z-001\Староликеево\ИО\[starolikeevolpds_mns1.XLSM]Системный'!#REF!</xm:f>
          </x14:formula1>
          <xm:sqref>H8 H18:H20</xm:sqref>
        </x14:dataValidation>
        <x14:dataValidation type="list" allowBlank="1" showInputMessage="1" showErrorMessage="1">
          <x14:formula1>
            <xm:f>Системный!O2:O3</xm:f>
          </x14:formula1>
          <xm:sqref>J168:J170</xm:sqref>
        </x14:dataValidation>
        <x14:dataValidation type="list" allowBlank="1" showInputMessage="1" showErrorMessage="1">
          <x14:formula1>
            <xm:f>Системный!K3:K5</xm:f>
          </x14:formula1>
          <xm:sqref>J104</xm:sqref>
        </x14:dataValidation>
        <x14:dataValidation type="list" allowBlank="1" showInputMessage="1" showErrorMessage="1">
          <x14:formula1>
            <xm:f>Системный!K3:K5</xm:f>
          </x14:formula1>
          <xm:sqref>J103</xm:sqref>
        </x14:dataValidation>
        <x14:dataValidation type="list" allowBlank="1" showInputMessage="1" showErrorMessage="1">
          <x14:formula1>
            <xm:f>Системный!K19:K21</xm:f>
          </x14:formula1>
          <xm:sqref>J116:J117</xm:sqref>
        </x14:dataValidation>
        <x14:dataValidation type="list" allowBlank="1" showInputMessage="1" showErrorMessage="1">
          <x14:formula1>
            <xm:f>Системный!K24:K26</xm:f>
          </x14:formula1>
          <xm:sqref>J121:J132</xm:sqref>
        </x14:dataValidation>
        <x14:dataValidation type="list" allowBlank="1" showInputMessage="1" showErrorMessage="1">
          <x14:formula1>
            <xm:f>Системный!K40:K42</xm:f>
          </x14:formula1>
          <xm:sqref>J137:J146</xm:sqref>
        </x14:dataValidation>
        <x14:dataValidation type="list" allowBlank="1" showInputMessage="1" showErrorMessage="1">
          <x14:formula1>
            <xm:f>Системный!K3:K5</xm:f>
          </x14:formula1>
          <xm:sqref>J81:J82</xm:sqref>
        </x14:dataValidation>
        <x14:dataValidation type="list" allowBlank="1" showInputMessage="1" showErrorMessage="1">
          <x14:formula1>
            <xm:f>Системный!L3:L21</xm:f>
          </x14:formula1>
          <xm:sqref>J98:J101</xm:sqref>
        </x14:dataValidation>
        <x14:dataValidation type="list" allowBlank="1" showInputMessage="1" showErrorMessage="1">
          <x14:formula1>
            <xm:f>Системный!O1:O2</xm:f>
          </x14:formula1>
          <xm:sqref>J54</xm:sqref>
        </x14:dataValidation>
        <x14:dataValidation type="list" allowBlank="1" showInputMessage="1" showErrorMessage="1">
          <x14:formula1>
            <xm:f>Системный!O3:O4</xm:f>
          </x14:formula1>
          <xm:sqref>J56</xm:sqref>
        </x14:dataValidation>
        <x14:dataValidation type="list" allowBlank="1" showInputMessage="1" showErrorMessage="1">
          <x14:formula1>
            <xm:f>Системный!O5:O6</xm:f>
          </x14:formula1>
          <xm:sqref>J58</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8">
    <tabColor rgb="FF00B050"/>
  </sheetPr>
  <dimension ref="A1:B5"/>
  <sheetViews>
    <sheetView workbookViewId="0">
      <selection activeCell="B11" sqref="B11"/>
    </sheetView>
  </sheetViews>
  <sheetFormatPr defaultColWidth="9.140625" defaultRowHeight="15" x14ac:dyDescent="0.25"/>
  <cols>
    <col min="1" max="1" width="9.140625" style="3"/>
    <col min="2" max="2" width="67.85546875" style="37" customWidth="1"/>
    <col min="3" max="16384" width="9.140625" style="293"/>
  </cols>
  <sheetData>
    <row r="1" spans="1:2" ht="36" customHeight="1" thickBot="1" x14ac:dyDescent="0.3"/>
    <row r="2" spans="1:2" ht="45.75" customHeight="1" thickBot="1" x14ac:dyDescent="0.3">
      <c r="A2" s="496" t="s">
        <v>0</v>
      </c>
      <c r="B2" s="497" t="s">
        <v>42</v>
      </c>
    </row>
    <row r="3" spans="1:2" ht="15" customHeight="1" x14ac:dyDescent="0.25">
      <c r="A3" s="17">
        <v>1</v>
      </c>
      <c r="B3" s="855" t="s">
        <v>6455</v>
      </c>
    </row>
    <row r="4" spans="1:2" x14ac:dyDescent="0.25">
      <c r="A4" s="58">
        <v>2</v>
      </c>
      <c r="B4" s="854" t="s">
        <v>5061</v>
      </c>
    </row>
    <row r="5" spans="1:2" ht="15.75" thickBot="1" x14ac:dyDescent="0.3">
      <c r="A5" s="59">
        <v>3</v>
      </c>
      <c r="B5" s="856" t="s">
        <v>5062</v>
      </c>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1">
    <tabColor rgb="FF00B050"/>
  </sheetPr>
  <dimension ref="A1:B14"/>
  <sheetViews>
    <sheetView workbookViewId="0">
      <selection activeCell="E16" sqref="E16"/>
    </sheetView>
  </sheetViews>
  <sheetFormatPr defaultColWidth="9.140625" defaultRowHeight="15" x14ac:dyDescent="0.25"/>
  <cols>
    <col min="1" max="1" width="9.140625" style="3"/>
    <col min="2" max="2" width="67.85546875" style="37" customWidth="1"/>
    <col min="3" max="16384" width="9.140625" style="293"/>
  </cols>
  <sheetData>
    <row r="1" spans="1:2" ht="36" customHeight="1" thickBot="1" x14ac:dyDescent="0.3"/>
    <row r="2" spans="1:2" ht="45.75" customHeight="1" thickBot="1" x14ac:dyDescent="0.3">
      <c r="A2" s="496" t="s">
        <v>0</v>
      </c>
      <c r="B2" s="497" t="s">
        <v>42</v>
      </c>
    </row>
    <row r="3" spans="1:2" ht="15" customHeight="1" x14ac:dyDescent="0.25">
      <c r="A3" s="34">
        <v>1</v>
      </c>
      <c r="B3" s="17" t="s">
        <v>6457</v>
      </c>
    </row>
    <row r="4" spans="1:2" x14ac:dyDescent="0.25">
      <c r="A4" s="35">
        <v>2</v>
      </c>
      <c r="B4" s="502"/>
    </row>
    <row r="5" spans="1:2" x14ac:dyDescent="0.25">
      <c r="A5" s="35">
        <v>3</v>
      </c>
      <c r="B5" s="341"/>
    </row>
    <row r="6" spans="1:2" x14ac:dyDescent="0.25">
      <c r="A6" s="35">
        <v>4</v>
      </c>
      <c r="B6" s="502"/>
    </row>
    <row r="7" spans="1:2" x14ac:dyDescent="0.25">
      <c r="A7" s="35">
        <v>5</v>
      </c>
      <c r="B7" s="502"/>
    </row>
    <row r="8" spans="1:2" x14ac:dyDescent="0.25">
      <c r="A8" s="35">
        <v>6</v>
      </c>
      <c r="B8" s="502"/>
    </row>
    <row r="9" spans="1:2" x14ac:dyDescent="0.25">
      <c r="A9" s="35">
        <v>7</v>
      </c>
      <c r="B9" s="502"/>
    </row>
    <row r="10" spans="1:2" x14ac:dyDescent="0.25">
      <c r="A10" s="35">
        <v>8</v>
      </c>
      <c r="B10" s="502"/>
    </row>
    <row r="11" spans="1:2" x14ac:dyDescent="0.25">
      <c r="A11" s="35">
        <v>9</v>
      </c>
      <c r="B11" s="502"/>
    </row>
    <row r="12" spans="1:2" x14ac:dyDescent="0.25">
      <c r="A12" s="35">
        <v>10</v>
      </c>
      <c r="B12" s="502"/>
    </row>
    <row r="13" spans="1:2" x14ac:dyDescent="0.25">
      <c r="A13" s="35">
        <v>11</v>
      </c>
      <c r="B13" s="502"/>
    </row>
    <row r="14" spans="1:2" ht="15.75" thickBot="1" x14ac:dyDescent="0.3">
      <c r="A14" s="36">
        <v>12</v>
      </c>
      <c r="B14" s="50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dimension ref="A1:B7"/>
  <sheetViews>
    <sheetView workbookViewId="0">
      <selection activeCell="A28" sqref="A28"/>
    </sheetView>
  </sheetViews>
  <sheetFormatPr defaultColWidth="9.140625" defaultRowHeight="15" x14ac:dyDescent="0.25"/>
  <cols>
    <col min="1" max="1" width="9.140625" style="183"/>
    <col min="2" max="2" width="12.85546875" style="183" bestFit="1" customWidth="1"/>
    <col min="3" max="16384" width="9.140625" style="183"/>
  </cols>
  <sheetData>
    <row r="1" spans="1:2" ht="15.75" thickBot="1" x14ac:dyDescent="0.3"/>
    <row r="2" spans="1:2" x14ac:dyDescent="0.25">
      <c r="A2" s="932" t="s">
        <v>0</v>
      </c>
      <c r="B2" s="939" t="s">
        <v>42</v>
      </c>
    </row>
    <row r="3" spans="1:2" x14ac:dyDescent="0.25">
      <c r="A3" s="933"/>
      <c r="B3" s="1054"/>
    </row>
    <row r="4" spans="1:2" x14ac:dyDescent="0.25">
      <c r="B4" s="125"/>
    </row>
    <row r="5" spans="1:2" x14ac:dyDescent="0.25">
      <c r="B5" s="125"/>
    </row>
    <row r="6" spans="1:2" x14ac:dyDescent="0.25">
      <c r="B6" s="125"/>
    </row>
    <row r="7" spans="1:2" x14ac:dyDescent="0.25">
      <c r="B7" s="125"/>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dimension ref="A1:B14"/>
  <sheetViews>
    <sheetView workbookViewId="0">
      <selection activeCell="D15" sqref="D15"/>
    </sheetView>
  </sheetViews>
  <sheetFormatPr defaultColWidth="9.140625" defaultRowHeight="15" x14ac:dyDescent="0.25"/>
  <cols>
    <col min="1" max="1" width="9.140625" style="3"/>
    <col min="2" max="2" width="67.85546875" style="37" customWidth="1"/>
    <col min="3" max="16384" width="9.140625" style="293"/>
  </cols>
  <sheetData>
    <row r="1" spans="1:2" ht="36" customHeight="1" thickBot="1" x14ac:dyDescent="0.3"/>
    <row r="2" spans="1:2" ht="45.75" customHeight="1" thickBot="1" x14ac:dyDescent="0.3">
      <c r="A2" s="50" t="s">
        <v>0</v>
      </c>
      <c r="B2" s="348" t="s">
        <v>42</v>
      </c>
    </row>
    <row r="3" spans="1:2" ht="15" customHeight="1" x14ac:dyDescent="0.25">
      <c r="A3" s="34">
        <v>1</v>
      </c>
      <c r="B3" s="349" t="s">
        <v>6459</v>
      </c>
    </row>
    <row r="4" spans="1:2" x14ac:dyDescent="0.25">
      <c r="A4" s="35">
        <v>2</v>
      </c>
      <c r="B4" s="350" t="s">
        <v>6462</v>
      </c>
    </row>
    <row r="5" spans="1:2" x14ac:dyDescent="0.25">
      <c r="A5" s="35">
        <v>3</v>
      </c>
      <c r="B5" s="350" t="s">
        <v>6464</v>
      </c>
    </row>
    <row r="6" spans="1:2" x14ac:dyDescent="0.25">
      <c r="A6" s="35">
        <v>4</v>
      </c>
      <c r="B6" s="350" t="s">
        <v>6466</v>
      </c>
    </row>
    <row r="7" spans="1:2" x14ac:dyDescent="0.25">
      <c r="A7" s="35">
        <v>5</v>
      </c>
      <c r="B7" s="341" t="s">
        <v>6468</v>
      </c>
    </row>
    <row r="8" spans="1:2" x14ac:dyDescent="0.25">
      <c r="A8" s="35">
        <v>6</v>
      </c>
      <c r="B8" s="341" t="s">
        <v>6470</v>
      </c>
    </row>
    <row r="9" spans="1:2" x14ac:dyDescent="0.25">
      <c r="A9" s="35">
        <v>7</v>
      </c>
      <c r="B9" s="341" t="s">
        <v>6472</v>
      </c>
    </row>
    <row r="10" spans="1:2" x14ac:dyDescent="0.25">
      <c r="A10" s="35">
        <v>8</v>
      </c>
      <c r="B10" s="341" t="s">
        <v>6474</v>
      </c>
    </row>
    <row r="11" spans="1:2" x14ac:dyDescent="0.25">
      <c r="A11" s="35">
        <v>9</v>
      </c>
      <c r="B11" s="341"/>
    </row>
    <row r="12" spans="1:2" x14ac:dyDescent="0.25">
      <c r="A12" s="35">
        <v>10</v>
      </c>
      <c r="B12" s="341"/>
    </row>
    <row r="13" spans="1:2" x14ac:dyDescent="0.25">
      <c r="A13" s="35">
        <v>11</v>
      </c>
      <c r="B13" s="341"/>
    </row>
    <row r="14" spans="1:2" ht="15.75" thickBot="1" x14ac:dyDescent="0.3">
      <c r="A14" s="36">
        <v>12</v>
      </c>
      <c r="B14" s="342"/>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4">
    <tabColor rgb="FF00B050"/>
  </sheetPr>
  <dimension ref="A1:L2403"/>
  <sheetViews>
    <sheetView zoomScale="55" zoomScaleNormal="55" workbookViewId="0">
      <pane xSplit="3" ySplit="2" topLeftCell="D3" activePane="bottomRight" state="frozen"/>
      <selection pane="topRight" activeCell="D1" sqref="D1"/>
      <selection pane="bottomLeft" activeCell="A3" sqref="A3"/>
      <selection pane="bottomRight" activeCell="C29" sqref="C29"/>
    </sheetView>
  </sheetViews>
  <sheetFormatPr defaultColWidth="9.140625" defaultRowHeight="15" x14ac:dyDescent="0.25"/>
  <cols>
    <col min="1" max="1" width="13.42578125" style="1" customWidth="1"/>
    <col min="2" max="2" width="12.28515625" style="3" customWidth="1"/>
    <col min="3" max="3" width="161.28515625" style="37" customWidth="1"/>
    <col min="4" max="4" width="15.5703125" style="37" bestFit="1" customWidth="1"/>
    <col min="5" max="5" width="11" style="37" customWidth="1"/>
    <col min="6" max="6" width="23.28515625" style="37" customWidth="1"/>
    <col min="7" max="7" width="51.5703125" style="37" customWidth="1"/>
    <col min="8" max="8" width="9.140625" style="37" customWidth="1"/>
    <col min="9" max="11" width="9.140625" style="293"/>
    <col min="12" max="12" width="9.140625" style="293" customWidth="1"/>
    <col min="13" max="16384" width="9.140625" style="293"/>
  </cols>
  <sheetData>
    <row r="1" spans="1:9" x14ac:dyDescent="0.25">
      <c r="A1" s="182"/>
      <c r="B1" s="299"/>
      <c r="C1" s="527"/>
      <c r="D1" s="527"/>
      <c r="E1" s="1055" t="s">
        <v>74</v>
      </c>
      <c r="F1" s="1055"/>
      <c r="G1" s="1055"/>
      <c r="H1" s="1055"/>
    </row>
    <row r="2" spans="1:9" x14ac:dyDescent="0.25">
      <c r="A2" s="296" t="s">
        <v>77</v>
      </c>
      <c r="B2" s="296" t="s">
        <v>0</v>
      </c>
      <c r="C2" s="404" t="s">
        <v>78</v>
      </c>
      <c r="D2" s="404" t="s">
        <v>2</v>
      </c>
      <c r="E2" s="405" t="s">
        <v>49</v>
      </c>
      <c r="F2" s="405" t="s">
        <v>50</v>
      </c>
      <c r="G2" s="405" t="s">
        <v>73</v>
      </c>
      <c r="H2" s="405" t="s">
        <v>0</v>
      </c>
    </row>
    <row r="3" spans="1:9" x14ac:dyDescent="0.25">
      <c r="A3" s="182" t="s">
        <v>1944</v>
      </c>
      <c r="B3" s="299">
        <v>1</v>
      </c>
      <c r="C3" s="545" t="s">
        <v>4939</v>
      </c>
      <c r="D3" s="527"/>
      <c r="E3" s="527" t="s">
        <v>71</v>
      </c>
      <c r="F3" s="527" t="s">
        <v>54</v>
      </c>
      <c r="G3" s="527" t="s">
        <v>72</v>
      </c>
      <c r="H3" s="299">
        <v>97</v>
      </c>
      <c r="I3" s="293">
        <v>4096</v>
      </c>
    </row>
    <row r="4" spans="1:9" x14ac:dyDescent="0.25">
      <c r="A4" s="182" t="s">
        <v>1945</v>
      </c>
      <c r="B4" s="299">
        <v>2</v>
      </c>
      <c r="C4" s="545" t="s">
        <v>4940</v>
      </c>
      <c r="D4" s="527"/>
      <c r="E4" s="527" t="s">
        <v>71</v>
      </c>
      <c r="F4" s="527" t="s">
        <v>54</v>
      </c>
      <c r="G4" s="527" t="s">
        <v>72</v>
      </c>
      <c r="H4" s="299">
        <v>98</v>
      </c>
      <c r="I4" s="293">
        <v>4097</v>
      </c>
    </row>
    <row r="5" spans="1:9" x14ac:dyDescent="0.25">
      <c r="A5" s="182" t="s">
        <v>1946</v>
      </c>
      <c r="B5" s="299">
        <v>3</v>
      </c>
      <c r="C5" s="545" t="s">
        <v>4941</v>
      </c>
      <c r="D5" s="527"/>
      <c r="E5" s="527" t="s">
        <v>71</v>
      </c>
      <c r="F5" s="527" t="s">
        <v>54</v>
      </c>
      <c r="G5" s="527" t="s">
        <v>72</v>
      </c>
      <c r="H5" s="299">
        <v>99</v>
      </c>
      <c r="I5" s="293">
        <v>4098</v>
      </c>
    </row>
    <row r="6" spans="1:9" x14ac:dyDescent="0.25">
      <c r="A6" s="182" t="s">
        <v>1947</v>
      </c>
      <c r="B6" s="299">
        <v>4</v>
      </c>
      <c r="C6" s="545" t="s">
        <v>4942</v>
      </c>
      <c r="D6" s="527"/>
      <c r="E6" s="527" t="s">
        <v>71</v>
      </c>
      <c r="F6" s="527" t="s">
        <v>54</v>
      </c>
      <c r="G6" s="527" t="s">
        <v>72</v>
      </c>
      <c r="H6" s="299">
        <v>100</v>
      </c>
      <c r="I6" s="293">
        <v>4099</v>
      </c>
    </row>
    <row r="7" spans="1:9" x14ac:dyDescent="0.25">
      <c r="A7" s="182" t="s">
        <v>1948</v>
      </c>
      <c r="B7" s="299">
        <v>5</v>
      </c>
      <c r="C7" s="545" t="s">
        <v>4943</v>
      </c>
      <c r="D7" s="527"/>
      <c r="E7" s="527" t="s">
        <v>71</v>
      </c>
      <c r="F7" s="527" t="s">
        <v>54</v>
      </c>
      <c r="G7" s="527" t="s">
        <v>72</v>
      </c>
      <c r="H7" s="299">
        <v>101</v>
      </c>
      <c r="I7" s="293">
        <v>4100</v>
      </c>
    </row>
    <row r="8" spans="1:9" x14ac:dyDescent="0.25">
      <c r="A8" s="182" t="s">
        <v>1949</v>
      </c>
      <c r="B8" s="299">
        <v>6</v>
      </c>
      <c r="C8" s="546" t="s">
        <v>43</v>
      </c>
      <c r="D8" s="527"/>
      <c r="E8" s="527"/>
      <c r="F8" s="527"/>
      <c r="G8" s="527"/>
      <c r="H8" s="299"/>
      <c r="I8" s="293">
        <v>4101</v>
      </c>
    </row>
    <row r="9" spans="1:9" x14ac:dyDescent="0.25">
      <c r="A9" s="182" t="s">
        <v>1950</v>
      </c>
      <c r="B9" s="299">
        <v>7</v>
      </c>
      <c r="C9" s="546" t="s">
        <v>43</v>
      </c>
      <c r="D9" s="527"/>
      <c r="E9" s="527"/>
      <c r="F9" s="527"/>
      <c r="G9" s="527"/>
      <c r="H9" s="299"/>
      <c r="I9" s="293">
        <v>4102</v>
      </c>
    </row>
    <row r="10" spans="1:9" x14ac:dyDescent="0.25">
      <c r="A10" s="182" t="s">
        <v>1951</v>
      </c>
      <c r="B10" s="299">
        <v>8</v>
      </c>
      <c r="C10" s="546" t="s">
        <v>43</v>
      </c>
      <c r="D10" s="527"/>
      <c r="E10" s="527"/>
      <c r="F10" s="527"/>
      <c r="G10" s="527"/>
      <c r="H10" s="299"/>
      <c r="I10" s="293">
        <v>4103</v>
      </c>
    </row>
    <row r="11" spans="1:9" x14ac:dyDescent="0.25">
      <c r="A11" s="182" t="s">
        <v>1952</v>
      </c>
      <c r="B11" s="299">
        <v>9</v>
      </c>
      <c r="C11" s="546" t="s">
        <v>43</v>
      </c>
      <c r="D11" s="527"/>
      <c r="E11" s="527"/>
      <c r="F11" s="527"/>
      <c r="G11" s="527"/>
      <c r="H11" s="299"/>
      <c r="I11" s="293">
        <v>4104</v>
      </c>
    </row>
    <row r="12" spans="1:9" x14ac:dyDescent="0.25">
      <c r="A12" s="182" t="s">
        <v>1953</v>
      </c>
      <c r="B12" s="299">
        <v>10</v>
      </c>
      <c r="C12" s="546" t="s">
        <v>43</v>
      </c>
      <c r="D12" s="527"/>
      <c r="E12" s="527"/>
      <c r="F12" s="527"/>
      <c r="G12" s="527"/>
      <c r="H12" s="299"/>
      <c r="I12" s="293">
        <v>4105</v>
      </c>
    </row>
    <row r="13" spans="1:9" x14ac:dyDescent="0.25">
      <c r="A13" s="182" t="s">
        <v>1954</v>
      </c>
      <c r="B13" s="299">
        <v>11</v>
      </c>
      <c r="C13" s="545" t="s">
        <v>4944</v>
      </c>
      <c r="D13" s="527"/>
      <c r="E13" s="527" t="s">
        <v>71</v>
      </c>
      <c r="F13" s="527" t="s">
        <v>54</v>
      </c>
      <c r="G13" s="527" t="s">
        <v>72</v>
      </c>
      <c r="H13" s="299">
        <v>103</v>
      </c>
      <c r="I13" s="293">
        <v>4106</v>
      </c>
    </row>
    <row r="14" spans="1:9" x14ac:dyDescent="0.25">
      <c r="A14" s="182" t="s">
        <v>1955</v>
      </c>
      <c r="B14" s="299">
        <v>12</v>
      </c>
      <c r="C14" s="545" t="s">
        <v>4945</v>
      </c>
      <c r="D14" s="527"/>
      <c r="E14" s="527" t="s">
        <v>71</v>
      </c>
      <c r="F14" s="527" t="s">
        <v>54</v>
      </c>
      <c r="G14" s="527" t="s">
        <v>72</v>
      </c>
      <c r="H14" s="299">
        <v>102</v>
      </c>
      <c r="I14" s="293">
        <v>4107</v>
      </c>
    </row>
    <row r="15" spans="1:9" x14ac:dyDescent="0.25">
      <c r="A15" s="182" t="s">
        <v>1956</v>
      </c>
      <c r="B15" s="299">
        <v>13</v>
      </c>
      <c r="C15" s="545" t="s">
        <v>4946</v>
      </c>
      <c r="D15" s="527"/>
      <c r="E15" s="527" t="s">
        <v>71</v>
      </c>
      <c r="F15" s="527" t="s">
        <v>54</v>
      </c>
      <c r="G15" s="527" t="s">
        <v>72</v>
      </c>
      <c r="H15" s="299">
        <v>104</v>
      </c>
      <c r="I15" s="293">
        <v>4108</v>
      </c>
    </row>
    <row r="16" spans="1:9" x14ac:dyDescent="0.25">
      <c r="A16" s="182" t="s">
        <v>1957</v>
      </c>
      <c r="B16" s="299">
        <v>14</v>
      </c>
      <c r="C16" s="545" t="s">
        <v>4947</v>
      </c>
      <c r="D16" s="527"/>
      <c r="E16" s="527" t="s">
        <v>71</v>
      </c>
      <c r="F16" s="527" t="s">
        <v>54</v>
      </c>
      <c r="G16" s="527" t="s">
        <v>72</v>
      </c>
      <c r="H16" s="299">
        <v>105</v>
      </c>
      <c r="I16" s="293">
        <v>4109</v>
      </c>
    </row>
    <row r="17" spans="1:9" x14ac:dyDescent="0.25">
      <c r="A17" s="182" t="s">
        <v>1958</v>
      </c>
      <c r="B17" s="299">
        <v>15</v>
      </c>
      <c r="C17" s="545" t="s">
        <v>4948</v>
      </c>
      <c r="D17" s="527"/>
      <c r="E17" s="527" t="s">
        <v>71</v>
      </c>
      <c r="F17" s="527" t="s">
        <v>54</v>
      </c>
      <c r="G17" s="527" t="s">
        <v>72</v>
      </c>
      <c r="H17" s="299">
        <v>106</v>
      </c>
      <c r="I17" s="293">
        <v>4110</v>
      </c>
    </row>
    <row r="18" spans="1:9" x14ac:dyDescent="0.25">
      <c r="A18" s="182" t="s">
        <v>1959</v>
      </c>
      <c r="B18" s="299">
        <v>16</v>
      </c>
      <c r="C18" s="545" t="s">
        <v>4949</v>
      </c>
      <c r="D18" s="527"/>
      <c r="E18" s="527" t="s">
        <v>71</v>
      </c>
      <c r="F18" s="527" t="s">
        <v>54</v>
      </c>
      <c r="G18" s="527" t="s">
        <v>72</v>
      </c>
      <c r="H18" s="299">
        <v>107</v>
      </c>
      <c r="I18" s="293">
        <v>4111</v>
      </c>
    </row>
    <row r="19" spans="1:9" x14ac:dyDescent="0.25">
      <c r="A19" s="182" t="s">
        <v>330</v>
      </c>
      <c r="B19" s="299">
        <v>17</v>
      </c>
      <c r="C19" s="545" t="s">
        <v>4950</v>
      </c>
      <c r="D19" s="527"/>
      <c r="E19" s="527" t="s">
        <v>71</v>
      </c>
      <c r="F19" s="527" t="s">
        <v>54</v>
      </c>
      <c r="G19" s="527" t="s">
        <v>72</v>
      </c>
      <c r="H19" s="299">
        <v>108</v>
      </c>
      <c r="I19" s="293">
        <v>4112</v>
      </c>
    </row>
    <row r="20" spans="1:9" x14ac:dyDescent="0.25">
      <c r="A20" s="182" t="s">
        <v>331</v>
      </c>
      <c r="B20" s="299">
        <v>18</v>
      </c>
      <c r="C20" s="546" t="s">
        <v>43</v>
      </c>
      <c r="D20" s="527"/>
      <c r="E20" s="527"/>
      <c r="F20" s="527"/>
      <c r="G20" s="527"/>
      <c r="H20" s="299"/>
      <c r="I20" s="293">
        <v>4113</v>
      </c>
    </row>
    <row r="21" spans="1:9" x14ac:dyDescent="0.25">
      <c r="A21" s="182" t="s">
        <v>332</v>
      </c>
      <c r="B21" s="299">
        <v>19</v>
      </c>
      <c r="C21" s="546" t="s">
        <v>43</v>
      </c>
      <c r="D21" s="527"/>
      <c r="E21" s="527"/>
      <c r="F21" s="527"/>
      <c r="G21" s="527"/>
      <c r="H21" s="299"/>
      <c r="I21" s="293">
        <v>4114</v>
      </c>
    </row>
    <row r="22" spans="1:9" x14ac:dyDescent="0.25">
      <c r="A22" s="182" t="s">
        <v>333</v>
      </c>
      <c r="B22" s="299">
        <v>20</v>
      </c>
      <c r="C22" s="546" t="s">
        <v>43</v>
      </c>
      <c r="D22" s="527"/>
      <c r="E22" s="527"/>
      <c r="F22" s="527"/>
      <c r="G22" s="527"/>
      <c r="H22" s="299"/>
      <c r="I22" s="293">
        <v>4115</v>
      </c>
    </row>
    <row r="23" spans="1:9" x14ac:dyDescent="0.25">
      <c r="A23" s="182" t="s">
        <v>334</v>
      </c>
      <c r="B23" s="299">
        <v>21</v>
      </c>
      <c r="C23" s="546" t="s">
        <v>43</v>
      </c>
      <c r="D23" s="527"/>
      <c r="E23" s="527"/>
      <c r="F23" s="527"/>
      <c r="G23" s="527"/>
      <c r="H23" s="299"/>
      <c r="I23" s="293">
        <v>4116</v>
      </c>
    </row>
    <row r="24" spans="1:9" x14ac:dyDescent="0.25">
      <c r="A24" s="182" t="s">
        <v>335</v>
      </c>
      <c r="B24" s="299">
        <v>22</v>
      </c>
      <c r="C24" s="546" t="s">
        <v>43</v>
      </c>
      <c r="D24" s="527"/>
      <c r="E24" s="527"/>
      <c r="F24" s="527"/>
      <c r="G24" s="527"/>
      <c r="H24" s="299"/>
      <c r="I24" s="293">
        <v>4117</v>
      </c>
    </row>
    <row r="25" spans="1:9" x14ac:dyDescent="0.25">
      <c r="A25" s="182" t="s">
        <v>336</v>
      </c>
      <c r="B25" s="299">
        <v>23</v>
      </c>
      <c r="C25" s="545" t="s">
        <v>4951</v>
      </c>
      <c r="D25" s="527"/>
      <c r="E25" s="527" t="s">
        <v>71</v>
      </c>
      <c r="F25" s="527" t="s">
        <v>54</v>
      </c>
      <c r="G25" s="527" t="s">
        <v>72</v>
      </c>
      <c r="H25" s="299">
        <v>110</v>
      </c>
      <c r="I25" s="293">
        <v>4118</v>
      </c>
    </row>
    <row r="26" spans="1:9" x14ac:dyDescent="0.25">
      <c r="A26" s="182" t="s">
        <v>337</v>
      </c>
      <c r="B26" s="299">
        <v>24</v>
      </c>
      <c r="C26" s="545" t="s">
        <v>1969</v>
      </c>
      <c r="D26" s="527"/>
      <c r="E26" s="527" t="s">
        <v>71</v>
      </c>
      <c r="F26" s="527" t="s">
        <v>54</v>
      </c>
      <c r="G26" s="527" t="s">
        <v>72</v>
      </c>
      <c r="H26" s="299">
        <v>109</v>
      </c>
      <c r="I26" s="293">
        <v>4119</v>
      </c>
    </row>
    <row r="27" spans="1:9" x14ac:dyDescent="0.25">
      <c r="A27" s="182" t="s">
        <v>338</v>
      </c>
      <c r="B27" s="299">
        <v>25</v>
      </c>
      <c r="C27" s="545" t="s">
        <v>2097</v>
      </c>
      <c r="D27" s="645"/>
      <c r="E27" s="645" t="s">
        <v>71</v>
      </c>
      <c r="F27" s="645" t="s">
        <v>61</v>
      </c>
      <c r="G27" s="645" t="s">
        <v>463</v>
      </c>
      <c r="H27" s="644">
        <v>1</v>
      </c>
      <c r="I27" s="293">
        <v>4120</v>
      </c>
    </row>
    <row r="28" spans="1:9" x14ac:dyDescent="0.25">
      <c r="A28" s="182" t="s">
        <v>339</v>
      </c>
      <c r="B28" s="299">
        <v>26</v>
      </c>
      <c r="C28" s="545" t="s">
        <v>2530</v>
      </c>
      <c r="D28" s="527"/>
      <c r="E28" s="527" t="s">
        <v>71</v>
      </c>
      <c r="F28" s="527" t="s">
        <v>68</v>
      </c>
      <c r="G28" s="527" t="s">
        <v>72</v>
      </c>
      <c r="H28" s="299">
        <v>1126</v>
      </c>
      <c r="I28" s="293">
        <v>4121</v>
      </c>
    </row>
    <row r="29" spans="1:9" x14ac:dyDescent="0.25">
      <c r="A29" s="182" t="s">
        <v>340</v>
      </c>
      <c r="B29" s="299">
        <v>27</v>
      </c>
      <c r="C29" s="545" t="s">
        <v>2531</v>
      </c>
      <c r="D29" s="527"/>
      <c r="E29" s="527" t="s">
        <v>71</v>
      </c>
      <c r="F29" s="645" t="s">
        <v>68</v>
      </c>
      <c r="G29" s="527" t="s">
        <v>72</v>
      </c>
      <c r="H29" s="299">
        <v>1125</v>
      </c>
      <c r="I29" s="293">
        <v>4122</v>
      </c>
    </row>
    <row r="30" spans="1:9" x14ac:dyDescent="0.25">
      <c r="A30" s="182" t="s">
        <v>341</v>
      </c>
      <c r="B30" s="299">
        <v>28</v>
      </c>
      <c r="C30" s="545" t="s">
        <v>2532</v>
      </c>
      <c r="D30" s="527"/>
      <c r="E30" s="527" t="s">
        <v>71</v>
      </c>
      <c r="F30" s="527" t="s">
        <v>54</v>
      </c>
      <c r="G30" s="527" t="s">
        <v>72</v>
      </c>
      <c r="H30" s="299">
        <v>50</v>
      </c>
      <c r="I30" s="293">
        <v>4123</v>
      </c>
    </row>
    <row r="31" spans="1:9" x14ac:dyDescent="0.25">
      <c r="A31" s="182" t="s">
        <v>342</v>
      </c>
      <c r="B31" s="299">
        <v>29</v>
      </c>
      <c r="C31" s="546" t="s">
        <v>43</v>
      </c>
      <c r="D31" s="527"/>
      <c r="E31" s="527"/>
      <c r="F31" s="527"/>
      <c r="G31" s="527"/>
      <c r="H31" s="299"/>
      <c r="I31" s="293">
        <v>4124</v>
      </c>
    </row>
    <row r="32" spans="1:9" x14ac:dyDescent="0.25">
      <c r="A32" s="182" t="s">
        <v>343</v>
      </c>
      <c r="B32" s="299">
        <v>30</v>
      </c>
      <c r="C32" s="648" t="s">
        <v>4936</v>
      </c>
      <c r="D32" s="645"/>
      <c r="E32" s="645" t="s">
        <v>71</v>
      </c>
      <c r="F32" s="645" t="s">
        <v>65</v>
      </c>
      <c r="G32" s="645" t="s">
        <v>507</v>
      </c>
      <c r="H32" s="644">
        <v>3</v>
      </c>
      <c r="I32" s="293">
        <v>4125</v>
      </c>
    </row>
    <row r="33" spans="1:9" x14ac:dyDescent="0.25">
      <c r="A33" s="182" t="s">
        <v>344</v>
      </c>
      <c r="B33" s="299">
        <v>31</v>
      </c>
      <c r="C33" s="648" t="s">
        <v>4937</v>
      </c>
      <c r="D33" s="645"/>
      <c r="E33" s="645" t="s">
        <v>71</v>
      </c>
      <c r="F33" s="645" t="s">
        <v>65</v>
      </c>
      <c r="G33" s="645" t="s">
        <v>507</v>
      </c>
      <c r="H33" s="644">
        <v>4</v>
      </c>
      <c r="I33" s="293">
        <v>4126</v>
      </c>
    </row>
    <row r="34" spans="1:9" x14ac:dyDescent="0.25">
      <c r="A34" s="182" t="s">
        <v>345</v>
      </c>
      <c r="B34" s="299">
        <v>32</v>
      </c>
      <c r="C34" s="647" t="s">
        <v>4938</v>
      </c>
      <c r="D34" s="527"/>
      <c r="E34" s="527" t="s">
        <v>71</v>
      </c>
      <c r="F34" s="645" t="s">
        <v>65</v>
      </c>
      <c r="G34" s="645" t="s">
        <v>507</v>
      </c>
      <c r="H34" s="299">
        <v>5</v>
      </c>
      <c r="I34" s="293">
        <v>4127</v>
      </c>
    </row>
    <row r="35" spans="1:9" x14ac:dyDescent="0.25">
      <c r="A35" s="182" t="s">
        <v>346</v>
      </c>
      <c r="B35" s="299">
        <v>33</v>
      </c>
      <c r="C35" s="546" t="s">
        <v>43</v>
      </c>
      <c r="D35" s="527"/>
      <c r="E35" s="527"/>
      <c r="F35" s="527"/>
      <c r="G35" s="527"/>
      <c r="H35" s="299"/>
      <c r="I35" s="293">
        <v>4128</v>
      </c>
    </row>
    <row r="36" spans="1:9" x14ac:dyDescent="0.25">
      <c r="A36" s="182" t="s">
        <v>347</v>
      </c>
      <c r="B36" s="299">
        <v>34</v>
      </c>
      <c r="C36" s="545" t="s">
        <v>1518</v>
      </c>
      <c r="D36" s="527"/>
      <c r="E36" s="527" t="s">
        <v>71</v>
      </c>
      <c r="F36" s="645" t="s">
        <v>61</v>
      </c>
      <c r="G36" s="527" t="s">
        <v>465</v>
      </c>
      <c r="H36" s="299">
        <v>1</v>
      </c>
      <c r="I36" s="293">
        <v>4129</v>
      </c>
    </row>
    <row r="37" spans="1:9" x14ac:dyDescent="0.25">
      <c r="A37" s="182" t="s">
        <v>348</v>
      </c>
      <c r="B37" s="299">
        <v>35</v>
      </c>
      <c r="C37" s="545" t="s">
        <v>2113</v>
      </c>
      <c r="D37" s="527"/>
      <c r="E37" s="527" t="s">
        <v>71</v>
      </c>
      <c r="F37" s="527" t="s">
        <v>62</v>
      </c>
      <c r="G37" s="527" t="s">
        <v>661</v>
      </c>
      <c r="H37" s="299">
        <v>1</v>
      </c>
      <c r="I37" s="293">
        <v>4130</v>
      </c>
    </row>
    <row r="38" spans="1:9" x14ac:dyDescent="0.25">
      <c r="A38" s="182" t="s">
        <v>349</v>
      </c>
      <c r="B38" s="299">
        <v>36</v>
      </c>
      <c r="C38" s="545" t="s">
        <v>2114</v>
      </c>
      <c r="D38" s="527"/>
      <c r="E38" s="527" t="s">
        <v>71</v>
      </c>
      <c r="F38" s="527" t="s">
        <v>62</v>
      </c>
      <c r="G38" s="527" t="s">
        <v>662</v>
      </c>
      <c r="H38" s="299">
        <v>1</v>
      </c>
      <c r="I38" s="293">
        <v>4131</v>
      </c>
    </row>
    <row r="39" spans="1:9" x14ac:dyDescent="0.25">
      <c r="A39" s="182" t="s">
        <v>350</v>
      </c>
      <c r="B39" s="299">
        <v>37</v>
      </c>
      <c r="C39" s="545" t="s">
        <v>2115</v>
      </c>
      <c r="D39" s="527"/>
      <c r="E39" s="527" t="s">
        <v>71</v>
      </c>
      <c r="F39" s="527" t="s">
        <v>62</v>
      </c>
      <c r="G39" s="527" t="s">
        <v>469</v>
      </c>
      <c r="H39" s="299">
        <v>1</v>
      </c>
      <c r="I39" s="293">
        <v>4132</v>
      </c>
    </row>
    <row r="40" spans="1:9" x14ac:dyDescent="0.25">
      <c r="A40" s="182" t="s">
        <v>351</v>
      </c>
      <c r="B40" s="299">
        <v>38</v>
      </c>
      <c r="C40" s="545" t="s">
        <v>2533</v>
      </c>
      <c r="D40" s="527"/>
      <c r="E40" s="527" t="s">
        <v>71</v>
      </c>
      <c r="F40" s="527" t="s">
        <v>62</v>
      </c>
      <c r="G40" s="527" t="s">
        <v>2022</v>
      </c>
      <c r="H40" s="299">
        <v>1</v>
      </c>
      <c r="I40" s="293">
        <v>4133</v>
      </c>
    </row>
    <row r="41" spans="1:9" x14ac:dyDescent="0.25">
      <c r="A41" s="182" t="s">
        <v>352</v>
      </c>
      <c r="B41" s="299">
        <v>39</v>
      </c>
      <c r="C41" s="545" t="s">
        <v>2116</v>
      </c>
      <c r="D41" s="527"/>
      <c r="E41" s="527" t="s">
        <v>71</v>
      </c>
      <c r="F41" s="527" t="s">
        <v>62</v>
      </c>
      <c r="G41" s="527" t="s">
        <v>462</v>
      </c>
      <c r="H41" s="299">
        <v>1</v>
      </c>
      <c r="I41" s="293">
        <v>4134</v>
      </c>
    </row>
    <row r="42" spans="1:9" x14ac:dyDescent="0.25">
      <c r="A42" s="182" t="s">
        <v>353</v>
      </c>
      <c r="B42" s="299">
        <v>40</v>
      </c>
      <c r="C42" s="545" t="s">
        <v>2117</v>
      </c>
      <c r="D42" s="527"/>
      <c r="E42" s="527" t="s">
        <v>71</v>
      </c>
      <c r="F42" s="527" t="s">
        <v>62</v>
      </c>
      <c r="G42" s="527" t="s">
        <v>468</v>
      </c>
      <c r="H42" s="299">
        <v>1</v>
      </c>
      <c r="I42" s="293">
        <v>4135</v>
      </c>
    </row>
    <row r="43" spans="1:9" x14ac:dyDescent="0.25">
      <c r="A43" s="182" t="s">
        <v>354</v>
      </c>
      <c r="B43" s="299">
        <v>41</v>
      </c>
      <c r="C43" s="545" t="s">
        <v>2118</v>
      </c>
      <c r="D43" s="527"/>
      <c r="E43" s="527" t="s">
        <v>71</v>
      </c>
      <c r="F43" s="527" t="s">
        <v>62</v>
      </c>
      <c r="G43" s="527" t="s">
        <v>466</v>
      </c>
      <c r="H43" s="299">
        <v>1</v>
      </c>
      <c r="I43" s="293">
        <v>4136</v>
      </c>
    </row>
    <row r="44" spans="1:9" x14ac:dyDescent="0.25">
      <c r="A44" s="182" t="s">
        <v>355</v>
      </c>
      <c r="B44" s="299">
        <v>42</v>
      </c>
      <c r="C44" s="545" t="s">
        <v>2119</v>
      </c>
      <c r="D44" s="527"/>
      <c r="E44" s="527" t="s">
        <v>71</v>
      </c>
      <c r="F44" s="527" t="s">
        <v>62</v>
      </c>
      <c r="G44" s="527" t="s">
        <v>467</v>
      </c>
      <c r="H44" s="299">
        <v>1</v>
      </c>
      <c r="I44" s="293">
        <v>4137</v>
      </c>
    </row>
    <row r="45" spans="1:9" x14ac:dyDescent="0.25">
      <c r="A45" s="182" t="s">
        <v>356</v>
      </c>
      <c r="B45" s="299">
        <v>43</v>
      </c>
      <c r="C45" s="545" t="s">
        <v>2120</v>
      </c>
      <c r="D45" s="527"/>
      <c r="E45" s="527" t="s">
        <v>71</v>
      </c>
      <c r="F45" s="527" t="s">
        <v>62</v>
      </c>
      <c r="G45" s="527" t="s">
        <v>630</v>
      </c>
      <c r="H45" s="299">
        <v>1</v>
      </c>
      <c r="I45" s="293">
        <v>4138</v>
      </c>
    </row>
    <row r="46" spans="1:9" x14ac:dyDescent="0.25">
      <c r="A46" s="182" t="s">
        <v>357</v>
      </c>
      <c r="B46" s="299">
        <v>44</v>
      </c>
      <c r="C46" s="545" t="s">
        <v>2121</v>
      </c>
      <c r="D46" s="527"/>
      <c r="E46" s="527" t="s">
        <v>71</v>
      </c>
      <c r="F46" s="527" t="s">
        <v>62</v>
      </c>
      <c r="G46" s="527" t="s">
        <v>631</v>
      </c>
      <c r="H46" s="299">
        <v>1</v>
      </c>
      <c r="I46" s="293">
        <v>4139</v>
      </c>
    </row>
    <row r="47" spans="1:9" x14ac:dyDescent="0.25">
      <c r="A47" s="182" t="s">
        <v>358</v>
      </c>
      <c r="B47" s="299">
        <v>45</v>
      </c>
      <c r="C47" s="545" t="s">
        <v>2122</v>
      </c>
      <c r="D47" s="527"/>
      <c r="E47" s="527" t="s">
        <v>71</v>
      </c>
      <c r="F47" s="527" t="s">
        <v>62</v>
      </c>
      <c r="G47" s="527" t="s">
        <v>632</v>
      </c>
      <c r="H47" s="299">
        <v>1</v>
      </c>
      <c r="I47" s="293">
        <v>4140</v>
      </c>
    </row>
    <row r="48" spans="1:9" x14ac:dyDescent="0.25">
      <c r="A48" s="182" t="s">
        <v>359</v>
      </c>
      <c r="B48" s="299">
        <v>46</v>
      </c>
      <c r="C48" s="545" t="s">
        <v>2123</v>
      </c>
      <c r="D48" s="527"/>
      <c r="E48" s="527" t="s">
        <v>71</v>
      </c>
      <c r="F48" s="527" t="s">
        <v>62</v>
      </c>
      <c r="G48" s="527" t="s">
        <v>633</v>
      </c>
      <c r="H48" s="299">
        <v>1</v>
      </c>
      <c r="I48" s="293">
        <v>4141</v>
      </c>
    </row>
    <row r="49" spans="1:9" x14ac:dyDescent="0.25">
      <c r="A49" s="182" t="s">
        <v>360</v>
      </c>
      <c r="B49" s="299">
        <v>47</v>
      </c>
      <c r="C49" s="545" t="s">
        <v>2124</v>
      </c>
      <c r="D49" s="527"/>
      <c r="E49" s="527" t="s">
        <v>71</v>
      </c>
      <c r="F49" s="527" t="s">
        <v>62</v>
      </c>
      <c r="G49" s="527" t="s">
        <v>478</v>
      </c>
      <c r="H49" s="299">
        <v>1</v>
      </c>
      <c r="I49" s="293">
        <v>4142</v>
      </c>
    </row>
    <row r="50" spans="1:9" x14ac:dyDescent="0.25">
      <c r="A50" s="182" t="s">
        <v>361</v>
      </c>
      <c r="B50" s="299">
        <v>48</v>
      </c>
      <c r="C50" s="545" t="s">
        <v>2125</v>
      </c>
      <c r="D50" s="645"/>
      <c r="E50" s="645" t="s">
        <v>71</v>
      </c>
      <c r="F50" s="645" t="s">
        <v>62</v>
      </c>
      <c r="G50" s="645" t="s">
        <v>479</v>
      </c>
      <c r="H50" s="644">
        <v>1</v>
      </c>
      <c r="I50" s="293">
        <v>4143</v>
      </c>
    </row>
    <row r="51" spans="1:9" x14ac:dyDescent="0.25">
      <c r="A51" s="182" t="s">
        <v>362</v>
      </c>
      <c r="B51" s="299">
        <v>49</v>
      </c>
      <c r="C51" s="545" t="s">
        <v>2127</v>
      </c>
      <c r="D51" s="645"/>
      <c r="E51" s="645" t="s">
        <v>71</v>
      </c>
      <c r="F51" s="645" t="s">
        <v>62</v>
      </c>
      <c r="G51" s="645" t="s">
        <v>471</v>
      </c>
      <c r="H51" s="644">
        <v>1</v>
      </c>
      <c r="I51" s="293">
        <v>4144</v>
      </c>
    </row>
    <row r="52" spans="1:9" x14ac:dyDescent="0.25">
      <c r="A52" s="182" t="s">
        <v>2984</v>
      </c>
      <c r="B52" s="299">
        <v>50</v>
      </c>
      <c r="C52" s="545" t="s">
        <v>2534</v>
      </c>
      <c r="D52" s="527"/>
      <c r="E52" s="527" t="s">
        <v>71</v>
      </c>
      <c r="F52" s="527" t="s">
        <v>68</v>
      </c>
      <c r="G52" s="527" t="s">
        <v>72</v>
      </c>
      <c r="H52" s="299">
        <v>207</v>
      </c>
      <c r="I52" s="293">
        <v>4145</v>
      </c>
    </row>
    <row r="53" spans="1:9" x14ac:dyDescent="0.25">
      <c r="A53" s="182" t="s">
        <v>2985</v>
      </c>
      <c r="B53" s="677">
        <v>51</v>
      </c>
      <c r="C53" s="545" t="s">
        <v>2535</v>
      </c>
      <c r="D53" s="527"/>
      <c r="E53" s="527" t="s">
        <v>71</v>
      </c>
      <c r="F53" s="527" t="s">
        <v>68</v>
      </c>
      <c r="G53" s="527" t="s">
        <v>72</v>
      </c>
      <c r="H53" s="299">
        <v>211</v>
      </c>
      <c r="I53" s="293">
        <v>4146</v>
      </c>
    </row>
    <row r="54" spans="1:9" x14ac:dyDescent="0.25">
      <c r="A54" s="182" t="s">
        <v>2986</v>
      </c>
      <c r="B54" s="677">
        <v>52</v>
      </c>
      <c r="C54" s="545" t="s">
        <v>2128</v>
      </c>
      <c r="D54" s="645"/>
      <c r="E54" s="645" t="s">
        <v>71</v>
      </c>
      <c r="F54" s="645" t="s">
        <v>62</v>
      </c>
      <c r="G54" s="645" t="s">
        <v>473</v>
      </c>
      <c r="H54" s="644">
        <v>1</v>
      </c>
      <c r="I54" s="293">
        <v>4147</v>
      </c>
    </row>
    <row r="55" spans="1:9" x14ac:dyDescent="0.25">
      <c r="A55" s="182" t="s">
        <v>2987</v>
      </c>
      <c r="B55" s="677">
        <v>53</v>
      </c>
      <c r="C55" s="545" t="s">
        <v>2126</v>
      </c>
      <c r="D55" s="645"/>
      <c r="E55" s="645" t="s">
        <v>71</v>
      </c>
      <c r="F55" s="645" t="s">
        <v>62</v>
      </c>
      <c r="G55" s="645" t="s">
        <v>484</v>
      </c>
      <c r="H55" s="644">
        <v>1</v>
      </c>
      <c r="I55" s="293">
        <v>4148</v>
      </c>
    </row>
    <row r="56" spans="1:9" x14ac:dyDescent="0.25">
      <c r="A56" s="182" t="s">
        <v>2988</v>
      </c>
      <c r="B56" s="677">
        <v>54</v>
      </c>
      <c r="C56" s="545" t="s">
        <v>2636</v>
      </c>
      <c r="D56" s="678"/>
      <c r="E56" s="678" t="s">
        <v>71</v>
      </c>
      <c r="F56" s="678" t="s">
        <v>62</v>
      </c>
      <c r="G56" s="678" t="s">
        <v>634</v>
      </c>
      <c r="H56" s="677">
        <v>1</v>
      </c>
      <c r="I56" s="293">
        <v>4149</v>
      </c>
    </row>
    <row r="57" spans="1:9" x14ac:dyDescent="0.25">
      <c r="A57" s="182" t="s">
        <v>2989</v>
      </c>
      <c r="B57" s="677">
        <v>55</v>
      </c>
      <c r="C57" s="545" t="s">
        <v>2637</v>
      </c>
      <c r="D57" s="678"/>
      <c r="E57" s="678" t="s">
        <v>71</v>
      </c>
      <c r="F57" s="678" t="s">
        <v>62</v>
      </c>
      <c r="G57" s="678" t="s">
        <v>635</v>
      </c>
      <c r="H57" s="677">
        <v>1</v>
      </c>
      <c r="I57" s="293">
        <v>4150</v>
      </c>
    </row>
    <row r="58" spans="1:9" x14ac:dyDescent="0.25">
      <c r="A58" s="182" t="s">
        <v>2990</v>
      </c>
      <c r="B58" s="677">
        <v>56</v>
      </c>
      <c r="C58" s="546" t="s">
        <v>43</v>
      </c>
      <c r="D58" s="527"/>
      <c r="E58" s="527"/>
      <c r="F58" s="527"/>
      <c r="G58" s="527"/>
      <c r="H58" s="299"/>
      <c r="I58" s="293">
        <v>4151</v>
      </c>
    </row>
    <row r="59" spans="1:9" x14ac:dyDescent="0.25">
      <c r="A59" s="182" t="s">
        <v>2991</v>
      </c>
      <c r="B59" s="677">
        <v>57</v>
      </c>
      <c r="C59" s="545" t="s">
        <v>2098</v>
      </c>
      <c r="D59" s="527"/>
      <c r="E59" s="527" t="s">
        <v>71</v>
      </c>
      <c r="F59" s="527" t="s">
        <v>62</v>
      </c>
      <c r="G59" s="527" t="s">
        <v>661</v>
      </c>
      <c r="H59" s="299">
        <v>2</v>
      </c>
      <c r="I59" s="293">
        <v>4152</v>
      </c>
    </row>
    <row r="60" spans="1:9" x14ac:dyDescent="0.25">
      <c r="A60" s="182" t="s">
        <v>2992</v>
      </c>
      <c r="B60" s="677">
        <v>58</v>
      </c>
      <c r="C60" s="545" t="s">
        <v>2099</v>
      </c>
      <c r="D60" s="527"/>
      <c r="E60" s="527" t="s">
        <v>71</v>
      </c>
      <c r="F60" s="527" t="s">
        <v>62</v>
      </c>
      <c r="G60" s="527" t="s">
        <v>662</v>
      </c>
      <c r="H60" s="299">
        <v>2</v>
      </c>
      <c r="I60" s="293">
        <v>4153</v>
      </c>
    </row>
    <row r="61" spans="1:9" x14ac:dyDescent="0.25">
      <c r="A61" s="182" t="s">
        <v>2993</v>
      </c>
      <c r="B61" s="677">
        <v>59</v>
      </c>
      <c r="C61" s="545" t="s">
        <v>2100</v>
      </c>
      <c r="D61" s="527"/>
      <c r="E61" s="527" t="s">
        <v>71</v>
      </c>
      <c r="F61" s="527" t="s">
        <v>62</v>
      </c>
      <c r="G61" s="527" t="s">
        <v>469</v>
      </c>
      <c r="H61" s="299">
        <v>2</v>
      </c>
      <c r="I61" s="293">
        <v>4154</v>
      </c>
    </row>
    <row r="62" spans="1:9" x14ac:dyDescent="0.25">
      <c r="A62" s="182" t="s">
        <v>2994</v>
      </c>
      <c r="B62" s="677">
        <v>60</v>
      </c>
      <c r="C62" s="545" t="s">
        <v>2536</v>
      </c>
      <c r="D62" s="645"/>
      <c r="E62" s="645" t="s">
        <v>71</v>
      </c>
      <c r="F62" s="645" t="s">
        <v>62</v>
      </c>
      <c r="G62" s="645" t="s">
        <v>2022</v>
      </c>
      <c r="H62" s="644">
        <v>2</v>
      </c>
      <c r="I62" s="293">
        <v>4155</v>
      </c>
    </row>
    <row r="63" spans="1:9" x14ac:dyDescent="0.25">
      <c r="A63" s="182" t="s">
        <v>2995</v>
      </c>
      <c r="B63" s="677">
        <v>61</v>
      </c>
      <c r="C63" s="545" t="s">
        <v>2101</v>
      </c>
      <c r="D63" s="527"/>
      <c r="E63" s="527" t="s">
        <v>71</v>
      </c>
      <c r="F63" s="527" t="s">
        <v>62</v>
      </c>
      <c r="G63" s="527" t="s">
        <v>462</v>
      </c>
      <c r="H63" s="299">
        <v>2</v>
      </c>
      <c r="I63" s="293">
        <v>4156</v>
      </c>
    </row>
    <row r="64" spans="1:9" x14ac:dyDescent="0.25">
      <c r="A64" s="182" t="s">
        <v>2996</v>
      </c>
      <c r="B64" s="677">
        <v>62</v>
      </c>
      <c r="C64" s="545" t="s">
        <v>2102</v>
      </c>
      <c r="D64" s="527"/>
      <c r="E64" s="527" t="s">
        <v>71</v>
      </c>
      <c r="F64" s="527" t="s">
        <v>62</v>
      </c>
      <c r="G64" s="527" t="s">
        <v>468</v>
      </c>
      <c r="H64" s="299">
        <v>2</v>
      </c>
      <c r="I64" s="293">
        <v>4157</v>
      </c>
    </row>
    <row r="65" spans="1:9" x14ac:dyDescent="0.25">
      <c r="A65" s="182" t="s">
        <v>2997</v>
      </c>
      <c r="B65" s="677">
        <v>63</v>
      </c>
      <c r="C65" s="545" t="s">
        <v>2103</v>
      </c>
      <c r="D65" s="527"/>
      <c r="E65" s="527" t="s">
        <v>71</v>
      </c>
      <c r="F65" s="527" t="s">
        <v>62</v>
      </c>
      <c r="G65" s="527" t="s">
        <v>466</v>
      </c>
      <c r="H65" s="299">
        <v>2</v>
      </c>
      <c r="I65" s="293">
        <v>4158</v>
      </c>
    </row>
    <row r="66" spans="1:9" x14ac:dyDescent="0.25">
      <c r="A66" s="182" t="s">
        <v>2998</v>
      </c>
      <c r="B66" s="677">
        <v>64</v>
      </c>
      <c r="C66" s="545" t="s">
        <v>2104</v>
      </c>
      <c r="D66" s="527"/>
      <c r="E66" s="527" t="s">
        <v>71</v>
      </c>
      <c r="F66" s="527" t="s">
        <v>62</v>
      </c>
      <c r="G66" s="527" t="s">
        <v>467</v>
      </c>
      <c r="H66" s="299">
        <v>2</v>
      </c>
      <c r="I66" s="293">
        <v>4159</v>
      </c>
    </row>
    <row r="67" spans="1:9" x14ac:dyDescent="0.25">
      <c r="A67" s="182" t="s">
        <v>2999</v>
      </c>
      <c r="B67" s="677">
        <v>65</v>
      </c>
      <c r="C67" s="545" t="s">
        <v>2105</v>
      </c>
      <c r="D67" s="527"/>
      <c r="E67" s="527" t="s">
        <v>71</v>
      </c>
      <c r="F67" s="527" t="s">
        <v>62</v>
      </c>
      <c r="G67" s="527" t="s">
        <v>630</v>
      </c>
      <c r="H67" s="299">
        <v>2</v>
      </c>
      <c r="I67" s="293">
        <v>4160</v>
      </c>
    </row>
    <row r="68" spans="1:9" x14ac:dyDescent="0.25">
      <c r="A68" s="182" t="s">
        <v>3000</v>
      </c>
      <c r="B68" s="677">
        <v>66</v>
      </c>
      <c r="C68" s="545" t="s">
        <v>2106</v>
      </c>
      <c r="D68" s="527"/>
      <c r="E68" s="527" t="s">
        <v>71</v>
      </c>
      <c r="F68" s="527" t="s">
        <v>62</v>
      </c>
      <c r="G68" s="527" t="s">
        <v>631</v>
      </c>
      <c r="H68" s="299">
        <v>2</v>
      </c>
      <c r="I68" s="293">
        <v>4161</v>
      </c>
    </row>
    <row r="69" spans="1:9" x14ac:dyDescent="0.25">
      <c r="A69" s="182" t="s">
        <v>3001</v>
      </c>
      <c r="B69" s="677">
        <v>67</v>
      </c>
      <c r="C69" s="545" t="s">
        <v>2107</v>
      </c>
      <c r="D69" s="527"/>
      <c r="E69" s="527" t="s">
        <v>71</v>
      </c>
      <c r="F69" s="527" t="s">
        <v>62</v>
      </c>
      <c r="G69" s="527" t="s">
        <v>632</v>
      </c>
      <c r="H69" s="299">
        <v>2</v>
      </c>
      <c r="I69" s="293">
        <v>4162</v>
      </c>
    </row>
    <row r="70" spans="1:9" x14ac:dyDescent="0.25">
      <c r="A70" s="182" t="s">
        <v>3002</v>
      </c>
      <c r="B70" s="677">
        <v>68</v>
      </c>
      <c r="C70" s="545" t="s">
        <v>2108</v>
      </c>
      <c r="D70" s="527"/>
      <c r="E70" s="527" t="s">
        <v>71</v>
      </c>
      <c r="F70" s="527" t="s">
        <v>62</v>
      </c>
      <c r="G70" s="527" t="s">
        <v>633</v>
      </c>
      <c r="H70" s="299">
        <v>2</v>
      </c>
      <c r="I70" s="293">
        <v>4163</v>
      </c>
    </row>
    <row r="71" spans="1:9" x14ac:dyDescent="0.25">
      <c r="A71" s="182" t="s">
        <v>3003</v>
      </c>
      <c r="B71" s="677">
        <v>69</v>
      </c>
      <c r="C71" s="545" t="s">
        <v>2109</v>
      </c>
      <c r="D71" s="527"/>
      <c r="E71" s="527" t="s">
        <v>71</v>
      </c>
      <c r="F71" s="527" t="s">
        <v>62</v>
      </c>
      <c r="G71" s="527" t="s">
        <v>478</v>
      </c>
      <c r="H71" s="299">
        <v>2</v>
      </c>
      <c r="I71" s="293">
        <v>4164</v>
      </c>
    </row>
    <row r="72" spans="1:9" x14ac:dyDescent="0.25">
      <c r="A72" s="182" t="s">
        <v>3004</v>
      </c>
      <c r="B72" s="677">
        <v>70</v>
      </c>
      <c r="C72" s="545" t="s">
        <v>2110</v>
      </c>
      <c r="D72" s="645"/>
      <c r="E72" s="645" t="s">
        <v>71</v>
      </c>
      <c r="F72" s="645" t="s">
        <v>62</v>
      </c>
      <c r="G72" s="645" t="s">
        <v>479</v>
      </c>
      <c r="H72" s="644">
        <v>2</v>
      </c>
      <c r="I72" s="293">
        <v>4165</v>
      </c>
    </row>
    <row r="73" spans="1:9" x14ac:dyDescent="0.25">
      <c r="A73" s="182" t="s">
        <v>3005</v>
      </c>
      <c r="B73" s="677">
        <v>71</v>
      </c>
      <c r="C73" s="545" t="s">
        <v>2112</v>
      </c>
      <c r="D73" s="645"/>
      <c r="E73" s="645" t="s">
        <v>71</v>
      </c>
      <c r="F73" s="645" t="s">
        <v>62</v>
      </c>
      <c r="G73" s="645" t="s">
        <v>471</v>
      </c>
      <c r="H73" s="644">
        <v>2</v>
      </c>
      <c r="I73" s="293">
        <v>4166</v>
      </c>
    </row>
    <row r="74" spans="1:9" x14ac:dyDescent="0.25">
      <c r="A74" s="182" t="s">
        <v>3006</v>
      </c>
      <c r="B74" s="677">
        <v>72</v>
      </c>
      <c r="C74" s="545" t="s">
        <v>2537</v>
      </c>
      <c r="D74" s="645"/>
      <c r="E74" s="645" t="s">
        <v>71</v>
      </c>
      <c r="F74" s="645" t="s">
        <v>68</v>
      </c>
      <c r="G74" s="645" t="s">
        <v>72</v>
      </c>
      <c r="H74" s="644">
        <v>236</v>
      </c>
      <c r="I74" s="293">
        <v>4167</v>
      </c>
    </row>
    <row r="75" spans="1:9" x14ac:dyDescent="0.25">
      <c r="A75" s="182" t="s">
        <v>3007</v>
      </c>
      <c r="B75" s="677">
        <v>73</v>
      </c>
      <c r="C75" s="545" t="s">
        <v>2538</v>
      </c>
      <c r="D75" s="645"/>
      <c r="E75" s="645" t="s">
        <v>71</v>
      </c>
      <c r="F75" s="645" t="s">
        <v>68</v>
      </c>
      <c r="G75" s="645" t="s">
        <v>72</v>
      </c>
      <c r="H75" s="644">
        <v>240</v>
      </c>
      <c r="I75" s="293">
        <v>4168</v>
      </c>
    </row>
    <row r="76" spans="1:9" x14ac:dyDescent="0.25">
      <c r="A76" s="182" t="s">
        <v>3008</v>
      </c>
      <c r="B76" s="677">
        <v>74</v>
      </c>
      <c r="C76" s="545" t="s">
        <v>2129</v>
      </c>
      <c r="D76" s="645"/>
      <c r="E76" s="645" t="s">
        <v>71</v>
      </c>
      <c r="F76" s="645" t="s">
        <v>62</v>
      </c>
      <c r="G76" s="645" t="s">
        <v>473</v>
      </c>
      <c r="H76" s="644">
        <v>2</v>
      </c>
      <c r="I76" s="293">
        <v>4169</v>
      </c>
    </row>
    <row r="77" spans="1:9" x14ac:dyDescent="0.25">
      <c r="A77" s="182" t="s">
        <v>3009</v>
      </c>
      <c r="B77" s="677">
        <v>75</v>
      </c>
      <c r="C77" s="545" t="s">
        <v>2111</v>
      </c>
      <c r="D77" s="645"/>
      <c r="E77" s="645" t="s">
        <v>71</v>
      </c>
      <c r="F77" s="645" t="s">
        <v>62</v>
      </c>
      <c r="G77" s="645" t="s">
        <v>484</v>
      </c>
      <c r="H77" s="644">
        <v>2</v>
      </c>
      <c r="I77" s="293">
        <v>4170</v>
      </c>
    </row>
    <row r="78" spans="1:9" x14ac:dyDescent="0.25">
      <c r="A78" s="182" t="s">
        <v>3010</v>
      </c>
      <c r="B78" s="677">
        <v>76</v>
      </c>
      <c r="C78" s="545" t="s">
        <v>2635</v>
      </c>
      <c r="D78" s="678"/>
      <c r="E78" s="678" t="s">
        <v>71</v>
      </c>
      <c r="F78" s="678" t="s">
        <v>62</v>
      </c>
      <c r="G78" s="678" t="s">
        <v>634</v>
      </c>
      <c r="H78" s="677">
        <v>2</v>
      </c>
      <c r="I78" s="293">
        <v>4171</v>
      </c>
    </row>
    <row r="79" spans="1:9" x14ac:dyDescent="0.25">
      <c r="A79" s="182" t="s">
        <v>3011</v>
      </c>
      <c r="B79" s="677">
        <v>77</v>
      </c>
      <c r="C79" s="545" t="s">
        <v>2634</v>
      </c>
      <c r="D79" s="678"/>
      <c r="E79" s="678" t="s">
        <v>71</v>
      </c>
      <c r="F79" s="678" t="s">
        <v>62</v>
      </c>
      <c r="G79" s="678" t="s">
        <v>635</v>
      </c>
      <c r="H79" s="677">
        <v>2</v>
      </c>
      <c r="I79" s="293">
        <v>4172</v>
      </c>
    </row>
    <row r="80" spans="1:9" x14ac:dyDescent="0.25">
      <c r="A80" s="182" t="s">
        <v>3012</v>
      </c>
      <c r="B80" s="677">
        <v>78</v>
      </c>
      <c r="C80" s="546" t="s">
        <v>43</v>
      </c>
      <c r="D80" s="527"/>
      <c r="E80" s="678"/>
      <c r="F80" s="678"/>
      <c r="G80" s="527"/>
      <c r="H80" s="299"/>
      <c r="I80" s="293">
        <v>4173</v>
      </c>
    </row>
    <row r="81" spans="1:9" x14ac:dyDescent="0.25">
      <c r="A81" s="182" t="s">
        <v>3013</v>
      </c>
      <c r="B81" s="677">
        <v>79</v>
      </c>
      <c r="C81" s="545" t="s">
        <v>2539</v>
      </c>
      <c r="D81" s="645"/>
      <c r="E81" s="645" t="s">
        <v>71</v>
      </c>
      <c r="F81" s="645" t="s">
        <v>62</v>
      </c>
      <c r="G81" s="645" t="s">
        <v>661</v>
      </c>
      <c r="H81" s="644">
        <v>3</v>
      </c>
      <c r="I81" s="293">
        <v>4174</v>
      </c>
    </row>
    <row r="82" spans="1:9" x14ac:dyDescent="0.25">
      <c r="A82" s="182" t="s">
        <v>3014</v>
      </c>
      <c r="B82" s="677">
        <v>80</v>
      </c>
      <c r="C82" s="545" t="s">
        <v>2540</v>
      </c>
      <c r="D82" s="645"/>
      <c r="E82" s="645" t="s">
        <v>71</v>
      </c>
      <c r="F82" s="645" t="s">
        <v>62</v>
      </c>
      <c r="G82" s="645" t="s">
        <v>662</v>
      </c>
      <c r="H82" s="644">
        <v>3</v>
      </c>
      <c r="I82" s="293">
        <v>4175</v>
      </c>
    </row>
    <row r="83" spans="1:9" x14ac:dyDescent="0.25">
      <c r="A83" s="182" t="s">
        <v>3015</v>
      </c>
      <c r="B83" s="677">
        <v>81</v>
      </c>
      <c r="C83" s="545" t="s">
        <v>2541</v>
      </c>
      <c r="D83" s="645"/>
      <c r="E83" s="645" t="s">
        <v>71</v>
      </c>
      <c r="F83" s="645" t="s">
        <v>62</v>
      </c>
      <c r="G83" s="645" t="s">
        <v>469</v>
      </c>
      <c r="H83" s="644">
        <v>3</v>
      </c>
      <c r="I83" s="293">
        <v>4176</v>
      </c>
    </row>
    <row r="84" spans="1:9" x14ac:dyDescent="0.25">
      <c r="A84" s="182" t="s">
        <v>3016</v>
      </c>
      <c r="B84" s="677">
        <v>82</v>
      </c>
      <c r="C84" s="545" t="s">
        <v>2542</v>
      </c>
      <c r="D84" s="645"/>
      <c r="E84" s="645" t="s">
        <v>71</v>
      </c>
      <c r="F84" s="645" t="s">
        <v>62</v>
      </c>
      <c r="G84" s="645" t="s">
        <v>2022</v>
      </c>
      <c r="H84" s="644">
        <v>3</v>
      </c>
      <c r="I84" s="293">
        <v>4177</v>
      </c>
    </row>
    <row r="85" spans="1:9" x14ac:dyDescent="0.25">
      <c r="A85" s="182" t="s">
        <v>3017</v>
      </c>
      <c r="B85" s="677">
        <v>83</v>
      </c>
      <c r="C85" s="545" t="s">
        <v>2543</v>
      </c>
      <c r="D85" s="645"/>
      <c r="E85" s="645" t="s">
        <v>71</v>
      </c>
      <c r="F85" s="645" t="s">
        <v>62</v>
      </c>
      <c r="G85" s="645" t="s">
        <v>462</v>
      </c>
      <c r="H85" s="644">
        <v>3</v>
      </c>
      <c r="I85" s="293">
        <v>4178</v>
      </c>
    </row>
    <row r="86" spans="1:9" x14ac:dyDescent="0.25">
      <c r="A86" s="182" t="s">
        <v>3018</v>
      </c>
      <c r="B86" s="677">
        <v>84</v>
      </c>
      <c r="C86" s="545" t="s">
        <v>2544</v>
      </c>
      <c r="D86" s="645"/>
      <c r="E86" s="645" t="s">
        <v>71</v>
      </c>
      <c r="F86" s="645" t="s">
        <v>62</v>
      </c>
      <c r="G86" s="645" t="s">
        <v>468</v>
      </c>
      <c r="H86" s="644">
        <v>3</v>
      </c>
      <c r="I86" s="293">
        <v>4179</v>
      </c>
    </row>
    <row r="87" spans="1:9" x14ac:dyDescent="0.25">
      <c r="A87" s="182" t="s">
        <v>3019</v>
      </c>
      <c r="B87" s="677">
        <v>85</v>
      </c>
      <c r="C87" s="545" t="s">
        <v>2545</v>
      </c>
      <c r="D87" s="645"/>
      <c r="E87" s="645" t="s">
        <v>71</v>
      </c>
      <c r="F87" s="645" t="s">
        <v>62</v>
      </c>
      <c r="G87" s="645" t="s">
        <v>466</v>
      </c>
      <c r="H87" s="644">
        <v>3</v>
      </c>
      <c r="I87" s="293">
        <v>4180</v>
      </c>
    </row>
    <row r="88" spans="1:9" x14ac:dyDescent="0.25">
      <c r="A88" s="182" t="s">
        <v>3020</v>
      </c>
      <c r="B88" s="677">
        <v>86</v>
      </c>
      <c r="C88" s="545" t="s">
        <v>2546</v>
      </c>
      <c r="D88" s="645"/>
      <c r="E88" s="645" t="s">
        <v>71</v>
      </c>
      <c r="F88" s="645" t="s">
        <v>62</v>
      </c>
      <c r="G88" s="645" t="s">
        <v>467</v>
      </c>
      <c r="H88" s="644">
        <v>3</v>
      </c>
      <c r="I88" s="293">
        <v>4181</v>
      </c>
    </row>
    <row r="89" spans="1:9" x14ac:dyDescent="0.25">
      <c r="A89" s="182" t="s">
        <v>3021</v>
      </c>
      <c r="B89" s="677">
        <v>87</v>
      </c>
      <c r="C89" s="545" t="s">
        <v>2547</v>
      </c>
      <c r="D89" s="645"/>
      <c r="E89" s="645" t="s">
        <v>71</v>
      </c>
      <c r="F89" s="645" t="s">
        <v>62</v>
      </c>
      <c r="G89" s="645" t="s">
        <v>630</v>
      </c>
      <c r="H89" s="644">
        <v>3</v>
      </c>
      <c r="I89" s="293">
        <v>4182</v>
      </c>
    </row>
    <row r="90" spans="1:9" x14ac:dyDescent="0.25">
      <c r="A90" s="182" t="s">
        <v>3022</v>
      </c>
      <c r="B90" s="677">
        <v>88</v>
      </c>
      <c r="C90" s="545" t="s">
        <v>2548</v>
      </c>
      <c r="D90" s="645"/>
      <c r="E90" s="645" t="s">
        <v>71</v>
      </c>
      <c r="F90" s="645" t="s">
        <v>62</v>
      </c>
      <c r="G90" s="645" t="s">
        <v>631</v>
      </c>
      <c r="H90" s="644">
        <v>3</v>
      </c>
      <c r="I90" s="293">
        <v>4183</v>
      </c>
    </row>
    <row r="91" spans="1:9" x14ac:dyDescent="0.25">
      <c r="A91" s="182" t="s">
        <v>3023</v>
      </c>
      <c r="B91" s="677">
        <v>89</v>
      </c>
      <c r="C91" s="545" t="s">
        <v>2549</v>
      </c>
      <c r="D91" s="645"/>
      <c r="E91" s="645" t="s">
        <v>71</v>
      </c>
      <c r="F91" s="645" t="s">
        <v>62</v>
      </c>
      <c r="G91" s="645" t="s">
        <v>632</v>
      </c>
      <c r="H91" s="644">
        <v>3</v>
      </c>
      <c r="I91" s="293">
        <v>4184</v>
      </c>
    </row>
    <row r="92" spans="1:9" x14ac:dyDescent="0.25">
      <c r="A92" s="182" t="s">
        <v>3024</v>
      </c>
      <c r="B92" s="677">
        <v>90</v>
      </c>
      <c r="C92" s="545" t="s">
        <v>2550</v>
      </c>
      <c r="D92" s="645"/>
      <c r="E92" s="645" t="s">
        <v>71</v>
      </c>
      <c r="F92" s="645" t="s">
        <v>62</v>
      </c>
      <c r="G92" s="645" t="s">
        <v>633</v>
      </c>
      <c r="H92" s="644">
        <v>3</v>
      </c>
      <c r="I92" s="293">
        <v>4185</v>
      </c>
    </row>
    <row r="93" spans="1:9" x14ac:dyDescent="0.25">
      <c r="A93" s="182" t="s">
        <v>3025</v>
      </c>
      <c r="B93" s="677">
        <v>91</v>
      </c>
      <c r="C93" s="545" t="s">
        <v>2551</v>
      </c>
      <c r="D93" s="645"/>
      <c r="E93" s="645" t="s">
        <v>71</v>
      </c>
      <c r="F93" s="645" t="s">
        <v>62</v>
      </c>
      <c r="G93" s="645" t="s">
        <v>478</v>
      </c>
      <c r="H93" s="644">
        <v>3</v>
      </c>
      <c r="I93" s="293">
        <v>4186</v>
      </c>
    </row>
    <row r="94" spans="1:9" x14ac:dyDescent="0.25">
      <c r="A94" s="182" t="s">
        <v>3026</v>
      </c>
      <c r="B94" s="677">
        <v>92</v>
      </c>
      <c r="C94" s="545" t="s">
        <v>2552</v>
      </c>
      <c r="D94" s="645"/>
      <c r="E94" s="645" t="s">
        <v>71</v>
      </c>
      <c r="F94" s="645" t="s">
        <v>62</v>
      </c>
      <c r="G94" s="645" t="s">
        <v>479</v>
      </c>
      <c r="H94" s="644">
        <v>3</v>
      </c>
      <c r="I94" s="293">
        <v>4187</v>
      </c>
    </row>
    <row r="95" spans="1:9" x14ac:dyDescent="0.25">
      <c r="A95" s="182" t="s">
        <v>3027</v>
      </c>
      <c r="B95" s="677">
        <v>93</v>
      </c>
      <c r="C95" s="545" t="s">
        <v>2553</v>
      </c>
      <c r="D95" s="645"/>
      <c r="E95" s="645" t="s">
        <v>71</v>
      </c>
      <c r="F95" s="645" t="s">
        <v>62</v>
      </c>
      <c r="G95" s="645" t="s">
        <v>471</v>
      </c>
      <c r="H95" s="644">
        <v>3</v>
      </c>
      <c r="I95" s="293">
        <v>4188</v>
      </c>
    </row>
    <row r="96" spans="1:9" x14ac:dyDescent="0.25">
      <c r="A96" s="182" t="s">
        <v>3028</v>
      </c>
      <c r="B96" s="677">
        <v>94</v>
      </c>
      <c r="C96" s="545" t="s">
        <v>2554</v>
      </c>
      <c r="D96" s="645"/>
      <c r="E96" s="645" t="s">
        <v>71</v>
      </c>
      <c r="F96" s="645" t="s">
        <v>68</v>
      </c>
      <c r="G96" s="645" t="s">
        <v>72</v>
      </c>
      <c r="H96" s="644">
        <v>265</v>
      </c>
      <c r="I96" s="293">
        <v>4189</v>
      </c>
    </row>
    <row r="97" spans="1:9" x14ac:dyDescent="0.25">
      <c r="A97" s="182" t="s">
        <v>3029</v>
      </c>
      <c r="B97" s="677">
        <v>95</v>
      </c>
      <c r="C97" s="545" t="s">
        <v>2555</v>
      </c>
      <c r="D97" s="645"/>
      <c r="E97" s="645" t="s">
        <v>71</v>
      </c>
      <c r="F97" s="645" t="s">
        <v>68</v>
      </c>
      <c r="G97" s="645" t="s">
        <v>72</v>
      </c>
      <c r="H97" s="644">
        <v>269</v>
      </c>
      <c r="I97" s="293">
        <v>4190</v>
      </c>
    </row>
    <row r="98" spans="1:9" x14ac:dyDescent="0.25">
      <c r="A98" s="182" t="s">
        <v>3030</v>
      </c>
      <c r="B98" s="677">
        <v>96</v>
      </c>
      <c r="C98" s="545" t="s">
        <v>2556</v>
      </c>
      <c r="D98" s="645"/>
      <c r="E98" s="645" t="s">
        <v>71</v>
      </c>
      <c r="F98" s="645" t="s">
        <v>62</v>
      </c>
      <c r="G98" s="645" t="s">
        <v>473</v>
      </c>
      <c r="H98" s="644">
        <v>3</v>
      </c>
      <c r="I98" s="293">
        <v>4191</v>
      </c>
    </row>
    <row r="99" spans="1:9" x14ac:dyDescent="0.25">
      <c r="A99" s="182" t="s">
        <v>3031</v>
      </c>
      <c r="B99" s="677">
        <v>97</v>
      </c>
      <c r="C99" s="545" t="s">
        <v>2557</v>
      </c>
      <c r="D99" s="645"/>
      <c r="E99" s="645" t="s">
        <v>71</v>
      </c>
      <c r="F99" s="645" t="s">
        <v>62</v>
      </c>
      <c r="G99" s="645" t="s">
        <v>484</v>
      </c>
      <c r="H99" s="644">
        <v>3</v>
      </c>
      <c r="I99" s="293">
        <v>4192</v>
      </c>
    </row>
    <row r="100" spans="1:9" x14ac:dyDescent="0.25">
      <c r="A100" s="182" t="s">
        <v>3032</v>
      </c>
      <c r="B100" s="677">
        <v>98</v>
      </c>
      <c r="C100" s="545" t="s">
        <v>2635</v>
      </c>
      <c r="D100" s="678"/>
      <c r="E100" s="678" t="s">
        <v>71</v>
      </c>
      <c r="F100" s="678" t="s">
        <v>62</v>
      </c>
      <c r="G100" s="678" t="s">
        <v>634</v>
      </c>
      <c r="H100" s="677">
        <v>3</v>
      </c>
      <c r="I100" s="293">
        <v>4193</v>
      </c>
    </row>
    <row r="101" spans="1:9" x14ac:dyDescent="0.25">
      <c r="A101" s="182" t="s">
        <v>3033</v>
      </c>
      <c r="B101" s="677">
        <v>99</v>
      </c>
      <c r="C101" s="545" t="s">
        <v>2634</v>
      </c>
      <c r="D101" s="678"/>
      <c r="E101" s="678" t="s">
        <v>71</v>
      </c>
      <c r="F101" s="678" t="s">
        <v>62</v>
      </c>
      <c r="G101" s="678" t="s">
        <v>635</v>
      </c>
      <c r="H101" s="677">
        <v>3</v>
      </c>
      <c r="I101" s="293">
        <v>4194</v>
      </c>
    </row>
    <row r="102" spans="1:9" x14ac:dyDescent="0.25">
      <c r="A102" s="182" t="s">
        <v>3034</v>
      </c>
      <c r="B102" s="677">
        <v>100</v>
      </c>
      <c r="C102" s="546" t="s">
        <v>43</v>
      </c>
      <c r="D102" s="645"/>
      <c r="E102" s="645"/>
      <c r="F102" s="645"/>
      <c r="G102" s="645"/>
      <c r="H102" s="644"/>
      <c r="I102" s="293">
        <v>4195</v>
      </c>
    </row>
    <row r="103" spans="1:9" x14ac:dyDescent="0.25">
      <c r="A103" s="182" t="s">
        <v>3035</v>
      </c>
      <c r="B103" s="677">
        <v>101</v>
      </c>
      <c r="C103" s="545" t="s">
        <v>2558</v>
      </c>
      <c r="D103" s="645"/>
      <c r="E103" s="645" t="s">
        <v>71</v>
      </c>
      <c r="F103" s="645" t="s">
        <v>62</v>
      </c>
      <c r="G103" s="645" t="s">
        <v>661</v>
      </c>
      <c r="H103" s="644">
        <v>4</v>
      </c>
      <c r="I103" s="293">
        <v>4196</v>
      </c>
    </row>
    <row r="104" spans="1:9" x14ac:dyDescent="0.25">
      <c r="A104" s="182" t="s">
        <v>3036</v>
      </c>
      <c r="B104" s="677">
        <v>102</v>
      </c>
      <c r="C104" s="545" t="s">
        <v>2559</v>
      </c>
      <c r="D104" s="645"/>
      <c r="E104" s="645" t="s">
        <v>71</v>
      </c>
      <c r="F104" s="645" t="s">
        <v>62</v>
      </c>
      <c r="G104" s="645" t="s">
        <v>662</v>
      </c>
      <c r="H104" s="644">
        <v>4</v>
      </c>
      <c r="I104" s="293">
        <v>4197</v>
      </c>
    </row>
    <row r="105" spans="1:9" x14ac:dyDescent="0.25">
      <c r="A105" s="182" t="s">
        <v>3037</v>
      </c>
      <c r="B105" s="677">
        <v>103</v>
      </c>
      <c r="C105" s="545" t="s">
        <v>2560</v>
      </c>
      <c r="D105" s="645"/>
      <c r="E105" s="645" t="s">
        <v>71</v>
      </c>
      <c r="F105" s="645" t="s">
        <v>62</v>
      </c>
      <c r="G105" s="645" t="s">
        <v>469</v>
      </c>
      <c r="H105" s="644">
        <v>4</v>
      </c>
      <c r="I105" s="293">
        <v>4198</v>
      </c>
    </row>
    <row r="106" spans="1:9" x14ac:dyDescent="0.25">
      <c r="A106" s="182" t="s">
        <v>3038</v>
      </c>
      <c r="B106" s="677">
        <v>104</v>
      </c>
      <c r="C106" s="545" t="s">
        <v>2561</v>
      </c>
      <c r="D106" s="645"/>
      <c r="E106" s="645" t="s">
        <v>71</v>
      </c>
      <c r="F106" s="645" t="s">
        <v>62</v>
      </c>
      <c r="G106" s="645" t="s">
        <v>2022</v>
      </c>
      <c r="H106" s="644">
        <v>4</v>
      </c>
      <c r="I106" s="293">
        <v>4199</v>
      </c>
    </row>
    <row r="107" spans="1:9" x14ac:dyDescent="0.25">
      <c r="A107" s="182" t="s">
        <v>3039</v>
      </c>
      <c r="B107" s="677">
        <v>105</v>
      </c>
      <c r="C107" s="545" t="s">
        <v>2562</v>
      </c>
      <c r="D107" s="645"/>
      <c r="E107" s="645" t="s">
        <v>71</v>
      </c>
      <c r="F107" s="645" t="s">
        <v>62</v>
      </c>
      <c r="G107" s="645" t="s">
        <v>462</v>
      </c>
      <c r="H107" s="644">
        <v>4</v>
      </c>
      <c r="I107" s="293">
        <v>4200</v>
      </c>
    </row>
    <row r="108" spans="1:9" x14ac:dyDescent="0.25">
      <c r="A108" s="182" t="s">
        <v>3040</v>
      </c>
      <c r="B108" s="677">
        <v>106</v>
      </c>
      <c r="C108" s="545" t="s">
        <v>2563</v>
      </c>
      <c r="D108" s="645"/>
      <c r="E108" s="645" t="s">
        <v>71</v>
      </c>
      <c r="F108" s="645" t="s">
        <v>62</v>
      </c>
      <c r="G108" s="645" t="s">
        <v>468</v>
      </c>
      <c r="H108" s="644">
        <v>4</v>
      </c>
      <c r="I108" s="293">
        <v>4201</v>
      </c>
    </row>
    <row r="109" spans="1:9" x14ac:dyDescent="0.25">
      <c r="A109" s="182" t="s">
        <v>3041</v>
      </c>
      <c r="B109" s="677">
        <v>107</v>
      </c>
      <c r="C109" s="545" t="s">
        <v>2564</v>
      </c>
      <c r="D109" s="645"/>
      <c r="E109" s="645" t="s">
        <v>71</v>
      </c>
      <c r="F109" s="645" t="s">
        <v>62</v>
      </c>
      <c r="G109" s="645" t="s">
        <v>466</v>
      </c>
      <c r="H109" s="644">
        <v>4</v>
      </c>
      <c r="I109" s="293">
        <v>4202</v>
      </c>
    </row>
    <row r="110" spans="1:9" x14ac:dyDescent="0.25">
      <c r="A110" s="182" t="s">
        <v>3042</v>
      </c>
      <c r="B110" s="677">
        <v>108</v>
      </c>
      <c r="C110" s="545" t="s">
        <v>2565</v>
      </c>
      <c r="D110" s="645"/>
      <c r="E110" s="645" t="s">
        <v>71</v>
      </c>
      <c r="F110" s="645" t="s">
        <v>62</v>
      </c>
      <c r="G110" s="645" t="s">
        <v>467</v>
      </c>
      <c r="H110" s="644">
        <v>4</v>
      </c>
      <c r="I110" s="293">
        <v>4203</v>
      </c>
    </row>
    <row r="111" spans="1:9" x14ac:dyDescent="0.25">
      <c r="A111" s="182" t="s">
        <v>3043</v>
      </c>
      <c r="B111" s="677">
        <v>109</v>
      </c>
      <c r="C111" s="545" t="s">
        <v>2566</v>
      </c>
      <c r="D111" s="645"/>
      <c r="E111" s="645" t="s">
        <v>71</v>
      </c>
      <c r="F111" s="645" t="s">
        <v>62</v>
      </c>
      <c r="G111" s="645" t="s">
        <v>630</v>
      </c>
      <c r="H111" s="644">
        <v>4</v>
      </c>
      <c r="I111" s="293">
        <v>4204</v>
      </c>
    </row>
    <row r="112" spans="1:9" x14ac:dyDescent="0.25">
      <c r="A112" s="182" t="s">
        <v>3044</v>
      </c>
      <c r="B112" s="677">
        <v>110</v>
      </c>
      <c r="C112" s="545" t="s">
        <v>2567</v>
      </c>
      <c r="D112" s="645"/>
      <c r="E112" s="645" t="s">
        <v>71</v>
      </c>
      <c r="F112" s="645" t="s">
        <v>62</v>
      </c>
      <c r="G112" s="645" t="s">
        <v>631</v>
      </c>
      <c r="H112" s="644">
        <v>4</v>
      </c>
      <c r="I112" s="293">
        <v>4205</v>
      </c>
    </row>
    <row r="113" spans="1:9" x14ac:dyDescent="0.25">
      <c r="A113" s="182" t="s">
        <v>3045</v>
      </c>
      <c r="B113" s="677">
        <v>111</v>
      </c>
      <c r="C113" s="545" t="s">
        <v>2568</v>
      </c>
      <c r="D113" s="645"/>
      <c r="E113" s="645" t="s">
        <v>71</v>
      </c>
      <c r="F113" s="645" t="s">
        <v>62</v>
      </c>
      <c r="G113" s="645" t="s">
        <v>632</v>
      </c>
      <c r="H113" s="644">
        <v>4</v>
      </c>
      <c r="I113" s="293">
        <v>4206</v>
      </c>
    </row>
    <row r="114" spans="1:9" x14ac:dyDescent="0.25">
      <c r="A114" s="182" t="s">
        <v>3046</v>
      </c>
      <c r="B114" s="677">
        <v>112</v>
      </c>
      <c r="C114" s="545" t="s">
        <v>2569</v>
      </c>
      <c r="D114" s="645"/>
      <c r="E114" s="645" t="s">
        <v>71</v>
      </c>
      <c r="F114" s="645" t="s">
        <v>62</v>
      </c>
      <c r="G114" s="645" t="s">
        <v>633</v>
      </c>
      <c r="H114" s="644">
        <v>4</v>
      </c>
      <c r="I114" s="293">
        <v>4207</v>
      </c>
    </row>
    <row r="115" spans="1:9" x14ac:dyDescent="0.25">
      <c r="A115" s="182" t="s">
        <v>3047</v>
      </c>
      <c r="B115" s="677">
        <v>113</v>
      </c>
      <c r="C115" s="545" t="s">
        <v>2570</v>
      </c>
      <c r="D115" s="645"/>
      <c r="E115" s="645" t="s">
        <v>71</v>
      </c>
      <c r="F115" s="645" t="s">
        <v>62</v>
      </c>
      <c r="G115" s="645" t="s">
        <v>478</v>
      </c>
      <c r="H115" s="644">
        <v>4</v>
      </c>
      <c r="I115" s="293">
        <v>4208</v>
      </c>
    </row>
    <row r="116" spans="1:9" x14ac:dyDescent="0.25">
      <c r="A116" s="182" t="s">
        <v>3048</v>
      </c>
      <c r="B116" s="677">
        <v>114</v>
      </c>
      <c r="C116" s="545" t="s">
        <v>2571</v>
      </c>
      <c r="D116" s="645"/>
      <c r="E116" s="645" t="s">
        <v>71</v>
      </c>
      <c r="F116" s="645" t="s">
        <v>62</v>
      </c>
      <c r="G116" s="645" t="s">
        <v>479</v>
      </c>
      <c r="H116" s="644">
        <v>4</v>
      </c>
      <c r="I116" s="293">
        <v>4209</v>
      </c>
    </row>
    <row r="117" spans="1:9" x14ac:dyDescent="0.25">
      <c r="A117" s="182" t="s">
        <v>3049</v>
      </c>
      <c r="B117" s="677">
        <v>115</v>
      </c>
      <c r="C117" s="545" t="s">
        <v>2572</v>
      </c>
      <c r="D117" s="645"/>
      <c r="E117" s="645" t="s">
        <v>71</v>
      </c>
      <c r="F117" s="645" t="s">
        <v>62</v>
      </c>
      <c r="G117" s="645" t="s">
        <v>471</v>
      </c>
      <c r="H117" s="644">
        <v>4</v>
      </c>
      <c r="I117" s="293">
        <v>4210</v>
      </c>
    </row>
    <row r="118" spans="1:9" x14ac:dyDescent="0.25">
      <c r="A118" s="182" t="s">
        <v>3050</v>
      </c>
      <c r="B118" s="677">
        <v>116</v>
      </c>
      <c r="C118" s="545" t="s">
        <v>2575</v>
      </c>
      <c r="D118" s="645"/>
      <c r="E118" s="645" t="s">
        <v>71</v>
      </c>
      <c r="F118" s="645" t="s">
        <v>68</v>
      </c>
      <c r="G118" s="645" t="s">
        <v>72</v>
      </c>
      <c r="H118" s="644">
        <v>294</v>
      </c>
      <c r="I118" s="293">
        <v>4211</v>
      </c>
    </row>
    <row r="119" spans="1:9" x14ac:dyDescent="0.25">
      <c r="A119" s="182" t="s">
        <v>3051</v>
      </c>
      <c r="B119" s="677">
        <v>117</v>
      </c>
      <c r="C119" s="545" t="s">
        <v>2576</v>
      </c>
      <c r="D119" s="645"/>
      <c r="E119" s="645" t="s">
        <v>71</v>
      </c>
      <c r="F119" s="645" t="s">
        <v>68</v>
      </c>
      <c r="G119" s="645" t="s">
        <v>72</v>
      </c>
      <c r="H119" s="644">
        <v>298</v>
      </c>
      <c r="I119" s="293">
        <v>4212</v>
      </c>
    </row>
    <row r="120" spans="1:9" x14ac:dyDescent="0.25">
      <c r="A120" s="182" t="s">
        <v>3052</v>
      </c>
      <c r="B120" s="677">
        <v>118</v>
      </c>
      <c r="C120" s="545" t="s">
        <v>2573</v>
      </c>
      <c r="D120" s="645"/>
      <c r="E120" s="645" t="s">
        <v>71</v>
      </c>
      <c r="F120" s="645" t="s">
        <v>62</v>
      </c>
      <c r="G120" s="645" t="s">
        <v>473</v>
      </c>
      <c r="H120" s="644">
        <v>4</v>
      </c>
      <c r="I120" s="293">
        <v>4213</v>
      </c>
    </row>
    <row r="121" spans="1:9" x14ac:dyDescent="0.25">
      <c r="A121" s="182" t="s">
        <v>3053</v>
      </c>
      <c r="B121" s="677">
        <v>119</v>
      </c>
      <c r="C121" s="545" t="s">
        <v>2574</v>
      </c>
      <c r="D121" s="645"/>
      <c r="E121" s="645" t="s">
        <v>71</v>
      </c>
      <c r="F121" s="645" t="s">
        <v>62</v>
      </c>
      <c r="G121" s="645" t="s">
        <v>484</v>
      </c>
      <c r="H121" s="644">
        <v>4</v>
      </c>
      <c r="I121" s="293">
        <v>4214</v>
      </c>
    </row>
    <row r="122" spans="1:9" x14ac:dyDescent="0.25">
      <c r="A122" s="182" t="s">
        <v>3054</v>
      </c>
      <c r="B122" s="677">
        <v>120</v>
      </c>
      <c r="C122" s="545" t="s">
        <v>4952</v>
      </c>
      <c r="D122" s="682"/>
      <c r="E122" s="682" t="s">
        <v>71</v>
      </c>
      <c r="F122" s="682" t="s">
        <v>62</v>
      </c>
      <c r="G122" s="682" t="s">
        <v>634</v>
      </c>
      <c r="H122" s="681">
        <v>4</v>
      </c>
      <c r="I122" s="293">
        <v>4215</v>
      </c>
    </row>
    <row r="123" spans="1:9" x14ac:dyDescent="0.25">
      <c r="A123" s="182" t="s">
        <v>3055</v>
      </c>
      <c r="B123" s="677">
        <v>121</v>
      </c>
      <c r="C123" s="545" t="s">
        <v>4953</v>
      </c>
      <c r="D123" s="682"/>
      <c r="E123" s="682" t="s">
        <v>71</v>
      </c>
      <c r="F123" s="682" t="s">
        <v>62</v>
      </c>
      <c r="G123" s="682" t="s">
        <v>635</v>
      </c>
      <c r="H123" s="681">
        <v>4</v>
      </c>
      <c r="I123" s="293">
        <v>4216</v>
      </c>
    </row>
    <row r="124" spans="1:9" x14ac:dyDescent="0.25">
      <c r="A124" s="182" t="s">
        <v>3056</v>
      </c>
      <c r="B124" s="677">
        <v>122</v>
      </c>
      <c r="C124" s="546" t="s">
        <v>43</v>
      </c>
      <c r="D124" s="527"/>
      <c r="E124" s="527"/>
      <c r="F124" s="527"/>
      <c r="G124" s="527"/>
      <c r="H124" s="299"/>
      <c r="I124" s="293">
        <v>4217</v>
      </c>
    </row>
    <row r="125" spans="1:9" x14ac:dyDescent="0.25">
      <c r="A125" s="182" t="s">
        <v>3057</v>
      </c>
      <c r="B125" s="677">
        <v>123</v>
      </c>
      <c r="C125" s="546" t="s">
        <v>43</v>
      </c>
      <c r="D125" s="527"/>
      <c r="E125" s="527"/>
      <c r="F125" s="527"/>
      <c r="G125" s="527"/>
      <c r="H125" s="299"/>
      <c r="I125" s="293">
        <v>4218</v>
      </c>
    </row>
    <row r="126" spans="1:9" x14ac:dyDescent="0.25">
      <c r="A126" s="182" t="s">
        <v>3058</v>
      </c>
      <c r="B126" s="677">
        <v>124</v>
      </c>
      <c r="C126" s="546" t="s">
        <v>43</v>
      </c>
      <c r="D126" s="527"/>
      <c r="E126" s="527"/>
      <c r="F126" s="527"/>
      <c r="G126" s="527"/>
      <c r="H126" s="299"/>
      <c r="I126" s="293">
        <v>4219</v>
      </c>
    </row>
    <row r="127" spans="1:9" x14ac:dyDescent="0.25">
      <c r="A127" s="182" t="s">
        <v>3059</v>
      </c>
      <c r="B127" s="677">
        <v>125</v>
      </c>
      <c r="C127" s="546" t="s">
        <v>43</v>
      </c>
      <c r="D127" s="527"/>
      <c r="E127" s="527"/>
      <c r="F127" s="527"/>
      <c r="G127" s="527"/>
      <c r="H127" s="299"/>
      <c r="I127" s="293">
        <v>4220</v>
      </c>
    </row>
    <row r="128" spans="1:9" x14ac:dyDescent="0.25">
      <c r="A128" s="182" t="s">
        <v>3060</v>
      </c>
      <c r="B128" s="677">
        <v>126</v>
      </c>
      <c r="C128" s="546" t="s">
        <v>43</v>
      </c>
      <c r="D128" s="527"/>
      <c r="E128" s="527"/>
      <c r="F128" s="527"/>
      <c r="G128" s="527"/>
      <c r="H128" s="299"/>
      <c r="I128" s="293">
        <v>4221</v>
      </c>
    </row>
    <row r="129" spans="1:12" x14ac:dyDescent="0.25">
      <c r="A129" s="182" t="s">
        <v>3061</v>
      </c>
      <c r="B129" s="677">
        <v>127</v>
      </c>
      <c r="C129" s="546" t="s">
        <v>43</v>
      </c>
      <c r="D129" s="527"/>
      <c r="E129" s="527"/>
      <c r="F129" s="527"/>
      <c r="G129" s="527"/>
      <c r="H129" s="299"/>
      <c r="I129" s="293">
        <v>4222</v>
      </c>
    </row>
    <row r="130" spans="1:12" x14ac:dyDescent="0.25">
      <c r="A130" s="182" t="s">
        <v>3062</v>
      </c>
      <c r="B130" s="677">
        <v>128</v>
      </c>
      <c r="C130" s="546" t="s">
        <v>43</v>
      </c>
      <c r="D130" s="527"/>
      <c r="E130" s="527"/>
      <c r="F130" s="527"/>
      <c r="G130" s="527"/>
      <c r="H130" s="299"/>
      <c r="I130" s="293">
        <v>4223</v>
      </c>
    </row>
    <row r="131" spans="1:12" x14ac:dyDescent="0.25">
      <c r="A131" s="182" t="s">
        <v>3063</v>
      </c>
      <c r="B131" s="677">
        <v>129</v>
      </c>
      <c r="C131" s="546" t="s">
        <v>43</v>
      </c>
      <c r="D131" s="527"/>
      <c r="E131" s="527"/>
      <c r="F131" s="527"/>
      <c r="G131" s="527"/>
      <c r="H131" s="299"/>
      <c r="I131" s="293">
        <v>4224</v>
      </c>
    </row>
    <row r="132" spans="1:12" x14ac:dyDescent="0.25">
      <c r="A132" s="182" t="s">
        <v>3064</v>
      </c>
      <c r="B132" s="677">
        <v>130</v>
      </c>
      <c r="C132" s="546" t="s">
        <v>43</v>
      </c>
      <c r="D132" s="527"/>
      <c r="E132" s="527"/>
      <c r="F132" s="527"/>
      <c r="G132" s="527"/>
      <c r="H132" s="299"/>
      <c r="I132" s="293">
        <v>4225</v>
      </c>
    </row>
    <row r="133" spans="1:12" x14ac:dyDescent="0.25">
      <c r="A133" s="182" t="s">
        <v>3065</v>
      </c>
      <c r="B133" s="677">
        <v>131</v>
      </c>
      <c r="C133" s="546" t="s">
        <v>43</v>
      </c>
      <c r="D133" s="527"/>
      <c r="E133" s="527"/>
      <c r="F133" s="527"/>
      <c r="G133" s="527"/>
      <c r="H133" s="299"/>
      <c r="I133" s="293">
        <v>4226</v>
      </c>
    </row>
    <row r="134" spans="1:12" x14ac:dyDescent="0.25">
      <c r="A134" s="182" t="s">
        <v>3066</v>
      </c>
      <c r="B134" s="677">
        <v>132</v>
      </c>
      <c r="C134" s="546" t="s">
        <v>43</v>
      </c>
      <c r="D134" s="527"/>
      <c r="E134" s="527"/>
      <c r="F134" s="527"/>
      <c r="G134" s="527"/>
      <c r="H134" s="299"/>
      <c r="I134" s="293">
        <v>4227</v>
      </c>
    </row>
    <row r="135" spans="1:12" x14ac:dyDescent="0.25">
      <c r="A135" s="182" t="s">
        <v>3067</v>
      </c>
      <c r="B135" s="677">
        <v>133</v>
      </c>
      <c r="C135" s="546" t="s">
        <v>43</v>
      </c>
      <c r="D135" s="527"/>
      <c r="E135" s="527"/>
      <c r="F135" s="527"/>
      <c r="G135" s="527"/>
      <c r="H135" s="299"/>
      <c r="I135" s="293">
        <v>4228</v>
      </c>
    </row>
    <row r="136" spans="1:12" x14ac:dyDescent="0.25">
      <c r="A136" s="182" t="s">
        <v>3068</v>
      </c>
      <c r="B136" s="677">
        <v>134</v>
      </c>
      <c r="C136" s="546" t="s">
        <v>43</v>
      </c>
      <c r="D136" s="527"/>
      <c r="E136" s="527"/>
      <c r="F136" s="527"/>
      <c r="G136" s="527"/>
      <c r="H136" s="299"/>
      <c r="I136" s="293">
        <v>4229</v>
      </c>
    </row>
    <row r="137" spans="1:12" x14ac:dyDescent="0.25">
      <c r="A137" s="182" t="s">
        <v>3069</v>
      </c>
      <c r="B137" s="677">
        <v>135</v>
      </c>
      <c r="C137" s="546" t="s">
        <v>43</v>
      </c>
      <c r="D137" s="527"/>
      <c r="E137" s="527"/>
      <c r="F137" s="527"/>
      <c r="G137" s="527"/>
      <c r="H137" s="299"/>
      <c r="I137" s="293">
        <v>4230</v>
      </c>
    </row>
    <row r="138" spans="1:12" x14ac:dyDescent="0.25">
      <c r="A138" s="182" t="s">
        <v>3070</v>
      </c>
      <c r="B138" s="677">
        <v>136</v>
      </c>
      <c r="C138" s="546" t="s">
        <v>43</v>
      </c>
      <c r="D138" s="527"/>
      <c r="E138" s="527"/>
      <c r="F138" s="527"/>
      <c r="G138" s="527"/>
      <c r="H138" s="299"/>
      <c r="I138" s="293">
        <v>4231</v>
      </c>
    </row>
    <row r="139" spans="1:12" x14ac:dyDescent="0.25">
      <c r="A139" s="182" t="s">
        <v>3071</v>
      </c>
      <c r="B139" s="677">
        <v>137</v>
      </c>
      <c r="C139" s="546" t="s">
        <v>43</v>
      </c>
      <c r="D139" s="527"/>
      <c r="E139" s="527"/>
      <c r="F139" s="527"/>
      <c r="G139" s="527"/>
      <c r="H139" s="299"/>
      <c r="I139" s="293">
        <v>4232</v>
      </c>
    </row>
    <row r="140" spans="1:12" x14ac:dyDescent="0.25">
      <c r="A140" s="182" t="s">
        <v>3072</v>
      </c>
      <c r="B140" s="677">
        <v>138</v>
      </c>
      <c r="C140" s="546" t="s">
        <v>43</v>
      </c>
      <c r="D140" s="527"/>
      <c r="E140" s="527"/>
      <c r="F140" s="527"/>
      <c r="G140" s="527"/>
      <c r="H140" s="299"/>
      <c r="I140" s="293">
        <v>4233</v>
      </c>
    </row>
    <row r="141" spans="1:12" x14ac:dyDescent="0.25">
      <c r="A141" s="182" t="s">
        <v>3073</v>
      </c>
      <c r="B141" s="677">
        <v>139</v>
      </c>
      <c r="C141" s="649" t="s">
        <v>2656</v>
      </c>
      <c r="D141" s="527"/>
      <c r="E141" s="527"/>
      <c r="F141" s="527" t="s">
        <v>58</v>
      </c>
      <c r="G141" s="527" t="s">
        <v>533</v>
      </c>
      <c r="H141" s="299">
        <v>1</v>
      </c>
      <c r="I141" s="293">
        <v>4234</v>
      </c>
      <c r="K141" s="293" t="s">
        <v>2652</v>
      </c>
      <c r="L141" s="293" t="e">
        <f ca="1">_xlfn.TEXTJOIN(,,K141,C141)</f>
        <v>#NAME?</v>
      </c>
    </row>
    <row r="142" spans="1:12" x14ac:dyDescent="0.25">
      <c r="A142" s="182" t="s">
        <v>3074</v>
      </c>
      <c r="B142" s="677">
        <v>140</v>
      </c>
      <c r="C142" s="649" t="s">
        <v>2657</v>
      </c>
      <c r="D142" s="527"/>
      <c r="E142" s="527"/>
      <c r="F142" s="527" t="s">
        <v>58</v>
      </c>
      <c r="G142" s="527" t="s">
        <v>533</v>
      </c>
      <c r="H142" s="299">
        <v>2</v>
      </c>
      <c r="I142" s="293">
        <v>4235</v>
      </c>
      <c r="K142" s="293" t="s">
        <v>2652</v>
      </c>
      <c r="L142" s="293" t="e">
        <f t="shared" ref="L142:L205" ca="1" si="0">_xlfn.TEXTJOIN(,,K142,C142)</f>
        <v>#NAME?</v>
      </c>
    </row>
    <row r="143" spans="1:12" x14ac:dyDescent="0.25">
      <c r="A143" s="182" t="s">
        <v>3075</v>
      </c>
      <c r="B143" s="677">
        <v>141</v>
      </c>
      <c r="C143" s="649" t="s">
        <v>2658</v>
      </c>
      <c r="D143" s="527"/>
      <c r="E143" s="527"/>
      <c r="F143" s="527" t="s">
        <v>58</v>
      </c>
      <c r="G143" s="527" t="s">
        <v>533</v>
      </c>
      <c r="H143" s="299">
        <v>3</v>
      </c>
      <c r="I143" s="293">
        <v>4236</v>
      </c>
      <c r="K143" s="293" t="s">
        <v>2652</v>
      </c>
      <c r="L143" s="293" t="e">
        <f t="shared" ca="1" si="0"/>
        <v>#NAME?</v>
      </c>
    </row>
    <row r="144" spans="1:12" x14ac:dyDescent="0.25">
      <c r="A144" s="182" t="s">
        <v>3076</v>
      </c>
      <c r="B144" s="677">
        <v>142</v>
      </c>
      <c r="C144" s="649" t="s">
        <v>2659</v>
      </c>
      <c r="D144" s="527"/>
      <c r="E144" s="527"/>
      <c r="F144" s="527" t="s">
        <v>58</v>
      </c>
      <c r="G144" s="527" t="s">
        <v>533</v>
      </c>
      <c r="H144" s="679">
        <v>4</v>
      </c>
      <c r="I144" s="293">
        <v>4237</v>
      </c>
      <c r="K144" s="293" t="s">
        <v>2652</v>
      </c>
      <c r="L144" s="293" t="e">
        <f t="shared" ca="1" si="0"/>
        <v>#NAME?</v>
      </c>
    </row>
    <row r="145" spans="1:12" x14ac:dyDescent="0.25">
      <c r="A145" s="182" t="s">
        <v>3077</v>
      </c>
      <c r="B145" s="677">
        <v>143</v>
      </c>
      <c r="C145" s="649" t="s">
        <v>2660</v>
      </c>
      <c r="D145" s="527"/>
      <c r="E145" s="527"/>
      <c r="F145" s="527" t="s">
        <v>58</v>
      </c>
      <c r="G145" s="527" t="s">
        <v>533</v>
      </c>
      <c r="H145" s="679">
        <v>5</v>
      </c>
      <c r="I145" s="293">
        <v>4238</v>
      </c>
      <c r="K145" s="293" t="s">
        <v>2652</v>
      </c>
      <c r="L145" s="293" t="e">
        <f t="shared" ca="1" si="0"/>
        <v>#NAME?</v>
      </c>
    </row>
    <row r="146" spans="1:12" x14ac:dyDescent="0.25">
      <c r="A146" s="182" t="s">
        <v>3078</v>
      </c>
      <c r="B146" s="677">
        <v>144</v>
      </c>
      <c r="C146" s="649" t="s">
        <v>2661</v>
      </c>
      <c r="D146" s="527"/>
      <c r="E146" s="527"/>
      <c r="F146" s="527" t="s">
        <v>58</v>
      </c>
      <c r="G146" s="527" t="s">
        <v>533</v>
      </c>
      <c r="H146" s="679">
        <v>6</v>
      </c>
      <c r="I146" s="293">
        <v>4239</v>
      </c>
      <c r="K146" s="293" t="s">
        <v>2652</v>
      </c>
      <c r="L146" s="293" t="e">
        <f t="shared" ca="1" si="0"/>
        <v>#NAME?</v>
      </c>
    </row>
    <row r="147" spans="1:12" x14ac:dyDescent="0.25">
      <c r="A147" s="182" t="s">
        <v>3079</v>
      </c>
      <c r="B147" s="677">
        <v>145</v>
      </c>
      <c r="C147" s="649" t="s">
        <v>2662</v>
      </c>
      <c r="D147" s="527"/>
      <c r="E147" s="527"/>
      <c r="F147" s="527" t="s">
        <v>58</v>
      </c>
      <c r="G147" s="527" t="s">
        <v>533</v>
      </c>
      <c r="H147" s="679">
        <v>7</v>
      </c>
      <c r="I147" s="293">
        <v>4240</v>
      </c>
      <c r="K147" s="293" t="s">
        <v>2652</v>
      </c>
      <c r="L147" s="293" t="e">
        <f t="shared" ca="1" si="0"/>
        <v>#NAME?</v>
      </c>
    </row>
    <row r="148" spans="1:12" x14ac:dyDescent="0.25">
      <c r="A148" s="182" t="s">
        <v>3080</v>
      </c>
      <c r="B148" s="677">
        <v>146</v>
      </c>
      <c r="C148" s="649" t="s">
        <v>2663</v>
      </c>
      <c r="D148" s="527"/>
      <c r="E148" s="527"/>
      <c r="F148" s="527" t="s">
        <v>58</v>
      </c>
      <c r="G148" s="527" t="s">
        <v>533</v>
      </c>
      <c r="H148" s="679">
        <v>8</v>
      </c>
      <c r="I148" s="293">
        <v>4241</v>
      </c>
      <c r="K148" s="293" t="s">
        <v>2652</v>
      </c>
      <c r="L148" s="293" t="e">
        <f t="shared" ca="1" si="0"/>
        <v>#NAME?</v>
      </c>
    </row>
    <row r="149" spans="1:12" x14ac:dyDescent="0.25">
      <c r="A149" s="182" t="s">
        <v>3081</v>
      </c>
      <c r="B149" s="677">
        <v>147</v>
      </c>
      <c r="C149" s="649" t="s">
        <v>2664</v>
      </c>
      <c r="D149" s="527"/>
      <c r="E149" s="527"/>
      <c r="F149" s="527" t="s">
        <v>58</v>
      </c>
      <c r="G149" s="527" t="s">
        <v>533</v>
      </c>
      <c r="H149" s="679">
        <v>9</v>
      </c>
      <c r="I149" s="293">
        <v>4242</v>
      </c>
      <c r="K149" s="293" t="s">
        <v>2652</v>
      </c>
      <c r="L149" s="293" t="e">
        <f t="shared" ca="1" si="0"/>
        <v>#NAME?</v>
      </c>
    </row>
    <row r="150" spans="1:12" x14ac:dyDescent="0.25">
      <c r="A150" s="182" t="s">
        <v>3082</v>
      </c>
      <c r="B150" s="677">
        <v>148</v>
      </c>
      <c r="C150" s="649" t="s">
        <v>2665</v>
      </c>
      <c r="D150" s="527"/>
      <c r="E150" s="527"/>
      <c r="F150" s="527" t="s">
        <v>58</v>
      </c>
      <c r="G150" s="527" t="s">
        <v>533</v>
      </c>
      <c r="H150" s="679">
        <v>10</v>
      </c>
      <c r="I150" s="293">
        <v>4243</v>
      </c>
      <c r="K150" s="293" t="s">
        <v>2652</v>
      </c>
      <c r="L150" s="293" t="e">
        <f t="shared" ca="1" si="0"/>
        <v>#NAME?</v>
      </c>
    </row>
    <row r="151" spans="1:12" x14ac:dyDescent="0.25">
      <c r="A151" s="182" t="s">
        <v>3083</v>
      </c>
      <c r="B151" s="677">
        <v>149</v>
      </c>
      <c r="C151" s="650" t="s">
        <v>2666</v>
      </c>
      <c r="D151" s="527"/>
      <c r="E151" s="527"/>
      <c r="F151" s="527" t="s">
        <v>58</v>
      </c>
      <c r="G151" s="527" t="s">
        <v>533</v>
      </c>
      <c r="H151" s="679">
        <v>11</v>
      </c>
      <c r="I151" s="293">
        <v>4244</v>
      </c>
      <c r="K151" s="293" t="s">
        <v>2652</v>
      </c>
      <c r="L151" s="293" t="e">
        <f t="shared" ca="1" si="0"/>
        <v>#NAME?</v>
      </c>
    </row>
    <row r="152" spans="1:12" x14ac:dyDescent="0.25">
      <c r="A152" s="182" t="s">
        <v>3084</v>
      </c>
      <c r="B152" s="677">
        <v>150</v>
      </c>
      <c r="C152" s="650" t="s">
        <v>2667</v>
      </c>
      <c r="D152" s="527"/>
      <c r="E152" s="527"/>
      <c r="F152" s="527" t="s">
        <v>58</v>
      </c>
      <c r="G152" s="527" t="s">
        <v>533</v>
      </c>
      <c r="H152" s="679">
        <v>12</v>
      </c>
      <c r="I152" s="293">
        <v>4245</v>
      </c>
      <c r="K152" s="293" t="s">
        <v>2652</v>
      </c>
      <c r="L152" s="293" t="e">
        <f t="shared" ca="1" si="0"/>
        <v>#NAME?</v>
      </c>
    </row>
    <row r="153" spans="1:12" x14ac:dyDescent="0.25">
      <c r="A153" s="182" t="s">
        <v>3085</v>
      </c>
      <c r="B153" s="677">
        <v>151</v>
      </c>
      <c r="C153" s="650" t="s">
        <v>2668</v>
      </c>
      <c r="D153" s="527"/>
      <c r="E153" s="527"/>
      <c r="F153" s="527" t="s">
        <v>58</v>
      </c>
      <c r="G153" s="527" t="s">
        <v>533</v>
      </c>
      <c r="H153" s="679">
        <v>13</v>
      </c>
      <c r="I153" s="293">
        <v>4246</v>
      </c>
      <c r="K153" s="293" t="s">
        <v>2652</v>
      </c>
      <c r="L153" s="293" t="e">
        <f t="shared" ca="1" si="0"/>
        <v>#NAME?</v>
      </c>
    </row>
    <row r="154" spans="1:12" x14ac:dyDescent="0.25">
      <c r="A154" s="182" t="s">
        <v>3086</v>
      </c>
      <c r="B154" s="677">
        <v>152</v>
      </c>
      <c r="C154" s="650" t="s">
        <v>2669</v>
      </c>
      <c r="D154" s="527"/>
      <c r="E154" s="527"/>
      <c r="F154" s="527" t="s">
        <v>58</v>
      </c>
      <c r="G154" s="527" t="s">
        <v>533</v>
      </c>
      <c r="H154" s="679">
        <v>14</v>
      </c>
      <c r="I154" s="293">
        <v>4247</v>
      </c>
      <c r="K154" s="293" t="s">
        <v>2652</v>
      </c>
      <c r="L154" s="293" t="e">
        <f t="shared" ca="1" si="0"/>
        <v>#NAME?</v>
      </c>
    </row>
    <row r="155" spans="1:12" x14ac:dyDescent="0.25">
      <c r="A155" s="182" t="s">
        <v>3087</v>
      </c>
      <c r="B155" s="677">
        <v>153</v>
      </c>
      <c r="C155" s="650" t="s">
        <v>2670</v>
      </c>
      <c r="D155" s="527"/>
      <c r="E155" s="527"/>
      <c r="F155" s="527" t="s">
        <v>58</v>
      </c>
      <c r="G155" s="527" t="s">
        <v>533</v>
      </c>
      <c r="H155" s="679">
        <v>15</v>
      </c>
      <c r="I155" s="293">
        <v>4248</v>
      </c>
      <c r="K155" s="293" t="s">
        <v>2652</v>
      </c>
      <c r="L155" s="293" t="e">
        <f t="shared" ca="1" si="0"/>
        <v>#NAME?</v>
      </c>
    </row>
    <row r="156" spans="1:12" x14ac:dyDescent="0.25">
      <c r="A156" s="182" t="s">
        <v>3088</v>
      </c>
      <c r="B156" s="677">
        <v>154</v>
      </c>
      <c r="C156" s="650" t="s">
        <v>2671</v>
      </c>
      <c r="D156" s="527"/>
      <c r="E156" s="527"/>
      <c r="F156" s="527" t="s">
        <v>58</v>
      </c>
      <c r="G156" s="527" t="s">
        <v>533</v>
      </c>
      <c r="H156" s="679">
        <v>16</v>
      </c>
      <c r="I156" s="293">
        <v>4249</v>
      </c>
      <c r="K156" s="293" t="s">
        <v>2652</v>
      </c>
      <c r="L156" s="293" t="e">
        <f t="shared" ca="1" si="0"/>
        <v>#NAME?</v>
      </c>
    </row>
    <row r="157" spans="1:12" x14ac:dyDescent="0.25">
      <c r="A157" s="182" t="s">
        <v>3089</v>
      </c>
      <c r="B157" s="677">
        <v>155</v>
      </c>
      <c r="C157" s="651" t="s">
        <v>2672</v>
      </c>
      <c r="D157" s="527"/>
      <c r="E157" s="527"/>
      <c r="F157" s="527" t="s">
        <v>58</v>
      </c>
      <c r="G157" s="527" t="s">
        <v>533</v>
      </c>
      <c r="H157" s="679">
        <v>17</v>
      </c>
      <c r="I157" s="293">
        <v>4250</v>
      </c>
      <c r="K157" s="293" t="s">
        <v>2652</v>
      </c>
      <c r="L157" s="293" t="e">
        <f t="shared" ca="1" si="0"/>
        <v>#NAME?</v>
      </c>
    </row>
    <row r="158" spans="1:12" x14ac:dyDescent="0.25">
      <c r="A158" s="182" t="s">
        <v>3090</v>
      </c>
      <c r="B158" s="677">
        <v>156</v>
      </c>
      <c r="C158" s="651" t="s">
        <v>2673</v>
      </c>
      <c r="D158" s="527"/>
      <c r="E158" s="527"/>
      <c r="F158" s="527" t="s">
        <v>58</v>
      </c>
      <c r="G158" s="527" t="s">
        <v>533</v>
      </c>
      <c r="H158" s="679">
        <v>18</v>
      </c>
      <c r="I158" s="293">
        <v>4251</v>
      </c>
      <c r="K158" s="293" t="s">
        <v>2652</v>
      </c>
      <c r="L158" s="293" t="e">
        <f t="shared" ca="1" si="0"/>
        <v>#NAME?</v>
      </c>
    </row>
    <row r="159" spans="1:12" x14ac:dyDescent="0.25">
      <c r="A159" s="182" t="s">
        <v>3091</v>
      </c>
      <c r="B159" s="677">
        <v>157</v>
      </c>
      <c r="C159" s="651" t="s">
        <v>2674</v>
      </c>
      <c r="D159" s="527"/>
      <c r="E159" s="527"/>
      <c r="F159" s="527" t="s">
        <v>58</v>
      </c>
      <c r="G159" s="527" t="s">
        <v>533</v>
      </c>
      <c r="H159" s="679">
        <v>19</v>
      </c>
      <c r="I159" s="293">
        <v>4252</v>
      </c>
      <c r="K159" s="293" t="s">
        <v>2652</v>
      </c>
      <c r="L159" s="293" t="e">
        <f t="shared" ca="1" si="0"/>
        <v>#NAME?</v>
      </c>
    </row>
    <row r="160" spans="1:12" x14ac:dyDescent="0.25">
      <c r="A160" s="182" t="s">
        <v>3092</v>
      </c>
      <c r="B160" s="677">
        <v>158</v>
      </c>
      <c r="C160" s="651" t="s">
        <v>2675</v>
      </c>
      <c r="D160" s="527"/>
      <c r="E160" s="527"/>
      <c r="F160" s="527" t="s">
        <v>58</v>
      </c>
      <c r="G160" s="527" t="s">
        <v>533</v>
      </c>
      <c r="H160" s="679">
        <v>20</v>
      </c>
      <c r="I160" s="293">
        <v>4253</v>
      </c>
      <c r="K160" s="293" t="s">
        <v>2652</v>
      </c>
      <c r="L160" s="293" t="e">
        <f t="shared" ca="1" si="0"/>
        <v>#NAME?</v>
      </c>
    </row>
    <row r="161" spans="1:12" x14ac:dyDescent="0.25">
      <c r="A161" s="182" t="s">
        <v>3093</v>
      </c>
      <c r="B161" s="677">
        <v>159</v>
      </c>
      <c r="C161" s="651" t="s">
        <v>2676</v>
      </c>
      <c r="D161" s="527"/>
      <c r="E161" s="527"/>
      <c r="F161" s="527" t="s">
        <v>58</v>
      </c>
      <c r="G161" s="527" t="s">
        <v>533</v>
      </c>
      <c r="H161" s="679">
        <v>21</v>
      </c>
      <c r="I161" s="293">
        <v>4254</v>
      </c>
      <c r="K161" s="293" t="s">
        <v>2652</v>
      </c>
      <c r="L161" s="293" t="e">
        <f t="shared" ca="1" si="0"/>
        <v>#NAME?</v>
      </c>
    </row>
    <row r="162" spans="1:12" x14ac:dyDescent="0.25">
      <c r="A162" s="182" t="s">
        <v>3094</v>
      </c>
      <c r="B162" s="677">
        <v>160</v>
      </c>
      <c r="C162" s="651" t="s">
        <v>2677</v>
      </c>
      <c r="D162" s="527"/>
      <c r="E162" s="527"/>
      <c r="F162" s="527" t="s">
        <v>58</v>
      </c>
      <c r="G162" s="527" t="s">
        <v>533</v>
      </c>
      <c r="H162" s="679">
        <v>22</v>
      </c>
      <c r="I162" s="293">
        <v>4255</v>
      </c>
      <c r="K162" s="293" t="s">
        <v>2652</v>
      </c>
      <c r="L162" s="293" t="e">
        <f t="shared" ca="1" si="0"/>
        <v>#NAME?</v>
      </c>
    </row>
    <row r="163" spans="1:12" x14ac:dyDescent="0.25">
      <c r="A163" s="182" t="s">
        <v>3095</v>
      </c>
      <c r="B163" s="677">
        <v>161</v>
      </c>
      <c r="C163" s="651" t="s">
        <v>2678</v>
      </c>
      <c r="D163" s="527"/>
      <c r="E163" s="527"/>
      <c r="F163" s="527" t="s">
        <v>58</v>
      </c>
      <c r="G163" s="527" t="s">
        <v>533</v>
      </c>
      <c r="H163" s="679">
        <v>23</v>
      </c>
      <c r="I163" s="293">
        <v>4256</v>
      </c>
      <c r="K163" s="293" t="s">
        <v>2652</v>
      </c>
      <c r="L163" s="293" t="e">
        <f t="shared" ca="1" si="0"/>
        <v>#NAME?</v>
      </c>
    </row>
    <row r="164" spans="1:12" x14ac:dyDescent="0.25">
      <c r="A164" s="182" t="s">
        <v>3096</v>
      </c>
      <c r="B164" s="677">
        <v>162</v>
      </c>
      <c r="C164" s="651" t="s">
        <v>2679</v>
      </c>
      <c r="D164" s="527"/>
      <c r="E164" s="527"/>
      <c r="F164" s="527" t="s">
        <v>58</v>
      </c>
      <c r="G164" s="527" t="s">
        <v>533</v>
      </c>
      <c r="H164" s="679">
        <v>24</v>
      </c>
      <c r="I164" s="293">
        <v>4257</v>
      </c>
      <c r="K164" s="293" t="s">
        <v>2652</v>
      </c>
      <c r="L164" s="293" t="e">
        <f t="shared" ca="1" si="0"/>
        <v>#NAME?</v>
      </c>
    </row>
    <row r="165" spans="1:12" x14ac:dyDescent="0.25">
      <c r="A165" s="182" t="s">
        <v>3097</v>
      </c>
      <c r="B165" s="677">
        <v>163</v>
      </c>
      <c r="C165" s="651" t="s">
        <v>2680</v>
      </c>
      <c r="D165" s="527"/>
      <c r="E165" s="527"/>
      <c r="F165" s="527" t="s">
        <v>58</v>
      </c>
      <c r="G165" s="527" t="s">
        <v>533</v>
      </c>
      <c r="H165" s="679">
        <v>25</v>
      </c>
      <c r="I165" s="293">
        <v>4258</v>
      </c>
      <c r="K165" s="293" t="s">
        <v>2652</v>
      </c>
      <c r="L165" s="293" t="e">
        <f t="shared" ca="1" si="0"/>
        <v>#NAME?</v>
      </c>
    </row>
    <row r="166" spans="1:12" x14ac:dyDescent="0.25">
      <c r="A166" s="182" t="s">
        <v>3098</v>
      </c>
      <c r="B166" s="677">
        <v>164</v>
      </c>
      <c r="C166" s="651" t="s">
        <v>2681</v>
      </c>
      <c r="D166" s="527"/>
      <c r="E166" s="527"/>
      <c r="F166" s="527" t="s">
        <v>58</v>
      </c>
      <c r="G166" s="527" t="s">
        <v>533</v>
      </c>
      <c r="H166" s="679">
        <v>26</v>
      </c>
      <c r="I166" s="293">
        <v>4259</v>
      </c>
      <c r="K166" s="293" t="s">
        <v>2652</v>
      </c>
      <c r="L166" s="293" t="e">
        <f t="shared" ca="1" si="0"/>
        <v>#NAME?</v>
      </c>
    </row>
    <row r="167" spans="1:12" x14ac:dyDescent="0.25">
      <c r="A167" s="182" t="s">
        <v>3099</v>
      </c>
      <c r="B167" s="677">
        <v>165</v>
      </c>
      <c r="C167" s="651" t="s">
        <v>2682</v>
      </c>
      <c r="D167" s="527"/>
      <c r="E167" s="527"/>
      <c r="F167" s="527" t="s">
        <v>58</v>
      </c>
      <c r="G167" s="527" t="s">
        <v>533</v>
      </c>
      <c r="H167" s="679">
        <v>27</v>
      </c>
      <c r="I167" s="293">
        <v>4260</v>
      </c>
      <c r="K167" s="293" t="s">
        <v>2652</v>
      </c>
      <c r="L167" s="293" t="e">
        <f t="shared" ca="1" si="0"/>
        <v>#NAME?</v>
      </c>
    </row>
    <row r="168" spans="1:12" x14ac:dyDescent="0.25">
      <c r="A168" s="182" t="s">
        <v>3100</v>
      </c>
      <c r="B168" s="677">
        <v>166</v>
      </c>
      <c r="C168" s="651" t="s">
        <v>2683</v>
      </c>
      <c r="D168" s="527"/>
      <c r="E168" s="527"/>
      <c r="F168" s="527" t="s">
        <v>58</v>
      </c>
      <c r="G168" s="527" t="s">
        <v>533</v>
      </c>
      <c r="H168" s="679">
        <v>28</v>
      </c>
      <c r="I168" s="293">
        <v>4261</v>
      </c>
      <c r="K168" s="293" t="s">
        <v>2652</v>
      </c>
      <c r="L168" s="293" t="e">
        <f t="shared" ca="1" si="0"/>
        <v>#NAME?</v>
      </c>
    </row>
    <row r="169" spans="1:12" x14ac:dyDescent="0.25">
      <c r="A169" s="182" t="s">
        <v>3101</v>
      </c>
      <c r="B169" s="677">
        <v>167</v>
      </c>
      <c r="C169" s="651" t="s">
        <v>2684</v>
      </c>
      <c r="D169" s="527"/>
      <c r="E169" s="527"/>
      <c r="F169" s="527" t="s">
        <v>58</v>
      </c>
      <c r="G169" s="527" t="s">
        <v>533</v>
      </c>
      <c r="H169" s="679">
        <v>29</v>
      </c>
      <c r="I169" s="293">
        <v>4262</v>
      </c>
      <c r="K169" s="293" t="s">
        <v>2652</v>
      </c>
      <c r="L169" s="293" t="e">
        <f t="shared" ca="1" si="0"/>
        <v>#NAME?</v>
      </c>
    </row>
    <row r="170" spans="1:12" x14ac:dyDescent="0.25">
      <c r="A170" s="182" t="s">
        <v>3102</v>
      </c>
      <c r="B170" s="677">
        <v>168</v>
      </c>
      <c r="C170" s="651" t="s">
        <v>2685</v>
      </c>
      <c r="D170" s="527"/>
      <c r="E170" s="527"/>
      <c r="F170" s="527" t="s">
        <v>58</v>
      </c>
      <c r="G170" s="527" t="s">
        <v>533</v>
      </c>
      <c r="H170" s="679">
        <v>30</v>
      </c>
      <c r="I170" s="293">
        <v>4263</v>
      </c>
      <c r="K170" s="293" t="s">
        <v>2652</v>
      </c>
      <c r="L170" s="293" t="e">
        <f t="shared" ca="1" si="0"/>
        <v>#NAME?</v>
      </c>
    </row>
    <row r="171" spans="1:12" x14ac:dyDescent="0.25">
      <c r="A171" s="182" t="s">
        <v>3103</v>
      </c>
      <c r="B171" s="677">
        <v>169</v>
      </c>
      <c r="C171" s="651" t="s">
        <v>2686</v>
      </c>
      <c r="D171" s="527"/>
      <c r="E171" s="527"/>
      <c r="F171" s="527" t="s">
        <v>58</v>
      </c>
      <c r="G171" s="527" t="s">
        <v>533</v>
      </c>
      <c r="H171" s="679">
        <v>31</v>
      </c>
      <c r="I171" s="293">
        <v>4264</v>
      </c>
      <c r="K171" s="293" t="s">
        <v>2652</v>
      </c>
      <c r="L171" s="293" t="e">
        <f t="shared" ca="1" si="0"/>
        <v>#NAME?</v>
      </c>
    </row>
    <row r="172" spans="1:12" x14ac:dyDescent="0.25">
      <c r="A172" s="182" t="s">
        <v>3104</v>
      </c>
      <c r="B172" s="677">
        <v>170</v>
      </c>
      <c r="C172" s="651" t="s">
        <v>2687</v>
      </c>
      <c r="D172" s="527"/>
      <c r="E172" s="527"/>
      <c r="F172" s="527" t="s">
        <v>58</v>
      </c>
      <c r="G172" s="527" t="s">
        <v>533</v>
      </c>
      <c r="H172" s="679">
        <v>32</v>
      </c>
      <c r="I172" s="293">
        <v>4265</v>
      </c>
      <c r="K172" s="293" t="s">
        <v>2652</v>
      </c>
      <c r="L172" s="293" t="e">
        <f t="shared" ca="1" si="0"/>
        <v>#NAME?</v>
      </c>
    </row>
    <row r="173" spans="1:12" x14ac:dyDescent="0.25">
      <c r="A173" s="182" t="s">
        <v>3105</v>
      </c>
      <c r="B173" s="677">
        <v>171</v>
      </c>
      <c r="C173" s="651" t="s">
        <v>2688</v>
      </c>
      <c r="D173" s="527"/>
      <c r="E173" s="527"/>
      <c r="F173" s="527" t="s">
        <v>58</v>
      </c>
      <c r="G173" s="527" t="s">
        <v>533</v>
      </c>
      <c r="H173" s="679">
        <v>33</v>
      </c>
      <c r="I173" s="293">
        <v>4266</v>
      </c>
      <c r="K173" s="293" t="s">
        <v>2652</v>
      </c>
      <c r="L173" s="293" t="e">
        <f t="shared" ca="1" si="0"/>
        <v>#NAME?</v>
      </c>
    </row>
    <row r="174" spans="1:12" x14ac:dyDescent="0.25">
      <c r="A174" s="182" t="s">
        <v>3106</v>
      </c>
      <c r="B174" s="677">
        <v>172</v>
      </c>
      <c r="C174" s="651" t="s">
        <v>2689</v>
      </c>
      <c r="D174" s="527"/>
      <c r="E174" s="527"/>
      <c r="F174" s="527" t="s">
        <v>58</v>
      </c>
      <c r="G174" s="527" t="s">
        <v>533</v>
      </c>
      <c r="H174" s="679">
        <v>34</v>
      </c>
      <c r="I174" s="293">
        <v>4267</v>
      </c>
      <c r="K174" s="293" t="s">
        <v>2652</v>
      </c>
      <c r="L174" s="293" t="e">
        <f t="shared" ca="1" si="0"/>
        <v>#NAME?</v>
      </c>
    </row>
    <row r="175" spans="1:12" x14ac:dyDescent="0.25">
      <c r="A175" s="182" t="s">
        <v>3107</v>
      </c>
      <c r="B175" s="677">
        <v>173</v>
      </c>
      <c r="C175" s="651" t="s">
        <v>2690</v>
      </c>
      <c r="D175" s="527"/>
      <c r="E175" s="527"/>
      <c r="F175" s="527" t="s">
        <v>58</v>
      </c>
      <c r="G175" s="527" t="s">
        <v>533</v>
      </c>
      <c r="H175" s="679">
        <v>35</v>
      </c>
      <c r="I175" s="293">
        <v>4268</v>
      </c>
      <c r="K175" s="293" t="s">
        <v>2652</v>
      </c>
      <c r="L175" s="293" t="e">
        <f t="shared" ca="1" si="0"/>
        <v>#NAME?</v>
      </c>
    </row>
    <row r="176" spans="1:12" x14ac:dyDescent="0.25">
      <c r="A176" s="182" t="s">
        <v>3108</v>
      </c>
      <c r="B176" s="677">
        <v>174</v>
      </c>
      <c r="C176" s="651" t="s">
        <v>2691</v>
      </c>
      <c r="D176" s="527"/>
      <c r="E176" s="527"/>
      <c r="F176" s="527" t="s">
        <v>58</v>
      </c>
      <c r="G176" s="527" t="s">
        <v>533</v>
      </c>
      <c r="H176" s="679">
        <v>36</v>
      </c>
      <c r="I176" s="293">
        <v>4269</v>
      </c>
      <c r="K176" s="293" t="s">
        <v>2652</v>
      </c>
      <c r="L176" s="293" t="e">
        <f t="shared" ca="1" si="0"/>
        <v>#NAME?</v>
      </c>
    </row>
    <row r="177" spans="1:12" x14ac:dyDescent="0.25">
      <c r="A177" s="182" t="s">
        <v>3109</v>
      </c>
      <c r="B177" s="677">
        <v>175</v>
      </c>
      <c r="C177" s="651" t="s">
        <v>2692</v>
      </c>
      <c r="D177" s="527"/>
      <c r="E177" s="527"/>
      <c r="F177" s="527" t="s">
        <v>58</v>
      </c>
      <c r="G177" s="527" t="s">
        <v>533</v>
      </c>
      <c r="H177" s="679">
        <v>37</v>
      </c>
      <c r="I177" s="293">
        <v>4270</v>
      </c>
      <c r="K177" s="293" t="s">
        <v>2652</v>
      </c>
      <c r="L177" s="293" t="e">
        <f t="shared" ca="1" si="0"/>
        <v>#NAME?</v>
      </c>
    </row>
    <row r="178" spans="1:12" x14ac:dyDescent="0.25">
      <c r="A178" s="182" t="s">
        <v>3110</v>
      </c>
      <c r="B178" s="677">
        <v>176</v>
      </c>
      <c r="C178" s="651" t="s">
        <v>2693</v>
      </c>
      <c r="D178" s="527"/>
      <c r="E178" s="527"/>
      <c r="F178" s="527" t="s">
        <v>58</v>
      </c>
      <c r="G178" s="527" t="s">
        <v>533</v>
      </c>
      <c r="H178" s="679">
        <v>38</v>
      </c>
      <c r="I178" s="293">
        <v>4271</v>
      </c>
      <c r="K178" s="293" t="s">
        <v>2652</v>
      </c>
      <c r="L178" s="293" t="e">
        <f t="shared" ca="1" si="0"/>
        <v>#NAME?</v>
      </c>
    </row>
    <row r="179" spans="1:12" x14ac:dyDescent="0.25">
      <c r="A179" s="182" t="s">
        <v>3111</v>
      </c>
      <c r="B179" s="677">
        <v>177</v>
      </c>
      <c r="C179" s="651" t="s">
        <v>2694</v>
      </c>
      <c r="D179" s="527"/>
      <c r="E179" s="527"/>
      <c r="F179" s="527" t="s">
        <v>58</v>
      </c>
      <c r="G179" s="527" t="s">
        <v>533</v>
      </c>
      <c r="H179" s="679">
        <v>39</v>
      </c>
      <c r="I179" s="293">
        <v>4272</v>
      </c>
      <c r="K179" s="293" t="s">
        <v>2652</v>
      </c>
      <c r="L179" s="293" t="e">
        <f t="shared" ca="1" si="0"/>
        <v>#NAME?</v>
      </c>
    </row>
    <row r="180" spans="1:12" x14ac:dyDescent="0.25">
      <c r="A180" s="182" t="s">
        <v>3112</v>
      </c>
      <c r="B180" s="677">
        <v>178</v>
      </c>
      <c r="C180" s="651" t="s">
        <v>2695</v>
      </c>
      <c r="D180" s="527"/>
      <c r="E180" s="527"/>
      <c r="F180" s="527" t="s">
        <v>58</v>
      </c>
      <c r="G180" s="527" t="s">
        <v>533</v>
      </c>
      <c r="H180" s="679">
        <v>40</v>
      </c>
      <c r="I180" s="293">
        <v>4273</v>
      </c>
      <c r="K180" s="293" t="s">
        <v>2652</v>
      </c>
      <c r="L180" s="293" t="e">
        <f t="shared" ca="1" si="0"/>
        <v>#NAME?</v>
      </c>
    </row>
    <row r="181" spans="1:12" x14ac:dyDescent="0.25">
      <c r="A181" s="182" t="s">
        <v>3113</v>
      </c>
      <c r="B181" s="677">
        <v>179</v>
      </c>
      <c r="C181" s="651" t="s">
        <v>2696</v>
      </c>
      <c r="D181" s="527"/>
      <c r="E181" s="527"/>
      <c r="F181" s="527" t="s">
        <v>58</v>
      </c>
      <c r="G181" s="527" t="s">
        <v>533</v>
      </c>
      <c r="H181" s="679">
        <v>41</v>
      </c>
      <c r="I181" s="293">
        <v>4274</v>
      </c>
      <c r="K181" s="293" t="s">
        <v>2652</v>
      </c>
      <c r="L181" s="293" t="e">
        <f t="shared" ca="1" si="0"/>
        <v>#NAME?</v>
      </c>
    </row>
    <row r="182" spans="1:12" x14ac:dyDescent="0.25">
      <c r="A182" s="182" t="s">
        <v>3114</v>
      </c>
      <c r="B182" s="677">
        <v>180</v>
      </c>
      <c r="C182" s="651" t="s">
        <v>2697</v>
      </c>
      <c r="D182" s="527"/>
      <c r="E182" s="527"/>
      <c r="F182" s="527" t="s">
        <v>58</v>
      </c>
      <c r="G182" s="527" t="s">
        <v>533</v>
      </c>
      <c r="H182" s="679">
        <v>42</v>
      </c>
      <c r="I182" s="293">
        <v>4275</v>
      </c>
      <c r="K182" s="293" t="s">
        <v>2652</v>
      </c>
      <c r="L182" s="293" t="e">
        <f t="shared" ca="1" si="0"/>
        <v>#NAME?</v>
      </c>
    </row>
    <row r="183" spans="1:12" x14ac:dyDescent="0.25">
      <c r="A183" s="182" t="s">
        <v>3115</v>
      </c>
      <c r="B183" s="677">
        <v>181</v>
      </c>
      <c r="C183" s="651" t="s">
        <v>2698</v>
      </c>
      <c r="D183" s="527"/>
      <c r="E183" s="527"/>
      <c r="F183" s="527" t="s">
        <v>58</v>
      </c>
      <c r="G183" s="527" t="s">
        <v>533</v>
      </c>
      <c r="H183" s="679">
        <v>43</v>
      </c>
      <c r="I183" s="293">
        <v>4276</v>
      </c>
      <c r="K183" s="293" t="s">
        <v>2652</v>
      </c>
      <c r="L183" s="293" t="e">
        <f t="shared" ca="1" si="0"/>
        <v>#NAME?</v>
      </c>
    </row>
    <row r="184" spans="1:12" x14ac:dyDescent="0.25">
      <c r="A184" s="182" t="s">
        <v>3116</v>
      </c>
      <c r="B184" s="677">
        <v>182</v>
      </c>
      <c r="C184" s="651" t="s">
        <v>2699</v>
      </c>
      <c r="D184" s="527"/>
      <c r="E184" s="527"/>
      <c r="F184" s="527" t="s">
        <v>58</v>
      </c>
      <c r="G184" s="527" t="s">
        <v>533</v>
      </c>
      <c r="H184" s="679">
        <v>44</v>
      </c>
      <c r="I184" s="293">
        <v>4277</v>
      </c>
      <c r="K184" s="293" t="s">
        <v>2652</v>
      </c>
      <c r="L184" s="293" t="e">
        <f t="shared" ca="1" si="0"/>
        <v>#NAME?</v>
      </c>
    </row>
    <row r="185" spans="1:12" x14ac:dyDescent="0.25">
      <c r="A185" s="182" t="s">
        <v>3117</v>
      </c>
      <c r="B185" s="677">
        <v>183</v>
      </c>
      <c r="C185" s="651" t="s">
        <v>2700</v>
      </c>
      <c r="D185" s="527"/>
      <c r="E185" s="527"/>
      <c r="F185" s="527" t="s">
        <v>58</v>
      </c>
      <c r="G185" s="527" t="s">
        <v>533</v>
      </c>
      <c r="H185" s="679">
        <v>45</v>
      </c>
      <c r="I185" s="293">
        <v>4278</v>
      </c>
      <c r="K185" s="293" t="s">
        <v>2652</v>
      </c>
      <c r="L185" s="293" t="e">
        <f t="shared" ca="1" si="0"/>
        <v>#NAME?</v>
      </c>
    </row>
    <row r="186" spans="1:12" x14ac:dyDescent="0.25">
      <c r="A186" s="182" t="s">
        <v>3118</v>
      </c>
      <c r="B186" s="677">
        <v>184</v>
      </c>
      <c r="C186" s="651" t="s">
        <v>2701</v>
      </c>
      <c r="D186" s="527"/>
      <c r="E186" s="527"/>
      <c r="F186" s="527" t="s">
        <v>58</v>
      </c>
      <c r="G186" s="527" t="s">
        <v>533</v>
      </c>
      <c r="H186" s="679">
        <v>46</v>
      </c>
      <c r="I186" s="293">
        <v>4279</v>
      </c>
      <c r="K186" s="293" t="s">
        <v>2652</v>
      </c>
      <c r="L186" s="293" t="e">
        <f t="shared" ca="1" si="0"/>
        <v>#NAME?</v>
      </c>
    </row>
    <row r="187" spans="1:12" x14ac:dyDescent="0.25">
      <c r="A187" s="182" t="s">
        <v>3119</v>
      </c>
      <c r="B187" s="677">
        <v>185</v>
      </c>
      <c r="C187" s="651" t="s">
        <v>2702</v>
      </c>
      <c r="D187" s="527"/>
      <c r="E187" s="527"/>
      <c r="F187" s="527" t="s">
        <v>58</v>
      </c>
      <c r="G187" s="527" t="s">
        <v>533</v>
      </c>
      <c r="H187" s="679">
        <v>47</v>
      </c>
      <c r="I187" s="293">
        <v>4280</v>
      </c>
      <c r="K187" s="293" t="s">
        <v>2652</v>
      </c>
      <c r="L187" s="293" t="e">
        <f t="shared" ca="1" si="0"/>
        <v>#NAME?</v>
      </c>
    </row>
    <row r="188" spans="1:12" x14ac:dyDescent="0.25">
      <c r="A188" s="182" t="s">
        <v>3120</v>
      </c>
      <c r="B188" s="677">
        <v>186</v>
      </c>
      <c r="C188" s="651" t="s">
        <v>2703</v>
      </c>
      <c r="D188" s="527"/>
      <c r="E188" s="527"/>
      <c r="F188" s="527" t="s">
        <v>58</v>
      </c>
      <c r="G188" s="527" t="s">
        <v>533</v>
      </c>
      <c r="H188" s="679">
        <v>48</v>
      </c>
      <c r="I188" s="293">
        <v>4281</v>
      </c>
      <c r="K188" s="293" t="s">
        <v>2652</v>
      </c>
      <c r="L188" s="293" t="e">
        <f t="shared" ca="1" si="0"/>
        <v>#NAME?</v>
      </c>
    </row>
    <row r="189" spans="1:12" x14ac:dyDescent="0.25">
      <c r="A189" s="182" t="s">
        <v>3121</v>
      </c>
      <c r="B189" s="677">
        <v>187</v>
      </c>
      <c r="C189" s="651" t="s">
        <v>2704</v>
      </c>
      <c r="D189" s="527"/>
      <c r="E189" s="527"/>
      <c r="F189" s="527" t="s">
        <v>58</v>
      </c>
      <c r="G189" s="527" t="s">
        <v>533</v>
      </c>
      <c r="H189" s="679">
        <v>49</v>
      </c>
      <c r="I189" s="293">
        <v>4282</v>
      </c>
      <c r="K189" s="293" t="s">
        <v>2652</v>
      </c>
      <c r="L189" s="293" t="e">
        <f t="shared" ca="1" si="0"/>
        <v>#NAME?</v>
      </c>
    </row>
    <row r="190" spans="1:12" x14ac:dyDescent="0.25">
      <c r="A190" s="182" t="s">
        <v>3122</v>
      </c>
      <c r="B190" s="677">
        <v>188</v>
      </c>
      <c r="C190" s="651" t="s">
        <v>2705</v>
      </c>
      <c r="D190" s="527"/>
      <c r="E190" s="527"/>
      <c r="F190" s="527" t="s">
        <v>58</v>
      </c>
      <c r="G190" s="527" t="s">
        <v>533</v>
      </c>
      <c r="H190" s="679">
        <v>50</v>
      </c>
      <c r="I190" s="293">
        <v>4283</v>
      </c>
      <c r="K190" s="293" t="s">
        <v>2652</v>
      </c>
      <c r="L190" s="293" t="e">
        <f t="shared" ca="1" si="0"/>
        <v>#NAME?</v>
      </c>
    </row>
    <row r="191" spans="1:12" x14ac:dyDescent="0.25">
      <c r="A191" s="182" t="s">
        <v>3123</v>
      </c>
      <c r="B191" s="677">
        <v>189</v>
      </c>
      <c r="C191" s="651" t="s">
        <v>2706</v>
      </c>
      <c r="D191" s="527"/>
      <c r="E191" s="527"/>
      <c r="F191" s="527" t="s">
        <v>58</v>
      </c>
      <c r="G191" s="527" t="s">
        <v>533</v>
      </c>
      <c r="H191" s="679">
        <v>51</v>
      </c>
      <c r="I191" s="293">
        <v>4284</v>
      </c>
      <c r="K191" s="293" t="s">
        <v>2652</v>
      </c>
      <c r="L191" s="293" t="e">
        <f t="shared" ca="1" si="0"/>
        <v>#NAME?</v>
      </c>
    </row>
    <row r="192" spans="1:12" x14ac:dyDescent="0.25">
      <c r="A192" s="182" t="s">
        <v>3124</v>
      </c>
      <c r="B192" s="677">
        <v>190</v>
      </c>
      <c r="C192" s="651" t="s">
        <v>2707</v>
      </c>
      <c r="D192" s="527"/>
      <c r="E192" s="527"/>
      <c r="F192" s="527" t="s">
        <v>58</v>
      </c>
      <c r="G192" s="527" t="s">
        <v>533</v>
      </c>
      <c r="H192" s="679">
        <v>52</v>
      </c>
      <c r="I192" s="293">
        <v>4285</v>
      </c>
      <c r="K192" s="293" t="s">
        <v>2652</v>
      </c>
      <c r="L192" s="293" t="e">
        <f t="shared" ca="1" si="0"/>
        <v>#NAME?</v>
      </c>
    </row>
    <row r="193" spans="1:12" x14ac:dyDescent="0.25">
      <c r="A193" s="182" t="s">
        <v>3125</v>
      </c>
      <c r="B193" s="677">
        <v>191</v>
      </c>
      <c r="C193" s="651" t="s">
        <v>2708</v>
      </c>
      <c r="D193" s="527"/>
      <c r="E193" s="527"/>
      <c r="F193" s="527" t="s">
        <v>58</v>
      </c>
      <c r="G193" s="527" t="s">
        <v>533</v>
      </c>
      <c r="H193" s="679">
        <v>53</v>
      </c>
      <c r="I193" s="293">
        <v>4286</v>
      </c>
      <c r="K193" s="293" t="s">
        <v>2652</v>
      </c>
      <c r="L193" s="293" t="e">
        <f t="shared" ca="1" si="0"/>
        <v>#NAME?</v>
      </c>
    </row>
    <row r="194" spans="1:12" x14ac:dyDescent="0.25">
      <c r="A194" s="182" t="s">
        <v>3126</v>
      </c>
      <c r="B194" s="677">
        <v>192</v>
      </c>
      <c r="C194" s="651" t="s">
        <v>2709</v>
      </c>
      <c r="D194" s="527"/>
      <c r="E194" s="527"/>
      <c r="F194" s="527" t="s">
        <v>58</v>
      </c>
      <c r="G194" s="527" t="s">
        <v>533</v>
      </c>
      <c r="H194" s="679">
        <v>54</v>
      </c>
      <c r="I194" s="293">
        <v>4287</v>
      </c>
      <c r="K194" s="293" t="s">
        <v>2652</v>
      </c>
      <c r="L194" s="293" t="e">
        <f t="shared" ca="1" si="0"/>
        <v>#NAME?</v>
      </c>
    </row>
    <row r="195" spans="1:12" x14ac:dyDescent="0.25">
      <c r="A195" s="182" t="s">
        <v>3127</v>
      </c>
      <c r="B195" s="677">
        <v>193</v>
      </c>
      <c r="C195" s="651" t="s">
        <v>2710</v>
      </c>
      <c r="D195" s="527"/>
      <c r="E195" s="527"/>
      <c r="F195" s="527" t="s">
        <v>58</v>
      </c>
      <c r="G195" s="527" t="s">
        <v>533</v>
      </c>
      <c r="H195" s="679">
        <v>55</v>
      </c>
      <c r="I195" s="293">
        <v>4288</v>
      </c>
      <c r="K195" s="293" t="s">
        <v>2652</v>
      </c>
      <c r="L195" s="293" t="e">
        <f t="shared" ca="1" si="0"/>
        <v>#NAME?</v>
      </c>
    </row>
    <row r="196" spans="1:12" x14ac:dyDescent="0.25">
      <c r="A196" s="182" t="s">
        <v>3128</v>
      </c>
      <c r="B196" s="677">
        <v>194</v>
      </c>
      <c r="C196" s="651" t="s">
        <v>2711</v>
      </c>
      <c r="D196" s="527"/>
      <c r="E196" s="527"/>
      <c r="F196" s="527" t="s">
        <v>58</v>
      </c>
      <c r="G196" s="527" t="s">
        <v>533</v>
      </c>
      <c r="H196" s="679">
        <v>56</v>
      </c>
      <c r="I196" s="293">
        <v>4289</v>
      </c>
      <c r="K196" s="293" t="s">
        <v>2652</v>
      </c>
      <c r="L196" s="293" t="e">
        <f t="shared" ca="1" si="0"/>
        <v>#NAME?</v>
      </c>
    </row>
    <row r="197" spans="1:12" x14ac:dyDescent="0.25">
      <c r="A197" s="182" t="s">
        <v>3129</v>
      </c>
      <c r="B197" s="677">
        <v>195</v>
      </c>
      <c r="C197" s="651" t="s">
        <v>2712</v>
      </c>
      <c r="D197" s="527"/>
      <c r="E197" s="527"/>
      <c r="F197" s="527" t="s">
        <v>58</v>
      </c>
      <c r="G197" s="527" t="s">
        <v>533</v>
      </c>
      <c r="H197" s="679">
        <v>57</v>
      </c>
      <c r="I197" s="293">
        <v>4290</v>
      </c>
      <c r="K197" s="293" t="s">
        <v>2652</v>
      </c>
      <c r="L197" s="293" t="e">
        <f t="shared" ca="1" si="0"/>
        <v>#NAME?</v>
      </c>
    </row>
    <row r="198" spans="1:12" x14ac:dyDescent="0.25">
      <c r="A198" s="182" t="s">
        <v>3130</v>
      </c>
      <c r="B198" s="677">
        <v>196</v>
      </c>
      <c r="C198" s="651" t="s">
        <v>2713</v>
      </c>
      <c r="D198" s="527"/>
      <c r="E198" s="527"/>
      <c r="F198" s="527" t="s">
        <v>58</v>
      </c>
      <c r="G198" s="527" t="s">
        <v>533</v>
      </c>
      <c r="H198" s="679">
        <v>58</v>
      </c>
      <c r="I198" s="293">
        <v>4291</v>
      </c>
      <c r="K198" s="293" t="s">
        <v>2652</v>
      </c>
      <c r="L198" s="293" t="e">
        <f t="shared" ca="1" si="0"/>
        <v>#NAME?</v>
      </c>
    </row>
    <row r="199" spans="1:12" x14ac:dyDescent="0.25">
      <c r="A199" s="182" t="s">
        <v>3131</v>
      </c>
      <c r="B199" s="677">
        <v>197</v>
      </c>
      <c r="C199" s="651" t="s">
        <v>2714</v>
      </c>
      <c r="D199" s="527"/>
      <c r="E199" s="527"/>
      <c r="F199" s="527" t="s">
        <v>58</v>
      </c>
      <c r="G199" s="527" t="s">
        <v>533</v>
      </c>
      <c r="H199" s="679">
        <v>59</v>
      </c>
      <c r="I199" s="293">
        <v>4292</v>
      </c>
      <c r="K199" s="293" t="s">
        <v>2652</v>
      </c>
      <c r="L199" s="293" t="e">
        <f t="shared" ca="1" si="0"/>
        <v>#NAME?</v>
      </c>
    </row>
    <row r="200" spans="1:12" x14ac:dyDescent="0.25">
      <c r="A200" s="182" t="s">
        <v>3132</v>
      </c>
      <c r="B200" s="677">
        <v>198</v>
      </c>
      <c r="C200" s="651" t="s">
        <v>2715</v>
      </c>
      <c r="D200" s="527"/>
      <c r="E200" s="527"/>
      <c r="F200" s="527" t="s">
        <v>58</v>
      </c>
      <c r="G200" s="527" t="s">
        <v>533</v>
      </c>
      <c r="H200" s="679">
        <v>60</v>
      </c>
      <c r="I200" s="293">
        <v>4293</v>
      </c>
      <c r="K200" s="293" t="s">
        <v>2652</v>
      </c>
      <c r="L200" s="293" t="e">
        <f t="shared" ca="1" si="0"/>
        <v>#NAME?</v>
      </c>
    </row>
    <row r="201" spans="1:12" x14ac:dyDescent="0.25">
      <c r="A201" s="182" t="s">
        <v>3133</v>
      </c>
      <c r="B201" s="677">
        <v>199</v>
      </c>
      <c r="C201" s="651" t="s">
        <v>2716</v>
      </c>
      <c r="D201" s="527"/>
      <c r="E201" s="527"/>
      <c r="F201" s="527" t="s">
        <v>58</v>
      </c>
      <c r="G201" s="527" t="s">
        <v>533</v>
      </c>
      <c r="H201" s="679">
        <v>61</v>
      </c>
      <c r="I201" s="293">
        <v>4294</v>
      </c>
      <c r="K201" s="293" t="s">
        <v>2652</v>
      </c>
      <c r="L201" s="293" t="e">
        <f t="shared" ca="1" si="0"/>
        <v>#NAME?</v>
      </c>
    </row>
    <row r="202" spans="1:12" x14ac:dyDescent="0.25">
      <c r="A202" s="182" t="s">
        <v>3134</v>
      </c>
      <c r="B202" s="677">
        <v>200</v>
      </c>
      <c r="C202" s="652" t="s">
        <v>2717</v>
      </c>
      <c r="D202" s="527"/>
      <c r="E202" s="527"/>
      <c r="F202" s="527" t="s">
        <v>58</v>
      </c>
      <c r="G202" s="527" t="s">
        <v>533</v>
      </c>
      <c r="H202" s="679">
        <v>62</v>
      </c>
      <c r="I202" s="293">
        <v>4295</v>
      </c>
      <c r="K202" s="293" t="s">
        <v>2652</v>
      </c>
      <c r="L202" s="293" t="e">
        <f t="shared" ca="1" si="0"/>
        <v>#NAME?</v>
      </c>
    </row>
    <row r="203" spans="1:12" x14ac:dyDescent="0.25">
      <c r="A203" s="182" t="s">
        <v>3135</v>
      </c>
      <c r="B203" s="677">
        <v>201</v>
      </c>
      <c r="C203" s="652" t="s">
        <v>2718</v>
      </c>
      <c r="D203" s="527"/>
      <c r="E203" s="527"/>
      <c r="F203" s="527" t="s">
        <v>58</v>
      </c>
      <c r="G203" s="527" t="s">
        <v>533</v>
      </c>
      <c r="H203" s="679">
        <v>63</v>
      </c>
      <c r="I203" s="293">
        <v>4296</v>
      </c>
      <c r="K203" s="293" t="s">
        <v>2652</v>
      </c>
      <c r="L203" s="293" t="e">
        <f t="shared" ca="1" si="0"/>
        <v>#NAME?</v>
      </c>
    </row>
    <row r="204" spans="1:12" x14ac:dyDescent="0.25">
      <c r="A204" s="182" t="s">
        <v>3136</v>
      </c>
      <c r="B204" s="677">
        <v>202</v>
      </c>
      <c r="C204" s="652" t="s">
        <v>2719</v>
      </c>
      <c r="D204" s="527"/>
      <c r="E204" s="527"/>
      <c r="F204" s="527" t="s">
        <v>58</v>
      </c>
      <c r="G204" s="527" t="s">
        <v>533</v>
      </c>
      <c r="H204" s="679">
        <v>64</v>
      </c>
      <c r="I204" s="293">
        <v>4297</v>
      </c>
      <c r="K204" s="293" t="s">
        <v>2652</v>
      </c>
      <c r="L204" s="293" t="e">
        <f t="shared" ca="1" si="0"/>
        <v>#NAME?</v>
      </c>
    </row>
    <row r="205" spans="1:12" x14ac:dyDescent="0.25">
      <c r="A205" s="182" t="s">
        <v>3137</v>
      </c>
      <c r="B205" s="677">
        <v>203</v>
      </c>
      <c r="C205" s="652" t="s">
        <v>2720</v>
      </c>
      <c r="D205" s="527"/>
      <c r="E205" s="527"/>
      <c r="F205" s="527" t="s">
        <v>58</v>
      </c>
      <c r="G205" s="527" t="s">
        <v>533</v>
      </c>
      <c r="H205" s="679">
        <v>65</v>
      </c>
      <c r="I205" s="293">
        <v>4298</v>
      </c>
      <c r="K205" s="293" t="s">
        <v>2652</v>
      </c>
      <c r="L205" s="293" t="e">
        <f t="shared" ca="1" si="0"/>
        <v>#NAME?</v>
      </c>
    </row>
    <row r="206" spans="1:12" x14ac:dyDescent="0.25">
      <c r="A206" s="182" t="s">
        <v>3138</v>
      </c>
      <c r="B206" s="677">
        <v>204</v>
      </c>
      <c r="C206" s="652" t="s">
        <v>2721</v>
      </c>
      <c r="D206" s="527"/>
      <c r="E206" s="527"/>
      <c r="F206" s="527" t="s">
        <v>58</v>
      </c>
      <c r="G206" s="527" t="s">
        <v>533</v>
      </c>
      <c r="H206" s="679">
        <v>66</v>
      </c>
      <c r="I206" s="293">
        <v>4299</v>
      </c>
      <c r="K206" s="293" t="s">
        <v>2652</v>
      </c>
      <c r="L206" s="293" t="e">
        <f t="shared" ref="L206:L269" ca="1" si="1">_xlfn.TEXTJOIN(,,K206,C206)</f>
        <v>#NAME?</v>
      </c>
    </row>
    <row r="207" spans="1:12" x14ac:dyDescent="0.25">
      <c r="A207" s="182" t="s">
        <v>3139</v>
      </c>
      <c r="B207" s="677">
        <v>205</v>
      </c>
      <c r="C207" s="652" t="s">
        <v>2722</v>
      </c>
      <c r="D207" s="527"/>
      <c r="E207" s="527"/>
      <c r="F207" s="527" t="s">
        <v>58</v>
      </c>
      <c r="G207" s="527" t="s">
        <v>533</v>
      </c>
      <c r="H207" s="679">
        <v>67</v>
      </c>
      <c r="I207" s="293">
        <v>4300</v>
      </c>
      <c r="K207" s="293" t="s">
        <v>2652</v>
      </c>
      <c r="L207" s="293" t="e">
        <f t="shared" ca="1" si="1"/>
        <v>#NAME?</v>
      </c>
    </row>
    <row r="208" spans="1:12" x14ac:dyDescent="0.25">
      <c r="A208" s="182" t="s">
        <v>3140</v>
      </c>
      <c r="B208" s="677">
        <v>206</v>
      </c>
      <c r="C208" s="652" t="s">
        <v>2723</v>
      </c>
      <c r="D208" s="527"/>
      <c r="E208" s="527"/>
      <c r="F208" s="527" t="s">
        <v>58</v>
      </c>
      <c r="G208" s="527" t="s">
        <v>533</v>
      </c>
      <c r="H208" s="679">
        <v>68</v>
      </c>
      <c r="I208" s="293">
        <v>4301</v>
      </c>
      <c r="K208" s="293" t="s">
        <v>2652</v>
      </c>
      <c r="L208" s="293" t="e">
        <f t="shared" ca="1" si="1"/>
        <v>#NAME?</v>
      </c>
    </row>
    <row r="209" spans="1:12" ht="13.15" customHeight="1" x14ac:dyDescent="0.25">
      <c r="A209" s="182" t="s">
        <v>3141</v>
      </c>
      <c r="B209" s="677">
        <v>207</v>
      </c>
      <c r="C209" s="652" t="s">
        <v>2724</v>
      </c>
      <c r="D209" s="527"/>
      <c r="E209" s="527"/>
      <c r="F209" s="527" t="s">
        <v>58</v>
      </c>
      <c r="G209" s="527" t="s">
        <v>533</v>
      </c>
      <c r="H209" s="679">
        <v>69</v>
      </c>
      <c r="I209" s="293">
        <v>4302</v>
      </c>
      <c r="K209" s="293" t="s">
        <v>2652</v>
      </c>
      <c r="L209" s="293" t="e">
        <f t="shared" ca="1" si="1"/>
        <v>#NAME?</v>
      </c>
    </row>
    <row r="210" spans="1:12" x14ac:dyDescent="0.25">
      <c r="A210" s="182" t="s">
        <v>3142</v>
      </c>
      <c r="B210" s="677">
        <v>208</v>
      </c>
      <c r="C210" s="651" t="s">
        <v>2725</v>
      </c>
      <c r="D210" s="527"/>
      <c r="E210" s="527"/>
      <c r="F210" s="527" t="s">
        <v>58</v>
      </c>
      <c r="G210" s="527" t="s">
        <v>533</v>
      </c>
      <c r="H210" s="679">
        <v>70</v>
      </c>
      <c r="I210" s="293">
        <v>4303</v>
      </c>
      <c r="K210" s="293" t="s">
        <v>2652</v>
      </c>
      <c r="L210" s="293" t="e">
        <f t="shared" ca="1" si="1"/>
        <v>#NAME?</v>
      </c>
    </row>
    <row r="211" spans="1:12" x14ac:dyDescent="0.25">
      <c r="A211" s="182" t="s">
        <v>3143</v>
      </c>
      <c r="B211" s="677">
        <v>209</v>
      </c>
      <c r="C211" s="651" t="s">
        <v>2726</v>
      </c>
      <c r="D211" s="527"/>
      <c r="E211" s="527"/>
      <c r="F211" s="527" t="s">
        <v>58</v>
      </c>
      <c r="G211" s="645" t="s">
        <v>533</v>
      </c>
      <c r="H211" s="679">
        <v>71</v>
      </c>
      <c r="I211" s="293">
        <v>4304</v>
      </c>
      <c r="K211" s="293" t="s">
        <v>2652</v>
      </c>
      <c r="L211" s="293" t="e">
        <f t="shared" ca="1" si="1"/>
        <v>#NAME?</v>
      </c>
    </row>
    <row r="212" spans="1:12" x14ac:dyDescent="0.25">
      <c r="A212" s="182" t="s">
        <v>3144</v>
      </c>
      <c r="B212" s="677">
        <v>210</v>
      </c>
      <c r="C212" s="651" t="s">
        <v>2727</v>
      </c>
      <c r="D212" s="527"/>
      <c r="E212" s="527"/>
      <c r="F212" s="527" t="s">
        <v>58</v>
      </c>
      <c r="G212" s="645" t="s">
        <v>533</v>
      </c>
      <c r="H212" s="679">
        <v>72</v>
      </c>
      <c r="I212" s="293">
        <v>4305</v>
      </c>
      <c r="K212" s="293" t="s">
        <v>2652</v>
      </c>
      <c r="L212" s="293" t="e">
        <f t="shared" ca="1" si="1"/>
        <v>#NAME?</v>
      </c>
    </row>
    <row r="213" spans="1:12" x14ac:dyDescent="0.25">
      <c r="A213" s="182" t="s">
        <v>3145</v>
      </c>
      <c r="B213" s="677">
        <v>211</v>
      </c>
      <c r="C213" s="652" t="s">
        <v>2728</v>
      </c>
      <c r="D213" s="527"/>
      <c r="E213" s="527"/>
      <c r="F213" s="527" t="s">
        <v>58</v>
      </c>
      <c r="G213" s="645" t="s">
        <v>533</v>
      </c>
      <c r="H213" s="679">
        <v>73</v>
      </c>
      <c r="I213" s="293">
        <v>4306</v>
      </c>
      <c r="K213" s="293" t="s">
        <v>2652</v>
      </c>
      <c r="L213" s="293" t="e">
        <f t="shared" ca="1" si="1"/>
        <v>#NAME?</v>
      </c>
    </row>
    <row r="214" spans="1:12" x14ac:dyDescent="0.25">
      <c r="A214" s="182" t="s">
        <v>3146</v>
      </c>
      <c r="B214" s="677">
        <v>212</v>
      </c>
      <c r="C214" s="652" t="s">
        <v>2729</v>
      </c>
      <c r="D214" s="527"/>
      <c r="E214" s="527"/>
      <c r="F214" s="527" t="s">
        <v>58</v>
      </c>
      <c r="G214" s="645" t="s">
        <v>533</v>
      </c>
      <c r="H214" s="679">
        <v>74</v>
      </c>
      <c r="I214" s="293">
        <v>4307</v>
      </c>
      <c r="K214" s="293" t="s">
        <v>2652</v>
      </c>
      <c r="L214" s="293" t="e">
        <f t="shared" ca="1" si="1"/>
        <v>#NAME?</v>
      </c>
    </row>
    <row r="215" spans="1:12" x14ac:dyDescent="0.25">
      <c r="A215" s="182" t="s">
        <v>3147</v>
      </c>
      <c r="B215" s="677">
        <v>213</v>
      </c>
      <c r="C215" s="652" t="s">
        <v>2730</v>
      </c>
      <c r="D215" s="527"/>
      <c r="E215" s="527"/>
      <c r="F215" s="527" t="s">
        <v>58</v>
      </c>
      <c r="G215" s="645" t="s">
        <v>533</v>
      </c>
      <c r="H215" s="679">
        <v>75</v>
      </c>
      <c r="I215" s="293">
        <v>4308</v>
      </c>
      <c r="K215" s="293" t="s">
        <v>2652</v>
      </c>
      <c r="L215" s="293" t="e">
        <f t="shared" ca="1" si="1"/>
        <v>#NAME?</v>
      </c>
    </row>
    <row r="216" spans="1:12" x14ac:dyDescent="0.25">
      <c r="A216" s="182" t="s">
        <v>3148</v>
      </c>
      <c r="B216" s="677">
        <v>214</v>
      </c>
      <c r="C216" s="652" t="s">
        <v>2731</v>
      </c>
      <c r="D216" s="527"/>
      <c r="E216" s="527"/>
      <c r="F216" s="527" t="s">
        <v>58</v>
      </c>
      <c r="G216" s="645" t="s">
        <v>533</v>
      </c>
      <c r="H216" s="679">
        <v>76</v>
      </c>
      <c r="I216" s="293">
        <v>4309</v>
      </c>
      <c r="K216" s="293" t="s">
        <v>2652</v>
      </c>
      <c r="L216" s="293" t="e">
        <f t="shared" ca="1" si="1"/>
        <v>#NAME?</v>
      </c>
    </row>
    <row r="217" spans="1:12" x14ac:dyDescent="0.25">
      <c r="A217" s="182" t="s">
        <v>3149</v>
      </c>
      <c r="B217" s="677">
        <v>215</v>
      </c>
      <c r="C217" s="652" t="s">
        <v>2732</v>
      </c>
      <c r="D217" s="527"/>
      <c r="E217" s="527"/>
      <c r="F217" s="527" t="s">
        <v>58</v>
      </c>
      <c r="G217" s="645" t="s">
        <v>533</v>
      </c>
      <c r="H217" s="679">
        <v>77</v>
      </c>
      <c r="I217" s="293">
        <v>4310</v>
      </c>
      <c r="K217" s="293" t="s">
        <v>2652</v>
      </c>
      <c r="L217" s="293" t="e">
        <f t="shared" ca="1" si="1"/>
        <v>#NAME?</v>
      </c>
    </row>
    <row r="218" spans="1:12" x14ac:dyDescent="0.25">
      <c r="A218" s="182" t="s">
        <v>3150</v>
      </c>
      <c r="B218" s="677">
        <v>216</v>
      </c>
      <c r="C218" s="652" t="s">
        <v>2733</v>
      </c>
      <c r="D218" s="527"/>
      <c r="E218" s="527"/>
      <c r="F218" s="527" t="s">
        <v>58</v>
      </c>
      <c r="G218" s="645" t="s">
        <v>533</v>
      </c>
      <c r="H218" s="679">
        <v>78</v>
      </c>
      <c r="I218" s="293">
        <v>4311</v>
      </c>
      <c r="K218" s="293" t="s">
        <v>2652</v>
      </c>
      <c r="L218" s="293" t="e">
        <f t="shared" ca="1" si="1"/>
        <v>#NAME?</v>
      </c>
    </row>
    <row r="219" spans="1:12" x14ac:dyDescent="0.25">
      <c r="A219" s="182" t="s">
        <v>3151</v>
      </c>
      <c r="B219" s="677">
        <v>217</v>
      </c>
      <c r="C219" s="652" t="s">
        <v>2734</v>
      </c>
      <c r="D219" s="527"/>
      <c r="E219" s="527"/>
      <c r="F219" s="527" t="s">
        <v>58</v>
      </c>
      <c r="G219" s="645" t="s">
        <v>533</v>
      </c>
      <c r="H219" s="679">
        <v>79</v>
      </c>
      <c r="I219" s="293">
        <v>4312</v>
      </c>
      <c r="K219" s="293" t="s">
        <v>2652</v>
      </c>
      <c r="L219" s="293" t="e">
        <f t="shared" ca="1" si="1"/>
        <v>#NAME?</v>
      </c>
    </row>
    <row r="220" spans="1:12" x14ac:dyDescent="0.25">
      <c r="A220" s="182" t="s">
        <v>3152</v>
      </c>
      <c r="B220" s="677">
        <v>218</v>
      </c>
      <c r="C220" s="651" t="s">
        <v>2735</v>
      </c>
      <c r="D220" s="527"/>
      <c r="E220" s="527"/>
      <c r="F220" s="527" t="s">
        <v>58</v>
      </c>
      <c r="G220" s="645" t="s">
        <v>533</v>
      </c>
      <c r="H220" s="679">
        <v>80</v>
      </c>
      <c r="I220" s="293">
        <v>4313</v>
      </c>
      <c r="K220" s="293" t="s">
        <v>2652</v>
      </c>
      <c r="L220" s="293" t="e">
        <f t="shared" ca="1" si="1"/>
        <v>#NAME?</v>
      </c>
    </row>
    <row r="221" spans="1:12" x14ac:dyDescent="0.25">
      <c r="A221" s="182" t="s">
        <v>3153</v>
      </c>
      <c r="B221" s="677">
        <v>219</v>
      </c>
      <c r="C221" s="651" t="s">
        <v>2736</v>
      </c>
      <c r="D221" s="527"/>
      <c r="E221" s="527"/>
      <c r="F221" s="645" t="s">
        <v>58</v>
      </c>
      <c r="G221" s="645" t="s">
        <v>533</v>
      </c>
      <c r="H221" s="679">
        <v>81</v>
      </c>
      <c r="I221" s="293">
        <v>4314</v>
      </c>
      <c r="K221" s="293" t="s">
        <v>2652</v>
      </c>
      <c r="L221" s="293" t="e">
        <f t="shared" ca="1" si="1"/>
        <v>#NAME?</v>
      </c>
    </row>
    <row r="222" spans="1:12" x14ac:dyDescent="0.25">
      <c r="A222" s="182" t="s">
        <v>3154</v>
      </c>
      <c r="B222" s="677">
        <v>220</v>
      </c>
      <c r="C222" s="652" t="s">
        <v>2737</v>
      </c>
      <c r="D222" s="645"/>
      <c r="E222" s="645"/>
      <c r="F222" s="645" t="s">
        <v>58</v>
      </c>
      <c r="G222" s="645" t="s">
        <v>533</v>
      </c>
      <c r="H222" s="679">
        <v>82</v>
      </c>
      <c r="I222" s="293">
        <v>4315</v>
      </c>
      <c r="K222" s="293" t="s">
        <v>2652</v>
      </c>
      <c r="L222" s="293" t="e">
        <f t="shared" ca="1" si="1"/>
        <v>#NAME?</v>
      </c>
    </row>
    <row r="223" spans="1:12" x14ac:dyDescent="0.25">
      <c r="A223" s="182" t="s">
        <v>3155</v>
      </c>
      <c r="B223" s="677">
        <v>221</v>
      </c>
      <c r="C223" s="649" t="s">
        <v>2738</v>
      </c>
      <c r="D223" s="645"/>
      <c r="E223" s="645"/>
      <c r="F223" s="645" t="s">
        <v>58</v>
      </c>
      <c r="G223" s="645" t="s">
        <v>534</v>
      </c>
      <c r="H223" s="679">
        <v>1</v>
      </c>
      <c r="I223" s="293">
        <v>4316</v>
      </c>
      <c r="K223" s="293" t="s">
        <v>2653</v>
      </c>
      <c r="L223" s="293" t="e">
        <f t="shared" ca="1" si="1"/>
        <v>#NAME?</v>
      </c>
    </row>
    <row r="224" spans="1:12" x14ac:dyDescent="0.25">
      <c r="A224" s="182" t="s">
        <v>3156</v>
      </c>
      <c r="B224" s="677">
        <v>222</v>
      </c>
      <c r="C224" s="649" t="s">
        <v>2739</v>
      </c>
      <c r="D224" s="645"/>
      <c r="E224" s="645"/>
      <c r="F224" s="645" t="s">
        <v>58</v>
      </c>
      <c r="G224" s="645" t="s">
        <v>534</v>
      </c>
      <c r="H224" s="679">
        <v>2</v>
      </c>
      <c r="I224" s="293">
        <v>4317</v>
      </c>
      <c r="K224" s="293" t="s">
        <v>2653</v>
      </c>
      <c r="L224" s="293" t="e">
        <f t="shared" ca="1" si="1"/>
        <v>#NAME?</v>
      </c>
    </row>
    <row r="225" spans="1:12" x14ac:dyDescent="0.25">
      <c r="A225" s="182" t="s">
        <v>3157</v>
      </c>
      <c r="B225" s="677">
        <v>223</v>
      </c>
      <c r="C225" s="649" t="s">
        <v>2740</v>
      </c>
      <c r="D225" s="645"/>
      <c r="E225" s="645"/>
      <c r="F225" s="645" t="s">
        <v>58</v>
      </c>
      <c r="G225" s="645" t="s">
        <v>534</v>
      </c>
      <c r="H225" s="679">
        <v>3</v>
      </c>
      <c r="I225" s="293">
        <v>4318</v>
      </c>
      <c r="K225" s="293" t="s">
        <v>2653</v>
      </c>
      <c r="L225" s="293" t="e">
        <f t="shared" ca="1" si="1"/>
        <v>#NAME?</v>
      </c>
    </row>
    <row r="226" spans="1:12" x14ac:dyDescent="0.25">
      <c r="A226" s="182" t="s">
        <v>3158</v>
      </c>
      <c r="B226" s="677">
        <v>224</v>
      </c>
      <c r="C226" s="649" t="s">
        <v>2741</v>
      </c>
      <c r="D226" s="645"/>
      <c r="E226" s="645"/>
      <c r="F226" s="645" t="s">
        <v>58</v>
      </c>
      <c r="G226" s="645" t="s">
        <v>534</v>
      </c>
      <c r="H226" s="679">
        <v>4</v>
      </c>
      <c r="I226" s="293">
        <v>4319</v>
      </c>
      <c r="K226" s="293" t="s">
        <v>2653</v>
      </c>
      <c r="L226" s="293" t="e">
        <f t="shared" ca="1" si="1"/>
        <v>#NAME?</v>
      </c>
    </row>
    <row r="227" spans="1:12" x14ac:dyDescent="0.25">
      <c r="A227" s="182" t="s">
        <v>3159</v>
      </c>
      <c r="B227" s="677">
        <v>225</v>
      </c>
      <c r="C227" s="649" t="s">
        <v>2742</v>
      </c>
      <c r="D227" s="645"/>
      <c r="E227" s="645"/>
      <c r="F227" s="645" t="s">
        <v>58</v>
      </c>
      <c r="G227" s="645" t="s">
        <v>534</v>
      </c>
      <c r="H227" s="679">
        <v>5</v>
      </c>
      <c r="I227" s="293">
        <v>4320</v>
      </c>
      <c r="K227" s="293" t="s">
        <v>2653</v>
      </c>
      <c r="L227" s="293" t="e">
        <f t="shared" ca="1" si="1"/>
        <v>#NAME?</v>
      </c>
    </row>
    <row r="228" spans="1:12" x14ac:dyDescent="0.25">
      <c r="A228" s="182" t="s">
        <v>3160</v>
      </c>
      <c r="B228" s="677">
        <v>226</v>
      </c>
      <c r="C228" s="649" t="s">
        <v>2743</v>
      </c>
      <c r="D228" s="645"/>
      <c r="E228" s="645"/>
      <c r="F228" s="645" t="s">
        <v>58</v>
      </c>
      <c r="G228" s="645" t="s">
        <v>534</v>
      </c>
      <c r="H228" s="679">
        <v>6</v>
      </c>
      <c r="I228" s="293">
        <v>4321</v>
      </c>
      <c r="K228" s="293" t="s">
        <v>2653</v>
      </c>
      <c r="L228" s="293" t="e">
        <f t="shared" ca="1" si="1"/>
        <v>#NAME?</v>
      </c>
    </row>
    <row r="229" spans="1:12" x14ac:dyDescent="0.25">
      <c r="A229" s="182" t="s">
        <v>3161</v>
      </c>
      <c r="B229" s="677">
        <v>227</v>
      </c>
      <c r="C229" s="649" t="s">
        <v>2744</v>
      </c>
      <c r="D229" s="645"/>
      <c r="E229" s="645"/>
      <c r="F229" s="645" t="s">
        <v>58</v>
      </c>
      <c r="G229" s="645" t="s">
        <v>534</v>
      </c>
      <c r="H229" s="679">
        <v>7</v>
      </c>
      <c r="I229" s="293">
        <v>4322</v>
      </c>
      <c r="K229" s="293" t="s">
        <v>2653</v>
      </c>
      <c r="L229" s="293" t="e">
        <f t="shared" ca="1" si="1"/>
        <v>#NAME?</v>
      </c>
    </row>
    <row r="230" spans="1:12" x14ac:dyDescent="0.25">
      <c r="A230" s="182" t="s">
        <v>3162</v>
      </c>
      <c r="B230" s="677">
        <v>228</v>
      </c>
      <c r="C230" s="649" t="s">
        <v>2745</v>
      </c>
      <c r="D230" s="645"/>
      <c r="E230" s="645"/>
      <c r="F230" s="645" t="s">
        <v>58</v>
      </c>
      <c r="G230" s="645" t="s">
        <v>534</v>
      </c>
      <c r="H230" s="679">
        <v>8</v>
      </c>
      <c r="I230" s="293">
        <v>4323</v>
      </c>
      <c r="K230" s="293" t="s">
        <v>2653</v>
      </c>
      <c r="L230" s="293" t="e">
        <f t="shared" ca="1" si="1"/>
        <v>#NAME?</v>
      </c>
    </row>
    <row r="231" spans="1:12" x14ac:dyDescent="0.25">
      <c r="A231" s="182" t="s">
        <v>3163</v>
      </c>
      <c r="B231" s="677">
        <v>229</v>
      </c>
      <c r="C231" s="649" t="s">
        <v>2746</v>
      </c>
      <c r="D231" s="645"/>
      <c r="E231" s="645"/>
      <c r="F231" s="645" t="s">
        <v>58</v>
      </c>
      <c r="G231" s="645" t="s">
        <v>534</v>
      </c>
      <c r="H231" s="679">
        <v>9</v>
      </c>
      <c r="I231" s="293">
        <v>4324</v>
      </c>
      <c r="K231" s="293" t="s">
        <v>2653</v>
      </c>
      <c r="L231" s="293" t="e">
        <f t="shared" ca="1" si="1"/>
        <v>#NAME?</v>
      </c>
    </row>
    <row r="232" spans="1:12" x14ac:dyDescent="0.25">
      <c r="A232" s="182" t="s">
        <v>3164</v>
      </c>
      <c r="B232" s="677">
        <v>230</v>
      </c>
      <c r="C232" s="649" t="s">
        <v>2747</v>
      </c>
      <c r="D232" s="645"/>
      <c r="E232" s="645"/>
      <c r="F232" s="645" t="s">
        <v>58</v>
      </c>
      <c r="G232" s="645" t="s">
        <v>534</v>
      </c>
      <c r="H232" s="679">
        <v>10</v>
      </c>
      <c r="I232" s="293">
        <v>4325</v>
      </c>
      <c r="K232" s="293" t="s">
        <v>2653</v>
      </c>
      <c r="L232" s="293" t="e">
        <f t="shared" ca="1" si="1"/>
        <v>#NAME?</v>
      </c>
    </row>
    <row r="233" spans="1:12" x14ac:dyDescent="0.25">
      <c r="A233" s="182" t="s">
        <v>3165</v>
      </c>
      <c r="B233" s="677">
        <v>231</v>
      </c>
      <c r="C233" s="650" t="s">
        <v>2748</v>
      </c>
      <c r="D233" s="645"/>
      <c r="E233" s="645"/>
      <c r="F233" s="645" t="s">
        <v>58</v>
      </c>
      <c r="G233" s="645" t="s">
        <v>534</v>
      </c>
      <c r="H233" s="679">
        <v>11</v>
      </c>
      <c r="I233" s="293">
        <v>4326</v>
      </c>
      <c r="K233" s="293" t="s">
        <v>2653</v>
      </c>
      <c r="L233" s="293" t="e">
        <f t="shared" ca="1" si="1"/>
        <v>#NAME?</v>
      </c>
    </row>
    <row r="234" spans="1:12" x14ac:dyDescent="0.25">
      <c r="A234" s="182" t="s">
        <v>3166</v>
      </c>
      <c r="B234" s="677">
        <v>232</v>
      </c>
      <c r="C234" s="650" t="s">
        <v>2749</v>
      </c>
      <c r="D234" s="645"/>
      <c r="E234" s="645"/>
      <c r="F234" s="645" t="s">
        <v>58</v>
      </c>
      <c r="G234" s="645" t="s">
        <v>534</v>
      </c>
      <c r="H234" s="679">
        <v>12</v>
      </c>
      <c r="I234" s="293">
        <v>4327</v>
      </c>
      <c r="K234" s="293" t="s">
        <v>2653</v>
      </c>
      <c r="L234" s="293" t="e">
        <f t="shared" ca="1" si="1"/>
        <v>#NAME?</v>
      </c>
    </row>
    <row r="235" spans="1:12" x14ac:dyDescent="0.25">
      <c r="A235" s="182" t="s">
        <v>3167</v>
      </c>
      <c r="B235" s="677">
        <v>233</v>
      </c>
      <c r="C235" s="650" t="s">
        <v>2750</v>
      </c>
      <c r="D235" s="645"/>
      <c r="E235" s="645"/>
      <c r="F235" s="645" t="s">
        <v>58</v>
      </c>
      <c r="G235" s="645" t="s">
        <v>534</v>
      </c>
      <c r="H235" s="679">
        <v>13</v>
      </c>
      <c r="I235" s="293">
        <v>4328</v>
      </c>
      <c r="K235" s="293" t="s">
        <v>2653</v>
      </c>
      <c r="L235" s="293" t="e">
        <f t="shared" ca="1" si="1"/>
        <v>#NAME?</v>
      </c>
    </row>
    <row r="236" spans="1:12" x14ac:dyDescent="0.25">
      <c r="A236" s="182" t="s">
        <v>3168</v>
      </c>
      <c r="B236" s="677">
        <v>234</v>
      </c>
      <c r="C236" s="650" t="s">
        <v>2751</v>
      </c>
      <c r="D236" s="645"/>
      <c r="E236" s="645"/>
      <c r="F236" s="645" t="s">
        <v>58</v>
      </c>
      <c r="G236" s="645" t="s">
        <v>534</v>
      </c>
      <c r="H236" s="679">
        <v>14</v>
      </c>
      <c r="I236" s="293">
        <v>4329</v>
      </c>
      <c r="K236" s="293" t="s">
        <v>2653</v>
      </c>
      <c r="L236" s="293" t="e">
        <f t="shared" ca="1" si="1"/>
        <v>#NAME?</v>
      </c>
    </row>
    <row r="237" spans="1:12" x14ac:dyDescent="0.25">
      <c r="A237" s="182" t="s">
        <v>3169</v>
      </c>
      <c r="B237" s="677">
        <v>235</v>
      </c>
      <c r="C237" s="650" t="s">
        <v>2752</v>
      </c>
      <c r="D237" s="645"/>
      <c r="E237" s="645"/>
      <c r="F237" s="645" t="s">
        <v>58</v>
      </c>
      <c r="G237" s="645" t="s">
        <v>534</v>
      </c>
      <c r="H237" s="679">
        <v>15</v>
      </c>
      <c r="I237" s="293">
        <v>4330</v>
      </c>
      <c r="K237" s="293" t="s">
        <v>2653</v>
      </c>
      <c r="L237" s="293" t="e">
        <f t="shared" ca="1" si="1"/>
        <v>#NAME?</v>
      </c>
    </row>
    <row r="238" spans="1:12" x14ac:dyDescent="0.25">
      <c r="A238" s="182" t="s">
        <v>3170</v>
      </c>
      <c r="B238" s="677">
        <v>236</v>
      </c>
      <c r="C238" s="650" t="s">
        <v>2753</v>
      </c>
      <c r="D238" s="645"/>
      <c r="E238" s="645"/>
      <c r="F238" s="645" t="s">
        <v>58</v>
      </c>
      <c r="G238" s="645" t="s">
        <v>534</v>
      </c>
      <c r="H238" s="679">
        <v>16</v>
      </c>
      <c r="I238" s="293">
        <v>4331</v>
      </c>
      <c r="K238" s="293" t="s">
        <v>2653</v>
      </c>
      <c r="L238" s="293" t="e">
        <f t="shared" ca="1" si="1"/>
        <v>#NAME?</v>
      </c>
    </row>
    <row r="239" spans="1:12" x14ac:dyDescent="0.25">
      <c r="A239" s="182" t="s">
        <v>3171</v>
      </c>
      <c r="B239" s="677">
        <v>237</v>
      </c>
      <c r="C239" s="651" t="s">
        <v>2754</v>
      </c>
      <c r="D239" s="645"/>
      <c r="E239" s="645"/>
      <c r="F239" s="645" t="s">
        <v>58</v>
      </c>
      <c r="G239" s="645" t="s">
        <v>534</v>
      </c>
      <c r="H239" s="679">
        <v>17</v>
      </c>
      <c r="I239" s="293">
        <v>4332</v>
      </c>
      <c r="K239" s="293" t="s">
        <v>2653</v>
      </c>
      <c r="L239" s="293" t="e">
        <f t="shared" ca="1" si="1"/>
        <v>#NAME?</v>
      </c>
    </row>
    <row r="240" spans="1:12" x14ac:dyDescent="0.25">
      <c r="A240" s="182" t="s">
        <v>3172</v>
      </c>
      <c r="B240" s="677">
        <v>238</v>
      </c>
      <c r="C240" s="651" t="s">
        <v>2755</v>
      </c>
      <c r="D240" s="645"/>
      <c r="E240" s="645"/>
      <c r="F240" s="645" t="s">
        <v>58</v>
      </c>
      <c r="G240" s="645" t="s">
        <v>534</v>
      </c>
      <c r="H240" s="679">
        <v>18</v>
      </c>
      <c r="I240" s="293">
        <v>4333</v>
      </c>
      <c r="K240" s="293" t="s">
        <v>2653</v>
      </c>
      <c r="L240" s="293" t="e">
        <f t="shared" ca="1" si="1"/>
        <v>#NAME?</v>
      </c>
    </row>
    <row r="241" spans="1:12" x14ac:dyDescent="0.25">
      <c r="A241" s="182" t="s">
        <v>3173</v>
      </c>
      <c r="B241" s="677">
        <v>239</v>
      </c>
      <c r="C241" s="651" t="s">
        <v>2756</v>
      </c>
      <c r="D241" s="645"/>
      <c r="E241" s="645"/>
      <c r="F241" s="645" t="s">
        <v>58</v>
      </c>
      <c r="G241" s="645" t="s">
        <v>534</v>
      </c>
      <c r="H241" s="679">
        <v>19</v>
      </c>
      <c r="I241" s="293">
        <v>4334</v>
      </c>
      <c r="K241" s="293" t="s">
        <v>2653</v>
      </c>
      <c r="L241" s="293" t="e">
        <f t="shared" ca="1" si="1"/>
        <v>#NAME?</v>
      </c>
    </row>
    <row r="242" spans="1:12" x14ac:dyDescent="0.25">
      <c r="A242" s="182" t="s">
        <v>3174</v>
      </c>
      <c r="B242" s="677">
        <v>240</v>
      </c>
      <c r="C242" s="651" t="s">
        <v>2757</v>
      </c>
      <c r="D242" s="645"/>
      <c r="E242" s="645"/>
      <c r="F242" s="645" t="s">
        <v>58</v>
      </c>
      <c r="G242" s="645" t="s">
        <v>534</v>
      </c>
      <c r="H242" s="679">
        <v>20</v>
      </c>
      <c r="I242" s="293">
        <v>4335</v>
      </c>
      <c r="K242" s="293" t="s">
        <v>2653</v>
      </c>
      <c r="L242" s="293" t="e">
        <f t="shared" ca="1" si="1"/>
        <v>#NAME?</v>
      </c>
    </row>
    <row r="243" spans="1:12" x14ac:dyDescent="0.25">
      <c r="A243" s="182" t="s">
        <v>3175</v>
      </c>
      <c r="B243" s="677">
        <v>241</v>
      </c>
      <c r="C243" s="651" t="s">
        <v>2758</v>
      </c>
      <c r="D243" s="645"/>
      <c r="E243" s="645"/>
      <c r="F243" s="645" t="s">
        <v>58</v>
      </c>
      <c r="G243" s="645" t="s">
        <v>534</v>
      </c>
      <c r="H243" s="679">
        <v>21</v>
      </c>
      <c r="I243" s="293">
        <v>4336</v>
      </c>
      <c r="K243" s="293" t="s">
        <v>2653</v>
      </c>
      <c r="L243" s="293" t="e">
        <f t="shared" ca="1" si="1"/>
        <v>#NAME?</v>
      </c>
    </row>
    <row r="244" spans="1:12" x14ac:dyDescent="0.25">
      <c r="A244" s="182" t="s">
        <v>3176</v>
      </c>
      <c r="B244" s="677">
        <v>242</v>
      </c>
      <c r="C244" s="651" t="s">
        <v>2759</v>
      </c>
      <c r="D244" s="645"/>
      <c r="E244" s="645"/>
      <c r="F244" s="645" t="s">
        <v>58</v>
      </c>
      <c r="G244" s="645" t="s">
        <v>534</v>
      </c>
      <c r="H244" s="679">
        <v>22</v>
      </c>
      <c r="I244" s="293">
        <v>4337</v>
      </c>
      <c r="K244" s="293" t="s">
        <v>2653</v>
      </c>
      <c r="L244" s="293" t="e">
        <f t="shared" ca="1" si="1"/>
        <v>#NAME?</v>
      </c>
    </row>
    <row r="245" spans="1:12" x14ac:dyDescent="0.25">
      <c r="A245" s="182" t="s">
        <v>3177</v>
      </c>
      <c r="B245" s="677">
        <v>243</v>
      </c>
      <c r="C245" s="651" t="s">
        <v>2760</v>
      </c>
      <c r="D245" s="645"/>
      <c r="E245" s="645"/>
      <c r="F245" s="645" t="s">
        <v>58</v>
      </c>
      <c r="G245" s="645" t="s">
        <v>534</v>
      </c>
      <c r="H245" s="679">
        <v>23</v>
      </c>
      <c r="I245" s="293">
        <v>4338</v>
      </c>
      <c r="K245" s="293" t="s">
        <v>2653</v>
      </c>
      <c r="L245" s="293" t="e">
        <f t="shared" ca="1" si="1"/>
        <v>#NAME?</v>
      </c>
    </row>
    <row r="246" spans="1:12" x14ac:dyDescent="0.25">
      <c r="A246" s="182" t="s">
        <v>3178</v>
      </c>
      <c r="B246" s="677">
        <v>244</v>
      </c>
      <c r="C246" s="651" t="s">
        <v>2761</v>
      </c>
      <c r="D246" s="645"/>
      <c r="E246" s="645"/>
      <c r="F246" s="645" t="s">
        <v>58</v>
      </c>
      <c r="G246" s="645" t="s">
        <v>534</v>
      </c>
      <c r="H246" s="679">
        <v>24</v>
      </c>
      <c r="I246" s="293">
        <v>4339</v>
      </c>
      <c r="K246" s="293" t="s">
        <v>2653</v>
      </c>
      <c r="L246" s="293" t="e">
        <f t="shared" ca="1" si="1"/>
        <v>#NAME?</v>
      </c>
    </row>
    <row r="247" spans="1:12" x14ac:dyDescent="0.25">
      <c r="A247" s="182" t="s">
        <v>3179</v>
      </c>
      <c r="B247" s="677">
        <v>245</v>
      </c>
      <c r="C247" s="651" t="s">
        <v>2762</v>
      </c>
      <c r="D247" s="645"/>
      <c r="E247" s="645"/>
      <c r="F247" s="645" t="s">
        <v>58</v>
      </c>
      <c r="G247" s="645" t="s">
        <v>534</v>
      </c>
      <c r="H247" s="679">
        <v>25</v>
      </c>
      <c r="I247" s="293">
        <v>4340</v>
      </c>
      <c r="K247" s="293" t="s">
        <v>2653</v>
      </c>
      <c r="L247" s="293" t="e">
        <f t="shared" ca="1" si="1"/>
        <v>#NAME?</v>
      </c>
    </row>
    <row r="248" spans="1:12" x14ac:dyDescent="0.25">
      <c r="A248" s="182" t="s">
        <v>3180</v>
      </c>
      <c r="B248" s="677">
        <v>246</v>
      </c>
      <c r="C248" s="651" t="s">
        <v>2763</v>
      </c>
      <c r="D248" s="645"/>
      <c r="E248" s="645"/>
      <c r="F248" s="645" t="s">
        <v>58</v>
      </c>
      <c r="G248" s="645" t="s">
        <v>534</v>
      </c>
      <c r="H248" s="679">
        <v>26</v>
      </c>
      <c r="I248" s="293">
        <v>4341</v>
      </c>
      <c r="K248" s="293" t="s">
        <v>2653</v>
      </c>
      <c r="L248" s="293" t="e">
        <f t="shared" ca="1" si="1"/>
        <v>#NAME?</v>
      </c>
    </row>
    <row r="249" spans="1:12" x14ac:dyDescent="0.25">
      <c r="A249" s="182" t="s">
        <v>3181</v>
      </c>
      <c r="B249" s="677">
        <v>247</v>
      </c>
      <c r="C249" s="651" t="s">
        <v>2764</v>
      </c>
      <c r="D249" s="645"/>
      <c r="E249" s="645"/>
      <c r="F249" s="645" t="s">
        <v>58</v>
      </c>
      <c r="G249" s="645" t="s">
        <v>534</v>
      </c>
      <c r="H249" s="679">
        <v>27</v>
      </c>
      <c r="I249" s="293">
        <v>4342</v>
      </c>
      <c r="K249" s="293" t="s">
        <v>2653</v>
      </c>
      <c r="L249" s="293" t="e">
        <f t="shared" ca="1" si="1"/>
        <v>#NAME?</v>
      </c>
    </row>
    <row r="250" spans="1:12" x14ac:dyDescent="0.25">
      <c r="A250" s="182" t="s">
        <v>3182</v>
      </c>
      <c r="B250" s="677">
        <v>248</v>
      </c>
      <c r="C250" s="651" t="s">
        <v>2765</v>
      </c>
      <c r="D250" s="645"/>
      <c r="E250" s="645"/>
      <c r="F250" s="645" t="s">
        <v>58</v>
      </c>
      <c r="G250" s="645" t="s">
        <v>534</v>
      </c>
      <c r="H250" s="679">
        <v>28</v>
      </c>
      <c r="I250" s="293">
        <v>4343</v>
      </c>
      <c r="K250" s="293" t="s">
        <v>2653</v>
      </c>
      <c r="L250" s="293" t="e">
        <f t="shared" ca="1" si="1"/>
        <v>#NAME?</v>
      </c>
    </row>
    <row r="251" spans="1:12" x14ac:dyDescent="0.25">
      <c r="A251" s="182" t="s">
        <v>3183</v>
      </c>
      <c r="B251" s="677">
        <v>249</v>
      </c>
      <c r="C251" s="651" t="s">
        <v>2766</v>
      </c>
      <c r="D251" s="645"/>
      <c r="E251" s="645"/>
      <c r="F251" s="645" t="s">
        <v>58</v>
      </c>
      <c r="G251" s="645" t="s">
        <v>534</v>
      </c>
      <c r="H251" s="679">
        <v>29</v>
      </c>
      <c r="I251" s="293">
        <v>4344</v>
      </c>
      <c r="K251" s="293" t="s">
        <v>2653</v>
      </c>
      <c r="L251" s="293" t="e">
        <f t="shared" ca="1" si="1"/>
        <v>#NAME?</v>
      </c>
    </row>
    <row r="252" spans="1:12" x14ac:dyDescent="0.25">
      <c r="A252" s="182" t="s">
        <v>3184</v>
      </c>
      <c r="B252" s="677">
        <v>250</v>
      </c>
      <c r="C252" s="651" t="s">
        <v>2767</v>
      </c>
      <c r="D252" s="645"/>
      <c r="E252" s="645"/>
      <c r="F252" s="645" t="s">
        <v>58</v>
      </c>
      <c r="G252" s="645" t="s">
        <v>534</v>
      </c>
      <c r="H252" s="679">
        <v>30</v>
      </c>
      <c r="I252" s="293">
        <v>4345</v>
      </c>
      <c r="K252" s="293" t="s">
        <v>2653</v>
      </c>
      <c r="L252" s="293" t="e">
        <f t="shared" ca="1" si="1"/>
        <v>#NAME?</v>
      </c>
    </row>
    <row r="253" spans="1:12" x14ac:dyDescent="0.25">
      <c r="A253" s="182" t="s">
        <v>3185</v>
      </c>
      <c r="B253" s="677">
        <v>251</v>
      </c>
      <c r="C253" s="651" t="s">
        <v>2768</v>
      </c>
      <c r="D253" s="645"/>
      <c r="E253" s="645"/>
      <c r="F253" s="645" t="s">
        <v>58</v>
      </c>
      <c r="G253" s="645" t="s">
        <v>534</v>
      </c>
      <c r="H253" s="679">
        <v>31</v>
      </c>
      <c r="I253" s="293">
        <v>4346</v>
      </c>
      <c r="K253" s="293" t="s">
        <v>2653</v>
      </c>
      <c r="L253" s="293" t="e">
        <f t="shared" ca="1" si="1"/>
        <v>#NAME?</v>
      </c>
    </row>
    <row r="254" spans="1:12" x14ac:dyDescent="0.25">
      <c r="A254" s="182" t="s">
        <v>3186</v>
      </c>
      <c r="B254" s="677">
        <v>252</v>
      </c>
      <c r="C254" s="651" t="s">
        <v>2769</v>
      </c>
      <c r="D254" s="645"/>
      <c r="E254" s="645"/>
      <c r="F254" s="645" t="s">
        <v>58</v>
      </c>
      <c r="G254" s="645" t="s">
        <v>534</v>
      </c>
      <c r="H254" s="679">
        <v>32</v>
      </c>
      <c r="I254" s="293">
        <v>4347</v>
      </c>
      <c r="K254" s="293" t="s">
        <v>2653</v>
      </c>
      <c r="L254" s="293" t="e">
        <f t="shared" ca="1" si="1"/>
        <v>#NAME?</v>
      </c>
    </row>
    <row r="255" spans="1:12" x14ac:dyDescent="0.25">
      <c r="A255" s="182" t="s">
        <v>3187</v>
      </c>
      <c r="B255" s="677">
        <v>253</v>
      </c>
      <c r="C255" s="651" t="s">
        <v>2770</v>
      </c>
      <c r="D255" s="645"/>
      <c r="E255" s="645"/>
      <c r="F255" s="645" t="s">
        <v>58</v>
      </c>
      <c r="G255" s="645" t="s">
        <v>534</v>
      </c>
      <c r="H255" s="679">
        <v>33</v>
      </c>
      <c r="I255" s="293">
        <v>4348</v>
      </c>
      <c r="K255" s="293" t="s">
        <v>2653</v>
      </c>
      <c r="L255" s="293" t="e">
        <f t="shared" ca="1" si="1"/>
        <v>#NAME?</v>
      </c>
    </row>
    <row r="256" spans="1:12" x14ac:dyDescent="0.25">
      <c r="A256" s="182" t="s">
        <v>3188</v>
      </c>
      <c r="B256" s="677">
        <v>254</v>
      </c>
      <c r="C256" s="651" t="s">
        <v>2771</v>
      </c>
      <c r="D256" s="645"/>
      <c r="E256" s="645"/>
      <c r="F256" s="645" t="s">
        <v>58</v>
      </c>
      <c r="G256" s="645" t="s">
        <v>534</v>
      </c>
      <c r="H256" s="679">
        <v>34</v>
      </c>
      <c r="I256" s="293">
        <v>4349</v>
      </c>
      <c r="K256" s="293" t="s">
        <v>2653</v>
      </c>
      <c r="L256" s="293" t="e">
        <f t="shared" ca="1" si="1"/>
        <v>#NAME?</v>
      </c>
    </row>
    <row r="257" spans="1:12" x14ac:dyDescent="0.25">
      <c r="A257" s="182" t="s">
        <v>3189</v>
      </c>
      <c r="B257" s="677">
        <v>255</v>
      </c>
      <c r="C257" s="651" t="s">
        <v>2772</v>
      </c>
      <c r="D257" s="645"/>
      <c r="E257" s="645"/>
      <c r="F257" s="645" t="s">
        <v>58</v>
      </c>
      <c r="G257" s="645" t="s">
        <v>534</v>
      </c>
      <c r="H257" s="679">
        <v>35</v>
      </c>
      <c r="I257" s="293">
        <v>4350</v>
      </c>
      <c r="K257" s="293" t="s">
        <v>2653</v>
      </c>
      <c r="L257" s="293" t="e">
        <f t="shared" ca="1" si="1"/>
        <v>#NAME?</v>
      </c>
    </row>
    <row r="258" spans="1:12" x14ac:dyDescent="0.25">
      <c r="A258" s="182" t="s">
        <v>3190</v>
      </c>
      <c r="B258" s="677">
        <v>256</v>
      </c>
      <c r="C258" s="651" t="s">
        <v>2773</v>
      </c>
      <c r="D258" s="645"/>
      <c r="E258" s="645"/>
      <c r="F258" s="645" t="s">
        <v>58</v>
      </c>
      <c r="G258" s="645" t="s">
        <v>534</v>
      </c>
      <c r="H258" s="679">
        <v>36</v>
      </c>
      <c r="I258" s="293">
        <v>4351</v>
      </c>
      <c r="K258" s="293" t="s">
        <v>2653</v>
      </c>
      <c r="L258" s="293" t="e">
        <f t="shared" ca="1" si="1"/>
        <v>#NAME?</v>
      </c>
    </row>
    <row r="259" spans="1:12" x14ac:dyDescent="0.25">
      <c r="A259" s="182" t="s">
        <v>3191</v>
      </c>
      <c r="B259" s="677">
        <v>257</v>
      </c>
      <c r="C259" s="651" t="s">
        <v>2774</v>
      </c>
      <c r="D259" s="645"/>
      <c r="E259" s="645"/>
      <c r="F259" s="645" t="s">
        <v>58</v>
      </c>
      <c r="G259" s="645" t="s">
        <v>534</v>
      </c>
      <c r="H259" s="679">
        <v>37</v>
      </c>
      <c r="I259" s="293">
        <v>4352</v>
      </c>
      <c r="K259" s="293" t="s">
        <v>2653</v>
      </c>
      <c r="L259" s="293" t="e">
        <f t="shared" ca="1" si="1"/>
        <v>#NAME?</v>
      </c>
    </row>
    <row r="260" spans="1:12" x14ac:dyDescent="0.25">
      <c r="A260" s="182" t="s">
        <v>3192</v>
      </c>
      <c r="B260" s="677">
        <v>258</v>
      </c>
      <c r="C260" s="651" t="s">
        <v>2775</v>
      </c>
      <c r="D260" s="645"/>
      <c r="E260" s="645"/>
      <c r="F260" s="645" t="s">
        <v>58</v>
      </c>
      <c r="G260" s="645" t="s">
        <v>534</v>
      </c>
      <c r="H260" s="679">
        <v>38</v>
      </c>
      <c r="I260" s="293">
        <v>4353</v>
      </c>
      <c r="K260" s="293" t="s">
        <v>2653</v>
      </c>
      <c r="L260" s="293" t="e">
        <f t="shared" ca="1" si="1"/>
        <v>#NAME?</v>
      </c>
    </row>
    <row r="261" spans="1:12" x14ac:dyDescent="0.25">
      <c r="A261" s="182" t="s">
        <v>3193</v>
      </c>
      <c r="B261" s="677">
        <v>259</v>
      </c>
      <c r="C261" s="651" t="s">
        <v>2776</v>
      </c>
      <c r="D261" s="645"/>
      <c r="E261" s="645"/>
      <c r="F261" s="645" t="s">
        <v>58</v>
      </c>
      <c r="G261" s="645" t="s">
        <v>534</v>
      </c>
      <c r="H261" s="679">
        <v>39</v>
      </c>
      <c r="I261" s="293">
        <v>4354</v>
      </c>
      <c r="K261" s="293" t="s">
        <v>2653</v>
      </c>
      <c r="L261" s="293" t="e">
        <f t="shared" ca="1" si="1"/>
        <v>#NAME?</v>
      </c>
    </row>
    <row r="262" spans="1:12" x14ac:dyDescent="0.25">
      <c r="A262" s="182" t="s">
        <v>3194</v>
      </c>
      <c r="B262" s="677">
        <v>260</v>
      </c>
      <c r="C262" s="651" t="s">
        <v>2777</v>
      </c>
      <c r="D262" s="645"/>
      <c r="E262" s="645"/>
      <c r="F262" s="645" t="s">
        <v>58</v>
      </c>
      <c r="G262" s="645" t="s">
        <v>534</v>
      </c>
      <c r="H262" s="679">
        <v>40</v>
      </c>
      <c r="I262" s="293">
        <v>4355</v>
      </c>
      <c r="K262" s="293" t="s">
        <v>2653</v>
      </c>
      <c r="L262" s="293" t="e">
        <f t="shared" ca="1" si="1"/>
        <v>#NAME?</v>
      </c>
    </row>
    <row r="263" spans="1:12" x14ac:dyDescent="0.25">
      <c r="A263" s="182" t="s">
        <v>3195</v>
      </c>
      <c r="B263" s="677">
        <v>261</v>
      </c>
      <c r="C263" s="651" t="s">
        <v>2778</v>
      </c>
      <c r="D263" s="645"/>
      <c r="E263" s="645"/>
      <c r="F263" s="645" t="s">
        <v>58</v>
      </c>
      <c r="G263" s="645" t="s">
        <v>534</v>
      </c>
      <c r="H263" s="679">
        <v>41</v>
      </c>
      <c r="I263" s="293">
        <v>4356</v>
      </c>
      <c r="K263" s="293" t="s">
        <v>2653</v>
      </c>
      <c r="L263" s="293" t="e">
        <f t="shared" ca="1" si="1"/>
        <v>#NAME?</v>
      </c>
    </row>
    <row r="264" spans="1:12" x14ac:dyDescent="0.25">
      <c r="A264" s="182" t="s">
        <v>3196</v>
      </c>
      <c r="B264" s="677">
        <v>262</v>
      </c>
      <c r="C264" s="651" t="s">
        <v>2779</v>
      </c>
      <c r="D264" s="645"/>
      <c r="E264" s="645"/>
      <c r="F264" s="645" t="s">
        <v>58</v>
      </c>
      <c r="G264" s="645" t="s">
        <v>534</v>
      </c>
      <c r="H264" s="679">
        <v>42</v>
      </c>
      <c r="I264" s="293">
        <v>4357</v>
      </c>
      <c r="K264" s="293" t="s">
        <v>2653</v>
      </c>
      <c r="L264" s="293" t="e">
        <f t="shared" ca="1" si="1"/>
        <v>#NAME?</v>
      </c>
    </row>
    <row r="265" spans="1:12" x14ac:dyDescent="0.25">
      <c r="A265" s="182" t="s">
        <v>3197</v>
      </c>
      <c r="B265" s="677">
        <v>263</v>
      </c>
      <c r="C265" s="651" t="s">
        <v>2780</v>
      </c>
      <c r="D265" s="645"/>
      <c r="E265" s="645"/>
      <c r="F265" s="645" t="s">
        <v>58</v>
      </c>
      <c r="G265" s="645" t="s">
        <v>534</v>
      </c>
      <c r="H265" s="679">
        <v>43</v>
      </c>
      <c r="I265" s="293">
        <v>4358</v>
      </c>
      <c r="K265" s="293" t="s">
        <v>2653</v>
      </c>
      <c r="L265" s="293" t="e">
        <f t="shared" ca="1" si="1"/>
        <v>#NAME?</v>
      </c>
    </row>
    <row r="266" spans="1:12" x14ac:dyDescent="0.25">
      <c r="A266" s="182" t="s">
        <v>3198</v>
      </c>
      <c r="B266" s="677">
        <v>264</v>
      </c>
      <c r="C266" s="651" t="s">
        <v>2781</v>
      </c>
      <c r="D266" s="645"/>
      <c r="E266" s="645"/>
      <c r="F266" s="645" t="s">
        <v>58</v>
      </c>
      <c r="G266" s="645" t="s">
        <v>534</v>
      </c>
      <c r="H266" s="679">
        <v>44</v>
      </c>
      <c r="I266" s="293">
        <v>4359</v>
      </c>
      <c r="K266" s="293" t="s">
        <v>2653</v>
      </c>
      <c r="L266" s="293" t="e">
        <f t="shared" ca="1" si="1"/>
        <v>#NAME?</v>
      </c>
    </row>
    <row r="267" spans="1:12" x14ac:dyDescent="0.25">
      <c r="A267" s="182" t="s">
        <v>3199</v>
      </c>
      <c r="B267" s="677">
        <v>265</v>
      </c>
      <c r="C267" s="651" t="s">
        <v>2782</v>
      </c>
      <c r="D267" s="645"/>
      <c r="E267" s="645"/>
      <c r="F267" s="645" t="s">
        <v>58</v>
      </c>
      <c r="G267" s="645" t="s">
        <v>534</v>
      </c>
      <c r="H267" s="679">
        <v>45</v>
      </c>
      <c r="I267" s="293">
        <v>4360</v>
      </c>
      <c r="K267" s="293" t="s">
        <v>2653</v>
      </c>
      <c r="L267" s="293" t="e">
        <f t="shared" ca="1" si="1"/>
        <v>#NAME?</v>
      </c>
    </row>
    <row r="268" spans="1:12" x14ac:dyDescent="0.25">
      <c r="A268" s="182" t="s">
        <v>3200</v>
      </c>
      <c r="B268" s="677">
        <v>266</v>
      </c>
      <c r="C268" s="651" t="s">
        <v>2783</v>
      </c>
      <c r="D268" s="645"/>
      <c r="E268" s="645"/>
      <c r="F268" s="645" t="s">
        <v>58</v>
      </c>
      <c r="G268" s="645" t="s">
        <v>534</v>
      </c>
      <c r="H268" s="679">
        <v>46</v>
      </c>
      <c r="I268" s="293">
        <v>4361</v>
      </c>
      <c r="K268" s="293" t="s">
        <v>2653</v>
      </c>
      <c r="L268" s="293" t="e">
        <f t="shared" ca="1" si="1"/>
        <v>#NAME?</v>
      </c>
    </row>
    <row r="269" spans="1:12" x14ac:dyDescent="0.25">
      <c r="A269" s="182" t="s">
        <v>3201</v>
      </c>
      <c r="B269" s="677">
        <v>267</v>
      </c>
      <c r="C269" s="651" t="s">
        <v>2784</v>
      </c>
      <c r="D269" s="645"/>
      <c r="E269" s="645"/>
      <c r="F269" s="645" t="s">
        <v>58</v>
      </c>
      <c r="G269" s="645" t="s">
        <v>534</v>
      </c>
      <c r="H269" s="679">
        <v>47</v>
      </c>
      <c r="I269" s="293">
        <v>4362</v>
      </c>
      <c r="K269" s="293" t="s">
        <v>2653</v>
      </c>
      <c r="L269" s="293" t="e">
        <f t="shared" ca="1" si="1"/>
        <v>#NAME?</v>
      </c>
    </row>
    <row r="270" spans="1:12" x14ac:dyDescent="0.25">
      <c r="A270" s="182" t="s">
        <v>3202</v>
      </c>
      <c r="B270" s="677">
        <v>268</v>
      </c>
      <c r="C270" s="651" t="s">
        <v>2785</v>
      </c>
      <c r="D270" s="645"/>
      <c r="E270" s="645"/>
      <c r="F270" s="645" t="s">
        <v>58</v>
      </c>
      <c r="G270" s="645" t="s">
        <v>534</v>
      </c>
      <c r="H270" s="679">
        <v>48</v>
      </c>
      <c r="I270" s="293">
        <v>4363</v>
      </c>
      <c r="K270" s="293" t="s">
        <v>2653</v>
      </c>
      <c r="L270" s="293" t="e">
        <f t="shared" ref="L270:L333" ca="1" si="2">_xlfn.TEXTJOIN(,,K270,C270)</f>
        <v>#NAME?</v>
      </c>
    </row>
    <row r="271" spans="1:12" x14ac:dyDescent="0.25">
      <c r="A271" s="182" t="s">
        <v>3203</v>
      </c>
      <c r="B271" s="677">
        <v>269</v>
      </c>
      <c r="C271" s="651" t="s">
        <v>2786</v>
      </c>
      <c r="D271" s="645"/>
      <c r="E271" s="645"/>
      <c r="F271" s="645" t="s">
        <v>58</v>
      </c>
      <c r="G271" s="645" t="s">
        <v>534</v>
      </c>
      <c r="H271" s="679">
        <v>49</v>
      </c>
      <c r="I271" s="293">
        <v>4364</v>
      </c>
      <c r="K271" s="293" t="s">
        <v>2653</v>
      </c>
      <c r="L271" s="293" t="e">
        <f t="shared" ca="1" si="2"/>
        <v>#NAME?</v>
      </c>
    </row>
    <row r="272" spans="1:12" x14ac:dyDescent="0.25">
      <c r="A272" s="182" t="s">
        <v>3204</v>
      </c>
      <c r="B272" s="677">
        <v>270</v>
      </c>
      <c r="C272" s="651" t="s">
        <v>2787</v>
      </c>
      <c r="D272" s="645"/>
      <c r="E272" s="645"/>
      <c r="F272" s="645" t="s">
        <v>58</v>
      </c>
      <c r="G272" s="645" t="s">
        <v>534</v>
      </c>
      <c r="H272" s="679">
        <v>50</v>
      </c>
      <c r="I272" s="293">
        <v>4365</v>
      </c>
      <c r="K272" s="293" t="s">
        <v>2653</v>
      </c>
      <c r="L272" s="293" t="e">
        <f t="shared" ca="1" si="2"/>
        <v>#NAME?</v>
      </c>
    </row>
    <row r="273" spans="1:12" x14ac:dyDescent="0.25">
      <c r="A273" s="182" t="s">
        <v>3205</v>
      </c>
      <c r="B273" s="677">
        <v>271</v>
      </c>
      <c r="C273" s="651" t="s">
        <v>2788</v>
      </c>
      <c r="D273" s="645"/>
      <c r="E273" s="645"/>
      <c r="F273" s="645" t="s">
        <v>58</v>
      </c>
      <c r="G273" s="645" t="s">
        <v>534</v>
      </c>
      <c r="H273" s="679">
        <v>51</v>
      </c>
      <c r="I273" s="293">
        <v>4366</v>
      </c>
      <c r="K273" s="293" t="s">
        <v>2653</v>
      </c>
      <c r="L273" s="293" t="e">
        <f t="shared" ca="1" si="2"/>
        <v>#NAME?</v>
      </c>
    </row>
    <row r="274" spans="1:12" x14ac:dyDescent="0.25">
      <c r="A274" s="182" t="s">
        <v>3206</v>
      </c>
      <c r="B274" s="677">
        <v>272</v>
      </c>
      <c r="C274" s="651" t="s">
        <v>2789</v>
      </c>
      <c r="D274" s="645"/>
      <c r="E274" s="645"/>
      <c r="F274" s="645" t="s">
        <v>58</v>
      </c>
      <c r="G274" s="645" t="s">
        <v>534</v>
      </c>
      <c r="H274" s="679">
        <v>52</v>
      </c>
      <c r="I274" s="293">
        <v>4367</v>
      </c>
      <c r="K274" s="293" t="s">
        <v>2653</v>
      </c>
      <c r="L274" s="293" t="e">
        <f t="shared" ca="1" si="2"/>
        <v>#NAME?</v>
      </c>
    </row>
    <row r="275" spans="1:12" x14ac:dyDescent="0.25">
      <c r="A275" s="182" t="s">
        <v>3207</v>
      </c>
      <c r="B275" s="677">
        <v>273</v>
      </c>
      <c r="C275" s="651" t="s">
        <v>2790</v>
      </c>
      <c r="D275" s="645"/>
      <c r="E275" s="645"/>
      <c r="F275" s="645" t="s">
        <v>58</v>
      </c>
      <c r="G275" s="645" t="s">
        <v>534</v>
      </c>
      <c r="H275" s="679">
        <v>53</v>
      </c>
      <c r="I275" s="293">
        <v>4368</v>
      </c>
      <c r="K275" s="293" t="s">
        <v>2653</v>
      </c>
      <c r="L275" s="293" t="e">
        <f t="shared" ca="1" si="2"/>
        <v>#NAME?</v>
      </c>
    </row>
    <row r="276" spans="1:12" x14ac:dyDescent="0.25">
      <c r="A276" s="182" t="s">
        <v>3208</v>
      </c>
      <c r="B276" s="677">
        <v>274</v>
      </c>
      <c r="C276" s="651" t="s">
        <v>2791</v>
      </c>
      <c r="D276" s="645"/>
      <c r="E276" s="645"/>
      <c r="F276" s="645" t="s">
        <v>58</v>
      </c>
      <c r="G276" s="645" t="s">
        <v>534</v>
      </c>
      <c r="H276" s="679">
        <v>54</v>
      </c>
      <c r="I276" s="293">
        <v>4369</v>
      </c>
      <c r="K276" s="293" t="s">
        <v>2653</v>
      </c>
      <c r="L276" s="293" t="e">
        <f t="shared" ca="1" si="2"/>
        <v>#NAME?</v>
      </c>
    </row>
    <row r="277" spans="1:12" x14ac:dyDescent="0.25">
      <c r="A277" s="182" t="s">
        <v>3209</v>
      </c>
      <c r="B277" s="677">
        <v>275</v>
      </c>
      <c r="C277" s="651" t="s">
        <v>2792</v>
      </c>
      <c r="D277" s="645"/>
      <c r="E277" s="645"/>
      <c r="F277" s="645" t="s">
        <v>58</v>
      </c>
      <c r="G277" s="645" t="s">
        <v>534</v>
      </c>
      <c r="H277" s="679">
        <v>55</v>
      </c>
      <c r="I277" s="293">
        <v>4370</v>
      </c>
      <c r="K277" s="293" t="s">
        <v>2653</v>
      </c>
      <c r="L277" s="293" t="e">
        <f t="shared" ca="1" si="2"/>
        <v>#NAME?</v>
      </c>
    </row>
    <row r="278" spans="1:12" x14ac:dyDescent="0.25">
      <c r="A278" s="182" t="s">
        <v>3210</v>
      </c>
      <c r="B278" s="677">
        <v>276</v>
      </c>
      <c r="C278" s="651" t="s">
        <v>2793</v>
      </c>
      <c r="D278" s="645"/>
      <c r="E278" s="645"/>
      <c r="F278" s="645" t="s">
        <v>58</v>
      </c>
      <c r="G278" s="645" t="s">
        <v>534</v>
      </c>
      <c r="H278" s="679">
        <v>56</v>
      </c>
      <c r="I278" s="293">
        <v>4371</v>
      </c>
      <c r="K278" s="293" t="s">
        <v>2653</v>
      </c>
      <c r="L278" s="293" t="e">
        <f t="shared" ca="1" si="2"/>
        <v>#NAME?</v>
      </c>
    </row>
    <row r="279" spans="1:12" x14ac:dyDescent="0.25">
      <c r="A279" s="182" t="s">
        <v>3211</v>
      </c>
      <c r="B279" s="677">
        <v>277</v>
      </c>
      <c r="C279" s="651" t="s">
        <v>2794</v>
      </c>
      <c r="D279" s="645"/>
      <c r="E279" s="645"/>
      <c r="F279" s="645" t="s">
        <v>58</v>
      </c>
      <c r="G279" s="645" t="s">
        <v>534</v>
      </c>
      <c r="H279" s="679">
        <v>57</v>
      </c>
      <c r="I279" s="293">
        <v>4372</v>
      </c>
      <c r="K279" s="293" t="s">
        <v>2653</v>
      </c>
      <c r="L279" s="293" t="e">
        <f t="shared" ca="1" si="2"/>
        <v>#NAME?</v>
      </c>
    </row>
    <row r="280" spans="1:12" x14ac:dyDescent="0.25">
      <c r="A280" s="182" t="s">
        <v>3212</v>
      </c>
      <c r="B280" s="677">
        <v>278</v>
      </c>
      <c r="C280" s="651" t="s">
        <v>2795</v>
      </c>
      <c r="D280" s="645"/>
      <c r="E280" s="645"/>
      <c r="F280" s="645" t="s">
        <v>58</v>
      </c>
      <c r="G280" s="645" t="s">
        <v>534</v>
      </c>
      <c r="H280" s="679">
        <v>58</v>
      </c>
      <c r="I280" s="293">
        <v>4373</v>
      </c>
      <c r="K280" s="293" t="s">
        <v>2653</v>
      </c>
      <c r="L280" s="293" t="e">
        <f t="shared" ca="1" si="2"/>
        <v>#NAME?</v>
      </c>
    </row>
    <row r="281" spans="1:12" x14ac:dyDescent="0.25">
      <c r="A281" s="182" t="s">
        <v>3213</v>
      </c>
      <c r="B281" s="677">
        <v>279</v>
      </c>
      <c r="C281" s="651" t="s">
        <v>2796</v>
      </c>
      <c r="D281" s="645"/>
      <c r="E281" s="645"/>
      <c r="F281" s="645" t="s">
        <v>58</v>
      </c>
      <c r="G281" s="645" t="s">
        <v>534</v>
      </c>
      <c r="H281" s="679">
        <v>59</v>
      </c>
      <c r="I281" s="293">
        <v>4374</v>
      </c>
      <c r="K281" s="293" t="s">
        <v>2653</v>
      </c>
      <c r="L281" s="293" t="e">
        <f t="shared" ca="1" si="2"/>
        <v>#NAME?</v>
      </c>
    </row>
    <row r="282" spans="1:12" x14ac:dyDescent="0.25">
      <c r="A282" s="182" t="s">
        <v>3214</v>
      </c>
      <c r="B282" s="677">
        <v>280</v>
      </c>
      <c r="C282" s="651" t="s">
        <v>2797</v>
      </c>
      <c r="D282" s="645"/>
      <c r="E282" s="645"/>
      <c r="F282" s="645" t="s">
        <v>58</v>
      </c>
      <c r="G282" s="645" t="s">
        <v>534</v>
      </c>
      <c r="H282" s="679">
        <v>60</v>
      </c>
      <c r="I282" s="293">
        <v>4375</v>
      </c>
      <c r="K282" s="293" t="s">
        <v>2653</v>
      </c>
      <c r="L282" s="293" t="e">
        <f t="shared" ca="1" si="2"/>
        <v>#NAME?</v>
      </c>
    </row>
    <row r="283" spans="1:12" ht="15" customHeight="1" x14ac:dyDescent="0.25">
      <c r="A283" s="182" t="s">
        <v>3215</v>
      </c>
      <c r="B283" s="677">
        <v>281</v>
      </c>
      <c r="C283" s="651" t="s">
        <v>2798</v>
      </c>
      <c r="D283" s="645"/>
      <c r="E283" s="645"/>
      <c r="F283" s="645" t="s">
        <v>58</v>
      </c>
      <c r="G283" s="645" t="s">
        <v>534</v>
      </c>
      <c r="H283" s="679">
        <v>61</v>
      </c>
      <c r="I283" s="293">
        <v>4376</v>
      </c>
      <c r="K283" s="293" t="s">
        <v>2653</v>
      </c>
      <c r="L283" s="293" t="e">
        <f t="shared" ca="1" si="2"/>
        <v>#NAME?</v>
      </c>
    </row>
    <row r="284" spans="1:12" ht="15" customHeight="1" x14ac:dyDescent="0.25">
      <c r="A284" s="182" t="s">
        <v>3216</v>
      </c>
      <c r="B284" s="677">
        <v>282</v>
      </c>
      <c r="C284" s="652" t="s">
        <v>2799</v>
      </c>
      <c r="D284" s="645"/>
      <c r="E284" s="645"/>
      <c r="F284" s="645" t="s">
        <v>58</v>
      </c>
      <c r="G284" s="645" t="s">
        <v>534</v>
      </c>
      <c r="H284" s="679">
        <v>62</v>
      </c>
      <c r="I284" s="293">
        <v>4377</v>
      </c>
      <c r="K284" s="293" t="s">
        <v>2653</v>
      </c>
      <c r="L284" s="293" t="e">
        <f t="shared" ca="1" si="2"/>
        <v>#NAME?</v>
      </c>
    </row>
    <row r="285" spans="1:12" ht="15" customHeight="1" x14ac:dyDescent="0.25">
      <c r="A285" s="182" t="s">
        <v>3217</v>
      </c>
      <c r="B285" s="677">
        <v>283</v>
      </c>
      <c r="C285" s="652" t="s">
        <v>2800</v>
      </c>
      <c r="D285" s="645"/>
      <c r="E285" s="645"/>
      <c r="F285" s="645" t="s">
        <v>58</v>
      </c>
      <c r="G285" s="645" t="s">
        <v>534</v>
      </c>
      <c r="H285" s="679">
        <v>63</v>
      </c>
      <c r="I285" s="293">
        <v>4378</v>
      </c>
      <c r="K285" s="293" t="s">
        <v>2653</v>
      </c>
      <c r="L285" s="293" t="e">
        <f t="shared" ca="1" si="2"/>
        <v>#NAME?</v>
      </c>
    </row>
    <row r="286" spans="1:12" ht="15" customHeight="1" x14ac:dyDescent="0.25">
      <c r="A286" s="182" t="s">
        <v>3218</v>
      </c>
      <c r="B286" s="677">
        <v>284</v>
      </c>
      <c r="C286" s="652" t="s">
        <v>2801</v>
      </c>
      <c r="D286" s="645"/>
      <c r="E286" s="645"/>
      <c r="F286" s="645" t="s">
        <v>58</v>
      </c>
      <c r="G286" s="645" t="s">
        <v>534</v>
      </c>
      <c r="H286" s="679">
        <v>64</v>
      </c>
      <c r="I286" s="293">
        <v>4379</v>
      </c>
      <c r="K286" s="293" t="s">
        <v>2653</v>
      </c>
      <c r="L286" s="293" t="e">
        <f t="shared" ca="1" si="2"/>
        <v>#NAME?</v>
      </c>
    </row>
    <row r="287" spans="1:12" x14ac:dyDescent="0.25">
      <c r="A287" s="182" t="s">
        <v>3219</v>
      </c>
      <c r="B287" s="677">
        <v>285</v>
      </c>
      <c r="C287" s="652" t="s">
        <v>2802</v>
      </c>
      <c r="D287" s="645"/>
      <c r="E287" s="645"/>
      <c r="F287" s="645" t="s">
        <v>58</v>
      </c>
      <c r="G287" s="645" t="s">
        <v>534</v>
      </c>
      <c r="H287" s="679">
        <v>65</v>
      </c>
      <c r="I287" s="293">
        <v>4380</v>
      </c>
      <c r="K287" s="293" t="s">
        <v>2653</v>
      </c>
      <c r="L287" s="293" t="e">
        <f t="shared" ca="1" si="2"/>
        <v>#NAME?</v>
      </c>
    </row>
    <row r="288" spans="1:12" x14ac:dyDescent="0.25">
      <c r="A288" s="182" t="s">
        <v>3220</v>
      </c>
      <c r="B288" s="677">
        <v>286</v>
      </c>
      <c r="C288" s="652" t="s">
        <v>2803</v>
      </c>
      <c r="D288" s="645"/>
      <c r="E288" s="645"/>
      <c r="F288" s="645" t="s">
        <v>58</v>
      </c>
      <c r="G288" s="645" t="s">
        <v>534</v>
      </c>
      <c r="H288" s="679">
        <v>66</v>
      </c>
      <c r="I288" s="293">
        <v>4381</v>
      </c>
      <c r="K288" s="293" t="s">
        <v>2653</v>
      </c>
      <c r="L288" s="293" t="e">
        <f t="shared" ca="1" si="2"/>
        <v>#NAME?</v>
      </c>
    </row>
    <row r="289" spans="1:12" x14ac:dyDescent="0.25">
      <c r="A289" s="182" t="s">
        <v>3221</v>
      </c>
      <c r="B289" s="677">
        <v>287</v>
      </c>
      <c r="C289" s="652" t="s">
        <v>2804</v>
      </c>
      <c r="D289" s="645"/>
      <c r="E289" s="645"/>
      <c r="F289" s="645" t="s">
        <v>58</v>
      </c>
      <c r="G289" s="645" t="s">
        <v>534</v>
      </c>
      <c r="H289" s="679">
        <v>67</v>
      </c>
      <c r="I289" s="293">
        <v>4382</v>
      </c>
      <c r="K289" s="293" t="s">
        <v>2653</v>
      </c>
      <c r="L289" s="293" t="e">
        <f t="shared" ca="1" si="2"/>
        <v>#NAME?</v>
      </c>
    </row>
    <row r="290" spans="1:12" x14ac:dyDescent="0.25">
      <c r="A290" s="182" t="s">
        <v>3222</v>
      </c>
      <c r="B290" s="677">
        <v>288</v>
      </c>
      <c r="C290" s="652" t="s">
        <v>2805</v>
      </c>
      <c r="D290" s="645"/>
      <c r="E290" s="645"/>
      <c r="F290" s="645" t="s">
        <v>58</v>
      </c>
      <c r="G290" s="645" t="s">
        <v>534</v>
      </c>
      <c r="H290" s="679">
        <v>68</v>
      </c>
      <c r="I290" s="293">
        <v>4383</v>
      </c>
      <c r="K290" s="293" t="s">
        <v>2653</v>
      </c>
      <c r="L290" s="293" t="e">
        <f t="shared" ca="1" si="2"/>
        <v>#NAME?</v>
      </c>
    </row>
    <row r="291" spans="1:12" x14ac:dyDescent="0.25">
      <c r="A291" s="182" t="s">
        <v>3223</v>
      </c>
      <c r="B291" s="677">
        <v>289</v>
      </c>
      <c r="C291" s="652" t="s">
        <v>2806</v>
      </c>
      <c r="D291" s="645"/>
      <c r="E291" s="645"/>
      <c r="F291" s="645" t="s">
        <v>58</v>
      </c>
      <c r="G291" s="645" t="s">
        <v>534</v>
      </c>
      <c r="H291" s="679">
        <v>69</v>
      </c>
      <c r="I291" s="293">
        <v>4384</v>
      </c>
      <c r="K291" s="293" t="s">
        <v>2653</v>
      </c>
      <c r="L291" s="293" t="e">
        <f t="shared" ca="1" si="2"/>
        <v>#NAME?</v>
      </c>
    </row>
    <row r="292" spans="1:12" x14ac:dyDescent="0.25">
      <c r="A292" s="182" t="s">
        <v>3224</v>
      </c>
      <c r="B292" s="677">
        <v>290</v>
      </c>
      <c r="C292" s="651" t="s">
        <v>2807</v>
      </c>
      <c r="D292" s="645"/>
      <c r="E292" s="645"/>
      <c r="F292" s="645" t="s">
        <v>58</v>
      </c>
      <c r="G292" s="645" t="s">
        <v>534</v>
      </c>
      <c r="H292" s="679">
        <v>70</v>
      </c>
      <c r="I292" s="293">
        <v>4385</v>
      </c>
      <c r="K292" s="293" t="s">
        <v>2653</v>
      </c>
      <c r="L292" s="293" t="e">
        <f t="shared" ca="1" si="2"/>
        <v>#NAME?</v>
      </c>
    </row>
    <row r="293" spans="1:12" x14ac:dyDescent="0.25">
      <c r="A293" s="182" t="s">
        <v>3225</v>
      </c>
      <c r="B293" s="677">
        <v>291</v>
      </c>
      <c r="C293" s="651" t="s">
        <v>2808</v>
      </c>
      <c r="D293" s="645"/>
      <c r="E293" s="645"/>
      <c r="F293" s="645" t="s">
        <v>58</v>
      </c>
      <c r="G293" s="645" t="s">
        <v>534</v>
      </c>
      <c r="H293" s="679">
        <v>71</v>
      </c>
      <c r="I293" s="293">
        <v>4386</v>
      </c>
      <c r="K293" s="293" t="s">
        <v>2653</v>
      </c>
      <c r="L293" s="293" t="e">
        <f t="shared" ca="1" si="2"/>
        <v>#NAME?</v>
      </c>
    </row>
    <row r="294" spans="1:12" x14ac:dyDescent="0.25">
      <c r="A294" s="182" t="s">
        <v>3226</v>
      </c>
      <c r="B294" s="677">
        <v>292</v>
      </c>
      <c r="C294" s="651" t="s">
        <v>2809</v>
      </c>
      <c r="D294" s="645"/>
      <c r="E294" s="645"/>
      <c r="F294" s="645" t="s">
        <v>58</v>
      </c>
      <c r="G294" s="645" t="s">
        <v>534</v>
      </c>
      <c r="H294" s="679">
        <v>72</v>
      </c>
      <c r="I294" s="293">
        <v>4387</v>
      </c>
      <c r="K294" s="293" t="s">
        <v>2653</v>
      </c>
      <c r="L294" s="293" t="e">
        <f t="shared" ca="1" si="2"/>
        <v>#NAME?</v>
      </c>
    </row>
    <row r="295" spans="1:12" x14ac:dyDescent="0.25">
      <c r="A295" s="182" t="s">
        <v>3227</v>
      </c>
      <c r="B295" s="677">
        <v>293</v>
      </c>
      <c r="C295" s="652" t="s">
        <v>2810</v>
      </c>
      <c r="D295" s="645"/>
      <c r="E295" s="645"/>
      <c r="F295" s="645" t="s">
        <v>58</v>
      </c>
      <c r="G295" s="645" t="s">
        <v>534</v>
      </c>
      <c r="H295" s="679">
        <v>73</v>
      </c>
      <c r="I295" s="293">
        <v>4388</v>
      </c>
      <c r="K295" s="293" t="s">
        <v>2653</v>
      </c>
      <c r="L295" s="293" t="e">
        <f t="shared" ca="1" si="2"/>
        <v>#NAME?</v>
      </c>
    </row>
    <row r="296" spans="1:12" x14ac:dyDescent="0.25">
      <c r="A296" s="182" t="s">
        <v>3228</v>
      </c>
      <c r="B296" s="677">
        <v>294</v>
      </c>
      <c r="C296" s="652" t="s">
        <v>2811</v>
      </c>
      <c r="D296" s="645"/>
      <c r="E296" s="645"/>
      <c r="F296" s="645" t="s">
        <v>58</v>
      </c>
      <c r="G296" s="645" t="s">
        <v>534</v>
      </c>
      <c r="H296" s="679">
        <v>74</v>
      </c>
      <c r="I296" s="293">
        <v>4389</v>
      </c>
      <c r="K296" s="293" t="s">
        <v>2653</v>
      </c>
      <c r="L296" s="293" t="e">
        <f t="shared" ca="1" si="2"/>
        <v>#NAME?</v>
      </c>
    </row>
    <row r="297" spans="1:12" x14ac:dyDescent="0.25">
      <c r="A297" s="182" t="s">
        <v>3229</v>
      </c>
      <c r="B297" s="677">
        <v>295</v>
      </c>
      <c r="C297" s="652" t="s">
        <v>2812</v>
      </c>
      <c r="D297" s="645"/>
      <c r="E297" s="645"/>
      <c r="F297" s="645" t="s">
        <v>58</v>
      </c>
      <c r="G297" s="645" t="s">
        <v>534</v>
      </c>
      <c r="H297" s="679">
        <v>75</v>
      </c>
      <c r="I297" s="293">
        <v>4390</v>
      </c>
      <c r="K297" s="293" t="s">
        <v>2653</v>
      </c>
      <c r="L297" s="293" t="e">
        <f t="shared" ca="1" si="2"/>
        <v>#NAME?</v>
      </c>
    </row>
    <row r="298" spans="1:12" x14ac:dyDescent="0.25">
      <c r="A298" s="182" t="s">
        <v>3230</v>
      </c>
      <c r="B298" s="677">
        <v>296</v>
      </c>
      <c r="C298" s="652" t="s">
        <v>2813</v>
      </c>
      <c r="D298" s="645"/>
      <c r="E298" s="645"/>
      <c r="F298" s="645" t="s">
        <v>58</v>
      </c>
      <c r="G298" s="645" t="s">
        <v>534</v>
      </c>
      <c r="H298" s="679">
        <v>76</v>
      </c>
      <c r="I298" s="293">
        <v>4391</v>
      </c>
      <c r="K298" s="293" t="s">
        <v>2653</v>
      </c>
      <c r="L298" s="293" t="e">
        <f t="shared" ca="1" si="2"/>
        <v>#NAME?</v>
      </c>
    </row>
    <row r="299" spans="1:12" x14ac:dyDescent="0.25">
      <c r="A299" s="182" t="s">
        <v>3231</v>
      </c>
      <c r="B299" s="677">
        <v>297</v>
      </c>
      <c r="C299" s="652" t="s">
        <v>2814</v>
      </c>
      <c r="D299" s="645"/>
      <c r="E299" s="645"/>
      <c r="F299" s="645" t="s">
        <v>58</v>
      </c>
      <c r="G299" s="645" t="s">
        <v>534</v>
      </c>
      <c r="H299" s="679">
        <v>77</v>
      </c>
      <c r="I299" s="293">
        <v>4392</v>
      </c>
      <c r="K299" s="293" t="s">
        <v>2653</v>
      </c>
      <c r="L299" s="293" t="e">
        <f t="shared" ca="1" si="2"/>
        <v>#NAME?</v>
      </c>
    </row>
    <row r="300" spans="1:12" x14ac:dyDescent="0.25">
      <c r="A300" s="182" t="s">
        <v>3232</v>
      </c>
      <c r="B300" s="677">
        <v>298</v>
      </c>
      <c r="C300" s="652" t="s">
        <v>2815</v>
      </c>
      <c r="D300" s="645"/>
      <c r="E300" s="645"/>
      <c r="F300" s="645" t="s">
        <v>58</v>
      </c>
      <c r="G300" s="645" t="s">
        <v>534</v>
      </c>
      <c r="H300" s="679">
        <v>78</v>
      </c>
      <c r="I300" s="293">
        <v>4393</v>
      </c>
      <c r="K300" s="293" t="s">
        <v>2653</v>
      </c>
      <c r="L300" s="293" t="e">
        <f t="shared" ca="1" si="2"/>
        <v>#NAME?</v>
      </c>
    </row>
    <row r="301" spans="1:12" x14ac:dyDescent="0.25">
      <c r="A301" s="182" t="s">
        <v>3233</v>
      </c>
      <c r="B301" s="677">
        <v>299</v>
      </c>
      <c r="C301" s="652" t="s">
        <v>2816</v>
      </c>
      <c r="D301" s="645"/>
      <c r="E301" s="645"/>
      <c r="F301" s="645" t="s">
        <v>58</v>
      </c>
      <c r="G301" s="645" t="s">
        <v>534</v>
      </c>
      <c r="H301" s="679">
        <v>79</v>
      </c>
      <c r="I301" s="293">
        <v>4394</v>
      </c>
      <c r="K301" s="293" t="s">
        <v>2653</v>
      </c>
      <c r="L301" s="293" t="e">
        <f t="shared" ca="1" si="2"/>
        <v>#NAME?</v>
      </c>
    </row>
    <row r="302" spans="1:12" x14ac:dyDescent="0.25">
      <c r="A302" s="182" t="s">
        <v>3234</v>
      </c>
      <c r="B302" s="677">
        <v>300</v>
      </c>
      <c r="C302" s="651" t="s">
        <v>2817</v>
      </c>
      <c r="D302" s="645"/>
      <c r="E302" s="645"/>
      <c r="F302" s="645" t="s">
        <v>58</v>
      </c>
      <c r="G302" s="645" t="s">
        <v>534</v>
      </c>
      <c r="H302" s="679">
        <v>80</v>
      </c>
      <c r="I302" s="293">
        <v>4395</v>
      </c>
      <c r="K302" s="293" t="s">
        <v>2653</v>
      </c>
      <c r="L302" s="293" t="e">
        <f t="shared" ca="1" si="2"/>
        <v>#NAME?</v>
      </c>
    </row>
    <row r="303" spans="1:12" x14ac:dyDescent="0.25">
      <c r="A303" s="182" t="s">
        <v>3235</v>
      </c>
      <c r="B303" s="677">
        <v>301</v>
      </c>
      <c r="C303" s="651" t="s">
        <v>2818</v>
      </c>
      <c r="D303" s="645"/>
      <c r="E303" s="645"/>
      <c r="F303" s="645" t="s">
        <v>58</v>
      </c>
      <c r="G303" s="645" t="s">
        <v>534</v>
      </c>
      <c r="H303" s="679">
        <v>81</v>
      </c>
      <c r="I303" s="293">
        <v>4396</v>
      </c>
      <c r="K303" s="293" t="s">
        <v>2653</v>
      </c>
      <c r="L303" s="293" t="e">
        <f t="shared" ca="1" si="2"/>
        <v>#NAME?</v>
      </c>
    </row>
    <row r="304" spans="1:12" x14ac:dyDescent="0.25">
      <c r="A304" s="182" t="s">
        <v>3236</v>
      </c>
      <c r="B304" s="677">
        <v>302</v>
      </c>
      <c r="C304" s="652" t="s">
        <v>2819</v>
      </c>
      <c r="D304" s="645"/>
      <c r="E304" s="645"/>
      <c r="F304" s="645" t="s">
        <v>58</v>
      </c>
      <c r="G304" s="645" t="s">
        <v>534</v>
      </c>
      <c r="H304" s="679">
        <v>82</v>
      </c>
      <c r="I304" s="293">
        <v>4397</v>
      </c>
      <c r="K304" s="293" t="s">
        <v>2653</v>
      </c>
      <c r="L304" s="293" t="e">
        <f t="shared" ca="1" si="2"/>
        <v>#NAME?</v>
      </c>
    </row>
    <row r="305" spans="1:12" x14ac:dyDescent="0.25">
      <c r="A305" s="182" t="s">
        <v>3237</v>
      </c>
      <c r="B305" s="677">
        <v>303</v>
      </c>
      <c r="C305" s="649" t="s">
        <v>2820</v>
      </c>
      <c r="D305" s="645"/>
      <c r="E305" s="645"/>
      <c r="F305" s="645" t="s">
        <v>58</v>
      </c>
      <c r="G305" s="645" t="s">
        <v>535</v>
      </c>
      <c r="H305" s="679">
        <v>1</v>
      </c>
      <c r="I305" s="293">
        <v>4398</v>
      </c>
      <c r="K305" s="293" t="s">
        <v>2654</v>
      </c>
      <c r="L305" s="293" t="e">
        <f t="shared" ca="1" si="2"/>
        <v>#NAME?</v>
      </c>
    </row>
    <row r="306" spans="1:12" x14ac:dyDescent="0.25">
      <c r="A306" s="182" t="s">
        <v>3238</v>
      </c>
      <c r="B306" s="677">
        <v>304</v>
      </c>
      <c r="C306" s="649" t="s">
        <v>2821</v>
      </c>
      <c r="D306" s="645"/>
      <c r="E306" s="645"/>
      <c r="F306" s="645" t="s">
        <v>58</v>
      </c>
      <c r="G306" s="645" t="s">
        <v>535</v>
      </c>
      <c r="H306" s="679">
        <v>2</v>
      </c>
      <c r="I306" s="293">
        <v>4399</v>
      </c>
      <c r="K306" s="293" t="s">
        <v>2654</v>
      </c>
      <c r="L306" s="293" t="e">
        <f t="shared" ca="1" si="2"/>
        <v>#NAME?</v>
      </c>
    </row>
    <row r="307" spans="1:12" x14ac:dyDescent="0.25">
      <c r="A307" s="182" t="s">
        <v>3239</v>
      </c>
      <c r="B307" s="677">
        <v>305</v>
      </c>
      <c r="C307" s="649" t="s">
        <v>2822</v>
      </c>
      <c r="D307" s="645"/>
      <c r="E307" s="645"/>
      <c r="F307" s="645" t="s">
        <v>58</v>
      </c>
      <c r="G307" s="645" t="s">
        <v>535</v>
      </c>
      <c r="H307" s="679">
        <v>3</v>
      </c>
      <c r="I307" s="293">
        <v>4400</v>
      </c>
      <c r="K307" s="293" t="s">
        <v>2654</v>
      </c>
      <c r="L307" s="293" t="e">
        <f t="shared" ca="1" si="2"/>
        <v>#NAME?</v>
      </c>
    </row>
    <row r="308" spans="1:12" x14ac:dyDescent="0.25">
      <c r="A308" s="182" t="s">
        <v>3240</v>
      </c>
      <c r="B308" s="677">
        <v>306</v>
      </c>
      <c r="C308" s="649" t="s">
        <v>2823</v>
      </c>
      <c r="D308" s="645"/>
      <c r="E308" s="645"/>
      <c r="F308" s="645" t="s">
        <v>58</v>
      </c>
      <c r="G308" s="645" t="s">
        <v>535</v>
      </c>
      <c r="H308" s="679">
        <v>4</v>
      </c>
      <c r="I308" s="293">
        <v>4401</v>
      </c>
      <c r="K308" s="293" t="s">
        <v>2654</v>
      </c>
      <c r="L308" s="293" t="e">
        <f t="shared" ca="1" si="2"/>
        <v>#NAME?</v>
      </c>
    </row>
    <row r="309" spans="1:12" x14ac:dyDescent="0.25">
      <c r="A309" s="182" t="s">
        <v>3241</v>
      </c>
      <c r="B309" s="677">
        <v>307</v>
      </c>
      <c r="C309" s="649" t="s">
        <v>2824</v>
      </c>
      <c r="D309" s="645"/>
      <c r="E309" s="645"/>
      <c r="F309" s="645" t="s">
        <v>58</v>
      </c>
      <c r="G309" s="645" t="s">
        <v>535</v>
      </c>
      <c r="H309" s="679">
        <v>5</v>
      </c>
      <c r="I309" s="293">
        <v>4402</v>
      </c>
      <c r="K309" s="293" t="s">
        <v>2654</v>
      </c>
      <c r="L309" s="293" t="e">
        <f t="shared" ca="1" si="2"/>
        <v>#NAME?</v>
      </c>
    </row>
    <row r="310" spans="1:12" x14ac:dyDescent="0.25">
      <c r="A310" s="182" t="s">
        <v>3242</v>
      </c>
      <c r="B310" s="677">
        <v>308</v>
      </c>
      <c r="C310" s="649" t="s">
        <v>2825</v>
      </c>
      <c r="D310" s="645"/>
      <c r="E310" s="645"/>
      <c r="F310" s="645" t="s">
        <v>58</v>
      </c>
      <c r="G310" s="645" t="s">
        <v>535</v>
      </c>
      <c r="H310" s="679">
        <v>6</v>
      </c>
      <c r="I310" s="293">
        <v>4403</v>
      </c>
      <c r="K310" s="293" t="s">
        <v>2654</v>
      </c>
      <c r="L310" s="293" t="e">
        <f t="shared" ca="1" si="2"/>
        <v>#NAME?</v>
      </c>
    </row>
    <row r="311" spans="1:12" x14ac:dyDescent="0.25">
      <c r="A311" s="182" t="s">
        <v>3243</v>
      </c>
      <c r="B311" s="677">
        <v>309</v>
      </c>
      <c r="C311" s="649" t="s">
        <v>2826</v>
      </c>
      <c r="D311" s="645"/>
      <c r="E311" s="645"/>
      <c r="F311" s="645" t="s">
        <v>58</v>
      </c>
      <c r="G311" s="645" t="s">
        <v>535</v>
      </c>
      <c r="H311" s="679">
        <v>7</v>
      </c>
      <c r="I311" s="293">
        <v>4404</v>
      </c>
      <c r="K311" s="293" t="s">
        <v>2654</v>
      </c>
      <c r="L311" s="293" t="e">
        <f t="shared" ca="1" si="2"/>
        <v>#NAME?</v>
      </c>
    </row>
    <row r="312" spans="1:12" x14ac:dyDescent="0.25">
      <c r="A312" s="182" t="s">
        <v>3244</v>
      </c>
      <c r="B312" s="677">
        <v>310</v>
      </c>
      <c r="C312" s="649" t="s">
        <v>2827</v>
      </c>
      <c r="D312" s="645"/>
      <c r="E312" s="645"/>
      <c r="F312" s="645" t="s">
        <v>58</v>
      </c>
      <c r="G312" s="645" t="s">
        <v>535</v>
      </c>
      <c r="H312" s="679">
        <v>8</v>
      </c>
      <c r="I312" s="293">
        <v>4405</v>
      </c>
      <c r="K312" s="293" t="s">
        <v>2654</v>
      </c>
      <c r="L312" s="293" t="e">
        <f t="shared" ca="1" si="2"/>
        <v>#NAME?</v>
      </c>
    </row>
    <row r="313" spans="1:12" x14ac:dyDescent="0.25">
      <c r="A313" s="182" t="s">
        <v>3245</v>
      </c>
      <c r="B313" s="677">
        <v>311</v>
      </c>
      <c r="C313" s="649" t="s">
        <v>2828</v>
      </c>
      <c r="D313" s="645"/>
      <c r="E313" s="645"/>
      <c r="F313" s="645" t="s">
        <v>58</v>
      </c>
      <c r="G313" s="645" t="s">
        <v>535</v>
      </c>
      <c r="H313" s="679">
        <v>9</v>
      </c>
      <c r="I313" s="293">
        <v>4406</v>
      </c>
      <c r="K313" s="293" t="s">
        <v>2654</v>
      </c>
      <c r="L313" s="293" t="e">
        <f t="shared" ca="1" si="2"/>
        <v>#NAME?</v>
      </c>
    </row>
    <row r="314" spans="1:12" x14ac:dyDescent="0.25">
      <c r="A314" s="182" t="s">
        <v>3246</v>
      </c>
      <c r="B314" s="677">
        <v>312</v>
      </c>
      <c r="C314" s="649" t="s">
        <v>2829</v>
      </c>
      <c r="D314" s="645"/>
      <c r="E314" s="645"/>
      <c r="F314" s="645" t="s">
        <v>58</v>
      </c>
      <c r="G314" s="645" t="s">
        <v>535</v>
      </c>
      <c r="H314" s="679">
        <v>10</v>
      </c>
      <c r="I314" s="293">
        <v>4407</v>
      </c>
      <c r="K314" s="293" t="s">
        <v>2654</v>
      </c>
      <c r="L314" s="293" t="e">
        <f t="shared" ca="1" si="2"/>
        <v>#NAME?</v>
      </c>
    </row>
    <row r="315" spans="1:12" x14ac:dyDescent="0.25">
      <c r="A315" s="182" t="s">
        <v>3247</v>
      </c>
      <c r="B315" s="677">
        <v>313</v>
      </c>
      <c r="C315" s="650" t="s">
        <v>2830</v>
      </c>
      <c r="D315" s="645"/>
      <c r="E315" s="645"/>
      <c r="F315" s="645" t="s">
        <v>58</v>
      </c>
      <c r="G315" s="645" t="s">
        <v>535</v>
      </c>
      <c r="H315" s="679">
        <v>11</v>
      </c>
      <c r="I315" s="293">
        <v>4408</v>
      </c>
      <c r="K315" s="293" t="s">
        <v>2654</v>
      </c>
      <c r="L315" s="293" t="e">
        <f t="shared" ca="1" si="2"/>
        <v>#NAME?</v>
      </c>
    </row>
    <row r="316" spans="1:12" x14ac:dyDescent="0.25">
      <c r="A316" s="182" t="s">
        <v>3248</v>
      </c>
      <c r="B316" s="677">
        <v>314</v>
      </c>
      <c r="C316" s="650" t="s">
        <v>2831</v>
      </c>
      <c r="D316" s="645"/>
      <c r="E316" s="645"/>
      <c r="F316" s="645" t="s">
        <v>58</v>
      </c>
      <c r="G316" s="645" t="s">
        <v>535</v>
      </c>
      <c r="H316" s="679">
        <v>12</v>
      </c>
      <c r="I316" s="293">
        <v>4409</v>
      </c>
      <c r="K316" s="293" t="s">
        <v>2654</v>
      </c>
      <c r="L316" s="293" t="e">
        <f t="shared" ca="1" si="2"/>
        <v>#NAME?</v>
      </c>
    </row>
    <row r="317" spans="1:12" x14ac:dyDescent="0.25">
      <c r="A317" s="182" t="s">
        <v>3249</v>
      </c>
      <c r="B317" s="677">
        <v>315</v>
      </c>
      <c r="C317" s="650" t="s">
        <v>2832</v>
      </c>
      <c r="D317" s="645"/>
      <c r="E317" s="645"/>
      <c r="F317" s="645" t="s">
        <v>58</v>
      </c>
      <c r="G317" s="645" t="s">
        <v>535</v>
      </c>
      <c r="H317" s="679">
        <v>13</v>
      </c>
      <c r="I317" s="293">
        <v>4410</v>
      </c>
      <c r="K317" s="293" t="s">
        <v>2654</v>
      </c>
      <c r="L317" s="293" t="e">
        <f t="shared" ca="1" si="2"/>
        <v>#NAME?</v>
      </c>
    </row>
    <row r="318" spans="1:12" x14ac:dyDescent="0.25">
      <c r="A318" s="182" t="s">
        <v>3250</v>
      </c>
      <c r="B318" s="677">
        <v>316</v>
      </c>
      <c r="C318" s="650" t="s">
        <v>2833</v>
      </c>
      <c r="D318" s="645"/>
      <c r="E318" s="645"/>
      <c r="F318" s="645" t="s">
        <v>58</v>
      </c>
      <c r="G318" s="645" t="s">
        <v>535</v>
      </c>
      <c r="H318" s="679">
        <v>14</v>
      </c>
      <c r="I318" s="293">
        <v>4411</v>
      </c>
      <c r="K318" s="293" t="s">
        <v>2654</v>
      </c>
      <c r="L318" s="293" t="e">
        <f t="shared" ca="1" si="2"/>
        <v>#NAME?</v>
      </c>
    </row>
    <row r="319" spans="1:12" x14ac:dyDescent="0.25">
      <c r="A319" s="182" t="s">
        <v>3251</v>
      </c>
      <c r="B319" s="677">
        <v>317</v>
      </c>
      <c r="C319" s="650" t="s">
        <v>2834</v>
      </c>
      <c r="D319" s="645"/>
      <c r="E319" s="645"/>
      <c r="F319" s="645" t="s">
        <v>58</v>
      </c>
      <c r="G319" s="645" t="s">
        <v>535</v>
      </c>
      <c r="H319" s="679">
        <v>15</v>
      </c>
      <c r="I319" s="293">
        <v>4412</v>
      </c>
      <c r="K319" s="293" t="s">
        <v>2654</v>
      </c>
      <c r="L319" s="293" t="e">
        <f t="shared" ca="1" si="2"/>
        <v>#NAME?</v>
      </c>
    </row>
    <row r="320" spans="1:12" x14ac:dyDescent="0.25">
      <c r="A320" s="182" t="s">
        <v>3252</v>
      </c>
      <c r="B320" s="677">
        <v>318</v>
      </c>
      <c r="C320" s="650" t="s">
        <v>2835</v>
      </c>
      <c r="D320" s="645"/>
      <c r="E320" s="645"/>
      <c r="F320" s="645" t="s">
        <v>58</v>
      </c>
      <c r="G320" s="645" t="s">
        <v>535</v>
      </c>
      <c r="H320" s="679">
        <v>16</v>
      </c>
      <c r="I320" s="293">
        <v>4413</v>
      </c>
      <c r="K320" s="293" t="s">
        <v>2654</v>
      </c>
      <c r="L320" s="293" t="e">
        <f t="shared" ca="1" si="2"/>
        <v>#NAME?</v>
      </c>
    </row>
    <row r="321" spans="1:12" x14ac:dyDescent="0.25">
      <c r="A321" s="182" t="s">
        <v>3253</v>
      </c>
      <c r="B321" s="677">
        <v>319</v>
      </c>
      <c r="C321" s="651" t="s">
        <v>2836</v>
      </c>
      <c r="D321" s="645"/>
      <c r="E321" s="645"/>
      <c r="F321" s="645" t="s">
        <v>58</v>
      </c>
      <c r="G321" s="645" t="s">
        <v>535</v>
      </c>
      <c r="H321" s="679">
        <v>17</v>
      </c>
      <c r="I321" s="293">
        <v>4414</v>
      </c>
      <c r="K321" s="293" t="s">
        <v>2654</v>
      </c>
      <c r="L321" s="293" t="e">
        <f t="shared" ca="1" si="2"/>
        <v>#NAME?</v>
      </c>
    </row>
    <row r="322" spans="1:12" x14ac:dyDescent="0.25">
      <c r="A322" s="182" t="s">
        <v>3254</v>
      </c>
      <c r="B322" s="677">
        <v>320</v>
      </c>
      <c r="C322" s="651" t="s">
        <v>2837</v>
      </c>
      <c r="D322" s="645"/>
      <c r="E322" s="645"/>
      <c r="F322" s="645" t="s">
        <v>58</v>
      </c>
      <c r="G322" s="645" t="s">
        <v>535</v>
      </c>
      <c r="H322" s="679">
        <v>18</v>
      </c>
      <c r="I322" s="293">
        <v>4415</v>
      </c>
      <c r="K322" s="293" t="s">
        <v>2654</v>
      </c>
      <c r="L322" s="293" t="e">
        <f t="shared" ca="1" si="2"/>
        <v>#NAME?</v>
      </c>
    </row>
    <row r="323" spans="1:12" x14ac:dyDescent="0.25">
      <c r="A323" s="182" t="s">
        <v>3255</v>
      </c>
      <c r="B323" s="677">
        <v>321</v>
      </c>
      <c r="C323" s="651" t="s">
        <v>2838</v>
      </c>
      <c r="D323" s="645"/>
      <c r="E323" s="645"/>
      <c r="F323" s="645" t="s">
        <v>58</v>
      </c>
      <c r="G323" s="645" t="s">
        <v>535</v>
      </c>
      <c r="H323" s="679">
        <v>19</v>
      </c>
      <c r="I323" s="293">
        <v>4416</v>
      </c>
      <c r="K323" s="293" t="s">
        <v>2654</v>
      </c>
      <c r="L323" s="293" t="e">
        <f t="shared" ca="1" si="2"/>
        <v>#NAME?</v>
      </c>
    </row>
    <row r="324" spans="1:12" x14ac:dyDescent="0.25">
      <c r="A324" s="182" t="s">
        <v>3256</v>
      </c>
      <c r="B324" s="677">
        <v>322</v>
      </c>
      <c r="C324" s="651" t="s">
        <v>2839</v>
      </c>
      <c r="D324" s="645"/>
      <c r="E324" s="645"/>
      <c r="F324" s="645" t="s">
        <v>58</v>
      </c>
      <c r="G324" s="645" t="s">
        <v>535</v>
      </c>
      <c r="H324" s="679">
        <v>20</v>
      </c>
      <c r="I324" s="293">
        <v>4417</v>
      </c>
      <c r="K324" s="293" t="s">
        <v>2654</v>
      </c>
      <c r="L324" s="293" t="e">
        <f t="shared" ca="1" si="2"/>
        <v>#NAME?</v>
      </c>
    </row>
    <row r="325" spans="1:12" x14ac:dyDescent="0.25">
      <c r="A325" s="182" t="s">
        <v>3257</v>
      </c>
      <c r="B325" s="677">
        <v>323</v>
      </c>
      <c r="C325" s="651" t="s">
        <v>2840</v>
      </c>
      <c r="D325" s="645"/>
      <c r="E325" s="645"/>
      <c r="F325" s="645" t="s">
        <v>58</v>
      </c>
      <c r="G325" s="645" t="s">
        <v>535</v>
      </c>
      <c r="H325" s="679">
        <v>21</v>
      </c>
      <c r="I325" s="293">
        <v>4418</v>
      </c>
      <c r="K325" s="293" t="s">
        <v>2654</v>
      </c>
      <c r="L325" s="293" t="e">
        <f t="shared" ca="1" si="2"/>
        <v>#NAME?</v>
      </c>
    </row>
    <row r="326" spans="1:12" x14ac:dyDescent="0.25">
      <c r="A326" s="182" t="s">
        <v>3258</v>
      </c>
      <c r="B326" s="677">
        <v>324</v>
      </c>
      <c r="C326" s="651" t="s">
        <v>2841</v>
      </c>
      <c r="D326" s="645"/>
      <c r="E326" s="645"/>
      <c r="F326" s="645" t="s">
        <v>58</v>
      </c>
      <c r="G326" s="645" t="s">
        <v>535</v>
      </c>
      <c r="H326" s="679">
        <v>22</v>
      </c>
      <c r="I326" s="293">
        <v>4419</v>
      </c>
      <c r="K326" s="293" t="s">
        <v>2654</v>
      </c>
      <c r="L326" s="293" t="e">
        <f t="shared" ca="1" si="2"/>
        <v>#NAME?</v>
      </c>
    </row>
    <row r="327" spans="1:12" x14ac:dyDescent="0.25">
      <c r="A327" s="182" t="s">
        <v>3259</v>
      </c>
      <c r="B327" s="677">
        <v>325</v>
      </c>
      <c r="C327" s="651" t="s">
        <v>2842</v>
      </c>
      <c r="D327" s="645"/>
      <c r="E327" s="645"/>
      <c r="F327" s="645" t="s">
        <v>58</v>
      </c>
      <c r="G327" s="645" t="s">
        <v>535</v>
      </c>
      <c r="H327" s="679">
        <v>23</v>
      </c>
      <c r="I327" s="293">
        <v>4420</v>
      </c>
      <c r="K327" s="293" t="s">
        <v>2654</v>
      </c>
      <c r="L327" s="293" t="e">
        <f t="shared" ca="1" si="2"/>
        <v>#NAME?</v>
      </c>
    </row>
    <row r="328" spans="1:12" x14ac:dyDescent="0.25">
      <c r="A328" s="182" t="s">
        <v>3260</v>
      </c>
      <c r="B328" s="677">
        <v>326</v>
      </c>
      <c r="C328" s="651" t="s">
        <v>2843</v>
      </c>
      <c r="D328" s="645"/>
      <c r="E328" s="645"/>
      <c r="F328" s="645" t="s">
        <v>58</v>
      </c>
      <c r="G328" s="645" t="s">
        <v>535</v>
      </c>
      <c r="H328" s="679">
        <v>24</v>
      </c>
      <c r="I328" s="293">
        <v>4421</v>
      </c>
      <c r="K328" s="293" t="s">
        <v>2654</v>
      </c>
      <c r="L328" s="293" t="e">
        <f t="shared" ca="1" si="2"/>
        <v>#NAME?</v>
      </c>
    </row>
    <row r="329" spans="1:12" x14ac:dyDescent="0.25">
      <c r="A329" s="182" t="s">
        <v>3261</v>
      </c>
      <c r="B329" s="677">
        <v>327</v>
      </c>
      <c r="C329" s="651" t="s">
        <v>2844</v>
      </c>
      <c r="D329" s="645"/>
      <c r="E329" s="645"/>
      <c r="F329" s="645" t="s">
        <v>58</v>
      </c>
      <c r="G329" s="645" t="s">
        <v>535</v>
      </c>
      <c r="H329" s="679">
        <v>25</v>
      </c>
      <c r="I329" s="293">
        <v>4422</v>
      </c>
      <c r="K329" s="293" t="s">
        <v>2654</v>
      </c>
      <c r="L329" s="293" t="e">
        <f t="shared" ca="1" si="2"/>
        <v>#NAME?</v>
      </c>
    </row>
    <row r="330" spans="1:12" x14ac:dyDescent="0.25">
      <c r="A330" s="182" t="s">
        <v>3262</v>
      </c>
      <c r="B330" s="677">
        <v>328</v>
      </c>
      <c r="C330" s="651" t="s">
        <v>2845</v>
      </c>
      <c r="D330" s="645"/>
      <c r="E330" s="645"/>
      <c r="F330" s="645" t="s">
        <v>58</v>
      </c>
      <c r="G330" s="645" t="s">
        <v>535</v>
      </c>
      <c r="H330" s="679">
        <v>26</v>
      </c>
      <c r="I330" s="293">
        <v>4423</v>
      </c>
      <c r="K330" s="293" t="s">
        <v>2654</v>
      </c>
      <c r="L330" s="293" t="e">
        <f t="shared" ca="1" si="2"/>
        <v>#NAME?</v>
      </c>
    </row>
    <row r="331" spans="1:12" x14ac:dyDescent="0.25">
      <c r="A331" s="182" t="s">
        <v>3263</v>
      </c>
      <c r="B331" s="677">
        <v>329</v>
      </c>
      <c r="C331" s="651" t="s">
        <v>2846</v>
      </c>
      <c r="D331" s="645"/>
      <c r="E331" s="645"/>
      <c r="F331" s="645" t="s">
        <v>58</v>
      </c>
      <c r="G331" s="645" t="s">
        <v>535</v>
      </c>
      <c r="H331" s="679">
        <v>27</v>
      </c>
      <c r="I331" s="293">
        <v>4424</v>
      </c>
      <c r="K331" s="293" t="s">
        <v>2654</v>
      </c>
      <c r="L331" s="293" t="e">
        <f t="shared" ca="1" si="2"/>
        <v>#NAME?</v>
      </c>
    </row>
    <row r="332" spans="1:12" x14ac:dyDescent="0.25">
      <c r="A332" s="182" t="s">
        <v>3264</v>
      </c>
      <c r="B332" s="677">
        <v>330</v>
      </c>
      <c r="C332" s="651" t="s">
        <v>2847</v>
      </c>
      <c r="D332" s="645"/>
      <c r="E332" s="645"/>
      <c r="F332" s="645" t="s">
        <v>58</v>
      </c>
      <c r="G332" s="645" t="s">
        <v>535</v>
      </c>
      <c r="H332" s="679">
        <v>28</v>
      </c>
      <c r="I332" s="293">
        <v>4425</v>
      </c>
      <c r="K332" s="293" t="s">
        <v>2654</v>
      </c>
      <c r="L332" s="293" t="e">
        <f t="shared" ca="1" si="2"/>
        <v>#NAME?</v>
      </c>
    </row>
    <row r="333" spans="1:12" x14ac:dyDescent="0.25">
      <c r="A333" s="182" t="s">
        <v>3265</v>
      </c>
      <c r="B333" s="677">
        <v>331</v>
      </c>
      <c r="C333" s="651" t="s">
        <v>2848</v>
      </c>
      <c r="D333" s="645"/>
      <c r="E333" s="645"/>
      <c r="F333" s="645" t="s">
        <v>58</v>
      </c>
      <c r="G333" s="645" t="s">
        <v>535</v>
      </c>
      <c r="H333" s="679">
        <v>29</v>
      </c>
      <c r="I333" s="293">
        <v>4426</v>
      </c>
      <c r="K333" s="293" t="s">
        <v>2654</v>
      </c>
      <c r="L333" s="293" t="e">
        <f t="shared" ca="1" si="2"/>
        <v>#NAME?</v>
      </c>
    </row>
    <row r="334" spans="1:12" x14ac:dyDescent="0.25">
      <c r="A334" s="182" t="s">
        <v>3266</v>
      </c>
      <c r="B334" s="677">
        <v>332</v>
      </c>
      <c r="C334" s="651" t="s">
        <v>2849</v>
      </c>
      <c r="D334" s="645"/>
      <c r="E334" s="645"/>
      <c r="F334" s="645" t="s">
        <v>58</v>
      </c>
      <c r="G334" s="645" t="s">
        <v>535</v>
      </c>
      <c r="H334" s="679">
        <v>30</v>
      </c>
      <c r="I334" s="293">
        <v>4427</v>
      </c>
      <c r="K334" s="293" t="s">
        <v>2654</v>
      </c>
      <c r="L334" s="293" t="e">
        <f t="shared" ref="L334:L397" ca="1" si="3">_xlfn.TEXTJOIN(,,K334,C334)</f>
        <v>#NAME?</v>
      </c>
    </row>
    <row r="335" spans="1:12" x14ac:dyDescent="0.25">
      <c r="A335" s="182" t="s">
        <v>3267</v>
      </c>
      <c r="B335" s="677">
        <v>333</v>
      </c>
      <c r="C335" s="651" t="s">
        <v>2850</v>
      </c>
      <c r="D335" s="645"/>
      <c r="E335" s="645"/>
      <c r="F335" s="645" t="s">
        <v>58</v>
      </c>
      <c r="G335" s="645" t="s">
        <v>535</v>
      </c>
      <c r="H335" s="679">
        <v>31</v>
      </c>
      <c r="I335" s="293">
        <v>4428</v>
      </c>
      <c r="K335" s="293" t="s">
        <v>2654</v>
      </c>
      <c r="L335" s="293" t="e">
        <f t="shared" ca="1" si="3"/>
        <v>#NAME?</v>
      </c>
    </row>
    <row r="336" spans="1:12" x14ac:dyDescent="0.25">
      <c r="A336" s="182" t="s">
        <v>3268</v>
      </c>
      <c r="B336" s="677">
        <v>334</v>
      </c>
      <c r="C336" s="651" t="s">
        <v>2851</v>
      </c>
      <c r="D336" s="645"/>
      <c r="E336" s="645"/>
      <c r="F336" s="645" t="s">
        <v>58</v>
      </c>
      <c r="G336" s="645" t="s">
        <v>535</v>
      </c>
      <c r="H336" s="679">
        <v>32</v>
      </c>
      <c r="I336" s="293">
        <v>4429</v>
      </c>
      <c r="K336" s="293" t="s">
        <v>2654</v>
      </c>
      <c r="L336" s="293" t="e">
        <f t="shared" ca="1" si="3"/>
        <v>#NAME?</v>
      </c>
    </row>
    <row r="337" spans="1:12" x14ac:dyDescent="0.25">
      <c r="A337" s="182" t="s">
        <v>3269</v>
      </c>
      <c r="B337" s="677">
        <v>335</v>
      </c>
      <c r="C337" s="651" t="s">
        <v>2852</v>
      </c>
      <c r="D337" s="645"/>
      <c r="E337" s="645"/>
      <c r="F337" s="645" t="s">
        <v>58</v>
      </c>
      <c r="G337" s="645" t="s">
        <v>535</v>
      </c>
      <c r="H337" s="679">
        <v>33</v>
      </c>
      <c r="I337" s="293">
        <v>4430</v>
      </c>
      <c r="K337" s="293" t="s">
        <v>2654</v>
      </c>
      <c r="L337" s="293" t="e">
        <f t="shared" ca="1" si="3"/>
        <v>#NAME?</v>
      </c>
    </row>
    <row r="338" spans="1:12" x14ac:dyDescent="0.25">
      <c r="A338" s="182" t="s">
        <v>3270</v>
      </c>
      <c r="B338" s="677">
        <v>336</v>
      </c>
      <c r="C338" s="651" t="s">
        <v>2853</v>
      </c>
      <c r="D338" s="645"/>
      <c r="E338" s="645"/>
      <c r="F338" s="645" t="s">
        <v>58</v>
      </c>
      <c r="G338" s="645" t="s">
        <v>535</v>
      </c>
      <c r="H338" s="679">
        <v>34</v>
      </c>
      <c r="I338" s="293">
        <v>4431</v>
      </c>
      <c r="K338" s="293" t="s">
        <v>2654</v>
      </c>
      <c r="L338" s="293" t="e">
        <f t="shared" ca="1" si="3"/>
        <v>#NAME?</v>
      </c>
    </row>
    <row r="339" spans="1:12" x14ac:dyDescent="0.25">
      <c r="A339" s="182" t="s">
        <v>3271</v>
      </c>
      <c r="B339" s="677">
        <v>337</v>
      </c>
      <c r="C339" s="651" t="s">
        <v>2854</v>
      </c>
      <c r="D339" s="645"/>
      <c r="E339" s="645"/>
      <c r="F339" s="645" t="s">
        <v>58</v>
      </c>
      <c r="G339" s="645" t="s">
        <v>535</v>
      </c>
      <c r="H339" s="679">
        <v>35</v>
      </c>
      <c r="I339" s="293">
        <v>4432</v>
      </c>
      <c r="K339" s="293" t="s">
        <v>2654</v>
      </c>
      <c r="L339" s="293" t="e">
        <f t="shared" ca="1" si="3"/>
        <v>#NAME?</v>
      </c>
    </row>
    <row r="340" spans="1:12" x14ac:dyDescent="0.25">
      <c r="A340" s="182" t="s">
        <v>3272</v>
      </c>
      <c r="B340" s="677">
        <v>338</v>
      </c>
      <c r="C340" s="651" t="s">
        <v>2855</v>
      </c>
      <c r="D340" s="645"/>
      <c r="E340" s="645"/>
      <c r="F340" s="645" t="s">
        <v>58</v>
      </c>
      <c r="G340" s="645" t="s">
        <v>535</v>
      </c>
      <c r="H340" s="679">
        <v>36</v>
      </c>
      <c r="I340" s="293">
        <v>4433</v>
      </c>
      <c r="K340" s="293" t="s">
        <v>2654</v>
      </c>
      <c r="L340" s="293" t="e">
        <f t="shared" ca="1" si="3"/>
        <v>#NAME?</v>
      </c>
    </row>
    <row r="341" spans="1:12" x14ac:dyDescent="0.25">
      <c r="A341" s="182" t="s">
        <v>3273</v>
      </c>
      <c r="B341" s="677">
        <v>339</v>
      </c>
      <c r="C341" s="651" t="s">
        <v>2856</v>
      </c>
      <c r="D341" s="645"/>
      <c r="E341" s="645"/>
      <c r="F341" s="645" t="s">
        <v>58</v>
      </c>
      <c r="G341" s="645" t="s">
        <v>535</v>
      </c>
      <c r="H341" s="679">
        <v>37</v>
      </c>
      <c r="I341" s="293">
        <v>4434</v>
      </c>
      <c r="K341" s="293" t="s">
        <v>2654</v>
      </c>
      <c r="L341" s="293" t="e">
        <f t="shared" ca="1" si="3"/>
        <v>#NAME?</v>
      </c>
    </row>
    <row r="342" spans="1:12" x14ac:dyDescent="0.25">
      <c r="A342" s="182" t="s">
        <v>3274</v>
      </c>
      <c r="B342" s="677">
        <v>340</v>
      </c>
      <c r="C342" s="651" t="s">
        <v>2857</v>
      </c>
      <c r="D342" s="645"/>
      <c r="E342" s="645"/>
      <c r="F342" s="645" t="s">
        <v>58</v>
      </c>
      <c r="G342" s="645" t="s">
        <v>535</v>
      </c>
      <c r="H342" s="679">
        <v>38</v>
      </c>
      <c r="I342" s="293">
        <v>4435</v>
      </c>
      <c r="K342" s="293" t="s">
        <v>2654</v>
      </c>
      <c r="L342" s="293" t="e">
        <f t="shared" ca="1" si="3"/>
        <v>#NAME?</v>
      </c>
    </row>
    <row r="343" spans="1:12" x14ac:dyDescent="0.25">
      <c r="A343" s="182" t="s">
        <v>3275</v>
      </c>
      <c r="B343" s="677">
        <v>341</v>
      </c>
      <c r="C343" s="651" t="s">
        <v>2858</v>
      </c>
      <c r="D343" s="645"/>
      <c r="E343" s="645"/>
      <c r="F343" s="645" t="s">
        <v>58</v>
      </c>
      <c r="G343" s="645" t="s">
        <v>535</v>
      </c>
      <c r="H343" s="679">
        <v>39</v>
      </c>
      <c r="I343" s="293">
        <v>4436</v>
      </c>
      <c r="K343" s="293" t="s">
        <v>2654</v>
      </c>
      <c r="L343" s="293" t="e">
        <f t="shared" ca="1" si="3"/>
        <v>#NAME?</v>
      </c>
    </row>
    <row r="344" spans="1:12" x14ac:dyDescent="0.25">
      <c r="A344" s="182" t="s">
        <v>3276</v>
      </c>
      <c r="B344" s="677">
        <v>342</v>
      </c>
      <c r="C344" s="651" t="s">
        <v>2859</v>
      </c>
      <c r="D344" s="645"/>
      <c r="E344" s="645"/>
      <c r="F344" s="645" t="s">
        <v>58</v>
      </c>
      <c r="G344" s="645" t="s">
        <v>535</v>
      </c>
      <c r="H344" s="679">
        <v>40</v>
      </c>
      <c r="I344" s="293">
        <v>4437</v>
      </c>
      <c r="K344" s="293" t="s">
        <v>2654</v>
      </c>
      <c r="L344" s="293" t="e">
        <f t="shared" ca="1" si="3"/>
        <v>#NAME?</v>
      </c>
    </row>
    <row r="345" spans="1:12" x14ac:dyDescent="0.25">
      <c r="A345" s="182" t="s">
        <v>3277</v>
      </c>
      <c r="B345" s="677">
        <v>343</v>
      </c>
      <c r="C345" s="651" t="s">
        <v>2860</v>
      </c>
      <c r="D345" s="645"/>
      <c r="E345" s="645"/>
      <c r="F345" s="645" t="s">
        <v>58</v>
      </c>
      <c r="G345" s="645" t="s">
        <v>535</v>
      </c>
      <c r="H345" s="679">
        <v>41</v>
      </c>
      <c r="I345" s="293">
        <v>4438</v>
      </c>
      <c r="K345" s="293" t="s">
        <v>2654</v>
      </c>
      <c r="L345" s="293" t="e">
        <f t="shared" ca="1" si="3"/>
        <v>#NAME?</v>
      </c>
    </row>
    <row r="346" spans="1:12" x14ac:dyDescent="0.25">
      <c r="A346" s="182" t="s">
        <v>3278</v>
      </c>
      <c r="B346" s="677">
        <v>344</v>
      </c>
      <c r="C346" s="651" t="s">
        <v>2861</v>
      </c>
      <c r="D346" s="645"/>
      <c r="E346" s="645"/>
      <c r="F346" s="645" t="s">
        <v>58</v>
      </c>
      <c r="G346" s="645" t="s">
        <v>535</v>
      </c>
      <c r="H346" s="679">
        <v>42</v>
      </c>
      <c r="I346" s="293">
        <v>4439</v>
      </c>
      <c r="K346" s="293" t="s">
        <v>2654</v>
      </c>
      <c r="L346" s="293" t="e">
        <f t="shared" ca="1" si="3"/>
        <v>#NAME?</v>
      </c>
    </row>
    <row r="347" spans="1:12" x14ac:dyDescent="0.25">
      <c r="A347" s="182" t="s">
        <v>3279</v>
      </c>
      <c r="B347" s="677">
        <v>345</v>
      </c>
      <c r="C347" s="651" t="s">
        <v>2862</v>
      </c>
      <c r="D347" s="645"/>
      <c r="E347" s="645"/>
      <c r="F347" s="645" t="s">
        <v>58</v>
      </c>
      <c r="G347" s="645" t="s">
        <v>535</v>
      </c>
      <c r="H347" s="679">
        <v>43</v>
      </c>
      <c r="I347" s="293">
        <v>4440</v>
      </c>
      <c r="K347" s="293" t="s">
        <v>2654</v>
      </c>
      <c r="L347" s="293" t="e">
        <f t="shared" ca="1" si="3"/>
        <v>#NAME?</v>
      </c>
    </row>
    <row r="348" spans="1:12" x14ac:dyDescent="0.25">
      <c r="A348" s="182" t="s">
        <v>3280</v>
      </c>
      <c r="B348" s="677">
        <v>346</v>
      </c>
      <c r="C348" s="651" t="s">
        <v>2863</v>
      </c>
      <c r="D348" s="645"/>
      <c r="E348" s="645"/>
      <c r="F348" s="645" t="s">
        <v>58</v>
      </c>
      <c r="G348" s="645" t="s">
        <v>535</v>
      </c>
      <c r="H348" s="679">
        <v>44</v>
      </c>
      <c r="I348" s="293">
        <v>4441</v>
      </c>
      <c r="K348" s="293" t="s">
        <v>2654</v>
      </c>
      <c r="L348" s="293" t="e">
        <f t="shared" ca="1" si="3"/>
        <v>#NAME?</v>
      </c>
    </row>
    <row r="349" spans="1:12" x14ac:dyDescent="0.25">
      <c r="A349" s="182" t="s">
        <v>3281</v>
      </c>
      <c r="B349" s="677">
        <v>347</v>
      </c>
      <c r="C349" s="651" t="s">
        <v>2864</v>
      </c>
      <c r="D349" s="645"/>
      <c r="E349" s="645"/>
      <c r="F349" s="645" t="s">
        <v>58</v>
      </c>
      <c r="G349" s="645" t="s">
        <v>535</v>
      </c>
      <c r="H349" s="679">
        <v>45</v>
      </c>
      <c r="I349" s="293">
        <v>4442</v>
      </c>
      <c r="K349" s="293" t="s">
        <v>2654</v>
      </c>
      <c r="L349" s="293" t="e">
        <f t="shared" ca="1" si="3"/>
        <v>#NAME?</v>
      </c>
    </row>
    <row r="350" spans="1:12" x14ac:dyDescent="0.25">
      <c r="A350" s="182" t="s">
        <v>3282</v>
      </c>
      <c r="B350" s="677">
        <v>348</v>
      </c>
      <c r="C350" s="651" t="s">
        <v>2865</v>
      </c>
      <c r="D350" s="645"/>
      <c r="E350" s="645"/>
      <c r="F350" s="645" t="s">
        <v>58</v>
      </c>
      <c r="G350" s="645" t="s">
        <v>535</v>
      </c>
      <c r="H350" s="679">
        <v>46</v>
      </c>
      <c r="I350" s="293">
        <v>4443</v>
      </c>
      <c r="K350" s="293" t="s">
        <v>2654</v>
      </c>
      <c r="L350" s="293" t="e">
        <f t="shared" ca="1" si="3"/>
        <v>#NAME?</v>
      </c>
    </row>
    <row r="351" spans="1:12" x14ac:dyDescent="0.25">
      <c r="A351" s="182" t="s">
        <v>3283</v>
      </c>
      <c r="B351" s="677">
        <v>349</v>
      </c>
      <c r="C351" s="651" t="s">
        <v>2866</v>
      </c>
      <c r="D351" s="645"/>
      <c r="E351" s="645"/>
      <c r="F351" s="645" t="s">
        <v>58</v>
      </c>
      <c r="G351" s="645" t="s">
        <v>535</v>
      </c>
      <c r="H351" s="679">
        <v>47</v>
      </c>
      <c r="I351" s="293">
        <v>4444</v>
      </c>
      <c r="K351" s="293" t="s">
        <v>2654</v>
      </c>
      <c r="L351" s="293" t="e">
        <f t="shared" ca="1" si="3"/>
        <v>#NAME?</v>
      </c>
    </row>
    <row r="352" spans="1:12" x14ac:dyDescent="0.25">
      <c r="A352" s="182" t="s">
        <v>3284</v>
      </c>
      <c r="B352" s="677">
        <v>350</v>
      </c>
      <c r="C352" s="651" t="s">
        <v>2867</v>
      </c>
      <c r="D352" s="645"/>
      <c r="E352" s="645"/>
      <c r="F352" s="645" t="s">
        <v>58</v>
      </c>
      <c r="G352" s="645" t="s">
        <v>535</v>
      </c>
      <c r="H352" s="679">
        <v>48</v>
      </c>
      <c r="I352" s="293">
        <v>4445</v>
      </c>
      <c r="K352" s="293" t="s">
        <v>2654</v>
      </c>
      <c r="L352" s="293" t="e">
        <f t="shared" ca="1" si="3"/>
        <v>#NAME?</v>
      </c>
    </row>
    <row r="353" spans="1:12" x14ac:dyDescent="0.25">
      <c r="A353" s="182" t="s">
        <v>3285</v>
      </c>
      <c r="B353" s="677">
        <v>351</v>
      </c>
      <c r="C353" s="651" t="s">
        <v>2868</v>
      </c>
      <c r="D353" s="645"/>
      <c r="E353" s="645"/>
      <c r="F353" s="645" t="s">
        <v>58</v>
      </c>
      <c r="G353" s="645" t="s">
        <v>535</v>
      </c>
      <c r="H353" s="679">
        <v>49</v>
      </c>
      <c r="I353" s="293">
        <v>4446</v>
      </c>
      <c r="K353" s="293" t="s">
        <v>2654</v>
      </c>
      <c r="L353" s="293" t="e">
        <f t="shared" ca="1" si="3"/>
        <v>#NAME?</v>
      </c>
    </row>
    <row r="354" spans="1:12" x14ac:dyDescent="0.25">
      <c r="A354" s="182" t="s">
        <v>3286</v>
      </c>
      <c r="B354" s="677">
        <v>352</v>
      </c>
      <c r="C354" s="651" t="s">
        <v>2869</v>
      </c>
      <c r="D354" s="645"/>
      <c r="E354" s="645"/>
      <c r="F354" s="645" t="s">
        <v>58</v>
      </c>
      <c r="G354" s="645" t="s">
        <v>535</v>
      </c>
      <c r="H354" s="679">
        <v>50</v>
      </c>
      <c r="I354" s="293">
        <v>4447</v>
      </c>
      <c r="K354" s="293" t="s">
        <v>2654</v>
      </c>
      <c r="L354" s="293" t="e">
        <f t="shared" ca="1" si="3"/>
        <v>#NAME?</v>
      </c>
    </row>
    <row r="355" spans="1:12" x14ac:dyDescent="0.25">
      <c r="A355" s="182" t="s">
        <v>3287</v>
      </c>
      <c r="B355" s="677">
        <v>353</v>
      </c>
      <c r="C355" s="651" t="s">
        <v>2870</v>
      </c>
      <c r="D355" s="645"/>
      <c r="E355" s="645"/>
      <c r="F355" s="645" t="s">
        <v>58</v>
      </c>
      <c r="G355" s="645" t="s">
        <v>535</v>
      </c>
      <c r="H355" s="679">
        <v>51</v>
      </c>
      <c r="I355" s="293">
        <v>4448</v>
      </c>
      <c r="K355" s="293" t="s">
        <v>2654</v>
      </c>
      <c r="L355" s="293" t="e">
        <f t="shared" ca="1" si="3"/>
        <v>#NAME?</v>
      </c>
    </row>
    <row r="356" spans="1:12" x14ac:dyDescent="0.25">
      <c r="A356" s="182" t="s">
        <v>3288</v>
      </c>
      <c r="B356" s="677">
        <v>354</v>
      </c>
      <c r="C356" s="651" t="s">
        <v>2871</v>
      </c>
      <c r="D356" s="645"/>
      <c r="E356" s="645"/>
      <c r="F356" s="645" t="s">
        <v>58</v>
      </c>
      <c r="G356" s="645" t="s">
        <v>535</v>
      </c>
      <c r="H356" s="679">
        <v>52</v>
      </c>
      <c r="I356" s="293">
        <v>4449</v>
      </c>
      <c r="K356" s="293" t="s">
        <v>2654</v>
      </c>
      <c r="L356" s="293" t="e">
        <f t="shared" ca="1" si="3"/>
        <v>#NAME?</v>
      </c>
    </row>
    <row r="357" spans="1:12" x14ac:dyDescent="0.25">
      <c r="A357" s="182" t="s">
        <v>3289</v>
      </c>
      <c r="B357" s="677">
        <v>355</v>
      </c>
      <c r="C357" s="651" t="s">
        <v>2872</v>
      </c>
      <c r="D357" s="645"/>
      <c r="E357" s="645"/>
      <c r="F357" s="645" t="s">
        <v>58</v>
      </c>
      <c r="G357" s="645" t="s">
        <v>535</v>
      </c>
      <c r="H357" s="679">
        <v>53</v>
      </c>
      <c r="I357" s="293">
        <v>4450</v>
      </c>
      <c r="K357" s="293" t="s">
        <v>2654</v>
      </c>
      <c r="L357" s="293" t="e">
        <f t="shared" ca="1" si="3"/>
        <v>#NAME?</v>
      </c>
    </row>
    <row r="358" spans="1:12" x14ac:dyDescent="0.25">
      <c r="A358" s="182" t="s">
        <v>3290</v>
      </c>
      <c r="B358" s="677">
        <v>356</v>
      </c>
      <c r="C358" s="651" t="s">
        <v>2873</v>
      </c>
      <c r="D358" s="645"/>
      <c r="E358" s="645"/>
      <c r="F358" s="645" t="s">
        <v>58</v>
      </c>
      <c r="G358" s="645" t="s">
        <v>535</v>
      </c>
      <c r="H358" s="679">
        <v>54</v>
      </c>
      <c r="I358" s="293">
        <v>4451</v>
      </c>
      <c r="K358" s="293" t="s">
        <v>2654</v>
      </c>
      <c r="L358" s="293" t="e">
        <f t="shared" ca="1" si="3"/>
        <v>#NAME?</v>
      </c>
    </row>
    <row r="359" spans="1:12" x14ac:dyDescent="0.25">
      <c r="A359" s="182" t="s">
        <v>3291</v>
      </c>
      <c r="B359" s="677">
        <v>357</v>
      </c>
      <c r="C359" s="651" t="s">
        <v>2874</v>
      </c>
      <c r="D359" s="645"/>
      <c r="E359" s="645"/>
      <c r="F359" s="645" t="s">
        <v>58</v>
      </c>
      <c r="G359" s="645" t="s">
        <v>535</v>
      </c>
      <c r="H359" s="679">
        <v>55</v>
      </c>
      <c r="I359" s="293">
        <v>4452</v>
      </c>
      <c r="K359" s="293" t="s">
        <v>2654</v>
      </c>
      <c r="L359" s="293" t="e">
        <f t="shared" ca="1" si="3"/>
        <v>#NAME?</v>
      </c>
    </row>
    <row r="360" spans="1:12" x14ac:dyDescent="0.25">
      <c r="A360" s="182" t="s">
        <v>3292</v>
      </c>
      <c r="B360" s="677">
        <v>358</v>
      </c>
      <c r="C360" s="651" t="s">
        <v>2875</v>
      </c>
      <c r="D360" s="645"/>
      <c r="E360" s="645"/>
      <c r="F360" s="645" t="s">
        <v>58</v>
      </c>
      <c r="G360" s="645" t="s">
        <v>535</v>
      </c>
      <c r="H360" s="679">
        <v>56</v>
      </c>
      <c r="I360" s="293">
        <v>4453</v>
      </c>
      <c r="K360" s="293" t="s">
        <v>2654</v>
      </c>
      <c r="L360" s="293" t="e">
        <f t="shared" ca="1" si="3"/>
        <v>#NAME?</v>
      </c>
    </row>
    <row r="361" spans="1:12" x14ac:dyDescent="0.25">
      <c r="A361" s="182" t="s">
        <v>3293</v>
      </c>
      <c r="B361" s="677">
        <v>359</v>
      </c>
      <c r="C361" s="651" t="s">
        <v>2876</v>
      </c>
      <c r="D361" s="645"/>
      <c r="E361" s="645"/>
      <c r="F361" s="645" t="s">
        <v>58</v>
      </c>
      <c r="G361" s="645" t="s">
        <v>535</v>
      </c>
      <c r="H361" s="679">
        <v>57</v>
      </c>
      <c r="I361" s="293">
        <v>4454</v>
      </c>
      <c r="K361" s="293" t="s">
        <v>2654</v>
      </c>
      <c r="L361" s="293" t="e">
        <f t="shared" ca="1" si="3"/>
        <v>#NAME?</v>
      </c>
    </row>
    <row r="362" spans="1:12" x14ac:dyDescent="0.25">
      <c r="A362" s="182" t="s">
        <v>3294</v>
      </c>
      <c r="B362" s="677">
        <v>360</v>
      </c>
      <c r="C362" s="651" t="s">
        <v>2877</v>
      </c>
      <c r="D362" s="645"/>
      <c r="E362" s="645"/>
      <c r="F362" s="645" t="s">
        <v>58</v>
      </c>
      <c r="G362" s="645" t="s">
        <v>535</v>
      </c>
      <c r="H362" s="679">
        <v>58</v>
      </c>
      <c r="I362" s="293">
        <v>4455</v>
      </c>
      <c r="K362" s="293" t="s">
        <v>2654</v>
      </c>
      <c r="L362" s="293" t="e">
        <f t="shared" ca="1" si="3"/>
        <v>#NAME?</v>
      </c>
    </row>
    <row r="363" spans="1:12" x14ac:dyDescent="0.25">
      <c r="A363" s="182" t="s">
        <v>3295</v>
      </c>
      <c r="B363" s="677">
        <v>361</v>
      </c>
      <c r="C363" s="651" t="s">
        <v>2878</v>
      </c>
      <c r="D363" s="645"/>
      <c r="E363" s="645"/>
      <c r="F363" s="645" t="s">
        <v>58</v>
      </c>
      <c r="G363" s="645" t="s">
        <v>535</v>
      </c>
      <c r="H363" s="679">
        <v>59</v>
      </c>
      <c r="I363" s="293">
        <v>4456</v>
      </c>
      <c r="K363" s="293" t="s">
        <v>2654</v>
      </c>
      <c r="L363" s="293" t="e">
        <f t="shared" ca="1" si="3"/>
        <v>#NAME?</v>
      </c>
    </row>
    <row r="364" spans="1:12" x14ac:dyDescent="0.25">
      <c r="A364" s="182" t="s">
        <v>3296</v>
      </c>
      <c r="B364" s="677">
        <v>362</v>
      </c>
      <c r="C364" s="651" t="s">
        <v>2879</v>
      </c>
      <c r="D364" s="645"/>
      <c r="E364" s="645"/>
      <c r="F364" s="645" t="s">
        <v>58</v>
      </c>
      <c r="G364" s="645" t="s">
        <v>535</v>
      </c>
      <c r="H364" s="679">
        <v>60</v>
      </c>
      <c r="I364" s="293">
        <v>4457</v>
      </c>
      <c r="K364" s="293" t="s">
        <v>2654</v>
      </c>
      <c r="L364" s="293" t="e">
        <f t="shared" ca="1" si="3"/>
        <v>#NAME?</v>
      </c>
    </row>
    <row r="365" spans="1:12" x14ac:dyDescent="0.25">
      <c r="A365" s="182" t="s">
        <v>3297</v>
      </c>
      <c r="B365" s="677">
        <v>363</v>
      </c>
      <c r="C365" s="651" t="s">
        <v>2880</v>
      </c>
      <c r="D365" s="645"/>
      <c r="E365" s="645"/>
      <c r="F365" s="645" t="s">
        <v>58</v>
      </c>
      <c r="G365" s="645" t="s">
        <v>535</v>
      </c>
      <c r="H365" s="680">
        <v>61</v>
      </c>
      <c r="I365" s="293">
        <v>4458</v>
      </c>
      <c r="K365" s="293" t="s">
        <v>2654</v>
      </c>
      <c r="L365" s="293" t="e">
        <f t="shared" ca="1" si="3"/>
        <v>#NAME?</v>
      </c>
    </row>
    <row r="366" spans="1:12" x14ac:dyDescent="0.25">
      <c r="A366" s="182" t="s">
        <v>3298</v>
      </c>
      <c r="B366" s="677">
        <v>364</v>
      </c>
      <c r="C366" s="652" t="s">
        <v>2881</v>
      </c>
      <c r="D366" s="645"/>
      <c r="E366" s="645"/>
      <c r="F366" s="645" t="s">
        <v>58</v>
      </c>
      <c r="G366" s="645" t="s">
        <v>535</v>
      </c>
      <c r="H366" s="680">
        <v>62</v>
      </c>
      <c r="I366" s="293">
        <v>4459</v>
      </c>
      <c r="K366" s="293" t="s">
        <v>2654</v>
      </c>
      <c r="L366" s="293" t="e">
        <f t="shared" ca="1" si="3"/>
        <v>#NAME?</v>
      </c>
    </row>
    <row r="367" spans="1:12" x14ac:dyDescent="0.25">
      <c r="A367" s="182" t="s">
        <v>3299</v>
      </c>
      <c r="B367" s="677">
        <v>365</v>
      </c>
      <c r="C367" s="652" t="s">
        <v>2882</v>
      </c>
      <c r="D367" s="645"/>
      <c r="E367" s="645"/>
      <c r="F367" s="645" t="s">
        <v>58</v>
      </c>
      <c r="G367" s="645" t="s">
        <v>535</v>
      </c>
      <c r="H367" s="680">
        <v>63</v>
      </c>
      <c r="I367" s="293">
        <v>4460</v>
      </c>
      <c r="K367" s="293" t="s">
        <v>2654</v>
      </c>
      <c r="L367" s="293" t="e">
        <f t="shared" ca="1" si="3"/>
        <v>#NAME?</v>
      </c>
    </row>
    <row r="368" spans="1:12" x14ac:dyDescent="0.25">
      <c r="A368" s="182" t="s">
        <v>3300</v>
      </c>
      <c r="B368" s="677">
        <v>366</v>
      </c>
      <c r="C368" s="652" t="s">
        <v>2883</v>
      </c>
      <c r="D368" s="645"/>
      <c r="E368" s="645"/>
      <c r="F368" s="645" t="s">
        <v>58</v>
      </c>
      <c r="G368" s="645" t="s">
        <v>535</v>
      </c>
      <c r="H368" s="680">
        <v>64</v>
      </c>
      <c r="I368" s="293">
        <v>4461</v>
      </c>
      <c r="K368" s="293" t="s">
        <v>2654</v>
      </c>
      <c r="L368" s="293" t="e">
        <f t="shared" ca="1" si="3"/>
        <v>#NAME?</v>
      </c>
    </row>
    <row r="369" spans="1:12" x14ac:dyDescent="0.25">
      <c r="A369" s="182" t="s">
        <v>3301</v>
      </c>
      <c r="B369" s="677">
        <v>367</v>
      </c>
      <c r="C369" s="652" t="s">
        <v>2884</v>
      </c>
      <c r="D369" s="645"/>
      <c r="E369" s="645"/>
      <c r="F369" s="645" t="s">
        <v>58</v>
      </c>
      <c r="G369" s="645" t="s">
        <v>535</v>
      </c>
      <c r="H369" s="680">
        <v>65</v>
      </c>
      <c r="I369" s="293">
        <v>4462</v>
      </c>
      <c r="K369" s="293" t="s">
        <v>2654</v>
      </c>
      <c r="L369" s="293" t="e">
        <f t="shared" ca="1" si="3"/>
        <v>#NAME?</v>
      </c>
    </row>
    <row r="370" spans="1:12" x14ac:dyDescent="0.25">
      <c r="A370" s="182" t="s">
        <v>3302</v>
      </c>
      <c r="B370" s="677">
        <v>368</v>
      </c>
      <c r="C370" s="652" t="s">
        <v>2885</v>
      </c>
      <c r="D370" s="645"/>
      <c r="E370" s="645"/>
      <c r="F370" s="645" t="s">
        <v>58</v>
      </c>
      <c r="G370" s="645" t="s">
        <v>535</v>
      </c>
      <c r="H370" s="680">
        <v>66</v>
      </c>
      <c r="I370" s="293">
        <v>4463</v>
      </c>
      <c r="K370" s="293" t="s">
        <v>2654</v>
      </c>
      <c r="L370" s="293" t="e">
        <f t="shared" ca="1" si="3"/>
        <v>#NAME?</v>
      </c>
    </row>
    <row r="371" spans="1:12" x14ac:dyDescent="0.25">
      <c r="A371" s="182" t="s">
        <v>3303</v>
      </c>
      <c r="B371" s="677">
        <v>369</v>
      </c>
      <c r="C371" s="652" t="s">
        <v>2886</v>
      </c>
      <c r="D371" s="645"/>
      <c r="E371" s="645"/>
      <c r="F371" s="645" t="s">
        <v>58</v>
      </c>
      <c r="G371" s="645" t="s">
        <v>535</v>
      </c>
      <c r="H371" s="680">
        <v>67</v>
      </c>
      <c r="I371" s="293">
        <v>4464</v>
      </c>
      <c r="K371" s="293" t="s">
        <v>2654</v>
      </c>
      <c r="L371" s="293" t="e">
        <f t="shared" ca="1" si="3"/>
        <v>#NAME?</v>
      </c>
    </row>
    <row r="372" spans="1:12" x14ac:dyDescent="0.25">
      <c r="A372" s="182" t="s">
        <v>3304</v>
      </c>
      <c r="B372" s="677">
        <v>370</v>
      </c>
      <c r="C372" s="652" t="s">
        <v>2887</v>
      </c>
      <c r="D372" s="645"/>
      <c r="E372" s="645"/>
      <c r="F372" s="645" t="s">
        <v>58</v>
      </c>
      <c r="G372" s="645" t="s">
        <v>535</v>
      </c>
      <c r="H372" s="680">
        <v>68</v>
      </c>
      <c r="I372" s="293">
        <v>4465</v>
      </c>
      <c r="K372" s="293" t="s">
        <v>2654</v>
      </c>
      <c r="L372" s="293" t="e">
        <f t="shared" ca="1" si="3"/>
        <v>#NAME?</v>
      </c>
    </row>
    <row r="373" spans="1:12" x14ac:dyDescent="0.25">
      <c r="A373" s="182" t="s">
        <v>3305</v>
      </c>
      <c r="B373" s="677">
        <v>371</v>
      </c>
      <c r="C373" s="652" t="s">
        <v>2888</v>
      </c>
      <c r="D373" s="645"/>
      <c r="E373" s="645"/>
      <c r="F373" s="645" t="s">
        <v>58</v>
      </c>
      <c r="G373" s="645" t="s">
        <v>535</v>
      </c>
      <c r="H373" s="680">
        <v>69</v>
      </c>
      <c r="I373" s="293">
        <v>4466</v>
      </c>
      <c r="K373" s="293" t="s">
        <v>2654</v>
      </c>
      <c r="L373" s="293" t="e">
        <f t="shared" ca="1" si="3"/>
        <v>#NAME?</v>
      </c>
    </row>
    <row r="374" spans="1:12" x14ac:dyDescent="0.25">
      <c r="A374" s="182" t="s">
        <v>3306</v>
      </c>
      <c r="B374" s="677">
        <v>372</v>
      </c>
      <c r="C374" s="651" t="s">
        <v>2889</v>
      </c>
      <c r="D374" s="645"/>
      <c r="E374" s="645"/>
      <c r="F374" s="645" t="s">
        <v>58</v>
      </c>
      <c r="G374" s="645" t="s">
        <v>535</v>
      </c>
      <c r="H374" s="680">
        <v>70</v>
      </c>
      <c r="I374" s="293">
        <v>4467</v>
      </c>
      <c r="K374" s="293" t="s">
        <v>2654</v>
      </c>
      <c r="L374" s="293" t="e">
        <f t="shared" ca="1" si="3"/>
        <v>#NAME?</v>
      </c>
    </row>
    <row r="375" spans="1:12" x14ac:dyDescent="0.25">
      <c r="A375" s="182" t="s">
        <v>3307</v>
      </c>
      <c r="B375" s="677">
        <v>373</v>
      </c>
      <c r="C375" s="651" t="s">
        <v>2890</v>
      </c>
      <c r="D375" s="645"/>
      <c r="E375" s="645"/>
      <c r="F375" s="645" t="s">
        <v>58</v>
      </c>
      <c r="G375" s="645" t="s">
        <v>535</v>
      </c>
      <c r="H375" s="680">
        <v>71</v>
      </c>
      <c r="I375" s="293">
        <v>4468</v>
      </c>
      <c r="K375" s="293" t="s">
        <v>2654</v>
      </c>
      <c r="L375" s="293" t="e">
        <f t="shared" ca="1" si="3"/>
        <v>#NAME?</v>
      </c>
    </row>
    <row r="376" spans="1:12" x14ac:dyDescent="0.25">
      <c r="A376" s="182" t="s">
        <v>3308</v>
      </c>
      <c r="B376" s="677">
        <v>374</v>
      </c>
      <c r="C376" s="651" t="s">
        <v>2891</v>
      </c>
      <c r="D376" s="645"/>
      <c r="E376" s="645"/>
      <c r="F376" s="645" t="s">
        <v>58</v>
      </c>
      <c r="G376" s="645" t="s">
        <v>535</v>
      </c>
      <c r="H376" s="680">
        <v>72</v>
      </c>
      <c r="I376" s="293">
        <v>4469</v>
      </c>
      <c r="K376" s="293" t="s">
        <v>2654</v>
      </c>
      <c r="L376" s="293" t="e">
        <f t="shared" ca="1" si="3"/>
        <v>#NAME?</v>
      </c>
    </row>
    <row r="377" spans="1:12" x14ac:dyDescent="0.25">
      <c r="A377" s="182" t="s">
        <v>3309</v>
      </c>
      <c r="B377" s="677">
        <v>375</v>
      </c>
      <c r="C377" s="652" t="s">
        <v>2892</v>
      </c>
      <c r="D377" s="645"/>
      <c r="E377" s="645"/>
      <c r="F377" s="645" t="s">
        <v>58</v>
      </c>
      <c r="G377" s="645" t="s">
        <v>535</v>
      </c>
      <c r="H377" s="680">
        <v>73</v>
      </c>
      <c r="I377" s="293">
        <v>4470</v>
      </c>
      <c r="K377" s="293" t="s">
        <v>2654</v>
      </c>
      <c r="L377" s="293" t="e">
        <f t="shared" ca="1" si="3"/>
        <v>#NAME?</v>
      </c>
    </row>
    <row r="378" spans="1:12" x14ac:dyDescent="0.25">
      <c r="A378" s="182" t="s">
        <v>3310</v>
      </c>
      <c r="B378" s="677">
        <v>376</v>
      </c>
      <c r="C378" s="652" t="s">
        <v>2893</v>
      </c>
      <c r="D378" s="645"/>
      <c r="E378" s="645"/>
      <c r="F378" s="645" t="s">
        <v>58</v>
      </c>
      <c r="G378" s="645" t="s">
        <v>535</v>
      </c>
      <c r="H378" s="680">
        <v>74</v>
      </c>
      <c r="I378" s="293">
        <v>4471</v>
      </c>
      <c r="K378" s="293" t="s">
        <v>2654</v>
      </c>
      <c r="L378" s="293" t="e">
        <f t="shared" ca="1" si="3"/>
        <v>#NAME?</v>
      </c>
    </row>
    <row r="379" spans="1:12" x14ac:dyDescent="0.25">
      <c r="A379" s="182" t="s">
        <v>3311</v>
      </c>
      <c r="B379" s="677">
        <v>377</v>
      </c>
      <c r="C379" s="652" t="s">
        <v>2894</v>
      </c>
      <c r="D379" s="645"/>
      <c r="E379" s="645"/>
      <c r="F379" s="645" t="s">
        <v>58</v>
      </c>
      <c r="G379" s="645" t="s">
        <v>535</v>
      </c>
      <c r="H379" s="680">
        <v>75</v>
      </c>
      <c r="I379" s="293">
        <v>4472</v>
      </c>
      <c r="K379" s="293" t="s">
        <v>2654</v>
      </c>
      <c r="L379" s="293" t="e">
        <f t="shared" ca="1" si="3"/>
        <v>#NAME?</v>
      </c>
    </row>
    <row r="380" spans="1:12" x14ac:dyDescent="0.25">
      <c r="A380" s="182" t="s">
        <v>3312</v>
      </c>
      <c r="B380" s="677">
        <v>378</v>
      </c>
      <c r="C380" s="652" t="s">
        <v>2895</v>
      </c>
      <c r="D380" s="645"/>
      <c r="E380" s="645"/>
      <c r="F380" s="645" t="s">
        <v>58</v>
      </c>
      <c r="G380" s="645" t="s">
        <v>535</v>
      </c>
      <c r="H380" s="680">
        <v>76</v>
      </c>
      <c r="I380" s="293">
        <v>4473</v>
      </c>
      <c r="K380" s="293" t="s">
        <v>2654</v>
      </c>
      <c r="L380" s="293" t="e">
        <f t="shared" ca="1" si="3"/>
        <v>#NAME?</v>
      </c>
    </row>
    <row r="381" spans="1:12" x14ac:dyDescent="0.25">
      <c r="A381" s="182" t="s">
        <v>3313</v>
      </c>
      <c r="B381" s="677">
        <v>379</v>
      </c>
      <c r="C381" s="652" t="s">
        <v>2896</v>
      </c>
      <c r="D381" s="645"/>
      <c r="E381" s="645"/>
      <c r="F381" s="645" t="s">
        <v>58</v>
      </c>
      <c r="G381" s="645" t="s">
        <v>535</v>
      </c>
      <c r="H381" s="680">
        <v>77</v>
      </c>
      <c r="I381" s="293">
        <v>4474</v>
      </c>
      <c r="K381" s="293" t="s">
        <v>2654</v>
      </c>
      <c r="L381" s="293" t="e">
        <f t="shared" ca="1" si="3"/>
        <v>#NAME?</v>
      </c>
    </row>
    <row r="382" spans="1:12" x14ac:dyDescent="0.25">
      <c r="A382" s="182" t="s">
        <v>3314</v>
      </c>
      <c r="B382" s="677">
        <v>380</v>
      </c>
      <c r="C382" s="652" t="s">
        <v>2897</v>
      </c>
      <c r="D382" s="645"/>
      <c r="E382" s="645"/>
      <c r="F382" s="645" t="s">
        <v>58</v>
      </c>
      <c r="G382" s="645" t="s">
        <v>535</v>
      </c>
      <c r="H382" s="680">
        <v>78</v>
      </c>
      <c r="I382" s="293">
        <v>4475</v>
      </c>
      <c r="K382" s="293" t="s">
        <v>2654</v>
      </c>
      <c r="L382" s="293" t="e">
        <f t="shared" ca="1" si="3"/>
        <v>#NAME?</v>
      </c>
    </row>
    <row r="383" spans="1:12" x14ac:dyDescent="0.25">
      <c r="A383" s="182" t="s">
        <v>3315</v>
      </c>
      <c r="B383" s="677">
        <v>381</v>
      </c>
      <c r="C383" s="652" t="s">
        <v>2898</v>
      </c>
      <c r="D383" s="645"/>
      <c r="E383" s="645"/>
      <c r="F383" s="645" t="s">
        <v>58</v>
      </c>
      <c r="G383" s="645" t="s">
        <v>535</v>
      </c>
      <c r="H383" s="680">
        <v>79</v>
      </c>
      <c r="I383" s="293">
        <v>4476</v>
      </c>
      <c r="K383" s="293" t="s">
        <v>2654</v>
      </c>
      <c r="L383" s="293" t="e">
        <f t="shared" ca="1" si="3"/>
        <v>#NAME?</v>
      </c>
    </row>
    <row r="384" spans="1:12" x14ac:dyDescent="0.25">
      <c r="A384" s="182" t="s">
        <v>3316</v>
      </c>
      <c r="B384" s="677">
        <v>382</v>
      </c>
      <c r="C384" s="651" t="s">
        <v>2899</v>
      </c>
      <c r="D384" s="645"/>
      <c r="E384" s="645"/>
      <c r="F384" s="645" t="s">
        <v>58</v>
      </c>
      <c r="G384" s="645" t="s">
        <v>535</v>
      </c>
      <c r="H384" s="680">
        <v>80</v>
      </c>
      <c r="I384" s="293">
        <v>4477</v>
      </c>
      <c r="K384" s="293" t="s">
        <v>2654</v>
      </c>
      <c r="L384" s="293" t="e">
        <f t="shared" ca="1" si="3"/>
        <v>#NAME?</v>
      </c>
    </row>
    <row r="385" spans="1:12" x14ac:dyDescent="0.25">
      <c r="A385" s="182" t="s">
        <v>3317</v>
      </c>
      <c r="B385" s="677">
        <v>383</v>
      </c>
      <c r="C385" s="651" t="s">
        <v>2900</v>
      </c>
      <c r="D385" s="645"/>
      <c r="E385" s="645"/>
      <c r="F385" s="645" t="s">
        <v>58</v>
      </c>
      <c r="G385" s="645" t="s">
        <v>535</v>
      </c>
      <c r="H385" s="680">
        <v>81</v>
      </c>
      <c r="I385" s="293">
        <v>4478</v>
      </c>
      <c r="K385" s="293" t="s">
        <v>2654</v>
      </c>
      <c r="L385" s="293" t="e">
        <f t="shared" ca="1" si="3"/>
        <v>#NAME?</v>
      </c>
    </row>
    <row r="386" spans="1:12" x14ac:dyDescent="0.25">
      <c r="A386" s="182" t="s">
        <v>3318</v>
      </c>
      <c r="B386" s="677">
        <v>384</v>
      </c>
      <c r="C386" s="652" t="s">
        <v>2901</v>
      </c>
      <c r="D386" s="645"/>
      <c r="E386" s="645"/>
      <c r="F386" s="645" t="s">
        <v>58</v>
      </c>
      <c r="G386" s="645" t="s">
        <v>535</v>
      </c>
      <c r="H386" s="680">
        <v>82</v>
      </c>
      <c r="I386" s="293">
        <v>4479</v>
      </c>
      <c r="K386" s="293" t="s">
        <v>2654</v>
      </c>
      <c r="L386" s="293" t="e">
        <f t="shared" ca="1" si="3"/>
        <v>#NAME?</v>
      </c>
    </row>
    <row r="387" spans="1:12" x14ac:dyDescent="0.25">
      <c r="A387" s="182" t="s">
        <v>3319</v>
      </c>
      <c r="B387" s="677">
        <v>385</v>
      </c>
      <c r="C387" s="649" t="s">
        <v>2902</v>
      </c>
      <c r="D387" s="645"/>
      <c r="E387" s="645"/>
      <c r="F387" s="645" t="s">
        <v>58</v>
      </c>
      <c r="G387" s="645" t="s">
        <v>536</v>
      </c>
      <c r="H387" s="679">
        <v>1</v>
      </c>
      <c r="I387" s="293">
        <v>4480</v>
      </c>
      <c r="K387" s="293" t="s">
        <v>2655</v>
      </c>
      <c r="L387" s="293" t="e">
        <f t="shared" ca="1" si="3"/>
        <v>#NAME?</v>
      </c>
    </row>
    <row r="388" spans="1:12" x14ac:dyDescent="0.25">
      <c r="A388" s="182" t="s">
        <v>3320</v>
      </c>
      <c r="B388" s="677">
        <v>386</v>
      </c>
      <c r="C388" s="649" t="s">
        <v>2903</v>
      </c>
      <c r="D388" s="645"/>
      <c r="E388" s="645"/>
      <c r="F388" s="645" t="s">
        <v>58</v>
      </c>
      <c r="G388" s="645" t="s">
        <v>536</v>
      </c>
      <c r="H388" s="679">
        <v>2</v>
      </c>
      <c r="I388" s="293">
        <v>4481</v>
      </c>
      <c r="K388" s="293" t="s">
        <v>2655</v>
      </c>
      <c r="L388" s="293" t="e">
        <f t="shared" ca="1" si="3"/>
        <v>#NAME?</v>
      </c>
    </row>
    <row r="389" spans="1:12" x14ac:dyDescent="0.25">
      <c r="A389" s="182" t="s">
        <v>3321</v>
      </c>
      <c r="B389" s="677">
        <v>387</v>
      </c>
      <c r="C389" s="649" t="s">
        <v>2904</v>
      </c>
      <c r="D389" s="645"/>
      <c r="E389" s="645"/>
      <c r="F389" s="645" t="s">
        <v>58</v>
      </c>
      <c r="G389" s="645" t="s">
        <v>536</v>
      </c>
      <c r="H389" s="679">
        <v>3</v>
      </c>
      <c r="I389" s="293">
        <v>4482</v>
      </c>
      <c r="K389" s="293" t="s">
        <v>2655</v>
      </c>
      <c r="L389" s="293" t="e">
        <f t="shared" ca="1" si="3"/>
        <v>#NAME?</v>
      </c>
    </row>
    <row r="390" spans="1:12" x14ac:dyDescent="0.25">
      <c r="A390" s="182" t="s">
        <v>3322</v>
      </c>
      <c r="B390" s="677">
        <v>388</v>
      </c>
      <c r="C390" s="649" t="s">
        <v>2905</v>
      </c>
      <c r="D390" s="645"/>
      <c r="E390" s="645"/>
      <c r="F390" s="645" t="s">
        <v>58</v>
      </c>
      <c r="G390" s="645" t="s">
        <v>536</v>
      </c>
      <c r="H390" s="679">
        <v>4</v>
      </c>
      <c r="I390" s="293">
        <v>4483</v>
      </c>
      <c r="K390" s="293" t="s">
        <v>2655</v>
      </c>
      <c r="L390" s="293" t="e">
        <f t="shared" ca="1" si="3"/>
        <v>#NAME?</v>
      </c>
    </row>
    <row r="391" spans="1:12" x14ac:dyDescent="0.25">
      <c r="A391" s="182" t="s">
        <v>3323</v>
      </c>
      <c r="B391" s="677">
        <v>389</v>
      </c>
      <c r="C391" s="649" t="s">
        <v>2906</v>
      </c>
      <c r="D391" s="645"/>
      <c r="E391" s="645"/>
      <c r="F391" s="645" t="s">
        <v>58</v>
      </c>
      <c r="G391" s="645" t="s">
        <v>536</v>
      </c>
      <c r="H391" s="679">
        <v>5</v>
      </c>
      <c r="I391" s="293">
        <v>4484</v>
      </c>
      <c r="K391" s="293" t="s">
        <v>2655</v>
      </c>
      <c r="L391" s="293" t="e">
        <f t="shared" ca="1" si="3"/>
        <v>#NAME?</v>
      </c>
    </row>
    <row r="392" spans="1:12" x14ac:dyDescent="0.25">
      <c r="A392" s="182" t="s">
        <v>3324</v>
      </c>
      <c r="B392" s="677">
        <v>390</v>
      </c>
      <c r="C392" s="649" t="s">
        <v>2907</v>
      </c>
      <c r="D392" s="645"/>
      <c r="E392" s="645"/>
      <c r="F392" s="645" t="s">
        <v>58</v>
      </c>
      <c r="G392" s="645" t="s">
        <v>536</v>
      </c>
      <c r="H392" s="679">
        <v>6</v>
      </c>
      <c r="I392" s="293">
        <v>4485</v>
      </c>
      <c r="K392" s="293" t="s">
        <v>2655</v>
      </c>
      <c r="L392" s="293" t="e">
        <f t="shared" ca="1" si="3"/>
        <v>#NAME?</v>
      </c>
    </row>
    <row r="393" spans="1:12" x14ac:dyDescent="0.25">
      <c r="A393" s="182" t="s">
        <v>3325</v>
      </c>
      <c r="B393" s="677">
        <v>391</v>
      </c>
      <c r="C393" s="649" t="s">
        <v>2908</v>
      </c>
      <c r="D393" s="645"/>
      <c r="E393" s="645"/>
      <c r="F393" s="645" t="s">
        <v>58</v>
      </c>
      <c r="G393" s="645" t="s">
        <v>536</v>
      </c>
      <c r="H393" s="679">
        <v>7</v>
      </c>
      <c r="I393" s="293">
        <v>4486</v>
      </c>
      <c r="K393" s="293" t="s">
        <v>2655</v>
      </c>
      <c r="L393" s="293" t="e">
        <f t="shared" ca="1" si="3"/>
        <v>#NAME?</v>
      </c>
    </row>
    <row r="394" spans="1:12" x14ac:dyDescent="0.25">
      <c r="A394" s="182" t="s">
        <v>3326</v>
      </c>
      <c r="B394" s="677">
        <v>392</v>
      </c>
      <c r="C394" s="649" t="s">
        <v>2909</v>
      </c>
      <c r="D394" s="645"/>
      <c r="E394" s="645"/>
      <c r="F394" s="645" t="s">
        <v>58</v>
      </c>
      <c r="G394" s="645" t="s">
        <v>536</v>
      </c>
      <c r="H394" s="679">
        <v>8</v>
      </c>
      <c r="I394" s="293">
        <v>4487</v>
      </c>
      <c r="K394" s="293" t="s">
        <v>2655</v>
      </c>
      <c r="L394" s="293" t="e">
        <f t="shared" ca="1" si="3"/>
        <v>#NAME?</v>
      </c>
    </row>
    <row r="395" spans="1:12" x14ac:dyDescent="0.25">
      <c r="A395" s="182" t="s">
        <v>3327</v>
      </c>
      <c r="B395" s="677">
        <v>393</v>
      </c>
      <c r="C395" s="649" t="s">
        <v>2910</v>
      </c>
      <c r="D395" s="645"/>
      <c r="E395" s="645"/>
      <c r="F395" s="645" t="s">
        <v>58</v>
      </c>
      <c r="G395" s="645" t="s">
        <v>536</v>
      </c>
      <c r="H395" s="679">
        <v>9</v>
      </c>
      <c r="I395" s="293">
        <v>4488</v>
      </c>
      <c r="K395" s="293" t="s">
        <v>2655</v>
      </c>
      <c r="L395" s="293" t="e">
        <f t="shared" ca="1" si="3"/>
        <v>#NAME?</v>
      </c>
    </row>
    <row r="396" spans="1:12" x14ac:dyDescent="0.25">
      <c r="A396" s="182" t="s">
        <v>3328</v>
      </c>
      <c r="B396" s="677">
        <v>394</v>
      </c>
      <c r="C396" s="649" t="s">
        <v>2911</v>
      </c>
      <c r="D396" s="645"/>
      <c r="E396" s="645"/>
      <c r="F396" s="645" t="s">
        <v>58</v>
      </c>
      <c r="G396" s="645" t="s">
        <v>536</v>
      </c>
      <c r="H396" s="679">
        <v>10</v>
      </c>
      <c r="I396" s="293">
        <v>4489</v>
      </c>
      <c r="K396" s="293" t="s">
        <v>2655</v>
      </c>
      <c r="L396" s="293" t="e">
        <f t="shared" ca="1" si="3"/>
        <v>#NAME?</v>
      </c>
    </row>
    <row r="397" spans="1:12" x14ac:dyDescent="0.25">
      <c r="A397" s="182" t="s">
        <v>3329</v>
      </c>
      <c r="B397" s="677">
        <v>395</v>
      </c>
      <c r="C397" s="650" t="s">
        <v>2912</v>
      </c>
      <c r="D397" s="645"/>
      <c r="E397" s="645"/>
      <c r="F397" s="645" t="s">
        <v>58</v>
      </c>
      <c r="G397" s="645" t="s">
        <v>536</v>
      </c>
      <c r="H397" s="679">
        <v>11</v>
      </c>
      <c r="I397" s="293">
        <v>4490</v>
      </c>
      <c r="K397" s="293" t="s">
        <v>2655</v>
      </c>
      <c r="L397" s="293" t="e">
        <f t="shared" ca="1" si="3"/>
        <v>#NAME?</v>
      </c>
    </row>
    <row r="398" spans="1:12" x14ac:dyDescent="0.25">
      <c r="A398" s="182" t="s">
        <v>3330</v>
      </c>
      <c r="B398" s="677">
        <v>396</v>
      </c>
      <c r="C398" s="650" t="s">
        <v>2913</v>
      </c>
      <c r="D398" s="645"/>
      <c r="E398" s="645"/>
      <c r="F398" s="645" t="s">
        <v>58</v>
      </c>
      <c r="G398" s="645" t="s">
        <v>536</v>
      </c>
      <c r="H398" s="679">
        <v>12</v>
      </c>
      <c r="I398" s="293">
        <v>4491</v>
      </c>
      <c r="K398" s="293" t="s">
        <v>2655</v>
      </c>
      <c r="L398" s="293" t="e">
        <f t="shared" ref="L398:L461" ca="1" si="4">_xlfn.TEXTJOIN(,,K398,C398)</f>
        <v>#NAME?</v>
      </c>
    </row>
    <row r="399" spans="1:12" x14ac:dyDescent="0.25">
      <c r="A399" s="182" t="s">
        <v>3331</v>
      </c>
      <c r="B399" s="677">
        <v>397</v>
      </c>
      <c r="C399" s="650" t="s">
        <v>2914</v>
      </c>
      <c r="D399" s="645"/>
      <c r="E399" s="645"/>
      <c r="F399" s="645" t="s">
        <v>58</v>
      </c>
      <c r="G399" s="645" t="s">
        <v>536</v>
      </c>
      <c r="H399" s="679">
        <v>13</v>
      </c>
      <c r="I399" s="293">
        <v>4492</v>
      </c>
      <c r="K399" s="293" t="s">
        <v>2655</v>
      </c>
      <c r="L399" s="293" t="e">
        <f t="shared" ca="1" si="4"/>
        <v>#NAME?</v>
      </c>
    </row>
    <row r="400" spans="1:12" x14ac:dyDescent="0.25">
      <c r="A400" s="182" t="s">
        <v>3332</v>
      </c>
      <c r="B400" s="677">
        <v>398</v>
      </c>
      <c r="C400" s="650" t="s">
        <v>2915</v>
      </c>
      <c r="D400" s="645"/>
      <c r="E400" s="645"/>
      <c r="F400" s="645" t="s">
        <v>58</v>
      </c>
      <c r="G400" s="645" t="s">
        <v>536</v>
      </c>
      <c r="H400" s="679">
        <v>14</v>
      </c>
      <c r="I400" s="293">
        <v>4493</v>
      </c>
      <c r="K400" s="293" t="s">
        <v>2655</v>
      </c>
      <c r="L400" s="293" t="e">
        <f t="shared" ca="1" si="4"/>
        <v>#NAME?</v>
      </c>
    </row>
    <row r="401" spans="1:12" x14ac:dyDescent="0.25">
      <c r="A401" s="182" t="s">
        <v>3333</v>
      </c>
      <c r="B401" s="677">
        <v>399</v>
      </c>
      <c r="C401" s="650" t="s">
        <v>2916</v>
      </c>
      <c r="D401" s="645"/>
      <c r="E401" s="645"/>
      <c r="F401" s="645" t="s">
        <v>58</v>
      </c>
      <c r="G401" s="645" t="s">
        <v>536</v>
      </c>
      <c r="H401" s="679">
        <v>15</v>
      </c>
      <c r="I401" s="293">
        <v>4494</v>
      </c>
      <c r="K401" s="293" t="s">
        <v>2655</v>
      </c>
      <c r="L401" s="293" t="e">
        <f t="shared" ca="1" si="4"/>
        <v>#NAME?</v>
      </c>
    </row>
    <row r="402" spans="1:12" x14ac:dyDescent="0.25">
      <c r="A402" s="182" t="s">
        <v>3334</v>
      </c>
      <c r="B402" s="677">
        <v>400</v>
      </c>
      <c r="C402" s="650" t="s">
        <v>2917</v>
      </c>
      <c r="D402" s="645"/>
      <c r="E402" s="645"/>
      <c r="F402" s="645" t="s">
        <v>58</v>
      </c>
      <c r="G402" s="645" t="s">
        <v>536</v>
      </c>
      <c r="H402" s="679">
        <v>16</v>
      </c>
      <c r="I402" s="293">
        <v>4495</v>
      </c>
      <c r="K402" s="293" t="s">
        <v>2655</v>
      </c>
      <c r="L402" s="293" t="e">
        <f t="shared" ca="1" si="4"/>
        <v>#NAME?</v>
      </c>
    </row>
    <row r="403" spans="1:12" x14ac:dyDescent="0.25">
      <c r="A403" s="182" t="s">
        <v>3335</v>
      </c>
      <c r="B403" s="677">
        <v>401</v>
      </c>
      <c r="C403" s="651" t="s">
        <v>2918</v>
      </c>
      <c r="D403" s="645"/>
      <c r="E403" s="645"/>
      <c r="F403" s="645" t="s">
        <v>58</v>
      </c>
      <c r="G403" s="645" t="s">
        <v>536</v>
      </c>
      <c r="H403" s="679">
        <v>17</v>
      </c>
      <c r="I403" s="293">
        <v>4496</v>
      </c>
      <c r="K403" s="293" t="s">
        <v>2655</v>
      </c>
      <c r="L403" s="293" t="e">
        <f t="shared" ca="1" si="4"/>
        <v>#NAME?</v>
      </c>
    </row>
    <row r="404" spans="1:12" x14ac:dyDescent="0.25">
      <c r="A404" s="182" t="s">
        <v>3336</v>
      </c>
      <c r="B404" s="677">
        <v>402</v>
      </c>
      <c r="C404" s="651" t="s">
        <v>2919</v>
      </c>
      <c r="D404" s="645"/>
      <c r="E404" s="645"/>
      <c r="F404" s="645" t="s">
        <v>58</v>
      </c>
      <c r="G404" s="645" t="s">
        <v>536</v>
      </c>
      <c r="H404" s="679">
        <v>18</v>
      </c>
      <c r="I404" s="293">
        <v>4497</v>
      </c>
      <c r="K404" s="293" t="s">
        <v>2655</v>
      </c>
      <c r="L404" s="293" t="e">
        <f t="shared" ca="1" si="4"/>
        <v>#NAME?</v>
      </c>
    </row>
    <row r="405" spans="1:12" x14ac:dyDescent="0.25">
      <c r="A405" s="182" t="s">
        <v>3337</v>
      </c>
      <c r="B405" s="677">
        <v>403</v>
      </c>
      <c r="C405" s="651" t="s">
        <v>2920</v>
      </c>
      <c r="D405" s="645"/>
      <c r="E405" s="645"/>
      <c r="F405" s="645" t="s">
        <v>58</v>
      </c>
      <c r="G405" s="645" t="s">
        <v>536</v>
      </c>
      <c r="H405" s="679">
        <v>19</v>
      </c>
      <c r="I405" s="293">
        <v>4498</v>
      </c>
      <c r="K405" s="293" t="s">
        <v>2655</v>
      </c>
      <c r="L405" s="293" t="e">
        <f t="shared" ca="1" si="4"/>
        <v>#NAME?</v>
      </c>
    </row>
    <row r="406" spans="1:12" x14ac:dyDescent="0.25">
      <c r="A406" s="182" t="s">
        <v>3338</v>
      </c>
      <c r="B406" s="677">
        <v>404</v>
      </c>
      <c r="C406" s="651" t="s">
        <v>2921</v>
      </c>
      <c r="D406" s="645"/>
      <c r="E406" s="645"/>
      <c r="F406" s="645" t="s">
        <v>58</v>
      </c>
      <c r="G406" s="645" t="s">
        <v>536</v>
      </c>
      <c r="H406" s="679">
        <v>20</v>
      </c>
      <c r="I406" s="293">
        <v>4499</v>
      </c>
      <c r="K406" s="293" t="s">
        <v>2655</v>
      </c>
      <c r="L406" s="293" t="e">
        <f t="shared" ca="1" si="4"/>
        <v>#NAME?</v>
      </c>
    </row>
    <row r="407" spans="1:12" x14ac:dyDescent="0.25">
      <c r="A407" s="182" t="s">
        <v>3339</v>
      </c>
      <c r="B407" s="677">
        <v>405</v>
      </c>
      <c r="C407" s="651" t="s">
        <v>2922</v>
      </c>
      <c r="D407" s="645"/>
      <c r="E407" s="645"/>
      <c r="F407" s="645" t="s">
        <v>58</v>
      </c>
      <c r="G407" s="645" t="s">
        <v>536</v>
      </c>
      <c r="H407" s="679">
        <v>21</v>
      </c>
      <c r="I407" s="293">
        <v>4500</v>
      </c>
      <c r="K407" s="293" t="s">
        <v>2655</v>
      </c>
      <c r="L407" s="293" t="e">
        <f t="shared" ca="1" si="4"/>
        <v>#NAME?</v>
      </c>
    </row>
    <row r="408" spans="1:12" x14ac:dyDescent="0.25">
      <c r="A408" s="182" t="s">
        <v>3340</v>
      </c>
      <c r="B408" s="677">
        <v>406</v>
      </c>
      <c r="C408" s="651" t="s">
        <v>2923</v>
      </c>
      <c r="D408" s="645"/>
      <c r="E408" s="645"/>
      <c r="F408" s="645" t="s">
        <v>58</v>
      </c>
      <c r="G408" s="645" t="s">
        <v>536</v>
      </c>
      <c r="H408" s="679">
        <v>22</v>
      </c>
      <c r="I408" s="293">
        <v>4501</v>
      </c>
      <c r="K408" s="293" t="s">
        <v>2655</v>
      </c>
      <c r="L408" s="293" t="e">
        <f t="shared" ca="1" si="4"/>
        <v>#NAME?</v>
      </c>
    </row>
    <row r="409" spans="1:12" x14ac:dyDescent="0.25">
      <c r="A409" s="182" t="s">
        <v>3341</v>
      </c>
      <c r="B409" s="677">
        <v>407</v>
      </c>
      <c r="C409" s="651" t="s">
        <v>2924</v>
      </c>
      <c r="D409" s="645"/>
      <c r="E409" s="645"/>
      <c r="F409" s="645" t="s">
        <v>58</v>
      </c>
      <c r="G409" s="645" t="s">
        <v>536</v>
      </c>
      <c r="H409" s="679">
        <v>23</v>
      </c>
      <c r="I409" s="293">
        <v>4502</v>
      </c>
      <c r="K409" s="293" t="s">
        <v>2655</v>
      </c>
      <c r="L409" s="293" t="e">
        <f t="shared" ca="1" si="4"/>
        <v>#NAME?</v>
      </c>
    </row>
    <row r="410" spans="1:12" x14ac:dyDescent="0.25">
      <c r="A410" s="182" t="s">
        <v>3342</v>
      </c>
      <c r="B410" s="677">
        <v>408</v>
      </c>
      <c r="C410" s="651" t="s">
        <v>2925</v>
      </c>
      <c r="D410" s="645"/>
      <c r="E410" s="645"/>
      <c r="F410" s="645" t="s">
        <v>58</v>
      </c>
      <c r="G410" s="645" t="s">
        <v>536</v>
      </c>
      <c r="H410" s="679">
        <v>24</v>
      </c>
      <c r="I410" s="293">
        <v>4503</v>
      </c>
      <c r="K410" s="293" t="s">
        <v>2655</v>
      </c>
      <c r="L410" s="293" t="e">
        <f t="shared" ca="1" si="4"/>
        <v>#NAME?</v>
      </c>
    </row>
    <row r="411" spans="1:12" x14ac:dyDescent="0.25">
      <c r="A411" s="182" t="s">
        <v>3343</v>
      </c>
      <c r="B411" s="677">
        <v>409</v>
      </c>
      <c r="C411" s="651" t="s">
        <v>2926</v>
      </c>
      <c r="D411" s="645"/>
      <c r="E411" s="645"/>
      <c r="F411" s="645" t="s">
        <v>58</v>
      </c>
      <c r="G411" s="645" t="s">
        <v>536</v>
      </c>
      <c r="H411" s="679">
        <v>25</v>
      </c>
      <c r="I411" s="293">
        <v>4504</v>
      </c>
      <c r="K411" s="293" t="s">
        <v>2655</v>
      </c>
      <c r="L411" s="293" t="e">
        <f t="shared" ca="1" si="4"/>
        <v>#NAME?</v>
      </c>
    </row>
    <row r="412" spans="1:12" x14ac:dyDescent="0.25">
      <c r="A412" s="182" t="s">
        <v>3344</v>
      </c>
      <c r="B412" s="677">
        <v>410</v>
      </c>
      <c r="C412" s="651" t="s">
        <v>2927</v>
      </c>
      <c r="D412" s="645"/>
      <c r="E412" s="645"/>
      <c r="F412" s="645" t="s">
        <v>58</v>
      </c>
      <c r="G412" s="645" t="s">
        <v>536</v>
      </c>
      <c r="H412" s="679">
        <v>26</v>
      </c>
      <c r="I412" s="293">
        <v>4505</v>
      </c>
      <c r="K412" s="293" t="s">
        <v>2655</v>
      </c>
      <c r="L412" s="293" t="e">
        <f t="shared" ca="1" si="4"/>
        <v>#NAME?</v>
      </c>
    </row>
    <row r="413" spans="1:12" x14ac:dyDescent="0.25">
      <c r="A413" s="182" t="s">
        <v>3345</v>
      </c>
      <c r="B413" s="677">
        <v>411</v>
      </c>
      <c r="C413" s="651" t="s">
        <v>2928</v>
      </c>
      <c r="D413" s="645"/>
      <c r="E413" s="645"/>
      <c r="F413" s="645" t="s">
        <v>58</v>
      </c>
      <c r="G413" s="645" t="s">
        <v>536</v>
      </c>
      <c r="H413" s="679">
        <v>27</v>
      </c>
      <c r="I413" s="293">
        <v>4506</v>
      </c>
      <c r="K413" s="293" t="s">
        <v>2655</v>
      </c>
      <c r="L413" s="293" t="e">
        <f t="shared" ca="1" si="4"/>
        <v>#NAME?</v>
      </c>
    </row>
    <row r="414" spans="1:12" x14ac:dyDescent="0.25">
      <c r="A414" s="182" t="s">
        <v>3346</v>
      </c>
      <c r="B414" s="677">
        <v>412</v>
      </c>
      <c r="C414" s="651" t="s">
        <v>2929</v>
      </c>
      <c r="D414" s="645"/>
      <c r="E414" s="645"/>
      <c r="F414" s="645" t="s">
        <v>58</v>
      </c>
      <c r="G414" s="645" t="s">
        <v>536</v>
      </c>
      <c r="H414" s="679">
        <v>28</v>
      </c>
      <c r="I414" s="293">
        <v>4507</v>
      </c>
      <c r="K414" s="293" t="s">
        <v>2655</v>
      </c>
      <c r="L414" s="293" t="e">
        <f t="shared" ca="1" si="4"/>
        <v>#NAME?</v>
      </c>
    </row>
    <row r="415" spans="1:12" x14ac:dyDescent="0.25">
      <c r="A415" s="182" t="s">
        <v>3347</v>
      </c>
      <c r="B415" s="677">
        <v>413</v>
      </c>
      <c r="C415" s="651" t="s">
        <v>2930</v>
      </c>
      <c r="D415" s="645"/>
      <c r="E415" s="645"/>
      <c r="F415" s="645" t="s">
        <v>58</v>
      </c>
      <c r="G415" s="645" t="s">
        <v>536</v>
      </c>
      <c r="H415" s="679">
        <v>29</v>
      </c>
      <c r="I415" s="293">
        <v>4508</v>
      </c>
      <c r="K415" s="293" t="s">
        <v>2655</v>
      </c>
      <c r="L415" s="293" t="e">
        <f t="shared" ca="1" si="4"/>
        <v>#NAME?</v>
      </c>
    </row>
    <row r="416" spans="1:12" x14ac:dyDescent="0.25">
      <c r="A416" s="182" t="s">
        <v>3348</v>
      </c>
      <c r="B416" s="677">
        <v>414</v>
      </c>
      <c r="C416" s="651" t="s">
        <v>2931</v>
      </c>
      <c r="D416" s="645"/>
      <c r="E416" s="645"/>
      <c r="F416" s="645" t="s">
        <v>58</v>
      </c>
      <c r="G416" s="645" t="s">
        <v>536</v>
      </c>
      <c r="H416" s="679">
        <v>30</v>
      </c>
      <c r="I416" s="293">
        <v>4509</v>
      </c>
      <c r="K416" s="293" t="s">
        <v>2655</v>
      </c>
      <c r="L416" s="293" t="e">
        <f t="shared" ca="1" si="4"/>
        <v>#NAME?</v>
      </c>
    </row>
    <row r="417" spans="1:12" x14ac:dyDescent="0.25">
      <c r="A417" s="182" t="s">
        <v>3349</v>
      </c>
      <c r="B417" s="677">
        <v>415</v>
      </c>
      <c r="C417" s="651" t="s">
        <v>2932</v>
      </c>
      <c r="D417" s="645"/>
      <c r="E417" s="645"/>
      <c r="F417" s="645" t="s">
        <v>58</v>
      </c>
      <c r="G417" s="645" t="s">
        <v>536</v>
      </c>
      <c r="H417" s="679">
        <v>31</v>
      </c>
      <c r="I417" s="293">
        <v>4510</v>
      </c>
      <c r="K417" s="293" t="s">
        <v>2655</v>
      </c>
      <c r="L417" s="293" t="e">
        <f t="shared" ca="1" si="4"/>
        <v>#NAME?</v>
      </c>
    </row>
    <row r="418" spans="1:12" x14ac:dyDescent="0.25">
      <c r="A418" s="182" t="s">
        <v>3350</v>
      </c>
      <c r="B418" s="677">
        <v>416</v>
      </c>
      <c r="C418" s="651" t="s">
        <v>2933</v>
      </c>
      <c r="D418" s="645"/>
      <c r="E418" s="645"/>
      <c r="F418" s="645" t="s">
        <v>58</v>
      </c>
      <c r="G418" s="645" t="s">
        <v>536</v>
      </c>
      <c r="H418" s="679">
        <v>32</v>
      </c>
      <c r="I418" s="293">
        <v>4511</v>
      </c>
      <c r="K418" s="293" t="s">
        <v>2655</v>
      </c>
      <c r="L418" s="293" t="e">
        <f t="shared" ca="1" si="4"/>
        <v>#NAME?</v>
      </c>
    </row>
    <row r="419" spans="1:12" x14ac:dyDescent="0.25">
      <c r="A419" s="182" t="s">
        <v>3351</v>
      </c>
      <c r="B419" s="677">
        <v>417</v>
      </c>
      <c r="C419" s="651" t="s">
        <v>2934</v>
      </c>
      <c r="D419" s="645"/>
      <c r="E419" s="645"/>
      <c r="F419" s="645" t="s">
        <v>58</v>
      </c>
      <c r="G419" s="645" t="s">
        <v>536</v>
      </c>
      <c r="H419" s="679">
        <v>33</v>
      </c>
      <c r="I419" s="293">
        <v>4512</v>
      </c>
      <c r="K419" s="293" t="s">
        <v>2655</v>
      </c>
      <c r="L419" s="293" t="e">
        <f t="shared" ca="1" si="4"/>
        <v>#NAME?</v>
      </c>
    </row>
    <row r="420" spans="1:12" x14ac:dyDescent="0.25">
      <c r="A420" s="182" t="s">
        <v>3352</v>
      </c>
      <c r="B420" s="677">
        <v>418</v>
      </c>
      <c r="C420" s="651" t="s">
        <v>2935</v>
      </c>
      <c r="D420" s="645"/>
      <c r="E420" s="645"/>
      <c r="F420" s="645" t="s">
        <v>58</v>
      </c>
      <c r="G420" s="645" t="s">
        <v>536</v>
      </c>
      <c r="H420" s="679">
        <v>34</v>
      </c>
      <c r="I420" s="293">
        <v>4513</v>
      </c>
      <c r="K420" s="293" t="s">
        <v>2655</v>
      </c>
      <c r="L420" s="293" t="e">
        <f t="shared" ca="1" si="4"/>
        <v>#NAME?</v>
      </c>
    </row>
    <row r="421" spans="1:12" x14ac:dyDescent="0.25">
      <c r="A421" s="182" t="s">
        <v>3353</v>
      </c>
      <c r="B421" s="677">
        <v>419</v>
      </c>
      <c r="C421" s="651" t="s">
        <v>2936</v>
      </c>
      <c r="D421" s="645"/>
      <c r="E421" s="645"/>
      <c r="F421" s="645" t="s">
        <v>58</v>
      </c>
      <c r="G421" s="645" t="s">
        <v>536</v>
      </c>
      <c r="H421" s="679">
        <v>35</v>
      </c>
      <c r="I421" s="293">
        <v>4514</v>
      </c>
      <c r="K421" s="293" t="s">
        <v>2655</v>
      </c>
      <c r="L421" s="293" t="e">
        <f t="shared" ca="1" si="4"/>
        <v>#NAME?</v>
      </c>
    </row>
    <row r="422" spans="1:12" x14ac:dyDescent="0.25">
      <c r="A422" s="182" t="s">
        <v>3354</v>
      </c>
      <c r="B422" s="677">
        <v>420</v>
      </c>
      <c r="C422" s="651" t="s">
        <v>2937</v>
      </c>
      <c r="D422" s="645"/>
      <c r="E422" s="645"/>
      <c r="F422" s="645" t="s">
        <v>58</v>
      </c>
      <c r="G422" s="645" t="s">
        <v>536</v>
      </c>
      <c r="H422" s="679">
        <v>36</v>
      </c>
      <c r="I422" s="293">
        <v>4515</v>
      </c>
      <c r="K422" s="293" t="s">
        <v>2655</v>
      </c>
      <c r="L422" s="293" t="e">
        <f t="shared" ca="1" si="4"/>
        <v>#NAME?</v>
      </c>
    </row>
    <row r="423" spans="1:12" x14ac:dyDescent="0.25">
      <c r="A423" s="182" t="s">
        <v>3355</v>
      </c>
      <c r="B423" s="677">
        <v>421</v>
      </c>
      <c r="C423" s="651" t="s">
        <v>2938</v>
      </c>
      <c r="D423" s="645"/>
      <c r="E423" s="645"/>
      <c r="F423" s="645" t="s">
        <v>58</v>
      </c>
      <c r="G423" s="645" t="s">
        <v>536</v>
      </c>
      <c r="H423" s="679">
        <v>37</v>
      </c>
      <c r="I423" s="293">
        <v>4516</v>
      </c>
      <c r="K423" s="293" t="s">
        <v>2655</v>
      </c>
      <c r="L423" s="293" t="e">
        <f t="shared" ca="1" si="4"/>
        <v>#NAME?</v>
      </c>
    </row>
    <row r="424" spans="1:12" x14ac:dyDescent="0.25">
      <c r="A424" s="182" t="s">
        <v>3356</v>
      </c>
      <c r="B424" s="677">
        <v>422</v>
      </c>
      <c r="C424" s="651" t="s">
        <v>2939</v>
      </c>
      <c r="D424" s="645"/>
      <c r="E424" s="645"/>
      <c r="F424" s="645" t="s">
        <v>58</v>
      </c>
      <c r="G424" s="645" t="s">
        <v>536</v>
      </c>
      <c r="H424" s="679">
        <v>38</v>
      </c>
      <c r="I424" s="293">
        <v>4517</v>
      </c>
      <c r="K424" s="293" t="s">
        <v>2655</v>
      </c>
      <c r="L424" s="293" t="e">
        <f t="shared" ca="1" si="4"/>
        <v>#NAME?</v>
      </c>
    </row>
    <row r="425" spans="1:12" x14ac:dyDescent="0.25">
      <c r="A425" s="182" t="s">
        <v>3357</v>
      </c>
      <c r="B425" s="677">
        <v>423</v>
      </c>
      <c r="C425" s="651" t="s">
        <v>2940</v>
      </c>
      <c r="D425" s="645"/>
      <c r="E425" s="645"/>
      <c r="F425" s="645" t="s">
        <v>58</v>
      </c>
      <c r="G425" s="645" t="s">
        <v>536</v>
      </c>
      <c r="H425" s="679">
        <v>39</v>
      </c>
      <c r="I425" s="293">
        <v>4518</v>
      </c>
      <c r="K425" s="293" t="s">
        <v>2655</v>
      </c>
      <c r="L425" s="293" t="e">
        <f t="shared" ca="1" si="4"/>
        <v>#NAME?</v>
      </c>
    </row>
    <row r="426" spans="1:12" x14ac:dyDescent="0.25">
      <c r="A426" s="182" t="s">
        <v>3358</v>
      </c>
      <c r="B426" s="677">
        <v>424</v>
      </c>
      <c r="C426" s="651" t="s">
        <v>2941</v>
      </c>
      <c r="D426" s="645"/>
      <c r="E426" s="645"/>
      <c r="F426" s="645" t="s">
        <v>58</v>
      </c>
      <c r="G426" s="645" t="s">
        <v>536</v>
      </c>
      <c r="H426" s="679">
        <v>40</v>
      </c>
      <c r="I426" s="293">
        <v>4519</v>
      </c>
      <c r="K426" s="293" t="s">
        <v>2655</v>
      </c>
      <c r="L426" s="293" t="e">
        <f t="shared" ca="1" si="4"/>
        <v>#NAME?</v>
      </c>
    </row>
    <row r="427" spans="1:12" x14ac:dyDescent="0.25">
      <c r="A427" s="182" t="s">
        <v>3359</v>
      </c>
      <c r="B427" s="677">
        <v>425</v>
      </c>
      <c r="C427" s="651" t="s">
        <v>2942</v>
      </c>
      <c r="D427" s="645"/>
      <c r="E427" s="645"/>
      <c r="F427" s="645" t="s">
        <v>58</v>
      </c>
      <c r="G427" s="645" t="s">
        <v>536</v>
      </c>
      <c r="H427" s="679">
        <v>41</v>
      </c>
      <c r="I427" s="293">
        <v>4520</v>
      </c>
      <c r="K427" s="293" t="s">
        <v>2655</v>
      </c>
      <c r="L427" s="293" t="e">
        <f t="shared" ca="1" si="4"/>
        <v>#NAME?</v>
      </c>
    </row>
    <row r="428" spans="1:12" x14ac:dyDescent="0.25">
      <c r="A428" s="182" t="s">
        <v>3360</v>
      </c>
      <c r="B428" s="677">
        <v>426</v>
      </c>
      <c r="C428" s="651" t="s">
        <v>2943</v>
      </c>
      <c r="D428" s="645"/>
      <c r="E428" s="645"/>
      <c r="F428" s="645" t="s">
        <v>58</v>
      </c>
      <c r="G428" s="645" t="s">
        <v>536</v>
      </c>
      <c r="H428" s="679">
        <v>42</v>
      </c>
      <c r="I428" s="293">
        <v>4521</v>
      </c>
      <c r="K428" s="293" t="s">
        <v>2655</v>
      </c>
      <c r="L428" s="293" t="e">
        <f t="shared" ca="1" si="4"/>
        <v>#NAME?</v>
      </c>
    </row>
    <row r="429" spans="1:12" x14ac:dyDescent="0.25">
      <c r="A429" s="182" t="s">
        <v>3361</v>
      </c>
      <c r="B429" s="677">
        <v>427</v>
      </c>
      <c r="C429" s="651" t="s">
        <v>2944</v>
      </c>
      <c r="D429" s="645"/>
      <c r="E429" s="645"/>
      <c r="F429" s="645" t="s">
        <v>58</v>
      </c>
      <c r="G429" s="645" t="s">
        <v>536</v>
      </c>
      <c r="H429" s="679">
        <v>43</v>
      </c>
      <c r="I429" s="293">
        <v>4522</v>
      </c>
      <c r="K429" s="293" t="s">
        <v>2655</v>
      </c>
      <c r="L429" s="293" t="e">
        <f t="shared" ca="1" si="4"/>
        <v>#NAME?</v>
      </c>
    </row>
    <row r="430" spans="1:12" x14ac:dyDescent="0.25">
      <c r="A430" s="182" t="s">
        <v>3362</v>
      </c>
      <c r="B430" s="677">
        <v>428</v>
      </c>
      <c r="C430" s="651" t="s">
        <v>2945</v>
      </c>
      <c r="D430" s="645"/>
      <c r="E430" s="645"/>
      <c r="F430" s="645" t="s">
        <v>58</v>
      </c>
      <c r="G430" s="645" t="s">
        <v>536</v>
      </c>
      <c r="H430" s="679">
        <v>44</v>
      </c>
      <c r="I430" s="293">
        <v>4523</v>
      </c>
      <c r="K430" s="293" t="s">
        <v>2655</v>
      </c>
      <c r="L430" s="293" t="e">
        <f t="shared" ca="1" si="4"/>
        <v>#NAME?</v>
      </c>
    </row>
    <row r="431" spans="1:12" x14ac:dyDescent="0.25">
      <c r="A431" s="182" t="s">
        <v>3363</v>
      </c>
      <c r="B431" s="677">
        <v>429</v>
      </c>
      <c r="C431" s="651" t="s">
        <v>2946</v>
      </c>
      <c r="D431" s="645"/>
      <c r="E431" s="645"/>
      <c r="F431" s="645" t="s">
        <v>58</v>
      </c>
      <c r="G431" s="645" t="s">
        <v>536</v>
      </c>
      <c r="H431" s="679">
        <v>45</v>
      </c>
      <c r="I431" s="293">
        <v>4524</v>
      </c>
      <c r="K431" s="293" t="s">
        <v>2655</v>
      </c>
      <c r="L431" s="293" t="e">
        <f t="shared" ca="1" si="4"/>
        <v>#NAME?</v>
      </c>
    </row>
    <row r="432" spans="1:12" x14ac:dyDescent="0.25">
      <c r="A432" s="182" t="s">
        <v>3364</v>
      </c>
      <c r="B432" s="677">
        <v>430</v>
      </c>
      <c r="C432" s="651" t="s">
        <v>2947</v>
      </c>
      <c r="D432" s="645"/>
      <c r="E432" s="645"/>
      <c r="F432" s="645" t="s">
        <v>58</v>
      </c>
      <c r="G432" s="645" t="s">
        <v>536</v>
      </c>
      <c r="H432" s="679">
        <v>46</v>
      </c>
      <c r="I432" s="293">
        <v>4525</v>
      </c>
      <c r="K432" s="293" t="s">
        <v>2655</v>
      </c>
      <c r="L432" s="293" t="e">
        <f t="shared" ca="1" si="4"/>
        <v>#NAME?</v>
      </c>
    </row>
    <row r="433" spans="1:12" x14ac:dyDescent="0.25">
      <c r="A433" s="182" t="s">
        <v>3365</v>
      </c>
      <c r="B433" s="677">
        <v>431</v>
      </c>
      <c r="C433" s="651" t="s">
        <v>2948</v>
      </c>
      <c r="D433" s="645"/>
      <c r="E433" s="645"/>
      <c r="F433" s="645" t="s">
        <v>58</v>
      </c>
      <c r="G433" s="645" t="s">
        <v>536</v>
      </c>
      <c r="H433" s="679">
        <v>47</v>
      </c>
      <c r="I433" s="293">
        <v>4526</v>
      </c>
      <c r="K433" s="293" t="s">
        <v>2655</v>
      </c>
      <c r="L433" s="293" t="e">
        <f t="shared" ca="1" si="4"/>
        <v>#NAME?</v>
      </c>
    </row>
    <row r="434" spans="1:12" x14ac:dyDescent="0.25">
      <c r="A434" s="182" t="s">
        <v>3366</v>
      </c>
      <c r="B434" s="677">
        <v>432</v>
      </c>
      <c r="C434" s="651" t="s">
        <v>2949</v>
      </c>
      <c r="D434" s="645"/>
      <c r="E434" s="645"/>
      <c r="F434" s="645" t="s">
        <v>58</v>
      </c>
      <c r="G434" s="645" t="s">
        <v>536</v>
      </c>
      <c r="H434" s="679">
        <v>48</v>
      </c>
      <c r="I434" s="293">
        <v>4527</v>
      </c>
      <c r="K434" s="293" t="s">
        <v>2655</v>
      </c>
      <c r="L434" s="293" t="e">
        <f t="shared" ca="1" si="4"/>
        <v>#NAME?</v>
      </c>
    </row>
    <row r="435" spans="1:12" x14ac:dyDescent="0.25">
      <c r="A435" s="182" t="s">
        <v>3367</v>
      </c>
      <c r="B435" s="677">
        <v>433</v>
      </c>
      <c r="C435" s="651" t="s">
        <v>2950</v>
      </c>
      <c r="D435" s="645"/>
      <c r="E435" s="645"/>
      <c r="F435" s="645" t="s">
        <v>58</v>
      </c>
      <c r="G435" s="645" t="s">
        <v>536</v>
      </c>
      <c r="H435" s="679">
        <v>49</v>
      </c>
      <c r="I435" s="293">
        <v>4528</v>
      </c>
      <c r="K435" s="293" t="s">
        <v>2655</v>
      </c>
      <c r="L435" s="293" t="e">
        <f t="shared" ca="1" si="4"/>
        <v>#NAME?</v>
      </c>
    </row>
    <row r="436" spans="1:12" x14ac:dyDescent="0.25">
      <c r="A436" s="182" t="s">
        <v>3368</v>
      </c>
      <c r="B436" s="677">
        <v>434</v>
      </c>
      <c r="C436" s="651" t="s">
        <v>2951</v>
      </c>
      <c r="D436" s="645"/>
      <c r="E436" s="645"/>
      <c r="F436" s="645" t="s">
        <v>58</v>
      </c>
      <c r="G436" s="645" t="s">
        <v>536</v>
      </c>
      <c r="H436" s="679">
        <v>50</v>
      </c>
      <c r="I436" s="293">
        <v>4529</v>
      </c>
      <c r="K436" s="293" t="s">
        <v>2655</v>
      </c>
      <c r="L436" s="293" t="e">
        <f t="shared" ca="1" si="4"/>
        <v>#NAME?</v>
      </c>
    </row>
    <row r="437" spans="1:12" x14ac:dyDescent="0.25">
      <c r="A437" s="182" t="s">
        <v>3369</v>
      </c>
      <c r="B437" s="677">
        <v>435</v>
      </c>
      <c r="C437" s="651" t="s">
        <v>2952</v>
      </c>
      <c r="D437" s="645"/>
      <c r="E437" s="645"/>
      <c r="F437" s="645" t="s">
        <v>58</v>
      </c>
      <c r="G437" s="645" t="s">
        <v>536</v>
      </c>
      <c r="H437" s="679">
        <v>51</v>
      </c>
      <c r="I437" s="293">
        <v>4530</v>
      </c>
      <c r="K437" s="293" t="s">
        <v>2655</v>
      </c>
      <c r="L437" s="293" t="e">
        <f t="shared" ca="1" si="4"/>
        <v>#NAME?</v>
      </c>
    </row>
    <row r="438" spans="1:12" x14ac:dyDescent="0.25">
      <c r="A438" s="182" t="s">
        <v>3370</v>
      </c>
      <c r="B438" s="677">
        <v>436</v>
      </c>
      <c r="C438" s="651" t="s">
        <v>2953</v>
      </c>
      <c r="D438" s="645"/>
      <c r="E438" s="645"/>
      <c r="F438" s="645" t="s">
        <v>58</v>
      </c>
      <c r="G438" s="645" t="s">
        <v>536</v>
      </c>
      <c r="H438" s="679">
        <v>52</v>
      </c>
      <c r="I438" s="293">
        <v>4531</v>
      </c>
      <c r="K438" s="293" t="s">
        <v>2655</v>
      </c>
      <c r="L438" s="293" t="e">
        <f t="shared" ca="1" si="4"/>
        <v>#NAME?</v>
      </c>
    </row>
    <row r="439" spans="1:12" x14ac:dyDescent="0.25">
      <c r="A439" s="182" t="s">
        <v>3371</v>
      </c>
      <c r="B439" s="677">
        <v>437</v>
      </c>
      <c r="C439" s="651" t="s">
        <v>2954</v>
      </c>
      <c r="D439" s="645"/>
      <c r="E439" s="645"/>
      <c r="F439" s="645" t="s">
        <v>58</v>
      </c>
      <c r="G439" s="645" t="s">
        <v>536</v>
      </c>
      <c r="H439" s="679">
        <v>53</v>
      </c>
      <c r="I439" s="293">
        <v>4532</v>
      </c>
      <c r="K439" s="293" t="s">
        <v>2655</v>
      </c>
      <c r="L439" s="293" t="e">
        <f t="shared" ca="1" si="4"/>
        <v>#NAME?</v>
      </c>
    </row>
    <row r="440" spans="1:12" x14ac:dyDescent="0.25">
      <c r="A440" s="182" t="s">
        <v>3372</v>
      </c>
      <c r="B440" s="677">
        <v>438</v>
      </c>
      <c r="C440" s="651" t="s">
        <v>2955</v>
      </c>
      <c r="D440" s="645"/>
      <c r="E440" s="645"/>
      <c r="F440" s="645" t="s">
        <v>58</v>
      </c>
      <c r="G440" s="645" t="s">
        <v>536</v>
      </c>
      <c r="H440" s="679">
        <v>54</v>
      </c>
      <c r="I440" s="293">
        <v>4533</v>
      </c>
      <c r="K440" s="293" t="s">
        <v>2655</v>
      </c>
      <c r="L440" s="293" t="e">
        <f t="shared" ca="1" si="4"/>
        <v>#NAME?</v>
      </c>
    </row>
    <row r="441" spans="1:12" x14ac:dyDescent="0.25">
      <c r="A441" s="182" t="s">
        <v>3373</v>
      </c>
      <c r="B441" s="677">
        <v>439</v>
      </c>
      <c r="C441" s="651" t="s">
        <v>2956</v>
      </c>
      <c r="D441" s="645"/>
      <c r="E441" s="645"/>
      <c r="F441" s="645" t="s">
        <v>58</v>
      </c>
      <c r="G441" s="645" t="s">
        <v>536</v>
      </c>
      <c r="H441" s="679">
        <v>55</v>
      </c>
      <c r="I441" s="293">
        <v>4534</v>
      </c>
      <c r="K441" s="293" t="s">
        <v>2655</v>
      </c>
      <c r="L441" s="293" t="e">
        <f t="shared" ca="1" si="4"/>
        <v>#NAME?</v>
      </c>
    </row>
    <row r="442" spans="1:12" x14ac:dyDescent="0.25">
      <c r="A442" s="182" t="s">
        <v>3374</v>
      </c>
      <c r="B442" s="677">
        <v>440</v>
      </c>
      <c r="C442" s="651" t="s">
        <v>2957</v>
      </c>
      <c r="D442" s="645"/>
      <c r="E442" s="645"/>
      <c r="F442" s="645" t="s">
        <v>58</v>
      </c>
      <c r="G442" s="645" t="s">
        <v>536</v>
      </c>
      <c r="H442" s="679">
        <v>56</v>
      </c>
      <c r="I442" s="293">
        <v>4535</v>
      </c>
      <c r="K442" s="293" t="s">
        <v>2655</v>
      </c>
      <c r="L442" s="293" t="e">
        <f t="shared" ca="1" si="4"/>
        <v>#NAME?</v>
      </c>
    </row>
    <row r="443" spans="1:12" x14ac:dyDescent="0.25">
      <c r="A443" s="182" t="s">
        <v>3375</v>
      </c>
      <c r="B443" s="677">
        <v>441</v>
      </c>
      <c r="C443" s="651" t="s">
        <v>2958</v>
      </c>
      <c r="D443" s="645"/>
      <c r="E443" s="645"/>
      <c r="F443" s="645" t="s">
        <v>58</v>
      </c>
      <c r="G443" s="645" t="s">
        <v>536</v>
      </c>
      <c r="H443" s="679">
        <v>57</v>
      </c>
      <c r="I443" s="293">
        <v>4536</v>
      </c>
      <c r="K443" s="293" t="s">
        <v>2655</v>
      </c>
      <c r="L443" s="293" t="e">
        <f t="shared" ca="1" si="4"/>
        <v>#NAME?</v>
      </c>
    </row>
    <row r="444" spans="1:12" x14ac:dyDescent="0.25">
      <c r="A444" s="182" t="s">
        <v>3376</v>
      </c>
      <c r="B444" s="677">
        <v>442</v>
      </c>
      <c r="C444" s="651" t="s">
        <v>2959</v>
      </c>
      <c r="D444" s="645"/>
      <c r="E444" s="645"/>
      <c r="F444" s="645" t="s">
        <v>58</v>
      </c>
      <c r="G444" s="645" t="s">
        <v>536</v>
      </c>
      <c r="H444" s="679">
        <v>58</v>
      </c>
      <c r="I444" s="293">
        <v>4537</v>
      </c>
      <c r="K444" s="293" t="s">
        <v>2655</v>
      </c>
      <c r="L444" s="293" t="e">
        <f t="shared" ca="1" si="4"/>
        <v>#NAME?</v>
      </c>
    </row>
    <row r="445" spans="1:12" x14ac:dyDescent="0.25">
      <c r="A445" s="182" t="s">
        <v>3377</v>
      </c>
      <c r="B445" s="677">
        <v>443</v>
      </c>
      <c r="C445" s="651" t="s">
        <v>2960</v>
      </c>
      <c r="D445" s="645"/>
      <c r="E445" s="645"/>
      <c r="F445" s="645" t="s">
        <v>58</v>
      </c>
      <c r="G445" s="645" t="s">
        <v>536</v>
      </c>
      <c r="H445" s="679">
        <v>59</v>
      </c>
      <c r="I445" s="293">
        <v>4538</v>
      </c>
      <c r="K445" s="293" t="s">
        <v>2655</v>
      </c>
      <c r="L445" s="293" t="e">
        <f t="shared" ca="1" si="4"/>
        <v>#NAME?</v>
      </c>
    </row>
    <row r="446" spans="1:12" x14ac:dyDescent="0.25">
      <c r="A446" s="182" t="s">
        <v>3378</v>
      </c>
      <c r="B446" s="677">
        <v>444</v>
      </c>
      <c r="C446" s="651" t="s">
        <v>2961</v>
      </c>
      <c r="D446" s="645"/>
      <c r="E446" s="645"/>
      <c r="F446" s="645" t="s">
        <v>58</v>
      </c>
      <c r="G446" s="645" t="s">
        <v>536</v>
      </c>
      <c r="H446" s="679">
        <v>60</v>
      </c>
      <c r="I446" s="293">
        <v>4539</v>
      </c>
      <c r="K446" s="293" t="s">
        <v>2655</v>
      </c>
      <c r="L446" s="293" t="e">
        <f t="shared" ca="1" si="4"/>
        <v>#NAME?</v>
      </c>
    </row>
    <row r="447" spans="1:12" x14ac:dyDescent="0.25">
      <c r="A447" s="182" t="s">
        <v>3379</v>
      </c>
      <c r="B447" s="677">
        <v>445</v>
      </c>
      <c r="C447" s="651" t="s">
        <v>2962</v>
      </c>
      <c r="D447" s="645"/>
      <c r="E447" s="645"/>
      <c r="F447" s="645" t="s">
        <v>58</v>
      </c>
      <c r="G447" s="645" t="s">
        <v>536</v>
      </c>
      <c r="H447" s="679">
        <v>61</v>
      </c>
      <c r="I447" s="293">
        <v>4540</v>
      </c>
      <c r="K447" s="293" t="s">
        <v>2655</v>
      </c>
      <c r="L447" s="293" t="e">
        <f t="shared" ca="1" si="4"/>
        <v>#NAME?</v>
      </c>
    </row>
    <row r="448" spans="1:12" x14ac:dyDescent="0.25">
      <c r="A448" s="182" t="s">
        <v>3380</v>
      </c>
      <c r="B448" s="677">
        <v>446</v>
      </c>
      <c r="C448" s="652" t="s">
        <v>2963</v>
      </c>
      <c r="D448" s="645"/>
      <c r="E448" s="645"/>
      <c r="F448" s="645" t="s">
        <v>58</v>
      </c>
      <c r="G448" s="645" t="s">
        <v>536</v>
      </c>
      <c r="H448" s="679">
        <v>62</v>
      </c>
      <c r="I448" s="293">
        <v>4541</v>
      </c>
      <c r="K448" s="293" t="s">
        <v>2655</v>
      </c>
      <c r="L448" s="293" t="e">
        <f t="shared" ca="1" si="4"/>
        <v>#NAME?</v>
      </c>
    </row>
    <row r="449" spans="1:12" x14ac:dyDescent="0.25">
      <c r="A449" s="182" t="s">
        <v>3381</v>
      </c>
      <c r="B449" s="677">
        <v>447</v>
      </c>
      <c r="C449" s="652" t="s">
        <v>2964</v>
      </c>
      <c r="D449" s="645"/>
      <c r="E449" s="645"/>
      <c r="F449" s="645" t="s">
        <v>58</v>
      </c>
      <c r="G449" s="645" t="s">
        <v>536</v>
      </c>
      <c r="H449" s="679">
        <v>63</v>
      </c>
      <c r="I449" s="293">
        <v>4542</v>
      </c>
      <c r="K449" s="293" t="s">
        <v>2655</v>
      </c>
      <c r="L449" s="293" t="e">
        <f t="shared" ca="1" si="4"/>
        <v>#NAME?</v>
      </c>
    </row>
    <row r="450" spans="1:12" x14ac:dyDescent="0.25">
      <c r="A450" s="182" t="s">
        <v>3382</v>
      </c>
      <c r="B450" s="677">
        <v>448</v>
      </c>
      <c r="C450" s="652" t="s">
        <v>2965</v>
      </c>
      <c r="D450" s="645"/>
      <c r="E450" s="645"/>
      <c r="F450" s="645" t="s">
        <v>58</v>
      </c>
      <c r="G450" s="645" t="s">
        <v>536</v>
      </c>
      <c r="H450" s="679">
        <v>64</v>
      </c>
      <c r="I450" s="293">
        <v>4543</v>
      </c>
      <c r="K450" s="293" t="s">
        <v>2655</v>
      </c>
      <c r="L450" s="293" t="e">
        <f t="shared" ca="1" si="4"/>
        <v>#NAME?</v>
      </c>
    </row>
    <row r="451" spans="1:12" x14ac:dyDescent="0.25">
      <c r="A451" s="182" t="s">
        <v>3383</v>
      </c>
      <c r="B451" s="677">
        <v>449</v>
      </c>
      <c r="C451" s="652" t="s">
        <v>2966</v>
      </c>
      <c r="D451" s="645"/>
      <c r="E451" s="645"/>
      <c r="F451" s="645" t="s">
        <v>58</v>
      </c>
      <c r="G451" s="645" t="s">
        <v>536</v>
      </c>
      <c r="H451" s="679">
        <v>65</v>
      </c>
      <c r="I451" s="293">
        <v>4544</v>
      </c>
      <c r="K451" s="293" t="s">
        <v>2655</v>
      </c>
      <c r="L451" s="293" t="e">
        <f t="shared" ca="1" si="4"/>
        <v>#NAME?</v>
      </c>
    </row>
    <row r="452" spans="1:12" x14ac:dyDescent="0.25">
      <c r="A452" s="182" t="s">
        <v>3384</v>
      </c>
      <c r="B452" s="677">
        <v>450</v>
      </c>
      <c r="C452" s="652" t="s">
        <v>2967</v>
      </c>
      <c r="D452" s="645"/>
      <c r="E452" s="645"/>
      <c r="F452" s="645" t="s">
        <v>58</v>
      </c>
      <c r="G452" s="645" t="s">
        <v>536</v>
      </c>
      <c r="H452" s="679">
        <v>66</v>
      </c>
      <c r="I452" s="293">
        <v>4545</v>
      </c>
      <c r="K452" s="293" t="s">
        <v>2655</v>
      </c>
      <c r="L452" s="293" t="e">
        <f t="shared" ca="1" si="4"/>
        <v>#NAME?</v>
      </c>
    </row>
    <row r="453" spans="1:12" x14ac:dyDescent="0.25">
      <c r="A453" s="182" t="s">
        <v>3385</v>
      </c>
      <c r="B453" s="677">
        <v>451</v>
      </c>
      <c r="C453" s="652" t="s">
        <v>2968</v>
      </c>
      <c r="D453" s="645"/>
      <c r="E453" s="645"/>
      <c r="F453" s="645" t="s">
        <v>58</v>
      </c>
      <c r="G453" s="645" t="s">
        <v>536</v>
      </c>
      <c r="H453" s="679">
        <v>67</v>
      </c>
      <c r="I453" s="293">
        <v>4546</v>
      </c>
      <c r="K453" s="293" t="s">
        <v>2655</v>
      </c>
      <c r="L453" s="293" t="e">
        <f t="shared" ca="1" si="4"/>
        <v>#NAME?</v>
      </c>
    </row>
    <row r="454" spans="1:12" x14ac:dyDescent="0.25">
      <c r="A454" s="182" t="s">
        <v>3386</v>
      </c>
      <c r="B454" s="677">
        <v>452</v>
      </c>
      <c r="C454" s="652" t="s">
        <v>2969</v>
      </c>
      <c r="D454" s="645"/>
      <c r="E454" s="645"/>
      <c r="F454" s="645" t="s">
        <v>58</v>
      </c>
      <c r="G454" s="645" t="s">
        <v>536</v>
      </c>
      <c r="H454" s="679">
        <v>68</v>
      </c>
      <c r="I454" s="293">
        <v>4547</v>
      </c>
      <c r="K454" s="293" t="s">
        <v>2655</v>
      </c>
      <c r="L454" s="293" t="e">
        <f t="shared" ca="1" si="4"/>
        <v>#NAME?</v>
      </c>
    </row>
    <row r="455" spans="1:12" x14ac:dyDescent="0.25">
      <c r="A455" s="182" t="s">
        <v>3387</v>
      </c>
      <c r="B455" s="677">
        <v>453</v>
      </c>
      <c r="C455" s="652" t="s">
        <v>2970</v>
      </c>
      <c r="D455" s="645"/>
      <c r="E455" s="645"/>
      <c r="F455" s="645" t="s">
        <v>58</v>
      </c>
      <c r="G455" s="645" t="s">
        <v>536</v>
      </c>
      <c r="H455" s="679">
        <v>69</v>
      </c>
      <c r="I455" s="293">
        <v>4548</v>
      </c>
      <c r="K455" s="293" t="s">
        <v>2655</v>
      </c>
      <c r="L455" s="293" t="e">
        <f t="shared" ca="1" si="4"/>
        <v>#NAME?</v>
      </c>
    </row>
    <row r="456" spans="1:12" x14ac:dyDescent="0.25">
      <c r="A456" s="182" t="s">
        <v>3388</v>
      </c>
      <c r="B456" s="677">
        <v>454</v>
      </c>
      <c r="C456" s="651" t="s">
        <v>2971</v>
      </c>
      <c r="D456" s="645"/>
      <c r="E456" s="645"/>
      <c r="F456" s="645" t="s">
        <v>58</v>
      </c>
      <c r="G456" s="645" t="s">
        <v>536</v>
      </c>
      <c r="H456" s="679">
        <v>70</v>
      </c>
      <c r="I456" s="293">
        <v>4549</v>
      </c>
      <c r="K456" s="293" t="s">
        <v>2655</v>
      </c>
      <c r="L456" s="293" t="e">
        <f t="shared" ca="1" si="4"/>
        <v>#NAME?</v>
      </c>
    </row>
    <row r="457" spans="1:12" x14ac:dyDescent="0.25">
      <c r="A457" s="182" t="s">
        <v>3389</v>
      </c>
      <c r="B457" s="677">
        <v>455</v>
      </c>
      <c r="C457" s="651" t="s">
        <v>2972</v>
      </c>
      <c r="D457" s="645"/>
      <c r="E457" s="645"/>
      <c r="F457" s="645" t="s">
        <v>58</v>
      </c>
      <c r="G457" s="645" t="s">
        <v>536</v>
      </c>
      <c r="H457" s="679">
        <v>71</v>
      </c>
      <c r="I457" s="293">
        <v>4550</v>
      </c>
      <c r="K457" s="293" t="s">
        <v>2655</v>
      </c>
      <c r="L457" s="293" t="e">
        <f t="shared" ca="1" si="4"/>
        <v>#NAME?</v>
      </c>
    </row>
    <row r="458" spans="1:12" x14ac:dyDescent="0.25">
      <c r="A458" s="182" t="s">
        <v>3390</v>
      </c>
      <c r="B458" s="677">
        <v>456</v>
      </c>
      <c r="C458" s="651" t="s">
        <v>2973</v>
      </c>
      <c r="D458" s="645"/>
      <c r="E458" s="645"/>
      <c r="F458" s="645" t="s">
        <v>58</v>
      </c>
      <c r="G458" s="645" t="s">
        <v>536</v>
      </c>
      <c r="H458" s="679">
        <v>72</v>
      </c>
      <c r="I458" s="293">
        <v>4551</v>
      </c>
      <c r="K458" s="293" t="s">
        <v>2655</v>
      </c>
      <c r="L458" s="293" t="e">
        <f t="shared" ca="1" si="4"/>
        <v>#NAME?</v>
      </c>
    </row>
    <row r="459" spans="1:12" x14ac:dyDescent="0.25">
      <c r="A459" s="182" t="s">
        <v>3391</v>
      </c>
      <c r="B459" s="677">
        <v>457</v>
      </c>
      <c r="C459" s="652" t="s">
        <v>2974</v>
      </c>
      <c r="D459" s="645"/>
      <c r="E459" s="645"/>
      <c r="F459" s="645" t="s">
        <v>58</v>
      </c>
      <c r="G459" s="645" t="s">
        <v>536</v>
      </c>
      <c r="H459" s="679">
        <v>73</v>
      </c>
      <c r="I459" s="293">
        <v>4552</v>
      </c>
      <c r="K459" s="293" t="s">
        <v>2655</v>
      </c>
      <c r="L459" s="293" t="e">
        <f t="shared" ca="1" si="4"/>
        <v>#NAME?</v>
      </c>
    </row>
    <row r="460" spans="1:12" x14ac:dyDescent="0.25">
      <c r="A460" s="182" t="s">
        <v>3392</v>
      </c>
      <c r="B460" s="677">
        <v>458</v>
      </c>
      <c r="C460" s="652" t="s">
        <v>2975</v>
      </c>
      <c r="D460" s="645"/>
      <c r="E460" s="645"/>
      <c r="F460" s="645" t="s">
        <v>58</v>
      </c>
      <c r="G460" s="645" t="s">
        <v>536</v>
      </c>
      <c r="H460" s="679">
        <v>74</v>
      </c>
      <c r="I460" s="293">
        <v>4553</v>
      </c>
      <c r="K460" s="293" t="s">
        <v>2655</v>
      </c>
      <c r="L460" s="293" t="e">
        <f t="shared" ca="1" si="4"/>
        <v>#NAME?</v>
      </c>
    </row>
    <row r="461" spans="1:12" x14ac:dyDescent="0.25">
      <c r="A461" s="182" t="s">
        <v>3393</v>
      </c>
      <c r="B461" s="677">
        <v>459</v>
      </c>
      <c r="C461" s="652" t="s">
        <v>2976</v>
      </c>
      <c r="D461" s="645"/>
      <c r="E461" s="645"/>
      <c r="F461" s="645" t="s">
        <v>58</v>
      </c>
      <c r="G461" s="645" t="s">
        <v>536</v>
      </c>
      <c r="H461" s="679">
        <v>75</v>
      </c>
      <c r="I461" s="293">
        <v>4554</v>
      </c>
      <c r="K461" s="293" t="s">
        <v>2655</v>
      </c>
      <c r="L461" s="293" t="e">
        <f t="shared" ca="1" si="4"/>
        <v>#NAME?</v>
      </c>
    </row>
    <row r="462" spans="1:12" x14ac:dyDescent="0.25">
      <c r="A462" s="182" t="s">
        <v>3394</v>
      </c>
      <c r="B462" s="677">
        <v>460</v>
      </c>
      <c r="C462" s="652" t="s">
        <v>2977</v>
      </c>
      <c r="D462" s="645"/>
      <c r="E462" s="645"/>
      <c r="F462" s="645" t="s">
        <v>58</v>
      </c>
      <c r="G462" s="645" t="s">
        <v>536</v>
      </c>
      <c r="H462" s="679">
        <v>76</v>
      </c>
      <c r="I462" s="293">
        <v>4555</v>
      </c>
      <c r="K462" s="293" t="s">
        <v>2655</v>
      </c>
      <c r="L462" s="293" t="e">
        <f t="shared" ref="L462:L468" ca="1" si="5">_xlfn.TEXTJOIN(,,K462,C462)</f>
        <v>#NAME?</v>
      </c>
    </row>
    <row r="463" spans="1:12" x14ac:dyDescent="0.25">
      <c r="A463" s="182" t="s">
        <v>3395</v>
      </c>
      <c r="B463" s="677">
        <v>461</v>
      </c>
      <c r="C463" s="652" t="s">
        <v>2978</v>
      </c>
      <c r="D463" s="645"/>
      <c r="E463" s="645"/>
      <c r="F463" s="645" t="s">
        <v>58</v>
      </c>
      <c r="G463" s="645" t="s">
        <v>536</v>
      </c>
      <c r="H463" s="679">
        <v>77</v>
      </c>
      <c r="I463" s="293">
        <v>4556</v>
      </c>
      <c r="K463" s="293" t="s">
        <v>2655</v>
      </c>
      <c r="L463" s="293" t="e">
        <f t="shared" ca="1" si="5"/>
        <v>#NAME?</v>
      </c>
    </row>
    <row r="464" spans="1:12" x14ac:dyDescent="0.25">
      <c r="A464" s="182" t="s">
        <v>3396</v>
      </c>
      <c r="B464" s="677">
        <v>462</v>
      </c>
      <c r="C464" s="652" t="s">
        <v>2979</v>
      </c>
      <c r="D464" s="645"/>
      <c r="E464" s="645"/>
      <c r="F464" s="645" t="s">
        <v>58</v>
      </c>
      <c r="G464" s="645" t="s">
        <v>536</v>
      </c>
      <c r="H464" s="679">
        <v>78</v>
      </c>
      <c r="I464" s="293">
        <v>4557</v>
      </c>
      <c r="K464" s="293" t="s">
        <v>2655</v>
      </c>
      <c r="L464" s="293" t="e">
        <f t="shared" ca="1" si="5"/>
        <v>#NAME?</v>
      </c>
    </row>
    <row r="465" spans="1:12" x14ac:dyDescent="0.25">
      <c r="A465" s="182" t="s">
        <v>3397</v>
      </c>
      <c r="B465" s="677">
        <v>463</v>
      </c>
      <c r="C465" s="652" t="s">
        <v>2980</v>
      </c>
      <c r="D465" s="645"/>
      <c r="E465" s="645"/>
      <c r="F465" s="645" t="s">
        <v>58</v>
      </c>
      <c r="G465" s="645" t="s">
        <v>536</v>
      </c>
      <c r="H465" s="679">
        <v>79</v>
      </c>
      <c r="I465" s="293">
        <v>4558</v>
      </c>
      <c r="K465" s="293" t="s">
        <v>2655</v>
      </c>
      <c r="L465" s="293" t="e">
        <f t="shared" ca="1" si="5"/>
        <v>#NAME?</v>
      </c>
    </row>
    <row r="466" spans="1:12" x14ac:dyDescent="0.25">
      <c r="A466" s="182" t="s">
        <v>3398</v>
      </c>
      <c r="B466" s="677">
        <v>464</v>
      </c>
      <c r="C466" s="651" t="s">
        <v>2981</v>
      </c>
      <c r="D466" s="645"/>
      <c r="E466" s="645"/>
      <c r="F466" s="645" t="s">
        <v>58</v>
      </c>
      <c r="G466" s="645" t="s">
        <v>536</v>
      </c>
      <c r="H466" s="679">
        <v>80</v>
      </c>
      <c r="I466" s="293">
        <v>4559</v>
      </c>
      <c r="K466" s="293" t="s">
        <v>2655</v>
      </c>
      <c r="L466" s="293" t="e">
        <f t="shared" ca="1" si="5"/>
        <v>#NAME?</v>
      </c>
    </row>
    <row r="467" spans="1:12" x14ac:dyDescent="0.25">
      <c r="A467" s="182" t="s">
        <v>3399</v>
      </c>
      <c r="B467" s="677">
        <v>465</v>
      </c>
      <c r="C467" s="651" t="s">
        <v>2982</v>
      </c>
      <c r="D467" s="645"/>
      <c r="E467" s="645"/>
      <c r="F467" s="645" t="s">
        <v>58</v>
      </c>
      <c r="G467" s="645" t="s">
        <v>536</v>
      </c>
      <c r="H467" s="679">
        <v>81</v>
      </c>
      <c r="I467" s="293">
        <v>4560</v>
      </c>
      <c r="K467" s="293" t="s">
        <v>2655</v>
      </c>
      <c r="L467" s="293" t="e">
        <f t="shared" ca="1" si="5"/>
        <v>#NAME?</v>
      </c>
    </row>
    <row r="468" spans="1:12" x14ac:dyDescent="0.25">
      <c r="A468" s="182" t="s">
        <v>3400</v>
      </c>
      <c r="B468" s="677">
        <v>466</v>
      </c>
      <c r="C468" s="652" t="s">
        <v>2983</v>
      </c>
      <c r="D468" s="645"/>
      <c r="E468" s="645"/>
      <c r="F468" s="645" t="s">
        <v>58</v>
      </c>
      <c r="G468" s="645" t="s">
        <v>536</v>
      </c>
      <c r="H468" s="679">
        <v>82</v>
      </c>
      <c r="I468" s="293">
        <v>4561</v>
      </c>
      <c r="K468" s="293" t="s">
        <v>2655</v>
      </c>
      <c r="L468" s="293" t="e">
        <f t="shared" ca="1" si="5"/>
        <v>#NAME?</v>
      </c>
    </row>
    <row r="469" spans="1:12" x14ac:dyDescent="0.25">
      <c r="A469" s="182" t="s">
        <v>3401</v>
      </c>
      <c r="B469" s="677">
        <v>467</v>
      </c>
      <c r="C469" s="615" t="s">
        <v>43</v>
      </c>
      <c r="D469" s="527"/>
      <c r="E469" s="527"/>
      <c r="F469" s="527"/>
      <c r="G469" s="527"/>
      <c r="H469" s="299"/>
      <c r="I469" s="293">
        <v>4562</v>
      </c>
    </row>
    <row r="470" spans="1:12" x14ac:dyDescent="0.25">
      <c r="A470" s="182" t="s">
        <v>3402</v>
      </c>
      <c r="B470" s="677">
        <v>468</v>
      </c>
      <c r="C470" s="615" t="s">
        <v>43</v>
      </c>
      <c r="D470" s="527"/>
      <c r="E470" s="527"/>
      <c r="F470" s="527"/>
      <c r="G470" s="527"/>
      <c r="H470" s="299"/>
      <c r="I470" s="293">
        <v>4563</v>
      </c>
    </row>
    <row r="471" spans="1:12" x14ac:dyDescent="0.25">
      <c r="A471" s="182" t="s">
        <v>3403</v>
      </c>
      <c r="B471" s="677">
        <v>469</v>
      </c>
      <c r="C471" s="545" t="s">
        <v>2131</v>
      </c>
      <c r="D471" s="527"/>
      <c r="E471" s="527" t="s">
        <v>71</v>
      </c>
      <c r="F471" s="527" t="s">
        <v>54</v>
      </c>
      <c r="G471" s="527" t="s">
        <v>72</v>
      </c>
      <c r="H471" s="299">
        <v>55</v>
      </c>
      <c r="I471" s="293">
        <v>4564</v>
      </c>
    </row>
    <row r="472" spans="1:12" x14ac:dyDescent="0.25">
      <c r="A472" s="182" t="s">
        <v>3404</v>
      </c>
      <c r="B472" s="677">
        <v>470</v>
      </c>
      <c r="C472" s="545" t="str">
        <f>IF(LEN('Станц Защ'!B3)=0,"Резерв",CONCATENATE("Станционная защита. ",'Станц Защ'!B3))</f>
        <v>Станционная защита. Аварийное отключение ССН кнопкой "СТОП" т.1</v>
      </c>
      <c r="D472" s="645"/>
      <c r="E472" s="645" t="s">
        <v>71</v>
      </c>
      <c r="F472" s="645" t="s">
        <v>57</v>
      </c>
      <c r="G472" s="645" t="s">
        <v>72</v>
      </c>
      <c r="H472" s="644">
        <v>1</v>
      </c>
      <c r="I472" s="293">
        <v>4565</v>
      </c>
    </row>
    <row r="473" spans="1:12" x14ac:dyDescent="0.25">
      <c r="A473" s="182" t="s">
        <v>3405</v>
      </c>
      <c r="B473" s="677">
        <v>471</v>
      </c>
      <c r="C473" s="545" t="str">
        <f>IF(LEN('Станц Защ'!B4)=0,"Резерв",CONCATENATE("Станционная защита. ",'Станц Защ'!B4))</f>
        <v>Станционная защита. Аварийное отключение ССН кнопкой "СТОП" т.2</v>
      </c>
      <c r="D473" s="645"/>
      <c r="E473" s="645" t="s">
        <v>71</v>
      </c>
      <c r="F473" s="645" t="s">
        <v>57</v>
      </c>
      <c r="G473" s="645" t="s">
        <v>72</v>
      </c>
      <c r="H473" s="644">
        <v>2</v>
      </c>
      <c r="I473" s="293">
        <v>4566</v>
      </c>
    </row>
    <row r="474" spans="1:12" x14ac:dyDescent="0.25">
      <c r="A474" s="182" t="s">
        <v>3406</v>
      </c>
      <c r="B474" s="677">
        <v>472</v>
      </c>
      <c r="C474" s="545" t="str">
        <f>IF(LEN('Станц Защ'!B5)=0,"Резерв",CONCATENATE("Станционная защита. ",'Станц Защ'!B5))</f>
        <v>Станционная защита. Аварийное отключение ССН кнопкой "СТОП" т.3</v>
      </c>
      <c r="D474" s="645"/>
      <c r="E474" s="645" t="s">
        <v>71</v>
      </c>
      <c r="F474" s="645" t="s">
        <v>57</v>
      </c>
      <c r="G474" s="645" t="s">
        <v>72</v>
      </c>
      <c r="H474" s="644">
        <v>3</v>
      </c>
      <c r="I474" s="293">
        <v>4567</v>
      </c>
    </row>
    <row r="475" spans="1:12" x14ac:dyDescent="0.25">
      <c r="A475" s="182" t="s">
        <v>3407</v>
      </c>
      <c r="B475" s="677">
        <v>473</v>
      </c>
      <c r="C475" s="545" t="str">
        <f>IF(LEN('Станц Защ'!B6)=0,"Резерв",CONCATENATE("Станционная защита. ",'Станц Защ'!B6))</f>
        <v>Станционная защита. Аварийное отключение ССН кнопкой "СТОП" т.4</v>
      </c>
      <c r="D475" s="645"/>
      <c r="E475" s="645" t="s">
        <v>71</v>
      </c>
      <c r="F475" s="645" t="s">
        <v>57</v>
      </c>
      <c r="G475" s="645" t="s">
        <v>72</v>
      </c>
      <c r="H475" s="644">
        <v>4</v>
      </c>
      <c r="I475" s="293">
        <v>4568</v>
      </c>
    </row>
    <row r="476" spans="1:12" x14ac:dyDescent="0.25">
      <c r="A476" s="182" t="s">
        <v>3408</v>
      </c>
      <c r="B476" s="677">
        <v>474</v>
      </c>
      <c r="C476" s="545" t="str">
        <f>IF(LEN('Станц Защ'!B7)=0,"Резерв",CONCATENATE("Станционная защита. ",'Станц Защ'!B7))</f>
        <v>Станционная защита. Аварийное отключение ССН кнопкой "СТОП" с БРУ</v>
      </c>
      <c r="D476" s="645"/>
      <c r="E476" s="645" t="s">
        <v>71</v>
      </c>
      <c r="F476" s="645" t="s">
        <v>57</v>
      </c>
      <c r="G476" s="645" t="s">
        <v>72</v>
      </c>
      <c r="H476" s="644">
        <v>5</v>
      </c>
      <c r="I476" s="293">
        <v>4569</v>
      </c>
    </row>
    <row r="477" spans="1:12" x14ac:dyDescent="0.25">
      <c r="A477" s="182" t="s">
        <v>3409</v>
      </c>
      <c r="B477" s="677">
        <v>475</v>
      </c>
      <c r="C477" s="545" t="str">
        <f>IF(LEN('Станц Защ'!B8)=0,"Резерв",CONCATENATE("Станционная защита. ",'Станц Защ'!B8))</f>
        <v>Станционная защита. Аварийное отключение ССН кнопкой "СТОП" с АРМ оператора</v>
      </c>
      <c r="D477" s="645"/>
      <c r="E477" s="645" t="s">
        <v>71</v>
      </c>
      <c r="F477" s="645" t="s">
        <v>57</v>
      </c>
      <c r="G477" s="645" t="s">
        <v>72</v>
      </c>
      <c r="H477" s="644">
        <v>6</v>
      </c>
      <c r="I477" s="293">
        <v>4570</v>
      </c>
    </row>
    <row r="478" spans="1:12" x14ac:dyDescent="0.25">
      <c r="A478" s="182" t="s">
        <v>3410</v>
      </c>
      <c r="B478" s="677">
        <v>476</v>
      </c>
      <c r="C478" s="545" t="str">
        <f>IF(LEN('Станц Защ'!B9)=0,"Резерв",CONCATENATE("Станционная защита. ",'Станц Защ'!B9))</f>
        <v>Станционная защита. Аварийный максимальный уровень в емкости для сбора утечек нефти и дренажа (024.1)</v>
      </c>
      <c r="D478" s="645"/>
      <c r="E478" s="645" t="s">
        <v>71</v>
      </c>
      <c r="F478" s="645" t="s">
        <v>57</v>
      </c>
      <c r="G478" s="645" t="s">
        <v>72</v>
      </c>
      <c r="H478" s="644">
        <v>7</v>
      </c>
      <c r="I478" s="293">
        <v>4571</v>
      </c>
    </row>
    <row r="479" spans="1:12" x14ac:dyDescent="0.25">
      <c r="A479" s="182" t="s">
        <v>3411</v>
      </c>
      <c r="B479" s="677">
        <v>477</v>
      </c>
      <c r="C479" s="545" t="str">
        <f>IF(LEN('Станц Защ'!B10)=0,"Резерв",CONCATENATE("Станционная защита. ",'Станц Защ'!B10))</f>
        <v>Станционная защита. Аварийный максимальный уровень в емкости для сбора утечек нефти и дренажа (024.2)</v>
      </c>
      <c r="D479" s="645"/>
      <c r="E479" s="645" t="s">
        <v>71</v>
      </c>
      <c r="F479" s="645" t="s">
        <v>57</v>
      </c>
      <c r="G479" s="645" t="s">
        <v>72</v>
      </c>
      <c r="H479" s="644">
        <v>8</v>
      </c>
      <c r="I479" s="293">
        <v>4572</v>
      </c>
    </row>
    <row r="480" spans="1:12" x14ac:dyDescent="0.25">
      <c r="A480" s="182" t="s">
        <v>3412</v>
      </c>
      <c r="B480" s="677">
        <v>478</v>
      </c>
      <c r="C480" s="545" t="str">
        <f>IF(LEN('Станц Защ'!B11)=0,"Резерв",CONCATENATE("Станционная защита. ",'Станц Защ'!B11))</f>
        <v>Станционная защита. Предельный максимальный перепад давления на узле регулирования расхода №1 (008.1)</v>
      </c>
      <c r="D480" s="645"/>
      <c r="E480" s="645" t="s">
        <v>71</v>
      </c>
      <c r="F480" s="645" t="s">
        <v>57</v>
      </c>
      <c r="G480" s="645" t="s">
        <v>72</v>
      </c>
      <c r="H480" s="644">
        <v>9</v>
      </c>
      <c r="I480" s="293">
        <v>4573</v>
      </c>
    </row>
    <row r="481" spans="1:9" x14ac:dyDescent="0.25">
      <c r="A481" s="182" t="s">
        <v>3413</v>
      </c>
      <c r="B481" s="677">
        <v>479</v>
      </c>
      <c r="C481" s="545" t="str">
        <f>IF(LEN('Станц Защ'!B12)=0,"Резерв",CONCATENATE("Станционная защита. ",'Станц Защ'!B12))</f>
        <v>Станционная защита. Предельный максимальный перепад давления на узле регулирования расхода №2 (008.2)</v>
      </c>
      <c r="D481" s="645"/>
      <c r="E481" s="645" t="s">
        <v>71</v>
      </c>
      <c r="F481" s="645" t="s">
        <v>57</v>
      </c>
      <c r="G481" s="645" t="s">
        <v>72</v>
      </c>
      <c r="H481" s="644">
        <v>10</v>
      </c>
      <c r="I481" s="293">
        <v>4574</v>
      </c>
    </row>
    <row r="482" spans="1:9" x14ac:dyDescent="0.25">
      <c r="A482" s="182" t="s">
        <v>3414</v>
      </c>
      <c r="B482" s="677">
        <v>480</v>
      </c>
      <c r="C482" s="545" t="str">
        <f>IF(LEN('Станц Защ'!B13)=0,"Резерв",CONCATENATE("Станционная защита. ",'Станц Защ'!B13))</f>
        <v>Станционная защита. Предельный максимальный перепад давления на регуляторе расхода №036.5</v>
      </c>
      <c r="D482" s="645"/>
      <c r="E482" s="645" t="s">
        <v>71</v>
      </c>
      <c r="F482" s="645" t="s">
        <v>57</v>
      </c>
      <c r="G482" s="645" t="s">
        <v>72</v>
      </c>
      <c r="H482" s="644">
        <v>11</v>
      </c>
      <c r="I482" s="293">
        <v>4575</v>
      </c>
    </row>
    <row r="483" spans="1:9" x14ac:dyDescent="0.25">
      <c r="A483" s="182" t="s">
        <v>3415</v>
      </c>
      <c r="B483" s="677">
        <v>481</v>
      </c>
      <c r="C483" s="545" t="str">
        <f>IF(LEN('Станц Защ'!B14)=0,"Резерв",CONCATENATE("Станционная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83" s="645"/>
      <c r="E483" s="645" t="s">
        <v>71</v>
      </c>
      <c r="F483" s="645" t="s">
        <v>57</v>
      </c>
      <c r="G483" s="645" t="s">
        <v>72</v>
      </c>
      <c r="H483" s="644">
        <v>12</v>
      </c>
      <c r="I483" s="293">
        <v>4576</v>
      </c>
    </row>
    <row r="484" spans="1:9" x14ac:dyDescent="0.25">
      <c r="A484" s="182" t="s">
        <v>3416</v>
      </c>
      <c r="B484" s="677">
        <v>482</v>
      </c>
      <c r="C484" s="545" t="str">
        <f>IF(LEN('Станц Защ'!B15)=0,"Резерв",CONCATENATE("Станционная защита. ",'Станц Защ'!B15))</f>
        <v>Станционная защита. Остановка основного и резервного КЦ МПСА ССН</v>
      </c>
      <c r="D484" s="645"/>
      <c r="E484" s="645" t="s">
        <v>71</v>
      </c>
      <c r="F484" s="645" t="s">
        <v>57</v>
      </c>
      <c r="G484" s="645" t="s">
        <v>72</v>
      </c>
      <c r="H484" s="644">
        <v>13</v>
      </c>
      <c r="I484" s="293">
        <v>4577</v>
      </c>
    </row>
    <row r="485" spans="1:9" x14ac:dyDescent="0.25">
      <c r="A485" s="182" t="s">
        <v>3417</v>
      </c>
      <c r="B485" s="677">
        <v>483</v>
      </c>
      <c r="C485" s="545" t="str">
        <f>IF(LEN('Станц Защ'!B16)=0,"Резерв",CONCATENATE("Станционная защита. ",'Станц Защ'!B16))</f>
        <v>Станционная защита. Пожар в насосном зале основной насосной МН «Куйбышев – Унеча – Молзырь-1» (прием из МПСА ПТ)</v>
      </c>
      <c r="D485" s="645"/>
      <c r="E485" s="645" t="s">
        <v>71</v>
      </c>
      <c r="F485" s="645" t="s">
        <v>57</v>
      </c>
      <c r="G485" s="645" t="s">
        <v>72</v>
      </c>
      <c r="H485" s="644">
        <v>14</v>
      </c>
      <c r="I485" s="293">
        <v>4578</v>
      </c>
    </row>
    <row r="486" spans="1:9" x14ac:dyDescent="0.25">
      <c r="A486" s="182" t="s">
        <v>3418</v>
      </c>
      <c r="B486" s="677">
        <v>484</v>
      </c>
      <c r="C486" s="545" t="str">
        <f>IF(LEN('Станц Защ'!B17)=0,"Резерв",CONCATENATE("Станционная защита. ",'Станц Защ'!B17))</f>
        <v>Станционная защита. Пожар на площадке ПНС МН «Куйбышев – Унеча – Молзырь-1» (прием из МПСА ПТ)</v>
      </c>
      <c r="D486" s="645"/>
      <c r="E486" s="645" t="s">
        <v>71</v>
      </c>
      <c r="F486" s="645" t="s">
        <v>57</v>
      </c>
      <c r="G486" s="645" t="s">
        <v>72</v>
      </c>
      <c r="H486" s="644">
        <v>15</v>
      </c>
      <c r="I486" s="293">
        <v>4579</v>
      </c>
    </row>
    <row r="487" spans="1:9" x14ac:dyDescent="0.25">
      <c r="A487" s="182" t="s">
        <v>3419</v>
      </c>
      <c r="B487" s="677">
        <v>485</v>
      </c>
      <c r="C487" s="545" t="str">
        <f>IF(LEN('Станц Защ'!B18)=0,"Резерв",CONCATENATE("Станционная защита. ",'Станц Защ'!B18))</f>
        <v>Станционная защита. Пожар в РП (прием из МПСА ПТ)</v>
      </c>
      <c r="D487" s="645"/>
      <c r="E487" s="645" t="s">
        <v>71</v>
      </c>
      <c r="F487" s="645" t="s">
        <v>57</v>
      </c>
      <c r="G487" s="645" t="s">
        <v>72</v>
      </c>
      <c r="H487" s="644">
        <v>16</v>
      </c>
      <c r="I487" s="293">
        <v>4580</v>
      </c>
    </row>
    <row r="488" spans="1:9" x14ac:dyDescent="0.25">
      <c r="A488" s="182" t="s">
        <v>3420</v>
      </c>
      <c r="B488" s="677">
        <v>486</v>
      </c>
      <c r="C488" s="545" t="str">
        <f>IF(LEN('Станц Защ'!B19)=0,"Резерв",CONCATENATE("Станционная защита. ",'Станц Защ'!B19))</f>
        <v>Станционная защита. Пожар в помещении ЧРП ССН (прием из МПСА ПТ)</v>
      </c>
      <c r="D488" s="645"/>
      <c r="E488" s="645" t="s">
        <v>71</v>
      </c>
      <c r="F488" s="645" t="s">
        <v>57</v>
      </c>
      <c r="G488" s="645" t="s">
        <v>72</v>
      </c>
      <c r="H488" s="644">
        <v>17</v>
      </c>
      <c r="I488" s="293">
        <v>4581</v>
      </c>
    </row>
    <row r="489" spans="1:9" x14ac:dyDescent="0.25">
      <c r="A489" s="182" t="s">
        <v>3421</v>
      </c>
      <c r="B489" s="677">
        <v>487</v>
      </c>
      <c r="C489" s="545" t="str">
        <f>IF(LEN('Станц Защ'!B20)=0,"Резерв",CONCATENATE("Станционная защита. ",'Станц Защ'!B20))</f>
        <v>Станционная защита. Пожар на площадке ССН (прием из МПСА ПТ)</v>
      </c>
      <c r="D489" s="645"/>
      <c r="E489" s="645" t="s">
        <v>71</v>
      </c>
      <c r="F489" s="645" t="s">
        <v>57</v>
      </c>
      <c r="G489" s="645" t="s">
        <v>72</v>
      </c>
      <c r="H489" s="644">
        <v>18</v>
      </c>
      <c r="I489" s="293">
        <v>4582</v>
      </c>
    </row>
    <row r="490" spans="1:9" x14ac:dyDescent="0.25">
      <c r="A490" s="182" t="s">
        <v>3422</v>
      </c>
      <c r="B490" s="677">
        <v>488</v>
      </c>
      <c r="C490" s="545" t="str">
        <f>IF(LEN('Станц Защ'!B21)=0,"Резерв",CONCATENATE("Станционная защита. ",'Станц Защ'!B21))</f>
        <v>Станционная защита. Пожар в насосном зале насосной «Лопатино-КНПЗ» (прием из МПСА ПТ)</v>
      </c>
      <c r="D490" s="645"/>
      <c r="E490" s="645" t="s">
        <v>71</v>
      </c>
      <c r="F490" s="645" t="s">
        <v>57</v>
      </c>
      <c r="G490" s="645" t="s">
        <v>72</v>
      </c>
      <c r="H490" s="644">
        <v>19</v>
      </c>
      <c r="I490" s="293">
        <v>4583</v>
      </c>
    </row>
    <row r="491" spans="1:9" x14ac:dyDescent="0.25">
      <c r="A491" s="182" t="s">
        <v>3423</v>
      </c>
      <c r="B491" s="677">
        <v>489</v>
      </c>
      <c r="C491" s="545" t="str">
        <f>IF(LEN('Станц Защ'!B22)=0,"Резерв",CONCATENATE("Станционная защита. ",'Станц Защ'!B22))</f>
        <v>Станционная защита. Пожар в щитовой КИП (ССН) (прием из МПСА ПТ)</v>
      </c>
      <c r="D491" s="645"/>
      <c r="E491" s="645" t="s">
        <v>71</v>
      </c>
      <c r="F491" s="645" t="s">
        <v>57</v>
      </c>
      <c r="G491" s="645" t="s">
        <v>72</v>
      </c>
      <c r="H491" s="644">
        <v>20</v>
      </c>
      <c r="I491" s="293">
        <v>4584</v>
      </c>
    </row>
    <row r="492" spans="1:9" x14ac:dyDescent="0.25">
      <c r="A492" s="182" t="s">
        <v>3424</v>
      </c>
      <c r="B492" s="677">
        <v>490</v>
      </c>
      <c r="C492" s="545" t="str">
        <f>IF(LEN('Станц Защ'!B23)=0,"Резерв",CONCATENATE("Станционная защита. ",'Станц Защ'!B23))</f>
        <v>Станционная защита. Аварийная загазованность в насосном зале основной насосной МН «Куйбышев - Унеча - Мозырь-1»</v>
      </c>
      <c r="D492" s="645"/>
      <c r="E492" s="645" t="s">
        <v>71</v>
      </c>
      <c r="F492" s="645" t="s">
        <v>57</v>
      </c>
      <c r="G492" s="645" t="s">
        <v>72</v>
      </c>
      <c r="H492" s="644">
        <v>21</v>
      </c>
      <c r="I492" s="293">
        <v>4585</v>
      </c>
    </row>
    <row r="493" spans="1:9" x14ac:dyDescent="0.25">
      <c r="A493" s="182" t="s">
        <v>3425</v>
      </c>
      <c r="B493" s="677">
        <v>491</v>
      </c>
      <c r="C493" s="545" t="str">
        <f>IF(LEN('Станц Защ'!B24)=0,"Резерв",CONCATENATE("Станционная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93" s="645"/>
      <c r="E493" s="645" t="s">
        <v>71</v>
      </c>
      <c r="F493" s="645" t="s">
        <v>57</v>
      </c>
      <c r="G493" s="645" t="s">
        <v>72</v>
      </c>
      <c r="H493" s="644">
        <v>22</v>
      </c>
      <c r="I493" s="293">
        <v>4586</v>
      </c>
    </row>
    <row r="494" spans="1:9" x14ac:dyDescent="0.25">
      <c r="A494" s="182" t="s">
        <v>3426</v>
      </c>
      <c r="B494" s="677">
        <v>492</v>
      </c>
      <c r="C494" s="545" t="str">
        <f>IF(LEN('Станц Защ'!B25)=0,"Резерв",CONCATENATE("",'Станц Защ'!B25))</f>
        <v>Аварийная загазованность в маслосистеме основной насосной МН «Куйбышев - Унеча - Мозырь-1»</v>
      </c>
      <c r="D494" s="645"/>
      <c r="E494" s="645" t="s">
        <v>71</v>
      </c>
      <c r="F494" s="645" t="s">
        <v>57</v>
      </c>
      <c r="G494" s="645" t="s">
        <v>72</v>
      </c>
      <c r="H494" s="644">
        <v>23</v>
      </c>
      <c r="I494" s="293">
        <v>4587</v>
      </c>
    </row>
    <row r="495" spans="1:9" x14ac:dyDescent="0.25">
      <c r="A495" s="182" t="s">
        <v>3427</v>
      </c>
      <c r="B495" s="677">
        <v>493</v>
      </c>
      <c r="C495" s="545" t="str">
        <f>IF(LEN('Станц Защ'!B26)=0,"Резерв",CONCATENATE("Станционная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95" s="645"/>
      <c r="E495" s="645" t="s">
        <v>71</v>
      </c>
      <c r="F495" s="645" t="s">
        <v>57</v>
      </c>
      <c r="G495" s="645" t="s">
        <v>72</v>
      </c>
      <c r="H495" s="644">
        <v>24</v>
      </c>
      <c r="I495" s="293">
        <v>4588</v>
      </c>
    </row>
    <row r="496" spans="1:9" x14ac:dyDescent="0.25">
      <c r="A496" s="182" t="s">
        <v>3428</v>
      </c>
      <c r="B496" s="677">
        <v>494</v>
      </c>
      <c r="C496" s="545" t="str">
        <f>IF(LEN('Станц Защ'!B27)=0,"Резерв",CONCATENATE("Станционная защита. ",'Станц Защ'!B27))</f>
        <v>Станционная защита. Аварийная загазованность в насосном зале насосной МН «Лопатино-КНПЗ»</v>
      </c>
      <c r="D496" s="645"/>
      <c r="E496" s="645" t="s">
        <v>71</v>
      </c>
      <c r="F496" s="645" t="s">
        <v>57</v>
      </c>
      <c r="G496" s="645" t="s">
        <v>72</v>
      </c>
      <c r="H496" s="644">
        <v>25</v>
      </c>
      <c r="I496" s="293">
        <v>4589</v>
      </c>
    </row>
    <row r="497" spans="1:9" x14ac:dyDescent="0.25">
      <c r="A497" s="182" t="s">
        <v>3429</v>
      </c>
      <c r="B497" s="677">
        <v>495</v>
      </c>
      <c r="C497" s="545" t="str">
        <f>IF(LEN('Станц Защ'!B28)=0,"Резерв",CONCATENATE("Станционная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97" s="645"/>
      <c r="E497" s="645" t="s">
        <v>71</v>
      </c>
      <c r="F497" s="645" t="s">
        <v>57</v>
      </c>
      <c r="G497" s="645" t="s">
        <v>72</v>
      </c>
      <c r="H497" s="644">
        <v>26</v>
      </c>
      <c r="I497" s="293">
        <v>4590</v>
      </c>
    </row>
    <row r="498" spans="1:9" x14ac:dyDescent="0.25">
      <c r="A498" s="182" t="s">
        <v>3430</v>
      </c>
      <c r="B498" s="677">
        <v>496</v>
      </c>
      <c r="C498" s="545" t="str">
        <f>IF(LEN('Станц Защ'!B29)=0,"Резерв",CONCATENATE("Станционная защита. ",'Станц Защ'!B29))</f>
        <v>Станционная защита. Аварийная загазованность в маслосистеме насосной МН «Лопатино-КНПЗ»</v>
      </c>
      <c r="D498" s="645"/>
      <c r="E498" s="645" t="s">
        <v>71</v>
      </c>
      <c r="F498" s="645" t="s">
        <v>57</v>
      </c>
      <c r="G498" s="645" t="s">
        <v>72</v>
      </c>
      <c r="H498" s="644">
        <v>27</v>
      </c>
      <c r="I498" s="293">
        <v>4591</v>
      </c>
    </row>
    <row r="499" spans="1:9" x14ac:dyDescent="0.25">
      <c r="A499" s="182" t="s">
        <v>3431</v>
      </c>
      <c r="B499" s="677">
        <v>497</v>
      </c>
      <c r="C499" s="545" t="str">
        <f>IF(LEN('Станц Защ'!B30)=0,"Резерв",CONCATENATE("Станционная защита. ",'Станц Защ'!B30))</f>
        <v>Станционная защита. Нижний допустимый уровень в резервуарах РП</v>
      </c>
      <c r="D499" s="645"/>
      <c r="E499" s="645" t="s">
        <v>71</v>
      </c>
      <c r="F499" s="645" t="s">
        <v>57</v>
      </c>
      <c r="G499" s="645" t="s">
        <v>72</v>
      </c>
      <c r="H499" s="644">
        <v>28</v>
      </c>
      <c r="I499" s="293">
        <v>4592</v>
      </c>
    </row>
    <row r="500" spans="1:9" x14ac:dyDescent="0.25">
      <c r="A500" s="182" t="s">
        <v>3432</v>
      </c>
      <c r="B500" s="677">
        <v>498</v>
      </c>
      <c r="C500" s="545" t="str">
        <f>IF(LEN('Станц Защ'!B31)=0,"Резерв",CONCATENATE("Станционная защита. ",'Станц Защ'!B31))</f>
        <v>Резерв</v>
      </c>
      <c r="D500" s="645"/>
      <c r="E500" s="645" t="s">
        <v>71</v>
      </c>
      <c r="F500" s="645" t="s">
        <v>57</v>
      </c>
      <c r="G500" s="645" t="s">
        <v>72</v>
      </c>
      <c r="H500" s="644">
        <v>29</v>
      </c>
      <c r="I500" s="293">
        <v>4593</v>
      </c>
    </row>
    <row r="501" spans="1:9" x14ac:dyDescent="0.25">
      <c r="A501" s="182" t="s">
        <v>3433</v>
      </c>
      <c r="B501" s="677">
        <v>499</v>
      </c>
      <c r="C501" s="545" t="str">
        <f>IF(LEN('Станц Защ'!B32)=0,"Резерв",CONCATENATE("Станционная защита. ",'Станц Защ'!B32))</f>
        <v>Резерв</v>
      </c>
      <c r="D501" s="645"/>
      <c r="E501" s="645" t="s">
        <v>71</v>
      </c>
      <c r="F501" s="645" t="s">
        <v>57</v>
      </c>
      <c r="G501" s="645" t="s">
        <v>72</v>
      </c>
      <c r="H501" s="644">
        <v>30</v>
      </c>
      <c r="I501" s="293">
        <v>4594</v>
      </c>
    </row>
    <row r="502" spans="1:9" x14ac:dyDescent="0.25">
      <c r="A502" s="182" t="s">
        <v>3434</v>
      </c>
      <c r="B502" s="677">
        <v>500</v>
      </c>
      <c r="C502" s="545" t="str">
        <f>IF(LEN('Станц Защ'!B33)=0,"Резерв",CONCATENATE("Станционная защита. ",'Станц Защ'!B33))</f>
        <v>Резерв</v>
      </c>
      <c r="D502" s="645"/>
      <c r="E502" s="645" t="s">
        <v>71</v>
      </c>
      <c r="F502" s="645" t="s">
        <v>57</v>
      </c>
      <c r="G502" s="645" t="s">
        <v>72</v>
      </c>
      <c r="H502" s="644">
        <v>31</v>
      </c>
      <c r="I502" s="293">
        <v>4595</v>
      </c>
    </row>
    <row r="503" spans="1:9" x14ac:dyDescent="0.25">
      <c r="A503" s="182" t="s">
        <v>3435</v>
      </c>
      <c r="B503" s="677">
        <v>501</v>
      </c>
      <c r="C503" s="545" t="str">
        <f>IF(LEN('Станц Защ'!B34)=0,"Резерв",CONCATENATE("Станционная защита. ",'Станц Защ'!B34))</f>
        <v>Резерв</v>
      </c>
      <c r="D503" s="645"/>
      <c r="E503" s="645" t="s">
        <v>71</v>
      </c>
      <c r="F503" s="645" t="s">
        <v>57</v>
      </c>
      <c r="G503" s="645" t="s">
        <v>72</v>
      </c>
      <c r="H503" s="644">
        <v>32</v>
      </c>
      <c r="I503" s="293">
        <v>4596</v>
      </c>
    </row>
    <row r="504" spans="1:9" x14ac:dyDescent="0.25">
      <c r="A504" s="182" t="s">
        <v>3436</v>
      </c>
      <c r="B504" s="677">
        <v>502</v>
      </c>
      <c r="C504" s="545" t="str">
        <f>IF(LEN('Станц Защ'!B35)=0,"Резерв",CONCATENATE("Станционная защита. ",'Станц Защ'!B35))</f>
        <v>Резерв</v>
      </c>
      <c r="D504" s="645"/>
      <c r="E504" s="645" t="s">
        <v>71</v>
      </c>
      <c r="F504" s="645" t="s">
        <v>57</v>
      </c>
      <c r="G504" s="645" t="s">
        <v>72</v>
      </c>
      <c r="H504" s="644">
        <v>33</v>
      </c>
      <c r="I504" s="293">
        <v>4597</v>
      </c>
    </row>
    <row r="505" spans="1:9" x14ac:dyDescent="0.25">
      <c r="A505" s="182" t="s">
        <v>3437</v>
      </c>
      <c r="B505" s="677">
        <v>503</v>
      </c>
      <c r="C505" s="545" t="str">
        <f>IF(LEN('Станц Защ'!B36)=0,"Резерв",CONCATENATE("Станционная защита. ",'Станц Защ'!B36))</f>
        <v>Резерв</v>
      </c>
      <c r="D505" s="645"/>
      <c r="E505" s="645" t="s">
        <v>71</v>
      </c>
      <c r="F505" s="645" t="s">
        <v>57</v>
      </c>
      <c r="G505" s="645" t="s">
        <v>72</v>
      </c>
      <c r="H505" s="644">
        <v>34</v>
      </c>
      <c r="I505" s="293">
        <v>4598</v>
      </c>
    </row>
    <row r="506" spans="1:9" x14ac:dyDescent="0.25">
      <c r="A506" s="182" t="s">
        <v>3438</v>
      </c>
      <c r="B506" s="677">
        <v>504</v>
      </c>
      <c r="C506" s="545" t="str">
        <f>IF(LEN('Станц Защ'!B37)=0,"Резерв",CONCATENATE("Станционная защита. ",'Станц Защ'!B37))</f>
        <v>Резерв</v>
      </c>
      <c r="D506" s="645"/>
      <c r="E506" s="645" t="s">
        <v>71</v>
      </c>
      <c r="F506" s="645" t="s">
        <v>57</v>
      </c>
      <c r="G506" s="645" t="s">
        <v>72</v>
      </c>
      <c r="H506" s="644">
        <v>35</v>
      </c>
      <c r="I506" s="293">
        <v>4599</v>
      </c>
    </row>
    <row r="507" spans="1:9" x14ac:dyDescent="0.25">
      <c r="A507" s="182" t="s">
        <v>3439</v>
      </c>
      <c r="B507" s="677">
        <v>505</v>
      </c>
      <c r="C507" s="545" t="str">
        <f>IF(LEN('Станц Защ'!B38)=0,"Резерв",CONCATENATE("Станционная защита. ",'Станц Защ'!B38))</f>
        <v>Резерв</v>
      </c>
      <c r="D507" s="645"/>
      <c r="E507" s="645" t="s">
        <v>71</v>
      </c>
      <c r="F507" s="645" t="s">
        <v>57</v>
      </c>
      <c r="G507" s="645" t="s">
        <v>72</v>
      </c>
      <c r="H507" s="644">
        <v>36</v>
      </c>
      <c r="I507" s="293">
        <v>4600</v>
      </c>
    </row>
    <row r="508" spans="1:9" x14ac:dyDescent="0.25">
      <c r="A508" s="182" t="s">
        <v>3440</v>
      </c>
      <c r="B508" s="677">
        <v>506</v>
      </c>
      <c r="C508" s="545" t="str">
        <f>IF(LEN('Станц Защ'!B39)=0,"Резерв",CONCATENATE("Станционная защита. ",'Станц Защ'!B39))</f>
        <v>Резерв</v>
      </c>
      <c r="D508" s="645"/>
      <c r="E508" s="645" t="s">
        <v>71</v>
      </c>
      <c r="F508" s="645" t="s">
        <v>57</v>
      </c>
      <c r="G508" s="645" t="s">
        <v>72</v>
      </c>
      <c r="H508" s="644">
        <v>37</v>
      </c>
      <c r="I508" s="293">
        <v>4601</v>
      </c>
    </row>
    <row r="509" spans="1:9" x14ac:dyDescent="0.25">
      <c r="A509" s="182" t="s">
        <v>3441</v>
      </c>
      <c r="B509" s="677">
        <v>507</v>
      </c>
      <c r="C509" s="545" t="str">
        <f>IF(LEN('Станц Защ'!B40)=0,"Резерв",CONCATENATE("Станционная защита. ",'Станц Защ'!B40))</f>
        <v>Резерв</v>
      </c>
      <c r="D509" s="645"/>
      <c r="E509" s="645" t="s">
        <v>71</v>
      </c>
      <c r="F509" s="645" t="s">
        <v>57</v>
      </c>
      <c r="G509" s="645" t="s">
        <v>72</v>
      </c>
      <c r="H509" s="644">
        <v>38</v>
      </c>
      <c r="I509" s="293">
        <v>4602</v>
      </c>
    </row>
    <row r="510" spans="1:9" x14ac:dyDescent="0.25">
      <c r="A510" s="182" t="s">
        <v>3442</v>
      </c>
      <c r="B510" s="677">
        <v>508</v>
      </c>
      <c r="C510" s="545" t="str">
        <f>IF(LEN('Станц Защ'!B41)=0,"Резерв",CONCATENATE("Станционная защита. ",'Станц Защ'!B41))</f>
        <v>Резерв</v>
      </c>
      <c r="D510" s="645"/>
      <c r="E510" s="645" t="s">
        <v>71</v>
      </c>
      <c r="F510" s="645" t="s">
        <v>57</v>
      </c>
      <c r="G510" s="645" t="s">
        <v>72</v>
      </c>
      <c r="H510" s="644">
        <v>39</v>
      </c>
      <c r="I510" s="293">
        <v>4603</v>
      </c>
    </row>
    <row r="511" spans="1:9" x14ac:dyDescent="0.25">
      <c r="A511" s="182" t="s">
        <v>3443</v>
      </c>
      <c r="B511" s="677">
        <v>509</v>
      </c>
      <c r="C511" s="545" t="str">
        <f>IF(LEN('Станц Защ'!B42)=0,"Резерв",CONCATENATE("Станционная защита. ",'Станц Защ'!B42))</f>
        <v>Резерв</v>
      </c>
      <c r="D511" s="645"/>
      <c r="E511" s="645" t="s">
        <v>71</v>
      </c>
      <c r="F511" s="645" t="s">
        <v>57</v>
      </c>
      <c r="G511" s="645" t="s">
        <v>72</v>
      </c>
      <c r="H511" s="644">
        <v>40</v>
      </c>
      <c r="I511" s="293">
        <v>4604</v>
      </c>
    </row>
    <row r="512" spans="1:9" x14ac:dyDescent="0.25">
      <c r="A512" s="182" t="s">
        <v>3444</v>
      </c>
      <c r="B512" s="677">
        <v>510</v>
      </c>
      <c r="C512" s="545" t="str">
        <f>IF(LEN('Станц Защ'!B43)=0,"Резерв",CONCATENATE("Станционная защита. ",'Станц Защ'!B43))</f>
        <v>Резерв</v>
      </c>
      <c r="D512" s="645"/>
      <c r="E512" s="645" t="s">
        <v>71</v>
      </c>
      <c r="F512" s="645" t="s">
        <v>57</v>
      </c>
      <c r="G512" s="645" t="s">
        <v>72</v>
      </c>
      <c r="H512" s="644">
        <v>41</v>
      </c>
      <c r="I512" s="293">
        <v>4605</v>
      </c>
    </row>
    <row r="513" spans="1:9" x14ac:dyDescent="0.25">
      <c r="A513" s="182" t="s">
        <v>3445</v>
      </c>
      <c r="B513" s="677">
        <v>511</v>
      </c>
      <c r="C513" s="545" t="str">
        <f>IF(LEN('Станц Защ'!B44)=0,"Резерв",CONCATENATE("Станционная защита. ",'Станц Защ'!B44))</f>
        <v>Резерв</v>
      </c>
      <c r="D513" s="645"/>
      <c r="E513" s="645" t="s">
        <v>71</v>
      </c>
      <c r="F513" s="645" t="s">
        <v>57</v>
      </c>
      <c r="G513" s="645" t="s">
        <v>72</v>
      </c>
      <c r="H513" s="644">
        <v>42</v>
      </c>
      <c r="I513" s="293">
        <v>4606</v>
      </c>
    </row>
    <row r="514" spans="1:9" x14ac:dyDescent="0.25">
      <c r="A514" s="182" t="s">
        <v>3446</v>
      </c>
      <c r="B514" s="677">
        <v>512</v>
      </c>
      <c r="C514" s="545" t="str">
        <f>IF(LEN('Станц Защ'!B45)=0,"Резерв",CONCATENATE("Станционная защита. ",'Станц Защ'!B45))</f>
        <v>Резерв</v>
      </c>
      <c r="D514" s="645"/>
      <c r="E514" s="645" t="s">
        <v>71</v>
      </c>
      <c r="F514" s="645" t="s">
        <v>57</v>
      </c>
      <c r="G514" s="645" t="s">
        <v>72</v>
      </c>
      <c r="H514" s="644">
        <v>43</v>
      </c>
      <c r="I514" s="293">
        <v>4607</v>
      </c>
    </row>
    <row r="515" spans="1:9" x14ac:dyDescent="0.25">
      <c r="A515" s="182" t="s">
        <v>3447</v>
      </c>
      <c r="B515" s="677">
        <v>513</v>
      </c>
      <c r="C515" s="545" t="str">
        <f>IF(LEN('Станц Защ'!B46)=0,"Резерв",CONCATENATE("Станционная защита. ",'Станц Защ'!B46))</f>
        <v>Резерв</v>
      </c>
      <c r="D515" s="645"/>
      <c r="E515" s="645" t="s">
        <v>71</v>
      </c>
      <c r="F515" s="645" t="s">
        <v>57</v>
      </c>
      <c r="G515" s="645" t="s">
        <v>72</v>
      </c>
      <c r="H515" s="644">
        <v>44</v>
      </c>
      <c r="I515" s="293">
        <v>4608</v>
      </c>
    </row>
    <row r="516" spans="1:9" x14ac:dyDescent="0.25">
      <c r="A516" s="182" t="s">
        <v>3448</v>
      </c>
      <c r="B516" s="677">
        <v>514</v>
      </c>
      <c r="C516" s="545" t="str">
        <f>IF(LEN('Станц Защ'!B47)=0,"Резерв",CONCATENATE("Станционная защита. ",'Станц Защ'!B47))</f>
        <v>Резерв</v>
      </c>
      <c r="D516" s="645"/>
      <c r="E516" s="645" t="s">
        <v>71</v>
      </c>
      <c r="F516" s="645" t="s">
        <v>57</v>
      </c>
      <c r="G516" s="645" t="s">
        <v>72</v>
      </c>
      <c r="H516" s="644">
        <v>45</v>
      </c>
      <c r="I516" s="293">
        <v>4609</v>
      </c>
    </row>
    <row r="517" spans="1:9" x14ac:dyDescent="0.25">
      <c r="A517" s="182" t="s">
        <v>3449</v>
      </c>
      <c r="B517" s="677">
        <v>515</v>
      </c>
      <c r="C517" s="545" t="str">
        <f>IF(LEN('Станц Защ'!B48)=0,"Резерв",CONCATENATE("Станционная защита. ",'Станц Защ'!B48))</f>
        <v>Резерв</v>
      </c>
      <c r="D517" s="645"/>
      <c r="E517" s="645" t="s">
        <v>71</v>
      </c>
      <c r="F517" s="645" t="s">
        <v>57</v>
      </c>
      <c r="G517" s="645" t="s">
        <v>72</v>
      </c>
      <c r="H517" s="644">
        <v>46</v>
      </c>
      <c r="I517" s="293">
        <v>4610</v>
      </c>
    </row>
    <row r="518" spans="1:9" x14ac:dyDescent="0.25">
      <c r="A518" s="182" t="s">
        <v>3450</v>
      </c>
      <c r="B518" s="677">
        <v>516</v>
      </c>
      <c r="C518" s="545" t="str">
        <f>IF(LEN('Станц Защ'!B49)=0,"Резерв",CONCATENATE("Станционная защита. ",'Станц Защ'!B49))</f>
        <v>Резерв</v>
      </c>
      <c r="D518" s="645"/>
      <c r="E518" s="645" t="s">
        <v>71</v>
      </c>
      <c r="F518" s="645" t="s">
        <v>57</v>
      </c>
      <c r="G518" s="645" t="s">
        <v>72</v>
      </c>
      <c r="H518" s="644">
        <v>47</v>
      </c>
      <c r="I518" s="293">
        <v>4611</v>
      </c>
    </row>
    <row r="519" spans="1:9" x14ac:dyDescent="0.25">
      <c r="A519" s="182" t="s">
        <v>3451</v>
      </c>
      <c r="B519" s="677">
        <v>517</v>
      </c>
      <c r="C519" s="545" t="str">
        <f>IF(LEN('Станц Защ'!B50)=0,"Резерв",CONCATENATE("Станционная защита. ",'Станц Защ'!B50))</f>
        <v>Резерв</v>
      </c>
      <c r="D519" s="645"/>
      <c r="E519" s="645" t="s">
        <v>71</v>
      </c>
      <c r="F519" s="645" t="s">
        <v>57</v>
      </c>
      <c r="G519" s="645" t="s">
        <v>72</v>
      </c>
      <c r="H519" s="644">
        <v>48</v>
      </c>
      <c r="I519" s="293">
        <v>4612</v>
      </c>
    </row>
    <row r="520" spans="1:9" x14ac:dyDescent="0.25">
      <c r="A520" s="182" t="s">
        <v>3452</v>
      </c>
      <c r="B520" s="677">
        <v>518</v>
      </c>
      <c r="C520" s="545" t="str">
        <f>IF(LEN('Станц Защ'!B51)=0,"Резерв",CONCATENATE("Станционная защита. ",'Станц Защ'!B51))</f>
        <v>Резерв</v>
      </c>
      <c r="D520" s="645"/>
      <c r="E520" s="645" t="s">
        <v>71</v>
      </c>
      <c r="F520" s="645" t="s">
        <v>57</v>
      </c>
      <c r="G520" s="645" t="s">
        <v>72</v>
      </c>
      <c r="H520" s="644">
        <v>49</v>
      </c>
      <c r="I520" s="293">
        <v>4613</v>
      </c>
    </row>
    <row r="521" spans="1:9" x14ac:dyDescent="0.25">
      <c r="A521" s="182" t="s">
        <v>3453</v>
      </c>
      <c r="B521" s="677">
        <v>519</v>
      </c>
      <c r="C521" s="545" t="str">
        <f>IF(LEN('Станц Защ'!B52)=0,"Резерв",CONCATENATE("Станционная защита. ",'Станц Защ'!B52))</f>
        <v>Резерв</v>
      </c>
      <c r="D521" s="645"/>
      <c r="E521" s="645" t="s">
        <v>71</v>
      </c>
      <c r="F521" s="645" t="s">
        <v>57</v>
      </c>
      <c r="G521" s="645" t="s">
        <v>72</v>
      </c>
      <c r="H521" s="644">
        <v>50</v>
      </c>
      <c r="I521" s="293">
        <v>4614</v>
      </c>
    </row>
    <row r="522" spans="1:9" x14ac:dyDescent="0.25">
      <c r="A522" s="182" t="s">
        <v>3454</v>
      </c>
      <c r="B522" s="677">
        <v>520</v>
      </c>
      <c r="C522" s="545" t="str">
        <f>IF(LEN('Станц Защ'!B53)=0,"Резерв",CONCATENATE("Станционная защита. ",'Станц Защ'!B53))</f>
        <v>Резерв</v>
      </c>
      <c r="D522" s="645"/>
      <c r="E522" s="645" t="s">
        <v>71</v>
      </c>
      <c r="F522" s="645" t="s">
        <v>57</v>
      </c>
      <c r="G522" s="645" t="s">
        <v>72</v>
      </c>
      <c r="H522" s="644">
        <v>51</v>
      </c>
      <c r="I522" s="293">
        <v>4615</v>
      </c>
    </row>
    <row r="523" spans="1:9" x14ac:dyDescent="0.25">
      <c r="A523" s="182" t="s">
        <v>3455</v>
      </c>
      <c r="B523" s="677">
        <v>521</v>
      </c>
      <c r="C523" s="545" t="str">
        <f>IF(LEN('Станц Защ'!B54)=0,"Резерв",CONCATENATE("Станционная защита. ",'Станц Защ'!B54))</f>
        <v>Резерв</v>
      </c>
      <c r="D523" s="645"/>
      <c r="E523" s="645" t="s">
        <v>71</v>
      </c>
      <c r="F523" s="645" t="s">
        <v>57</v>
      </c>
      <c r="G523" s="645" t="s">
        <v>72</v>
      </c>
      <c r="H523" s="644">
        <v>52</v>
      </c>
      <c r="I523" s="293">
        <v>4616</v>
      </c>
    </row>
    <row r="524" spans="1:9" x14ac:dyDescent="0.25">
      <c r="A524" s="182" t="s">
        <v>3456</v>
      </c>
      <c r="B524" s="677">
        <v>522</v>
      </c>
      <c r="C524" s="545" t="str">
        <f>IF(LEN('Станц Защ'!B55)=0,"Резерв",CONCATENATE("Станционная защита. ",'Станц Защ'!B55))</f>
        <v>Резерв</v>
      </c>
      <c r="D524" s="645"/>
      <c r="E524" s="645" t="s">
        <v>71</v>
      </c>
      <c r="F524" s="645" t="s">
        <v>57</v>
      </c>
      <c r="G524" s="645" t="s">
        <v>72</v>
      </c>
      <c r="H524" s="644">
        <v>53</v>
      </c>
      <c r="I524" s="293">
        <v>4617</v>
      </c>
    </row>
    <row r="525" spans="1:9" x14ac:dyDescent="0.25">
      <c r="A525" s="182" t="s">
        <v>3457</v>
      </c>
      <c r="B525" s="677">
        <v>523</v>
      </c>
      <c r="C525" s="545" t="str">
        <f>IF(LEN('Станц Защ'!B56)=0,"Резерв",CONCATENATE("Станционная защита. ",'Станц Защ'!B56))</f>
        <v>Резерв</v>
      </c>
      <c r="D525" s="645"/>
      <c r="E525" s="645" t="s">
        <v>71</v>
      </c>
      <c r="F525" s="645" t="s">
        <v>57</v>
      </c>
      <c r="G525" s="645" t="s">
        <v>72</v>
      </c>
      <c r="H525" s="644">
        <v>54</v>
      </c>
      <c r="I525" s="293">
        <v>4618</v>
      </c>
    </row>
    <row r="526" spans="1:9" x14ac:dyDescent="0.25">
      <c r="A526" s="182" t="s">
        <v>3458</v>
      </c>
      <c r="B526" s="677">
        <v>524</v>
      </c>
      <c r="C526" s="545" t="str">
        <f>IF(LEN('Станц Защ'!B57)=0,"Резерв",CONCATENATE("Станционная защита. ",'Станц Защ'!B57))</f>
        <v>Резерв</v>
      </c>
      <c r="D526" s="645"/>
      <c r="E526" s="645" t="s">
        <v>71</v>
      </c>
      <c r="F526" s="645" t="s">
        <v>57</v>
      </c>
      <c r="G526" s="645" t="s">
        <v>72</v>
      </c>
      <c r="H526" s="644">
        <v>55</v>
      </c>
      <c r="I526" s="293">
        <v>4619</v>
      </c>
    </row>
    <row r="527" spans="1:9" x14ac:dyDescent="0.25">
      <c r="A527" s="182" t="s">
        <v>3459</v>
      </c>
      <c r="B527" s="677">
        <v>525</v>
      </c>
      <c r="C527" s="545" t="str">
        <f>IF(LEN('Станц Защ'!B58)=0,"Резерв",CONCATENATE("Станционная защита. ",'Станц Защ'!B58))</f>
        <v>Резерв</v>
      </c>
      <c r="D527" s="645"/>
      <c r="E527" s="645" t="s">
        <v>71</v>
      </c>
      <c r="F527" s="645" t="s">
        <v>57</v>
      </c>
      <c r="G527" s="645" t="s">
        <v>72</v>
      </c>
      <c r="H527" s="644">
        <v>56</v>
      </c>
      <c r="I527" s="293">
        <v>4620</v>
      </c>
    </row>
    <row r="528" spans="1:9" x14ac:dyDescent="0.25">
      <c r="A528" s="182" t="s">
        <v>3460</v>
      </c>
      <c r="B528" s="677">
        <v>526</v>
      </c>
      <c r="C528" s="545" t="str">
        <f>IF(LEN('Станц Защ'!B59)=0,"Резерв",CONCATENATE("Станционная защита. ",'Станц Защ'!B59))</f>
        <v>Резерв</v>
      </c>
      <c r="D528" s="645"/>
      <c r="E528" s="645" t="s">
        <v>71</v>
      </c>
      <c r="F528" s="645" t="s">
        <v>57</v>
      </c>
      <c r="G528" s="645" t="s">
        <v>72</v>
      </c>
      <c r="H528" s="644">
        <v>57</v>
      </c>
      <c r="I528" s="293">
        <v>4621</v>
      </c>
    </row>
    <row r="529" spans="1:9" x14ac:dyDescent="0.25">
      <c r="A529" s="182" t="s">
        <v>3461</v>
      </c>
      <c r="B529" s="677">
        <v>527</v>
      </c>
      <c r="C529" s="545" t="str">
        <f>IF(LEN('Станц Защ'!B60)=0,"Резерв",CONCATENATE("Станционная защита. ",'Станц Защ'!B60))</f>
        <v>Резерв</v>
      </c>
      <c r="D529" s="645"/>
      <c r="E529" s="645" t="s">
        <v>71</v>
      </c>
      <c r="F529" s="645" t="s">
        <v>57</v>
      </c>
      <c r="G529" s="645" t="s">
        <v>72</v>
      </c>
      <c r="H529" s="644">
        <v>58</v>
      </c>
      <c r="I529" s="293">
        <v>4622</v>
      </c>
    </row>
    <row r="530" spans="1:9" x14ac:dyDescent="0.25">
      <c r="A530" s="182" t="s">
        <v>3462</v>
      </c>
      <c r="B530" s="677">
        <v>528</v>
      </c>
      <c r="C530" s="545" t="str">
        <f>IF(LEN('Станц Защ'!B61)=0,"Резерв",CONCATENATE("Станционная защита. ",'Станц Защ'!B61))</f>
        <v>Резерв</v>
      </c>
      <c r="D530" s="645"/>
      <c r="E530" s="645" t="s">
        <v>71</v>
      </c>
      <c r="F530" s="645" t="s">
        <v>57</v>
      </c>
      <c r="G530" s="645" t="s">
        <v>72</v>
      </c>
      <c r="H530" s="644">
        <v>59</v>
      </c>
      <c r="I530" s="293">
        <v>4623</v>
      </c>
    </row>
    <row r="531" spans="1:9" x14ac:dyDescent="0.25">
      <c r="A531" s="182" t="s">
        <v>3463</v>
      </c>
      <c r="B531" s="677">
        <v>529</v>
      </c>
      <c r="C531" s="545" t="str">
        <f>IF(LEN('Станц Защ'!B62)=0,"Резерв",CONCATENATE("Станционная защита. ",'Станц Защ'!B62))</f>
        <v>Резерв</v>
      </c>
      <c r="D531" s="645"/>
      <c r="E531" s="645" t="s">
        <v>71</v>
      </c>
      <c r="F531" s="645" t="s">
        <v>57</v>
      </c>
      <c r="G531" s="645" t="s">
        <v>72</v>
      </c>
      <c r="H531" s="644">
        <v>60</v>
      </c>
      <c r="I531" s="293">
        <v>4624</v>
      </c>
    </row>
    <row r="532" spans="1:9" x14ac:dyDescent="0.25">
      <c r="A532" s="182" t="s">
        <v>3464</v>
      </c>
      <c r="B532" s="677">
        <v>530</v>
      </c>
      <c r="C532" s="545" t="str">
        <f>IF(LEN('Станц Защ'!B63)=0,"Резерв",CONCATENATE("Станционная защита. ",'Станц Защ'!B63))</f>
        <v>Резерв</v>
      </c>
      <c r="D532" s="645"/>
      <c r="E532" s="645" t="s">
        <v>71</v>
      </c>
      <c r="F532" s="645" t="s">
        <v>57</v>
      </c>
      <c r="G532" s="645" t="s">
        <v>72</v>
      </c>
      <c r="H532" s="644">
        <v>61</v>
      </c>
      <c r="I532" s="293">
        <v>4625</v>
      </c>
    </row>
    <row r="533" spans="1:9" x14ac:dyDescent="0.25">
      <c r="A533" s="182" t="s">
        <v>3465</v>
      </c>
      <c r="B533" s="677">
        <v>531</v>
      </c>
      <c r="C533" s="545" t="str">
        <f>IF(LEN('Станц Защ'!B64)=0,"Резерв",CONCATENATE("Станционная защита. ",'Станц Защ'!B64))</f>
        <v>Резерв</v>
      </c>
      <c r="D533" s="645"/>
      <c r="E533" s="645" t="s">
        <v>71</v>
      </c>
      <c r="F533" s="645" t="s">
        <v>57</v>
      </c>
      <c r="G533" s="645" t="s">
        <v>72</v>
      </c>
      <c r="H533" s="644">
        <v>62</v>
      </c>
      <c r="I533" s="293">
        <v>4626</v>
      </c>
    </row>
    <row r="534" spans="1:9" x14ac:dyDescent="0.25">
      <c r="A534" s="182" t="s">
        <v>3466</v>
      </c>
      <c r="B534" s="677">
        <v>532</v>
      </c>
      <c r="C534" s="545" t="str">
        <f>IF(LEN('Станц Защ'!B65)=0,"Резерв",CONCATENATE("Станционная защита. ",'Станц Защ'!B65))</f>
        <v>Резерв</v>
      </c>
      <c r="D534" s="645"/>
      <c r="E534" s="645" t="s">
        <v>71</v>
      </c>
      <c r="F534" s="645" t="s">
        <v>57</v>
      </c>
      <c r="G534" s="645" t="s">
        <v>72</v>
      </c>
      <c r="H534" s="644">
        <v>63</v>
      </c>
      <c r="I534" s="293">
        <v>4627</v>
      </c>
    </row>
    <row r="535" spans="1:9" x14ac:dyDescent="0.25">
      <c r="A535" s="182" t="s">
        <v>3467</v>
      </c>
      <c r="B535" s="677">
        <v>533</v>
      </c>
      <c r="C535" s="545" t="str">
        <f>IF(LEN('Станц Защ'!B66)=0,"Резерв",CONCATENATE("Станционная защита. ",'Станц Защ'!B66))</f>
        <v>Резерв</v>
      </c>
      <c r="D535" s="645"/>
      <c r="E535" s="645" t="s">
        <v>71</v>
      </c>
      <c r="F535" s="645" t="s">
        <v>57</v>
      </c>
      <c r="G535" s="645" t="s">
        <v>72</v>
      </c>
      <c r="H535" s="644">
        <v>64</v>
      </c>
      <c r="I535" s="293">
        <v>4628</v>
      </c>
    </row>
    <row r="536" spans="1:9" x14ac:dyDescent="0.25">
      <c r="A536" s="182" t="s">
        <v>3468</v>
      </c>
      <c r="B536" s="677">
        <v>534</v>
      </c>
      <c r="C536" s="545" t="str">
        <f>IF(LEN('Станц Защ'!B67)=0,"Резерв",CONCATENATE("Станционная защита. ",'Станц Защ'!B67))</f>
        <v>Резерв</v>
      </c>
      <c r="D536" s="645"/>
      <c r="E536" s="645" t="s">
        <v>71</v>
      </c>
      <c r="F536" s="645" t="s">
        <v>57</v>
      </c>
      <c r="G536" s="645" t="s">
        <v>72</v>
      </c>
      <c r="H536" s="644">
        <v>65</v>
      </c>
      <c r="I536" s="293">
        <v>4629</v>
      </c>
    </row>
    <row r="537" spans="1:9" x14ac:dyDescent="0.25">
      <c r="A537" s="182" t="s">
        <v>3469</v>
      </c>
      <c r="B537" s="677">
        <v>535</v>
      </c>
      <c r="C537" s="545" t="str">
        <f>IF(LEN('Станц Защ'!B68)=0,"Резерв",CONCATENATE("Станционная защита. ",'Станц Защ'!B68))</f>
        <v>Резерв</v>
      </c>
      <c r="D537" s="645"/>
      <c r="E537" s="645" t="s">
        <v>71</v>
      </c>
      <c r="F537" s="645" t="s">
        <v>57</v>
      </c>
      <c r="G537" s="645" t="s">
        <v>72</v>
      </c>
      <c r="H537" s="644">
        <v>66</v>
      </c>
      <c r="I537" s="293">
        <v>4630</v>
      </c>
    </row>
    <row r="538" spans="1:9" x14ac:dyDescent="0.25">
      <c r="A538" s="182" t="s">
        <v>3470</v>
      </c>
      <c r="B538" s="677">
        <v>536</v>
      </c>
      <c r="C538" s="545" t="str">
        <f>IF(LEN('Станц Защ'!B69)=0,"Резерв",CONCATENATE("Станционная защита. ",'Станц Защ'!B69))</f>
        <v>Резерв</v>
      </c>
      <c r="D538" s="645"/>
      <c r="E538" s="645" t="s">
        <v>71</v>
      </c>
      <c r="F538" s="645" t="s">
        <v>57</v>
      </c>
      <c r="G538" s="645" t="s">
        <v>72</v>
      </c>
      <c r="H538" s="644">
        <v>67</v>
      </c>
      <c r="I538" s="293">
        <v>4631</v>
      </c>
    </row>
    <row r="539" spans="1:9" x14ac:dyDescent="0.25">
      <c r="A539" s="182" t="s">
        <v>3471</v>
      </c>
      <c r="B539" s="677">
        <v>537</v>
      </c>
      <c r="C539" s="545" t="str">
        <f>IF(LEN('Станц Защ'!B70)=0,"Резерв",CONCATENATE("Станционная защита. ",'Станц Защ'!B70))</f>
        <v>Резерв</v>
      </c>
      <c r="D539" s="645"/>
      <c r="E539" s="645" t="s">
        <v>71</v>
      </c>
      <c r="F539" s="645" t="s">
        <v>57</v>
      </c>
      <c r="G539" s="645" t="s">
        <v>72</v>
      </c>
      <c r="H539" s="644">
        <v>68</v>
      </c>
      <c r="I539" s="293">
        <v>4632</v>
      </c>
    </row>
    <row r="540" spans="1:9" x14ac:dyDescent="0.25">
      <c r="A540" s="182" t="s">
        <v>3472</v>
      </c>
      <c r="B540" s="677">
        <v>538</v>
      </c>
      <c r="C540" s="545" t="str">
        <f>IF(LEN('Станц Защ'!B71)=0,"Резерв",CONCATENATE("Станционная защита. ",'Станц Защ'!B71))</f>
        <v>Резерв</v>
      </c>
      <c r="D540" s="645"/>
      <c r="E540" s="645" t="s">
        <v>71</v>
      </c>
      <c r="F540" s="645" t="s">
        <v>57</v>
      </c>
      <c r="G540" s="645" t="s">
        <v>72</v>
      </c>
      <c r="H540" s="644">
        <v>69</v>
      </c>
      <c r="I540" s="293">
        <v>4633</v>
      </c>
    </row>
    <row r="541" spans="1:9" x14ac:dyDescent="0.25">
      <c r="A541" s="182" t="s">
        <v>3473</v>
      </c>
      <c r="B541" s="677">
        <v>539</v>
      </c>
      <c r="C541" s="545" t="str">
        <f>IF(LEN('Станц Защ'!B72)=0,"Резерв",CONCATENATE("Станционная защита. ",'Станц Защ'!B72))</f>
        <v>Резерв</v>
      </c>
      <c r="D541" s="645"/>
      <c r="E541" s="645" t="s">
        <v>71</v>
      </c>
      <c r="F541" s="645" t="s">
        <v>57</v>
      </c>
      <c r="G541" s="645" t="s">
        <v>72</v>
      </c>
      <c r="H541" s="644">
        <v>70</v>
      </c>
      <c r="I541" s="293">
        <v>4634</v>
      </c>
    </row>
    <row r="542" spans="1:9" x14ac:dyDescent="0.25">
      <c r="A542" s="182" t="s">
        <v>3474</v>
      </c>
      <c r="B542" s="677">
        <v>540</v>
      </c>
      <c r="C542" s="545" t="str">
        <f>IF(LEN('Станц Защ'!B73)=0,"Резерв",CONCATENATE("Станционная защита. ",'Станц Защ'!B73))</f>
        <v>Резерв</v>
      </c>
      <c r="D542" s="645"/>
      <c r="E542" s="645" t="s">
        <v>71</v>
      </c>
      <c r="F542" s="645" t="s">
        <v>57</v>
      </c>
      <c r="G542" s="645" t="s">
        <v>72</v>
      </c>
      <c r="H542" s="644">
        <v>71</v>
      </c>
      <c r="I542" s="293">
        <v>4635</v>
      </c>
    </row>
    <row r="543" spans="1:9" x14ac:dyDescent="0.25">
      <c r="A543" s="182" t="s">
        <v>3475</v>
      </c>
      <c r="B543" s="677">
        <v>541</v>
      </c>
      <c r="C543" s="545" t="str">
        <f>IF(LEN('Станц Защ'!B74)=0,"Резерв",CONCATENATE("Станционная защита. ",'Станц Защ'!B74))</f>
        <v>Резерв</v>
      </c>
      <c r="D543" s="645"/>
      <c r="E543" s="645" t="s">
        <v>71</v>
      </c>
      <c r="F543" s="645" t="s">
        <v>57</v>
      </c>
      <c r="G543" s="645" t="s">
        <v>72</v>
      </c>
      <c r="H543" s="644">
        <v>72</v>
      </c>
      <c r="I543" s="293">
        <v>4636</v>
      </c>
    </row>
    <row r="544" spans="1:9" x14ac:dyDescent="0.25">
      <c r="A544" s="182" t="s">
        <v>3476</v>
      </c>
      <c r="B544" s="677">
        <v>542</v>
      </c>
      <c r="C544" s="545" t="str">
        <f>IF(LEN('Станц Защ'!B75)=0,"Резерв",CONCATENATE("Станционная защита. ",'Станц Защ'!B75))</f>
        <v>Резерв</v>
      </c>
      <c r="D544" s="645"/>
      <c r="E544" s="645" t="s">
        <v>71</v>
      </c>
      <c r="F544" s="645" t="s">
        <v>57</v>
      </c>
      <c r="G544" s="645" t="s">
        <v>72</v>
      </c>
      <c r="H544" s="644">
        <v>73</v>
      </c>
      <c r="I544" s="293">
        <v>4637</v>
      </c>
    </row>
    <row r="545" spans="1:9" x14ac:dyDescent="0.25">
      <c r="A545" s="182" t="s">
        <v>3477</v>
      </c>
      <c r="B545" s="677">
        <v>543</v>
      </c>
      <c r="C545" s="545" t="str">
        <f>IF(LEN('Станц Защ'!B76)=0,"Резерв",CONCATENATE("Станционная защита. ",'Станц Защ'!B76))</f>
        <v>Резерв</v>
      </c>
      <c r="D545" s="645"/>
      <c r="E545" s="645" t="s">
        <v>71</v>
      </c>
      <c r="F545" s="645" t="s">
        <v>57</v>
      </c>
      <c r="G545" s="645" t="s">
        <v>72</v>
      </c>
      <c r="H545" s="644">
        <v>74</v>
      </c>
      <c r="I545" s="293">
        <v>4638</v>
      </c>
    </row>
    <row r="546" spans="1:9" x14ac:dyDescent="0.25">
      <c r="A546" s="182" t="s">
        <v>3478</v>
      </c>
      <c r="B546" s="677">
        <v>544</v>
      </c>
      <c r="C546" s="545" t="str">
        <f>IF(LEN('Станц Защ'!B77)=0,"Резерв",CONCATENATE("Станционная защита. ",'Станц Защ'!B77))</f>
        <v>Резерв</v>
      </c>
      <c r="D546" s="645"/>
      <c r="E546" s="645" t="s">
        <v>71</v>
      </c>
      <c r="F546" s="645" t="s">
        <v>57</v>
      </c>
      <c r="G546" s="645" t="s">
        <v>72</v>
      </c>
      <c r="H546" s="644">
        <v>75</v>
      </c>
      <c r="I546" s="293">
        <v>4639</v>
      </c>
    </row>
    <row r="547" spans="1:9" x14ac:dyDescent="0.25">
      <c r="A547" s="182" t="s">
        <v>3479</v>
      </c>
      <c r="B547" s="677">
        <v>545</v>
      </c>
      <c r="C547" s="545" t="str">
        <f>IF(LEN('Станц Защ'!B78)=0,"Резерв",CONCATENATE("Станционная защита. ",'Станц Защ'!B78))</f>
        <v>Резерв</v>
      </c>
      <c r="D547" s="645"/>
      <c r="E547" s="645" t="s">
        <v>71</v>
      </c>
      <c r="F547" s="645" t="s">
        <v>57</v>
      </c>
      <c r="G547" s="645" t="s">
        <v>72</v>
      </c>
      <c r="H547" s="644">
        <v>76</v>
      </c>
      <c r="I547" s="293">
        <v>4640</v>
      </c>
    </row>
    <row r="548" spans="1:9" x14ac:dyDescent="0.25">
      <c r="A548" s="182" t="s">
        <v>3480</v>
      </c>
      <c r="B548" s="677">
        <v>546</v>
      </c>
      <c r="C548" s="545" t="str">
        <f>IF(LEN('Станц Защ'!B79)=0,"Резерв",CONCATENATE("Станционная защита. ",'Станц Защ'!B79))</f>
        <v>Резерв</v>
      </c>
      <c r="D548" s="645"/>
      <c r="E548" s="645" t="s">
        <v>71</v>
      </c>
      <c r="F548" s="645" t="s">
        <v>57</v>
      </c>
      <c r="G548" s="645" t="s">
        <v>72</v>
      </c>
      <c r="H548" s="644">
        <v>77</v>
      </c>
      <c r="I548" s="293">
        <v>4641</v>
      </c>
    </row>
    <row r="549" spans="1:9" x14ac:dyDescent="0.25">
      <c r="A549" s="182" t="s">
        <v>3481</v>
      </c>
      <c r="B549" s="677">
        <v>547</v>
      </c>
      <c r="C549" s="545" t="str">
        <f>IF(LEN('Станц Защ'!B80)=0,"Резерв",CONCATENATE("Станционная защита. ",'Станц Защ'!B80))</f>
        <v>Резерв</v>
      </c>
      <c r="D549" s="645"/>
      <c r="E549" s="645" t="s">
        <v>71</v>
      </c>
      <c r="F549" s="645" t="s">
        <v>57</v>
      </c>
      <c r="G549" s="645" t="s">
        <v>72</v>
      </c>
      <c r="H549" s="644">
        <v>78</v>
      </c>
      <c r="I549" s="293">
        <v>4642</v>
      </c>
    </row>
    <row r="550" spans="1:9" x14ac:dyDescent="0.25">
      <c r="A550" s="182" t="s">
        <v>3482</v>
      </c>
      <c r="B550" s="677">
        <v>548</v>
      </c>
      <c r="C550" s="545" t="str">
        <f>IF(LEN('Станц Защ'!B81)=0,"Резерв",CONCATENATE("Станционная защита. ",'Станц Защ'!B81))</f>
        <v>Резерв</v>
      </c>
      <c r="D550" s="645"/>
      <c r="E550" s="645" t="s">
        <v>71</v>
      </c>
      <c r="F550" s="645" t="s">
        <v>57</v>
      </c>
      <c r="G550" s="645" t="s">
        <v>72</v>
      </c>
      <c r="H550" s="644">
        <v>79</v>
      </c>
      <c r="I550" s="293">
        <v>4643</v>
      </c>
    </row>
    <row r="551" spans="1:9" x14ac:dyDescent="0.25">
      <c r="A551" s="182" t="s">
        <v>3483</v>
      </c>
      <c r="B551" s="677">
        <v>549</v>
      </c>
      <c r="C551" s="545" t="str">
        <f>IF(LEN('Станц Защ'!B82)=0,"Резерв",CONCATENATE("Станционная защита. ",'Станц Защ'!B82))</f>
        <v>Резерв</v>
      </c>
      <c r="D551" s="645"/>
      <c r="E551" s="645" t="s">
        <v>71</v>
      </c>
      <c r="F551" s="645" t="s">
        <v>57</v>
      </c>
      <c r="G551" s="645" t="s">
        <v>72</v>
      </c>
      <c r="H551" s="644">
        <v>80</v>
      </c>
      <c r="I551" s="293">
        <v>4644</v>
      </c>
    </row>
    <row r="552" spans="1:9" x14ac:dyDescent="0.25">
      <c r="A552" s="182" t="s">
        <v>3484</v>
      </c>
      <c r="B552" s="677">
        <v>550</v>
      </c>
      <c r="C552" s="545" t="str">
        <f>IF(LEN('Станц Защ'!B83)=0,"Резерв",CONCATENATE("Станционная защита. ",'Станц Защ'!B83))</f>
        <v>Резерв</v>
      </c>
      <c r="D552" s="645"/>
      <c r="E552" s="645" t="s">
        <v>71</v>
      </c>
      <c r="F552" s="645" t="s">
        <v>57</v>
      </c>
      <c r="G552" s="645" t="s">
        <v>72</v>
      </c>
      <c r="H552" s="644">
        <v>81</v>
      </c>
      <c r="I552" s="293">
        <v>4645</v>
      </c>
    </row>
    <row r="553" spans="1:9" x14ac:dyDescent="0.25">
      <c r="A553" s="182" t="s">
        <v>3485</v>
      </c>
      <c r="B553" s="677">
        <v>551</v>
      </c>
      <c r="C553" s="545" t="str">
        <f>IF(LEN('Станц Защ'!B84)=0,"Резерв",CONCATENATE("Станционная защита. ",'Станц Защ'!B84))</f>
        <v>Резерв</v>
      </c>
      <c r="D553" s="645"/>
      <c r="E553" s="645" t="s">
        <v>71</v>
      </c>
      <c r="F553" s="645" t="s">
        <v>57</v>
      </c>
      <c r="G553" s="645" t="s">
        <v>72</v>
      </c>
      <c r="H553" s="644">
        <v>82</v>
      </c>
      <c r="I553" s="293">
        <v>4646</v>
      </c>
    </row>
    <row r="554" spans="1:9" x14ac:dyDescent="0.25">
      <c r="A554" s="182" t="s">
        <v>3486</v>
      </c>
      <c r="B554" s="677">
        <v>552</v>
      </c>
      <c r="C554" s="545" t="str">
        <f>IF(LEN('Станц Защ'!B85)=0,"Резерв",CONCATENATE("Станционная защита. ",'Станц Защ'!B85))</f>
        <v>Резерв</v>
      </c>
      <c r="D554" s="645"/>
      <c r="E554" s="645" t="s">
        <v>71</v>
      </c>
      <c r="F554" s="645" t="s">
        <v>57</v>
      </c>
      <c r="G554" s="645" t="s">
        <v>72</v>
      </c>
      <c r="H554" s="644">
        <v>83</v>
      </c>
      <c r="I554" s="293">
        <v>4647</v>
      </c>
    </row>
    <row r="555" spans="1:9" x14ac:dyDescent="0.25">
      <c r="A555" s="182" t="s">
        <v>3487</v>
      </c>
      <c r="B555" s="677">
        <v>553</v>
      </c>
      <c r="C555" s="545" t="str">
        <f>IF(LEN('Станц Защ'!B86)=0,"Резерв",CONCATENATE("Станционная защита. ",'Станц Защ'!B86))</f>
        <v>Резерв</v>
      </c>
      <c r="D555" s="645"/>
      <c r="E555" s="645" t="s">
        <v>71</v>
      </c>
      <c r="F555" s="645" t="s">
        <v>57</v>
      </c>
      <c r="G555" s="645" t="s">
        <v>72</v>
      </c>
      <c r="H555" s="644">
        <v>84</v>
      </c>
      <c r="I555" s="293">
        <v>4648</v>
      </c>
    </row>
    <row r="556" spans="1:9" x14ac:dyDescent="0.25">
      <c r="A556" s="182" t="s">
        <v>3488</v>
      </c>
      <c r="B556" s="677">
        <v>554</v>
      </c>
      <c r="C556" s="545" t="str">
        <f>IF(LEN('Станц Защ'!B87)=0,"Резерв",CONCATENATE("Станционная защита. ",'Станц Защ'!B87))</f>
        <v>Резерв</v>
      </c>
      <c r="D556" s="645"/>
      <c r="E556" s="645" t="s">
        <v>71</v>
      </c>
      <c r="F556" s="645" t="s">
        <v>57</v>
      </c>
      <c r="G556" s="645" t="s">
        <v>72</v>
      </c>
      <c r="H556" s="644">
        <v>85</v>
      </c>
      <c r="I556" s="293">
        <v>4649</v>
      </c>
    </row>
    <row r="557" spans="1:9" x14ac:dyDescent="0.25">
      <c r="A557" s="182" t="s">
        <v>3489</v>
      </c>
      <c r="B557" s="677">
        <v>555</v>
      </c>
      <c r="C557" s="545" t="str">
        <f>IF(LEN('Станц Защ'!B88)=0,"Резерв",CONCATENATE("Станционная защита. ",'Станц Защ'!B88))</f>
        <v>Резерв</v>
      </c>
      <c r="D557" s="645"/>
      <c r="E557" s="645" t="s">
        <v>71</v>
      </c>
      <c r="F557" s="645" t="s">
        <v>57</v>
      </c>
      <c r="G557" s="645" t="s">
        <v>72</v>
      </c>
      <c r="H557" s="644">
        <v>86</v>
      </c>
      <c r="I557" s="293">
        <v>4650</v>
      </c>
    </row>
    <row r="558" spans="1:9" x14ac:dyDescent="0.25">
      <c r="A558" s="182" t="s">
        <v>3490</v>
      </c>
      <c r="B558" s="677">
        <v>556</v>
      </c>
      <c r="C558" s="545" t="str">
        <f>IF(LEN('Станц Защ'!B89)=0,"Резерв",CONCATENATE("Станционная защита. ",'Станц Защ'!B89))</f>
        <v>Резерв</v>
      </c>
      <c r="D558" s="645"/>
      <c r="E558" s="645" t="s">
        <v>71</v>
      </c>
      <c r="F558" s="645" t="s">
        <v>57</v>
      </c>
      <c r="G558" s="645" t="s">
        <v>72</v>
      </c>
      <c r="H558" s="644">
        <v>87</v>
      </c>
      <c r="I558" s="293">
        <v>4651</v>
      </c>
    </row>
    <row r="559" spans="1:9" x14ac:dyDescent="0.25">
      <c r="A559" s="182" t="s">
        <v>3491</v>
      </c>
      <c r="B559" s="677">
        <v>557</v>
      </c>
      <c r="C559" s="545" t="str">
        <f>IF(LEN('Станц Защ'!B90)=0,"Резерв",CONCATENATE("Станционная защита. ",'Станц Защ'!B90))</f>
        <v>Резерв</v>
      </c>
      <c r="D559" s="645"/>
      <c r="E559" s="645" t="s">
        <v>71</v>
      </c>
      <c r="F559" s="645" t="s">
        <v>57</v>
      </c>
      <c r="G559" s="645" t="s">
        <v>72</v>
      </c>
      <c r="H559" s="644">
        <v>88</v>
      </c>
      <c r="I559" s="293">
        <v>4652</v>
      </c>
    </row>
    <row r="560" spans="1:9" x14ac:dyDescent="0.25">
      <c r="A560" s="182" t="s">
        <v>3492</v>
      </c>
      <c r="B560" s="677">
        <v>558</v>
      </c>
      <c r="C560" s="545" t="str">
        <f>IF(LEN('Станц Защ'!B91)=0,"Резерв",CONCATENATE("Станционная защита. ",'Станц Защ'!B91))</f>
        <v>Резерв</v>
      </c>
      <c r="D560" s="645"/>
      <c r="E560" s="645" t="s">
        <v>71</v>
      </c>
      <c r="F560" s="645" t="s">
        <v>57</v>
      </c>
      <c r="G560" s="645" t="s">
        <v>72</v>
      </c>
      <c r="H560" s="644">
        <v>89</v>
      </c>
      <c r="I560" s="293">
        <v>4653</v>
      </c>
    </row>
    <row r="561" spans="1:9" x14ac:dyDescent="0.25">
      <c r="A561" s="182" t="s">
        <v>3493</v>
      </c>
      <c r="B561" s="677">
        <v>559</v>
      </c>
      <c r="C561" s="545" t="str">
        <f>IF(LEN('Станц Защ'!B92)=0,"Резерв",CONCATENATE("Станционная защита. ",'Станц Защ'!B92))</f>
        <v>Резерв</v>
      </c>
      <c r="D561" s="645"/>
      <c r="E561" s="645" t="s">
        <v>71</v>
      </c>
      <c r="F561" s="645" t="s">
        <v>57</v>
      </c>
      <c r="G561" s="645" t="s">
        <v>72</v>
      </c>
      <c r="H561" s="644">
        <v>90</v>
      </c>
      <c r="I561" s="293">
        <v>4654</v>
      </c>
    </row>
    <row r="562" spans="1:9" x14ac:dyDescent="0.25">
      <c r="A562" s="182" t="s">
        <v>3494</v>
      </c>
      <c r="B562" s="677">
        <v>560</v>
      </c>
      <c r="C562" s="545" t="str">
        <f>IF(LEN('Станц Защ'!B93)=0,"Резерв",CONCATENATE("Станционная защита. ",'Станц Защ'!B93))</f>
        <v>Резерв</v>
      </c>
      <c r="D562" s="645"/>
      <c r="E562" s="645" t="s">
        <v>71</v>
      </c>
      <c r="F562" s="645" t="s">
        <v>57</v>
      </c>
      <c r="G562" s="645" t="s">
        <v>72</v>
      </c>
      <c r="H562" s="644">
        <v>91</v>
      </c>
      <c r="I562" s="293">
        <v>4655</v>
      </c>
    </row>
    <row r="563" spans="1:9" x14ac:dyDescent="0.25">
      <c r="A563" s="182" t="s">
        <v>3495</v>
      </c>
      <c r="B563" s="677">
        <v>561</v>
      </c>
      <c r="C563" s="545" t="str">
        <f>IF(LEN('Станц Защ'!B94)=0,"Резерв",CONCATENATE("Станционная защита. ",'Станц Защ'!B94))</f>
        <v>Резерв</v>
      </c>
      <c r="D563" s="645"/>
      <c r="E563" s="645" t="s">
        <v>71</v>
      </c>
      <c r="F563" s="645" t="s">
        <v>57</v>
      </c>
      <c r="G563" s="645" t="s">
        <v>72</v>
      </c>
      <c r="H563" s="644">
        <v>92</v>
      </c>
      <c r="I563" s="293">
        <v>4656</v>
      </c>
    </row>
    <row r="564" spans="1:9" x14ac:dyDescent="0.25">
      <c r="A564" s="182" t="s">
        <v>3496</v>
      </c>
      <c r="B564" s="677">
        <v>562</v>
      </c>
      <c r="C564" s="545" t="str">
        <f>IF(LEN('Станц Защ'!B95)=0,"Резерв",CONCATENATE("Станционная защита. ",'Станц Защ'!B95))</f>
        <v>Резерв</v>
      </c>
      <c r="D564" s="645"/>
      <c r="E564" s="645" t="s">
        <v>71</v>
      </c>
      <c r="F564" s="645" t="s">
        <v>57</v>
      </c>
      <c r="G564" s="645" t="s">
        <v>72</v>
      </c>
      <c r="H564" s="644">
        <v>93</v>
      </c>
      <c r="I564" s="293">
        <v>4657</v>
      </c>
    </row>
    <row r="565" spans="1:9" x14ac:dyDescent="0.25">
      <c r="A565" s="182" t="s">
        <v>3497</v>
      </c>
      <c r="B565" s="677">
        <v>563</v>
      </c>
      <c r="C565" s="545" t="str">
        <f>IF(LEN('Станц Защ'!B96)=0,"Резерв",CONCATENATE("Станционная защита. ",'Станц Защ'!B96))</f>
        <v>Резерв</v>
      </c>
      <c r="D565" s="645"/>
      <c r="E565" s="645" t="s">
        <v>71</v>
      </c>
      <c r="F565" s="645" t="s">
        <v>57</v>
      </c>
      <c r="G565" s="645" t="s">
        <v>72</v>
      </c>
      <c r="H565" s="644">
        <v>94</v>
      </c>
      <c r="I565" s="293">
        <v>4658</v>
      </c>
    </row>
    <row r="566" spans="1:9" x14ac:dyDescent="0.25">
      <c r="A566" s="182" t="s">
        <v>3498</v>
      </c>
      <c r="B566" s="677">
        <v>564</v>
      </c>
      <c r="C566" s="545" t="str">
        <f>IF(LEN('Станц Защ'!B97)=0,"Резерв",CONCATENATE("Станционная защита. ",'Станц Защ'!B97))</f>
        <v>Резерв</v>
      </c>
      <c r="D566" s="645"/>
      <c r="E566" s="645" t="s">
        <v>71</v>
      </c>
      <c r="F566" s="645" t="s">
        <v>57</v>
      </c>
      <c r="G566" s="645" t="s">
        <v>72</v>
      </c>
      <c r="H566" s="644">
        <v>95</v>
      </c>
      <c r="I566" s="293">
        <v>4659</v>
      </c>
    </row>
    <row r="567" spans="1:9" x14ac:dyDescent="0.25">
      <c r="A567" s="182" t="s">
        <v>3499</v>
      </c>
      <c r="B567" s="677">
        <v>565</v>
      </c>
      <c r="C567" s="545" t="str">
        <f>IF(LEN('Станц Защ'!B98)=0,"Резерв",CONCATENATE("Станционная защита. ",'Станц Защ'!B98))</f>
        <v>Резерв</v>
      </c>
      <c r="D567" s="645"/>
      <c r="E567" s="645" t="s">
        <v>71</v>
      </c>
      <c r="F567" s="645" t="s">
        <v>57</v>
      </c>
      <c r="G567" s="645" t="s">
        <v>72</v>
      </c>
      <c r="H567" s="644">
        <v>96</v>
      </c>
      <c r="I567" s="293">
        <v>4660</v>
      </c>
    </row>
    <row r="568" spans="1:9" x14ac:dyDescent="0.25">
      <c r="A568" s="182" t="s">
        <v>3500</v>
      </c>
      <c r="B568" s="677">
        <v>566</v>
      </c>
      <c r="C568" s="545" t="str">
        <f>IF(LEN('Станц Защ'!B99)=0,"Резерв",CONCATENATE("Станционная защита. ",'Станц Защ'!B99))</f>
        <v>Резерв</v>
      </c>
      <c r="D568" s="645"/>
      <c r="E568" s="645" t="s">
        <v>71</v>
      </c>
      <c r="F568" s="645" t="s">
        <v>57</v>
      </c>
      <c r="G568" s="645" t="s">
        <v>72</v>
      </c>
      <c r="H568" s="644">
        <v>97</v>
      </c>
      <c r="I568" s="293">
        <v>4661</v>
      </c>
    </row>
    <row r="569" spans="1:9" x14ac:dyDescent="0.25">
      <c r="A569" s="182" t="s">
        <v>3501</v>
      </c>
      <c r="B569" s="677">
        <v>567</v>
      </c>
      <c r="C569" s="545" t="str">
        <f>IF(LEN('Станц Защ'!B100)=0,"Резерв",CONCATENATE("Станционная защита. ",'Станц Защ'!B100))</f>
        <v>Резерв</v>
      </c>
      <c r="D569" s="645"/>
      <c r="E569" s="645" t="s">
        <v>71</v>
      </c>
      <c r="F569" s="645" t="s">
        <v>57</v>
      </c>
      <c r="G569" s="645" t="s">
        <v>72</v>
      </c>
      <c r="H569" s="644">
        <v>98</v>
      </c>
      <c r="I569" s="293">
        <v>4662</v>
      </c>
    </row>
    <row r="570" spans="1:9" x14ac:dyDescent="0.25">
      <c r="A570" s="182" t="s">
        <v>3502</v>
      </c>
      <c r="B570" s="677">
        <v>568</v>
      </c>
      <c r="C570" s="545" t="str">
        <f>IF(LEN('Станц Защ'!B101)=0,"Резерв",CONCATENATE("Станционная защита. ",'Станц Защ'!B101))</f>
        <v>Резерв</v>
      </c>
      <c r="D570" s="645"/>
      <c r="E570" s="645" t="s">
        <v>71</v>
      </c>
      <c r="F570" s="645" t="s">
        <v>57</v>
      </c>
      <c r="G570" s="645" t="s">
        <v>72</v>
      </c>
      <c r="H570" s="644">
        <v>99</v>
      </c>
      <c r="I570" s="293">
        <v>4663</v>
      </c>
    </row>
    <row r="571" spans="1:9" x14ac:dyDescent="0.25">
      <c r="A571" s="182" t="s">
        <v>3503</v>
      </c>
      <c r="B571" s="677">
        <v>569</v>
      </c>
      <c r="C571" s="545" t="str">
        <f>IF(LEN('Станц Защ'!B102)=0,"Резерв",CONCATENATE("Станционная защита. ",'Станц Защ'!B102))</f>
        <v>Резерв</v>
      </c>
      <c r="D571" s="645"/>
      <c r="E571" s="645" t="s">
        <v>71</v>
      </c>
      <c r="F571" s="645" t="s">
        <v>57</v>
      </c>
      <c r="G571" s="645" t="s">
        <v>72</v>
      </c>
      <c r="H571" s="644">
        <v>100</v>
      </c>
      <c r="I571" s="293">
        <v>4664</v>
      </c>
    </row>
    <row r="572" spans="1:9" x14ac:dyDescent="0.25">
      <c r="A572" s="182" t="s">
        <v>3504</v>
      </c>
      <c r="B572" s="677">
        <v>570</v>
      </c>
      <c r="C572" s="545" t="str">
        <f>IF(LEN('Станц Защ'!B103)=0,"Резерв",CONCATENATE("Станционная защита. ",'Станц Защ'!B103))</f>
        <v>Резерв</v>
      </c>
      <c r="D572" s="645"/>
      <c r="E572" s="645" t="s">
        <v>71</v>
      </c>
      <c r="F572" s="645" t="s">
        <v>57</v>
      </c>
      <c r="G572" s="645" t="s">
        <v>72</v>
      </c>
      <c r="H572" s="644">
        <v>101</v>
      </c>
      <c r="I572" s="293">
        <v>4665</v>
      </c>
    </row>
    <row r="573" spans="1:9" x14ac:dyDescent="0.25">
      <c r="A573" s="182" t="s">
        <v>3505</v>
      </c>
      <c r="B573" s="677">
        <v>571</v>
      </c>
      <c r="C573" s="545" t="str">
        <f>IF(LEN('Станц Защ'!B104)=0,"Резерв",CONCATENATE("Станционная защита. ",'Станц Защ'!B104))</f>
        <v>Резерв</v>
      </c>
      <c r="D573" s="645"/>
      <c r="E573" s="645" t="s">
        <v>71</v>
      </c>
      <c r="F573" s="645" t="s">
        <v>57</v>
      </c>
      <c r="G573" s="645" t="s">
        <v>72</v>
      </c>
      <c r="H573" s="644">
        <v>102</v>
      </c>
      <c r="I573" s="293">
        <v>4666</v>
      </c>
    </row>
    <row r="574" spans="1:9" x14ac:dyDescent="0.25">
      <c r="A574" s="182" t="s">
        <v>3506</v>
      </c>
      <c r="B574" s="677">
        <v>572</v>
      </c>
      <c r="C574" s="545" t="str">
        <f>IF(LEN('Станц Защ'!B105)=0,"Резерв",CONCATENATE("Станционная защита. ",'Станц Защ'!B105))</f>
        <v>Резерв</v>
      </c>
      <c r="D574" s="645"/>
      <c r="E574" s="645" t="s">
        <v>71</v>
      </c>
      <c r="F574" s="645" t="s">
        <v>57</v>
      </c>
      <c r="G574" s="645" t="s">
        <v>72</v>
      </c>
      <c r="H574" s="644">
        <v>103</v>
      </c>
      <c r="I574" s="293">
        <v>4667</v>
      </c>
    </row>
    <row r="575" spans="1:9" x14ac:dyDescent="0.25">
      <c r="A575" s="182" t="s">
        <v>3507</v>
      </c>
      <c r="B575" s="677">
        <v>573</v>
      </c>
      <c r="C575" s="545" t="str">
        <f>IF(LEN('Станц Защ'!B106)=0,"Резерв",CONCATENATE("Станционная защита. ",'Станц Защ'!B106))</f>
        <v>Резерв</v>
      </c>
      <c r="D575" s="645"/>
      <c r="E575" s="645" t="s">
        <v>71</v>
      </c>
      <c r="F575" s="645" t="s">
        <v>57</v>
      </c>
      <c r="G575" s="645" t="s">
        <v>72</v>
      </c>
      <c r="H575" s="644">
        <v>104</v>
      </c>
      <c r="I575" s="293">
        <v>4668</v>
      </c>
    </row>
    <row r="576" spans="1:9" x14ac:dyDescent="0.25">
      <c r="A576" s="182" t="s">
        <v>3508</v>
      </c>
      <c r="B576" s="677">
        <v>574</v>
      </c>
      <c r="C576" s="545" t="str">
        <f>IF(LEN('Станц Защ'!B107)=0,"Резерв",CONCATENATE("Станционная защита. ",'Станц Защ'!B107))</f>
        <v>Резерв</v>
      </c>
      <c r="D576" s="645"/>
      <c r="E576" s="645" t="s">
        <v>71</v>
      </c>
      <c r="F576" s="645" t="s">
        <v>57</v>
      </c>
      <c r="G576" s="645" t="s">
        <v>72</v>
      </c>
      <c r="H576" s="644">
        <v>105</v>
      </c>
      <c r="I576" s="293">
        <v>4669</v>
      </c>
    </row>
    <row r="577" spans="1:9" x14ac:dyDescent="0.25">
      <c r="A577" s="182" t="s">
        <v>3509</v>
      </c>
      <c r="B577" s="677">
        <v>575</v>
      </c>
      <c r="C577" s="545" t="str">
        <f>IF(LEN('Станц Защ'!B108)=0,"Резерв",CONCATENATE("Станционная защита. ",'Станц Защ'!B108))</f>
        <v>Резерв</v>
      </c>
      <c r="D577" s="645"/>
      <c r="E577" s="645" t="s">
        <v>71</v>
      </c>
      <c r="F577" s="645" t="s">
        <v>57</v>
      </c>
      <c r="G577" s="645" t="s">
        <v>72</v>
      </c>
      <c r="H577" s="644">
        <v>106</v>
      </c>
      <c r="I577" s="293">
        <v>4670</v>
      </c>
    </row>
    <row r="578" spans="1:9" x14ac:dyDescent="0.25">
      <c r="A578" s="182" t="s">
        <v>3510</v>
      </c>
      <c r="B578" s="677">
        <v>576</v>
      </c>
      <c r="C578" s="545" t="str">
        <f>IF(LEN('Станц Защ'!B109)=0,"Резерв",CONCATENATE("Станционная защита. ",'Станц Защ'!B109))</f>
        <v>Резерв</v>
      </c>
      <c r="D578" s="645"/>
      <c r="E578" s="645" t="s">
        <v>71</v>
      </c>
      <c r="F578" s="645" t="s">
        <v>57</v>
      </c>
      <c r="G578" s="645" t="s">
        <v>72</v>
      </c>
      <c r="H578" s="644">
        <v>107</v>
      </c>
      <c r="I578" s="293">
        <v>4671</v>
      </c>
    </row>
    <row r="579" spans="1:9" x14ac:dyDescent="0.25">
      <c r="A579" s="182" t="s">
        <v>3511</v>
      </c>
      <c r="B579" s="677">
        <v>577</v>
      </c>
      <c r="C579" s="545" t="str">
        <f>IF(LEN('Станц Защ'!B110)=0,"Резерв",CONCATENATE("Станционная защита. ",'Станц Защ'!B110))</f>
        <v>Резерв</v>
      </c>
      <c r="D579" s="645"/>
      <c r="E579" s="645" t="s">
        <v>71</v>
      </c>
      <c r="F579" s="645" t="s">
        <v>57</v>
      </c>
      <c r="G579" s="645" t="s">
        <v>72</v>
      </c>
      <c r="H579" s="644">
        <v>108</v>
      </c>
      <c r="I579" s="293">
        <v>4672</v>
      </c>
    </row>
    <row r="580" spans="1:9" x14ac:dyDescent="0.25">
      <c r="A580" s="182" t="s">
        <v>3512</v>
      </c>
      <c r="B580" s="677">
        <v>578</v>
      </c>
      <c r="C580" s="545" t="str">
        <f>IF(LEN('Станц Защ'!B111)=0,"Резерв",CONCATENATE("Станционная защита. ",'Станц Защ'!B111))</f>
        <v>Резерв</v>
      </c>
      <c r="D580" s="645"/>
      <c r="E580" s="645" t="s">
        <v>71</v>
      </c>
      <c r="F580" s="645" t="s">
        <v>57</v>
      </c>
      <c r="G580" s="645" t="s">
        <v>72</v>
      </c>
      <c r="H580" s="644">
        <v>109</v>
      </c>
      <c r="I580" s="293">
        <v>4673</v>
      </c>
    </row>
    <row r="581" spans="1:9" x14ac:dyDescent="0.25">
      <c r="A581" s="182" t="s">
        <v>3513</v>
      </c>
      <c r="B581" s="677">
        <v>579</v>
      </c>
      <c r="C581" s="545" t="str">
        <f>IF(LEN('Станц Защ'!B112)=0,"Резерв",CONCATENATE("Станционная защита. ",'Станц Защ'!B112))</f>
        <v>Резерв</v>
      </c>
      <c r="D581" s="645"/>
      <c r="E581" s="645" t="s">
        <v>71</v>
      </c>
      <c r="F581" s="645" t="s">
        <v>57</v>
      </c>
      <c r="G581" s="645" t="s">
        <v>72</v>
      </c>
      <c r="H581" s="644">
        <v>110</v>
      </c>
      <c r="I581" s="293">
        <v>4674</v>
      </c>
    </row>
    <row r="582" spans="1:9" x14ac:dyDescent="0.25">
      <c r="A582" s="182" t="s">
        <v>3514</v>
      </c>
      <c r="B582" s="677">
        <v>580</v>
      </c>
      <c r="C582" s="545" t="str">
        <f>IF(LEN('Станц Защ'!B113)=0,"Резерв",CONCATENATE("Станционная защита. ",'Станц Защ'!B113))</f>
        <v>Резерв</v>
      </c>
      <c r="D582" s="645"/>
      <c r="E582" s="645" t="s">
        <v>71</v>
      </c>
      <c r="F582" s="645" t="s">
        <v>57</v>
      </c>
      <c r="G582" s="645" t="s">
        <v>72</v>
      </c>
      <c r="H582" s="644">
        <v>111</v>
      </c>
      <c r="I582" s="293">
        <v>4675</v>
      </c>
    </row>
    <row r="583" spans="1:9" x14ac:dyDescent="0.25">
      <c r="A583" s="182" t="s">
        <v>3515</v>
      </c>
      <c r="B583" s="677">
        <v>581</v>
      </c>
      <c r="C583" s="545" t="str">
        <f>IF(LEN('Станц Защ'!B114)=0,"Резерв",CONCATENATE("Станционная защита. ",'Станц Защ'!B114))</f>
        <v>Резерв</v>
      </c>
      <c r="D583" s="645"/>
      <c r="E583" s="645" t="s">
        <v>71</v>
      </c>
      <c r="F583" s="645" t="s">
        <v>57</v>
      </c>
      <c r="G583" s="645" t="s">
        <v>72</v>
      </c>
      <c r="H583" s="644">
        <v>112</v>
      </c>
      <c r="I583" s="293">
        <v>4676</v>
      </c>
    </row>
    <row r="584" spans="1:9" x14ac:dyDescent="0.25">
      <c r="A584" s="182" t="s">
        <v>3516</v>
      </c>
      <c r="B584" s="677">
        <v>582</v>
      </c>
      <c r="C584" s="545" t="str">
        <f>IF(LEN('Станц Защ'!B115)=0,"Резерв",CONCATENATE("Станционная защита. ",'Станц Защ'!B115))</f>
        <v>Резерв</v>
      </c>
      <c r="D584" s="645"/>
      <c r="E584" s="645" t="s">
        <v>71</v>
      </c>
      <c r="F584" s="645" t="s">
        <v>57</v>
      </c>
      <c r="G584" s="645" t="s">
        <v>72</v>
      </c>
      <c r="H584" s="644">
        <v>113</v>
      </c>
      <c r="I584" s="293">
        <v>4677</v>
      </c>
    </row>
    <row r="585" spans="1:9" x14ac:dyDescent="0.25">
      <c r="A585" s="182" t="s">
        <v>3517</v>
      </c>
      <c r="B585" s="677">
        <v>583</v>
      </c>
      <c r="C585" s="545" t="str">
        <f>IF(LEN('Станц Защ'!B116)=0,"Резерв",CONCATENATE("Станционная защита. ",'Станц Защ'!B116))</f>
        <v>Резерв</v>
      </c>
      <c r="D585" s="645"/>
      <c r="E585" s="645" t="s">
        <v>71</v>
      </c>
      <c r="F585" s="645" t="s">
        <v>57</v>
      </c>
      <c r="G585" s="645" t="s">
        <v>72</v>
      </c>
      <c r="H585" s="644">
        <v>114</v>
      </c>
      <c r="I585" s="293">
        <v>4678</v>
      </c>
    </row>
    <row r="586" spans="1:9" x14ac:dyDescent="0.25">
      <c r="A586" s="182" t="s">
        <v>3518</v>
      </c>
      <c r="B586" s="677">
        <v>584</v>
      </c>
      <c r="C586" s="545" t="str">
        <f>IF(LEN('Станц Защ'!B117)=0,"Резерв",CONCATENATE("Станционная защита. ",'Станц Защ'!B117))</f>
        <v>Резерв</v>
      </c>
      <c r="D586" s="645"/>
      <c r="E586" s="645" t="s">
        <v>71</v>
      </c>
      <c r="F586" s="645" t="s">
        <v>57</v>
      </c>
      <c r="G586" s="645" t="s">
        <v>72</v>
      </c>
      <c r="H586" s="644">
        <v>115</v>
      </c>
      <c r="I586" s="293">
        <v>4679</v>
      </c>
    </row>
    <row r="587" spans="1:9" x14ac:dyDescent="0.25">
      <c r="A587" s="182" t="s">
        <v>3519</v>
      </c>
      <c r="B587" s="677">
        <v>585</v>
      </c>
      <c r="C587" s="545" t="str">
        <f>IF(LEN('Станц Защ'!B118)=0,"Резерв",CONCATENATE("Станционная защита. ",'Станц Защ'!B118))</f>
        <v>Резерв</v>
      </c>
      <c r="D587" s="645"/>
      <c r="E587" s="645" t="s">
        <v>71</v>
      </c>
      <c r="F587" s="645" t="s">
        <v>57</v>
      </c>
      <c r="G587" s="645" t="s">
        <v>72</v>
      </c>
      <c r="H587" s="644">
        <v>116</v>
      </c>
      <c r="I587" s="293">
        <v>4680</v>
      </c>
    </row>
    <row r="588" spans="1:9" x14ac:dyDescent="0.25">
      <c r="A588" s="182" t="s">
        <v>3520</v>
      </c>
      <c r="B588" s="677">
        <v>586</v>
      </c>
      <c r="C588" s="545" t="str">
        <f>IF(LEN('Станц Защ'!B119)=0,"Резерв",CONCATENATE("Станционная защита. ",'Станц Защ'!B119))</f>
        <v>Резерв</v>
      </c>
      <c r="D588" s="645"/>
      <c r="E588" s="645" t="s">
        <v>71</v>
      </c>
      <c r="F588" s="645" t="s">
        <v>57</v>
      </c>
      <c r="G588" s="645" t="s">
        <v>72</v>
      </c>
      <c r="H588" s="644">
        <v>117</v>
      </c>
      <c r="I588" s="293">
        <v>4681</v>
      </c>
    </row>
    <row r="589" spans="1:9" x14ac:dyDescent="0.25">
      <c r="A589" s="182" t="s">
        <v>3521</v>
      </c>
      <c r="B589" s="677">
        <v>587</v>
      </c>
      <c r="C589" s="545" t="str">
        <f>IF(LEN('Станц Защ'!B120)=0,"Резерв",CONCATENATE("Станционная защита. ",'Станц Защ'!B120))</f>
        <v>Резерв</v>
      </c>
      <c r="D589" s="645"/>
      <c r="E589" s="645" t="s">
        <v>71</v>
      </c>
      <c r="F589" s="645" t="s">
        <v>57</v>
      </c>
      <c r="G589" s="645" t="s">
        <v>72</v>
      </c>
      <c r="H589" s="644">
        <v>118</v>
      </c>
      <c r="I589" s="293">
        <v>4682</v>
      </c>
    </row>
    <row r="590" spans="1:9" x14ac:dyDescent="0.25">
      <c r="A590" s="182" t="s">
        <v>3522</v>
      </c>
      <c r="B590" s="677">
        <v>588</v>
      </c>
      <c r="C590" s="545" t="str">
        <f>IF(LEN('Станц Защ'!B121)=0,"Резерв",CONCATENATE("Станционная защита. ",'Станц Защ'!B121))</f>
        <v>Резерв</v>
      </c>
      <c r="D590" s="645"/>
      <c r="E590" s="645" t="s">
        <v>71</v>
      </c>
      <c r="F590" s="645" t="s">
        <v>57</v>
      </c>
      <c r="G590" s="645" t="s">
        <v>72</v>
      </c>
      <c r="H590" s="644">
        <v>119</v>
      </c>
      <c r="I590" s="293">
        <v>4683</v>
      </c>
    </row>
    <row r="591" spans="1:9" x14ac:dyDescent="0.25">
      <c r="A591" s="182" t="s">
        <v>3523</v>
      </c>
      <c r="B591" s="677">
        <v>589</v>
      </c>
      <c r="C591" s="545" t="str">
        <f>IF(LEN('Станц Защ'!B122)=0,"Резерв",CONCATENATE("Станционная защита. ",'Станц Защ'!B122))</f>
        <v>Резерв</v>
      </c>
      <c r="D591" s="645"/>
      <c r="E591" s="645" t="s">
        <v>71</v>
      </c>
      <c r="F591" s="645" t="s">
        <v>57</v>
      </c>
      <c r="G591" s="645" t="s">
        <v>72</v>
      </c>
      <c r="H591" s="644">
        <v>120</v>
      </c>
      <c r="I591" s="293">
        <v>4684</v>
      </c>
    </row>
    <row r="592" spans="1:9" x14ac:dyDescent="0.25">
      <c r="A592" s="182" t="s">
        <v>3524</v>
      </c>
      <c r="B592" s="677">
        <v>590</v>
      </c>
      <c r="C592" s="545" t="str">
        <f>IF(LEN('Станц Защ'!B123)=0,"Резерв",CONCATENATE("Станционная защита. ",'Станц Защ'!B123))</f>
        <v>Резерв</v>
      </c>
      <c r="D592" s="645"/>
      <c r="E592" s="645" t="s">
        <v>71</v>
      </c>
      <c r="F592" s="645" t="s">
        <v>57</v>
      </c>
      <c r="G592" s="645" t="s">
        <v>72</v>
      </c>
      <c r="H592" s="644">
        <v>121</v>
      </c>
      <c r="I592" s="293">
        <v>4685</v>
      </c>
    </row>
    <row r="593" spans="1:9" x14ac:dyDescent="0.25">
      <c r="A593" s="182" t="s">
        <v>3525</v>
      </c>
      <c r="B593" s="677">
        <v>591</v>
      </c>
      <c r="C593" s="545" t="str">
        <f>IF(LEN('Станц Защ'!B124)=0,"Резерв",CONCATENATE("Станционная защита. ",'Станц Защ'!B124))</f>
        <v>Резерв</v>
      </c>
      <c r="D593" s="645"/>
      <c r="E593" s="645" t="s">
        <v>71</v>
      </c>
      <c r="F593" s="645" t="s">
        <v>57</v>
      </c>
      <c r="G593" s="645" t="s">
        <v>72</v>
      </c>
      <c r="H593" s="644">
        <v>122</v>
      </c>
      <c r="I593" s="293">
        <v>4686</v>
      </c>
    </row>
    <row r="594" spans="1:9" x14ac:dyDescent="0.25">
      <c r="A594" s="182" t="s">
        <v>3526</v>
      </c>
      <c r="B594" s="677">
        <v>592</v>
      </c>
      <c r="C594" s="545" t="str">
        <f>IF(LEN('Станц Защ'!B125)=0,"Резерв",CONCATENATE("Станционная защита. ",'Станц Защ'!B125))</f>
        <v>Резерв</v>
      </c>
      <c r="D594" s="645"/>
      <c r="E594" s="645" t="s">
        <v>71</v>
      </c>
      <c r="F594" s="645" t="s">
        <v>57</v>
      </c>
      <c r="G594" s="645" t="s">
        <v>72</v>
      </c>
      <c r="H594" s="644">
        <v>123</v>
      </c>
      <c r="I594" s="293">
        <v>4687</v>
      </c>
    </row>
    <row r="595" spans="1:9" x14ac:dyDescent="0.25">
      <c r="A595" s="182" t="s">
        <v>3527</v>
      </c>
      <c r="B595" s="677">
        <v>593</v>
      </c>
      <c r="C595" s="545" t="str">
        <f>IF(LEN('Станц Защ'!B126)=0,"Резерв",CONCATENATE("Станционная защита. ",'Станц Защ'!B126))</f>
        <v>Резерв</v>
      </c>
      <c r="D595" s="645"/>
      <c r="E595" s="645" t="s">
        <v>71</v>
      </c>
      <c r="F595" s="645" t="s">
        <v>57</v>
      </c>
      <c r="G595" s="645" t="s">
        <v>72</v>
      </c>
      <c r="H595" s="644">
        <v>124</v>
      </c>
      <c r="I595" s="293">
        <v>4688</v>
      </c>
    </row>
    <row r="596" spans="1:9" x14ac:dyDescent="0.25">
      <c r="A596" s="182" t="s">
        <v>3528</v>
      </c>
      <c r="B596" s="677">
        <v>594</v>
      </c>
      <c r="C596" s="545" t="str">
        <f>IF(LEN('Станц Защ'!B127)=0,"Резерв",CONCATENATE("Станционная защита. ",'Станц Защ'!B127))</f>
        <v>Резерв</v>
      </c>
      <c r="D596" s="645"/>
      <c r="E596" s="645" t="s">
        <v>71</v>
      </c>
      <c r="F596" s="645" t="s">
        <v>57</v>
      </c>
      <c r="G596" s="645" t="s">
        <v>72</v>
      </c>
      <c r="H596" s="644">
        <v>125</v>
      </c>
      <c r="I596" s="293">
        <v>4689</v>
      </c>
    </row>
    <row r="597" spans="1:9" x14ac:dyDescent="0.25">
      <c r="A597" s="182" t="s">
        <v>3529</v>
      </c>
      <c r="B597" s="677">
        <v>595</v>
      </c>
      <c r="C597" s="545" t="str">
        <f>IF(LEN('Станц Защ'!B128)=0,"Резерв",CONCATENATE("Станционная защита. ",'Станц Защ'!B128))</f>
        <v>Резерв</v>
      </c>
      <c r="D597" s="527"/>
      <c r="E597" s="527" t="s">
        <v>71</v>
      </c>
      <c r="F597" s="527" t="s">
        <v>57</v>
      </c>
      <c r="G597" s="527" t="s">
        <v>72</v>
      </c>
      <c r="H597" s="644">
        <v>126</v>
      </c>
      <c r="I597" s="293">
        <v>4690</v>
      </c>
    </row>
    <row r="598" spans="1:9" x14ac:dyDescent="0.25">
      <c r="A598" s="182" t="s">
        <v>3530</v>
      </c>
      <c r="B598" s="677">
        <v>596</v>
      </c>
      <c r="C598" s="545" t="str">
        <f>IF(LEN('Станц Защ'!B129)=0,"Резерв",CONCATENATE("Станционная защита. ",'Станц Защ'!B129))</f>
        <v>Резерв</v>
      </c>
      <c r="D598" s="527"/>
      <c r="E598" s="527" t="s">
        <v>71</v>
      </c>
      <c r="F598" s="527" t="s">
        <v>57</v>
      </c>
      <c r="G598" s="527" t="s">
        <v>72</v>
      </c>
      <c r="H598" s="644">
        <v>127</v>
      </c>
      <c r="I598" s="293">
        <v>4691</v>
      </c>
    </row>
    <row r="599" spans="1:9" x14ac:dyDescent="0.25">
      <c r="A599" s="182" t="s">
        <v>3531</v>
      </c>
      <c r="B599" s="677">
        <v>597</v>
      </c>
      <c r="C599" s="545" t="str">
        <f>IF(LEN('Станц Защ'!B130)=0,"Резерв",CONCATENATE("Станционная защита. ",'Станц Защ'!B130))</f>
        <v>Резерв</v>
      </c>
      <c r="D599" s="527"/>
      <c r="E599" s="527" t="s">
        <v>71</v>
      </c>
      <c r="F599" s="527" t="s">
        <v>57</v>
      </c>
      <c r="G599" s="527" t="s">
        <v>72</v>
      </c>
      <c r="H599" s="644">
        <v>128</v>
      </c>
      <c r="I599" s="293">
        <v>4692</v>
      </c>
    </row>
    <row r="600" spans="1:9" x14ac:dyDescent="0.25">
      <c r="A600" s="182" t="s">
        <v>3532</v>
      </c>
      <c r="B600" s="677">
        <v>598</v>
      </c>
      <c r="C600" s="545" t="str">
        <f>IF(LEN('Станц Защ'!B131)=0,"Резерв",CONCATENATE("Станционная защита. ",'Станц Защ'!B131))</f>
        <v>Резерв</v>
      </c>
      <c r="D600" s="527"/>
      <c r="E600" s="527" t="s">
        <v>71</v>
      </c>
      <c r="F600" s="527" t="s">
        <v>57</v>
      </c>
      <c r="G600" s="527" t="s">
        <v>72</v>
      </c>
      <c r="H600" s="644">
        <v>129</v>
      </c>
      <c r="I600" s="293">
        <v>4693</v>
      </c>
    </row>
    <row r="601" spans="1:9" x14ac:dyDescent="0.25">
      <c r="A601" s="182" t="s">
        <v>3533</v>
      </c>
      <c r="B601" s="677">
        <v>599</v>
      </c>
      <c r="C601" s="545" t="str">
        <f>IF(LEN('Станц Защ'!B132)=0,"Резерв",CONCATENATE("Станционная защита. ",'Станц Защ'!B132))</f>
        <v>Резерв</v>
      </c>
      <c r="D601" s="527"/>
      <c r="E601" s="527" t="s">
        <v>71</v>
      </c>
      <c r="F601" s="527" t="s">
        <v>57</v>
      </c>
      <c r="G601" s="527" t="s">
        <v>72</v>
      </c>
      <c r="H601" s="644">
        <v>130</v>
      </c>
      <c r="I601" s="293">
        <v>4694</v>
      </c>
    </row>
    <row r="602" spans="1:9" x14ac:dyDescent="0.25">
      <c r="A602" s="182" t="s">
        <v>3534</v>
      </c>
      <c r="B602" s="677">
        <v>600</v>
      </c>
      <c r="C602" s="545" t="str">
        <f>IF(LEN('Станц Защ'!B133)=0,"Резерв",CONCATENATE("Станционная защита. ",'Станц Защ'!B133))</f>
        <v>Резерв</v>
      </c>
      <c r="D602" s="527"/>
      <c r="E602" s="527" t="s">
        <v>71</v>
      </c>
      <c r="F602" s="527" t="s">
        <v>57</v>
      </c>
      <c r="G602" s="527" t="s">
        <v>72</v>
      </c>
      <c r="H602" s="644">
        <v>131</v>
      </c>
      <c r="I602" s="293">
        <v>4695</v>
      </c>
    </row>
    <row r="603" spans="1:9" x14ac:dyDescent="0.25">
      <c r="A603" s="182" t="s">
        <v>3535</v>
      </c>
      <c r="B603" s="677">
        <v>601</v>
      </c>
      <c r="C603" s="545" t="str">
        <f>IF(LEN('Станц Защ'!B134)=0,"Резерв",CONCATENATE("Станционная защита. ",'Станц Защ'!B134))</f>
        <v>Резерв</v>
      </c>
      <c r="D603" s="527"/>
      <c r="E603" s="527" t="s">
        <v>71</v>
      </c>
      <c r="F603" s="527" t="s">
        <v>57</v>
      </c>
      <c r="G603" s="527" t="s">
        <v>72</v>
      </c>
      <c r="H603" s="644">
        <v>132</v>
      </c>
      <c r="I603" s="293">
        <v>4696</v>
      </c>
    </row>
    <row r="604" spans="1:9" x14ac:dyDescent="0.25">
      <c r="A604" s="182" t="s">
        <v>3536</v>
      </c>
      <c r="B604" s="677">
        <v>602</v>
      </c>
      <c r="C604" s="545" t="str">
        <f>IF(LEN('Станц Защ'!B135)=0,"Резерв",CONCATENATE("Станционная защита. ",'Станц Защ'!B135))</f>
        <v>Резерв</v>
      </c>
      <c r="D604" s="527"/>
      <c r="E604" s="527" t="s">
        <v>71</v>
      </c>
      <c r="F604" s="527" t="s">
        <v>57</v>
      </c>
      <c r="G604" s="527" t="s">
        <v>72</v>
      </c>
      <c r="H604" s="644">
        <v>133</v>
      </c>
      <c r="I604" s="293">
        <v>4697</v>
      </c>
    </row>
    <row r="605" spans="1:9" x14ac:dyDescent="0.25">
      <c r="A605" s="182" t="s">
        <v>3537</v>
      </c>
      <c r="B605" s="677">
        <v>603</v>
      </c>
      <c r="C605" s="545" t="str">
        <f>IF(LEN('Станц Защ'!B136)=0,"Резерв",CONCATENATE("Станционная защита. ",'Станц Защ'!B136))</f>
        <v>Резерв</v>
      </c>
      <c r="D605" s="527"/>
      <c r="E605" s="527" t="s">
        <v>71</v>
      </c>
      <c r="F605" s="527" t="s">
        <v>57</v>
      </c>
      <c r="G605" s="527" t="s">
        <v>72</v>
      </c>
      <c r="H605" s="644">
        <v>134</v>
      </c>
      <c r="I605" s="293">
        <v>4698</v>
      </c>
    </row>
    <row r="606" spans="1:9" x14ac:dyDescent="0.25">
      <c r="A606" s="182" t="s">
        <v>3538</v>
      </c>
      <c r="B606" s="677">
        <v>604</v>
      </c>
      <c r="C606" s="545" t="str">
        <f>IF(LEN('Станц Защ'!B137)=0,"Резерв",CONCATENATE("Станционная защита. ",'Станц Защ'!B137))</f>
        <v>Резерв</v>
      </c>
      <c r="D606" s="527"/>
      <c r="E606" s="527" t="s">
        <v>71</v>
      </c>
      <c r="F606" s="527" t="s">
        <v>57</v>
      </c>
      <c r="G606" s="527" t="s">
        <v>72</v>
      </c>
      <c r="H606" s="644">
        <v>135</v>
      </c>
      <c r="I606" s="293">
        <v>4699</v>
      </c>
    </row>
    <row r="607" spans="1:9" x14ac:dyDescent="0.25">
      <c r="A607" s="182" t="s">
        <v>3539</v>
      </c>
      <c r="B607" s="677">
        <v>605</v>
      </c>
      <c r="C607" s="545" t="str">
        <f>IF(LEN('Станц Защ'!B138)=0,"Резерв",CONCATENATE("Станционная защита. ",'Станц Защ'!B138))</f>
        <v>Резерв</v>
      </c>
      <c r="D607" s="527"/>
      <c r="E607" s="527" t="s">
        <v>71</v>
      </c>
      <c r="F607" s="527" t="s">
        <v>57</v>
      </c>
      <c r="G607" s="527" t="s">
        <v>72</v>
      </c>
      <c r="H607" s="644">
        <v>136</v>
      </c>
      <c r="I607" s="293">
        <v>4700</v>
      </c>
    </row>
    <row r="608" spans="1:9" x14ac:dyDescent="0.25">
      <c r="A608" s="182" t="s">
        <v>3540</v>
      </c>
      <c r="B608" s="677">
        <v>606</v>
      </c>
      <c r="C608" s="545" t="str">
        <f>IF(LEN('Станц Защ'!B139)=0,"Резерв",CONCATENATE("Станционная защита. ",'Станц Защ'!B139))</f>
        <v>Резерв</v>
      </c>
      <c r="D608" s="527"/>
      <c r="E608" s="527" t="s">
        <v>71</v>
      </c>
      <c r="F608" s="527" t="s">
        <v>57</v>
      </c>
      <c r="G608" s="527" t="s">
        <v>72</v>
      </c>
      <c r="H608" s="644">
        <v>137</v>
      </c>
      <c r="I608" s="293">
        <v>4701</v>
      </c>
    </row>
    <row r="609" spans="1:9" x14ac:dyDescent="0.25">
      <c r="A609" s="182" t="s">
        <v>3541</v>
      </c>
      <c r="B609" s="677">
        <v>607</v>
      </c>
      <c r="C609" s="545" t="str">
        <f>IF(LEN('Станц Защ'!B140)=0,"Резерв",CONCATENATE("Станционная защита. ",'Станц Защ'!B140))</f>
        <v>Резерв</v>
      </c>
      <c r="D609" s="527"/>
      <c r="E609" s="527" t="s">
        <v>71</v>
      </c>
      <c r="F609" s="527" t="s">
        <v>57</v>
      </c>
      <c r="G609" s="527" t="s">
        <v>72</v>
      </c>
      <c r="H609" s="644">
        <v>138</v>
      </c>
      <c r="I609" s="293">
        <v>4702</v>
      </c>
    </row>
    <row r="610" spans="1:9" x14ac:dyDescent="0.25">
      <c r="A610" s="182" t="s">
        <v>3542</v>
      </c>
      <c r="B610" s="677">
        <v>608</v>
      </c>
      <c r="C610" s="545" t="str">
        <f>IF(LEN('Станц Защ'!B141)=0,"Резерв",CONCATENATE("Станционная защита. ",'Станц Защ'!B141))</f>
        <v>Резерв</v>
      </c>
      <c r="D610" s="527"/>
      <c r="E610" s="527" t="s">
        <v>71</v>
      </c>
      <c r="F610" s="527" t="s">
        <v>57</v>
      </c>
      <c r="G610" s="527" t="s">
        <v>72</v>
      </c>
      <c r="H610" s="644">
        <v>139</v>
      </c>
      <c r="I610" s="293">
        <v>4703</v>
      </c>
    </row>
    <row r="611" spans="1:9" x14ac:dyDescent="0.25">
      <c r="A611" s="182" t="s">
        <v>3543</v>
      </c>
      <c r="B611" s="677">
        <v>609</v>
      </c>
      <c r="C611" s="545" t="str">
        <f>IF(LEN('Станц Защ'!B142)=0,"Резерв",CONCATENATE("Станционная защита. ",'Станц Защ'!B142))</f>
        <v>Резерв</v>
      </c>
      <c r="D611" s="527"/>
      <c r="E611" s="527" t="s">
        <v>71</v>
      </c>
      <c r="F611" s="527" t="s">
        <v>57</v>
      </c>
      <c r="G611" s="527" t="s">
        <v>72</v>
      </c>
      <c r="H611" s="644">
        <v>140</v>
      </c>
      <c r="I611" s="293">
        <v>4704</v>
      </c>
    </row>
    <row r="612" spans="1:9" x14ac:dyDescent="0.25">
      <c r="A612" s="182" t="s">
        <v>3544</v>
      </c>
      <c r="B612" s="677">
        <v>610</v>
      </c>
      <c r="C612" s="545" t="str">
        <f>IF(LEN('Станц Защ'!B143)=0,"Резерв",CONCATENATE("Станционная защита. ",'Станц Защ'!B143))</f>
        <v>Резерв</v>
      </c>
      <c r="D612" s="527"/>
      <c r="E612" s="527" t="s">
        <v>71</v>
      </c>
      <c r="F612" s="527" t="s">
        <v>57</v>
      </c>
      <c r="G612" s="527" t="s">
        <v>72</v>
      </c>
      <c r="H612" s="644">
        <v>141</v>
      </c>
      <c r="I612" s="293">
        <v>4705</v>
      </c>
    </row>
    <row r="613" spans="1:9" x14ac:dyDescent="0.25">
      <c r="A613" s="182" t="s">
        <v>3545</v>
      </c>
      <c r="B613" s="677">
        <v>611</v>
      </c>
      <c r="C613" s="545" t="str">
        <f>IF(LEN('Станц Защ'!B144)=0,"Резерв",CONCATENATE("Станционная защита. ",'Станц Защ'!B144))</f>
        <v>Резерв</v>
      </c>
      <c r="D613" s="527"/>
      <c r="E613" s="527" t="s">
        <v>71</v>
      </c>
      <c r="F613" s="527" t="s">
        <v>57</v>
      </c>
      <c r="G613" s="527" t="s">
        <v>72</v>
      </c>
      <c r="H613" s="644">
        <v>142</v>
      </c>
      <c r="I613" s="293">
        <v>4706</v>
      </c>
    </row>
    <row r="614" spans="1:9" x14ac:dyDescent="0.25">
      <c r="A614" s="182" t="s">
        <v>3546</v>
      </c>
      <c r="B614" s="677">
        <v>612</v>
      </c>
      <c r="C614" s="545" t="str">
        <f>IF(LEN('Станц Защ'!B145)=0,"Резерв",CONCATENATE("Станционная защита. ",'Станц Защ'!B145))</f>
        <v>Резерв</v>
      </c>
      <c r="D614" s="527"/>
      <c r="E614" s="527" t="s">
        <v>71</v>
      </c>
      <c r="F614" s="527" t="s">
        <v>57</v>
      </c>
      <c r="G614" s="527" t="s">
        <v>72</v>
      </c>
      <c r="H614" s="644">
        <v>143</v>
      </c>
      <c r="I614" s="293">
        <v>4707</v>
      </c>
    </row>
    <row r="615" spans="1:9" x14ac:dyDescent="0.25">
      <c r="A615" s="182" t="s">
        <v>3547</v>
      </c>
      <c r="B615" s="677">
        <v>613</v>
      </c>
      <c r="C615" s="545" t="str">
        <f>IF(LEN('Станц Защ'!B146)=0,"Резерв",CONCATENATE("Станционная защита. ",'Станц Защ'!B146))</f>
        <v>Резерв</v>
      </c>
      <c r="D615" s="527"/>
      <c r="E615" s="527" t="s">
        <v>71</v>
      </c>
      <c r="F615" s="527" t="s">
        <v>57</v>
      </c>
      <c r="G615" s="527" t="s">
        <v>72</v>
      </c>
      <c r="H615" s="644">
        <v>144</v>
      </c>
      <c r="I615" s="293">
        <v>4708</v>
      </c>
    </row>
    <row r="616" spans="1:9" x14ac:dyDescent="0.25">
      <c r="A616" s="182" t="s">
        <v>3548</v>
      </c>
      <c r="B616" s="677">
        <v>614</v>
      </c>
      <c r="C616" s="545" t="str">
        <f>IF(LEN('Станц Защ'!B147)=0,"Резерв",CONCATENATE("Станционная защита. ",'Станц Защ'!B147))</f>
        <v>Резерв</v>
      </c>
      <c r="D616" s="527"/>
      <c r="E616" s="527" t="s">
        <v>71</v>
      </c>
      <c r="F616" s="527" t="s">
        <v>57</v>
      </c>
      <c r="G616" s="527" t="s">
        <v>72</v>
      </c>
      <c r="H616" s="644">
        <v>145</v>
      </c>
      <c r="I616" s="293">
        <v>4709</v>
      </c>
    </row>
    <row r="617" spans="1:9" x14ac:dyDescent="0.25">
      <c r="A617" s="182" t="s">
        <v>3549</v>
      </c>
      <c r="B617" s="677">
        <v>615</v>
      </c>
      <c r="C617" s="545" t="str">
        <f>IF(LEN('Станц Защ'!B118)=0,"Резерв",CONCATENATE("Станционная защита. ",'Станц Защ'!B118))</f>
        <v>Резерв</v>
      </c>
      <c r="D617" s="527"/>
      <c r="E617" s="527" t="s">
        <v>71</v>
      </c>
      <c r="F617" s="527" t="s">
        <v>57</v>
      </c>
      <c r="G617" s="527" t="s">
        <v>72</v>
      </c>
      <c r="H617" s="644">
        <v>146</v>
      </c>
      <c r="I617" s="293">
        <v>4710</v>
      </c>
    </row>
    <row r="618" spans="1:9" x14ac:dyDescent="0.25">
      <c r="A618" s="182" t="s">
        <v>3550</v>
      </c>
      <c r="B618" s="677">
        <v>616</v>
      </c>
      <c r="C618" s="545" t="str">
        <f>IF(LEN('Станц Защ'!B148)=0,"Резерв",CONCATENATE("Станционная защита. ",'Станц Защ'!B148))</f>
        <v>Резерв</v>
      </c>
      <c r="D618" s="527"/>
      <c r="E618" s="527" t="s">
        <v>71</v>
      </c>
      <c r="F618" s="527" t="s">
        <v>57</v>
      </c>
      <c r="G618" s="527" t="s">
        <v>72</v>
      </c>
      <c r="H618" s="644">
        <v>147</v>
      </c>
      <c r="I618" s="293">
        <v>4711</v>
      </c>
    </row>
    <row r="619" spans="1:9" x14ac:dyDescent="0.25">
      <c r="A619" s="182" t="s">
        <v>3551</v>
      </c>
      <c r="B619" s="677">
        <v>617</v>
      </c>
      <c r="C619" s="615" t="str">
        <f>IF(LEN('Станц Защ'!B149)=0,"Резерв",CONCATENATE("Станционная защита. ",'Станц Защ'!B149))</f>
        <v>Резерв</v>
      </c>
      <c r="D619" s="527"/>
      <c r="E619" s="527"/>
      <c r="F619" s="527"/>
      <c r="G619" s="527"/>
      <c r="H619" s="299"/>
      <c r="I619" s="293">
        <v>4712</v>
      </c>
    </row>
    <row r="620" spans="1:9" x14ac:dyDescent="0.25">
      <c r="A620" s="182" t="s">
        <v>3552</v>
      </c>
      <c r="B620" s="677">
        <v>618</v>
      </c>
      <c r="C620" s="615" t="str">
        <f>IF(LEN('Станц Защ'!B150)=0,"Резерв",CONCATENATE("Станционная защита. ",'Станц Защ'!B150))</f>
        <v>Резерв</v>
      </c>
      <c r="D620" s="527"/>
      <c r="E620" s="527"/>
      <c r="F620" s="527"/>
      <c r="G620" s="527"/>
      <c r="H620" s="299"/>
      <c r="I620" s="293">
        <v>4713</v>
      </c>
    </row>
    <row r="621" spans="1:9" x14ac:dyDescent="0.25">
      <c r="A621" s="182" t="s">
        <v>3553</v>
      </c>
      <c r="B621" s="677">
        <v>619</v>
      </c>
      <c r="C621" s="615" t="str">
        <f>IF(LEN('Станц Защ'!B151)=0,"Резерв",CONCATENATE("Станционная защита. ",'Станц Защ'!B151))</f>
        <v>Резерв</v>
      </c>
      <c r="D621" s="527"/>
      <c r="E621" s="527"/>
      <c r="F621" s="527"/>
      <c r="G621" s="527"/>
      <c r="H621" s="299"/>
      <c r="I621" s="293">
        <v>4714</v>
      </c>
    </row>
    <row r="622" spans="1:9" x14ac:dyDescent="0.25">
      <c r="A622" s="182" t="s">
        <v>3554</v>
      </c>
      <c r="B622" s="677">
        <v>620</v>
      </c>
      <c r="C622" s="615" t="str">
        <f>IF(LEN('Станц Защ'!B152)=0,"Резерв",CONCATENATE("Станционная защита. ",'Станц Защ'!B152))</f>
        <v>Резерв</v>
      </c>
      <c r="D622" s="527"/>
      <c r="E622" s="527"/>
      <c r="F622" s="527"/>
      <c r="G622" s="527"/>
      <c r="H622" s="299"/>
      <c r="I622" s="293">
        <v>4715</v>
      </c>
    </row>
    <row r="623" spans="1:9" x14ac:dyDescent="0.25">
      <c r="A623" s="182" t="s">
        <v>3555</v>
      </c>
      <c r="B623" s="677">
        <v>621</v>
      </c>
      <c r="C623" s="615" t="str">
        <f>IF(LEN('Станц Защ'!B153)=0,"Резерв",CONCATENATE("Станционная защита. ",'Станц Защ'!B153))</f>
        <v>Резерв</v>
      </c>
      <c r="D623" s="527"/>
      <c r="E623" s="527"/>
      <c r="F623" s="527"/>
      <c r="G623" s="527"/>
      <c r="H623" s="299"/>
      <c r="I623" s="293">
        <v>4716</v>
      </c>
    </row>
    <row r="624" spans="1:9" x14ac:dyDescent="0.25">
      <c r="A624" s="182" t="s">
        <v>3556</v>
      </c>
      <c r="B624" s="677">
        <v>622</v>
      </c>
      <c r="C624" s="615" t="str">
        <f>IF(LEN('Станц Защ'!B154)=0,"Резерв",CONCATENATE("Станционная защита. ",'Станц Защ'!B154))</f>
        <v>Резерв</v>
      </c>
      <c r="D624" s="527"/>
      <c r="E624" s="527"/>
      <c r="F624" s="527"/>
      <c r="G624" s="527"/>
      <c r="H624" s="299"/>
      <c r="I624" s="293">
        <v>4717</v>
      </c>
    </row>
    <row r="625" spans="1:9" x14ac:dyDescent="0.25">
      <c r="A625" s="182" t="s">
        <v>3557</v>
      </c>
      <c r="B625" s="677">
        <v>623</v>
      </c>
      <c r="C625" s="546" t="s">
        <v>43</v>
      </c>
      <c r="D625" s="527"/>
      <c r="E625" s="527"/>
      <c r="F625" s="527"/>
      <c r="G625" s="527"/>
      <c r="H625" s="299"/>
      <c r="I625" s="293">
        <v>4718</v>
      </c>
    </row>
    <row r="626" spans="1:9" x14ac:dyDescent="0.25">
      <c r="A626" s="182" t="s">
        <v>3558</v>
      </c>
      <c r="B626" s="677">
        <v>624</v>
      </c>
      <c r="C626" s="546" t="s">
        <v>43</v>
      </c>
      <c r="D626" s="527"/>
      <c r="E626" s="527"/>
      <c r="F626" s="527"/>
      <c r="G626" s="527"/>
      <c r="H626" s="299"/>
      <c r="I626" s="293">
        <v>4719</v>
      </c>
    </row>
    <row r="627" spans="1:9" x14ac:dyDescent="0.25">
      <c r="A627" s="182" t="s">
        <v>3559</v>
      </c>
      <c r="B627" s="677">
        <v>625</v>
      </c>
      <c r="C627" s="545" t="str">
        <f ca="1">IF(H627="","Резерв",CONCATENATE(INDIRECT(ADDRESS(3+ТС!H627,2,1,0,"ЗДВ"),FALSE)," - открыта"))</f>
        <v>Приёмная задвижка №036.1.1 - открыта</v>
      </c>
      <c r="D627" s="527"/>
      <c r="E627" s="527" t="s">
        <v>71</v>
      </c>
      <c r="F627" s="527" t="s">
        <v>64</v>
      </c>
      <c r="G627" s="527" t="s">
        <v>638</v>
      </c>
      <c r="H627" s="299">
        <v>1</v>
      </c>
      <c r="I627" s="293">
        <v>4720</v>
      </c>
    </row>
    <row r="628" spans="1:9" x14ac:dyDescent="0.25">
      <c r="A628" s="182" t="s">
        <v>3560</v>
      </c>
      <c r="B628" s="677">
        <v>626</v>
      </c>
      <c r="C628" s="545" t="str">
        <f ca="1">IF(H628="","Резерв",CONCATENATE(INDIRECT(ADDRESS(3+ТС!H628,2,1,0,"ЗДВ"),FALSE)," - закрыта"))</f>
        <v>Приёмная задвижка №036.1.1 - закрыта</v>
      </c>
      <c r="D628" s="527"/>
      <c r="E628" s="527" t="s">
        <v>71</v>
      </c>
      <c r="F628" s="527" t="s">
        <v>64</v>
      </c>
      <c r="G628" s="527" t="s">
        <v>639</v>
      </c>
      <c r="H628" s="299">
        <v>1</v>
      </c>
      <c r="I628" s="293">
        <v>4721</v>
      </c>
    </row>
    <row r="629" spans="1:9" x14ac:dyDescent="0.25">
      <c r="A629" s="182" t="s">
        <v>3561</v>
      </c>
      <c r="B629" s="677">
        <v>627</v>
      </c>
      <c r="C629" s="545" t="str">
        <f ca="1">IF(H629="","Резерв",CONCATENATE(INDIRECT(ADDRESS(3+ТС!H629,2,1,0,"ЗДВ"),FALSE)," - открывается"))</f>
        <v>Приёмная задвижка №036.1.1 - открывается</v>
      </c>
      <c r="D629" s="527"/>
      <c r="E629" s="527" t="s">
        <v>71</v>
      </c>
      <c r="F629" s="527" t="s">
        <v>64</v>
      </c>
      <c r="G629" s="527" t="s">
        <v>637</v>
      </c>
      <c r="H629" s="299">
        <v>1</v>
      </c>
      <c r="I629" s="293">
        <v>4722</v>
      </c>
    </row>
    <row r="630" spans="1:9" x14ac:dyDescent="0.25">
      <c r="A630" s="182" t="s">
        <v>3562</v>
      </c>
      <c r="B630" s="677">
        <v>628</v>
      </c>
      <c r="C630" s="545" t="str">
        <f ca="1">IF(H630="","Резерв",CONCATENATE(INDIRECT(ADDRESS(3+ТС!H630,2,1,0,"ЗДВ"),FALSE)," - закрывается"))</f>
        <v>Приёмная задвижка №036.1.1 - закрывается</v>
      </c>
      <c r="D630" s="527"/>
      <c r="E630" s="527" t="s">
        <v>71</v>
      </c>
      <c r="F630" s="527" t="s">
        <v>64</v>
      </c>
      <c r="G630" s="527" t="s">
        <v>504</v>
      </c>
      <c r="H630" s="299">
        <v>1</v>
      </c>
      <c r="I630" s="293">
        <v>4723</v>
      </c>
    </row>
    <row r="631" spans="1:9" x14ac:dyDescent="0.25">
      <c r="A631" s="182" t="s">
        <v>3563</v>
      </c>
      <c r="B631" s="677">
        <v>629</v>
      </c>
      <c r="C631" s="545" t="str">
        <f ca="1">IF(H631="","Резерв",CONCATENATE(INDIRECT(ADDRESS(3+ТС!H631,2,1,0,"ЗДВ"),FALSE)," - промежуточное положение"))</f>
        <v>Приёмная задвижка №036.1.1 - промежуточное положение</v>
      </c>
      <c r="D631" s="527"/>
      <c r="E631" s="527" t="s">
        <v>71</v>
      </c>
      <c r="F631" s="527" t="s">
        <v>64</v>
      </c>
      <c r="G631" s="527" t="s">
        <v>503</v>
      </c>
      <c r="H631" s="299">
        <v>1</v>
      </c>
      <c r="I631" s="293">
        <v>4724</v>
      </c>
    </row>
    <row r="632" spans="1:9" x14ac:dyDescent="0.25">
      <c r="A632" s="182" t="s">
        <v>3564</v>
      </c>
      <c r="B632" s="677">
        <v>630</v>
      </c>
      <c r="C632" s="545" t="str">
        <f ca="1">IF(H632="","Резерв",CONCATENATE(INDIRECT(ADDRESS(3+ТС!H632,2,1,0,"ЗДВ"),FALSE)," - контроль наличия напр. упр."))</f>
        <v>Приёмная задвижка №036.1.1 - контроль наличия напр. упр.</v>
      </c>
      <c r="D632" s="527"/>
      <c r="E632" s="527" t="s">
        <v>71</v>
      </c>
      <c r="F632" s="527" t="s">
        <v>64</v>
      </c>
      <c r="G632" s="527" t="s">
        <v>648</v>
      </c>
      <c r="H632" s="299">
        <v>1</v>
      </c>
      <c r="I632" s="293">
        <v>4725</v>
      </c>
    </row>
    <row r="633" spans="1:9" x14ac:dyDescent="0.25">
      <c r="A633" s="182" t="s">
        <v>3565</v>
      </c>
      <c r="B633" s="677">
        <v>631</v>
      </c>
      <c r="C633" s="545" t="str">
        <f ca="1">IF(H633="","Резерв",CONCATENATE(INDIRECT(ADDRESS(3+ТС!H633,2,1,0,"ЗДВ"),FALSE)," - режим управления дистанционный"))</f>
        <v>Резерв</v>
      </c>
      <c r="D633" s="527"/>
      <c r="E633" s="527" t="s">
        <v>71</v>
      </c>
      <c r="F633" s="527" t="s">
        <v>64</v>
      </c>
      <c r="G633" s="527" t="s">
        <v>642</v>
      </c>
      <c r="H633" s="299"/>
      <c r="I633" s="293">
        <v>4726</v>
      </c>
    </row>
    <row r="634" spans="1:9" x14ac:dyDescent="0.25">
      <c r="A634" s="182" t="s">
        <v>3566</v>
      </c>
      <c r="B634" s="677">
        <v>632</v>
      </c>
      <c r="C634" s="545" t="str">
        <f ca="1">IF(H634="","Резерв",CONCATENATE(INDIRECT(ADDRESS(3+ТС!H634,2,1,0,"ЗДВ"),FALSE)," - включен режим имитации"))</f>
        <v>Приёмная задвижка №036.1.1 - включен режим имитации</v>
      </c>
      <c r="D634" s="527"/>
      <c r="E634" s="527" t="s">
        <v>71</v>
      </c>
      <c r="F634" s="527" t="s">
        <v>64</v>
      </c>
      <c r="G634" s="527" t="s">
        <v>478</v>
      </c>
      <c r="H634" s="299">
        <v>1</v>
      </c>
      <c r="I634" s="293">
        <v>4727</v>
      </c>
    </row>
    <row r="635" spans="1:9" x14ac:dyDescent="0.25">
      <c r="A635" s="182" t="s">
        <v>3567</v>
      </c>
      <c r="B635" s="677">
        <v>633</v>
      </c>
      <c r="C635" s="545" t="str">
        <f ca="1">IF(H635="","Резерв",CONCATENATE(INDIRECT(ADDRESS(3+ТС!H635,2,1,0,"ЗДВ"),FALSE)," - невыполнение команды открыть"))</f>
        <v>Приёмная задвижка №036.1.1 - невыполнение команды открыть</v>
      </c>
      <c r="D635" s="527"/>
      <c r="E635" s="527" t="s">
        <v>71</v>
      </c>
      <c r="F635" s="527" t="s">
        <v>64</v>
      </c>
      <c r="G635" s="527" t="s">
        <v>654</v>
      </c>
      <c r="H635" s="299">
        <v>1</v>
      </c>
      <c r="I635" s="293">
        <v>4728</v>
      </c>
    </row>
    <row r="636" spans="1:9" x14ac:dyDescent="0.25">
      <c r="A636" s="182" t="s">
        <v>3568</v>
      </c>
      <c r="B636" s="677">
        <v>634</v>
      </c>
      <c r="C636" s="545" t="str">
        <f ca="1">IF(H636="","Резерв",CONCATENATE(INDIRECT(ADDRESS(3+ТС!H636,2,1,0,"ЗДВ"),FALSE)," - невыполнение команды закрыть"))</f>
        <v>Приёмная задвижка №036.1.1 - невыполнение команды закрыть</v>
      </c>
      <c r="D636" s="527"/>
      <c r="E636" s="527" t="s">
        <v>71</v>
      </c>
      <c r="F636" s="527" t="s">
        <v>64</v>
      </c>
      <c r="G636" s="527" t="s">
        <v>655</v>
      </c>
      <c r="H636" s="299">
        <v>1</v>
      </c>
      <c r="I636" s="293">
        <v>4729</v>
      </c>
    </row>
    <row r="637" spans="1:9" x14ac:dyDescent="0.25">
      <c r="A637" s="182" t="s">
        <v>3569</v>
      </c>
      <c r="B637" s="677">
        <v>635</v>
      </c>
      <c r="C637" s="545" t="str">
        <f ca="1">IF(H637="","Резерв",CONCATENATE(INDIRECT(ADDRESS(3+ТС!H637,2,1,0,"ЗДВ"),FALSE)," - невыполнение команды стоп"))</f>
        <v>Приёмная задвижка №036.1.1 - невыполнение команды стоп</v>
      </c>
      <c r="D637" s="527"/>
      <c r="E637" s="527" t="s">
        <v>71</v>
      </c>
      <c r="F637" s="527" t="s">
        <v>64</v>
      </c>
      <c r="G637" s="527" t="s">
        <v>656</v>
      </c>
      <c r="H637" s="299">
        <v>1</v>
      </c>
      <c r="I637" s="293">
        <v>4730</v>
      </c>
    </row>
    <row r="638" spans="1:9" x14ac:dyDescent="0.25">
      <c r="A638" s="182" t="s">
        <v>3570</v>
      </c>
      <c r="B638" s="677">
        <v>636</v>
      </c>
      <c r="C638" s="545" t="str">
        <f ca="1">IF(H638="","Резерв",CONCATENATE(INDIRECT(ADDRESS(3+ТС!H638,2,1,0,"ЗДВ"),FALSE)," - моментный выключатель открытия"))</f>
        <v>Приёмная задвижка №036.1.1 - моментный выключатель открытия</v>
      </c>
      <c r="D638" s="527"/>
      <c r="E638" s="527" t="s">
        <v>71</v>
      </c>
      <c r="F638" s="527" t="s">
        <v>64</v>
      </c>
      <c r="G638" s="527" t="s">
        <v>1358</v>
      </c>
      <c r="H638" s="299">
        <v>1</v>
      </c>
      <c r="I638" s="293">
        <v>4731</v>
      </c>
    </row>
    <row r="639" spans="1:9" x14ac:dyDescent="0.25">
      <c r="A639" s="182" t="s">
        <v>3571</v>
      </c>
      <c r="B639" s="677">
        <v>637</v>
      </c>
      <c r="C639" s="545" t="str">
        <f ca="1">IF(H639="","Резерв",CONCATENATE(INDIRECT(ADDRESS(3+ТС!H639,2,1,0,"ЗДВ"),FALSE)," - моментный выключатель закрытия"))</f>
        <v>Приёмная задвижка №036.1.1 - моментный выключатель закрытия</v>
      </c>
      <c r="D639" s="527"/>
      <c r="E639" s="527" t="s">
        <v>71</v>
      </c>
      <c r="F639" s="527" t="s">
        <v>64</v>
      </c>
      <c r="G639" s="527" t="s">
        <v>1359</v>
      </c>
      <c r="H639" s="299">
        <v>1</v>
      </c>
      <c r="I639" s="293">
        <v>4732</v>
      </c>
    </row>
    <row r="640" spans="1:9" x14ac:dyDescent="0.25">
      <c r="A640" s="182" t="s">
        <v>3572</v>
      </c>
      <c r="B640" s="677">
        <v>638</v>
      </c>
      <c r="C640" s="545" t="str">
        <f ca="1">IF(H640="","Резерв",CONCATENATE(INDIRECT(ADDRESS(3+ТС!H640,2,1,0,"ЗДВ"),FALSE)," - сработала муфта"))</f>
        <v>Резерв</v>
      </c>
      <c r="D640" s="527"/>
      <c r="E640" s="527" t="s">
        <v>71</v>
      </c>
      <c r="F640" s="527" t="s">
        <v>64</v>
      </c>
      <c r="G640" s="527" t="s">
        <v>653</v>
      </c>
      <c r="H640" s="299"/>
      <c r="I640" s="293">
        <v>4733</v>
      </c>
    </row>
    <row r="641" spans="1:9" x14ac:dyDescent="0.25">
      <c r="A641" s="182" t="s">
        <v>3573</v>
      </c>
      <c r="B641" s="677">
        <v>639</v>
      </c>
      <c r="C641" s="545" t="str">
        <f ca="1">IF(H641="","Резерв",CONCATENATE(INDIRECT(ADDRESS(3+ТС!H641,2,1,0,"ЗДВ"),FALSE)," - неисправность"))</f>
        <v>Приёмная задвижка №036.1.1 - неисправность</v>
      </c>
      <c r="D641" s="527"/>
      <c r="E641" s="527" t="s">
        <v>71</v>
      </c>
      <c r="F641" s="527" t="s">
        <v>64</v>
      </c>
      <c r="G641" s="527" t="s">
        <v>651</v>
      </c>
      <c r="H641" s="299">
        <v>1</v>
      </c>
      <c r="I641" s="293">
        <v>4734</v>
      </c>
    </row>
    <row r="642" spans="1:9" x14ac:dyDescent="0.25">
      <c r="A642" s="182" t="s">
        <v>3574</v>
      </c>
      <c r="B642" s="677">
        <v>640</v>
      </c>
      <c r="C642" s="545" t="str">
        <f ca="1">IF(H642="","Резерв",CONCATENATE(INDIRECT(ADDRESS(3+ТС!H642,2,1,0,"ЗДВ"),FALSE)," - авария"))</f>
        <v>Приёмная задвижка №036.1.1 - авария</v>
      </c>
      <c r="D642" s="527"/>
      <c r="E642" s="527" t="s">
        <v>71</v>
      </c>
      <c r="F642" s="527" t="s">
        <v>64</v>
      </c>
      <c r="G642" s="527" t="s">
        <v>505</v>
      </c>
      <c r="H642" s="299">
        <v>1</v>
      </c>
      <c r="I642" s="293">
        <v>4735</v>
      </c>
    </row>
    <row r="643" spans="1:9" x14ac:dyDescent="0.25">
      <c r="A643" s="182" t="s">
        <v>3575</v>
      </c>
      <c r="B643" s="677">
        <v>641</v>
      </c>
      <c r="C643" s="545" t="str">
        <f ca="1">IF(H643="","Резерв",CONCATENATE(INDIRECT(ADDRESS(3+ТС!H643,2,1,0,"ЗДВ"),FALSE)," - самопроизвольное открытие"))</f>
        <v>Резерв</v>
      </c>
      <c r="D643" s="527"/>
      <c r="E643" s="527" t="s">
        <v>71</v>
      </c>
      <c r="F643" s="527" t="s">
        <v>64</v>
      </c>
      <c r="G643" s="527" t="s">
        <v>657</v>
      </c>
      <c r="H643" s="299"/>
      <c r="I643" s="293">
        <v>4736</v>
      </c>
    </row>
    <row r="644" spans="1:9" x14ac:dyDescent="0.25">
      <c r="A644" s="182" t="s">
        <v>3576</v>
      </c>
      <c r="B644" s="677">
        <v>642</v>
      </c>
      <c r="C644" s="545" t="str">
        <f ca="1">IF(H644="","Резерв",CONCATENATE(INDIRECT(ADDRESS(3+ТС!H644,2,1,0,"ЗДВ"),FALSE)," - самопроизвольное закрытие"))</f>
        <v>Резерв</v>
      </c>
      <c r="D644" s="527"/>
      <c r="E644" s="527" t="s">
        <v>71</v>
      </c>
      <c r="F644" s="527" t="s">
        <v>64</v>
      </c>
      <c r="G644" s="527" t="s">
        <v>658</v>
      </c>
      <c r="H644" s="299"/>
      <c r="I644" s="293">
        <v>4737</v>
      </c>
    </row>
    <row r="645" spans="1:9" x14ac:dyDescent="0.25">
      <c r="A645" s="182" t="s">
        <v>3577</v>
      </c>
      <c r="B645" s="677">
        <v>643</v>
      </c>
      <c r="C645" s="545" t="str">
        <f ca="1">IF(H645="","Резерв",CONCATENATE(INDIRECT(ADDRESS(3+ТС!H645,2,1,0,"ЗДВ"),FALSE)," - открыта"))</f>
        <v>Выкидная задвижка №036.1.2 - открыта</v>
      </c>
      <c r="D645" s="527"/>
      <c r="E645" s="527" t="s">
        <v>71</v>
      </c>
      <c r="F645" s="527" t="s">
        <v>64</v>
      </c>
      <c r="G645" s="527" t="s">
        <v>638</v>
      </c>
      <c r="H645" s="299">
        <v>2</v>
      </c>
      <c r="I645" s="293">
        <v>4738</v>
      </c>
    </row>
    <row r="646" spans="1:9" x14ac:dyDescent="0.25">
      <c r="A646" s="182" t="s">
        <v>3578</v>
      </c>
      <c r="B646" s="677">
        <v>644</v>
      </c>
      <c r="C646" s="545" t="str">
        <f ca="1">IF(H646="","Резерв",CONCATENATE(INDIRECT(ADDRESS(3+ТС!H646,2,1,0,"ЗДВ"),FALSE)," - закрыта"))</f>
        <v>Выкидная задвижка №036.1.2 - закрыта</v>
      </c>
      <c r="D646" s="527"/>
      <c r="E646" s="527" t="s">
        <v>71</v>
      </c>
      <c r="F646" s="527" t="s">
        <v>64</v>
      </c>
      <c r="G646" s="527" t="s">
        <v>639</v>
      </c>
      <c r="H646" s="299">
        <v>2</v>
      </c>
      <c r="I646" s="293">
        <v>4739</v>
      </c>
    </row>
    <row r="647" spans="1:9" x14ac:dyDescent="0.25">
      <c r="A647" s="182" t="s">
        <v>3579</v>
      </c>
      <c r="B647" s="677">
        <v>645</v>
      </c>
      <c r="C647" s="545" t="str">
        <f ca="1">IF(H647="","Резерв",CONCATENATE(INDIRECT(ADDRESS(3+ТС!H647,2,1,0,"ЗДВ"),FALSE)," - открывается"))</f>
        <v>Выкидная задвижка №036.1.2 - открывается</v>
      </c>
      <c r="D647" s="527"/>
      <c r="E647" s="527" t="s">
        <v>71</v>
      </c>
      <c r="F647" s="527" t="s">
        <v>64</v>
      </c>
      <c r="G647" s="527" t="s">
        <v>637</v>
      </c>
      <c r="H647" s="299">
        <v>2</v>
      </c>
      <c r="I647" s="293">
        <v>4740</v>
      </c>
    </row>
    <row r="648" spans="1:9" x14ac:dyDescent="0.25">
      <c r="A648" s="182" t="s">
        <v>3580</v>
      </c>
      <c r="B648" s="677">
        <v>646</v>
      </c>
      <c r="C648" s="545" t="str">
        <f ca="1">IF(H648="","Резерв",CONCATENATE(INDIRECT(ADDRESS(3+ТС!H648,2,1,0,"ЗДВ"),FALSE)," - закрывается"))</f>
        <v>Выкидная задвижка №036.1.2 - закрывается</v>
      </c>
      <c r="D648" s="527"/>
      <c r="E648" s="527" t="s">
        <v>71</v>
      </c>
      <c r="F648" s="527" t="s">
        <v>64</v>
      </c>
      <c r="G648" s="527" t="s">
        <v>504</v>
      </c>
      <c r="H648" s="299">
        <v>2</v>
      </c>
      <c r="I648" s="293">
        <v>4741</v>
      </c>
    </row>
    <row r="649" spans="1:9" x14ac:dyDescent="0.25">
      <c r="A649" s="182" t="s">
        <v>3581</v>
      </c>
      <c r="B649" s="677">
        <v>647</v>
      </c>
      <c r="C649" s="545" t="str">
        <f ca="1">IF(H649="","Резерв",CONCATENATE(INDIRECT(ADDRESS(3+ТС!H649,2,1,0,"ЗДВ"),FALSE)," - промежуточное положение"))</f>
        <v>Выкидная задвижка №036.1.2 - промежуточное положение</v>
      </c>
      <c r="D649" s="527"/>
      <c r="E649" s="527" t="s">
        <v>71</v>
      </c>
      <c r="F649" s="527" t="s">
        <v>64</v>
      </c>
      <c r="G649" s="527" t="s">
        <v>503</v>
      </c>
      <c r="H649" s="299">
        <v>2</v>
      </c>
      <c r="I649" s="293">
        <v>4742</v>
      </c>
    </row>
    <row r="650" spans="1:9" x14ac:dyDescent="0.25">
      <c r="A650" s="182" t="s">
        <v>3582</v>
      </c>
      <c r="B650" s="677">
        <v>648</v>
      </c>
      <c r="C650" s="545" t="str">
        <f ca="1">IF(H650="","Резерв",CONCATENATE(INDIRECT(ADDRESS(3+ТС!H650,2,1,0,"ЗДВ"),FALSE)," - контроль наличия напр. упр."))</f>
        <v>Выкидная задвижка №036.1.2 - контроль наличия напр. упр.</v>
      </c>
      <c r="D650" s="527"/>
      <c r="E650" s="527" t="s">
        <v>71</v>
      </c>
      <c r="F650" s="527" t="s">
        <v>64</v>
      </c>
      <c r="G650" s="527" t="s">
        <v>648</v>
      </c>
      <c r="H650" s="299">
        <v>2</v>
      </c>
      <c r="I650" s="293">
        <v>4743</v>
      </c>
    </row>
    <row r="651" spans="1:9" x14ac:dyDescent="0.25">
      <c r="A651" s="182" t="s">
        <v>3583</v>
      </c>
      <c r="B651" s="677">
        <v>649</v>
      </c>
      <c r="C651" s="545" t="str">
        <f ca="1">IF(H651="","Резерв",CONCATENATE(INDIRECT(ADDRESS(3+ТС!H651,2,1,0,"ЗДВ"),FALSE)," - режим управления дистанционный"))</f>
        <v>Резерв</v>
      </c>
      <c r="D651" s="527"/>
      <c r="E651" s="527" t="s">
        <v>71</v>
      </c>
      <c r="F651" s="527" t="s">
        <v>64</v>
      </c>
      <c r="G651" s="527" t="s">
        <v>642</v>
      </c>
      <c r="H651" s="299"/>
      <c r="I651" s="293">
        <v>4744</v>
      </c>
    </row>
    <row r="652" spans="1:9" x14ac:dyDescent="0.25">
      <c r="A652" s="182" t="s">
        <v>3584</v>
      </c>
      <c r="B652" s="677">
        <v>650</v>
      </c>
      <c r="C652" s="545" t="str">
        <f ca="1">IF(H652="","Резерв",CONCATENATE(INDIRECT(ADDRESS(3+ТС!H652,2,1,0,"ЗДВ"),FALSE)," - включен режим имитации"))</f>
        <v>Выкидная задвижка №036.1.2 - включен режим имитации</v>
      </c>
      <c r="D652" s="527"/>
      <c r="E652" s="527" t="s">
        <v>71</v>
      </c>
      <c r="F652" s="527" t="s">
        <v>64</v>
      </c>
      <c r="G652" s="527" t="s">
        <v>478</v>
      </c>
      <c r="H652" s="299">
        <v>2</v>
      </c>
      <c r="I652" s="293">
        <v>4745</v>
      </c>
    </row>
    <row r="653" spans="1:9" x14ac:dyDescent="0.25">
      <c r="A653" s="182" t="s">
        <v>3585</v>
      </c>
      <c r="B653" s="677">
        <v>651</v>
      </c>
      <c r="C653" s="545" t="str">
        <f ca="1">IF(H653="","Резерв",CONCATENATE(INDIRECT(ADDRESS(3+ТС!H653,2,1,0,"ЗДВ"),FALSE)," - невыполнение команды открыть"))</f>
        <v>Выкидная задвижка №036.1.2 - невыполнение команды открыть</v>
      </c>
      <c r="D653" s="527"/>
      <c r="E653" s="527" t="s">
        <v>71</v>
      </c>
      <c r="F653" s="527" t="s">
        <v>64</v>
      </c>
      <c r="G653" s="527" t="s">
        <v>654</v>
      </c>
      <c r="H653" s="299">
        <v>2</v>
      </c>
      <c r="I653" s="293">
        <v>4746</v>
      </c>
    </row>
    <row r="654" spans="1:9" x14ac:dyDescent="0.25">
      <c r="A654" s="182" t="s">
        <v>3586</v>
      </c>
      <c r="B654" s="677">
        <v>652</v>
      </c>
      <c r="C654" s="545" t="str">
        <f ca="1">IF(H654="","Резерв",CONCATENATE(INDIRECT(ADDRESS(3+ТС!H654,2,1,0,"ЗДВ"),FALSE)," - невыполнение команды закрыть"))</f>
        <v>Выкидная задвижка №036.1.2 - невыполнение команды закрыть</v>
      </c>
      <c r="D654" s="527"/>
      <c r="E654" s="527" t="s">
        <v>71</v>
      </c>
      <c r="F654" s="527" t="s">
        <v>64</v>
      </c>
      <c r="G654" s="527" t="s">
        <v>655</v>
      </c>
      <c r="H654" s="299">
        <v>2</v>
      </c>
      <c r="I654" s="293">
        <v>4747</v>
      </c>
    </row>
    <row r="655" spans="1:9" x14ac:dyDescent="0.25">
      <c r="A655" s="182" t="s">
        <v>3587</v>
      </c>
      <c r="B655" s="677">
        <v>653</v>
      </c>
      <c r="C655" s="545" t="str">
        <f ca="1">IF(H655="","Резерв",CONCATENATE(INDIRECT(ADDRESS(3+ТС!H655,2,1,0,"ЗДВ"),FALSE)," - невыполнение команды стоп"))</f>
        <v>Выкидная задвижка №036.1.2 - невыполнение команды стоп</v>
      </c>
      <c r="D655" s="527"/>
      <c r="E655" s="527" t="s">
        <v>71</v>
      </c>
      <c r="F655" s="527" t="s">
        <v>64</v>
      </c>
      <c r="G655" s="527" t="s">
        <v>656</v>
      </c>
      <c r="H655" s="299">
        <v>2</v>
      </c>
      <c r="I655" s="293">
        <v>4748</v>
      </c>
    </row>
    <row r="656" spans="1:9" x14ac:dyDescent="0.25">
      <c r="A656" s="182" t="s">
        <v>3588</v>
      </c>
      <c r="B656" s="677">
        <v>654</v>
      </c>
      <c r="C656" s="545" t="str">
        <f ca="1">IF(H656="","Резерв",CONCATENATE(INDIRECT(ADDRESS(3+ТС!H656,2,1,0,"ЗДВ"),FALSE)," - моментный выключатель открытия"))</f>
        <v>Выкидная задвижка №036.1.2 - моментный выключатель открытия</v>
      </c>
      <c r="D656" s="527"/>
      <c r="E656" s="527" t="s">
        <v>71</v>
      </c>
      <c r="F656" s="527" t="s">
        <v>64</v>
      </c>
      <c r="G656" s="527" t="s">
        <v>1358</v>
      </c>
      <c r="H656" s="299">
        <v>2</v>
      </c>
      <c r="I656" s="293">
        <v>4749</v>
      </c>
    </row>
    <row r="657" spans="1:9" x14ac:dyDescent="0.25">
      <c r="A657" s="182" t="s">
        <v>3589</v>
      </c>
      <c r="B657" s="677">
        <v>655</v>
      </c>
      <c r="C657" s="545" t="str">
        <f ca="1">IF(H657="","Резерв",CONCATENATE(INDIRECT(ADDRESS(3+ТС!H657,2,1,0,"ЗДВ"),FALSE)," - моментный выключатель закрытия"))</f>
        <v>Выкидная задвижка №036.1.2 - моментный выключатель закрытия</v>
      </c>
      <c r="D657" s="527"/>
      <c r="E657" s="527" t="s">
        <v>71</v>
      </c>
      <c r="F657" s="527" t="s">
        <v>64</v>
      </c>
      <c r="G657" s="527" t="s">
        <v>1359</v>
      </c>
      <c r="H657" s="299">
        <v>2</v>
      </c>
      <c r="I657" s="293">
        <v>4750</v>
      </c>
    </row>
    <row r="658" spans="1:9" x14ac:dyDescent="0.25">
      <c r="A658" s="182" t="s">
        <v>3590</v>
      </c>
      <c r="B658" s="677">
        <v>656</v>
      </c>
      <c r="C658" s="545" t="str">
        <f ca="1">IF(H658="","Резерв",CONCATENATE(INDIRECT(ADDRESS(3+ТС!H658,2,1,0,"ЗДВ"),FALSE)," - сработала муфта"))</f>
        <v>Резерв</v>
      </c>
      <c r="D658" s="527"/>
      <c r="E658" s="527" t="s">
        <v>71</v>
      </c>
      <c r="F658" s="527" t="s">
        <v>64</v>
      </c>
      <c r="G658" s="527" t="s">
        <v>653</v>
      </c>
      <c r="H658" s="299"/>
      <c r="I658" s="293">
        <v>4751</v>
      </c>
    </row>
    <row r="659" spans="1:9" x14ac:dyDescent="0.25">
      <c r="A659" s="182" t="s">
        <v>3591</v>
      </c>
      <c r="B659" s="677">
        <v>657</v>
      </c>
      <c r="C659" s="545" t="str">
        <f ca="1">IF(H659="","Резерв",CONCATENATE(INDIRECT(ADDRESS(3+ТС!H659,2,1,0,"ЗДВ"),FALSE)," - неисправность"))</f>
        <v>Выкидная задвижка №036.1.2 - неисправность</v>
      </c>
      <c r="D659" s="527"/>
      <c r="E659" s="527" t="s">
        <v>71</v>
      </c>
      <c r="F659" s="527" t="s">
        <v>64</v>
      </c>
      <c r="G659" s="527" t="s">
        <v>651</v>
      </c>
      <c r="H659" s="299">
        <v>2</v>
      </c>
      <c r="I659" s="293">
        <v>4752</v>
      </c>
    </row>
    <row r="660" spans="1:9" x14ac:dyDescent="0.25">
      <c r="A660" s="182" t="s">
        <v>3592</v>
      </c>
      <c r="B660" s="677">
        <v>658</v>
      </c>
      <c r="C660" s="545" t="str">
        <f ca="1">IF(H660="","Резерв",CONCATENATE(INDIRECT(ADDRESS(3+ТС!H660,2,1,0,"ЗДВ"),FALSE)," - авария"))</f>
        <v>Выкидная задвижка №036.1.2 - авария</v>
      </c>
      <c r="D660" s="527"/>
      <c r="E660" s="527" t="s">
        <v>71</v>
      </c>
      <c r="F660" s="527" t="s">
        <v>64</v>
      </c>
      <c r="G660" s="527" t="s">
        <v>505</v>
      </c>
      <c r="H660" s="299">
        <v>2</v>
      </c>
      <c r="I660" s="293">
        <v>4753</v>
      </c>
    </row>
    <row r="661" spans="1:9" x14ac:dyDescent="0.25">
      <c r="A661" s="182" t="s">
        <v>3593</v>
      </c>
      <c r="B661" s="677">
        <v>659</v>
      </c>
      <c r="C661" s="545" t="str">
        <f ca="1">IF(H661="","Резерв",CONCATENATE(INDIRECT(ADDRESS(3+ТС!H661,2,1,0,"ЗДВ"),FALSE)," - самопроизвольное открытие"))</f>
        <v>Резерв</v>
      </c>
      <c r="D661" s="527"/>
      <c r="E661" s="527" t="s">
        <v>71</v>
      </c>
      <c r="F661" s="527" t="s">
        <v>64</v>
      </c>
      <c r="G661" s="527" t="s">
        <v>657</v>
      </c>
      <c r="H661" s="299"/>
      <c r="I661" s="293">
        <v>4754</v>
      </c>
    </row>
    <row r="662" spans="1:9" x14ac:dyDescent="0.25">
      <c r="A662" s="182" t="s">
        <v>3594</v>
      </c>
      <c r="B662" s="677">
        <v>660</v>
      </c>
      <c r="C662" s="545" t="str">
        <f ca="1">IF(H662="","Резерв",CONCATENATE(INDIRECT(ADDRESS(3+ТС!H662,2,1,0,"ЗДВ"),FALSE)," - самопроизвольное закрытие"))</f>
        <v>Резерв</v>
      </c>
      <c r="D662" s="527"/>
      <c r="E662" s="527" t="s">
        <v>71</v>
      </c>
      <c r="F662" s="527" t="s">
        <v>64</v>
      </c>
      <c r="G662" s="527" t="s">
        <v>658</v>
      </c>
      <c r="H662" s="299"/>
      <c r="I662" s="293">
        <v>4755</v>
      </c>
    </row>
    <row r="663" spans="1:9" x14ac:dyDescent="0.25">
      <c r="A663" s="182" t="s">
        <v>3595</v>
      </c>
      <c r="B663" s="677">
        <v>661</v>
      </c>
      <c r="C663" s="545" t="str">
        <f ca="1">IF(H663="","Резерв",CONCATENATE(INDIRECT(ADDRESS(3+ТС!H663,2,1,0,"ЗДВ"),FALSE)," - открыта"))</f>
        <v>Приёмная задвижка №036.2.1 - открыта</v>
      </c>
      <c r="D663" s="527"/>
      <c r="E663" s="527" t="s">
        <v>71</v>
      </c>
      <c r="F663" s="527" t="s">
        <v>64</v>
      </c>
      <c r="G663" s="527" t="s">
        <v>638</v>
      </c>
      <c r="H663" s="299">
        <v>3</v>
      </c>
      <c r="I663" s="293">
        <v>4756</v>
      </c>
    </row>
    <row r="664" spans="1:9" x14ac:dyDescent="0.25">
      <c r="A664" s="182" t="s">
        <v>3596</v>
      </c>
      <c r="B664" s="677">
        <v>662</v>
      </c>
      <c r="C664" s="545" t="str">
        <f ca="1">IF(H664="","Резерв",CONCATENATE(INDIRECT(ADDRESS(3+ТС!H664,2,1,0,"ЗДВ"),FALSE)," - закрыта"))</f>
        <v>Приёмная задвижка №036.2.1 - закрыта</v>
      </c>
      <c r="D664" s="527"/>
      <c r="E664" s="527" t="s">
        <v>71</v>
      </c>
      <c r="F664" s="527" t="s">
        <v>64</v>
      </c>
      <c r="G664" s="527" t="s">
        <v>639</v>
      </c>
      <c r="H664" s="299">
        <v>3</v>
      </c>
      <c r="I664" s="293">
        <v>4757</v>
      </c>
    </row>
    <row r="665" spans="1:9" x14ac:dyDescent="0.25">
      <c r="A665" s="182" t="s">
        <v>3597</v>
      </c>
      <c r="B665" s="677">
        <v>663</v>
      </c>
      <c r="C665" s="545" t="str">
        <f ca="1">IF(H665="","Резерв",CONCATENATE(INDIRECT(ADDRESS(3+ТС!H665,2,1,0,"ЗДВ"),FALSE)," - открывается"))</f>
        <v>Приёмная задвижка №036.2.1 - открывается</v>
      </c>
      <c r="D665" s="527"/>
      <c r="E665" s="527" t="s">
        <v>71</v>
      </c>
      <c r="F665" s="527" t="s">
        <v>64</v>
      </c>
      <c r="G665" s="527" t="s">
        <v>637</v>
      </c>
      <c r="H665" s="299">
        <v>3</v>
      </c>
      <c r="I665" s="293">
        <v>4758</v>
      </c>
    </row>
    <row r="666" spans="1:9" x14ac:dyDescent="0.25">
      <c r="A666" s="182" t="s">
        <v>3598</v>
      </c>
      <c r="B666" s="677">
        <v>664</v>
      </c>
      <c r="C666" s="545" t="str">
        <f ca="1">IF(H666="","Резерв",CONCATENATE(INDIRECT(ADDRESS(3+ТС!H666,2,1,0,"ЗДВ"),FALSE)," - закрывается"))</f>
        <v>Приёмная задвижка №036.2.1 - закрывается</v>
      </c>
      <c r="D666" s="527"/>
      <c r="E666" s="527" t="s">
        <v>71</v>
      </c>
      <c r="F666" s="527" t="s">
        <v>64</v>
      </c>
      <c r="G666" s="527" t="s">
        <v>504</v>
      </c>
      <c r="H666" s="299">
        <v>3</v>
      </c>
      <c r="I666" s="293">
        <v>4759</v>
      </c>
    </row>
    <row r="667" spans="1:9" x14ac:dyDescent="0.25">
      <c r="A667" s="182" t="s">
        <v>3599</v>
      </c>
      <c r="B667" s="677">
        <v>665</v>
      </c>
      <c r="C667" s="545" t="str">
        <f ca="1">IF(H667="","Резерв",CONCATENATE(INDIRECT(ADDRESS(3+ТС!H667,2,1,0,"ЗДВ"),FALSE)," - промежуточное положение"))</f>
        <v>Приёмная задвижка №036.2.1 - промежуточное положение</v>
      </c>
      <c r="D667" s="527"/>
      <c r="E667" s="527" t="s">
        <v>71</v>
      </c>
      <c r="F667" s="527" t="s">
        <v>64</v>
      </c>
      <c r="G667" s="527" t="s">
        <v>503</v>
      </c>
      <c r="H667" s="299">
        <v>3</v>
      </c>
      <c r="I667" s="293">
        <v>4760</v>
      </c>
    </row>
    <row r="668" spans="1:9" x14ac:dyDescent="0.25">
      <c r="A668" s="182" t="s">
        <v>3600</v>
      </c>
      <c r="B668" s="677">
        <v>666</v>
      </c>
      <c r="C668" s="545" t="str">
        <f ca="1">IF(H668="","Резерв",CONCATENATE(INDIRECT(ADDRESS(3+ТС!H668,2,1,0,"ЗДВ"),FALSE)," - контроль наличия напр. упр."))</f>
        <v>Приёмная задвижка №036.2.1 - контроль наличия напр. упр.</v>
      </c>
      <c r="D668" s="527"/>
      <c r="E668" s="527" t="s">
        <v>71</v>
      </c>
      <c r="F668" s="527" t="s">
        <v>64</v>
      </c>
      <c r="G668" s="527" t="s">
        <v>648</v>
      </c>
      <c r="H668" s="299">
        <v>3</v>
      </c>
      <c r="I668" s="293">
        <v>4761</v>
      </c>
    </row>
    <row r="669" spans="1:9" x14ac:dyDescent="0.25">
      <c r="A669" s="182" t="s">
        <v>3601</v>
      </c>
      <c r="B669" s="677">
        <v>667</v>
      </c>
      <c r="C669" s="545" t="str">
        <f ca="1">IF(H669="","Резерв",CONCATENATE(INDIRECT(ADDRESS(3+ТС!H669,2,1,0,"ЗДВ"),FALSE)," - режим управления дистанционный"))</f>
        <v>Резерв</v>
      </c>
      <c r="D669" s="527"/>
      <c r="E669" s="527" t="s">
        <v>71</v>
      </c>
      <c r="F669" s="527" t="s">
        <v>64</v>
      </c>
      <c r="G669" s="527" t="s">
        <v>642</v>
      </c>
      <c r="H669" s="299"/>
      <c r="I669" s="293">
        <v>4762</v>
      </c>
    </row>
    <row r="670" spans="1:9" x14ac:dyDescent="0.25">
      <c r="A670" s="182" t="s">
        <v>3602</v>
      </c>
      <c r="B670" s="677">
        <v>668</v>
      </c>
      <c r="C670" s="545" t="str">
        <f ca="1">IF(H670="","Резерв",CONCATENATE(INDIRECT(ADDRESS(3+ТС!H670,2,1,0,"ЗДВ"),FALSE)," - включен режим имитации"))</f>
        <v>Приёмная задвижка №036.2.1 - включен режим имитации</v>
      </c>
      <c r="D670" s="527"/>
      <c r="E670" s="527" t="s">
        <v>71</v>
      </c>
      <c r="F670" s="527" t="s">
        <v>64</v>
      </c>
      <c r="G670" s="527" t="s">
        <v>478</v>
      </c>
      <c r="H670" s="299">
        <v>3</v>
      </c>
      <c r="I670" s="293">
        <v>4763</v>
      </c>
    </row>
    <row r="671" spans="1:9" x14ac:dyDescent="0.25">
      <c r="A671" s="182" t="s">
        <v>3603</v>
      </c>
      <c r="B671" s="677">
        <v>669</v>
      </c>
      <c r="C671" s="545" t="str">
        <f ca="1">IF(H671="","Резерв",CONCATENATE(INDIRECT(ADDRESS(3+ТС!H671,2,1,0,"ЗДВ"),FALSE)," - невыполнение команды открыть"))</f>
        <v>Приёмная задвижка №036.2.1 - невыполнение команды открыть</v>
      </c>
      <c r="D671" s="527"/>
      <c r="E671" s="527" t="s">
        <v>71</v>
      </c>
      <c r="F671" s="527" t="s">
        <v>64</v>
      </c>
      <c r="G671" s="527" t="s">
        <v>654</v>
      </c>
      <c r="H671" s="299">
        <v>3</v>
      </c>
      <c r="I671" s="293">
        <v>4764</v>
      </c>
    </row>
    <row r="672" spans="1:9" x14ac:dyDescent="0.25">
      <c r="A672" s="182" t="s">
        <v>3604</v>
      </c>
      <c r="B672" s="677">
        <v>670</v>
      </c>
      <c r="C672" s="545" t="str">
        <f ca="1">IF(H672="","Резерв",CONCATENATE(INDIRECT(ADDRESS(3+ТС!H672,2,1,0,"ЗДВ"),FALSE)," - невыполнение команды закрыть"))</f>
        <v>Приёмная задвижка №036.2.1 - невыполнение команды закрыть</v>
      </c>
      <c r="D672" s="527"/>
      <c r="E672" s="527" t="s">
        <v>71</v>
      </c>
      <c r="F672" s="527" t="s">
        <v>64</v>
      </c>
      <c r="G672" s="527" t="s">
        <v>655</v>
      </c>
      <c r="H672" s="299">
        <v>3</v>
      </c>
      <c r="I672" s="293">
        <v>4765</v>
      </c>
    </row>
    <row r="673" spans="1:9" x14ac:dyDescent="0.25">
      <c r="A673" s="182" t="s">
        <v>3605</v>
      </c>
      <c r="B673" s="677">
        <v>671</v>
      </c>
      <c r="C673" s="545" t="str">
        <f ca="1">IF(H673="","Резерв",CONCATENATE(INDIRECT(ADDRESS(3+ТС!H673,2,1,0,"ЗДВ"),FALSE)," - невыполнение команды стоп"))</f>
        <v>Приёмная задвижка №036.2.1 - невыполнение команды стоп</v>
      </c>
      <c r="D673" s="527"/>
      <c r="E673" s="527" t="s">
        <v>71</v>
      </c>
      <c r="F673" s="527" t="s">
        <v>64</v>
      </c>
      <c r="G673" s="527" t="s">
        <v>656</v>
      </c>
      <c r="H673" s="299">
        <v>3</v>
      </c>
      <c r="I673" s="293">
        <v>4766</v>
      </c>
    </row>
    <row r="674" spans="1:9" x14ac:dyDescent="0.25">
      <c r="A674" s="182" t="s">
        <v>3606</v>
      </c>
      <c r="B674" s="677">
        <v>672</v>
      </c>
      <c r="C674" s="545" t="str">
        <f ca="1">IF(H674="","Резерв",CONCATENATE(INDIRECT(ADDRESS(3+ТС!H674,2,1,0,"ЗДВ"),FALSE)," - моментный выключатель открытия"))</f>
        <v>Приёмная задвижка №036.2.1 - моментный выключатель открытия</v>
      </c>
      <c r="D674" s="527"/>
      <c r="E674" s="527" t="s">
        <v>71</v>
      </c>
      <c r="F674" s="527" t="s">
        <v>64</v>
      </c>
      <c r="G674" s="527" t="s">
        <v>1358</v>
      </c>
      <c r="H674" s="299">
        <v>3</v>
      </c>
      <c r="I674" s="293">
        <v>4767</v>
      </c>
    </row>
    <row r="675" spans="1:9" x14ac:dyDescent="0.25">
      <c r="A675" s="182" t="s">
        <v>3607</v>
      </c>
      <c r="B675" s="677">
        <v>673</v>
      </c>
      <c r="C675" s="545" t="str">
        <f ca="1">IF(H675="","Резерв",CONCATENATE(INDIRECT(ADDRESS(3+ТС!H675,2,1,0,"ЗДВ"),FALSE)," - моментный выключатель закрытия"))</f>
        <v>Приёмная задвижка №036.2.1 - моментный выключатель закрытия</v>
      </c>
      <c r="D675" s="527"/>
      <c r="E675" s="527" t="s">
        <v>71</v>
      </c>
      <c r="F675" s="527" t="s">
        <v>64</v>
      </c>
      <c r="G675" s="527" t="s">
        <v>1359</v>
      </c>
      <c r="H675" s="299">
        <v>3</v>
      </c>
      <c r="I675" s="293">
        <v>4768</v>
      </c>
    </row>
    <row r="676" spans="1:9" x14ac:dyDescent="0.25">
      <c r="A676" s="182" t="s">
        <v>3608</v>
      </c>
      <c r="B676" s="677">
        <v>674</v>
      </c>
      <c r="C676" s="545" t="str">
        <f ca="1">IF(H676="","Резерв",CONCATENATE(INDIRECT(ADDRESS(3+ТС!H676,2,1,0,"ЗДВ"),FALSE)," - сработала муфта"))</f>
        <v>Резерв</v>
      </c>
      <c r="D676" s="527"/>
      <c r="E676" s="527" t="s">
        <v>71</v>
      </c>
      <c r="F676" s="527" t="s">
        <v>64</v>
      </c>
      <c r="G676" s="527" t="s">
        <v>653</v>
      </c>
      <c r="H676" s="299"/>
      <c r="I676" s="293">
        <v>4769</v>
      </c>
    </row>
    <row r="677" spans="1:9" x14ac:dyDescent="0.25">
      <c r="A677" s="182" t="s">
        <v>3609</v>
      </c>
      <c r="B677" s="677">
        <v>675</v>
      </c>
      <c r="C677" s="545" t="str">
        <f ca="1">IF(H677="","Резерв",CONCATENATE(INDIRECT(ADDRESS(3+ТС!H677,2,1,0,"ЗДВ"),FALSE)," - неисправность"))</f>
        <v>Приёмная задвижка №036.2.1 - неисправность</v>
      </c>
      <c r="D677" s="527"/>
      <c r="E677" s="527" t="s">
        <v>71</v>
      </c>
      <c r="F677" s="527" t="s">
        <v>64</v>
      </c>
      <c r="G677" s="527" t="s">
        <v>651</v>
      </c>
      <c r="H677" s="299">
        <v>3</v>
      </c>
      <c r="I677" s="293">
        <v>4770</v>
      </c>
    </row>
    <row r="678" spans="1:9" x14ac:dyDescent="0.25">
      <c r="A678" s="182" t="s">
        <v>3610</v>
      </c>
      <c r="B678" s="677">
        <v>676</v>
      </c>
      <c r="C678" s="545" t="str">
        <f ca="1">IF(H678="","Резерв",CONCATENATE(INDIRECT(ADDRESS(3+ТС!H678,2,1,0,"ЗДВ"),FALSE)," - авария"))</f>
        <v>Приёмная задвижка №036.2.1 - авария</v>
      </c>
      <c r="D678" s="527"/>
      <c r="E678" s="527" t="s">
        <v>71</v>
      </c>
      <c r="F678" s="527" t="s">
        <v>64</v>
      </c>
      <c r="G678" s="527" t="s">
        <v>505</v>
      </c>
      <c r="H678" s="299">
        <v>3</v>
      </c>
      <c r="I678" s="293">
        <v>4771</v>
      </c>
    </row>
    <row r="679" spans="1:9" x14ac:dyDescent="0.25">
      <c r="A679" s="182" t="s">
        <v>3611</v>
      </c>
      <c r="B679" s="677">
        <v>677</v>
      </c>
      <c r="C679" s="545" t="str">
        <f ca="1">IF(H679="","Резерв",CONCATENATE(INDIRECT(ADDRESS(3+ТС!H679,2,1,0,"ЗДВ"),FALSE)," - самопроизвольное открытие"))</f>
        <v>Резерв</v>
      </c>
      <c r="D679" s="527"/>
      <c r="E679" s="527" t="s">
        <v>71</v>
      </c>
      <c r="F679" s="527" t="s">
        <v>64</v>
      </c>
      <c r="G679" s="527" t="s">
        <v>657</v>
      </c>
      <c r="H679" s="299"/>
      <c r="I679" s="293">
        <v>4772</v>
      </c>
    </row>
    <row r="680" spans="1:9" x14ac:dyDescent="0.25">
      <c r="A680" s="182" t="s">
        <v>3612</v>
      </c>
      <c r="B680" s="677">
        <v>678</v>
      </c>
      <c r="C680" s="545" t="str">
        <f ca="1">IF(H680="","Резерв",CONCATENATE(INDIRECT(ADDRESS(3+ТС!H680,2,1,0,"ЗДВ"),FALSE)," - самопроизвольное закрытие"))</f>
        <v>Резерв</v>
      </c>
      <c r="D680" s="527"/>
      <c r="E680" s="527" t="s">
        <v>71</v>
      </c>
      <c r="F680" s="527" t="s">
        <v>64</v>
      </c>
      <c r="G680" s="527" t="s">
        <v>658</v>
      </c>
      <c r="H680" s="299"/>
      <c r="I680" s="293">
        <v>4773</v>
      </c>
    </row>
    <row r="681" spans="1:9" x14ac:dyDescent="0.25">
      <c r="A681" s="182" t="s">
        <v>3613</v>
      </c>
      <c r="B681" s="677">
        <v>679</v>
      </c>
      <c r="C681" s="545" t="str">
        <f ca="1">IF(H681="","Резерв",CONCATENATE(INDIRECT(ADDRESS(3+ТС!H681,2,1,0,"ЗДВ"),FALSE)," - открыта"))</f>
        <v>Выкидная задвижка №036.2.2 - открыта</v>
      </c>
      <c r="D681" s="527"/>
      <c r="E681" s="527" t="s">
        <v>71</v>
      </c>
      <c r="F681" s="527" t="s">
        <v>64</v>
      </c>
      <c r="G681" s="527" t="s">
        <v>638</v>
      </c>
      <c r="H681" s="299">
        <v>4</v>
      </c>
      <c r="I681" s="293">
        <v>4774</v>
      </c>
    </row>
    <row r="682" spans="1:9" x14ac:dyDescent="0.25">
      <c r="A682" s="182" t="s">
        <v>3614</v>
      </c>
      <c r="B682" s="677">
        <v>680</v>
      </c>
      <c r="C682" s="545" t="str">
        <f ca="1">IF(H682="","Резерв",CONCATENATE(INDIRECT(ADDRESS(3+ТС!H682,2,1,0,"ЗДВ"),FALSE)," - закрыта"))</f>
        <v>Выкидная задвижка №036.2.2 - закрыта</v>
      </c>
      <c r="D682" s="527"/>
      <c r="E682" s="527" t="s">
        <v>71</v>
      </c>
      <c r="F682" s="527" t="s">
        <v>64</v>
      </c>
      <c r="G682" s="527" t="s">
        <v>639</v>
      </c>
      <c r="H682" s="299">
        <v>4</v>
      </c>
      <c r="I682" s="293">
        <v>4775</v>
      </c>
    </row>
    <row r="683" spans="1:9" x14ac:dyDescent="0.25">
      <c r="A683" s="182" t="s">
        <v>3615</v>
      </c>
      <c r="B683" s="677">
        <v>681</v>
      </c>
      <c r="C683" s="545" t="str">
        <f ca="1">IF(H683="","Резерв",CONCATENATE(INDIRECT(ADDRESS(3+ТС!H683,2,1,0,"ЗДВ"),FALSE)," - открывается"))</f>
        <v>Выкидная задвижка №036.2.2 - открывается</v>
      </c>
      <c r="D683" s="527"/>
      <c r="E683" s="527" t="s">
        <v>71</v>
      </c>
      <c r="F683" s="527" t="s">
        <v>64</v>
      </c>
      <c r="G683" s="527" t="s">
        <v>637</v>
      </c>
      <c r="H683" s="299">
        <v>4</v>
      </c>
      <c r="I683" s="293">
        <v>4776</v>
      </c>
    </row>
    <row r="684" spans="1:9" x14ac:dyDescent="0.25">
      <c r="A684" s="182" t="s">
        <v>3616</v>
      </c>
      <c r="B684" s="677">
        <v>682</v>
      </c>
      <c r="C684" s="545" t="str">
        <f ca="1">IF(H684="","Резерв",CONCATENATE(INDIRECT(ADDRESS(3+ТС!H684,2,1,0,"ЗДВ"),FALSE)," - закрывается"))</f>
        <v>Выкидная задвижка №036.2.2 - закрывается</v>
      </c>
      <c r="D684" s="527"/>
      <c r="E684" s="527" t="s">
        <v>71</v>
      </c>
      <c r="F684" s="527" t="s">
        <v>64</v>
      </c>
      <c r="G684" s="527" t="s">
        <v>504</v>
      </c>
      <c r="H684" s="299">
        <v>4</v>
      </c>
      <c r="I684" s="293">
        <v>4777</v>
      </c>
    </row>
    <row r="685" spans="1:9" x14ac:dyDescent="0.25">
      <c r="A685" s="182" t="s">
        <v>3617</v>
      </c>
      <c r="B685" s="677">
        <v>683</v>
      </c>
      <c r="C685" s="545" t="str">
        <f ca="1">IF(H685="","Резерв",CONCATENATE(INDIRECT(ADDRESS(3+ТС!H685,2,1,0,"ЗДВ"),FALSE)," - промежуточное положение"))</f>
        <v>Выкидная задвижка №036.2.2 - промежуточное положение</v>
      </c>
      <c r="D685" s="527"/>
      <c r="E685" s="527" t="s">
        <v>71</v>
      </c>
      <c r="F685" s="527" t="s">
        <v>64</v>
      </c>
      <c r="G685" s="527" t="s">
        <v>503</v>
      </c>
      <c r="H685" s="299">
        <v>4</v>
      </c>
      <c r="I685" s="293">
        <v>4778</v>
      </c>
    </row>
    <row r="686" spans="1:9" x14ac:dyDescent="0.25">
      <c r="A686" s="182" t="s">
        <v>3618</v>
      </c>
      <c r="B686" s="677">
        <v>684</v>
      </c>
      <c r="C686" s="545" t="str">
        <f ca="1">IF(H686="","Резерв",CONCATENATE(INDIRECT(ADDRESS(3+ТС!H686,2,1,0,"ЗДВ"),FALSE)," - контроль наличия напр. упр."))</f>
        <v>Выкидная задвижка №036.2.2 - контроль наличия напр. упр.</v>
      </c>
      <c r="D686" s="527"/>
      <c r="E686" s="527" t="s">
        <v>71</v>
      </c>
      <c r="F686" s="527" t="s">
        <v>64</v>
      </c>
      <c r="G686" s="527" t="s">
        <v>648</v>
      </c>
      <c r="H686" s="299">
        <v>4</v>
      </c>
      <c r="I686" s="293">
        <v>4779</v>
      </c>
    </row>
    <row r="687" spans="1:9" x14ac:dyDescent="0.25">
      <c r="A687" s="182" t="s">
        <v>3619</v>
      </c>
      <c r="B687" s="677">
        <v>685</v>
      </c>
      <c r="C687" s="545" t="str">
        <f ca="1">IF(H687="","Резерв",CONCATENATE(INDIRECT(ADDRESS(3+ТС!H687,2,1,0,"ЗДВ"),FALSE)," - режим управления дистанционный"))</f>
        <v>Резерв</v>
      </c>
      <c r="D687" s="527"/>
      <c r="E687" s="527" t="s">
        <v>71</v>
      </c>
      <c r="F687" s="527" t="s">
        <v>64</v>
      </c>
      <c r="G687" s="527" t="s">
        <v>642</v>
      </c>
      <c r="H687" s="299"/>
      <c r="I687" s="293">
        <v>4780</v>
      </c>
    </row>
    <row r="688" spans="1:9" x14ac:dyDescent="0.25">
      <c r="A688" s="182" t="s">
        <v>3620</v>
      </c>
      <c r="B688" s="677">
        <v>686</v>
      </c>
      <c r="C688" s="545" t="str">
        <f ca="1">IF(H688="","Резерв",CONCATENATE(INDIRECT(ADDRESS(3+ТС!H688,2,1,0,"ЗДВ"),FALSE)," - включен режим имитации"))</f>
        <v>Выкидная задвижка №036.2.2 - включен режим имитации</v>
      </c>
      <c r="D688" s="527"/>
      <c r="E688" s="527" t="s">
        <v>71</v>
      </c>
      <c r="F688" s="527" t="s">
        <v>64</v>
      </c>
      <c r="G688" s="527" t="s">
        <v>478</v>
      </c>
      <c r="H688" s="299">
        <v>4</v>
      </c>
      <c r="I688" s="293">
        <v>4781</v>
      </c>
    </row>
    <row r="689" spans="1:9" x14ac:dyDescent="0.25">
      <c r="A689" s="182" t="s">
        <v>3621</v>
      </c>
      <c r="B689" s="677">
        <v>687</v>
      </c>
      <c r="C689" s="545" t="str">
        <f ca="1">IF(H689="","Резерв",CONCATENATE(INDIRECT(ADDRESS(3+ТС!H689,2,1,0,"ЗДВ"),FALSE)," - невыполнение команды открыть"))</f>
        <v>Выкидная задвижка №036.2.2 - невыполнение команды открыть</v>
      </c>
      <c r="D689" s="527"/>
      <c r="E689" s="527" t="s">
        <v>71</v>
      </c>
      <c r="F689" s="527" t="s">
        <v>64</v>
      </c>
      <c r="G689" s="527" t="s">
        <v>654</v>
      </c>
      <c r="H689" s="299">
        <v>4</v>
      </c>
      <c r="I689" s="293">
        <v>4782</v>
      </c>
    </row>
    <row r="690" spans="1:9" x14ac:dyDescent="0.25">
      <c r="A690" s="182" t="s">
        <v>3622</v>
      </c>
      <c r="B690" s="677">
        <v>688</v>
      </c>
      <c r="C690" s="545" t="str">
        <f ca="1">IF(H690="","Резерв",CONCATENATE(INDIRECT(ADDRESS(3+ТС!H690,2,1,0,"ЗДВ"),FALSE)," - невыполнение команды закрыть"))</f>
        <v>Выкидная задвижка №036.2.2 - невыполнение команды закрыть</v>
      </c>
      <c r="D690" s="527"/>
      <c r="E690" s="527" t="s">
        <v>71</v>
      </c>
      <c r="F690" s="527" t="s">
        <v>64</v>
      </c>
      <c r="G690" s="527" t="s">
        <v>655</v>
      </c>
      <c r="H690" s="299">
        <v>4</v>
      </c>
      <c r="I690" s="293">
        <v>4783</v>
      </c>
    </row>
    <row r="691" spans="1:9" x14ac:dyDescent="0.25">
      <c r="A691" s="182" t="s">
        <v>3623</v>
      </c>
      <c r="B691" s="677">
        <v>689</v>
      </c>
      <c r="C691" s="545" t="str">
        <f ca="1">IF(H691="","Резерв",CONCATENATE(INDIRECT(ADDRESS(3+ТС!H691,2,1,0,"ЗДВ"),FALSE)," - невыполнение команды стоп"))</f>
        <v>Выкидная задвижка №036.2.2 - невыполнение команды стоп</v>
      </c>
      <c r="D691" s="527"/>
      <c r="E691" s="527" t="s">
        <v>71</v>
      </c>
      <c r="F691" s="527" t="s">
        <v>64</v>
      </c>
      <c r="G691" s="527" t="s">
        <v>656</v>
      </c>
      <c r="H691" s="299">
        <v>4</v>
      </c>
      <c r="I691" s="293">
        <v>4784</v>
      </c>
    </row>
    <row r="692" spans="1:9" x14ac:dyDescent="0.25">
      <c r="A692" s="182" t="s">
        <v>3624</v>
      </c>
      <c r="B692" s="677">
        <v>690</v>
      </c>
      <c r="C692" s="545" t="str">
        <f ca="1">IF(H692="","Резерв",CONCATENATE(INDIRECT(ADDRESS(3+ТС!H692,2,1,0,"ЗДВ"),FALSE)," - моментный выключатель открытия"))</f>
        <v>Выкидная задвижка №036.2.2 - моментный выключатель открытия</v>
      </c>
      <c r="D692" s="527"/>
      <c r="E692" s="527" t="s">
        <v>71</v>
      </c>
      <c r="F692" s="527" t="s">
        <v>64</v>
      </c>
      <c r="G692" s="527" t="s">
        <v>1358</v>
      </c>
      <c r="H692" s="299">
        <v>4</v>
      </c>
      <c r="I692" s="293">
        <v>4785</v>
      </c>
    </row>
    <row r="693" spans="1:9" x14ac:dyDescent="0.25">
      <c r="A693" s="182" t="s">
        <v>3625</v>
      </c>
      <c r="B693" s="677">
        <v>691</v>
      </c>
      <c r="C693" s="545" t="str">
        <f ca="1">IF(H693="","Резерв",CONCATENATE(INDIRECT(ADDRESS(3+ТС!H693,2,1,0,"ЗДВ"),FALSE)," - моментный выключатель закрытия"))</f>
        <v>Выкидная задвижка №036.2.2 - моментный выключатель закрытия</v>
      </c>
      <c r="D693" s="527"/>
      <c r="E693" s="527" t="s">
        <v>71</v>
      </c>
      <c r="F693" s="527" t="s">
        <v>64</v>
      </c>
      <c r="G693" s="527" t="s">
        <v>1359</v>
      </c>
      <c r="H693" s="299">
        <v>4</v>
      </c>
      <c r="I693" s="293">
        <v>4786</v>
      </c>
    </row>
    <row r="694" spans="1:9" x14ac:dyDescent="0.25">
      <c r="A694" s="182" t="s">
        <v>3626</v>
      </c>
      <c r="B694" s="677">
        <v>692</v>
      </c>
      <c r="C694" s="545" t="str">
        <f ca="1">IF(H694="","Резерв",CONCATENATE(INDIRECT(ADDRESS(3+ТС!H694,2,1,0,"ЗДВ"),FALSE)," - сработала муфта"))</f>
        <v>Резерв</v>
      </c>
      <c r="D694" s="527"/>
      <c r="E694" s="527" t="s">
        <v>71</v>
      </c>
      <c r="F694" s="527" t="s">
        <v>64</v>
      </c>
      <c r="G694" s="527" t="s">
        <v>653</v>
      </c>
      <c r="H694" s="299"/>
      <c r="I694" s="293">
        <v>4787</v>
      </c>
    </row>
    <row r="695" spans="1:9" x14ac:dyDescent="0.25">
      <c r="A695" s="182" t="s">
        <v>3627</v>
      </c>
      <c r="B695" s="677">
        <v>693</v>
      </c>
      <c r="C695" s="545" t="str">
        <f ca="1">IF(H695="","Резерв",CONCATENATE(INDIRECT(ADDRESS(3+ТС!H695,2,1,0,"ЗДВ"),FALSE)," - неисправность"))</f>
        <v>Выкидная задвижка №036.2.2 - неисправность</v>
      </c>
      <c r="D695" s="527"/>
      <c r="E695" s="527" t="s">
        <v>71</v>
      </c>
      <c r="F695" s="527" t="s">
        <v>64</v>
      </c>
      <c r="G695" s="527" t="s">
        <v>651</v>
      </c>
      <c r="H695" s="299">
        <v>4</v>
      </c>
      <c r="I695" s="293">
        <v>4788</v>
      </c>
    </row>
    <row r="696" spans="1:9" x14ac:dyDescent="0.25">
      <c r="A696" s="182" t="s">
        <v>3628</v>
      </c>
      <c r="B696" s="677">
        <v>694</v>
      </c>
      <c r="C696" s="545" t="str">
        <f ca="1">IF(H696="","Резерв",CONCATENATE(INDIRECT(ADDRESS(3+ТС!H696,2,1,0,"ЗДВ"),FALSE)," - авария"))</f>
        <v>Выкидная задвижка №036.2.2 - авария</v>
      </c>
      <c r="D696" s="527"/>
      <c r="E696" s="527" t="s">
        <v>71</v>
      </c>
      <c r="F696" s="527" t="s">
        <v>64</v>
      </c>
      <c r="G696" s="527" t="s">
        <v>505</v>
      </c>
      <c r="H696" s="299">
        <v>4</v>
      </c>
      <c r="I696" s="293">
        <v>4789</v>
      </c>
    </row>
    <row r="697" spans="1:9" x14ac:dyDescent="0.25">
      <c r="A697" s="182" t="s">
        <v>3629</v>
      </c>
      <c r="B697" s="677">
        <v>695</v>
      </c>
      <c r="C697" s="545" t="str">
        <f ca="1">IF(H697="","Резерв",CONCATENATE(INDIRECT(ADDRESS(3+ТС!H697,2,1,0,"ЗДВ"),FALSE)," - самопроизвольное открытие"))</f>
        <v>Резерв</v>
      </c>
      <c r="D697" s="527"/>
      <c r="E697" s="527" t="s">
        <v>71</v>
      </c>
      <c r="F697" s="527" t="s">
        <v>64</v>
      </c>
      <c r="G697" s="527" t="s">
        <v>657</v>
      </c>
      <c r="H697" s="299"/>
      <c r="I697" s="293">
        <v>4790</v>
      </c>
    </row>
    <row r="698" spans="1:9" x14ac:dyDescent="0.25">
      <c r="A698" s="182" t="s">
        <v>3630</v>
      </c>
      <c r="B698" s="677">
        <v>696</v>
      </c>
      <c r="C698" s="545" t="str">
        <f ca="1">IF(H698="","Резерв",CONCATENATE(INDIRECT(ADDRESS(3+ТС!H698,2,1,0,"ЗДВ"),FALSE)," - самопроизвольное закрытие"))</f>
        <v>Резерв</v>
      </c>
      <c r="D698" s="527"/>
      <c r="E698" s="527" t="s">
        <v>71</v>
      </c>
      <c r="F698" s="527" t="s">
        <v>64</v>
      </c>
      <c r="G698" s="527" t="s">
        <v>658</v>
      </c>
      <c r="H698" s="299"/>
      <c r="I698" s="293">
        <v>4791</v>
      </c>
    </row>
    <row r="699" spans="1:9" x14ac:dyDescent="0.25">
      <c r="A699" s="182" t="s">
        <v>3631</v>
      </c>
      <c r="B699" s="677">
        <v>697</v>
      </c>
      <c r="C699" s="545" t="str">
        <f ca="1">IF(H699="","Резерв",CONCATENATE(INDIRECT(ADDRESS(3+ТС!H699,2,1,0,"ЗДВ"),FALSE)," - открыта"))</f>
        <v>Приёмная задвижка №036.3.1 - открыта</v>
      </c>
      <c r="D699" s="527"/>
      <c r="E699" s="527" t="s">
        <v>71</v>
      </c>
      <c r="F699" s="527" t="s">
        <v>64</v>
      </c>
      <c r="G699" s="527" t="s">
        <v>638</v>
      </c>
      <c r="H699" s="299">
        <v>5</v>
      </c>
      <c r="I699" s="293">
        <v>4792</v>
      </c>
    </row>
    <row r="700" spans="1:9" x14ac:dyDescent="0.25">
      <c r="A700" s="182" t="s">
        <v>3632</v>
      </c>
      <c r="B700" s="677">
        <v>698</v>
      </c>
      <c r="C700" s="545" t="str">
        <f ca="1">IF(H700="","Резерв",CONCATENATE(INDIRECT(ADDRESS(3+ТС!H700,2,1,0,"ЗДВ"),FALSE)," - закрыта"))</f>
        <v>Приёмная задвижка №036.3.1 - закрыта</v>
      </c>
      <c r="D700" s="527"/>
      <c r="E700" s="527" t="s">
        <v>71</v>
      </c>
      <c r="F700" s="527" t="s">
        <v>64</v>
      </c>
      <c r="G700" s="527" t="s">
        <v>639</v>
      </c>
      <c r="H700" s="299">
        <v>5</v>
      </c>
      <c r="I700" s="293">
        <v>4793</v>
      </c>
    </row>
    <row r="701" spans="1:9" x14ac:dyDescent="0.25">
      <c r="A701" s="182" t="s">
        <v>3633</v>
      </c>
      <c r="B701" s="677">
        <v>699</v>
      </c>
      <c r="C701" s="545" t="str">
        <f ca="1">IF(H701="","Резерв",CONCATENATE(INDIRECT(ADDRESS(3+ТС!H701,2,1,0,"ЗДВ"),FALSE)," - открывается"))</f>
        <v>Приёмная задвижка №036.3.1 - открывается</v>
      </c>
      <c r="D701" s="527"/>
      <c r="E701" s="527" t="s">
        <v>71</v>
      </c>
      <c r="F701" s="527" t="s">
        <v>64</v>
      </c>
      <c r="G701" s="527" t="s">
        <v>637</v>
      </c>
      <c r="H701" s="299">
        <v>5</v>
      </c>
      <c r="I701" s="293">
        <v>4794</v>
      </c>
    </row>
    <row r="702" spans="1:9" x14ac:dyDescent="0.25">
      <c r="A702" s="182" t="s">
        <v>3634</v>
      </c>
      <c r="B702" s="677">
        <v>700</v>
      </c>
      <c r="C702" s="545" t="str">
        <f ca="1">IF(H702="","Резерв",CONCATENATE(INDIRECT(ADDRESS(3+ТС!H702,2,1,0,"ЗДВ"),FALSE)," - закрывается"))</f>
        <v>Приёмная задвижка №036.3.1 - закрывается</v>
      </c>
      <c r="D702" s="527"/>
      <c r="E702" s="527" t="s">
        <v>71</v>
      </c>
      <c r="F702" s="527" t="s">
        <v>64</v>
      </c>
      <c r="G702" s="527" t="s">
        <v>504</v>
      </c>
      <c r="H702" s="299">
        <v>5</v>
      </c>
      <c r="I702" s="293">
        <v>4795</v>
      </c>
    </row>
    <row r="703" spans="1:9" x14ac:dyDescent="0.25">
      <c r="A703" s="182" t="s">
        <v>3635</v>
      </c>
      <c r="B703" s="677">
        <v>701</v>
      </c>
      <c r="C703" s="545" t="str">
        <f ca="1">IF(H703="","Резерв",CONCATENATE(INDIRECT(ADDRESS(3+ТС!H703,2,1,0,"ЗДВ"),FALSE)," - промежуточное положение"))</f>
        <v>Приёмная задвижка №036.3.1 - промежуточное положение</v>
      </c>
      <c r="D703" s="527"/>
      <c r="E703" s="527" t="s">
        <v>71</v>
      </c>
      <c r="F703" s="527" t="s">
        <v>64</v>
      </c>
      <c r="G703" s="527" t="s">
        <v>503</v>
      </c>
      <c r="H703" s="299">
        <v>5</v>
      </c>
      <c r="I703" s="293">
        <v>4796</v>
      </c>
    </row>
    <row r="704" spans="1:9" x14ac:dyDescent="0.25">
      <c r="A704" s="182" t="s">
        <v>3636</v>
      </c>
      <c r="B704" s="677">
        <v>702</v>
      </c>
      <c r="C704" s="545" t="str">
        <f ca="1">IF(H704="","Резерв",CONCATENATE(INDIRECT(ADDRESS(3+ТС!H704,2,1,0,"ЗДВ"),FALSE)," - контроль наличия напр. упр."))</f>
        <v>Приёмная задвижка №036.3.1 - контроль наличия напр. упр.</v>
      </c>
      <c r="D704" s="527"/>
      <c r="E704" s="527" t="s">
        <v>71</v>
      </c>
      <c r="F704" s="527" t="s">
        <v>64</v>
      </c>
      <c r="G704" s="527" t="s">
        <v>648</v>
      </c>
      <c r="H704" s="299">
        <v>5</v>
      </c>
      <c r="I704" s="293">
        <v>4797</v>
      </c>
    </row>
    <row r="705" spans="1:9" x14ac:dyDescent="0.25">
      <c r="A705" s="182" t="s">
        <v>3637</v>
      </c>
      <c r="B705" s="677">
        <v>703</v>
      </c>
      <c r="C705" s="545" t="str">
        <f ca="1">IF(H705="","Резерв",CONCATENATE(INDIRECT(ADDRESS(3+ТС!H705,2,1,0,"ЗДВ"),FALSE)," - режим управления дистанционный"))</f>
        <v>Резерв</v>
      </c>
      <c r="D705" s="527"/>
      <c r="E705" s="527" t="s">
        <v>71</v>
      </c>
      <c r="F705" s="527" t="s">
        <v>64</v>
      </c>
      <c r="G705" s="527" t="s">
        <v>642</v>
      </c>
      <c r="H705" s="299"/>
      <c r="I705" s="293">
        <v>4798</v>
      </c>
    </row>
    <row r="706" spans="1:9" x14ac:dyDescent="0.25">
      <c r="A706" s="182" t="s">
        <v>3638</v>
      </c>
      <c r="B706" s="677">
        <v>704</v>
      </c>
      <c r="C706" s="545" t="str">
        <f ca="1">IF(H706="","Резерв",CONCATENATE(INDIRECT(ADDRESS(3+ТС!H706,2,1,0,"ЗДВ"),FALSE)," - включен режим имитации"))</f>
        <v>Приёмная задвижка №036.3.1 - включен режим имитации</v>
      </c>
      <c r="D706" s="527"/>
      <c r="E706" s="527" t="s">
        <v>71</v>
      </c>
      <c r="F706" s="527" t="s">
        <v>64</v>
      </c>
      <c r="G706" s="527" t="s">
        <v>478</v>
      </c>
      <c r="H706" s="299">
        <v>5</v>
      </c>
      <c r="I706" s="293">
        <v>4799</v>
      </c>
    </row>
    <row r="707" spans="1:9" x14ac:dyDescent="0.25">
      <c r="A707" s="182" t="s">
        <v>3639</v>
      </c>
      <c r="B707" s="677">
        <v>705</v>
      </c>
      <c r="C707" s="545" t="str">
        <f ca="1">IF(H707="","Резерв",CONCATENATE(INDIRECT(ADDRESS(3+ТС!H707,2,1,0,"ЗДВ"),FALSE)," - невыполнение команды открыть"))</f>
        <v>Приёмная задвижка №036.3.1 - невыполнение команды открыть</v>
      </c>
      <c r="D707" s="527"/>
      <c r="E707" s="527" t="s">
        <v>71</v>
      </c>
      <c r="F707" s="527" t="s">
        <v>64</v>
      </c>
      <c r="G707" s="527" t="s">
        <v>654</v>
      </c>
      <c r="H707" s="299">
        <v>5</v>
      </c>
      <c r="I707" s="293">
        <v>4800</v>
      </c>
    </row>
    <row r="708" spans="1:9" x14ac:dyDescent="0.25">
      <c r="A708" s="182" t="s">
        <v>3640</v>
      </c>
      <c r="B708" s="677">
        <v>706</v>
      </c>
      <c r="C708" s="545" t="str">
        <f ca="1">IF(H708="","Резерв",CONCATENATE(INDIRECT(ADDRESS(3+ТС!H708,2,1,0,"ЗДВ"),FALSE)," - невыполнение команды закрыть"))</f>
        <v>Приёмная задвижка №036.3.1 - невыполнение команды закрыть</v>
      </c>
      <c r="D708" s="527"/>
      <c r="E708" s="527" t="s">
        <v>71</v>
      </c>
      <c r="F708" s="527" t="s">
        <v>64</v>
      </c>
      <c r="G708" s="527" t="s">
        <v>655</v>
      </c>
      <c r="H708" s="299">
        <v>5</v>
      </c>
      <c r="I708" s="293">
        <v>4801</v>
      </c>
    </row>
    <row r="709" spans="1:9" x14ac:dyDescent="0.25">
      <c r="A709" s="182" t="s">
        <v>3641</v>
      </c>
      <c r="B709" s="677">
        <v>707</v>
      </c>
      <c r="C709" s="545" t="str">
        <f ca="1">IF(H709="","Резерв",CONCATENATE(INDIRECT(ADDRESS(3+ТС!H709,2,1,0,"ЗДВ"),FALSE)," - невыполнение команды стоп"))</f>
        <v>Приёмная задвижка №036.3.1 - невыполнение команды стоп</v>
      </c>
      <c r="D709" s="527"/>
      <c r="E709" s="527" t="s">
        <v>71</v>
      </c>
      <c r="F709" s="527" t="s">
        <v>64</v>
      </c>
      <c r="G709" s="527" t="s">
        <v>656</v>
      </c>
      <c r="H709" s="299">
        <v>5</v>
      </c>
      <c r="I709" s="293">
        <v>4802</v>
      </c>
    </row>
    <row r="710" spans="1:9" x14ac:dyDescent="0.25">
      <c r="A710" s="182" t="s">
        <v>3642</v>
      </c>
      <c r="B710" s="677">
        <v>708</v>
      </c>
      <c r="C710" s="545" t="str">
        <f ca="1">IF(H710="","Резерв",CONCATENATE(INDIRECT(ADDRESS(3+ТС!H710,2,1,0,"ЗДВ"),FALSE)," - моментный выключатель открытия"))</f>
        <v>Приёмная задвижка №036.3.1 - моментный выключатель открытия</v>
      </c>
      <c r="D710" s="527"/>
      <c r="E710" s="527" t="s">
        <v>71</v>
      </c>
      <c r="F710" s="527" t="s">
        <v>64</v>
      </c>
      <c r="G710" s="527" t="s">
        <v>1358</v>
      </c>
      <c r="H710" s="299">
        <v>5</v>
      </c>
      <c r="I710" s="293">
        <v>4803</v>
      </c>
    </row>
    <row r="711" spans="1:9" x14ac:dyDescent="0.25">
      <c r="A711" s="182" t="s">
        <v>3643</v>
      </c>
      <c r="B711" s="677">
        <v>709</v>
      </c>
      <c r="C711" s="545" t="str">
        <f ca="1">IF(H711="","Резерв",CONCATENATE(INDIRECT(ADDRESS(3+ТС!H711,2,1,0,"ЗДВ"),FALSE)," - моментный выключатель закрытия"))</f>
        <v>Приёмная задвижка №036.3.1 - моментный выключатель закрытия</v>
      </c>
      <c r="D711" s="527"/>
      <c r="E711" s="527" t="s">
        <v>71</v>
      </c>
      <c r="F711" s="527" t="s">
        <v>64</v>
      </c>
      <c r="G711" s="527" t="s">
        <v>1359</v>
      </c>
      <c r="H711" s="299">
        <v>5</v>
      </c>
      <c r="I711" s="293">
        <v>4804</v>
      </c>
    </row>
    <row r="712" spans="1:9" x14ac:dyDescent="0.25">
      <c r="A712" s="182" t="s">
        <v>3644</v>
      </c>
      <c r="B712" s="677">
        <v>710</v>
      </c>
      <c r="C712" s="545" t="str">
        <f ca="1">IF(H712="","Резерв",CONCATENATE(INDIRECT(ADDRESS(3+ТС!H712,2,1,0,"ЗДВ"),FALSE)," - сработала муфта"))</f>
        <v>Резерв</v>
      </c>
      <c r="D712" s="527"/>
      <c r="E712" s="527" t="s">
        <v>71</v>
      </c>
      <c r="F712" s="527" t="s">
        <v>64</v>
      </c>
      <c r="G712" s="527" t="s">
        <v>653</v>
      </c>
      <c r="H712" s="299"/>
      <c r="I712" s="293">
        <v>4805</v>
      </c>
    </row>
    <row r="713" spans="1:9" x14ac:dyDescent="0.25">
      <c r="A713" s="182" t="s">
        <v>3645</v>
      </c>
      <c r="B713" s="677">
        <v>711</v>
      </c>
      <c r="C713" s="545" t="str">
        <f ca="1">IF(H713="","Резерв",CONCATENATE(INDIRECT(ADDRESS(3+ТС!H713,2,1,0,"ЗДВ"),FALSE)," - неисправность"))</f>
        <v>Приёмная задвижка №036.3.1 - неисправность</v>
      </c>
      <c r="D713" s="527"/>
      <c r="E713" s="527" t="s">
        <v>71</v>
      </c>
      <c r="F713" s="527" t="s">
        <v>64</v>
      </c>
      <c r="G713" s="527" t="s">
        <v>651</v>
      </c>
      <c r="H713" s="299">
        <v>5</v>
      </c>
      <c r="I713" s="293">
        <v>4806</v>
      </c>
    </row>
    <row r="714" spans="1:9" x14ac:dyDescent="0.25">
      <c r="A714" s="182" t="s">
        <v>3646</v>
      </c>
      <c r="B714" s="677">
        <v>712</v>
      </c>
      <c r="C714" s="545" t="str">
        <f ca="1">IF(H714="","Резерв",CONCATENATE(INDIRECT(ADDRESS(3+ТС!H714,2,1,0,"ЗДВ"),FALSE)," - авария"))</f>
        <v>Приёмная задвижка №036.3.1 - авария</v>
      </c>
      <c r="D714" s="527"/>
      <c r="E714" s="527" t="s">
        <v>71</v>
      </c>
      <c r="F714" s="527" t="s">
        <v>64</v>
      </c>
      <c r="G714" s="527" t="s">
        <v>505</v>
      </c>
      <c r="H714" s="299">
        <v>5</v>
      </c>
      <c r="I714" s="293">
        <v>4807</v>
      </c>
    </row>
    <row r="715" spans="1:9" x14ac:dyDescent="0.25">
      <c r="A715" s="182" t="s">
        <v>3647</v>
      </c>
      <c r="B715" s="677">
        <v>713</v>
      </c>
      <c r="C715" s="545" t="str">
        <f ca="1">IF(H715="","Резерв",CONCATENATE(INDIRECT(ADDRESS(3+ТС!H715,2,1,0,"ЗДВ"),FALSE)," - самопроизвольное открытие"))</f>
        <v>Резерв</v>
      </c>
      <c r="D715" s="527"/>
      <c r="E715" s="527" t="s">
        <v>71</v>
      </c>
      <c r="F715" s="527" t="s">
        <v>64</v>
      </c>
      <c r="G715" s="527" t="s">
        <v>657</v>
      </c>
      <c r="H715" s="299"/>
      <c r="I715" s="293">
        <v>4808</v>
      </c>
    </row>
    <row r="716" spans="1:9" x14ac:dyDescent="0.25">
      <c r="A716" s="182" t="s">
        <v>3648</v>
      </c>
      <c r="B716" s="677">
        <v>714</v>
      </c>
      <c r="C716" s="545" t="str">
        <f ca="1">IF(H716="","Резерв",CONCATENATE(INDIRECT(ADDRESS(3+ТС!H716,2,1,0,"ЗДВ"),FALSE)," - самопроизвольное закрытие"))</f>
        <v>Резерв</v>
      </c>
      <c r="D716" s="527"/>
      <c r="E716" s="527" t="s">
        <v>71</v>
      </c>
      <c r="F716" s="527" t="s">
        <v>64</v>
      </c>
      <c r="G716" s="527" t="s">
        <v>658</v>
      </c>
      <c r="H716" s="299"/>
      <c r="I716" s="293">
        <v>4809</v>
      </c>
    </row>
    <row r="717" spans="1:9" x14ac:dyDescent="0.25">
      <c r="A717" s="182" t="s">
        <v>3649</v>
      </c>
      <c r="B717" s="677">
        <v>715</v>
      </c>
      <c r="C717" s="545" t="str">
        <f ca="1">IF(H717="","Резерв",CONCATENATE(INDIRECT(ADDRESS(3+ТС!H717,2,1,0,"ЗДВ"),FALSE)," - открыта"))</f>
        <v>Выкидная задвижка №036.3.2 - открыта</v>
      </c>
      <c r="D717" s="527"/>
      <c r="E717" s="527" t="s">
        <v>71</v>
      </c>
      <c r="F717" s="527" t="s">
        <v>64</v>
      </c>
      <c r="G717" s="645" t="s">
        <v>638</v>
      </c>
      <c r="H717" s="299">
        <v>6</v>
      </c>
      <c r="I717" s="293">
        <v>4810</v>
      </c>
    </row>
    <row r="718" spans="1:9" x14ac:dyDescent="0.25">
      <c r="A718" s="182" t="s">
        <v>3650</v>
      </c>
      <c r="B718" s="677">
        <v>716</v>
      </c>
      <c r="C718" s="545" t="str">
        <f ca="1">IF(H718="","Резерв",CONCATENATE(INDIRECT(ADDRESS(3+ТС!H718,2,1,0,"ЗДВ"),FALSE)," - закрыта"))</f>
        <v>Выкидная задвижка №036.3.2 - закрыта</v>
      </c>
      <c r="D718" s="527"/>
      <c r="E718" s="527" t="s">
        <v>71</v>
      </c>
      <c r="F718" s="527" t="s">
        <v>64</v>
      </c>
      <c r="G718" s="645" t="s">
        <v>639</v>
      </c>
      <c r="H718" s="299">
        <v>6</v>
      </c>
      <c r="I718" s="293">
        <v>4811</v>
      </c>
    </row>
    <row r="719" spans="1:9" x14ac:dyDescent="0.25">
      <c r="A719" s="182" t="s">
        <v>3651</v>
      </c>
      <c r="B719" s="677">
        <v>717</v>
      </c>
      <c r="C719" s="545" t="str">
        <f ca="1">IF(H719="","Резерв",CONCATENATE(INDIRECT(ADDRESS(3+ТС!H719,2,1,0,"ЗДВ"),FALSE)," - открывается"))</f>
        <v>Выкидная задвижка №036.3.2 - открывается</v>
      </c>
      <c r="D719" s="527"/>
      <c r="E719" s="527" t="s">
        <v>71</v>
      </c>
      <c r="F719" s="527" t="s">
        <v>64</v>
      </c>
      <c r="G719" s="645" t="s">
        <v>637</v>
      </c>
      <c r="H719" s="299">
        <v>6</v>
      </c>
      <c r="I719" s="293">
        <v>4812</v>
      </c>
    </row>
    <row r="720" spans="1:9" x14ac:dyDescent="0.25">
      <c r="A720" s="182" t="s">
        <v>3652</v>
      </c>
      <c r="B720" s="677">
        <v>718</v>
      </c>
      <c r="C720" s="545" t="str">
        <f ca="1">IF(H720="","Резерв",CONCATENATE(INDIRECT(ADDRESS(3+ТС!H720,2,1,0,"ЗДВ"),FALSE)," - закрывается"))</f>
        <v>Выкидная задвижка №036.3.2 - закрывается</v>
      </c>
      <c r="D720" s="527"/>
      <c r="E720" s="527" t="s">
        <v>71</v>
      </c>
      <c r="F720" s="527" t="s">
        <v>64</v>
      </c>
      <c r="G720" s="645" t="s">
        <v>504</v>
      </c>
      <c r="H720" s="299">
        <v>6</v>
      </c>
      <c r="I720" s="293">
        <v>4813</v>
      </c>
    </row>
    <row r="721" spans="1:9" x14ac:dyDescent="0.25">
      <c r="A721" s="182" t="s">
        <v>3653</v>
      </c>
      <c r="B721" s="677">
        <v>719</v>
      </c>
      <c r="C721" s="545" t="str">
        <f ca="1">IF(H721="","Резерв",CONCATENATE(INDIRECT(ADDRESS(3+ТС!H721,2,1,0,"ЗДВ"),FALSE)," - промежуточное положение"))</f>
        <v>Выкидная задвижка №036.3.2 - промежуточное положение</v>
      </c>
      <c r="D721" s="527"/>
      <c r="E721" s="527" t="s">
        <v>71</v>
      </c>
      <c r="F721" s="527" t="s">
        <v>64</v>
      </c>
      <c r="G721" s="645" t="s">
        <v>503</v>
      </c>
      <c r="H721" s="299">
        <v>6</v>
      </c>
      <c r="I721" s="293">
        <v>4814</v>
      </c>
    </row>
    <row r="722" spans="1:9" x14ac:dyDescent="0.25">
      <c r="A722" s="182" t="s">
        <v>3654</v>
      </c>
      <c r="B722" s="677">
        <v>720</v>
      </c>
      <c r="C722" s="545" t="str">
        <f ca="1">IF(H722="","Резерв",CONCATENATE(INDIRECT(ADDRESS(3+ТС!H722,2,1,0,"ЗДВ"),FALSE)," - контроль наличия напр. упр."))</f>
        <v>Выкидная задвижка №036.3.2 - контроль наличия напр. упр.</v>
      </c>
      <c r="D722" s="527"/>
      <c r="E722" s="527" t="s">
        <v>71</v>
      </c>
      <c r="F722" s="527" t="s">
        <v>64</v>
      </c>
      <c r="G722" s="645" t="s">
        <v>648</v>
      </c>
      <c r="H722" s="299">
        <v>6</v>
      </c>
      <c r="I722" s="293">
        <v>4815</v>
      </c>
    </row>
    <row r="723" spans="1:9" x14ac:dyDescent="0.25">
      <c r="A723" s="182" t="s">
        <v>3655</v>
      </c>
      <c r="B723" s="677">
        <v>721</v>
      </c>
      <c r="C723" s="545" t="str">
        <f ca="1">IF(H723="","Резерв",CONCATENATE(INDIRECT(ADDRESS(3+ТС!H723,2,1,0,"ЗДВ"),FALSE)," - режим управления дистанционный"))</f>
        <v>Резерв</v>
      </c>
      <c r="D723" s="527"/>
      <c r="E723" s="527" t="s">
        <v>71</v>
      </c>
      <c r="F723" s="527" t="s">
        <v>64</v>
      </c>
      <c r="G723" s="645" t="s">
        <v>642</v>
      </c>
      <c r="H723" s="299"/>
      <c r="I723" s="293">
        <v>4816</v>
      </c>
    </row>
    <row r="724" spans="1:9" x14ac:dyDescent="0.25">
      <c r="A724" s="182" t="s">
        <v>3656</v>
      </c>
      <c r="B724" s="677">
        <v>722</v>
      </c>
      <c r="C724" s="545" t="str">
        <f ca="1">IF(H724="","Резерв",CONCATENATE(INDIRECT(ADDRESS(3+ТС!H724,2,1,0,"ЗДВ"),FALSE)," - включен режим имитации"))</f>
        <v>Выкидная задвижка №036.3.2 - включен режим имитации</v>
      </c>
      <c r="D724" s="527"/>
      <c r="E724" s="527" t="s">
        <v>71</v>
      </c>
      <c r="F724" s="527" t="s">
        <v>64</v>
      </c>
      <c r="G724" s="645" t="s">
        <v>478</v>
      </c>
      <c r="H724" s="299">
        <v>6</v>
      </c>
      <c r="I724" s="293">
        <v>4817</v>
      </c>
    </row>
    <row r="725" spans="1:9" x14ac:dyDescent="0.25">
      <c r="A725" s="182" t="s">
        <v>3657</v>
      </c>
      <c r="B725" s="677">
        <v>723</v>
      </c>
      <c r="C725" s="545" t="str">
        <f ca="1">IF(H725="","Резерв",CONCATENATE(INDIRECT(ADDRESS(3+ТС!H725,2,1,0,"ЗДВ"),FALSE)," - невыполнение команды открыть"))</f>
        <v>Выкидная задвижка №036.3.2 - невыполнение команды открыть</v>
      </c>
      <c r="D725" s="527"/>
      <c r="E725" s="527" t="s">
        <v>71</v>
      </c>
      <c r="F725" s="527" t="s">
        <v>64</v>
      </c>
      <c r="G725" s="645" t="s">
        <v>654</v>
      </c>
      <c r="H725" s="299">
        <v>6</v>
      </c>
      <c r="I725" s="293">
        <v>4818</v>
      </c>
    </row>
    <row r="726" spans="1:9" x14ac:dyDescent="0.25">
      <c r="A726" s="182" t="s">
        <v>3658</v>
      </c>
      <c r="B726" s="677">
        <v>724</v>
      </c>
      <c r="C726" s="545" t="str">
        <f ca="1">IF(H726="","Резерв",CONCATENATE(INDIRECT(ADDRESS(3+ТС!H726,2,1,0,"ЗДВ"),FALSE)," - невыполнение команды закрыть"))</f>
        <v>Выкидная задвижка №036.3.2 - невыполнение команды закрыть</v>
      </c>
      <c r="D726" s="527"/>
      <c r="E726" s="527" t="s">
        <v>71</v>
      </c>
      <c r="F726" s="527" t="s">
        <v>64</v>
      </c>
      <c r="G726" s="645" t="s">
        <v>655</v>
      </c>
      <c r="H726" s="299">
        <v>6</v>
      </c>
      <c r="I726" s="293">
        <v>4819</v>
      </c>
    </row>
    <row r="727" spans="1:9" x14ac:dyDescent="0.25">
      <c r="A727" s="182" t="s">
        <v>3659</v>
      </c>
      <c r="B727" s="677">
        <v>725</v>
      </c>
      <c r="C727" s="545" t="str">
        <f ca="1">IF(H727="","Резерв",CONCATENATE(INDIRECT(ADDRESS(3+ТС!H727,2,1,0,"ЗДВ"),FALSE)," - невыполнение команды стоп"))</f>
        <v>Выкидная задвижка №036.3.2 - невыполнение команды стоп</v>
      </c>
      <c r="D727" s="527"/>
      <c r="E727" s="527" t="s">
        <v>71</v>
      </c>
      <c r="F727" s="527" t="s">
        <v>64</v>
      </c>
      <c r="G727" s="645" t="s">
        <v>656</v>
      </c>
      <c r="H727" s="299">
        <v>6</v>
      </c>
      <c r="I727" s="293">
        <v>4820</v>
      </c>
    </row>
    <row r="728" spans="1:9" x14ac:dyDescent="0.25">
      <c r="A728" s="182" t="s">
        <v>3660</v>
      </c>
      <c r="B728" s="677">
        <v>726</v>
      </c>
      <c r="C728" s="545" t="str">
        <f ca="1">IF(H728="","Резерв",CONCATENATE(INDIRECT(ADDRESS(3+ТС!H728,2,1,0,"ЗДВ"),FALSE)," - моментный выключатель открытия"))</f>
        <v>Выкидная задвижка №036.3.2 - моментный выключатель открытия</v>
      </c>
      <c r="D728" s="527"/>
      <c r="E728" s="527" t="s">
        <v>71</v>
      </c>
      <c r="F728" s="527" t="s">
        <v>64</v>
      </c>
      <c r="G728" s="645" t="s">
        <v>1358</v>
      </c>
      <c r="H728" s="299">
        <v>6</v>
      </c>
      <c r="I728" s="293">
        <v>4821</v>
      </c>
    </row>
    <row r="729" spans="1:9" x14ac:dyDescent="0.25">
      <c r="A729" s="182" t="s">
        <v>3661</v>
      </c>
      <c r="B729" s="677">
        <v>727</v>
      </c>
      <c r="C729" s="545" t="str">
        <f ca="1">IF(H729="","Резерв",CONCATENATE(INDIRECT(ADDRESS(3+ТС!H729,2,1,0,"ЗДВ"),FALSE)," - моментный выключатель закрытия"))</f>
        <v>Выкидная задвижка №036.3.2 - моментный выключатель закрытия</v>
      </c>
      <c r="D729" s="527"/>
      <c r="E729" s="527" t="s">
        <v>71</v>
      </c>
      <c r="F729" s="527" t="s">
        <v>64</v>
      </c>
      <c r="G729" s="645" t="s">
        <v>1359</v>
      </c>
      <c r="H729" s="299">
        <v>6</v>
      </c>
      <c r="I729" s="293">
        <v>4822</v>
      </c>
    </row>
    <row r="730" spans="1:9" x14ac:dyDescent="0.25">
      <c r="A730" s="182" t="s">
        <v>3662</v>
      </c>
      <c r="B730" s="677">
        <v>728</v>
      </c>
      <c r="C730" s="545" t="str">
        <f ca="1">IF(H730="","Резерв",CONCATENATE(INDIRECT(ADDRESS(3+ТС!H730,2,1,0,"ЗДВ"),FALSE)," - сработала муфта"))</f>
        <v>Резерв</v>
      </c>
      <c r="D730" s="527"/>
      <c r="E730" s="527" t="s">
        <v>71</v>
      </c>
      <c r="F730" s="527" t="s">
        <v>64</v>
      </c>
      <c r="G730" s="645" t="s">
        <v>653</v>
      </c>
      <c r="H730" s="299"/>
      <c r="I730" s="293">
        <v>4823</v>
      </c>
    </row>
    <row r="731" spans="1:9" x14ac:dyDescent="0.25">
      <c r="A731" s="182" t="s">
        <v>3663</v>
      </c>
      <c r="B731" s="677">
        <v>729</v>
      </c>
      <c r="C731" s="545" t="str">
        <f ca="1">IF(H731="","Резерв",CONCATENATE(INDIRECT(ADDRESS(3+ТС!H731,2,1,0,"ЗДВ"),FALSE)," - неисправность"))</f>
        <v>Выкидная задвижка №036.3.2 - неисправность</v>
      </c>
      <c r="D731" s="527"/>
      <c r="E731" s="527" t="s">
        <v>71</v>
      </c>
      <c r="F731" s="527" t="s">
        <v>64</v>
      </c>
      <c r="G731" s="645" t="s">
        <v>651</v>
      </c>
      <c r="H731" s="299">
        <v>6</v>
      </c>
      <c r="I731" s="293">
        <v>4824</v>
      </c>
    </row>
    <row r="732" spans="1:9" x14ac:dyDescent="0.25">
      <c r="A732" s="182" t="s">
        <v>3664</v>
      </c>
      <c r="B732" s="677">
        <v>730</v>
      </c>
      <c r="C732" s="545" t="str">
        <f ca="1">IF(H732="","Резерв",CONCATENATE(INDIRECT(ADDRESS(3+ТС!H732,2,1,0,"ЗДВ"),FALSE)," - авария"))</f>
        <v>Выкидная задвижка №036.3.2 - авария</v>
      </c>
      <c r="D732" s="527"/>
      <c r="E732" s="527" t="s">
        <v>71</v>
      </c>
      <c r="F732" s="527" t="s">
        <v>64</v>
      </c>
      <c r="G732" s="645" t="s">
        <v>505</v>
      </c>
      <c r="H732" s="299">
        <v>6</v>
      </c>
      <c r="I732" s="293">
        <v>4825</v>
      </c>
    </row>
    <row r="733" spans="1:9" x14ac:dyDescent="0.25">
      <c r="A733" s="182" t="s">
        <v>3665</v>
      </c>
      <c r="B733" s="677">
        <v>731</v>
      </c>
      <c r="C733" s="545" t="str">
        <f ca="1">IF(H733="","Резерв",CONCATENATE(INDIRECT(ADDRESS(3+ТС!H733,2,1,0,"ЗДВ"),FALSE)," - самопроизвольное открытие"))</f>
        <v>Резерв</v>
      </c>
      <c r="D733" s="527"/>
      <c r="E733" s="527" t="s">
        <v>71</v>
      </c>
      <c r="F733" s="527" t="s">
        <v>64</v>
      </c>
      <c r="G733" s="645" t="s">
        <v>657</v>
      </c>
      <c r="H733" s="299"/>
      <c r="I733" s="293">
        <v>4826</v>
      </c>
    </row>
    <row r="734" spans="1:9" x14ac:dyDescent="0.25">
      <c r="A734" s="182" t="s">
        <v>3666</v>
      </c>
      <c r="B734" s="677">
        <v>732</v>
      </c>
      <c r="C734" s="545" t="str">
        <f ca="1">IF(H734="","Резерв",CONCATENATE(INDIRECT(ADDRESS(3+ТС!H734,2,1,0,"ЗДВ"),FALSE)," - самопроизвольное закрытие"))</f>
        <v>Резерв</v>
      </c>
      <c r="D734" s="527"/>
      <c r="E734" s="527" t="s">
        <v>71</v>
      </c>
      <c r="F734" s="527" t="s">
        <v>64</v>
      </c>
      <c r="G734" s="645" t="s">
        <v>658</v>
      </c>
      <c r="H734" s="299"/>
      <c r="I734" s="293">
        <v>4827</v>
      </c>
    </row>
    <row r="735" spans="1:9" x14ac:dyDescent="0.25">
      <c r="A735" s="182" t="s">
        <v>3667</v>
      </c>
      <c r="B735" s="677">
        <v>733</v>
      </c>
      <c r="C735" s="545" t="str">
        <f ca="1">IF(H735="","Резерв",CONCATENATE(INDIRECT(ADDRESS(3+ТС!H735,2,1,0,"ЗДВ"),FALSE)," - открыта"))</f>
        <v>Приёмная задвижка №036.4.1 - открыта</v>
      </c>
      <c r="D735" s="527"/>
      <c r="E735" s="527" t="s">
        <v>71</v>
      </c>
      <c r="F735" s="527" t="s">
        <v>64</v>
      </c>
      <c r="G735" s="645" t="s">
        <v>638</v>
      </c>
      <c r="H735" s="299">
        <v>7</v>
      </c>
      <c r="I735" s="293">
        <v>4828</v>
      </c>
    </row>
    <row r="736" spans="1:9" x14ac:dyDescent="0.25">
      <c r="A736" s="182" t="s">
        <v>3668</v>
      </c>
      <c r="B736" s="677">
        <v>734</v>
      </c>
      <c r="C736" s="545" t="str">
        <f ca="1">IF(H736="","Резерв",CONCATENATE(INDIRECT(ADDRESS(3+ТС!H736,2,1,0,"ЗДВ"),FALSE)," - закрыта"))</f>
        <v>Приёмная задвижка №036.4.1 - закрыта</v>
      </c>
      <c r="D736" s="527"/>
      <c r="E736" s="527" t="s">
        <v>71</v>
      </c>
      <c r="F736" s="527" t="s">
        <v>64</v>
      </c>
      <c r="G736" s="645" t="s">
        <v>639</v>
      </c>
      <c r="H736" s="299">
        <v>7</v>
      </c>
      <c r="I736" s="293">
        <v>4829</v>
      </c>
    </row>
    <row r="737" spans="1:9" x14ac:dyDescent="0.25">
      <c r="A737" s="182" t="s">
        <v>3669</v>
      </c>
      <c r="B737" s="677">
        <v>735</v>
      </c>
      <c r="C737" s="545" t="str">
        <f ca="1">IF(H737="","Резерв",CONCATENATE(INDIRECT(ADDRESS(3+ТС!H737,2,1,0,"ЗДВ"),FALSE)," - открывается"))</f>
        <v>Приёмная задвижка №036.4.1 - открывается</v>
      </c>
      <c r="D737" s="527"/>
      <c r="E737" s="527" t="s">
        <v>71</v>
      </c>
      <c r="F737" s="527" t="s">
        <v>64</v>
      </c>
      <c r="G737" s="645" t="s">
        <v>637</v>
      </c>
      <c r="H737" s="299">
        <v>7</v>
      </c>
      <c r="I737" s="293">
        <v>4830</v>
      </c>
    </row>
    <row r="738" spans="1:9" x14ac:dyDescent="0.25">
      <c r="A738" s="182" t="s">
        <v>3670</v>
      </c>
      <c r="B738" s="677">
        <v>736</v>
      </c>
      <c r="C738" s="545" t="str">
        <f ca="1">IF(H738="","Резерв",CONCATENATE(INDIRECT(ADDRESS(3+ТС!H738,2,1,0,"ЗДВ"),FALSE)," - закрывается"))</f>
        <v>Приёмная задвижка №036.4.1 - закрывается</v>
      </c>
      <c r="D738" s="527"/>
      <c r="E738" s="527" t="s">
        <v>71</v>
      </c>
      <c r="F738" s="527" t="s">
        <v>64</v>
      </c>
      <c r="G738" s="645" t="s">
        <v>504</v>
      </c>
      <c r="H738" s="299">
        <v>7</v>
      </c>
      <c r="I738" s="293">
        <v>4831</v>
      </c>
    </row>
    <row r="739" spans="1:9" x14ac:dyDescent="0.25">
      <c r="A739" s="182" t="s">
        <v>3671</v>
      </c>
      <c r="B739" s="677">
        <v>737</v>
      </c>
      <c r="C739" s="545" t="str">
        <f ca="1">IF(H739="","Резерв",CONCATENATE(INDIRECT(ADDRESS(3+ТС!H739,2,1,0,"ЗДВ"),FALSE)," - промежуточное положение"))</f>
        <v>Приёмная задвижка №036.4.1 - промежуточное положение</v>
      </c>
      <c r="D739" s="527"/>
      <c r="E739" s="527" t="s">
        <v>71</v>
      </c>
      <c r="F739" s="527" t="s">
        <v>64</v>
      </c>
      <c r="G739" s="645" t="s">
        <v>503</v>
      </c>
      <c r="H739" s="299">
        <v>7</v>
      </c>
      <c r="I739" s="293">
        <v>4832</v>
      </c>
    </row>
    <row r="740" spans="1:9" x14ac:dyDescent="0.25">
      <c r="A740" s="182" t="s">
        <v>3672</v>
      </c>
      <c r="B740" s="677">
        <v>738</v>
      </c>
      <c r="C740" s="545" t="str">
        <f ca="1">IF(H740="","Резерв",CONCATENATE(INDIRECT(ADDRESS(3+ТС!H740,2,1,0,"ЗДВ"),FALSE)," - контроль наличия напр. упр."))</f>
        <v>Приёмная задвижка №036.4.1 - контроль наличия напр. упр.</v>
      </c>
      <c r="D740" s="527"/>
      <c r="E740" s="527" t="s">
        <v>71</v>
      </c>
      <c r="F740" s="527" t="s">
        <v>64</v>
      </c>
      <c r="G740" s="645" t="s">
        <v>648</v>
      </c>
      <c r="H740" s="299">
        <v>7</v>
      </c>
      <c r="I740" s="293">
        <v>4833</v>
      </c>
    </row>
    <row r="741" spans="1:9" x14ac:dyDescent="0.25">
      <c r="A741" s="182" t="s">
        <v>3673</v>
      </c>
      <c r="B741" s="677">
        <v>739</v>
      </c>
      <c r="C741" s="545" t="str">
        <f ca="1">IF(H741="","Резерв",CONCATENATE(INDIRECT(ADDRESS(3+ТС!H741,2,1,0,"ЗДВ"),FALSE)," - режим управления дистанционный"))</f>
        <v>Резерв</v>
      </c>
      <c r="D741" s="527"/>
      <c r="E741" s="527" t="s">
        <v>71</v>
      </c>
      <c r="F741" s="527" t="s">
        <v>64</v>
      </c>
      <c r="G741" s="645" t="s">
        <v>642</v>
      </c>
      <c r="H741" s="299"/>
      <c r="I741" s="293">
        <v>4834</v>
      </c>
    </row>
    <row r="742" spans="1:9" x14ac:dyDescent="0.25">
      <c r="A742" s="182" t="s">
        <v>3674</v>
      </c>
      <c r="B742" s="677">
        <v>740</v>
      </c>
      <c r="C742" s="545" t="str">
        <f ca="1">IF(H742="","Резерв",CONCATENATE(INDIRECT(ADDRESS(3+ТС!H742,2,1,0,"ЗДВ"),FALSE)," - включен режим имитации"))</f>
        <v>Приёмная задвижка №036.4.1 - включен режим имитации</v>
      </c>
      <c r="D742" s="527"/>
      <c r="E742" s="527" t="s">
        <v>71</v>
      </c>
      <c r="F742" s="527" t="s">
        <v>64</v>
      </c>
      <c r="G742" s="645" t="s">
        <v>478</v>
      </c>
      <c r="H742" s="299">
        <v>7</v>
      </c>
      <c r="I742" s="293">
        <v>4835</v>
      </c>
    </row>
    <row r="743" spans="1:9" x14ac:dyDescent="0.25">
      <c r="A743" s="182" t="s">
        <v>3675</v>
      </c>
      <c r="B743" s="677">
        <v>741</v>
      </c>
      <c r="C743" s="545" t="str">
        <f ca="1">IF(H743="","Резерв",CONCATENATE(INDIRECT(ADDRESS(3+ТС!H743,2,1,0,"ЗДВ"),FALSE)," - невыполнение команды открыть"))</f>
        <v>Приёмная задвижка №036.4.1 - невыполнение команды открыть</v>
      </c>
      <c r="D743" s="527"/>
      <c r="E743" s="527" t="s">
        <v>71</v>
      </c>
      <c r="F743" s="527" t="s">
        <v>64</v>
      </c>
      <c r="G743" s="645" t="s">
        <v>654</v>
      </c>
      <c r="H743" s="299">
        <v>7</v>
      </c>
      <c r="I743" s="293">
        <v>4836</v>
      </c>
    </row>
    <row r="744" spans="1:9" x14ac:dyDescent="0.25">
      <c r="A744" s="182" t="s">
        <v>3676</v>
      </c>
      <c r="B744" s="677">
        <v>742</v>
      </c>
      <c r="C744" s="545" t="str">
        <f ca="1">IF(H744="","Резерв",CONCATENATE(INDIRECT(ADDRESS(3+ТС!H744,2,1,0,"ЗДВ"),FALSE)," - невыполнение команды закрыть"))</f>
        <v>Приёмная задвижка №036.4.1 - невыполнение команды закрыть</v>
      </c>
      <c r="D744" s="527"/>
      <c r="E744" s="527" t="s">
        <v>71</v>
      </c>
      <c r="F744" s="527" t="s">
        <v>64</v>
      </c>
      <c r="G744" s="645" t="s">
        <v>655</v>
      </c>
      <c r="H744" s="299">
        <v>7</v>
      </c>
      <c r="I744" s="293">
        <v>4837</v>
      </c>
    </row>
    <row r="745" spans="1:9" x14ac:dyDescent="0.25">
      <c r="A745" s="182" t="s">
        <v>3677</v>
      </c>
      <c r="B745" s="677">
        <v>743</v>
      </c>
      <c r="C745" s="545" t="str">
        <f ca="1">IF(H745="","Резерв",CONCATENATE(INDIRECT(ADDRESS(3+ТС!H745,2,1,0,"ЗДВ"),FALSE)," - невыполнение команды стоп"))</f>
        <v>Приёмная задвижка №036.4.1 - невыполнение команды стоп</v>
      </c>
      <c r="D745" s="527"/>
      <c r="E745" s="527" t="s">
        <v>71</v>
      </c>
      <c r="F745" s="527" t="s">
        <v>64</v>
      </c>
      <c r="G745" s="645" t="s">
        <v>656</v>
      </c>
      <c r="H745" s="299">
        <v>7</v>
      </c>
      <c r="I745" s="293">
        <v>4838</v>
      </c>
    </row>
    <row r="746" spans="1:9" x14ac:dyDescent="0.25">
      <c r="A746" s="182" t="s">
        <v>3678</v>
      </c>
      <c r="B746" s="677">
        <v>744</v>
      </c>
      <c r="C746" s="545" t="str">
        <f ca="1">IF(H746="","Резерв",CONCATENATE(INDIRECT(ADDRESS(3+ТС!H746,2,1,0,"ЗДВ"),FALSE)," - моментный выключатель открытия"))</f>
        <v>Приёмная задвижка №036.4.1 - моментный выключатель открытия</v>
      </c>
      <c r="D746" s="527"/>
      <c r="E746" s="527" t="s">
        <v>71</v>
      </c>
      <c r="F746" s="527" t="s">
        <v>64</v>
      </c>
      <c r="G746" s="645" t="s">
        <v>1358</v>
      </c>
      <c r="H746" s="299">
        <v>7</v>
      </c>
      <c r="I746" s="293">
        <v>4839</v>
      </c>
    </row>
    <row r="747" spans="1:9" x14ac:dyDescent="0.25">
      <c r="A747" s="182" t="s">
        <v>3679</v>
      </c>
      <c r="B747" s="677">
        <v>745</v>
      </c>
      <c r="C747" s="545" t="str">
        <f ca="1">IF(H747="","Резерв",CONCATENATE(INDIRECT(ADDRESS(3+ТС!H747,2,1,0,"ЗДВ"),FALSE)," - моментный выключатель закрытия"))</f>
        <v>Приёмная задвижка №036.4.1 - моментный выключатель закрытия</v>
      </c>
      <c r="D747" s="527"/>
      <c r="E747" s="527" t="s">
        <v>71</v>
      </c>
      <c r="F747" s="527" t="s">
        <v>64</v>
      </c>
      <c r="G747" s="645" t="s">
        <v>1359</v>
      </c>
      <c r="H747" s="299">
        <v>7</v>
      </c>
      <c r="I747" s="293">
        <v>4840</v>
      </c>
    </row>
    <row r="748" spans="1:9" x14ac:dyDescent="0.25">
      <c r="A748" s="182" t="s">
        <v>3680</v>
      </c>
      <c r="B748" s="677">
        <v>746</v>
      </c>
      <c r="C748" s="545" t="str">
        <f ca="1">IF(H748="","Резерв",CONCATENATE(INDIRECT(ADDRESS(3+ТС!H748,2,1,0,"ЗДВ"),FALSE)," - сработала муфта"))</f>
        <v>Резерв</v>
      </c>
      <c r="D748" s="527"/>
      <c r="E748" s="527" t="s">
        <v>71</v>
      </c>
      <c r="F748" s="527" t="s">
        <v>64</v>
      </c>
      <c r="G748" s="645" t="s">
        <v>653</v>
      </c>
      <c r="H748" s="299"/>
      <c r="I748" s="293">
        <v>4841</v>
      </c>
    </row>
    <row r="749" spans="1:9" x14ac:dyDescent="0.25">
      <c r="A749" s="182" t="s">
        <v>3681</v>
      </c>
      <c r="B749" s="677">
        <v>747</v>
      </c>
      <c r="C749" s="545" t="str">
        <f ca="1">IF(H749="","Резерв",CONCATENATE(INDIRECT(ADDRESS(3+ТС!H749,2,1,0,"ЗДВ"),FALSE)," - неисправность"))</f>
        <v>Приёмная задвижка №036.4.1 - неисправность</v>
      </c>
      <c r="D749" s="527"/>
      <c r="E749" s="527" t="s">
        <v>71</v>
      </c>
      <c r="F749" s="527" t="s">
        <v>64</v>
      </c>
      <c r="G749" s="645" t="s">
        <v>651</v>
      </c>
      <c r="H749" s="299">
        <v>7</v>
      </c>
      <c r="I749" s="293">
        <v>4842</v>
      </c>
    </row>
    <row r="750" spans="1:9" x14ac:dyDescent="0.25">
      <c r="A750" s="182" t="s">
        <v>3682</v>
      </c>
      <c r="B750" s="677">
        <v>748</v>
      </c>
      <c r="C750" s="545" t="str">
        <f ca="1">IF(H750="","Резерв",CONCATENATE(INDIRECT(ADDRESS(3+ТС!H750,2,1,0,"ЗДВ"),FALSE)," - авария"))</f>
        <v>Приёмная задвижка №036.4.1 - авария</v>
      </c>
      <c r="D750" s="527"/>
      <c r="E750" s="527" t="s">
        <v>71</v>
      </c>
      <c r="F750" s="527" t="s">
        <v>64</v>
      </c>
      <c r="G750" s="645" t="s">
        <v>505</v>
      </c>
      <c r="H750" s="299">
        <v>7</v>
      </c>
      <c r="I750" s="293">
        <v>4843</v>
      </c>
    </row>
    <row r="751" spans="1:9" x14ac:dyDescent="0.25">
      <c r="A751" s="182" t="s">
        <v>3683</v>
      </c>
      <c r="B751" s="677">
        <v>749</v>
      </c>
      <c r="C751" s="545" t="str">
        <f ca="1">IF(H751="","Резерв",CONCATENATE(INDIRECT(ADDRESS(3+ТС!H751,2,1,0,"ЗДВ"),FALSE)," - самопроизвольное открытие"))</f>
        <v>Резерв</v>
      </c>
      <c r="D751" s="527"/>
      <c r="E751" s="527" t="s">
        <v>71</v>
      </c>
      <c r="F751" s="527" t="s">
        <v>64</v>
      </c>
      <c r="G751" s="645" t="s">
        <v>657</v>
      </c>
      <c r="H751" s="299"/>
      <c r="I751" s="293">
        <v>4844</v>
      </c>
    </row>
    <row r="752" spans="1:9" x14ac:dyDescent="0.25">
      <c r="A752" s="182" t="s">
        <v>3684</v>
      </c>
      <c r="B752" s="677">
        <v>750</v>
      </c>
      <c r="C752" s="545" t="str">
        <f ca="1">IF(H752="","Резерв",CONCATENATE(INDIRECT(ADDRESS(3+ТС!H752,2,1,0,"ЗДВ"),FALSE)," - самопроизвольное закрытие"))</f>
        <v>Резерв</v>
      </c>
      <c r="D752" s="527"/>
      <c r="E752" s="527" t="s">
        <v>71</v>
      </c>
      <c r="F752" s="527" t="s">
        <v>64</v>
      </c>
      <c r="G752" s="645" t="s">
        <v>658</v>
      </c>
      <c r="H752" s="299"/>
      <c r="I752" s="293">
        <v>4845</v>
      </c>
    </row>
    <row r="753" spans="1:9" x14ac:dyDescent="0.25">
      <c r="A753" s="182" t="s">
        <v>3685</v>
      </c>
      <c r="B753" s="677">
        <v>751</v>
      </c>
      <c r="C753" s="545" t="str">
        <f ca="1">IF(H753="","Резерв",CONCATENATE(INDIRECT(ADDRESS(3+ТС!H753,2,1,0,"ЗДВ"),FALSE)," - открыта"))</f>
        <v>Выкидная задвижка №036.4.2 - открыта</v>
      </c>
      <c r="D753" s="527"/>
      <c r="E753" s="527" t="s">
        <v>71</v>
      </c>
      <c r="F753" s="527" t="s">
        <v>64</v>
      </c>
      <c r="G753" s="645" t="s">
        <v>638</v>
      </c>
      <c r="H753" s="299">
        <v>8</v>
      </c>
      <c r="I753" s="293">
        <v>4846</v>
      </c>
    </row>
    <row r="754" spans="1:9" x14ac:dyDescent="0.25">
      <c r="A754" s="182" t="s">
        <v>3686</v>
      </c>
      <c r="B754" s="677">
        <v>752</v>
      </c>
      <c r="C754" s="545" t="str">
        <f ca="1">IF(H754="","Резерв",CONCATENATE(INDIRECT(ADDRESS(3+ТС!H754,2,1,0,"ЗДВ"),FALSE)," - закрыта"))</f>
        <v>Выкидная задвижка №036.4.2 - закрыта</v>
      </c>
      <c r="D754" s="527"/>
      <c r="E754" s="527" t="s">
        <v>71</v>
      </c>
      <c r="F754" s="527" t="s">
        <v>64</v>
      </c>
      <c r="G754" s="645" t="s">
        <v>639</v>
      </c>
      <c r="H754" s="299">
        <v>8</v>
      </c>
      <c r="I754" s="293">
        <v>4847</v>
      </c>
    </row>
    <row r="755" spans="1:9" x14ac:dyDescent="0.25">
      <c r="A755" s="182" t="s">
        <v>3687</v>
      </c>
      <c r="B755" s="677">
        <v>753</v>
      </c>
      <c r="C755" s="545" t="str">
        <f ca="1">IF(H755="","Резерв",CONCATENATE(INDIRECT(ADDRESS(3+ТС!H755,2,1,0,"ЗДВ"),FALSE)," - открывается"))</f>
        <v>Выкидная задвижка №036.4.2 - открывается</v>
      </c>
      <c r="D755" s="527"/>
      <c r="E755" s="527" t="s">
        <v>71</v>
      </c>
      <c r="F755" s="527" t="s">
        <v>64</v>
      </c>
      <c r="G755" s="645" t="s">
        <v>637</v>
      </c>
      <c r="H755" s="299">
        <v>8</v>
      </c>
      <c r="I755" s="293">
        <v>4848</v>
      </c>
    </row>
    <row r="756" spans="1:9" x14ac:dyDescent="0.25">
      <c r="A756" s="182" t="s">
        <v>3688</v>
      </c>
      <c r="B756" s="677">
        <v>754</v>
      </c>
      <c r="C756" s="545" t="str">
        <f ca="1">IF(H756="","Резерв",CONCATENATE(INDIRECT(ADDRESS(3+ТС!H756,2,1,0,"ЗДВ"),FALSE)," - закрывается"))</f>
        <v>Выкидная задвижка №036.4.2 - закрывается</v>
      </c>
      <c r="D756" s="527"/>
      <c r="E756" s="527" t="s">
        <v>71</v>
      </c>
      <c r="F756" s="527" t="s">
        <v>64</v>
      </c>
      <c r="G756" s="645" t="s">
        <v>504</v>
      </c>
      <c r="H756" s="299">
        <v>8</v>
      </c>
      <c r="I756" s="293">
        <v>4849</v>
      </c>
    </row>
    <row r="757" spans="1:9" x14ac:dyDescent="0.25">
      <c r="A757" s="182" t="s">
        <v>3689</v>
      </c>
      <c r="B757" s="677">
        <v>755</v>
      </c>
      <c r="C757" s="545" t="str">
        <f ca="1">IF(H757="","Резерв",CONCATENATE(INDIRECT(ADDRESS(3+ТС!H757,2,1,0,"ЗДВ"),FALSE)," - промежуточное положение"))</f>
        <v>Выкидная задвижка №036.4.2 - промежуточное положение</v>
      </c>
      <c r="D757" s="527"/>
      <c r="E757" s="527" t="s">
        <v>71</v>
      </c>
      <c r="F757" s="527" t="s">
        <v>64</v>
      </c>
      <c r="G757" s="645" t="s">
        <v>503</v>
      </c>
      <c r="H757" s="299">
        <v>8</v>
      </c>
      <c r="I757" s="293">
        <v>4850</v>
      </c>
    </row>
    <row r="758" spans="1:9" x14ac:dyDescent="0.25">
      <c r="A758" s="182" t="s">
        <v>3690</v>
      </c>
      <c r="B758" s="677">
        <v>756</v>
      </c>
      <c r="C758" s="545" t="str">
        <f ca="1">IF(H758="","Резерв",CONCATENATE(INDIRECT(ADDRESS(3+ТС!H758,2,1,0,"ЗДВ"),FALSE)," - контроль наличия напр. упр."))</f>
        <v>Выкидная задвижка №036.4.2 - контроль наличия напр. упр.</v>
      </c>
      <c r="D758" s="527"/>
      <c r="E758" s="527" t="s">
        <v>71</v>
      </c>
      <c r="F758" s="527" t="s">
        <v>64</v>
      </c>
      <c r="G758" s="645" t="s">
        <v>648</v>
      </c>
      <c r="H758" s="299">
        <v>8</v>
      </c>
      <c r="I758" s="293">
        <v>4851</v>
      </c>
    </row>
    <row r="759" spans="1:9" x14ac:dyDescent="0.25">
      <c r="A759" s="182" t="s">
        <v>3691</v>
      </c>
      <c r="B759" s="677">
        <v>757</v>
      </c>
      <c r="C759" s="545" t="str">
        <f ca="1">IF(H759="","Резерв",CONCATENATE(INDIRECT(ADDRESS(3+ТС!H759,2,1,0,"ЗДВ"),FALSE)," - режим управления дистанционный"))</f>
        <v>Резерв</v>
      </c>
      <c r="D759" s="527"/>
      <c r="E759" s="527" t="s">
        <v>71</v>
      </c>
      <c r="F759" s="527" t="s">
        <v>64</v>
      </c>
      <c r="G759" s="645" t="s">
        <v>642</v>
      </c>
      <c r="H759" s="299"/>
      <c r="I759" s="293">
        <v>4852</v>
      </c>
    </row>
    <row r="760" spans="1:9" x14ac:dyDescent="0.25">
      <c r="A760" s="182" t="s">
        <v>3692</v>
      </c>
      <c r="B760" s="677">
        <v>758</v>
      </c>
      <c r="C760" s="545" t="str">
        <f ca="1">IF(H760="","Резерв",CONCATENATE(INDIRECT(ADDRESS(3+ТС!H760,2,1,0,"ЗДВ"),FALSE)," - включен режим имитации"))</f>
        <v>Выкидная задвижка №036.4.2 - включен режим имитации</v>
      </c>
      <c r="D760" s="527"/>
      <c r="E760" s="527" t="s">
        <v>71</v>
      </c>
      <c r="F760" s="527" t="s">
        <v>64</v>
      </c>
      <c r="G760" s="645" t="s">
        <v>478</v>
      </c>
      <c r="H760" s="299">
        <v>8</v>
      </c>
      <c r="I760" s="293">
        <v>4853</v>
      </c>
    </row>
    <row r="761" spans="1:9" x14ac:dyDescent="0.25">
      <c r="A761" s="182" t="s">
        <v>3693</v>
      </c>
      <c r="B761" s="677">
        <v>759</v>
      </c>
      <c r="C761" s="545" t="str">
        <f ca="1">IF(H761="","Резерв",CONCATENATE(INDIRECT(ADDRESS(3+ТС!H761,2,1,0,"ЗДВ"),FALSE)," - невыполнение команды открыть"))</f>
        <v>Выкидная задвижка №036.4.2 - невыполнение команды открыть</v>
      </c>
      <c r="D761" s="527"/>
      <c r="E761" s="527" t="s">
        <v>71</v>
      </c>
      <c r="F761" s="527" t="s">
        <v>64</v>
      </c>
      <c r="G761" s="645" t="s">
        <v>654</v>
      </c>
      <c r="H761" s="299">
        <v>8</v>
      </c>
      <c r="I761" s="293">
        <v>4854</v>
      </c>
    </row>
    <row r="762" spans="1:9" x14ac:dyDescent="0.25">
      <c r="A762" s="182" t="s">
        <v>3694</v>
      </c>
      <c r="B762" s="677">
        <v>760</v>
      </c>
      <c r="C762" s="545" t="str">
        <f ca="1">IF(H762="","Резерв",CONCATENATE(INDIRECT(ADDRESS(3+ТС!H762,2,1,0,"ЗДВ"),FALSE)," - невыполнение команды закрыть"))</f>
        <v>Выкидная задвижка №036.4.2 - невыполнение команды закрыть</v>
      </c>
      <c r="D762" s="527"/>
      <c r="E762" s="527" t="s">
        <v>71</v>
      </c>
      <c r="F762" s="527" t="s">
        <v>64</v>
      </c>
      <c r="G762" s="645" t="s">
        <v>655</v>
      </c>
      <c r="H762" s="299">
        <v>8</v>
      </c>
      <c r="I762" s="293">
        <v>4855</v>
      </c>
    </row>
    <row r="763" spans="1:9" x14ac:dyDescent="0.25">
      <c r="A763" s="182" t="s">
        <v>3695</v>
      </c>
      <c r="B763" s="677">
        <v>761</v>
      </c>
      <c r="C763" s="545" t="str">
        <f ca="1">IF(H763="","Резерв",CONCATENATE(INDIRECT(ADDRESS(3+ТС!H763,2,1,0,"ЗДВ"),FALSE)," - невыполнение команды стоп"))</f>
        <v>Выкидная задвижка №036.4.2 - невыполнение команды стоп</v>
      </c>
      <c r="D763" s="527"/>
      <c r="E763" s="527" t="s">
        <v>71</v>
      </c>
      <c r="F763" s="527" t="s">
        <v>64</v>
      </c>
      <c r="G763" s="645" t="s">
        <v>656</v>
      </c>
      <c r="H763" s="299">
        <v>8</v>
      </c>
      <c r="I763" s="293">
        <v>4856</v>
      </c>
    </row>
    <row r="764" spans="1:9" x14ac:dyDescent="0.25">
      <c r="A764" s="182" t="s">
        <v>3696</v>
      </c>
      <c r="B764" s="677">
        <v>762</v>
      </c>
      <c r="C764" s="545" t="str">
        <f ca="1">IF(H764="","Резерв",CONCATENATE(INDIRECT(ADDRESS(3+ТС!H764,2,1,0,"ЗДВ"),FALSE)," - моментный выключатель открытия"))</f>
        <v>Выкидная задвижка №036.4.2 - моментный выключатель открытия</v>
      </c>
      <c r="D764" s="527"/>
      <c r="E764" s="527" t="s">
        <v>71</v>
      </c>
      <c r="F764" s="527" t="s">
        <v>64</v>
      </c>
      <c r="G764" s="645" t="s">
        <v>1358</v>
      </c>
      <c r="H764" s="299">
        <v>8</v>
      </c>
      <c r="I764" s="293">
        <v>4857</v>
      </c>
    </row>
    <row r="765" spans="1:9" x14ac:dyDescent="0.25">
      <c r="A765" s="182" t="s">
        <v>3697</v>
      </c>
      <c r="B765" s="677">
        <v>763</v>
      </c>
      <c r="C765" s="545" t="str">
        <f ca="1">IF(H765="","Резерв",CONCATENATE(INDIRECT(ADDRESS(3+ТС!H765,2,1,0,"ЗДВ"),FALSE)," - моментный выключатель закрытия"))</f>
        <v>Резерв</v>
      </c>
      <c r="D765" s="527"/>
      <c r="E765" s="527" t="s">
        <v>71</v>
      </c>
      <c r="F765" s="527" t="s">
        <v>64</v>
      </c>
      <c r="G765" s="645" t="s">
        <v>1359</v>
      </c>
      <c r="H765" s="299"/>
      <c r="I765" s="293">
        <v>4858</v>
      </c>
    </row>
    <row r="766" spans="1:9" x14ac:dyDescent="0.25">
      <c r="A766" s="182" t="s">
        <v>3698</v>
      </c>
      <c r="B766" s="677">
        <v>764</v>
      </c>
      <c r="C766" s="545" t="str">
        <f ca="1">IF(H766="","Резерв",CONCATENATE(INDIRECT(ADDRESS(3+ТС!H766,2,1,0,"ЗДВ"),FALSE)," - сработала муфта"))</f>
        <v>Выкидная задвижка №036.4.2 - сработала муфта</v>
      </c>
      <c r="D766" s="527"/>
      <c r="E766" s="527" t="s">
        <v>71</v>
      </c>
      <c r="F766" s="527" t="s">
        <v>64</v>
      </c>
      <c r="G766" s="645" t="s">
        <v>653</v>
      </c>
      <c r="H766" s="299">
        <v>8</v>
      </c>
      <c r="I766" s="293">
        <v>4859</v>
      </c>
    </row>
    <row r="767" spans="1:9" x14ac:dyDescent="0.25">
      <c r="A767" s="182" t="s">
        <v>3699</v>
      </c>
      <c r="B767" s="677">
        <v>765</v>
      </c>
      <c r="C767" s="545" t="str">
        <f ca="1">IF(H767="","Резерв",CONCATENATE(INDIRECT(ADDRESS(3+ТС!H767,2,1,0,"ЗДВ"),FALSE)," - неисправность"))</f>
        <v>Выкидная задвижка №036.4.2 - неисправность</v>
      </c>
      <c r="D767" s="527"/>
      <c r="E767" s="527" t="s">
        <v>71</v>
      </c>
      <c r="F767" s="527" t="s">
        <v>64</v>
      </c>
      <c r="G767" s="645" t="s">
        <v>651</v>
      </c>
      <c r="H767" s="299">
        <v>8</v>
      </c>
      <c r="I767" s="293">
        <v>4860</v>
      </c>
    </row>
    <row r="768" spans="1:9" x14ac:dyDescent="0.25">
      <c r="A768" s="182" t="s">
        <v>3700</v>
      </c>
      <c r="B768" s="677">
        <v>766</v>
      </c>
      <c r="C768" s="545" t="str">
        <f ca="1">IF(H768="","Резерв",CONCATENATE(INDIRECT(ADDRESS(3+ТС!H768,2,1,0,"ЗДВ"),FALSE)," - авария"))</f>
        <v>Выкидная задвижка №036.4.2 - авария</v>
      </c>
      <c r="D768" s="527"/>
      <c r="E768" s="527" t="s">
        <v>71</v>
      </c>
      <c r="F768" s="527" t="s">
        <v>64</v>
      </c>
      <c r="G768" s="645" t="s">
        <v>505</v>
      </c>
      <c r="H768" s="299">
        <v>8</v>
      </c>
      <c r="I768" s="293">
        <v>4861</v>
      </c>
    </row>
    <row r="769" spans="1:9" x14ac:dyDescent="0.25">
      <c r="A769" s="182" t="s">
        <v>3701</v>
      </c>
      <c r="B769" s="677">
        <v>767</v>
      </c>
      <c r="C769" s="545" t="str">
        <f ca="1">IF(H769="","Резерв",CONCATENATE(INDIRECT(ADDRESS(3+ТС!H769,2,1,0,"ЗДВ"),FALSE)," - самопроизвольное открытие"))</f>
        <v>Резерв</v>
      </c>
      <c r="D769" s="527"/>
      <c r="E769" s="527" t="s">
        <v>71</v>
      </c>
      <c r="F769" s="527" t="s">
        <v>64</v>
      </c>
      <c r="G769" s="645" t="s">
        <v>657</v>
      </c>
      <c r="H769" s="299"/>
      <c r="I769" s="293">
        <v>4862</v>
      </c>
    </row>
    <row r="770" spans="1:9" x14ac:dyDescent="0.25">
      <c r="A770" s="182" t="s">
        <v>3702</v>
      </c>
      <c r="B770" s="677">
        <v>768</v>
      </c>
      <c r="C770" s="545" t="str">
        <f ca="1">IF(H770="","Резерв",CONCATENATE(INDIRECT(ADDRESS(3+ТС!H770,2,1,0,"ЗДВ"),FALSE)," - самопроизвольное закрытие"))</f>
        <v>Резерв</v>
      </c>
      <c r="D770" s="527"/>
      <c r="E770" s="527" t="s">
        <v>71</v>
      </c>
      <c r="F770" s="527" t="s">
        <v>64</v>
      </c>
      <c r="G770" s="645" t="s">
        <v>658</v>
      </c>
      <c r="H770" s="299"/>
      <c r="I770" s="293">
        <v>4863</v>
      </c>
    </row>
    <row r="771" spans="1:9" x14ac:dyDescent="0.25">
      <c r="A771" s="182" t="s">
        <v>3703</v>
      </c>
      <c r="B771" s="677">
        <v>769</v>
      </c>
      <c r="C771" s="545" t="str">
        <f ca="1">IF(H771="","Резерв",CONCATENATE(INDIRECT(ADDRESS(3+ТС!H771,2,1,0,"ЗДВ"),FALSE)," - открыта"))</f>
        <v>Задвижка №007.1.1 - открыта</v>
      </c>
      <c r="D771" s="527"/>
      <c r="E771" s="527" t="s">
        <v>71</v>
      </c>
      <c r="F771" s="527" t="s">
        <v>64</v>
      </c>
      <c r="G771" s="645" t="s">
        <v>638</v>
      </c>
      <c r="H771" s="299">
        <v>9</v>
      </c>
      <c r="I771" s="293">
        <v>4864</v>
      </c>
    </row>
    <row r="772" spans="1:9" x14ac:dyDescent="0.25">
      <c r="A772" s="182" t="s">
        <v>3704</v>
      </c>
      <c r="B772" s="677">
        <v>770</v>
      </c>
      <c r="C772" s="545" t="str">
        <f ca="1">IF(H772="","Резерв",CONCATENATE(INDIRECT(ADDRESS(3+ТС!H772,2,1,0,"ЗДВ"),FALSE)," - закрыта"))</f>
        <v>Задвижка №007.1.1 - закрыта</v>
      </c>
      <c r="D772" s="527"/>
      <c r="E772" s="527" t="s">
        <v>71</v>
      </c>
      <c r="F772" s="527" t="s">
        <v>64</v>
      </c>
      <c r="G772" s="645" t="s">
        <v>639</v>
      </c>
      <c r="H772" s="299">
        <v>9</v>
      </c>
      <c r="I772" s="293">
        <v>4865</v>
      </c>
    </row>
    <row r="773" spans="1:9" x14ac:dyDescent="0.25">
      <c r="A773" s="182" t="s">
        <v>3705</v>
      </c>
      <c r="B773" s="677">
        <v>771</v>
      </c>
      <c r="C773" s="545" t="str">
        <f ca="1">IF(H773="","Резерв",CONCATENATE(INDIRECT(ADDRESS(3+ТС!H773,2,1,0,"ЗДВ"),FALSE)," - открывается"))</f>
        <v>Задвижка №007.1.1 - открывается</v>
      </c>
      <c r="D773" s="527"/>
      <c r="E773" s="527" t="s">
        <v>71</v>
      </c>
      <c r="F773" s="527" t="s">
        <v>64</v>
      </c>
      <c r="G773" s="645" t="s">
        <v>637</v>
      </c>
      <c r="H773" s="299">
        <v>9</v>
      </c>
      <c r="I773" s="293">
        <v>4866</v>
      </c>
    </row>
    <row r="774" spans="1:9" x14ac:dyDescent="0.25">
      <c r="A774" s="182" t="s">
        <v>3706</v>
      </c>
      <c r="B774" s="677">
        <v>772</v>
      </c>
      <c r="C774" s="545" t="str">
        <f ca="1">IF(H774="","Резерв",CONCATENATE(INDIRECT(ADDRESS(3+ТС!H774,2,1,0,"ЗДВ"),FALSE)," - закрывается"))</f>
        <v>Задвижка №007.1.1 - закрывается</v>
      </c>
      <c r="D774" s="527"/>
      <c r="E774" s="527" t="s">
        <v>71</v>
      </c>
      <c r="F774" s="527" t="s">
        <v>64</v>
      </c>
      <c r="G774" s="645" t="s">
        <v>504</v>
      </c>
      <c r="H774" s="299">
        <v>9</v>
      </c>
      <c r="I774" s="293">
        <v>4867</v>
      </c>
    </row>
    <row r="775" spans="1:9" x14ac:dyDescent="0.25">
      <c r="A775" s="182" t="s">
        <v>3707</v>
      </c>
      <c r="B775" s="677">
        <v>773</v>
      </c>
      <c r="C775" s="545" t="str">
        <f ca="1">IF(H775="","Резерв",CONCATENATE(INDIRECT(ADDRESS(3+ТС!H775,2,1,0,"ЗДВ"),FALSE)," - промежуточное положение"))</f>
        <v>Задвижка №007.1.1 - промежуточное положение</v>
      </c>
      <c r="D775" s="527"/>
      <c r="E775" s="527" t="s">
        <v>71</v>
      </c>
      <c r="F775" s="527" t="s">
        <v>64</v>
      </c>
      <c r="G775" s="645" t="s">
        <v>503</v>
      </c>
      <c r="H775" s="299">
        <v>9</v>
      </c>
      <c r="I775" s="293">
        <v>4868</v>
      </c>
    </row>
    <row r="776" spans="1:9" x14ac:dyDescent="0.25">
      <c r="A776" s="182" t="s">
        <v>3708</v>
      </c>
      <c r="B776" s="677">
        <v>774</v>
      </c>
      <c r="C776" s="545" t="str">
        <f ca="1">IF(H776="","Резерв",CONCATENATE(INDIRECT(ADDRESS(3+ТС!H776,2,1,0,"ЗДВ"),FALSE)," - контроль наличия напр. упр."))</f>
        <v>Задвижка №007.1.1 - контроль наличия напр. упр.</v>
      </c>
      <c r="D776" s="527"/>
      <c r="E776" s="527" t="s">
        <v>71</v>
      </c>
      <c r="F776" s="527" t="s">
        <v>64</v>
      </c>
      <c r="G776" s="645" t="s">
        <v>648</v>
      </c>
      <c r="H776" s="299">
        <v>9</v>
      </c>
      <c r="I776" s="293">
        <v>4869</v>
      </c>
    </row>
    <row r="777" spans="1:9" x14ac:dyDescent="0.25">
      <c r="A777" s="182" t="s">
        <v>3709</v>
      </c>
      <c r="B777" s="677">
        <v>775</v>
      </c>
      <c r="C777" s="545" t="str">
        <f ca="1">IF(H777="","Резерв",CONCATENATE(INDIRECT(ADDRESS(3+ТС!H777,2,1,0,"ЗДВ"),FALSE)," - режим управления дистанционный"))</f>
        <v>Резерв</v>
      </c>
      <c r="D777" s="527"/>
      <c r="E777" s="527" t="s">
        <v>71</v>
      </c>
      <c r="F777" s="527" t="s">
        <v>64</v>
      </c>
      <c r="G777" s="645" t="s">
        <v>642</v>
      </c>
      <c r="H777" s="299"/>
      <c r="I777" s="293">
        <v>4870</v>
      </c>
    </row>
    <row r="778" spans="1:9" x14ac:dyDescent="0.25">
      <c r="A778" s="182" t="s">
        <v>3710</v>
      </c>
      <c r="B778" s="677">
        <v>776</v>
      </c>
      <c r="C778" s="545" t="str">
        <f ca="1">IF(H778="","Резерв",CONCATENATE(INDIRECT(ADDRESS(3+ТС!H778,2,1,0,"ЗДВ"),FALSE)," - включен режим имитации"))</f>
        <v>Задвижка №007.1.1 - включен режим имитации</v>
      </c>
      <c r="D778" s="527"/>
      <c r="E778" s="527" t="s">
        <v>71</v>
      </c>
      <c r="F778" s="527" t="s">
        <v>64</v>
      </c>
      <c r="G778" s="645" t="s">
        <v>478</v>
      </c>
      <c r="H778" s="299">
        <v>9</v>
      </c>
      <c r="I778" s="293">
        <v>4871</v>
      </c>
    </row>
    <row r="779" spans="1:9" x14ac:dyDescent="0.25">
      <c r="A779" s="182" t="s">
        <v>3711</v>
      </c>
      <c r="B779" s="677">
        <v>777</v>
      </c>
      <c r="C779" s="545" t="str">
        <f ca="1">IF(H779="","Резерв",CONCATENATE(INDIRECT(ADDRESS(3+ТС!H779,2,1,0,"ЗДВ"),FALSE)," - невыполнение команды открыть"))</f>
        <v>Задвижка №007.1.1 - невыполнение команды открыть</v>
      </c>
      <c r="D779" s="527"/>
      <c r="E779" s="527" t="s">
        <v>71</v>
      </c>
      <c r="F779" s="527" t="s">
        <v>64</v>
      </c>
      <c r="G779" s="645" t="s">
        <v>654</v>
      </c>
      <c r="H779" s="299">
        <v>9</v>
      </c>
      <c r="I779" s="293">
        <v>4872</v>
      </c>
    </row>
    <row r="780" spans="1:9" x14ac:dyDescent="0.25">
      <c r="A780" s="182" t="s">
        <v>3712</v>
      </c>
      <c r="B780" s="677">
        <v>778</v>
      </c>
      <c r="C780" s="545" t="str">
        <f ca="1">IF(H780="","Резерв",CONCATENATE(INDIRECT(ADDRESS(3+ТС!H780,2,1,0,"ЗДВ"),FALSE)," - невыполнение команды закрыть"))</f>
        <v>Задвижка №007.1.1 - невыполнение команды закрыть</v>
      </c>
      <c r="D780" s="527"/>
      <c r="E780" s="527" t="s">
        <v>71</v>
      </c>
      <c r="F780" s="527" t="s">
        <v>64</v>
      </c>
      <c r="G780" s="645" t="s">
        <v>655</v>
      </c>
      <c r="H780" s="299">
        <v>9</v>
      </c>
      <c r="I780" s="293">
        <v>4873</v>
      </c>
    </row>
    <row r="781" spans="1:9" x14ac:dyDescent="0.25">
      <c r="A781" s="182" t="s">
        <v>3713</v>
      </c>
      <c r="B781" s="677">
        <v>779</v>
      </c>
      <c r="C781" s="545" t="str">
        <f ca="1">IF(H781="","Резерв",CONCATENATE(INDIRECT(ADDRESS(3+ТС!H781,2,1,0,"ЗДВ"),FALSE)," - невыполнение команды стоп"))</f>
        <v>Задвижка №007.1.1 - невыполнение команды стоп</v>
      </c>
      <c r="D781" s="527"/>
      <c r="E781" s="527" t="s">
        <v>71</v>
      </c>
      <c r="F781" s="527" t="s">
        <v>64</v>
      </c>
      <c r="G781" s="645" t="s">
        <v>656</v>
      </c>
      <c r="H781" s="299">
        <v>9</v>
      </c>
      <c r="I781" s="293">
        <v>4874</v>
      </c>
    </row>
    <row r="782" spans="1:9" x14ac:dyDescent="0.25">
      <c r="A782" s="182" t="s">
        <v>3714</v>
      </c>
      <c r="B782" s="677">
        <v>780</v>
      </c>
      <c r="C782" s="545" t="str">
        <f ca="1">IF(H782="","Резерв",CONCATENATE(INDIRECT(ADDRESS(3+ТС!H782,2,1,0,"ЗДВ"),FALSE)," - моментный выключатель открытия"))</f>
        <v>Задвижка №007.1.1 - моментный выключатель открытия</v>
      </c>
      <c r="D782" s="527"/>
      <c r="E782" s="527" t="s">
        <v>71</v>
      </c>
      <c r="F782" s="527" t="s">
        <v>64</v>
      </c>
      <c r="G782" s="645" t="s">
        <v>1358</v>
      </c>
      <c r="H782" s="299">
        <v>9</v>
      </c>
      <c r="I782" s="293">
        <v>4875</v>
      </c>
    </row>
    <row r="783" spans="1:9" x14ac:dyDescent="0.25">
      <c r="A783" s="182" t="s">
        <v>3715</v>
      </c>
      <c r="B783" s="677">
        <v>781</v>
      </c>
      <c r="C783" s="545" t="str">
        <f ca="1">IF(H783="","Резерв",CONCATENATE(INDIRECT(ADDRESS(3+ТС!H783,2,1,0,"ЗДВ"),FALSE)," - моментный выключатель закрытия"))</f>
        <v>Задвижка №007.1.1 - моментный выключатель закрытия</v>
      </c>
      <c r="D783" s="527"/>
      <c r="E783" s="527" t="s">
        <v>71</v>
      </c>
      <c r="F783" s="527" t="s">
        <v>64</v>
      </c>
      <c r="G783" s="645" t="s">
        <v>1359</v>
      </c>
      <c r="H783" s="299">
        <v>9</v>
      </c>
      <c r="I783" s="293">
        <v>4876</v>
      </c>
    </row>
    <row r="784" spans="1:9" x14ac:dyDescent="0.25">
      <c r="A784" s="182" t="s">
        <v>3716</v>
      </c>
      <c r="B784" s="677">
        <v>782</v>
      </c>
      <c r="C784" s="545" t="str">
        <f ca="1">IF(H784="","Резерв",CONCATENATE(INDIRECT(ADDRESS(3+ТС!H784,2,1,0,"ЗДВ"),FALSE)," - сработала муфта"))</f>
        <v>Резерв</v>
      </c>
      <c r="D784" s="527"/>
      <c r="E784" s="527" t="s">
        <v>71</v>
      </c>
      <c r="F784" s="527" t="s">
        <v>64</v>
      </c>
      <c r="G784" s="645" t="s">
        <v>653</v>
      </c>
      <c r="H784" s="299"/>
      <c r="I784" s="293">
        <v>4877</v>
      </c>
    </row>
    <row r="785" spans="1:9" x14ac:dyDescent="0.25">
      <c r="A785" s="182" t="s">
        <v>3717</v>
      </c>
      <c r="B785" s="677">
        <v>783</v>
      </c>
      <c r="C785" s="545" t="str">
        <f ca="1">IF(H785="","Резерв",CONCATENATE(INDIRECT(ADDRESS(3+ТС!H785,2,1,0,"ЗДВ"),FALSE)," - неисправность"))</f>
        <v>Задвижка №007.1.1 - неисправность</v>
      </c>
      <c r="D785" s="527"/>
      <c r="E785" s="527" t="s">
        <v>71</v>
      </c>
      <c r="F785" s="527" t="s">
        <v>64</v>
      </c>
      <c r="G785" s="645" t="s">
        <v>651</v>
      </c>
      <c r="H785" s="299">
        <v>9</v>
      </c>
      <c r="I785" s="293">
        <v>4878</v>
      </c>
    </row>
    <row r="786" spans="1:9" x14ac:dyDescent="0.25">
      <c r="A786" s="182" t="s">
        <v>3718</v>
      </c>
      <c r="B786" s="677">
        <v>784</v>
      </c>
      <c r="C786" s="545" t="str">
        <f ca="1">IF(H786="","Резерв",CONCATENATE(INDIRECT(ADDRESS(3+ТС!H786,2,1,0,"ЗДВ"),FALSE)," - авария"))</f>
        <v>Задвижка №007.1.1 - авария</v>
      </c>
      <c r="D786" s="527"/>
      <c r="E786" s="527" t="s">
        <v>71</v>
      </c>
      <c r="F786" s="527" t="s">
        <v>64</v>
      </c>
      <c r="G786" s="645" t="s">
        <v>505</v>
      </c>
      <c r="H786" s="299">
        <v>9</v>
      </c>
      <c r="I786" s="293">
        <v>4879</v>
      </c>
    </row>
    <row r="787" spans="1:9" x14ac:dyDescent="0.25">
      <c r="A787" s="182" t="s">
        <v>3719</v>
      </c>
      <c r="B787" s="677">
        <v>785</v>
      </c>
      <c r="C787" s="545" t="str">
        <f ca="1">IF(H787="","Резерв",CONCATENATE(INDIRECT(ADDRESS(3+ТС!H787,2,1,0,"ЗДВ"),FALSE)," - самопроизвольное открытие"))</f>
        <v>Резерв</v>
      </c>
      <c r="D787" s="527"/>
      <c r="E787" s="527" t="s">
        <v>71</v>
      </c>
      <c r="F787" s="527" t="s">
        <v>64</v>
      </c>
      <c r="G787" s="645" t="s">
        <v>657</v>
      </c>
      <c r="H787" s="299"/>
      <c r="I787" s="293">
        <v>4880</v>
      </c>
    </row>
    <row r="788" spans="1:9" x14ac:dyDescent="0.25">
      <c r="A788" s="182" t="s">
        <v>3720</v>
      </c>
      <c r="B788" s="677">
        <v>786</v>
      </c>
      <c r="C788" s="545" t="str">
        <f ca="1">IF(H788="","Резерв",CONCATENATE(INDIRECT(ADDRESS(3+ТС!H788,2,1,0,"ЗДВ"),FALSE)," - самопроизвольное закрытие"))</f>
        <v>Резерв</v>
      </c>
      <c r="D788" s="527"/>
      <c r="E788" s="527" t="s">
        <v>71</v>
      </c>
      <c r="F788" s="527" t="s">
        <v>64</v>
      </c>
      <c r="G788" s="645" t="s">
        <v>658</v>
      </c>
      <c r="H788" s="299"/>
      <c r="I788" s="293">
        <v>4881</v>
      </c>
    </row>
    <row r="789" spans="1:9" x14ac:dyDescent="0.25">
      <c r="A789" s="182" t="s">
        <v>3721</v>
      </c>
      <c r="B789" s="677">
        <v>787</v>
      </c>
      <c r="C789" s="545" t="str">
        <f ca="1">IF(H789="","Резерв",CONCATENATE(INDIRECT(ADDRESS(3+ТС!H789,2,1,0,"ЗДВ"),FALSE)," - открыта"))</f>
        <v>Задвижка №007.1.2 - открыта</v>
      </c>
      <c r="D789" s="527"/>
      <c r="E789" s="527" t="s">
        <v>71</v>
      </c>
      <c r="F789" s="527" t="s">
        <v>64</v>
      </c>
      <c r="G789" s="645" t="s">
        <v>638</v>
      </c>
      <c r="H789" s="299">
        <v>10</v>
      </c>
      <c r="I789" s="293">
        <v>4882</v>
      </c>
    </row>
    <row r="790" spans="1:9" x14ac:dyDescent="0.25">
      <c r="A790" s="182" t="s">
        <v>3722</v>
      </c>
      <c r="B790" s="677">
        <v>788</v>
      </c>
      <c r="C790" s="545" t="str">
        <f ca="1">IF(H790="","Резерв",CONCATENATE(INDIRECT(ADDRESS(3+ТС!H790,2,1,0,"ЗДВ"),FALSE)," - закрыта"))</f>
        <v>Задвижка №007.1.2 - закрыта</v>
      </c>
      <c r="D790" s="527"/>
      <c r="E790" s="527" t="s">
        <v>71</v>
      </c>
      <c r="F790" s="527" t="s">
        <v>64</v>
      </c>
      <c r="G790" s="645" t="s">
        <v>639</v>
      </c>
      <c r="H790" s="299">
        <v>10</v>
      </c>
      <c r="I790" s="293">
        <v>4883</v>
      </c>
    </row>
    <row r="791" spans="1:9" x14ac:dyDescent="0.25">
      <c r="A791" s="182" t="s">
        <v>3723</v>
      </c>
      <c r="B791" s="677">
        <v>789</v>
      </c>
      <c r="C791" s="545" t="str">
        <f ca="1">IF(H791="","Резерв",CONCATENATE(INDIRECT(ADDRESS(3+ТС!H791,2,1,0,"ЗДВ"),FALSE)," - открывается"))</f>
        <v>Задвижка №007.1.2 - открывается</v>
      </c>
      <c r="D791" s="527"/>
      <c r="E791" s="527" t="s">
        <v>71</v>
      </c>
      <c r="F791" s="527" t="s">
        <v>64</v>
      </c>
      <c r="G791" s="645" t="s">
        <v>637</v>
      </c>
      <c r="H791" s="299">
        <v>10</v>
      </c>
      <c r="I791" s="293">
        <v>4884</v>
      </c>
    </row>
    <row r="792" spans="1:9" x14ac:dyDescent="0.25">
      <c r="A792" s="182" t="s">
        <v>3724</v>
      </c>
      <c r="B792" s="677">
        <v>790</v>
      </c>
      <c r="C792" s="545" t="str">
        <f ca="1">IF(H792="","Резерв",CONCATENATE(INDIRECT(ADDRESS(3+ТС!H792,2,1,0,"ЗДВ"),FALSE)," - закрывается"))</f>
        <v>Задвижка №007.1.2 - закрывается</v>
      </c>
      <c r="D792" s="527"/>
      <c r="E792" s="527" t="s">
        <v>71</v>
      </c>
      <c r="F792" s="527" t="s">
        <v>64</v>
      </c>
      <c r="G792" s="645" t="s">
        <v>504</v>
      </c>
      <c r="H792" s="299">
        <v>10</v>
      </c>
      <c r="I792" s="293">
        <v>4885</v>
      </c>
    </row>
    <row r="793" spans="1:9" x14ac:dyDescent="0.25">
      <c r="A793" s="182" t="s">
        <v>3725</v>
      </c>
      <c r="B793" s="677">
        <v>791</v>
      </c>
      <c r="C793" s="545" t="str">
        <f ca="1">IF(H793="","Резерв",CONCATENATE(INDIRECT(ADDRESS(3+ТС!H793,2,1,0,"ЗДВ"),FALSE)," - промежуточное положение"))</f>
        <v>Задвижка №007.1.2 - промежуточное положение</v>
      </c>
      <c r="D793" s="527"/>
      <c r="E793" s="527" t="s">
        <v>71</v>
      </c>
      <c r="F793" s="527" t="s">
        <v>64</v>
      </c>
      <c r="G793" s="645" t="s">
        <v>503</v>
      </c>
      <c r="H793" s="299">
        <v>10</v>
      </c>
      <c r="I793" s="293">
        <v>4886</v>
      </c>
    </row>
    <row r="794" spans="1:9" x14ac:dyDescent="0.25">
      <c r="A794" s="182" t="s">
        <v>3726</v>
      </c>
      <c r="B794" s="677">
        <v>792</v>
      </c>
      <c r="C794" s="545" t="str">
        <f ca="1">IF(H794="","Резерв",CONCATENATE(INDIRECT(ADDRESS(3+ТС!H794,2,1,0,"ЗДВ"),FALSE)," - контроль наличия напр. упр."))</f>
        <v>Задвижка №007.1.2 - контроль наличия напр. упр.</v>
      </c>
      <c r="D794" s="527"/>
      <c r="E794" s="527" t="s">
        <v>71</v>
      </c>
      <c r="F794" s="527" t="s">
        <v>64</v>
      </c>
      <c r="G794" s="645" t="s">
        <v>648</v>
      </c>
      <c r="H794" s="299">
        <v>10</v>
      </c>
      <c r="I794" s="293">
        <v>4887</v>
      </c>
    </row>
    <row r="795" spans="1:9" x14ac:dyDescent="0.25">
      <c r="A795" s="182" t="s">
        <v>3727</v>
      </c>
      <c r="B795" s="677">
        <v>793</v>
      </c>
      <c r="C795" s="545" t="str">
        <f ca="1">IF(H795="","Резерв",CONCATENATE(INDIRECT(ADDRESS(3+ТС!H795,2,1,0,"ЗДВ"),FALSE)," - режим управления дистанционный"))</f>
        <v>Резерв</v>
      </c>
      <c r="D795" s="527"/>
      <c r="E795" s="527" t="s">
        <v>71</v>
      </c>
      <c r="F795" s="527" t="s">
        <v>64</v>
      </c>
      <c r="G795" s="645" t="s">
        <v>642</v>
      </c>
      <c r="H795" s="299"/>
      <c r="I795" s="293">
        <v>4888</v>
      </c>
    </row>
    <row r="796" spans="1:9" x14ac:dyDescent="0.25">
      <c r="A796" s="182" t="s">
        <v>3728</v>
      </c>
      <c r="B796" s="677">
        <v>794</v>
      </c>
      <c r="C796" s="545" t="str">
        <f ca="1">IF(H796="","Резерв",CONCATENATE(INDIRECT(ADDRESS(3+ТС!H796,2,1,0,"ЗДВ"),FALSE)," - включен режим имитации"))</f>
        <v>Задвижка №007.1.2 - включен режим имитации</v>
      </c>
      <c r="D796" s="527"/>
      <c r="E796" s="527" t="s">
        <v>71</v>
      </c>
      <c r="F796" s="527" t="s">
        <v>64</v>
      </c>
      <c r="G796" s="645" t="s">
        <v>478</v>
      </c>
      <c r="H796" s="299">
        <v>10</v>
      </c>
      <c r="I796" s="293">
        <v>4889</v>
      </c>
    </row>
    <row r="797" spans="1:9" x14ac:dyDescent="0.25">
      <c r="A797" s="182" t="s">
        <v>3729</v>
      </c>
      <c r="B797" s="677">
        <v>795</v>
      </c>
      <c r="C797" s="545" t="str">
        <f ca="1">IF(H797="","Резерв",CONCATENATE(INDIRECT(ADDRESS(3+ТС!H797,2,1,0,"ЗДВ"),FALSE)," - невыполнение команды открыть"))</f>
        <v>Задвижка №007.1.2 - невыполнение команды открыть</v>
      </c>
      <c r="D797" s="527"/>
      <c r="E797" s="527" t="s">
        <v>71</v>
      </c>
      <c r="F797" s="527" t="s">
        <v>64</v>
      </c>
      <c r="G797" s="645" t="s">
        <v>654</v>
      </c>
      <c r="H797" s="299">
        <v>10</v>
      </c>
      <c r="I797" s="293">
        <v>4890</v>
      </c>
    </row>
    <row r="798" spans="1:9" x14ac:dyDescent="0.25">
      <c r="A798" s="182" t="s">
        <v>3730</v>
      </c>
      <c r="B798" s="677">
        <v>796</v>
      </c>
      <c r="C798" s="545" t="str">
        <f ca="1">IF(H798="","Резерв",CONCATENATE(INDIRECT(ADDRESS(3+ТС!H798,2,1,0,"ЗДВ"),FALSE)," - невыполнение команды закрыть"))</f>
        <v>Задвижка №007.1.2 - невыполнение команды закрыть</v>
      </c>
      <c r="D798" s="527"/>
      <c r="E798" s="527" t="s">
        <v>71</v>
      </c>
      <c r="F798" s="527" t="s">
        <v>64</v>
      </c>
      <c r="G798" s="645" t="s">
        <v>655</v>
      </c>
      <c r="H798" s="299">
        <v>10</v>
      </c>
      <c r="I798" s="293">
        <v>4891</v>
      </c>
    </row>
    <row r="799" spans="1:9" x14ac:dyDescent="0.25">
      <c r="A799" s="182" t="s">
        <v>3731</v>
      </c>
      <c r="B799" s="677">
        <v>797</v>
      </c>
      <c r="C799" s="545" t="str">
        <f ca="1">IF(H799="","Резерв",CONCATENATE(INDIRECT(ADDRESS(3+ТС!H799,2,1,0,"ЗДВ"),FALSE)," - невыполнение команды стоп"))</f>
        <v>Задвижка №007.1.2 - невыполнение команды стоп</v>
      </c>
      <c r="D799" s="527"/>
      <c r="E799" s="527" t="s">
        <v>71</v>
      </c>
      <c r="F799" s="527" t="s">
        <v>64</v>
      </c>
      <c r="G799" s="645" t="s">
        <v>656</v>
      </c>
      <c r="H799" s="299">
        <v>10</v>
      </c>
      <c r="I799" s="293">
        <v>4892</v>
      </c>
    </row>
    <row r="800" spans="1:9" x14ac:dyDescent="0.25">
      <c r="A800" s="182" t="s">
        <v>3732</v>
      </c>
      <c r="B800" s="677">
        <v>798</v>
      </c>
      <c r="C800" s="545" t="str">
        <f ca="1">IF(H800="","Резерв",CONCATENATE(INDIRECT(ADDRESS(3+ТС!H800,2,1,0,"ЗДВ"),FALSE)," - моментный выключатель открытия"))</f>
        <v>Задвижка №007.1.2 - моментный выключатель открытия</v>
      </c>
      <c r="D800" s="527"/>
      <c r="E800" s="527" t="s">
        <v>71</v>
      </c>
      <c r="F800" s="527" t="s">
        <v>64</v>
      </c>
      <c r="G800" s="645" t="s">
        <v>1358</v>
      </c>
      <c r="H800" s="299">
        <v>10</v>
      </c>
      <c r="I800" s="293">
        <v>4893</v>
      </c>
    </row>
    <row r="801" spans="1:9" x14ac:dyDescent="0.25">
      <c r="A801" s="182" t="s">
        <v>3733</v>
      </c>
      <c r="B801" s="677">
        <v>799</v>
      </c>
      <c r="C801" s="545" t="str">
        <f ca="1">IF(H801="","Резерв",CONCATENATE(INDIRECT(ADDRESS(3+ТС!H801,2,1,0,"ЗДВ"),FALSE)," - моментный выключатель закрытия"))</f>
        <v>Задвижка №007.1.2 - моментный выключатель закрытия</v>
      </c>
      <c r="D801" s="527"/>
      <c r="E801" s="527" t="s">
        <v>71</v>
      </c>
      <c r="F801" s="527" t="s">
        <v>64</v>
      </c>
      <c r="G801" s="645" t="s">
        <v>1359</v>
      </c>
      <c r="H801" s="299">
        <v>10</v>
      </c>
      <c r="I801" s="293">
        <v>4894</v>
      </c>
    </row>
    <row r="802" spans="1:9" x14ac:dyDescent="0.25">
      <c r="A802" s="182" t="s">
        <v>3734</v>
      </c>
      <c r="B802" s="677">
        <v>800</v>
      </c>
      <c r="C802" s="545" t="str">
        <f ca="1">IF(H802="","Резерв",CONCATENATE(INDIRECT(ADDRESS(3+ТС!H802,2,1,0,"ЗДВ"),FALSE)," - сработала муфта"))</f>
        <v>Резерв</v>
      </c>
      <c r="D802" s="527"/>
      <c r="E802" s="527" t="s">
        <v>71</v>
      </c>
      <c r="F802" s="527" t="s">
        <v>64</v>
      </c>
      <c r="G802" s="645" t="s">
        <v>653</v>
      </c>
      <c r="H802" s="299"/>
      <c r="I802" s="293">
        <v>4895</v>
      </c>
    </row>
    <row r="803" spans="1:9" x14ac:dyDescent="0.25">
      <c r="A803" s="182" t="s">
        <v>3735</v>
      </c>
      <c r="B803" s="677">
        <v>801</v>
      </c>
      <c r="C803" s="545" t="str">
        <f ca="1">IF(H803="","Резерв",CONCATENATE(INDIRECT(ADDRESS(3+ТС!H803,2,1,0,"ЗДВ"),FALSE)," - неисправность"))</f>
        <v>Задвижка №007.1.2 - неисправность</v>
      </c>
      <c r="D803" s="527"/>
      <c r="E803" s="527" t="s">
        <v>71</v>
      </c>
      <c r="F803" s="527" t="s">
        <v>64</v>
      </c>
      <c r="G803" s="645" t="s">
        <v>651</v>
      </c>
      <c r="H803" s="299">
        <v>10</v>
      </c>
      <c r="I803" s="293">
        <v>4896</v>
      </c>
    </row>
    <row r="804" spans="1:9" x14ac:dyDescent="0.25">
      <c r="A804" s="182" t="s">
        <v>3736</v>
      </c>
      <c r="B804" s="677">
        <v>802</v>
      </c>
      <c r="C804" s="545" t="str">
        <f ca="1">IF(H804="","Резерв",CONCATENATE(INDIRECT(ADDRESS(3+ТС!H804,2,1,0,"ЗДВ"),FALSE)," - авария"))</f>
        <v>Задвижка №007.1.2 - авария</v>
      </c>
      <c r="D804" s="527"/>
      <c r="E804" s="527" t="s">
        <v>71</v>
      </c>
      <c r="F804" s="527" t="s">
        <v>64</v>
      </c>
      <c r="G804" s="645" t="s">
        <v>505</v>
      </c>
      <c r="H804" s="299">
        <v>10</v>
      </c>
      <c r="I804" s="293">
        <v>4897</v>
      </c>
    </row>
    <row r="805" spans="1:9" x14ac:dyDescent="0.25">
      <c r="A805" s="182" t="s">
        <v>3737</v>
      </c>
      <c r="B805" s="677">
        <v>803</v>
      </c>
      <c r="C805" s="545" t="str">
        <f ca="1">IF(H805="","Резерв",CONCATENATE(INDIRECT(ADDRESS(3+ТС!H805,2,1,0,"ЗДВ"),FALSE)," - самопроизвольное открытие"))</f>
        <v>Резерв</v>
      </c>
      <c r="D805" s="527"/>
      <c r="E805" s="527" t="s">
        <v>71</v>
      </c>
      <c r="F805" s="527" t="s">
        <v>64</v>
      </c>
      <c r="G805" s="645" t="s">
        <v>657</v>
      </c>
      <c r="H805" s="299"/>
      <c r="I805" s="293">
        <v>4898</v>
      </c>
    </row>
    <row r="806" spans="1:9" x14ac:dyDescent="0.25">
      <c r="A806" s="182" t="s">
        <v>3738</v>
      </c>
      <c r="B806" s="677">
        <v>804</v>
      </c>
      <c r="C806" s="545" t="str">
        <f ca="1">IF(H806="","Резерв",CONCATENATE(INDIRECT(ADDRESS(3+ТС!H806,2,1,0,"ЗДВ"),FALSE)," - самопроизвольное закрытие"))</f>
        <v>Резерв</v>
      </c>
      <c r="D806" s="527"/>
      <c r="E806" s="527" t="s">
        <v>71</v>
      </c>
      <c r="F806" s="527" t="s">
        <v>64</v>
      </c>
      <c r="G806" s="645" t="s">
        <v>658</v>
      </c>
      <c r="H806" s="299"/>
      <c r="I806" s="293">
        <v>4899</v>
      </c>
    </row>
    <row r="807" spans="1:9" x14ac:dyDescent="0.25">
      <c r="A807" s="182" t="s">
        <v>3739</v>
      </c>
      <c r="B807" s="677">
        <v>805</v>
      </c>
      <c r="C807" s="545" t="str">
        <f ca="1">IF(H807="","Резерв",CONCATENATE(INDIRECT(ADDRESS(3+ТС!H807,2,1,0,"ЗДВ"),FALSE)," - открыта"))</f>
        <v>Задвижка №007.2.1 - открыта</v>
      </c>
      <c r="D807" s="527"/>
      <c r="E807" s="527" t="s">
        <v>71</v>
      </c>
      <c r="F807" s="527" t="s">
        <v>64</v>
      </c>
      <c r="G807" s="645" t="s">
        <v>638</v>
      </c>
      <c r="H807" s="299">
        <v>11</v>
      </c>
      <c r="I807" s="293">
        <v>4900</v>
      </c>
    </row>
    <row r="808" spans="1:9" x14ac:dyDescent="0.25">
      <c r="A808" s="182" t="s">
        <v>3740</v>
      </c>
      <c r="B808" s="677">
        <v>806</v>
      </c>
      <c r="C808" s="545" t="str">
        <f ca="1">IF(H808="","Резерв",CONCATENATE(INDIRECT(ADDRESS(3+ТС!H808,2,1,0,"ЗДВ"),FALSE)," - закрыта"))</f>
        <v>Задвижка №007.2.1 - закрыта</v>
      </c>
      <c r="D808" s="527"/>
      <c r="E808" s="527" t="s">
        <v>71</v>
      </c>
      <c r="F808" s="527" t="s">
        <v>64</v>
      </c>
      <c r="G808" s="645" t="s">
        <v>639</v>
      </c>
      <c r="H808" s="299">
        <v>11</v>
      </c>
      <c r="I808" s="293">
        <v>4901</v>
      </c>
    </row>
    <row r="809" spans="1:9" x14ac:dyDescent="0.25">
      <c r="A809" s="182" t="s">
        <v>3741</v>
      </c>
      <c r="B809" s="677">
        <v>807</v>
      </c>
      <c r="C809" s="545" t="str">
        <f ca="1">IF(H809="","Резерв",CONCATENATE(INDIRECT(ADDRESS(3+ТС!H809,2,1,0,"ЗДВ"),FALSE)," - открывается"))</f>
        <v>Задвижка №007.2.1 - открывается</v>
      </c>
      <c r="D809" s="527"/>
      <c r="E809" s="527" t="s">
        <v>71</v>
      </c>
      <c r="F809" s="527" t="s">
        <v>64</v>
      </c>
      <c r="G809" s="645" t="s">
        <v>637</v>
      </c>
      <c r="H809" s="299">
        <v>11</v>
      </c>
      <c r="I809" s="293">
        <v>4902</v>
      </c>
    </row>
    <row r="810" spans="1:9" x14ac:dyDescent="0.25">
      <c r="A810" s="182" t="s">
        <v>3742</v>
      </c>
      <c r="B810" s="677">
        <v>808</v>
      </c>
      <c r="C810" s="545" t="str">
        <f ca="1">IF(H810="","Резерв",CONCATENATE(INDIRECT(ADDRESS(3+ТС!H810,2,1,0,"ЗДВ"),FALSE)," - закрывается"))</f>
        <v>Задвижка №007.2.1 - закрывается</v>
      </c>
      <c r="D810" s="527"/>
      <c r="E810" s="527" t="s">
        <v>71</v>
      </c>
      <c r="F810" s="527" t="s">
        <v>64</v>
      </c>
      <c r="G810" s="645" t="s">
        <v>504</v>
      </c>
      <c r="H810" s="299">
        <v>11</v>
      </c>
      <c r="I810" s="293">
        <v>4903</v>
      </c>
    </row>
    <row r="811" spans="1:9" x14ac:dyDescent="0.25">
      <c r="A811" s="182" t="s">
        <v>3743</v>
      </c>
      <c r="B811" s="677">
        <v>809</v>
      </c>
      <c r="C811" s="545" t="str">
        <f ca="1">IF(H811="","Резерв",CONCATENATE(INDIRECT(ADDRESS(3+ТС!H811,2,1,0,"ЗДВ"),FALSE)," - промежуточное положение"))</f>
        <v>Задвижка №007.2.1 - промежуточное положение</v>
      </c>
      <c r="D811" s="527"/>
      <c r="E811" s="527" t="s">
        <v>71</v>
      </c>
      <c r="F811" s="527" t="s">
        <v>64</v>
      </c>
      <c r="G811" s="645" t="s">
        <v>503</v>
      </c>
      <c r="H811" s="299">
        <v>11</v>
      </c>
      <c r="I811" s="293">
        <v>4904</v>
      </c>
    </row>
    <row r="812" spans="1:9" x14ac:dyDescent="0.25">
      <c r="A812" s="182" t="s">
        <v>3744</v>
      </c>
      <c r="B812" s="677">
        <v>810</v>
      </c>
      <c r="C812" s="545" t="str">
        <f ca="1">IF(H812="","Резерв",CONCATENATE(INDIRECT(ADDRESS(3+ТС!H812,2,1,0,"ЗДВ"),FALSE)," - контроль наличия напр. упр."))</f>
        <v>Задвижка №007.2.1 - контроль наличия напр. упр.</v>
      </c>
      <c r="D812" s="527"/>
      <c r="E812" s="527" t="s">
        <v>71</v>
      </c>
      <c r="F812" s="527" t="s">
        <v>64</v>
      </c>
      <c r="G812" s="645" t="s">
        <v>648</v>
      </c>
      <c r="H812" s="299">
        <v>11</v>
      </c>
      <c r="I812" s="293">
        <v>4905</v>
      </c>
    </row>
    <row r="813" spans="1:9" x14ac:dyDescent="0.25">
      <c r="A813" s="182" t="s">
        <v>3745</v>
      </c>
      <c r="B813" s="677">
        <v>811</v>
      </c>
      <c r="C813" s="545" t="str">
        <f ca="1">IF(H813="","Резерв",CONCATENATE(INDIRECT(ADDRESS(3+ТС!H813,2,1,0,"ЗДВ"),FALSE)," - режим управления дистанционный"))</f>
        <v>Резерв</v>
      </c>
      <c r="D813" s="527"/>
      <c r="E813" s="527" t="s">
        <v>71</v>
      </c>
      <c r="F813" s="527" t="s">
        <v>64</v>
      </c>
      <c r="G813" s="645" t="s">
        <v>642</v>
      </c>
      <c r="H813" s="299"/>
      <c r="I813" s="293">
        <v>4906</v>
      </c>
    </row>
    <row r="814" spans="1:9" x14ac:dyDescent="0.25">
      <c r="A814" s="182" t="s">
        <v>3746</v>
      </c>
      <c r="B814" s="677">
        <v>812</v>
      </c>
      <c r="C814" s="545" t="str">
        <f ca="1">IF(H814="","Резерв",CONCATENATE(INDIRECT(ADDRESS(3+ТС!H814,2,1,0,"ЗДВ"),FALSE)," - включен режим имитации"))</f>
        <v>Задвижка №007.2.1 - включен режим имитации</v>
      </c>
      <c r="D814" s="527"/>
      <c r="E814" s="527" t="s">
        <v>71</v>
      </c>
      <c r="F814" s="527" t="s">
        <v>64</v>
      </c>
      <c r="G814" s="645" t="s">
        <v>478</v>
      </c>
      <c r="H814" s="299">
        <v>11</v>
      </c>
      <c r="I814" s="293">
        <v>4907</v>
      </c>
    </row>
    <row r="815" spans="1:9" x14ac:dyDescent="0.25">
      <c r="A815" s="182" t="s">
        <v>3747</v>
      </c>
      <c r="B815" s="677">
        <v>813</v>
      </c>
      <c r="C815" s="545" t="str">
        <f ca="1">IF(H815="","Резерв",CONCATENATE(INDIRECT(ADDRESS(3+ТС!H815,2,1,0,"ЗДВ"),FALSE)," - невыполнение команды открыть"))</f>
        <v>Задвижка №007.2.1 - невыполнение команды открыть</v>
      </c>
      <c r="D815" s="527"/>
      <c r="E815" s="527" t="s">
        <v>71</v>
      </c>
      <c r="F815" s="527" t="s">
        <v>64</v>
      </c>
      <c r="G815" s="645" t="s">
        <v>654</v>
      </c>
      <c r="H815" s="299">
        <v>11</v>
      </c>
      <c r="I815" s="293">
        <v>4908</v>
      </c>
    </row>
    <row r="816" spans="1:9" x14ac:dyDescent="0.25">
      <c r="A816" s="182" t="s">
        <v>3748</v>
      </c>
      <c r="B816" s="677">
        <v>814</v>
      </c>
      <c r="C816" s="545" t="str">
        <f ca="1">IF(H816="","Резерв",CONCATENATE(INDIRECT(ADDRESS(3+ТС!H816,2,1,0,"ЗДВ"),FALSE)," - невыполнение команды закрыть"))</f>
        <v>Задвижка №007.2.1 - невыполнение команды закрыть</v>
      </c>
      <c r="D816" s="527"/>
      <c r="E816" s="527" t="s">
        <v>71</v>
      </c>
      <c r="F816" s="527" t="s">
        <v>64</v>
      </c>
      <c r="G816" s="645" t="s">
        <v>655</v>
      </c>
      <c r="H816" s="299">
        <v>11</v>
      </c>
      <c r="I816" s="293">
        <v>4909</v>
      </c>
    </row>
    <row r="817" spans="1:9" x14ac:dyDescent="0.25">
      <c r="A817" s="182" t="s">
        <v>3749</v>
      </c>
      <c r="B817" s="677">
        <v>815</v>
      </c>
      <c r="C817" s="545" t="str">
        <f ca="1">IF(H817="","Резерв",CONCATENATE(INDIRECT(ADDRESS(3+ТС!H817,2,1,0,"ЗДВ"),FALSE)," - невыполнение команды стоп"))</f>
        <v>Задвижка №007.2.1 - невыполнение команды стоп</v>
      </c>
      <c r="D817" s="527"/>
      <c r="E817" s="527" t="s">
        <v>71</v>
      </c>
      <c r="F817" s="527" t="s">
        <v>64</v>
      </c>
      <c r="G817" s="645" t="s">
        <v>656</v>
      </c>
      <c r="H817" s="299">
        <v>11</v>
      </c>
      <c r="I817" s="293">
        <v>4910</v>
      </c>
    </row>
    <row r="818" spans="1:9" x14ac:dyDescent="0.25">
      <c r="A818" s="182" t="s">
        <v>3750</v>
      </c>
      <c r="B818" s="677">
        <v>816</v>
      </c>
      <c r="C818" s="545" t="str">
        <f ca="1">IF(H818="","Резерв",CONCATENATE(INDIRECT(ADDRESS(3+ТС!H818,2,1,0,"ЗДВ"),FALSE)," - моментный выключатель открытия"))</f>
        <v>Задвижка №007.2.1 - моментный выключатель открытия</v>
      </c>
      <c r="D818" s="527"/>
      <c r="E818" s="527" t="s">
        <v>71</v>
      </c>
      <c r="F818" s="527" t="s">
        <v>64</v>
      </c>
      <c r="G818" s="645" t="s">
        <v>1358</v>
      </c>
      <c r="H818" s="299">
        <v>11</v>
      </c>
      <c r="I818" s="293">
        <v>4911</v>
      </c>
    </row>
    <row r="819" spans="1:9" x14ac:dyDescent="0.25">
      <c r="A819" s="182" t="s">
        <v>3751</v>
      </c>
      <c r="B819" s="677">
        <v>817</v>
      </c>
      <c r="C819" s="545" t="str">
        <f ca="1">IF(H819="","Резерв",CONCATENATE(INDIRECT(ADDRESS(3+ТС!H819,2,1,0,"ЗДВ"),FALSE)," - моментный выключатель закрытия"))</f>
        <v>Задвижка №007.2.1 - моментный выключатель закрытия</v>
      </c>
      <c r="D819" s="527"/>
      <c r="E819" s="527" t="s">
        <v>71</v>
      </c>
      <c r="F819" s="527" t="s">
        <v>64</v>
      </c>
      <c r="G819" s="645" t="s">
        <v>1359</v>
      </c>
      <c r="H819" s="299">
        <v>11</v>
      </c>
      <c r="I819" s="293">
        <v>4912</v>
      </c>
    </row>
    <row r="820" spans="1:9" x14ac:dyDescent="0.25">
      <c r="A820" s="182" t="s">
        <v>3752</v>
      </c>
      <c r="B820" s="677">
        <v>818</v>
      </c>
      <c r="C820" s="545" t="str">
        <f ca="1">IF(H820="","Резерв",CONCATENATE(INDIRECT(ADDRESS(3+ТС!H820,2,1,0,"ЗДВ"),FALSE)," - сработала муфта"))</f>
        <v>Резерв</v>
      </c>
      <c r="D820" s="527"/>
      <c r="E820" s="527" t="s">
        <v>71</v>
      </c>
      <c r="F820" s="527" t="s">
        <v>64</v>
      </c>
      <c r="G820" s="645" t="s">
        <v>653</v>
      </c>
      <c r="H820" s="299"/>
      <c r="I820" s="293">
        <v>4913</v>
      </c>
    </row>
    <row r="821" spans="1:9" x14ac:dyDescent="0.25">
      <c r="A821" s="182" t="s">
        <v>3753</v>
      </c>
      <c r="B821" s="677">
        <v>819</v>
      </c>
      <c r="C821" s="545" t="str">
        <f ca="1">IF(H821="","Резерв",CONCATENATE(INDIRECT(ADDRESS(3+ТС!H821,2,1,0,"ЗДВ"),FALSE)," - неисправность"))</f>
        <v>Задвижка №007.2.1 - неисправность</v>
      </c>
      <c r="D821" s="527"/>
      <c r="E821" s="527" t="s">
        <v>71</v>
      </c>
      <c r="F821" s="527" t="s">
        <v>64</v>
      </c>
      <c r="G821" s="645" t="s">
        <v>651</v>
      </c>
      <c r="H821" s="299">
        <v>11</v>
      </c>
      <c r="I821" s="293">
        <v>4914</v>
      </c>
    </row>
    <row r="822" spans="1:9" x14ac:dyDescent="0.25">
      <c r="A822" s="182" t="s">
        <v>3754</v>
      </c>
      <c r="B822" s="677">
        <v>820</v>
      </c>
      <c r="C822" s="545" t="str">
        <f ca="1">IF(H822="","Резерв",CONCATENATE(INDIRECT(ADDRESS(3+ТС!H822,2,1,0,"ЗДВ"),FALSE)," - авария"))</f>
        <v>Задвижка №007.2.1 - авария</v>
      </c>
      <c r="D822" s="527"/>
      <c r="E822" s="527" t="s">
        <v>71</v>
      </c>
      <c r="F822" s="527" t="s">
        <v>64</v>
      </c>
      <c r="G822" s="645" t="s">
        <v>505</v>
      </c>
      <c r="H822" s="299">
        <v>11</v>
      </c>
      <c r="I822" s="293">
        <v>4915</v>
      </c>
    </row>
    <row r="823" spans="1:9" x14ac:dyDescent="0.25">
      <c r="A823" s="182" t="s">
        <v>3755</v>
      </c>
      <c r="B823" s="677">
        <v>821</v>
      </c>
      <c r="C823" s="545" t="str">
        <f ca="1">IF(H823="","Резерв",CONCATENATE(INDIRECT(ADDRESS(3+ТС!H823,2,1,0,"ЗДВ"),FALSE)," - самопроизвольное открытие"))</f>
        <v>Резерв</v>
      </c>
      <c r="D823" s="527"/>
      <c r="E823" s="527" t="s">
        <v>71</v>
      </c>
      <c r="F823" s="527" t="s">
        <v>64</v>
      </c>
      <c r="G823" s="645" t="s">
        <v>657</v>
      </c>
      <c r="H823" s="299"/>
      <c r="I823" s="293">
        <v>4916</v>
      </c>
    </row>
    <row r="824" spans="1:9" x14ac:dyDescent="0.25">
      <c r="A824" s="182" t="s">
        <v>3756</v>
      </c>
      <c r="B824" s="677">
        <v>822</v>
      </c>
      <c r="C824" s="545" t="str">
        <f ca="1">IF(H824="","Резерв",CONCATENATE(INDIRECT(ADDRESS(3+ТС!H824,2,1,0,"ЗДВ"),FALSE)," - самопроизвольное закрытие"))</f>
        <v>Резерв</v>
      </c>
      <c r="D824" s="527"/>
      <c r="E824" s="527" t="s">
        <v>71</v>
      </c>
      <c r="F824" s="527" t="s">
        <v>64</v>
      </c>
      <c r="G824" s="645" t="s">
        <v>658</v>
      </c>
      <c r="H824" s="299"/>
      <c r="I824" s="293">
        <v>4917</v>
      </c>
    </row>
    <row r="825" spans="1:9" x14ac:dyDescent="0.25">
      <c r="A825" s="182" t="s">
        <v>3757</v>
      </c>
      <c r="B825" s="677">
        <v>823</v>
      </c>
      <c r="C825" s="545" t="str">
        <f ca="1">IF(H825="","Резерв",CONCATENATE(INDIRECT(ADDRESS(3+ТС!H825,2,1,0,"ЗДВ"),FALSE)," - открыта"))</f>
        <v>Задвижка №007.2.2 - открыта</v>
      </c>
      <c r="D825" s="527"/>
      <c r="E825" s="527" t="s">
        <v>71</v>
      </c>
      <c r="F825" s="527" t="s">
        <v>64</v>
      </c>
      <c r="G825" s="645" t="s">
        <v>638</v>
      </c>
      <c r="H825" s="299">
        <v>12</v>
      </c>
      <c r="I825" s="293">
        <v>4918</v>
      </c>
    </row>
    <row r="826" spans="1:9" x14ac:dyDescent="0.25">
      <c r="A826" s="182" t="s">
        <v>3758</v>
      </c>
      <c r="B826" s="677">
        <v>824</v>
      </c>
      <c r="C826" s="545" t="str">
        <f ca="1">IF(H826="","Резерв",CONCATENATE(INDIRECT(ADDRESS(3+ТС!H826,2,1,0,"ЗДВ"),FALSE)," - закрыта"))</f>
        <v>Задвижка №007.2.2 - закрыта</v>
      </c>
      <c r="D826" s="527"/>
      <c r="E826" s="527" t="s">
        <v>71</v>
      </c>
      <c r="F826" s="527" t="s">
        <v>64</v>
      </c>
      <c r="G826" s="645" t="s">
        <v>639</v>
      </c>
      <c r="H826" s="299">
        <v>12</v>
      </c>
      <c r="I826" s="293">
        <v>4919</v>
      </c>
    </row>
    <row r="827" spans="1:9" x14ac:dyDescent="0.25">
      <c r="A827" s="182" t="s">
        <v>3759</v>
      </c>
      <c r="B827" s="677">
        <v>825</v>
      </c>
      <c r="C827" s="545" t="str">
        <f ca="1">IF(H827="","Резерв",CONCATENATE(INDIRECT(ADDRESS(3+ТС!H827,2,1,0,"ЗДВ"),FALSE)," - открывается"))</f>
        <v>Задвижка №007.2.2 - открывается</v>
      </c>
      <c r="D827" s="527"/>
      <c r="E827" s="527" t="s">
        <v>71</v>
      </c>
      <c r="F827" s="527" t="s">
        <v>64</v>
      </c>
      <c r="G827" s="645" t="s">
        <v>637</v>
      </c>
      <c r="H827" s="299">
        <v>12</v>
      </c>
      <c r="I827" s="293">
        <v>4920</v>
      </c>
    </row>
    <row r="828" spans="1:9" x14ac:dyDescent="0.25">
      <c r="A828" s="182" t="s">
        <v>3760</v>
      </c>
      <c r="B828" s="677">
        <v>826</v>
      </c>
      <c r="C828" s="545" t="str">
        <f ca="1">IF(H828="","Резерв",CONCATENATE(INDIRECT(ADDRESS(3+ТС!H828,2,1,0,"ЗДВ"),FALSE)," - закрывается"))</f>
        <v>Задвижка №007.2.2 - закрывается</v>
      </c>
      <c r="D828" s="527"/>
      <c r="E828" s="527" t="s">
        <v>71</v>
      </c>
      <c r="F828" s="527" t="s">
        <v>64</v>
      </c>
      <c r="G828" s="645" t="s">
        <v>504</v>
      </c>
      <c r="H828" s="299">
        <v>12</v>
      </c>
      <c r="I828" s="293">
        <v>4921</v>
      </c>
    </row>
    <row r="829" spans="1:9" x14ac:dyDescent="0.25">
      <c r="A829" s="182" t="s">
        <v>3761</v>
      </c>
      <c r="B829" s="677">
        <v>827</v>
      </c>
      <c r="C829" s="545" t="str">
        <f ca="1">IF(H829="","Резерв",CONCATENATE(INDIRECT(ADDRESS(3+ТС!H829,2,1,0,"ЗДВ"),FALSE)," - промежуточное положение"))</f>
        <v>Задвижка №007.2.2 - промежуточное положение</v>
      </c>
      <c r="D829" s="527"/>
      <c r="E829" s="527" t="s">
        <v>71</v>
      </c>
      <c r="F829" s="527" t="s">
        <v>64</v>
      </c>
      <c r="G829" s="645" t="s">
        <v>503</v>
      </c>
      <c r="H829" s="299">
        <v>12</v>
      </c>
      <c r="I829" s="293">
        <v>4922</v>
      </c>
    </row>
    <row r="830" spans="1:9" x14ac:dyDescent="0.25">
      <c r="A830" s="182" t="s">
        <v>3762</v>
      </c>
      <c r="B830" s="677">
        <v>828</v>
      </c>
      <c r="C830" s="545" t="str">
        <f ca="1">IF(H830="","Резерв",CONCATENATE(INDIRECT(ADDRESS(3+ТС!H830,2,1,0,"ЗДВ"),FALSE)," - контроль наличия напр. упр."))</f>
        <v>Задвижка №007.2.2 - контроль наличия напр. упр.</v>
      </c>
      <c r="D830" s="527"/>
      <c r="E830" s="527" t="s">
        <v>71</v>
      </c>
      <c r="F830" s="527" t="s">
        <v>64</v>
      </c>
      <c r="G830" s="645" t="s">
        <v>648</v>
      </c>
      <c r="H830" s="299">
        <v>12</v>
      </c>
      <c r="I830" s="293">
        <v>4923</v>
      </c>
    </row>
    <row r="831" spans="1:9" x14ac:dyDescent="0.25">
      <c r="A831" s="182" t="s">
        <v>3763</v>
      </c>
      <c r="B831" s="677">
        <v>829</v>
      </c>
      <c r="C831" s="545" t="str">
        <f ca="1">IF(H831="","Резерв",CONCATENATE(INDIRECT(ADDRESS(3+ТС!H831,2,1,0,"ЗДВ"),FALSE)," - режим управления дистанционный"))</f>
        <v>Резерв</v>
      </c>
      <c r="D831" s="527"/>
      <c r="E831" s="527" t="s">
        <v>71</v>
      </c>
      <c r="F831" s="527" t="s">
        <v>64</v>
      </c>
      <c r="G831" s="645" t="s">
        <v>642</v>
      </c>
      <c r="H831" s="299"/>
      <c r="I831" s="293">
        <v>4924</v>
      </c>
    </row>
    <row r="832" spans="1:9" x14ac:dyDescent="0.25">
      <c r="A832" s="182" t="s">
        <v>3764</v>
      </c>
      <c r="B832" s="677">
        <v>830</v>
      </c>
      <c r="C832" s="545" t="str">
        <f ca="1">IF(H832="","Резерв",CONCATENATE(INDIRECT(ADDRESS(3+ТС!H832,2,1,0,"ЗДВ"),FALSE)," - включен режим имитации"))</f>
        <v>Задвижка №007.2.2 - включен режим имитации</v>
      </c>
      <c r="D832" s="527"/>
      <c r="E832" s="527" t="s">
        <v>71</v>
      </c>
      <c r="F832" s="527" t="s">
        <v>64</v>
      </c>
      <c r="G832" s="645" t="s">
        <v>478</v>
      </c>
      <c r="H832" s="299">
        <v>12</v>
      </c>
      <c r="I832" s="293">
        <v>4925</v>
      </c>
    </row>
    <row r="833" spans="1:9" x14ac:dyDescent="0.25">
      <c r="A833" s="182" t="s">
        <v>3765</v>
      </c>
      <c r="B833" s="677">
        <v>831</v>
      </c>
      <c r="C833" s="545" t="str">
        <f ca="1">IF(H833="","Резерв",CONCATENATE(INDIRECT(ADDRESS(3+ТС!H833,2,1,0,"ЗДВ"),FALSE)," - невыполнение команды открыть"))</f>
        <v>Задвижка №007.2.2 - невыполнение команды открыть</v>
      </c>
      <c r="D833" s="527"/>
      <c r="E833" s="527" t="s">
        <v>71</v>
      </c>
      <c r="F833" s="527" t="s">
        <v>64</v>
      </c>
      <c r="G833" s="645" t="s">
        <v>654</v>
      </c>
      <c r="H833" s="299">
        <v>12</v>
      </c>
      <c r="I833" s="293">
        <v>4926</v>
      </c>
    </row>
    <row r="834" spans="1:9" x14ac:dyDescent="0.25">
      <c r="A834" s="182" t="s">
        <v>3766</v>
      </c>
      <c r="B834" s="677">
        <v>832</v>
      </c>
      <c r="C834" s="545" t="str">
        <f ca="1">IF(H834="","Резерв",CONCATENATE(INDIRECT(ADDRESS(3+ТС!H834,2,1,0,"ЗДВ"),FALSE)," - невыполнение команды закрыть"))</f>
        <v>Задвижка №007.2.2 - невыполнение команды закрыть</v>
      </c>
      <c r="D834" s="527"/>
      <c r="E834" s="527" t="s">
        <v>71</v>
      </c>
      <c r="F834" s="527" t="s">
        <v>64</v>
      </c>
      <c r="G834" s="645" t="s">
        <v>655</v>
      </c>
      <c r="H834" s="299">
        <v>12</v>
      </c>
      <c r="I834" s="293">
        <v>4927</v>
      </c>
    </row>
    <row r="835" spans="1:9" x14ac:dyDescent="0.25">
      <c r="A835" s="182" t="s">
        <v>3767</v>
      </c>
      <c r="B835" s="677">
        <v>833</v>
      </c>
      <c r="C835" s="545" t="str">
        <f ca="1">IF(H835="","Резерв",CONCATENATE(INDIRECT(ADDRESS(3+ТС!H835,2,1,0,"ЗДВ"),FALSE)," - невыполнение команды стоп"))</f>
        <v>Задвижка №007.2.2 - невыполнение команды стоп</v>
      </c>
      <c r="D835" s="527"/>
      <c r="E835" s="527" t="s">
        <v>71</v>
      </c>
      <c r="F835" s="527" t="s">
        <v>64</v>
      </c>
      <c r="G835" s="645" t="s">
        <v>656</v>
      </c>
      <c r="H835" s="299">
        <v>12</v>
      </c>
      <c r="I835" s="293">
        <v>4928</v>
      </c>
    </row>
    <row r="836" spans="1:9" x14ac:dyDescent="0.25">
      <c r="A836" s="182" t="s">
        <v>3768</v>
      </c>
      <c r="B836" s="677">
        <v>834</v>
      </c>
      <c r="C836" s="545" t="str">
        <f ca="1">IF(H836="","Резерв",CONCATENATE(INDIRECT(ADDRESS(3+ТС!H836,2,1,0,"ЗДВ"),FALSE)," - моментный выключатель открытия"))</f>
        <v>Задвижка №007.2.2 - моментный выключатель открытия</v>
      </c>
      <c r="D836" s="527"/>
      <c r="E836" s="527" t="s">
        <v>71</v>
      </c>
      <c r="F836" s="527" t="s">
        <v>64</v>
      </c>
      <c r="G836" s="645" t="s">
        <v>1358</v>
      </c>
      <c r="H836" s="299">
        <v>12</v>
      </c>
      <c r="I836" s="293">
        <v>4929</v>
      </c>
    </row>
    <row r="837" spans="1:9" x14ac:dyDescent="0.25">
      <c r="A837" s="182" t="s">
        <v>3769</v>
      </c>
      <c r="B837" s="677">
        <v>835</v>
      </c>
      <c r="C837" s="545" t="str">
        <f ca="1">IF(H837="","Резерв",CONCATENATE(INDIRECT(ADDRESS(3+ТС!H837,2,1,0,"ЗДВ"),FALSE)," - моментный выключатель закрытия"))</f>
        <v>Задвижка №007.2.2 - моментный выключатель закрытия</v>
      </c>
      <c r="D837" s="527"/>
      <c r="E837" s="527" t="s">
        <v>71</v>
      </c>
      <c r="F837" s="527" t="s">
        <v>64</v>
      </c>
      <c r="G837" s="645" t="s">
        <v>1359</v>
      </c>
      <c r="H837" s="299">
        <v>12</v>
      </c>
      <c r="I837" s="293">
        <v>4930</v>
      </c>
    </row>
    <row r="838" spans="1:9" x14ac:dyDescent="0.25">
      <c r="A838" s="182" t="s">
        <v>3770</v>
      </c>
      <c r="B838" s="677">
        <v>836</v>
      </c>
      <c r="C838" s="545" t="str">
        <f ca="1">IF(H838="","Резерв",CONCATENATE(INDIRECT(ADDRESS(3+ТС!H838,2,1,0,"ЗДВ"),FALSE)," - сработала муфта"))</f>
        <v>Резерв</v>
      </c>
      <c r="D838" s="527"/>
      <c r="E838" s="527" t="s">
        <v>71</v>
      </c>
      <c r="F838" s="527" t="s">
        <v>64</v>
      </c>
      <c r="G838" s="645" t="s">
        <v>653</v>
      </c>
      <c r="H838" s="299"/>
      <c r="I838" s="293">
        <v>4931</v>
      </c>
    </row>
    <row r="839" spans="1:9" x14ac:dyDescent="0.25">
      <c r="A839" s="182" t="s">
        <v>3771</v>
      </c>
      <c r="B839" s="677">
        <v>837</v>
      </c>
      <c r="C839" s="545" t="str">
        <f ca="1">IF(H839="","Резерв",CONCATENATE(INDIRECT(ADDRESS(3+ТС!H839,2,1,0,"ЗДВ"),FALSE)," - неисправность"))</f>
        <v>Задвижка №007.2.2 - неисправность</v>
      </c>
      <c r="D839" s="527"/>
      <c r="E839" s="527" t="s">
        <v>71</v>
      </c>
      <c r="F839" s="527" t="s">
        <v>64</v>
      </c>
      <c r="G839" s="645" t="s">
        <v>651</v>
      </c>
      <c r="H839" s="299">
        <v>12</v>
      </c>
      <c r="I839" s="293">
        <v>4932</v>
      </c>
    </row>
    <row r="840" spans="1:9" x14ac:dyDescent="0.25">
      <c r="A840" s="182" t="s">
        <v>3772</v>
      </c>
      <c r="B840" s="677">
        <v>838</v>
      </c>
      <c r="C840" s="545" t="str">
        <f ca="1">IF(H840="","Резерв",CONCATENATE(INDIRECT(ADDRESS(3+ТС!H840,2,1,0,"ЗДВ"),FALSE)," - авария"))</f>
        <v>Задвижка №007.2.2 - авария</v>
      </c>
      <c r="D840" s="527"/>
      <c r="E840" s="527" t="s">
        <v>71</v>
      </c>
      <c r="F840" s="527" t="s">
        <v>64</v>
      </c>
      <c r="G840" s="645" t="s">
        <v>505</v>
      </c>
      <c r="H840" s="299">
        <v>12</v>
      </c>
      <c r="I840" s="293">
        <v>4933</v>
      </c>
    </row>
    <row r="841" spans="1:9" x14ac:dyDescent="0.25">
      <c r="A841" s="182" t="s">
        <v>3773</v>
      </c>
      <c r="B841" s="677">
        <v>839</v>
      </c>
      <c r="C841" s="545" t="str">
        <f ca="1">IF(H841="","Резерв",CONCATENATE(INDIRECT(ADDRESS(3+ТС!H841,2,1,0,"ЗДВ"),FALSE)," - самопроизвольное открытие"))</f>
        <v>Резерв</v>
      </c>
      <c r="D841" s="527"/>
      <c r="E841" s="527" t="s">
        <v>71</v>
      </c>
      <c r="F841" s="527" t="s">
        <v>64</v>
      </c>
      <c r="G841" s="645" t="s">
        <v>657</v>
      </c>
      <c r="H841" s="299"/>
      <c r="I841" s="293">
        <v>4934</v>
      </c>
    </row>
    <row r="842" spans="1:9" x14ac:dyDescent="0.25">
      <c r="A842" s="182" t="s">
        <v>3774</v>
      </c>
      <c r="B842" s="677">
        <v>840</v>
      </c>
      <c r="C842" s="545" t="str">
        <f ca="1">IF(H842="","Резерв",CONCATENATE(INDIRECT(ADDRESS(3+ТС!H842,2,1,0,"ЗДВ"),FALSE)," - самопроизвольное закрытие"))</f>
        <v>Резерв</v>
      </c>
      <c r="D842" s="527"/>
      <c r="E842" s="527" t="s">
        <v>71</v>
      </c>
      <c r="F842" s="527" t="s">
        <v>64</v>
      </c>
      <c r="G842" s="645" t="s">
        <v>658</v>
      </c>
      <c r="H842" s="299"/>
      <c r="I842" s="293">
        <v>4935</v>
      </c>
    </row>
    <row r="843" spans="1:9" x14ac:dyDescent="0.25">
      <c r="A843" s="182" t="s">
        <v>3775</v>
      </c>
      <c r="B843" s="677">
        <v>841</v>
      </c>
      <c r="C843" s="545" t="str">
        <f ca="1">IF(H843="","Резерв",CONCATENATE(INDIRECT(ADDRESS(3+ТС!H843,2,1,0,"ЗДВ"),FALSE)," - открыта"))</f>
        <v>Задвижка №007.3.1 - открыта</v>
      </c>
      <c r="D843" s="527"/>
      <c r="E843" s="527" t="s">
        <v>71</v>
      </c>
      <c r="F843" s="527" t="s">
        <v>64</v>
      </c>
      <c r="G843" s="645" t="s">
        <v>638</v>
      </c>
      <c r="H843" s="299">
        <v>13</v>
      </c>
      <c r="I843" s="293">
        <v>4936</v>
      </c>
    </row>
    <row r="844" spans="1:9" x14ac:dyDescent="0.25">
      <c r="A844" s="182" t="s">
        <v>3776</v>
      </c>
      <c r="B844" s="677">
        <v>842</v>
      </c>
      <c r="C844" s="545" t="str">
        <f ca="1">IF(H844="","Резерв",CONCATENATE(INDIRECT(ADDRESS(3+ТС!H844,2,1,0,"ЗДВ"),FALSE)," - закрыта"))</f>
        <v>Задвижка №007.3.1 - закрыта</v>
      </c>
      <c r="D844" s="527"/>
      <c r="E844" s="527" t="s">
        <v>71</v>
      </c>
      <c r="F844" s="527" t="s">
        <v>64</v>
      </c>
      <c r="G844" s="645" t="s">
        <v>639</v>
      </c>
      <c r="H844" s="299">
        <v>13</v>
      </c>
      <c r="I844" s="293">
        <v>4937</v>
      </c>
    </row>
    <row r="845" spans="1:9" x14ac:dyDescent="0.25">
      <c r="A845" s="182" t="s">
        <v>3777</v>
      </c>
      <c r="B845" s="677">
        <v>843</v>
      </c>
      <c r="C845" s="545" t="str">
        <f ca="1">IF(H845="","Резерв",CONCATENATE(INDIRECT(ADDRESS(3+ТС!H845,2,1,0,"ЗДВ"),FALSE)," - открывается"))</f>
        <v>Задвижка №007.3.1 - открывается</v>
      </c>
      <c r="D845" s="527"/>
      <c r="E845" s="527" t="s">
        <v>71</v>
      </c>
      <c r="F845" s="527" t="s">
        <v>64</v>
      </c>
      <c r="G845" s="645" t="s">
        <v>637</v>
      </c>
      <c r="H845" s="299">
        <v>13</v>
      </c>
      <c r="I845" s="293">
        <v>4938</v>
      </c>
    </row>
    <row r="846" spans="1:9" x14ac:dyDescent="0.25">
      <c r="A846" s="182" t="s">
        <v>3778</v>
      </c>
      <c r="B846" s="677">
        <v>844</v>
      </c>
      <c r="C846" s="545" t="str">
        <f ca="1">IF(H846="","Резерв",CONCATENATE(INDIRECT(ADDRESS(3+ТС!H846,2,1,0,"ЗДВ"),FALSE)," - закрывается"))</f>
        <v>Задвижка №007.3.1 - закрывается</v>
      </c>
      <c r="D846" s="527"/>
      <c r="E846" s="527" t="s">
        <v>71</v>
      </c>
      <c r="F846" s="527" t="s">
        <v>64</v>
      </c>
      <c r="G846" s="645" t="s">
        <v>504</v>
      </c>
      <c r="H846" s="299">
        <v>13</v>
      </c>
      <c r="I846" s="293">
        <v>4939</v>
      </c>
    </row>
    <row r="847" spans="1:9" x14ac:dyDescent="0.25">
      <c r="A847" s="182" t="s">
        <v>3779</v>
      </c>
      <c r="B847" s="677">
        <v>845</v>
      </c>
      <c r="C847" s="545" t="str">
        <f ca="1">IF(H847="","Резерв",CONCATENATE(INDIRECT(ADDRESS(3+ТС!H847,2,1,0,"ЗДВ"),FALSE)," - промежуточное положение"))</f>
        <v>Задвижка №007.3.1 - промежуточное положение</v>
      </c>
      <c r="D847" s="527"/>
      <c r="E847" s="527" t="s">
        <v>71</v>
      </c>
      <c r="F847" s="527" t="s">
        <v>64</v>
      </c>
      <c r="G847" s="645" t="s">
        <v>503</v>
      </c>
      <c r="H847" s="299">
        <v>13</v>
      </c>
      <c r="I847" s="293">
        <v>4940</v>
      </c>
    </row>
    <row r="848" spans="1:9" x14ac:dyDescent="0.25">
      <c r="A848" s="182" t="s">
        <v>3780</v>
      </c>
      <c r="B848" s="677">
        <v>846</v>
      </c>
      <c r="C848" s="545" t="str">
        <f ca="1">IF(H848="","Резерв",CONCATENATE(INDIRECT(ADDRESS(3+ТС!H848,2,1,0,"ЗДВ"),FALSE)," - контроль наличия напр. упр."))</f>
        <v>Задвижка №007.3.1 - контроль наличия напр. упр.</v>
      </c>
      <c r="D848" s="527"/>
      <c r="E848" s="527" t="s">
        <v>71</v>
      </c>
      <c r="F848" s="527" t="s">
        <v>64</v>
      </c>
      <c r="G848" s="645" t="s">
        <v>648</v>
      </c>
      <c r="H848" s="299">
        <v>13</v>
      </c>
      <c r="I848" s="293">
        <v>4941</v>
      </c>
    </row>
    <row r="849" spans="1:9" x14ac:dyDescent="0.25">
      <c r="A849" s="182" t="s">
        <v>3781</v>
      </c>
      <c r="B849" s="677">
        <v>847</v>
      </c>
      <c r="C849" s="545" t="str">
        <f ca="1">IF(H849="","Резерв",CONCATENATE(INDIRECT(ADDRESS(3+ТС!H849,2,1,0,"ЗДВ"),FALSE)," - режим управления дистанционный"))</f>
        <v>Резерв</v>
      </c>
      <c r="D849" s="527"/>
      <c r="E849" s="527" t="s">
        <v>71</v>
      </c>
      <c r="F849" s="527" t="s">
        <v>64</v>
      </c>
      <c r="G849" s="645" t="s">
        <v>642</v>
      </c>
      <c r="H849" s="299"/>
      <c r="I849" s="293">
        <v>4942</v>
      </c>
    </row>
    <row r="850" spans="1:9" x14ac:dyDescent="0.25">
      <c r="A850" s="182" t="s">
        <v>3782</v>
      </c>
      <c r="B850" s="677">
        <v>848</v>
      </c>
      <c r="C850" s="545" t="str">
        <f ca="1">IF(H850="","Резерв",CONCATENATE(INDIRECT(ADDRESS(3+ТС!H850,2,1,0,"ЗДВ"),FALSE)," - включен режим имитации"))</f>
        <v>Задвижка №007.3.1 - включен режим имитации</v>
      </c>
      <c r="D850" s="527"/>
      <c r="E850" s="527" t="s">
        <v>71</v>
      </c>
      <c r="F850" s="527" t="s">
        <v>64</v>
      </c>
      <c r="G850" s="645" t="s">
        <v>478</v>
      </c>
      <c r="H850" s="299">
        <v>13</v>
      </c>
      <c r="I850" s="293">
        <v>4943</v>
      </c>
    </row>
    <row r="851" spans="1:9" x14ac:dyDescent="0.25">
      <c r="A851" s="182" t="s">
        <v>3783</v>
      </c>
      <c r="B851" s="677">
        <v>849</v>
      </c>
      <c r="C851" s="545" t="str">
        <f ca="1">IF(H851="","Резерв",CONCATENATE(INDIRECT(ADDRESS(3+ТС!H851,2,1,0,"ЗДВ"),FALSE)," - невыполнение команды открыть"))</f>
        <v>Задвижка №007.3.1 - невыполнение команды открыть</v>
      </c>
      <c r="D851" s="527"/>
      <c r="E851" s="527" t="s">
        <v>71</v>
      </c>
      <c r="F851" s="527" t="s">
        <v>64</v>
      </c>
      <c r="G851" s="645" t="s">
        <v>654</v>
      </c>
      <c r="H851" s="299">
        <v>13</v>
      </c>
      <c r="I851" s="293">
        <v>4944</v>
      </c>
    </row>
    <row r="852" spans="1:9" x14ac:dyDescent="0.25">
      <c r="A852" s="182" t="s">
        <v>3784</v>
      </c>
      <c r="B852" s="677">
        <v>850</v>
      </c>
      <c r="C852" s="545" t="str">
        <f ca="1">IF(H852="","Резерв",CONCATENATE(INDIRECT(ADDRESS(3+ТС!H852,2,1,0,"ЗДВ"),FALSE)," - невыполнение команды закрыть"))</f>
        <v>Задвижка №007.3.1 - невыполнение команды закрыть</v>
      </c>
      <c r="D852" s="527"/>
      <c r="E852" s="527" t="s">
        <v>71</v>
      </c>
      <c r="F852" s="527" t="s">
        <v>64</v>
      </c>
      <c r="G852" s="645" t="s">
        <v>655</v>
      </c>
      <c r="H852" s="299">
        <v>13</v>
      </c>
      <c r="I852" s="293">
        <v>4945</v>
      </c>
    </row>
    <row r="853" spans="1:9" x14ac:dyDescent="0.25">
      <c r="A853" s="182" t="s">
        <v>3785</v>
      </c>
      <c r="B853" s="677">
        <v>851</v>
      </c>
      <c r="C853" s="545" t="str">
        <f ca="1">IF(H853="","Резерв",CONCATENATE(INDIRECT(ADDRESS(3+ТС!H853,2,1,0,"ЗДВ"),FALSE)," - невыполнение команды стоп"))</f>
        <v>Задвижка №007.3.1 - невыполнение команды стоп</v>
      </c>
      <c r="D853" s="527"/>
      <c r="E853" s="527" t="s">
        <v>71</v>
      </c>
      <c r="F853" s="527" t="s">
        <v>64</v>
      </c>
      <c r="G853" s="645" t="s">
        <v>656</v>
      </c>
      <c r="H853" s="299">
        <v>13</v>
      </c>
      <c r="I853" s="293">
        <v>4946</v>
      </c>
    </row>
    <row r="854" spans="1:9" x14ac:dyDescent="0.25">
      <c r="A854" s="182" t="s">
        <v>3786</v>
      </c>
      <c r="B854" s="677">
        <v>852</v>
      </c>
      <c r="C854" s="545" t="str">
        <f ca="1">IF(H854="","Резерв",CONCATENATE(INDIRECT(ADDRESS(3+ТС!H854,2,1,0,"ЗДВ"),FALSE)," - моментный выключатель открытия"))</f>
        <v>Задвижка №007.3.1 - моментный выключатель открытия</v>
      </c>
      <c r="D854" s="527"/>
      <c r="E854" s="527" t="s">
        <v>71</v>
      </c>
      <c r="F854" s="527" t="s">
        <v>64</v>
      </c>
      <c r="G854" s="645" t="s">
        <v>1358</v>
      </c>
      <c r="H854" s="299">
        <v>13</v>
      </c>
      <c r="I854" s="293">
        <v>4947</v>
      </c>
    </row>
    <row r="855" spans="1:9" x14ac:dyDescent="0.25">
      <c r="A855" s="182" t="s">
        <v>3787</v>
      </c>
      <c r="B855" s="677">
        <v>853</v>
      </c>
      <c r="C855" s="545" t="str">
        <f ca="1">IF(H855="","Резерв",CONCATENATE(INDIRECT(ADDRESS(3+ТС!H855,2,1,0,"ЗДВ"),FALSE)," - моментный выключатель закрытия"))</f>
        <v>Задвижка №007.3.1 - моментный выключатель закрытия</v>
      </c>
      <c r="D855" s="527"/>
      <c r="E855" s="527" t="s">
        <v>71</v>
      </c>
      <c r="F855" s="527" t="s">
        <v>64</v>
      </c>
      <c r="G855" s="645" t="s">
        <v>1359</v>
      </c>
      <c r="H855" s="299">
        <v>13</v>
      </c>
      <c r="I855" s="293">
        <v>4948</v>
      </c>
    </row>
    <row r="856" spans="1:9" x14ac:dyDescent="0.25">
      <c r="A856" s="182" t="s">
        <v>3788</v>
      </c>
      <c r="B856" s="677">
        <v>854</v>
      </c>
      <c r="C856" s="545" t="str">
        <f ca="1">IF(H856="","Резерв",CONCATENATE(INDIRECT(ADDRESS(3+ТС!H856,2,1,0,"ЗДВ"),FALSE)," - сработала муфта"))</f>
        <v>Резерв</v>
      </c>
      <c r="D856" s="527"/>
      <c r="E856" s="527" t="s">
        <v>71</v>
      </c>
      <c r="F856" s="527" t="s">
        <v>64</v>
      </c>
      <c r="G856" s="645" t="s">
        <v>653</v>
      </c>
      <c r="H856" s="299"/>
      <c r="I856" s="293">
        <v>4949</v>
      </c>
    </row>
    <row r="857" spans="1:9" x14ac:dyDescent="0.25">
      <c r="A857" s="182" t="s">
        <v>3789</v>
      </c>
      <c r="B857" s="677">
        <v>855</v>
      </c>
      <c r="C857" s="545" t="str">
        <f ca="1">IF(H857="","Резерв",CONCATENATE(INDIRECT(ADDRESS(3+ТС!H857,2,1,0,"ЗДВ"),FALSE)," - неисправность"))</f>
        <v>Задвижка №007.3.1 - неисправность</v>
      </c>
      <c r="D857" s="527"/>
      <c r="E857" s="527" t="s">
        <v>71</v>
      </c>
      <c r="F857" s="527" t="s">
        <v>64</v>
      </c>
      <c r="G857" s="645" t="s">
        <v>651</v>
      </c>
      <c r="H857" s="299">
        <v>13</v>
      </c>
      <c r="I857" s="293">
        <v>4950</v>
      </c>
    </row>
    <row r="858" spans="1:9" x14ac:dyDescent="0.25">
      <c r="A858" s="182" t="s">
        <v>3790</v>
      </c>
      <c r="B858" s="677">
        <v>856</v>
      </c>
      <c r="C858" s="545" t="str">
        <f ca="1">IF(H858="","Резерв",CONCATENATE(INDIRECT(ADDRESS(3+ТС!H858,2,1,0,"ЗДВ"),FALSE)," - авария"))</f>
        <v>Задвижка №007.3.1 - авария</v>
      </c>
      <c r="D858" s="527"/>
      <c r="E858" s="527" t="s">
        <v>71</v>
      </c>
      <c r="F858" s="527" t="s">
        <v>64</v>
      </c>
      <c r="G858" s="645" t="s">
        <v>505</v>
      </c>
      <c r="H858" s="299">
        <v>13</v>
      </c>
      <c r="I858" s="293">
        <v>4951</v>
      </c>
    </row>
    <row r="859" spans="1:9" x14ac:dyDescent="0.25">
      <c r="A859" s="182" t="s">
        <v>3791</v>
      </c>
      <c r="B859" s="677">
        <v>857</v>
      </c>
      <c r="C859" s="545" t="str">
        <f ca="1">IF(H859="","Резерв",CONCATENATE(INDIRECT(ADDRESS(3+ТС!H859,2,1,0,"ЗДВ"),FALSE)," - самопроизвольное открытие"))</f>
        <v>Резерв</v>
      </c>
      <c r="D859" s="527"/>
      <c r="E859" s="527" t="s">
        <v>71</v>
      </c>
      <c r="F859" s="527" t="s">
        <v>64</v>
      </c>
      <c r="G859" s="645" t="s">
        <v>657</v>
      </c>
      <c r="H859" s="299"/>
      <c r="I859" s="293">
        <v>4952</v>
      </c>
    </row>
    <row r="860" spans="1:9" x14ac:dyDescent="0.25">
      <c r="A860" s="182" t="s">
        <v>3792</v>
      </c>
      <c r="B860" s="677">
        <v>858</v>
      </c>
      <c r="C860" s="545" t="str">
        <f ca="1">IF(H860="","Резерв",CONCATENATE(INDIRECT(ADDRESS(3+ТС!H860,2,1,0,"ЗДВ"),FALSE)," - самопроизвольное закрытие"))</f>
        <v>Резерв</v>
      </c>
      <c r="D860" s="527"/>
      <c r="E860" s="527" t="s">
        <v>71</v>
      </c>
      <c r="F860" s="527" t="s">
        <v>64</v>
      </c>
      <c r="G860" s="645" t="s">
        <v>658</v>
      </c>
      <c r="H860" s="299"/>
      <c r="I860" s="293">
        <v>4953</v>
      </c>
    </row>
    <row r="861" spans="1:9" x14ac:dyDescent="0.25">
      <c r="A861" s="182" t="s">
        <v>3793</v>
      </c>
      <c r="B861" s="677">
        <v>859</v>
      </c>
      <c r="C861" s="545" t="str">
        <f ca="1">IF(H861="","Резерв",CONCATENATE(INDIRECT(ADDRESS(3+ТС!H861,2,1,0,"ЗДВ"),FALSE)," - открыта"))</f>
        <v>Задвижка №036.5.1 - открыта</v>
      </c>
      <c r="D861" s="645"/>
      <c r="E861" s="645" t="s">
        <v>71</v>
      </c>
      <c r="F861" s="645" t="s">
        <v>64</v>
      </c>
      <c r="G861" s="645" t="s">
        <v>638</v>
      </c>
      <c r="H861" s="299">
        <v>14</v>
      </c>
      <c r="I861" s="293">
        <v>4954</v>
      </c>
    </row>
    <row r="862" spans="1:9" x14ac:dyDescent="0.25">
      <c r="A862" s="182" t="s">
        <v>3794</v>
      </c>
      <c r="B862" s="677">
        <v>860</v>
      </c>
      <c r="C862" s="545" t="str">
        <f ca="1">IF(H862="","Резерв",CONCATENATE(INDIRECT(ADDRESS(3+ТС!H862,2,1,0,"ЗДВ"),FALSE)," - закрыта"))</f>
        <v>Задвижка №036.5.1 - закрыта</v>
      </c>
      <c r="D862" s="645"/>
      <c r="E862" s="645" t="s">
        <v>71</v>
      </c>
      <c r="F862" s="645" t="s">
        <v>64</v>
      </c>
      <c r="G862" s="645" t="s">
        <v>639</v>
      </c>
      <c r="H862" s="299">
        <v>14</v>
      </c>
      <c r="I862" s="293">
        <v>4955</v>
      </c>
    </row>
    <row r="863" spans="1:9" x14ac:dyDescent="0.25">
      <c r="A863" s="182" t="s">
        <v>3795</v>
      </c>
      <c r="B863" s="677">
        <v>861</v>
      </c>
      <c r="C863" s="545" t="str">
        <f ca="1">IF(H863="","Резерв",CONCATENATE(INDIRECT(ADDRESS(3+ТС!H863,2,1,0,"ЗДВ"),FALSE)," - открывается"))</f>
        <v>Задвижка №036.5.1 - открывается</v>
      </c>
      <c r="D863" s="645"/>
      <c r="E863" s="645" t="s">
        <v>71</v>
      </c>
      <c r="F863" s="645" t="s">
        <v>64</v>
      </c>
      <c r="G863" s="645" t="s">
        <v>637</v>
      </c>
      <c r="H863" s="299">
        <v>14</v>
      </c>
      <c r="I863" s="293">
        <v>4956</v>
      </c>
    </row>
    <row r="864" spans="1:9" x14ac:dyDescent="0.25">
      <c r="A864" s="182" t="s">
        <v>3796</v>
      </c>
      <c r="B864" s="677">
        <v>862</v>
      </c>
      <c r="C864" s="545" t="str">
        <f ca="1">IF(H864="","Резерв",CONCATENATE(INDIRECT(ADDRESS(3+ТС!H864,2,1,0,"ЗДВ"),FALSE)," - закрывается"))</f>
        <v>Задвижка №036.5.1 - закрывается</v>
      </c>
      <c r="D864" s="645"/>
      <c r="E864" s="645" t="s">
        <v>71</v>
      </c>
      <c r="F864" s="645" t="s">
        <v>64</v>
      </c>
      <c r="G864" s="645" t="s">
        <v>504</v>
      </c>
      <c r="H864" s="299">
        <v>14</v>
      </c>
      <c r="I864" s="293">
        <v>4957</v>
      </c>
    </row>
    <row r="865" spans="1:9" x14ac:dyDescent="0.25">
      <c r="A865" s="182" t="s">
        <v>3797</v>
      </c>
      <c r="B865" s="677">
        <v>863</v>
      </c>
      <c r="C865" s="545" t="str">
        <f ca="1">IF(H865="","Резерв",CONCATENATE(INDIRECT(ADDRESS(3+ТС!H865,2,1,0,"ЗДВ"),FALSE)," - промежуточное положение"))</f>
        <v>Задвижка №036.5.1 - промежуточное положение</v>
      </c>
      <c r="D865" s="645"/>
      <c r="E865" s="645" t="s">
        <v>71</v>
      </c>
      <c r="F865" s="645" t="s">
        <v>64</v>
      </c>
      <c r="G865" s="645" t="s">
        <v>503</v>
      </c>
      <c r="H865" s="299">
        <v>14</v>
      </c>
      <c r="I865" s="293">
        <v>4958</v>
      </c>
    </row>
    <row r="866" spans="1:9" x14ac:dyDescent="0.25">
      <c r="A866" s="182" t="s">
        <v>3798</v>
      </c>
      <c r="B866" s="677">
        <v>864</v>
      </c>
      <c r="C866" s="545" t="str">
        <f ca="1">IF(H866="","Резерв",CONCATENATE(INDIRECT(ADDRESS(3+ТС!H866,2,1,0,"ЗДВ"),FALSE)," - контроль наличия напр. упр."))</f>
        <v>Задвижка №036.5.1 - контроль наличия напр. упр.</v>
      </c>
      <c r="D866" s="645"/>
      <c r="E866" s="645" t="s">
        <v>71</v>
      </c>
      <c r="F866" s="645" t="s">
        <v>64</v>
      </c>
      <c r="G866" s="645" t="s">
        <v>648</v>
      </c>
      <c r="H866" s="299">
        <v>14</v>
      </c>
      <c r="I866" s="293">
        <v>4959</v>
      </c>
    </row>
    <row r="867" spans="1:9" x14ac:dyDescent="0.25">
      <c r="A867" s="182" t="s">
        <v>3799</v>
      </c>
      <c r="B867" s="677">
        <v>865</v>
      </c>
      <c r="C867" s="545" t="str">
        <f ca="1">IF(H867="","Резерв",CONCATENATE(INDIRECT(ADDRESS(3+ТС!H867,2,1,0,"ЗДВ"),FALSE)," - режим управления дистанционный"))</f>
        <v>Резерв</v>
      </c>
      <c r="D867" s="645"/>
      <c r="E867" s="645" t="s">
        <v>71</v>
      </c>
      <c r="F867" s="645" t="s">
        <v>64</v>
      </c>
      <c r="G867" s="645" t="s">
        <v>642</v>
      </c>
      <c r="H867" s="299"/>
      <c r="I867" s="293">
        <v>4960</v>
      </c>
    </row>
    <row r="868" spans="1:9" x14ac:dyDescent="0.25">
      <c r="A868" s="182" t="s">
        <v>3800</v>
      </c>
      <c r="B868" s="677">
        <v>866</v>
      </c>
      <c r="C868" s="545" t="str">
        <f ca="1">IF(H868="","Резерв",CONCATENATE(INDIRECT(ADDRESS(3+ТС!H868,2,1,0,"ЗДВ"),FALSE)," - включен режим имитации"))</f>
        <v>Задвижка №036.5.1 - включен режим имитации</v>
      </c>
      <c r="D868" s="645"/>
      <c r="E868" s="645" t="s">
        <v>71</v>
      </c>
      <c r="F868" s="645" t="s">
        <v>64</v>
      </c>
      <c r="G868" s="645" t="s">
        <v>478</v>
      </c>
      <c r="H868" s="299">
        <v>14</v>
      </c>
      <c r="I868" s="293">
        <v>4961</v>
      </c>
    </row>
    <row r="869" spans="1:9" x14ac:dyDescent="0.25">
      <c r="A869" s="182" t="s">
        <v>3801</v>
      </c>
      <c r="B869" s="677">
        <v>867</v>
      </c>
      <c r="C869" s="545" t="str">
        <f ca="1">IF(H869="","Резерв",CONCATENATE(INDIRECT(ADDRESS(3+ТС!H869,2,1,0,"ЗДВ"),FALSE)," - невыполнение команды открыть"))</f>
        <v>Задвижка №036.5.1 - невыполнение команды открыть</v>
      </c>
      <c r="D869" s="645"/>
      <c r="E869" s="645" t="s">
        <v>71</v>
      </c>
      <c r="F869" s="645" t="s">
        <v>64</v>
      </c>
      <c r="G869" s="645" t="s">
        <v>654</v>
      </c>
      <c r="H869" s="299">
        <v>14</v>
      </c>
      <c r="I869" s="293">
        <v>4962</v>
      </c>
    </row>
    <row r="870" spans="1:9" x14ac:dyDescent="0.25">
      <c r="A870" s="182" t="s">
        <v>3802</v>
      </c>
      <c r="B870" s="677">
        <v>868</v>
      </c>
      <c r="C870" s="545" t="str">
        <f ca="1">IF(H870="","Резерв",CONCATENATE(INDIRECT(ADDRESS(3+ТС!H870,2,1,0,"ЗДВ"),FALSE)," - невыполнение команды закрыть"))</f>
        <v>Задвижка №036.5.1 - невыполнение команды закрыть</v>
      </c>
      <c r="D870" s="645"/>
      <c r="E870" s="645" t="s">
        <v>71</v>
      </c>
      <c r="F870" s="645" t="s">
        <v>64</v>
      </c>
      <c r="G870" s="645" t="s">
        <v>655</v>
      </c>
      <c r="H870" s="299">
        <v>14</v>
      </c>
      <c r="I870" s="293">
        <v>4963</v>
      </c>
    </row>
    <row r="871" spans="1:9" x14ac:dyDescent="0.25">
      <c r="A871" s="182" t="s">
        <v>3803</v>
      </c>
      <c r="B871" s="677">
        <v>869</v>
      </c>
      <c r="C871" s="545" t="str">
        <f ca="1">IF(H871="","Резерв",CONCATENATE(INDIRECT(ADDRESS(3+ТС!H871,2,1,0,"ЗДВ"),FALSE)," - невыполнение команды стоп"))</f>
        <v>Задвижка №036.5.1 - невыполнение команды стоп</v>
      </c>
      <c r="D871" s="645"/>
      <c r="E871" s="645" t="s">
        <v>71</v>
      </c>
      <c r="F871" s="645" t="s">
        <v>64</v>
      </c>
      <c r="G871" s="645" t="s">
        <v>656</v>
      </c>
      <c r="H871" s="299">
        <v>14</v>
      </c>
      <c r="I871" s="293">
        <v>4964</v>
      </c>
    </row>
    <row r="872" spans="1:9" x14ac:dyDescent="0.25">
      <c r="A872" s="182" t="s">
        <v>3804</v>
      </c>
      <c r="B872" s="677">
        <v>870</v>
      </c>
      <c r="C872" s="545" t="str">
        <f ca="1">IF(H872="","Резерв",CONCATENATE(INDIRECT(ADDRESS(3+ТС!H872,2,1,0,"ЗДВ"),FALSE)," - моментный выключатель открытия"))</f>
        <v>Задвижка №036.5.1 - моментный выключатель открытия</v>
      </c>
      <c r="D872" s="645"/>
      <c r="E872" s="645" t="s">
        <v>71</v>
      </c>
      <c r="F872" s="645" t="s">
        <v>64</v>
      </c>
      <c r="G872" s="645" t="s">
        <v>1358</v>
      </c>
      <c r="H872" s="299">
        <v>14</v>
      </c>
      <c r="I872" s="293">
        <v>4965</v>
      </c>
    </row>
    <row r="873" spans="1:9" x14ac:dyDescent="0.25">
      <c r="A873" s="182" t="s">
        <v>3805</v>
      </c>
      <c r="B873" s="677">
        <v>871</v>
      </c>
      <c r="C873" s="545" t="str">
        <f ca="1">IF(H873="","Резерв",CONCATENATE(INDIRECT(ADDRESS(3+ТС!H873,2,1,0,"ЗДВ"),FALSE)," - моментный выключатель закрытия"))</f>
        <v>Задвижка №036.5.1 - моментный выключатель закрытия</v>
      </c>
      <c r="D873" s="645"/>
      <c r="E873" s="645" t="s">
        <v>71</v>
      </c>
      <c r="F873" s="645" t="s">
        <v>64</v>
      </c>
      <c r="G873" s="645" t="s">
        <v>1359</v>
      </c>
      <c r="H873" s="299">
        <v>14</v>
      </c>
      <c r="I873" s="293">
        <v>4966</v>
      </c>
    </row>
    <row r="874" spans="1:9" x14ac:dyDescent="0.25">
      <c r="A874" s="182" t="s">
        <v>3806</v>
      </c>
      <c r="B874" s="677">
        <v>872</v>
      </c>
      <c r="C874" s="545" t="str">
        <f ca="1">IF(H874="","Резерв",CONCATENATE(INDIRECT(ADDRESS(3+ТС!H874,2,1,0,"ЗДВ"),FALSE)," - сработала муфта"))</f>
        <v>Резерв</v>
      </c>
      <c r="D874" s="645"/>
      <c r="E874" s="645" t="s">
        <v>71</v>
      </c>
      <c r="F874" s="645" t="s">
        <v>64</v>
      </c>
      <c r="G874" s="645" t="s">
        <v>653</v>
      </c>
      <c r="H874" s="299"/>
      <c r="I874" s="293">
        <v>4967</v>
      </c>
    </row>
    <row r="875" spans="1:9" x14ac:dyDescent="0.25">
      <c r="A875" s="182" t="s">
        <v>3807</v>
      </c>
      <c r="B875" s="677">
        <v>873</v>
      </c>
      <c r="C875" s="545" t="str">
        <f ca="1">IF(H875="","Резерв",CONCATENATE(INDIRECT(ADDRESS(3+ТС!H875,2,1,0,"ЗДВ"),FALSE)," - неисправность"))</f>
        <v>Задвижка №036.5.1 - неисправность</v>
      </c>
      <c r="D875" s="645"/>
      <c r="E875" s="645" t="s">
        <v>71</v>
      </c>
      <c r="F875" s="645" t="s">
        <v>64</v>
      </c>
      <c r="G875" s="645" t="s">
        <v>651</v>
      </c>
      <c r="H875" s="299">
        <v>14</v>
      </c>
      <c r="I875" s="293">
        <v>4968</v>
      </c>
    </row>
    <row r="876" spans="1:9" x14ac:dyDescent="0.25">
      <c r="A876" s="182" t="s">
        <v>3808</v>
      </c>
      <c r="B876" s="677">
        <v>874</v>
      </c>
      <c r="C876" s="545" t="str">
        <f ca="1">IF(H876="","Резерв",CONCATENATE(INDIRECT(ADDRESS(3+ТС!H876,2,1,0,"ЗДВ"),FALSE)," - авария"))</f>
        <v>Задвижка №036.5.1 - авария</v>
      </c>
      <c r="D876" s="645"/>
      <c r="E876" s="645" t="s">
        <v>71</v>
      </c>
      <c r="F876" s="645" t="s">
        <v>64</v>
      </c>
      <c r="G876" s="645" t="s">
        <v>505</v>
      </c>
      <c r="H876" s="299">
        <v>14</v>
      </c>
      <c r="I876" s="293">
        <v>4969</v>
      </c>
    </row>
    <row r="877" spans="1:9" x14ac:dyDescent="0.25">
      <c r="A877" s="182" t="s">
        <v>3809</v>
      </c>
      <c r="B877" s="677">
        <v>875</v>
      </c>
      <c r="C877" s="545" t="str">
        <f ca="1">IF(H877="","Резерв",CONCATENATE(INDIRECT(ADDRESS(3+ТС!H877,2,1,0,"ЗДВ"),FALSE)," - самопроизвольное открытие"))</f>
        <v>Резерв</v>
      </c>
      <c r="D877" s="645"/>
      <c r="E877" s="645" t="s">
        <v>71</v>
      </c>
      <c r="F877" s="645" t="s">
        <v>64</v>
      </c>
      <c r="G877" s="645" t="s">
        <v>657</v>
      </c>
      <c r="H877" s="299"/>
      <c r="I877" s="293">
        <v>4970</v>
      </c>
    </row>
    <row r="878" spans="1:9" x14ac:dyDescent="0.25">
      <c r="A878" s="182" t="s">
        <v>3810</v>
      </c>
      <c r="B878" s="677">
        <v>876</v>
      </c>
      <c r="C878" s="545" t="str">
        <f ca="1">IF(H878="","Резерв",CONCATENATE(INDIRECT(ADDRESS(3+ТС!H878,2,1,0,"ЗДВ"),FALSE)," - самопроизвольное закрытие"))</f>
        <v>Резерв</v>
      </c>
      <c r="D878" s="645"/>
      <c r="E878" s="645" t="s">
        <v>71</v>
      </c>
      <c r="F878" s="645" t="s">
        <v>64</v>
      </c>
      <c r="G878" s="645" t="s">
        <v>658</v>
      </c>
      <c r="H878" s="299"/>
      <c r="I878" s="293">
        <v>4971</v>
      </c>
    </row>
    <row r="879" spans="1:9" x14ac:dyDescent="0.25">
      <c r="A879" s="182" t="s">
        <v>3811</v>
      </c>
      <c r="B879" s="677">
        <v>877</v>
      </c>
      <c r="C879" s="545" t="str">
        <f ca="1">IF(H879="","Резерв",CONCATENATE(INDIRECT(ADDRESS(3+ТС!H879,2,1,0,"ЗДВ"),FALSE)," - открыта"))</f>
        <v>Задвижка №036.5.2 - открыта</v>
      </c>
      <c r="D879" s="645"/>
      <c r="E879" s="645" t="s">
        <v>71</v>
      </c>
      <c r="F879" s="645" t="s">
        <v>64</v>
      </c>
      <c r="G879" s="645" t="s">
        <v>638</v>
      </c>
      <c r="H879" s="299">
        <v>15</v>
      </c>
      <c r="I879" s="293">
        <v>4972</v>
      </c>
    </row>
    <row r="880" spans="1:9" x14ac:dyDescent="0.25">
      <c r="A880" s="182" t="s">
        <v>3812</v>
      </c>
      <c r="B880" s="677">
        <v>878</v>
      </c>
      <c r="C880" s="545" t="str">
        <f ca="1">IF(H880="","Резерв",CONCATENATE(INDIRECT(ADDRESS(3+ТС!H880,2,1,0,"ЗДВ"),FALSE)," - закрыта"))</f>
        <v>Задвижка №036.5.2 - закрыта</v>
      </c>
      <c r="D880" s="645"/>
      <c r="E880" s="645" t="s">
        <v>71</v>
      </c>
      <c r="F880" s="645" t="s">
        <v>64</v>
      </c>
      <c r="G880" s="645" t="s">
        <v>639</v>
      </c>
      <c r="H880" s="299">
        <v>15</v>
      </c>
      <c r="I880" s="293">
        <v>4973</v>
      </c>
    </row>
    <row r="881" spans="1:9" x14ac:dyDescent="0.25">
      <c r="A881" s="182" t="s">
        <v>3813</v>
      </c>
      <c r="B881" s="677">
        <v>879</v>
      </c>
      <c r="C881" s="545" t="str">
        <f ca="1">IF(H881="","Резерв",CONCATENATE(INDIRECT(ADDRESS(3+ТС!H881,2,1,0,"ЗДВ"),FALSE)," - открывается"))</f>
        <v>Задвижка №036.5.2 - открывается</v>
      </c>
      <c r="D881" s="645"/>
      <c r="E881" s="645" t="s">
        <v>71</v>
      </c>
      <c r="F881" s="645" t="s">
        <v>64</v>
      </c>
      <c r="G881" s="645" t="s">
        <v>637</v>
      </c>
      <c r="H881" s="299">
        <v>15</v>
      </c>
      <c r="I881" s="293">
        <v>4974</v>
      </c>
    </row>
    <row r="882" spans="1:9" x14ac:dyDescent="0.25">
      <c r="A882" s="182" t="s">
        <v>3814</v>
      </c>
      <c r="B882" s="677">
        <v>880</v>
      </c>
      <c r="C882" s="545" t="str">
        <f ca="1">IF(H882="","Резерв",CONCATENATE(INDIRECT(ADDRESS(3+ТС!H882,2,1,0,"ЗДВ"),FALSE)," - закрывается"))</f>
        <v>Задвижка №036.5.2 - закрывается</v>
      </c>
      <c r="D882" s="645"/>
      <c r="E882" s="645" t="s">
        <v>71</v>
      </c>
      <c r="F882" s="645" t="s">
        <v>64</v>
      </c>
      <c r="G882" s="645" t="s">
        <v>504</v>
      </c>
      <c r="H882" s="299">
        <v>15</v>
      </c>
      <c r="I882" s="293">
        <v>4975</v>
      </c>
    </row>
    <row r="883" spans="1:9" x14ac:dyDescent="0.25">
      <c r="A883" s="182" t="s">
        <v>3815</v>
      </c>
      <c r="B883" s="677">
        <v>881</v>
      </c>
      <c r="C883" s="545" t="str">
        <f ca="1">IF(H883="","Резерв",CONCATENATE(INDIRECT(ADDRESS(3+ТС!H883,2,1,0,"ЗДВ"),FALSE)," - промежуточное положение"))</f>
        <v>Задвижка №036.5.2 - промежуточное положение</v>
      </c>
      <c r="D883" s="645"/>
      <c r="E883" s="645" t="s">
        <v>71</v>
      </c>
      <c r="F883" s="645" t="s">
        <v>64</v>
      </c>
      <c r="G883" s="645" t="s">
        <v>503</v>
      </c>
      <c r="H883" s="299">
        <v>15</v>
      </c>
      <c r="I883" s="293">
        <v>4976</v>
      </c>
    </row>
    <row r="884" spans="1:9" x14ac:dyDescent="0.25">
      <c r="A884" s="182" t="s">
        <v>3816</v>
      </c>
      <c r="B884" s="677">
        <v>882</v>
      </c>
      <c r="C884" s="545" t="str">
        <f ca="1">IF(H884="","Резерв",CONCATENATE(INDIRECT(ADDRESS(3+ТС!H884,2,1,0,"ЗДВ"),FALSE)," - контроль наличия напр. упр."))</f>
        <v>Задвижка №036.5.2 - контроль наличия напр. упр.</v>
      </c>
      <c r="D884" s="645"/>
      <c r="E884" s="645" t="s">
        <v>71</v>
      </c>
      <c r="F884" s="645" t="s">
        <v>64</v>
      </c>
      <c r="G884" s="645" t="s">
        <v>648</v>
      </c>
      <c r="H884" s="299">
        <v>15</v>
      </c>
      <c r="I884" s="293">
        <v>4977</v>
      </c>
    </row>
    <row r="885" spans="1:9" x14ac:dyDescent="0.25">
      <c r="A885" s="182" t="s">
        <v>3817</v>
      </c>
      <c r="B885" s="677">
        <v>883</v>
      </c>
      <c r="C885" s="545" t="str">
        <f ca="1">IF(H885="","Резерв",CONCATENATE(INDIRECT(ADDRESS(3+ТС!H885,2,1,0,"ЗДВ"),FALSE)," - режим управления дистанционный"))</f>
        <v>Резерв</v>
      </c>
      <c r="D885" s="645"/>
      <c r="E885" s="645" t="s">
        <v>71</v>
      </c>
      <c r="F885" s="645" t="s">
        <v>64</v>
      </c>
      <c r="G885" s="645" t="s">
        <v>642</v>
      </c>
      <c r="H885" s="299"/>
      <c r="I885" s="293">
        <v>4978</v>
      </c>
    </row>
    <row r="886" spans="1:9" x14ac:dyDescent="0.25">
      <c r="A886" s="182" t="s">
        <v>3818</v>
      </c>
      <c r="B886" s="677">
        <v>884</v>
      </c>
      <c r="C886" s="545" t="str">
        <f ca="1">IF(H886="","Резерв",CONCATENATE(INDIRECT(ADDRESS(3+ТС!H886,2,1,0,"ЗДВ"),FALSE)," - включен режим имитации"))</f>
        <v>Задвижка №036.5.2 - включен режим имитации</v>
      </c>
      <c r="D886" s="645"/>
      <c r="E886" s="645" t="s">
        <v>71</v>
      </c>
      <c r="F886" s="645" t="s">
        <v>64</v>
      </c>
      <c r="G886" s="645" t="s">
        <v>478</v>
      </c>
      <c r="H886" s="299">
        <v>15</v>
      </c>
      <c r="I886" s="293">
        <v>4979</v>
      </c>
    </row>
    <row r="887" spans="1:9" x14ac:dyDescent="0.25">
      <c r="A887" s="182" t="s">
        <v>3819</v>
      </c>
      <c r="B887" s="677">
        <v>885</v>
      </c>
      <c r="C887" s="545" t="str">
        <f ca="1">IF(H887="","Резерв",CONCATENATE(INDIRECT(ADDRESS(3+ТС!H887,2,1,0,"ЗДВ"),FALSE)," - невыполнение команды открыть"))</f>
        <v>Задвижка №036.5.2 - невыполнение команды открыть</v>
      </c>
      <c r="D887" s="645"/>
      <c r="E887" s="645" t="s">
        <v>71</v>
      </c>
      <c r="F887" s="645" t="s">
        <v>64</v>
      </c>
      <c r="G887" s="645" t="s">
        <v>654</v>
      </c>
      <c r="H887" s="299">
        <v>15</v>
      </c>
      <c r="I887" s="293">
        <v>4980</v>
      </c>
    </row>
    <row r="888" spans="1:9" x14ac:dyDescent="0.25">
      <c r="A888" s="182" t="s">
        <v>3820</v>
      </c>
      <c r="B888" s="677">
        <v>886</v>
      </c>
      <c r="C888" s="545" t="str">
        <f ca="1">IF(H888="","Резерв",CONCATENATE(INDIRECT(ADDRESS(3+ТС!H888,2,1,0,"ЗДВ"),FALSE)," - невыполнение команды закрыть"))</f>
        <v>Задвижка №036.5.2 - невыполнение команды закрыть</v>
      </c>
      <c r="D888" s="645"/>
      <c r="E888" s="645" t="s">
        <v>71</v>
      </c>
      <c r="F888" s="645" t="s">
        <v>64</v>
      </c>
      <c r="G888" s="645" t="s">
        <v>655</v>
      </c>
      <c r="H888" s="299">
        <v>15</v>
      </c>
      <c r="I888" s="293">
        <v>4981</v>
      </c>
    </row>
    <row r="889" spans="1:9" x14ac:dyDescent="0.25">
      <c r="A889" s="182" t="s">
        <v>3821</v>
      </c>
      <c r="B889" s="677">
        <v>887</v>
      </c>
      <c r="C889" s="545" t="str">
        <f ca="1">IF(H889="","Резерв",CONCATENATE(INDIRECT(ADDRESS(3+ТС!H889,2,1,0,"ЗДВ"),FALSE)," - невыполнение команды стоп"))</f>
        <v>Задвижка №036.5.2 - невыполнение команды стоп</v>
      </c>
      <c r="D889" s="645"/>
      <c r="E889" s="645" t="s">
        <v>71</v>
      </c>
      <c r="F889" s="645" t="s">
        <v>64</v>
      </c>
      <c r="G889" s="645" t="s">
        <v>656</v>
      </c>
      <c r="H889" s="299">
        <v>15</v>
      </c>
      <c r="I889" s="293">
        <v>4982</v>
      </c>
    </row>
    <row r="890" spans="1:9" x14ac:dyDescent="0.25">
      <c r="A890" s="182" t="s">
        <v>3822</v>
      </c>
      <c r="B890" s="677">
        <v>888</v>
      </c>
      <c r="C890" s="545" t="str">
        <f ca="1">IF(H890="","Резерв",CONCATENATE(INDIRECT(ADDRESS(3+ТС!H890,2,1,0,"ЗДВ"),FALSE)," - моментный выключатель открытия"))</f>
        <v>Задвижка №036.5.2 - моментный выключатель открытия</v>
      </c>
      <c r="D890" s="645"/>
      <c r="E890" s="645" t="s">
        <v>71</v>
      </c>
      <c r="F890" s="645" t="s">
        <v>64</v>
      </c>
      <c r="G890" s="645" t="s">
        <v>1358</v>
      </c>
      <c r="H890" s="299">
        <v>15</v>
      </c>
      <c r="I890" s="293">
        <v>4983</v>
      </c>
    </row>
    <row r="891" spans="1:9" x14ac:dyDescent="0.25">
      <c r="A891" s="182" t="s">
        <v>3823</v>
      </c>
      <c r="B891" s="677">
        <v>889</v>
      </c>
      <c r="C891" s="545" t="str">
        <f ca="1">IF(H891="","Резерв",CONCATENATE(INDIRECT(ADDRESS(3+ТС!H891,2,1,0,"ЗДВ"),FALSE)," - моментный выключатель закрытия"))</f>
        <v>Задвижка №036.5.2 - моментный выключатель закрытия</v>
      </c>
      <c r="D891" s="645"/>
      <c r="E891" s="645" t="s">
        <v>71</v>
      </c>
      <c r="F891" s="645" t="s">
        <v>64</v>
      </c>
      <c r="G891" s="645" t="s">
        <v>1359</v>
      </c>
      <c r="H891" s="299">
        <v>15</v>
      </c>
      <c r="I891" s="293">
        <v>4984</v>
      </c>
    </row>
    <row r="892" spans="1:9" x14ac:dyDescent="0.25">
      <c r="A892" s="182" t="s">
        <v>3824</v>
      </c>
      <c r="B892" s="677">
        <v>890</v>
      </c>
      <c r="C892" s="545" t="str">
        <f ca="1">IF(H892="","Резерв",CONCATENATE(INDIRECT(ADDRESS(3+ТС!H892,2,1,0,"ЗДВ"),FALSE)," - сработала муфта"))</f>
        <v>Резерв</v>
      </c>
      <c r="D892" s="645"/>
      <c r="E892" s="645" t="s">
        <v>71</v>
      </c>
      <c r="F892" s="645" t="s">
        <v>64</v>
      </c>
      <c r="G892" s="645" t="s">
        <v>653</v>
      </c>
      <c r="H892" s="299"/>
      <c r="I892" s="293">
        <v>4985</v>
      </c>
    </row>
    <row r="893" spans="1:9" x14ac:dyDescent="0.25">
      <c r="A893" s="182" t="s">
        <v>3825</v>
      </c>
      <c r="B893" s="677">
        <v>891</v>
      </c>
      <c r="C893" s="545" t="str">
        <f ca="1">IF(H893="","Резерв",CONCATENATE(INDIRECT(ADDRESS(3+ТС!H893,2,1,0,"ЗДВ"),FALSE)," - неисправность"))</f>
        <v>Задвижка №036.5.2 - неисправность</v>
      </c>
      <c r="D893" s="645"/>
      <c r="E893" s="645" t="s">
        <v>71</v>
      </c>
      <c r="F893" s="645" t="s">
        <v>64</v>
      </c>
      <c r="G893" s="645" t="s">
        <v>651</v>
      </c>
      <c r="H893" s="299">
        <v>15</v>
      </c>
      <c r="I893" s="293">
        <v>4986</v>
      </c>
    </row>
    <row r="894" spans="1:9" x14ac:dyDescent="0.25">
      <c r="A894" s="182" t="s">
        <v>3826</v>
      </c>
      <c r="B894" s="677">
        <v>892</v>
      </c>
      <c r="C894" s="545" t="str">
        <f ca="1">IF(H894="","Резерв",CONCATENATE(INDIRECT(ADDRESS(3+ТС!H894,2,1,0,"ЗДВ"),FALSE)," - авария"))</f>
        <v>Задвижка №036.5.2 - авария</v>
      </c>
      <c r="D894" s="645"/>
      <c r="E894" s="645" t="s">
        <v>71</v>
      </c>
      <c r="F894" s="645" t="s">
        <v>64</v>
      </c>
      <c r="G894" s="645" t="s">
        <v>505</v>
      </c>
      <c r="H894" s="299">
        <v>15</v>
      </c>
      <c r="I894" s="293">
        <v>4987</v>
      </c>
    </row>
    <row r="895" spans="1:9" x14ac:dyDescent="0.25">
      <c r="A895" s="182" t="s">
        <v>3827</v>
      </c>
      <c r="B895" s="677">
        <v>893</v>
      </c>
      <c r="C895" s="545" t="str">
        <f ca="1">IF(H895="","Резерв",CONCATENATE(INDIRECT(ADDRESS(3+ТС!H895,2,1,0,"ЗДВ"),FALSE)," - самопроизвольное открытие"))</f>
        <v>Резерв</v>
      </c>
      <c r="D895" s="645"/>
      <c r="E895" s="645" t="s">
        <v>71</v>
      </c>
      <c r="F895" s="645" t="s">
        <v>64</v>
      </c>
      <c r="G895" s="645" t="s">
        <v>657</v>
      </c>
      <c r="H895" s="299"/>
      <c r="I895" s="293">
        <v>4988</v>
      </c>
    </row>
    <row r="896" spans="1:9" x14ac:dyDescent="0.25">
      <c r="A896" s="182" t="s">
        <v>3828</v>
      </c>
      <c r="B896" s="677">
        <v>894</v>
      </c>
      <c r="C896" s="545" t="str">
        <f ca="1">IF(H896="","Резерв",CONCATENATE(INDIRECT(ADDRESS(3+ТС!H896,2,1,0,"ЗДВ"),FALSE)," - самопроизвольное закрытие"))</f>
        <v>Резерв</v>
      </c>
      <c r="D896" s="645"/>
      <c r="E896" s="645" t="s">
        <v>71</v>
      </c>
      <c r="F896" s="645" t="s">
        <v>64</v>
      </c>
      <c r="G896" s="645" t="s">
        <v>658</v>
      </c>
      <c r="H896" s="299"/>
      <c r="I896" s="293">
        <v>4989</v>
      </c>
    </row>
    <row r="897" spans="1:9" x14ac:dyDescent="0.25">
      <c r="A897" s="182" t="s">
        <v>3829</v>
      </c>
      <c r="B897" s="677">
        <v>895</v>
      </c>
      <c r="C897" s="545" t="str">
        <f ca="1">IF(H897="","Резерв",CONCATENATE(INDIRECT(ADDRESS(3+ТС!H897,2,1,0,"ЗДВ"),FALSE)," - открыта"))</f>
        <v>Задвижка №008.1.1.1 - открыта</v>
      </c>
      <c r="D897" s="527"/>
      <c r="E897" s="527" t="s">
        <v>71</v>
      </c>
      <c r="F897" s="527" t="s">
        <v>64</v>
      </c>
      <c r="G897" s="645" t="s">
        <v>638</v>
      </c>
      <c r="H897" s="299">
        <v>16</v>
      </c>
      <c r="I897" s="293">
        <v>4990</v>
      </c>
    </row>
    <row r="898" spans="1:9" x14ac:dyDescent="0.25">
      <c r="A898" s="182" t="s">
        <v>3830</v>
      </c>
      <c r="B898" s="677">
        <v>896</v>
      </c>
      <c r="C898" s="545" t="str">
        <f ca="1">IF(H898="","Резерв",CONCATENATE(INDIRECT(ADDRESS(3+ТС!H898,2,1,0,"ЗДВ"),FALSE)," - закрыта"))</f>
        <v>Задвижка №008.1.1.1 - закрыта</v>
      </c>
      <c r="D898" s="527"/>
      <c r="E898" s="527" t="s">
        <v>71</v>
      </c>
      <c r="F898" s="527" t="s">
        <v>64</v>
      </c>
      <c r="G898" s="645" t="s">
        <v>639</v>
      </c>
      <c r="H898" s="299">
        <v>16</v>
      </c>
      <c r="I898" s="293">
        <v>4991</v>
      </c>
    </row>
    <row r="899" spans="1:9" x14ac:dyDescent="0.25">
      <c r="A899" s="182" t="s">
        <v>3831</v>
      </c>
      <c r="B899" s="677">
        <v>897</v>
      </c>
      <c r="C899" s="545" t="str">
        <f ca="1">IF(H899="","Резерв",CONCATENATE(INDIRECT(ADDRESS(3+ТС!H899,2,1,0,"ЗДВ"),FALSE)," - открывается"))</f>
        <v>Задвижка №008.1.1.1 - открывается</v>
      </c>
      <c r="D899" s="527"/>
      <c r="E899" s="527" t="s">
        <v>71</v>
      </c>
      <c r="F899" s="527" t="s">
        <v>64</v>
      </c>
      <c r="G899" s="645" t="s">
        <v>637</v>
      </c>
      <c r="H899" s="299">
        <v>16</v>
      </c>
      <c r="I899" s="293">
        <v>4992</v>
      </c>
    </row>
    <row r="900" spans="1:9" x14ac:dyDescent="0.25">
      <c r="A900" s="182" t="s">
        <v>3832</v>
      </c>
      <c r="B900" s="677">
        <v>898</v>
      </c>
      <c r="C900" s="545" t="str">
        <f ca="1">IF(H900="","Резерв",CONCATENATE(INDIRECT(ADDRESS(3+ТС!H900,2,1,0,"ЗДВ"),FALSE)," - закрывается"))</f>
        <v>Задвижка №008.1.1.1 - закрывается</v>
      </c>
      <c r="D900" s="527"/>
      <c r="E900" s="527" t="s">
        <v>71</v>
      </c>
      <c r="F900" s="527" t="s">
        <v>64</v>
      </c>
      <c r="G900" s="645" t="s">
        <v>504</v>
      </c>
      <c r="H900" s="299">
        <v>16</v>
      </c>
      <c r="I900" s="293">
        <v>4993</v>
      </c>
    </row>
    <row r="901" spans="1:9" x14ac:dyDescent="0.25">
      <c r="A901" s="182" t="s">
        <v>3833</v>
      </c>
      <c r="B901" s="677">
        <v>899</v>
      </c>
      <c r="C901" s="545" t="str">
        <f ca="1">IF(H901="","Резерв",CONCATENATE(INDIRECT(ADDRESS(3+ТС!H901,2,1,0,"ЗДВ"),FALSE)," - промежуточное положение"))</f>
        <v>Задвижка №008.1.1.1 - промежуточное положение</v>
      </c>
      <c r="D901" s="527"/>
      <c r="E901" s="527" t="s">
        <v>71</v>
      </c>
      <c r="F901" s="527" t="s">
        <v>64</v>
      </c>
      <c r="G901" s="645" t="s">
        <v>503</v>
      </c>
      <c r="H901" s="299">
        <v>16</v>
      </c>
      <c r="I901" s="293">
        <v>4994</v>
      </c>
    </row>
    <row r="902" spans="1:9" x14ac:dyDescent="0.25">
      <c r="A902" s="182" t="s">
        <v>3834</v>
      </c>
      <c r="B902" s="677">
        <v>900</v>
      </c>
      <c r="C902" s="545" t="str">
        <f ca="1">IF(H902="","Резерв",CONCATENATE(INDIRECT(ADDRESS(3+ТС!H902,2,1,0,"ЗДВ"),FALSE)," - контроль наличия напр. упр."))</f>
        <v>Задвижка №008.1.1.1 - контроль наличия напр. упр.</v>
      </c>
      <c r="D902" s="527"/>
      <c r="E902" s="527" t="s">
        <v>71</v>
      </c>
      <c r="F902" s="527" t="s">
        <v>64</v>
      </c>
      <c r="G902" s="645" t="s">
        <v>648</v>
      </c>
      <c r="H902" s="299">
        <v>16</v>
      </c>
      <c r="I902" s="293">
        <v>4995</v>
      </c>
    </row>
    <row r="903" spans="1:9" x14ac:dyDescent="0.25">
      <c r="A903" s="182" t="s">
        <v>3835</v>
      </c>
      <c r="B903" s="677">
        <v>901</v>
      </c>
      <c r="C903" s="545" t="str">
        <f ca="1">IF(H903="","Резерв",CONCATENATE(INDIRECT(ADDRESS(3+ТС!H903,2,1,0,"ЗДВ"),FALSE)," - режим управления дистанционный"))</f>
        <v>Задвижка №008.1.1.1 - режим управления дистанционный</v>
      </c>
      <c r="D903" s="527"/>
      <c r="E903" s="527" t="s">
        <v>71</v>
      </c>
      <c r="F903" s="527" t="s">
        <v>64</v>
      </c>
      <c r="G903" s="645" t="s">
        <v>642</v>
      </c>
      <c r="H903" s="299">
        <v>16</v>
      </c>
      <c r="I903" s="293">
        <v>4996</v>
      </c>
    </row>
    <row r="904" spans="1:9" x14ac:dyDescent="0.25">
      <c r="A904" s="182" t="s">
        <v>3836</v>
      </c>
      <c r="B904" s="677">
        <v>902</v>
      </c>
      <c r="C904" s="545" t="str">
        <f ca="1">IF(H904="","Резерв",CONCATENATE(INDIRECT(ADDRESS(3+ТС!H904,2,1,0,"ЗДВ"),FALSE)," - включен режим имитации"))</f>
        <v>Задвижка №008.1.1.1 - включен режим имитации</v>
      </c>
      <c r="D904" s="527"/>
      <c r="E904" s="527" t="s">
        <v>71</v>
      </c>
      <c r="F904" s="527" t="s">
        <v>64</v>
      </c>
      <c r="G904" s="645" t="s">
        <v>478</v>
      </c>
      <c r="H904" s="299">
        <v>16</v>
      </c>
      <c r="I904" s="293">
        <v>4997</v>
      </c>
    </row>
    <row r="905" spans="1:9" x14ac:dyDescent="0.25">
      <c r="A905" s="182" t="s">
        <v>3837</v>
      </c>
      <c r="B905" s="677">
        <v>903</v>
      </c>
      <c r="C905" s="545" t="str">
        <f ca="1">IF(H905="","Резерв",CONCATENATE(INDIRECT(ADDRESS(3+ТС!H905,2,1,0,"ЗДВ"),FALSE)," - невыполнение команды открыть"))</f>
        <v>Задвижка №008.1.1.1 - невыполнение команды открыть</v>
      </c>
      <c r="D905" s="527"/>
      <c r="E905" s="527" t="s">
        <v>71</v>
      </c>
      <c r="F905" s="527" t="s">
        <v>64</v>
      </c>
      <c r="G905" s="645" t="s">
        <v>654</v>
      </c>
      <c r="H905" s="299">
        <v>16</v>
      </c>
      <c r="I905" s="293">
        <v>4998</v>
      </c>
    </row>
    <row r="906" spans="1:9" x14ac:dyDescent="0.25">
      <c r="A906" s="182" t="s">
        <v>3838</v>
      </c>
      <c r="B906" s="677">
        <v>904</v>
      </c>
      <c r="C906" s="545" t="str">
        <f ca="1">IF(H906="","Резерв",CONCATENATE(INDIRECT(ADDRESS(3+ТС!H906,2,1,0,"ЗДВ"),FALSE)," - невыполнение команды закрыть"))</f>
        <v>Задвижка №008.1.1.1 - невыполнение команды закрыть</v>
      </c>
      <c r="D906" s="527"/>
      <c r="E906" s="527" t="s">
        <v>71</v>
      </c>
      <c r="F906" s="527" t="s">
        <v>64</v>
      </c>
      <c r="G906" s="645" t="s">
        <v>655</v>
      </c>
      <c r="H906" s="299">
        <v>16</v>
      </c>
      <c r="I906" s="293">
        <v>4999</v>
      </c>
    </row>
    <row r="907" spans="1:9" x14ac:dyDescent="0.25">
      <c r="A907" s="182" t="s">
        <v>3839</v>
      </c>
      <c r="B907" s="677">
        <v>905</v>
      </c>
      <c r="C907" s="545" t="str">
        <f ca="1">IF(H907="","Резерв",CONCATENATE(INDIRECT(ADDRESS(3+ТС!H907,2,1,0,"ЗДВ"),FALSE)," - невыполнение команды стоп"))</f>
        <v>Задвижка №008.1.1.1 - невыполнение команды стоп</v>
      </c>
      <c r="D907" s="527"/>
      <c r="E907" s="527" t="s">
        <v>71</v>
      </c>
      <c r="F907" s="527" t="s">
        <v>64</v>
      </c>
      <c r="G907" s="645" t="s">
        <v>656</v>
      </c>
      <c r="H907" s="299">
        <v>16</v>
      </c>
      <c r="I907" s="293">
        <v>5000</v>
      </c>
    </row>
    <row r="908" spans="1:9" x14ac:dyDescent="0.25">
      <c r="A908" s="182" t="s">
        <v>3840</v>
      </c>
      <c r="B908" s="677">
        <v>906</v>
      </c>
      <c r="C908" s="545" t="str">
        <f ca="1">IF(H908="","Резерв",CONCATENATE(INDIRECT(ADDRESS(3+ТС!H908,2,1,0,"ЗДВ"),FALSE)," - моментный выключатель открытия"))</f>
        <v>Задвижка №008.1.1.1 - моментный выключатель открытия</v>
      </c>
      <c r="D908" s="527"/>
      <c r="E908" s="527" t="s">
        <v>71</v>
      </c>
      <c r="F908" s="527" t="s">
        <v>64</v>
      </c>
      <c r="G908" s="645" t="s">
        <v>1358</v>
      </c>
      <c r="H908" s="299">
        <v>16</v>
      </c>
      <c r="I908" s="293">
        <v>5001</v>
      </c>
    </row>
    <row r="909" spans="1:9" x14ac:dyDescent="0.25">
      <c r="A909" s="182" t="s">
        <v>3841</v>
      </c>
      <c r="B909" s="677">
        <v>907</v>
      </c>
      <c r="C909" s="545" t="str">
        <f ca="1">IF(H909="","Резерв",CONCATENATE(INDIRECT(ADDRESS(3+ТС!H909,2,1,0,"ЗДВ"),FALSE)," - моментный выключатель закрытия"))</f>
        <v>Задвижка №008.1.1.1 - моментный выключатель закрытия</v>
      </c>
      <c r="D909" s="527"/>
      <c r="E909" s="527" t="s">
        <v>71</v>
      </c>
      <c r="F909" s="527" t="s">
        <v>64</v>
      </c>
      <c r="G909" s="645" t="s">
        <v>1359</v>
      </c>
      <c r="H909" s="299">
        <v>16</v>
      </c>
      <c r="I909" s="293">
        <v>5002</v>
      </c>
    </row>
    <row r="910" spans="1:9" x14ac:dyDescent="0.25">
      <c r="A910" s="182" t="s">
        <v>3842</v>
      </c>
      <c r="B910" s="677">
        <v>908</v>
      </c>
      <c r="C910" s="545" t="str">
        <f ca="1">IF(H910="","Резерв",CONCATENATE(INDIRECT(ADDRESS(3+ТС!H910,2,1,0,"ЗДВ"),FALSE)," - сработала муфта"))</f>
        <v>Резерв</v>
      </c>
      <c r="D910" s="527"/>
      <c r="E910" s="527" t="s">
        <v>71</v>
      </c>
      <c r="F910" s="527" t="s">
        <v>64</v>
      </c>
      <c r="G910" s="645" t="s">
        <v>653</v>
      </c>
      <c r="H910" s="299"/>
      <c r="I910" s="293">
        <v>5003</v>
      </c>
    </row>
    <row r="911" spans="1:9" x14ac:dyDescent="0.25">
      <c r="A911" s="182" t="s">
        <v>3843</v>
      </c>
      <c r="B911" s="677">
        <v>909</v>
      </c>
      <c r="C911" s="545" t="str">
        <f ca="1">IF(H911="","Резерв",CONCATENATE(INDIRECT(ADDRESS(3+ТС!H911,2,1,0,"ЗДВ"),FALSE)," - неисправность"))</f>
        <v>Задвижка №008.1.1.1 - неисправность</v>
      </c>
      <c r="D911" s="527"/>
      <c r="E911" s="527" t="s">
        <v>71</v>
      </c>
      <c r="F911" s="527" t="s">
        <v>64</v>
      </c>
      <c r="G911" s="645" t="s">
        <v>651</v>
      </c>
      <c r="H911" s="299">
        <v>16</v>
      </c>
      <c r="I911" s="293">
        <v>5004</v>
      </c>
    </row>
    <row r="912" spans="1:9" x14ac:dyDescent="0.25">
      <c r="A912" s="182" t="s">
        <v>3844</v>
      </c>
      <c r="B912" s="677">
        <v>910</v>
      </c>
      <c r="C912" s="545" t="str">
        <f ca="1">IF(H912="","Резерв",CONCATENATE(INDIRECT(ADDRESS(3+ТС!H912,2,1,0,"ЗДВ"),FALSE)," - авария"))</f>
        <v>Задвижка №008.1.1.1 - авария</v>
      </c>
      <c r="D912" s="527"/>
      <c r="E912" s="527" t="s">
        <v>71</v>
      </c>
      <c r="F912" s="527" t="s">
        <v>64</v>
      </c>
      <c r="G912" s="645" t="s">
        <v>505</v>
      </c>
      <c r="H912" s="299">
        <v>16</v>
      </c>
      <c r="I912" s="293">
        <v>5005</v>
      </c>
    </row>
    <row r="913" spans="1:9" x14ac:dyDescent="0.25">
      <c r="A913" s="182" t="s">
        <v>3845</v>
      </c>
      <c r="B913" s="677">
        <v>911</v>
      </c>
      <c r="C913" s="545" t="str">
        <f ca="1">IF(H913="","Резерв",CONCATENATE(INDIRECT(ADDRESS(3+ТС!H913,2,1,0,"ЗДВ"),FALSE)," - самопроизвольное открытие"))</f>
        <v>Задвижка №008.1.1.1 - самопроизвольное открытие</v>
      </c>
      <c r="D913" s="527"/>
      <c r="E913" s="527" t="s">
        <v>71</v>
      </c>
      <c r="F913" s="527" t="s">
        <v>64</v>
      </c>
      <c r="G913" s="645" t="s">
        <v>657</v>
      </c>
      <c r="H913" s="299">
        <v>16</v>
      </c>
      <c r="I913" s="293">
        <v>5006</v>
      </c>
    </row>
    <row r="914" spans="1:9" x14ac:dyDescent="0.25">
      <c r="A914" s="182" t="s">
        <v>3846</v>
      </c>
      <c r="B914" s="677">
        <v>912</v>
      </c>
      <c r="C914" s="545" t="str">
        <f ca="1">IF(H914="","Резерв",CONCATENATE(INDIRECT(ADDRESS(3+ТС!H914,2,1,0,"ЗДВ"),FALSE)," - самопроизвольное закрытие"))</f>
        <v>Задвижка №008.1.1.1 - самопроизвольное закрытие</v>
      </c>
      <c r="D914" s="527"/>
      <c r="E914" s="527" t="s">
        <v>71</v>
      </c>
      <c r="F914" s="527" t="s">
        <v>64</v>
      </c>
      <c r="G914" s="645" t="s">
        <v>658</v>
      </c>
      <c r="H914" s="299">
        <v>16</v>
      </c>
      <c r="I914" s="293">
        <v>5007</v>
      </c>
    </row>
    <row r="915" spans="1:9" x14ac:dyDescent="0.25">
      <c r="A915" s="182" t="s">
        <v>3847</v>
      </c>
      <c r="B915" s="677">
        <v>913</v>
      </c>
      <c r="C915" s="545" t="str">
        <f ca="1">IF(H915="","Резерв",CONCATENATE(INDIRECT(ADDRESS(3+ТС!H915,2,1,0,"ЗДВ"),FALSE)," - открыта"))</f>
        <v>Задвижка №008.1.1.2 - открыта</v>
      </c>
      <c r="D915" s="645"/>
      <c r="E915" s="645" t="s">
        <v>71</v>
      </c>
      <c r="F915" s="645" t="s">
        <v>64</v>
      </c>
      <c r="G915" s="645" t="s">
        <v>638</v>
      </c>
      <c r="H915" s="644">
        <v>17</v>
      </c>
      <c r="I915" s="293">
        <v>5008</v>
      </c>
    </row>
    <row r="916" spans="1:9" x14ac:dyDescent="0.25">
      <c r="A916" s="182" t="s">
        <v>3848</v>
      </c>
      <c r="B916" s="677">
        <v>914</v>
      </c>
      <c r="C916" s="545" t="str">
        <f ca="1">IF(H916="","Резерв",CONCATENATE(INDIRECT(ADDRESS(3+ТС!H916,2,1,0,"ЗДВ"),FALSE)," - закрыта"))</f>
        <v>Задвижка №008.1.1.2 - закрыта</v>
      </c>
      <c r="D916" s="645"/>
      <c r="E916" s="645" t="s">
        <v>71</v>
      </c>
      <c r="F916" s="645" t="s">
        <v>64</v>
      </c>
      <c r="G916" s="645" t="s">
        <v>639</v>
      </c>
      <c r="H916" s="644">
        <v>17</v>
      </c>
      <c r="I916" s="293">
        <v>5009</v>
      </c>
    </row>
    <row r="917" spans="1:9" x14ac:dyDescent="0.25">
      <c r="A917" s="182" t="s">
        <v>3849</v>
      </c>
      <c r="B917" s="677">
        <v>915</v>
      </c>
      <c r="C917" s="545" t="str">
        <f ca="1">IF(H917="","Резерв",CONCATENATE(INDIRECT(ADDRESS(3+ТС!H917,2,1,0,"ЗДВ"),FALSE)," - открывается"))</f>
        <v>Задвижка №008.1.1.2 - открывается</v>
      </c>
      <c r="D917" s="645"/>
      <c r="E917" s="645" t="s">
        <v>71</v>
      </c>
      <c r="F917" s="645" t="s">
        <v>64</v>
      </c>
      <c r="G917" s="645" t="s">
        <v>637</v>
      </c>
      <c r="H917" s="644">
        <v>17</v>
      </c>
      <c r="I917" s="293">
        <v>5010</v>
      </c>
    </row>
    <row r="918" spans="1:9" x14ac:dyDescent="0.25">
      <c r="A918" s="182" t="s">
        <v>3850</v>
      </c>
      <c r="B918" s="677">
        <v>916</v>
      </c>
      <c r="C918" s="545" t="str">
        <f ca="1">IF(H918="","Резерв",CONCATENATE(INDIRECT(ADDRESS(3+ТС!H918,2,1,0,"ЗДВ"),FALSE)," - закрывается"))</f>
        <v>Задвижка №008.1.1.2 - закрывается</v>
      </c>
      <c r="D918" s="645"/>
      <c r="E918" s="645" t="s">
        <v>71</v>
      </c>
      <c r="F918" s="645" t="s">
        <v>64</v>
      </c>
      <c r="G918" s="645" t="s">
        <v>504</v>
      </c>
      <c r="H918" s="644">
        <v>17</v>
      </c>
      <c r="I918" s="293">
        <v>5011</v>
      </c>
    </row>
    <row r="919" spans="1:9" x14ac:dyDescent="0.25">
      <c r="A919" s="182" t="s">
        <v>3851</v>
      </c>
      <c r="B919" s="677">
        <v>917</v>
      </c>
      <c r="C919" s="545" t="str">
        <f ca="1">IF(H919="","Резерв",CONCATENATE(INDIRECT(ADDRESS(3+ТС!H919,2,1,0,"ЗДВ"),FALSE)," - промежуточное положение"))</f>
        <v>Задвижка №008.1.1.2 - промежуточное положение</v>
      </c>
      <c r="D919" s="645"/>
      <c r="E919" s="645" t="s">
        <v>71</v>
      </c>
      <c r="F919" s="645" t="s">
        <v>64</v>
      </c>
      <c r="G919" s="645" t="s">
        <v>503</v>
      </c>
      <c r="H919" s="644">
        <v>17</v>
      </c>
      <c r="I919" s="293">
        <v>5012</v>
      </c>
    </row>
    <row r="920" spans="1:9" x14ac:dyDescent="0.25">
      <c r="A920" s="182" t="s">
        <v>3852</v>
      </c>
      <c r="B920" s="677">
        <v>918</v>
      </c>
      <c r="C920" s="545" t="str">
        <f ca="1">IF(H920="","Резерв",CONCATENATE(INDIRECT(ADDRESS(3+ТС!H920,2,1,0,"ЗДВ"),FALSE)," - контроль наличия напр. упр."))</f>
        <v>Задвижка №008.1.1.2 - контроль наличия напр. упр.</v>
      </c>
      <c r="D920" s="645"/>
      <c r="E920" s="645" t="s">
        <v>71</v>
      </c>
      <c r="F920" s="645" t="s">
        <v>64</v>
      </c>
      <c r="G920" s="645" t="s">
        <v>648</v>
      </c>
      <c r="H920" s="644">
        <v>17</v>
      </c>
      <c r="I920" s="293">
        <v>5013</v>
      </c>
    </row>
    <row r="921" spans="1:9" x14ac:dyDescent="0.25">
      <c r="A921" s="182" t="s">
        <v>3853</v>
      </c>
      <c r="B921" s="677">
        <v>919</v>
      </c>
      <c r="C921" s="545" t="str">
        <f ca="1">IF(H921="","Резерв",CONCATENATE(INDIRECT(ADDRESS(3+ТС!H921,2,1,0,"ЗДВ"),FALSE)," - режим управления дистанционный"))</f>
        <v>Задвижка №008.1.1.2 - режим управления дистанционный</v>
      </c>
      <c r="D921" s="645"/>
      <c r="E921" s="645" t="s">
        <v>71</v>
      </c>
      <c r="F921" s="645" t="s">
        <v>64</v>
      </c>
      <c r="G921" s="645" t="s">
        <v>642</v>
      </c>
      <c r="H921" s="644">
        <v>17</v>
      </c>
      <c r="I921" s="293">
        <v>5014</v>
      </c>
    </row>
    <row r="922" spans="1:9" x14ac:dyDescent="0.25">
      <c r="A922" s="182" t="s">
        <v>3854</v>
      </c>
      <c r="B922" s="677">
        <v>920</v>
      </c>
      <c r="C922" s="545" t="str">
        <f ca="1">IF(H922="","Резерв",CONCATENATE(INDIRECT(ADDRESS(3+ТС!H922,2,1,0,"ЗДВ"),FALSE)," - включен режим имитации"))</f>
        <v>Задвижка №008.1.1.2 - включен режим имитации</v>
      </c>
      <c r="D922" s="645"/>
      <c r="E922" s="645" t="s">
        <v>71</v>
      </c>
      <c r="F922" s="645" t="s">
        <v>64</v>
      </c>
      <c r="G922" s="645" t="s">
        <v>478</v>
      </c>
      <c r="H922" s="644">
        <v>17</v>
      </c>
      <c r="I922" s="293">
        <v>5015</v>
      </c>
    </row>
    <row r="923" spans="1:9" x14ac:dyDescent="0.25">
      <c r="A923" s="182" t="s">
        <v>3855</v>
      </c>
      <c r="B923" s="677">
        <v>921</v>
      </c>
      <c r="C923" s="545" t="str">
        <f ca="1">IF(H923="","Резерв",CONCATENATE(INDIRECT(ADDRESS(3+ТС!H923,2,1,0,"ЗДВ"),FALSE)," - невыполнение команды открыть"))</f>
        <v>Задвижка №008.1.1.2 - невыполнение команды открыть</v>
      </c>
      <c r="D923" s="645"/>
      <c r="E923" s="645" t="s">
        <v>71</v>
      </c>
      <c r="F923" s="645" t="s">
        <v>64</v>
      </c>
      <c r="G923" s="645" t="s">
        <v>654</v>
      </c>
      <c r="H923" s="644">
        <v>17</v>
      </c>
      <c r="I923" s="293">
        <v>5016</v>
      </c>
    </row>
    <row r="924" spans="1:9" x14ac:dyDescent="0.25">
      <c r="A924" s="182" t="s">
        <v>3856</v>
      </c>
      <c r="B924" s="677">
        <v>922</v>
      </c>
      <c r="C924" s="545" t="str">
        <f ca="1">IF(H924="","Резерв",CONCATENATE(INDIRECT(ADDRESS(3+ТС!H924,2,1,0,"ЗДВ"),FALSE)," - невыполнение команды закрыть"))</f>
        <v>Задвижка №008.1.1.2 - невыполнение команды закрыть</v>
      </c>
      <c r="D924" s="645"/>
      <c r="E924" s="645" t="s">
        <v>71</v>
      </c>
      <c r="F924" s="645" t="s">
        <v>64</v>
      </c>
      <c r="G924" s="645" t="s">
        <v>655</v>
      </c>
      <c r="H924" s="644">
        <v>17</v>
      </c>
      <c r="I924" s="293">
        <v>5017</v>
      </c>
    </row>
    <row r="925" spans="1:9" x14ac:dyDescent="0.25">
      <c r="A925" s="182" t="s">
        <v>3857</v>
      </c>
      <c r="B925" s="677">
        <v>923</v>
      </c>
      <c r="C925" s="545" t="str">
        <f ca="1">IF(H925="","Резерв",CONCATENATE(INDIRECT(ADDRESS(3+ТС!H925,2,1,0,"ЗДВ"),FALSE)," - невыполнение команды стоп"))</f>
        <v>Задвижка №008.1.1.2 - невыполнение команды стоп</v>
      </c>
      <c r="D925" s="645"/>
      <c r="E925" s="645" t="s">
        <v>71</v>
      </c>
      <c r="F925" s="645" t="s">
        <v>64</v>
      </c>
      <c r="G925" s="645" t="s">
        <v>656</v>
      </c>
      <c r="H925" s="644">
        <v>17</v>
      </c>
      <c r="I925" s="293">
        <v>5018</v>
      </c>
    </row>
    <row r="926" spans="1:9" x14ac:dyDescent="0.25">
      <c r="A926" s="182" t="s">
        <v>3858</v>
      </c>
      <c r="B926" s="677">
        <v>924</v>
      </c>
      <c r="C926" s="545" t="str">
        <f ca="1">IF(H926="","Резерв",CONCATENATE(INDIRECT(ADDRESS(3+ТС!H926,2,1,0,"ЗДВ"),FALSE)," - моментный выключатель открытия"))</f>
        <v>Задвижка №008.1.1.2 - моментный выключатель открытия</v>
      </c>
      <c r="D926" s="645"/>
      <c r="E926" s="645" t="s">
        <v>71</v>
      </c>
      <c r="F926" s="645" t="s">
        <v>64</v>
      </c>
      <c r="G926" s="645" t="s">
        <v>1358</v>
      </c>
      <c r="H926" s="644">
        <v>17</v>
      </c>
      <c r="I926" s="293">
        <v>5019</v>
      </c>
    </row>
    <row r="927" spans="1:9" x14ac:dyDescent="0.25">
      <c r="A927" s="182" t="s">
        <v>3859</v>
      </c>
      <c r="B927" s="677">
        <v>925</v>
      </c>
      <c r="C927" s="545" t="str">
        <f ca="1">IF(H927="","Резерв",CONCATENATE(INDIRECT(ADDRESS(3+ТС!H927,2,1,0,"ЗДВ"),FALSE)," - моментный выключатель закрытия"))</f>
        <v>Задвижка №008.1.1.2 - моментный выключатель закрытия</v>
      </c>
      <c r="D927" s="645"/>
      <c r="E927" s="645" t="s">
        <v>71</v>
      </c>
      <c r="F927" s="645" t="s">
        <v>64</v>
      </c>
      <c r="G927" s="645" t="s">
        <v>1359</v>
      </c>
      <c r="H927" s="644">
        <v>17</v>
      </c>
      <c r="I927" s="293">
        <v>5020</v>
      </c>
    </row>
    <row r="928" spans="1:9" x14ac:dyDescent="0.25">
      <c r="A928" s="182" t="s">
        <v>3860</v>
      </c>
      <c r="B928" s="677">
        <v>926</v>
      </c>
      <c r="C928" s="545" t="str">
        <f ca="1">IF(H928="","Резерв",CONCATENATE(INDIRECT(ADDRESS(3+ТС!H928,2,1,0,"ЗДВ"),FALSE)," - сработала муфта"))</f>
        <v>Резерв</v>
      </c>
      <c r="D928" s="645"/>
      <c r="E928" s="645" t="s">
        <v>71</v>
      </c>
      <c r="F928" s="645" t="s">
        <v>64</v>
      </c>
      <c r="G928" s="645" t="s">
        <v>653</v>
      </c>
      <c r="H928" s="644"/>
      <c r="I928" s="293">
        <v>5021</v>
      </c>
    </row>
    <row r="929" spans="1:9" x14ac:dyDescent="0.25">
      <c r="A929" s="182" t="s">
        <v>3861</v>
      </c>
      <c r="B929" s="677">
        <v>927</v>
      </c>
      <c r="C929" s="545" t="str">
        <f ca="1">IF(H929="","Резерв",CONCATENATE(INDIRECT(ADDRESS(3+ТС!H929,2,1,0,"ЗДВ"),FALSE)," - неисправность"))</f>
        <v>Задвижка №008.1.1.2 - неисправность</v>
      </c>
      <c r="D929" s="645"/>
      <c r="E929" s="645" t="s">
        <v>71</v>
      </c>
      <c r="F929" s="645" t="s">
        <v>64</v>
      </c>
      <c r="G929" s="645" t="s">
        <v>651</v>
      </c>
      <c r="H929" s="644">
        <v>17</v>
      </c>
      <c r="I929" s="293">
        <v>5022</v>
      </c>
    </row>
    <row r="930" spans="1:9" x14ac:dyDescent="0.25">
      <c r="A930" s="182" t="s">
        <v>3862</v>
      </c>
      <c r="B930" s="677">
        <v>928</v>
      </c>
      <c r="C930" s="545" t="str">
        <f ca="1">IF(H930="","Резерв",CONCATENATE(INDIRECT(ADDRESS(3+ТС!H930,2,1,0,"ЗДВ"),FALSE)," - авария"))</f>
        <v>Задвижка №008.1.1.2 - авария</v>
      </c>
      <c r="D930" s="645"/>
      <c r="E930" s="645" t="s">
        <v>71</v>
      </c>
      <c r="F930" s="645" t="s">
        <v>64</v>
      </c>
      <c r="G930" s="645" t="s">
        <v>505</v>
      </c>
      <c r="H930" s="644">
        <v>17</v>
      </c>
      <c r="I930" s="293">
        <v>5023</v>
      </c>
    </row>
    <row r="931" spans="1:9" x14ac:dyDescent="0.25">
      <c r="A931" s="182" t="s">
        <v>3863</v>
      </c>
      <c r="B931" s="677">
        <v>929</v>
      </c>
      <c r="C931" s="545" t="str">
        <f ca="1">IF(H931="","Резерв",CONCATENATE(INDIRECT(ADDRESS(3+ТС!H931,2,1,0,"ЗДВ"),FALSE)," - самопроизвольное открытие"))</f>
        <v>Задвижка №008.1.1.2 - самопроизвольное открытие</v>
      </c>
      <c r="D931" s="645"/>
      <c r="E931" s="645" t="s">
        <v>71</v>
      </c>
      <c r="F931" s="645" t="s">
        <v>64</v>
      </c>
      <c r="G931" s="645" t="s">
        <v>657</v>
      </c>
      <c r="H931" s="644">
        <v>17</v>
      </c>
      <c r="I931" s="293">
        <v>5024</v>
      </c>
    </row>
    <row r="932" spans="1:9" x14ac:dyDescent="0.25">
      <c r="A932" s="182" t="s">
        <v>3864</v>
      </c>
      <c r="B932" s="677">
        <v>930</v>
      </c>
      <c r="C932" s="545" t="str">
        <f ca="1">IF(H932="","Резерв",CONCATENATE(INDIRECT(ADDRESS(3+ТС!H932,2,1,0,"ЗДВ"),FALSE)," - самопроизвольное закрытие"))</f>
        <v>Задвижка №008.1.1.2 - самопроизвольное закрытие</v>
      </c>
      <c r="D932" s="645"/>
      <c r="E932" s="645" t="s">
        <v>71</v>
      </c>
      <c r="F932" s="645" t="s">
        <v>64</v>
      </c>
      <c r="G932" s="645" t="s">
        <v>658</v>
      </c>
      <c r="H932" s="644">
        <v>17</v>
      </c>
      <c r="I932" s="293">
        <v>5025</v>
      </c>
    </row>
    <row r="933" spans="1:9" x14ac:dyDescent="0.25">
      <c r="A933" s="182" t="s">
        <v>3865</v>
      </c>
      <c r="B933" s="677">
        <v>931</v>
      </c>
      <c r="C933" s="545" t="str">
        <f ca="1">IF(H933="","Резерв",CONCATENATE(INDIRECT(ADDRESS(3+ТС!H933,2,1,0,"ЗДВ"),FALSE)," - открыта"))</f>
        <v>Задвижка №008.1.2.1 - открыта</v>
      </c>
      <c r="D933" s="645"/>
      <c r="E933" s="645" t="s">
        <v>71</v>
      </c>
      <c r="F933" s="645" t="s">
        <v>64</v>
      </c>
      <c r="G933" s="645" t="s">
        <v>638</v>
      </c>
      <c r="H933" s="644">
        <v>18</v>
      </c>
      <c r="I933" s="293">
        <v>5026</v>
      </c>
    </row>
    <row r="934" spans="1:9" x14ac:dyDescent="0.25">
      <c r="A934" s="182" t="s">
        <v>3866</v>
      </c>
      <c r="B934" s="677">
        <v>932</v>
      </c>
      <c r="C934" s="545" t="str">
        <f ca="1">IF(H934="","Резерв",CONCATENATE(INDIRECT(ADDRESS(3+ТС!H934,2,1,0,"ЗДВ"),FALSE)," - закрыта"))</f>
        <v>Задвижка №008.1.2.1 - закрыта</v>
      </c>
      <c r="D934" s="645"/>
      <c r="E934" s="645" t="s">
        <v>71</v>
      </c>
      <c r="F934" s="645" t="s">
        <v>64</v>
      </c>
      <c r="G934" s="645" t="s">
        <v>639</v>
      </c>
      <c r="H934" s="644">
        <v>18</v>
      </c>
      <c r="I934" s="293">
        <v>5027</v>
      </c>
    </row>
    <row r="935" spans="1:9" x14ac:dyDescent="0.25">
      <c r="A935" s="182" t="s">
        <v>3867</v>
      </c>
      <c r="B935" s="677">
        <v>933</v>
      </c>
      <c r="C935" s="545" t="str">
        <f ca="1">IF(H935="","Резерв",CONCATENATE(INDIRECT(ADDRESS(3+ТС!H935,2,1,0,"ЗДВ"),FALSE)," - открывается"))</f>
        <v>Задвижка №008.1.2.1 - открывается</v>
      </c>
      <c r="D935" s="645"/>
      <c r="E935" s="645" t="s">
        <v>71</v>
      </c>
      <c r="F935" s="645" t="s">
        <v>64</v>
      </c>
      <c r="G935" s="645" t="s">
        <v>637</v>
      </c>
      <c r="H935" s="644">
        <v>18</v>
      </c>
      <c r="I935" s="293">
        <v>5028</v>
      </c>
    </row>
    <row r="936" spans="1:9" x14ac:dyDescent="0.25">
      <c r="A936" s="182" t="s">
        <v>3868</v>
      </c>
      <c r="B936" s="677">
        <v>934</v>
      </c>
      <c r="C936" s="545" t="str">
        <f ca="1">IF(H936="","Резерв",CONCATENATE(INDIRECT(ADDRESS(3+ТС!H936,2,1,0,"ЗДВ"),FALSE)," - закрывается"))</f>
        <v>Задвижка №008.1.2.1 - закрывается</v>
      </c>
      <c r="D936" s="645"/>
      <c r="E936" s="645" t="s">
        <v>71</v>
      </c>
      <c r="F936" s="645" t="s">
        <v>64</v>
      </c>
      <c r="G936" s="645" t="s">
        <v>504</v>
      </c>
      <c r="H936" s="644">
        <v>18</v>
      </c>
      <c r="I936" s="293">
        <v>5029</v>
      </c>
    </row>
    <row r="937" spans="1:9" x14ac:dyDescent="0.25">
      <c r="A937" s="182" t="s">
        <v>3869</v>
      </c>
      <c r="B937" s="677">
        <v>935</v>
      </c>
      <c r="C937" s="545" t="str">
        <f ca="1">IF(H937="","Резерв",CONCATENATE(INDIRECT(ADDRESS(3+ТС!H937,2,1,0,"ЗДВ"),FALSE)," - промежуточное положение"))</f>
        <v>Задвижка №008.1.2.1 - промежуточное положение</v>
      </c>
      <c r="D937" s="645"/>
      <c r="E937" s="645" t="s">
        <v>71</v>
      </c>
      <c r="F937" s="645" t="s">
        <v>64</v>
      </c>
      <c r="G937" s="645" t="s">
        <v>503</v>
      </c>
      <c r="H937" s="644">
        <v>18</v>
      </c>
      <c r="I937" s="293">
        <v>5030</v>
      </c>
    </row>
    <row r="938" spans="1:9" x14ac:dyDescent="0.25">
      <c r="A938" s="182" t="s">
        <v>3870</v>
      </c>
      <c r="B938" s="677">
        <v>936</v>
      </c>
      <c r="C938" s="545" t="str">
        <f ca="1">IF(H938="","Резерв",CONCATENATE(INDIRECT(ADDRESS(3+ТС!H938,2,1,0,"ЗДВ"),FALSE)," - контроль наличия напр. упр."))</f>
        <v>Задвижка №008.1.2.1 - контроль наличия напр. упр.</v>
      </c>
      <c r="D938" s="645"/>
      <c r="E938" s="645" t="s">
        <v>71</v>
      </c>
      <c r="F938" s="645" t="s">
        <v>64</v>
      </c>
      <c r="G938" s="645" t="s">
        <v>648</v>
      </c>
      <c r="H938" s="644">
        <v>18</v>
      </c>
      <c r="I938" s="293">
        <v>5031</v>
      </c>
    </row>
    <row r="939" spans="1:9" x14ac:dyDescent="0.25">
      <c r="A939" s="182" t="s">
        <v>3871</v>
      </c>
      <c r="B939" s="677">
        <v>937</v>
      </c>
      <c r="C939" s="545" t="str">
        <f ca="1">IF(H939="","Резерв",CONCATENATE(INDIRECT(ADDRESS(3+ТС!H939,2,1,0,"ЗДВ"),FALSE)," - режим управления дистанционный"))</f>
        <v>Задвижка №008.1.2.1 - режим управления дистанционный</v>
      </c>
      <c r="D939" s="645"/>
      <c r="E939" s="645" t="s">
        <v>71</v>
      </c>
      <c r="F939" s="645" t="s">
        <v>64</v>
      </c>
      <c r="G939" s="645" t="s">
        <v>642</v>
      </c>
      <c r="H939" s="644">
        <v>18</v>
      </c>
      <c r="I939" s="293">
        <v>5032</v>
      </c>
    </row>
    <row r="940" spans="1:9" x14ac:dyDescent="0.25">
      <c r="A940" s="182" t="s">
        <v>3872</v>
      </c>
      <c r="B940" s="677">
        <v>938</v>
      </c>
      <c r="C940" s="545" t="str">
        <f ca="1">IF(H940="","Резерв",CONCATENATE(INDIRECT(ADDRESS(3+ТС!H940,2,1,0,"ЗДВ"),FALSE)," - включен режим имитации"))</f>
        <v>Задвижка №008.1.2.1 - включен режим имитации</v>
      </c>
      <c r="D940" s="645"/>
      <c r="E940" s="645" t="s">
        <v>71</v>
      </c>
      <c r="F940" s="645" t="s">
        <v>64</v>
      </c>
      <c r="G940" s="645" t="s">
        <v>478</v>
      </c>
      <c r="H940" s="644">
        <v>18</v>
      </c>
      <c r="I940" s="293">
        <v>5033</v>
      </c>
    </row>
    <row r="941" spans="1:9" x14ac:dyDescent="0.25">
      <c r="A941" s="182" t="s">
        <v>3873</v>
      </c>
      <c r="B941" s="677">
        <v>939</v>
      </c>
      <c r="C941" s="545" t="str">
        <f ca="1">IF(H941="","Резерв",CONCATENATE(INDIRECT(ADDRESS(3+ТС!H941,2,1,0,"ЗДВ"),FALSE)," - невыполнение команды открыть"))</f>
        <v>Задвижка №008.1.2.1 - невыполнение команды открыть</v>
      </c>
      <c r="D941" s="645"/>
      <c r="E941" s="645" t="s">
        <v>71</v>
      </c>
      <c r="F941" s="645" t="s">
        <v>64</v>
      </c>
      <c r="G941" s="645" t="s">
        <v>654</v>
      </c>
      <c r="H941" s="644">
        <v>18</v>
      </c>
      <c r="I941" s="293">
        <v>5034</v>
      </c>
    </row>
    <row r="942" spans="1:9" x14ac:dyDescent="0.25">
      <c r="A942" s="182" t="s">
        <v>3874</v>
      </c>
      <c r="B942" s="677">
        <v>940</v>
      </c>
      <c r="C942" s="545" t="str">
        <f ca="1">IF(H942="","Резерв",CONCATENATE(INDIRECT(ADDRESS(3+ТС!H942,2,1,0,"ЗДВ"),FALSE)," - невыполнение команды закрыть"))</f>
        <v>Задвижка №008.1.2.1 - невыполнение команды закрыть</v>
      </c>
      <c r="D942" s="645"/>
      <c r="E942" s="645" t="s">
        <v>71</v>
      </c>
      <c r="F942" s="645" t="s">
        <v>64</v>
      </c>
      <c r="G942" s="645" t="s">
        <v>655</v>
      </c>
      <c r="H942" s="644">
        <v>18</v>
      </c>
      <c r="I942" s="293">
        <v>5035</v>
      </c>
    </row>
    <row r="943" spans="1:9" x14ac:dyDescent="0.25">
      <c r="A943" s="182" t="s">
        <v>3875</v>
      </c>
      <c r="B943" s="677">
        <v>941</v>
      </c>
      <c r="C943" s="545" t="str">
        <f ca="1">IF(H943="","Резерв",CONCATENATE(INDIRECT(ADDRESS(3+ТС!H943,2,1,0,"ЗДВ"),FALSE)," - невыполнение команды стоп"))</f>
        <v>Задвижка №008.1.2.1 - невыполнение команды стоп</v>
      </c>
      <c r="D943" s="645"/>
      <c r="E943" s="645" t="s">
        <v>71</v>
      </c>
      <c r="F943" s="645" t="s">
        <v>64</v>
      </c>
      <c r="G943" s="645" t="s">
        <v>656</v>
      </c>
      <c r="H943" s="644">
        <v>18</v>
      </c>
      <c r="I943" s="293">
        <v>5036</v>
      </c>
    </row>
    <row r="944" spans="1:9" x14ac:dyDescent="0.25">
      <c r="A944" s="182" t="s">
        <v>3876</v>
      </c>
      <c r="B944" s="677">
        <v>942</v>
      </c>
      <c r="C944" s="545" t="str">
        <f ca="1">IF(H944="","Резерв",CONCATENATE(INDIRECT(ADDRESS(3+ТС!H944,2,1,0,"ЗДВ"),FALSE)," - моментный выключатель открытия"))</f>
        <v>Задвижка №008.1.2.1 - моментный выключатель открытия</v>
      </c>
      <c r="D944" s="645"/>
      <c r="E944" s="645" t="s">
        <v>71</v>
      </c>
      <c r="F944" s="645" t="s">
        <v>64</v>
      </c>
      <c r="G944" s="645" t="s">
        <v>1358</v>
      </c>
      <c r="H944" s="644">
        <v>18</v>
      </c>
      <c r="I944" s="293">
        <v>5037</v>
      </c>
    </row>
    <row r="945" spans="1:9" x14ac:dyDescent="0.25">
      <c r="A945" s="182" t="s">
        <v>3877</v>
      </c>
      <c r="B945" s="677">
        <v>943</v>
      </c>
      <c r="C945" s="545" t="str">
        <f ca="1">IF(H945="","Резерв",CONCATENATE(INDIRECT(ADDRESS(3+ТС!H945,2,1,0,"ЗДВ"),FALSE)," - моментный выключатель закрытия"))</f>
        <v>Задвижка №008.1.2.1 - моментный выключатель закрытия</v>
      </c>
      <c r="D945" s="645"/>
      <c r="E945" s="645" t="s">
        <v>71</v>
      </c>
      <c r="F945" s="645" t="s">
        <v>64</v>
      </c>
      <c r="G945" s="645" t="s">
        <v>1359</v>
      </c>
      <c r="H945" s="644">
        <v>18</v>
      </c>
      <c r="I945" s="293">
        <v>5038</v>
      </c>
    </row>
    <row r="946" spans="1:9" x14ac:dyDescent="0.25">
      <c r="A946" s="182" t="s">
        <v>3878</v>
      </c>
      <c r="B946" s="677">
        <v>944</v>
      </c>
      <c r="C946" s="545" t="str">
        <f ca="1">IF(H946="","Резерв",CONCATENATE(INDIRECT(ADDRESS(3+ТС!H946,2,1,0,"ЗДВ"),FALSE)," - сработала муфта"))</f>
        <v>Резерв</v>
      </c>
      <c r="D946" s="645"/>
      <c r="E946" s="645" t="s">
        <v>71</v>
      </c>
      <c r="F946" s="645" t="s">
        <v>64</v>
      </c>
      <c r="G946" s="645" t="s">
        <v>653</v>
      </c>
      <c r="H946" s="644"/>
      <c r="I946" s="293">
        <v>5039</v>
      </c>
    </row>
    <row r="947" spans="1:9" x14ac:dyDescent="0.25">
      <c r="A947" s="182" t="s">
        <v>3879</v>
      </c>
      <c r="B947" s="677">
        <v>945</v>
      </c>
      <c r="C947" s="545" t="str">
        <f ca="1">IF(H947="","Резерв",CONCATENATE(INDIRECT(ADDRESS(3+ТС!H947,2,1,0,"ЗДВ"),FALSE)," - неисправность"))</f>
        <v>Задвижка №008.1.2.1 - неисправность</v>
      </c>
      <c r="D947" s="645"/>
      <c r="E947" s="645" t="s">
        <v>71</v>
      </c>
      <c r="F947" s="645" t="s">
        <v>64</v>
      </c>
      <c r="G947" s="645" t="s">
        <v>651</v>
      </c>
      <c r="H947" s="644">
        <v>18</v>
      </c>
      <c r="I947" s="293">
        <v>5040</v>
      </c>
    </row>
    <row r="948" spans="1:9" x14ac:dyDescent="0.25">
      <c r="A948" s="182" t="s">
        <v>3880</v>
      </c>
      <c r="B948" s="677">
        <v>946</v>
      </c>
      <c r="C948" s="545" t="str">
        <f ca="1">IF(H948="","Резерв",CONCATENATE(INDIRECT(ADDRESS(3+ТС!H948,2,1,0,"ЗДВ"),FALSE)," - авария"))</f>
        <v>Задвижка №008.1.2.1 - авария</v>
      </c>
      <c r="D948" s="645"/>
      <c r="E948" s="645" t="s">
        <v>71</v>
      </c>
      <c r="F948" s="645" t="s">
        <v>64</v>
      </c>
      <c r="G948" s="645" t="s">
        <v>505</v>
      </c>
      <c r="H948" s="644">
        <v>18</v>
      </c>
      <c r="I948" s="293">
        <v>5041</v>
      </c>
    </row>
    <row r="949" spans="1:9" x14ac:dyDescent="0.25">
      <c r="A949" s="182" t="s">
        <v>3881</v>
      </c>
      <c r="B949" s="677">
        <v>947</v>
      </c>
      <c r="C949" s="545" t="str">
        <f ca="1">IF(H949="","Резерв",CONCATENATE(INDIRECT(ADDRESS(3+ТС!H949,2,1,0,"ЗДВ"),FALSE)," - самопроизвольное открытие"))</f>
        <v>Задвижка №008.1.2.1 - самопроизвольное открытие</v>
      </c>
      <c r="D949" s="645"/>
      <c r="E949" s="645" t="s">
        <v>71</v>
      </c>
      <c r="F949" s="645" t="s">
        <v>64</v>
      </c>
      <c r="G949" s="645" t="s">
        <v>657</v>
      </c>
      <c r="H949" s="644">
        <v>18</v>
      </c>
      <c r="I949" s="293">
        <v>5042</v>
      </c>
    </row>
    <row r="950" spans="1:9" x14ac:dyDescent="0.25">
      <c r="A950" s="182" t="s">
        <v>3882</v>
      </c>
      <c r="B950" s="677">
        <v>948</v>
      </c>
      <c r="C950" s="545" t="str">
        <f ca="1">IF(H950="","Резерв",CONCATENATE(INDIRECT(ADDRESS(3+ТС!H950,2,1,0,"ЗДВ"),FALSE)," - самопроизвольное закрытие"))</f>
        <v>Задвижка №008.1.2.1 - самопроизвольное закрытие</v>
      </c>
      <c r="D950" s="645"/>
      <c r="E950" s="645" t="s">
        <v>71</v>
      </c>
      <c r="F950" s="645" t="s">
        <v>64</v>
      </c>
      <c r="G950" s="645" t="s">
        <v>658</v>
      </c>
      <c r="H950" s="644">
        <v>18</v>
      </c>
      <c r="I950" s="293">
        <v>5043</v>
      </c>
    </row>
    <row r="951" spans="1:9" x14ac:dyDescent="0.25">
      <c r="A951" s="182" t="s">
        <v>3883</v>
      </c>
      <c r="B951" s="677">
        <v>949</v>
      </c>
      <c r="C951" s="545" t="str">
        <f ca="1">IF(H951="","Резерв",CONCATENATE(INDIRECT(ADDRESS(3+ТС!H951,2,1,0,"ЗДВ"),FALSE)," - открыта"))</f>
        <v>Задвижка №008.1.2.2 - открыта</v>
      </c>
      <c r="D951" s="645"/>
      <c r="E951" s="645" t="s">
        <v>71</v>
      </c>
      <c r="F951" s="645" t="s">
        <v>64</v>
      </c>
      <c r="G951" s="645" t="s">
        <v>638</v>
      </c>
      <c r="H951" s="644">
        <v>19</v>
      </c>
      <c r="I951" s="293">
        <v>5044</v>
      </c>
    </row>
    <row r="952" spans="1:9" x14ac:dyDescent="0.25">
      <c r="A952" s="182" t="s">
        <v>3884</v>
      </c>
      <c r="B952" s="677">
        <v>950</v>
      </c>
      <c r="C952" s="545" t="str">
        <f ca="1">IF(H952="","Резерв",CONCATENATE(INDIRECT(ADDRESS(3+ТС!H952,2,1,0,"ЗДВ"),FALSE)," - закрыта"))</f>
        <v>Задвижка №008.1.2.2 - закрыта</v>
      </c>
      <c r="D952" s="645"/>
      <c r="E952" s="645" t="s">
        <v>71</v>
      </c>
      <c r="F952" s="645" t="s">
        <v>64</v>
      </c>
      <c r="G952" s="645" t="s">
        <v>639</v>
      </c>
      <c r="H952" s="644">
        <v>19</v>
      </c>
      <c r="I952" s="293">
        <v>5045</v>
      </c>
    </row>
    <row r="953" spans="1:9" x14ac:dyDescent="0.25">
      <c r="A953" s="182" t="s">
        <v>3885</v>
      </c>
      <c r="B953" s="677">
        <v>951</v>
      </c>
      <c r="C953" s="545" t="str">
        <f ca="1">IF(H953="","Резерв",CONCATENATE(INDIRECT(ADDRESS(3+ТС!H953,2,1,0,"ЗДВ"),FALSE)," - открывается"))</f>
        <v>Задвижка №008.1.2.2 - открывается</v>
      </c>
      <c r="D953" s="645"/>
      <c r="E953" s="645" t="s">
        <v>71</v>
      </c>
      <c r="F953" s="645" t="s">
        <v>64</v>
      </c>
      <c r="G953" s="645" t="s">
        <v>637</v>
      </c>
      <c r="H953" s="644">
        <v>19</v>
      </c>
      <c r="I953" s="293">
        <v>5046</v>
      </c>
    </row>
    <row r="954" spans="1:9" x14ac:dyDescent="0.25">
      <c r="A954" s="182" t="s">
        <v>3886</v>
      </c>
      <c r="B954" s="677">
        <v>952</v>
      </c>
      <c r="C954" s="545" t="str">
        <f ca="1">IF(H954="","Резерв",CONCATENATE(INDIRECT(ADDRESS(3+ТС!H954,2,1,0,"ЗДВ"),FALSE)," - закрывается"))</f>
        <v>Задвижка №008.1.2.2 - закрывается</v>
      </c>
      <c r="D954" s="645"/>
      <c r="E954" s="645" t="s">
        <v>71</v>
      </c>
      <c r="F954" s="645" t="s">
        <v>64</v>
      </c>
      <c r="G954" s="645" t="s">
        <v>504</v>
      </c>
      <c r="H954" s="644">
        <v>19</v>
      </c>
      <c r="I954" s="293">
        <v>5047</v>
      </c>
    </row>
    <row r="955" spans="1:9" x14ac:dyDescent="0.25">
      <c r="A955" s="182" t="s">
        <v>3887</v>
      </c>
      <c r="B955" s="677">
        <v>953</v>
      </c>
      <c r="C955" s="545" t="str">
        <f ca="1">IF(H955="","Резерв",CONCATENATE(INDIRECT(ADDRESS(3+ТС!H955,2,1,0,"ЗДВ"),FALSE)," - промежуточное положение"))</f>
        <v>Задвижка №008.1.2.2 - промежуточное положение</v>
      </c>
      <c r="D955" s="645"/>
      <c r="E955" s="645" t="s">
        <v>71</v>
      </c>
      <c r="F955" s="645" t="s">
        <v>64</v>
      </c>
      <c r="G955" s="645" t="s">
        <v>503</v>
      </c>
      <c r="H955" s="644">
        <v>19</v>
      </c>
      <c r="I955" s="293">
        <v>5048</v>
      </c>
    </row>
    <row r="956" spans="1:9" x14ac:dyDescent="0.25">
      <c r="A956" s="182" t="s">
        <v>3888</v>
      </c>
      <c r="B956" s="677">
        <v>954</v>
      </c>
      <c r="C956" s="545" t="str">
        <f ca="1">IF(H956="","Резерв",CONCATENATE(INDIRECT(ADDRESS(3+ТС!H956,2,1,0,"ЗДВ"),FALSE)," - контроль наличия напр. упр."))</f>
        <v>Задвижка №008.1.2.2 - контроль наличия напр. упр.</v>
      </c>
      <c r="D956" s="645"/>
      <c r="E956" s="645" t="s">
        <v>71</v>
      </c>
      <c r="F956" s="645" t="s">
        <v>64</v>
      </c>
      <c r="G956" s="645" t="s">
        <v>648</v>
      </c>
      <c r="H956" s="644">
        <v>19</v>
      </c>
      <c r="I956" s="293">
        <v>5049</v>
      </c>
    </row>
    <row r="957" spans="1:9" x14ac:dyDescent="0.25">
      <c r="A957" s="182" t="s">
        <v>3889</v>
      </c>
      <c r="B957" s="677">
        <v>955</v>
      </c>
      <c r="C957" s="545" t="str">
        <f ca="1">IF(H957="","Резерв",CONCATENATE(INDIRECT(ADDRESS(3+ТС!H957,2,1,0,"ЗДВ"),FALSE)," - режим управления дистанционный"))</f>
        <v>Задвижка №008.1.2.2 - режим управления дистанционный</v>
      </c>
      <c r="D957" s="645"/>
      <c r="E957" s="645" t="s">
        <v>71</v>
      </c>
      <c r="F957" s="645" t="s">
        <v>64</v>
      </c>
      <c r="G957" s="645" t="s">
        <v>642</v>
      </c>
      <c r="H957" s="644">
        <v>19</v>
      </c>
      <c r="I957" s="293">
        <v>5050</v>
      </c>
    </row>
    <row r="958" spans="1:9" x14ac:dyDescent="0.25">
      <c r="A958" s="182" t="s">
        <v>3890</v>
      </c>
      <c r="B958" s="677">
        <v>956</v>
      </c>
      <c r="C958" s="545" t="str">
        <f ca="1">IF(H958="","Резерв",CONCATENATE(INDIRECT(ADDRESS(3+ТС!H958,2,1,0,"ЗДВ"),FALSE)," - включен режим имитации"))</f>
        <v>Задвижка №008.1.2.2 - включен режим имитации</v>
      </c>
      <c r="D958" s="645"/>
      <c r="E958" s="645" t="s">
        <v>71</v>
      </c>
      <c r="F958" s="645" t="s">
        <v>64</v>
      </c>
      <c r="G958" s="645" t="s">
        <v>478</v>
      </c>
      <c r="H958" s="644">
        <v>19</v>
      </c>
      <c r="I958" s="293">
        <v>5051</v>
      </c>
    </row>
    <row r="959" spans="1:9" x14ac:dyDescent="0.25">
      <c r="A959" s="182" t="s">
        <v>3891</v>
      </c>
      <c r="B959" s="677">
        <v>957</v>
      </c>
      <c r="C959" s="545" t="str">
        <f ca="1">IF(H959="","Резерв",CONCATENATE(INDIRECT(ADDRESS(3+ТС!H959,2,1,0,"ЗДВ"),FALSE)," - невыполнение команды открыть"))</f>
        <v>Задвижка №008.1.2.2 - невыполнение команды открыть</v>
      </c>
      <c r="D959" s="645"/>
      <c r="E959" s="645" t="s">
        <v>71</v>
      </c>
      <c r="F959" s="645" t="s">
        <v>64</v>
      </c>
      <c r="G959" s="645" t="s">
        <v>654</v>
      </c>
      <c r="H959" s="644">
        <v>19</v>
      </c>
      <c r="I959" s="293">
        <v>5052</v>
      </c>
    </row>
    <row r="960" spans="1:9" x14ac:dyDescent="0.25">
      <c r="A960" s="182" t="s">
        <v>3892</v>
      </c>
      <c r="B960" s="677">
        <v>958</v>
      </c>
      <c r="C960" s="545" t="str">
        <f ca="1">IF(H960="","Резерв",CONCATENATE(INDIRECT(ADDRESS(3+ТС!H960,2,1,0,"ЗДВ"),FALSE)," - невыполнение команды закрыть"))</f>
        <v>Задвижка №008.1.2.2 - невыполнение команды закрыть</v>
      </c>
      <c r="D960" s="645"/>
      <c r="E960" s="645" t="s">
        <v>71</v>
      </c>
      <c r="F960" s="645" t="s">
        <v>64</v>
      </c>
      <c r="G960" s="645" t="s">
        <v>655</v>
      </c>
      <c r="H960" s="644">
        <v>19</v>
      </c>
      <c r="I960" s="293">
        <v>5053</v>
      </c>
    </row>
    <row r="961" spans="1:9" x14ac:dyDescent="0.25">
      <c r="A961" s="182" t="s">
        <v>3893</v>
      </c>
      <c r="B961" s="677">
        <v>959</v>
      </c>
      <c r="C961" s="545" t="str">
        <f ca="1">IF(H961="","Резерв",CONCATENATE(INDIRECT(ADDRESS(3+ТС!H961,2,1,0,"ЗДВ"),FALSE)," - невыполнение команды стоп"))</f>
        <v>Задвижка №008.1.2.2 - невыполнение команды стоп</v>
      </c>
      <c r="D961" s="645"/>
      <c r="E961" s="645" t="s">
        <v>71</v>
      </c>
      <c r="F961" s="645" t="s">
        <v>64</v>
      </c>
      <c r="G961" s="645" t="s">
        <v>656</v>
      </c>
      <c r="H961" s="644">
        <v>19</v>
      </c>
      <c r="I961" s="293">
        <v>5054</v>
      </c>
    </row>
    <row r="962" spans="1:9" x14ac:dyDescent="0.25">
      <c r="A962" s="182" t="s">
        <v>3894</v>
      </c>
      <c r="B962" s="677">
        <v>960</v>
      </c>
      <c r="C962" s="545" t="str">
        <f ca="1">IF(H962="","Резерв",CONCATENATE(INDIRECT(ADDRESS(3+ТС!H962,2,1,0,"ЗДВ"),FALSE)," - моментный выключатель открытия"))</f>
        <v>Задвижка №008.1.2.2 - моментный выключатель открытия</v>
      </c>
      <c r="D962" s="645"/>
      <c r="E962" s="645" t="s">
        <v>71</v>
      </c>
      <c r="F962" s="645" t="s">
        <v>64</v>
      </c>
      <c r="G962" s="645" t="s">
        <v>1358</v>
      </c>
      <c r="H962" s="644">
        <v>19</v>
      </c>
      <c r="I962" s="293">
        <v>5055</v>
      </c>
    </row>
    <row r="963" spans="1:9" x14ac:dyDescent="0.25">
      <c r="A963" s="182" t="s">
        <v>3895</v>
      </c>
      <c r="B963" s="677">
        <v>961</v>
      </c>
      <c r="C963" s="545" t="str">
        <f ca="1">IF(H963="","Резерв",CONCATENATE(INDIRECT(ADDRESS(3+ТС!H963,2,1,0,"ЗДВ"),FALSE)," - моментный выключатель закрытия"))</f>
        <v>Задвижка №008.1.2.2 - моментный выключатель закрытия</v>
      </c>
      <c r="D963" s="645"/>
      <c r="E963" s="645" t="s">
        <v>71</v>
      </c>
      <c r="F963" s="645" t="s">
        <v>64</v>
      </c>
      <c r="G963" s="645" t="s">
        <v>1359</v>
      </c>
      <c r="H963" s="644">
        <v>19</v>
      </c>
      <c r="I963" s="293">
        <v>5056</v>
      </c>
    </row>
    <row r="964" spans="1:9" x14ac:dyDescent="0.25">
      <c r="A964" s="182" t="s">
        <v>3896</v>
      </c>
      <c r="B964" s="677">
        <v>962</v>
      </c>
      <c r="C964" s="545" t="str">
        <f ca="1">IF(H964="","Резерв",CONCATENATE(INDIRECT(ADDRESS(3+ТС!H964,2,1,0,"ЗДВ"),FALSE)," - сработала муфта"))</f>
        <v>Резерв</v>
      </c>
      <c r="D964" s="645"/>
      <c r="E964" s="645" t="s">
        <v>71</v>
      </c>
      <c r="F964" s="645" t="s">
        <v>64</v>
      </c>
      <c r="G964" s="645" t="s">
        <v>653</v>
      </c>
      <c r="H964" s="644"/>
      <c r="I964" s="293">
        <v>5057</v>
      </c>
    </row>
    <row r="965" spans="1:9" x14ac:dyDescent="0.25">
      <c r="A965" s="182" t="s">
        <v>3897</v>
      </c>
      <c r="B965" s="677">
        <v>963</v>
      </c>
      <c r="C965" s="545" t="str">
        <f ca="1">IF(H965="","Резерв",CONCATENATE(INDIRECT(ADDRESS(3+ТС!H965,2,1,0,"ЗДВ"),FALSE)," - неисправность"))</f>
        <v>Задвижка №008.1.2.2 - неисправность</v>
      </c>
      <c r="D965" s="645"/>
      <c r="E965" s="645" t="s">
        <v>71</v>
      </c>
      <c r="F965" s="645" t="s">
        <v>64</v>
      </c>
      <c r="G965" s="645" t="s">
        <v>651</v>
      </c>
      <c r="H965" s="644">
        <v>19</v>
      </c>
      <c r="I965" s="293">
        <v>5058</v>
      </c>
    </row>
    <row r="966" spans="1:9" x14ac:dyDescent="0.25">
      <c r="A966" s="182" t="s">
        <v>3898</v>
      </c>
      <c r="B966" s="677">
        <v>964</v>
      </c>
      <c r="C966" s="545" t="str">
        <f ca="1">IF(H966="","Резерв",CONCATENATE(INDIRECT(ADDRESS(3+ТС!H966,2,1,0,"ЗДВ"),FALSE)," - авария"))</f>
        <v>Задвижка №008.1.2.2 - авария</v>
      </c>
      <c r="D966" s="645"/>
      <c r="E966" s="645" t="s">
        <v>71</v>
      </c>
      <c r="F966" s="645" t="s">
        <v>64</v>
      </c>
      <c r="G966" s="645" t="s">
        <v>505</v>
      </c>
      <c r="H966" s="644">
        <v>19</v>
      </c>
      <c r="I966" s="293">
        <v>5059</v>
      </c>
    </row>
    <row r="967" spans="1:9" x14ac:dyDescent="0.25">
      <c r="A967" s="182" t="s">
        <v>3899</v>
      </c>
      <c r="B967" s="677">
        <v>965</v>
      </c>
      <c r="C967" s="545" t="str">
        <f ca="1">IF(H967="","Резерв",CONCATENATE(INDIRECT(ADDRESS(3+ТС!H967,2,1,0,"ЗДВ"),FALSE)," - самопроизвольное открытие"))</f>
        <v>Задвижка №008.1.2.2 - самопроизвольное открытие</v>
      </c>
      <c r="D967" s="645"/>
      <c r="E967" s="645" t="s">
        <v>71</v>
      </c>
      <c r="F967" s="645" t="s">
        <v>64</v>
      </c>
      <c r="G967" s="645" t="s">
        <v>657</v>
      </c>
      <c r="H967" s="644">
        <v>19</v>
      </c>
      <c r="I967" s="293">
        <v>5060</v>
      </c>
    </row>
    <row r="968" spans="1:9" x14ac:dyDescent="0.25">
      <c r="A968" s="182" t="s">
        <v>3900</v>
      </c>
      <c r="B968" s="677">
        <v>966</v>
      </c>
      <c r="C968" s="545" t="str">
        <f ca="1">IF(H968="","Резерв",CONCATENATE(INDIRECT(ADDRESS(3+ТС!H968,2,1,0,"ЗДВ"),FALSE)," - самопроизвольное закрытие"))</f>
        <v>Задвижка №008.1.2.2 - самопроизвольное закрытие</v>
      </c>
      <c r="D968" s="645"/>
      <c r="E968" s="645" t="s">
        <v>71</v>
      </c>
      <c r="F968" s="645" t="s">
        <v>64</v>
      </c>
      <c r="G968" s="645" t="s">
        <v>658</v>
      </c>
      <c r="H968" s="644">
        <v>19</v>
      </c>
      <c r="I968" s="293">
        <v>5061</v>
      </c>
    </row>
    <row r="969" spans="1:9" x14ac:dyDescent="0.25">
      <c r="A969" s="182" t="s">
        <v>3901</v>
      </c>
      <c r="B969" s="677">
        <v>967</v>
      </c>
      <c r="C969" s="545" t="str">
        <f ca="1">IF(H969="","Резерв",CONCATENATE(INDIRECT(ADDRESS(3+ТС!H969,2,1,0,"ЗДВ"),FALSE)," - открыта"))</f>
        <v>Задвижка №008.2.1.1 - открыта</v>
      </c>
      <c r="D969" s="645"/>
      <c r="E969" s="645" t="s">
        <v>71</v>
      </c>
      <c r="F969" s="645" t="s">
        <v>64</v>
      </c>
      <c r="G969" s="645" t="s">
        <v>638</v>
      </c>
      <c r="H969" s="644">
        <v>20</v>
      </c>
      <c r="I969" s="293">
        <v>5062</v>
      </c>
    </row>
    <row r="970" spans="1:9" x14ac:dyDescent="0.25">
      <c r="A970" s="182" t="s">
        <v>3902</v>
      </c>
      <c r="B970" s="677">
        <v>968</v>
      </c>
      <c r="C970" s="545" t="str">
        <f ca="1">IF(H970="","Резерв",CONCATENATE(INDIRECT(ADDRESS(3+ТС!H970,2,1,0,"ЗДВ"),FALSE)," - закрыта"))</f>
        <v>Задвижка №008.2.1.1 - закрыта</v>
      </c>
      <c r="D970" s="645"/>
      <c r="E970" s="645" t="s">
        <v>71</v>
      </c>
      <c r="F970" s="645" t="s">
        <v>64</v>
      </c>
      <c r="G970" s="645" t="s">
        <v>639</v>
      </c>
      <c r="H970" s="644">
        <v>20</v>
      </c>
      <c r="I970" s="293">
        <v>5063</v>
      </c>
    </row>
    <row r="971" spans="1:9" x14ac:dyDescent="0.25">
      <c r="A971" s="182" t="s">
        <v>3903</v>
      </c>
      <c r="B971" s="677">
        <v>969</v>
      </c>
      <c r="C971" s="545" t="str">
        <f ca="1">IF(H971="","Резерв",CONCATENATE(INDIRECT(ADDRESS(3+ТС!H971,2,1,0,"ЗДВ"),FALSE)," - открывается"))</f>
        <v>Задвижка №008.2.1.1 - открывается</v>
      </c>
      <c r="D971" s="645"/>
      <c r="E971" s="645" t="s">
        <v>71</v>
      </c>
      <c r="F971" s="645" t="s">
        <v>64</v>
      </c>
      <c r="G971" s="645" t="s">
        <v>637</v>
      </c>
      <c r="H971" s="644">
        <v>20</v>
      </c>
      <c r="I971" s="293">
        <v>5064</v>
      </c>
    </row>
    <row r="972" spans="1:9" x14ac:dyDescent="0.25">
      <c r="A972" s="182" t="s">
        <v>3904</v>
      </c>
      <c r="B972" s="677">
        <v>970</v>
      </c>
      <c r="C972" s="545" t="str">
        <f ca="1">IF(H972="","Резерв",CONCATENATE(INDIRECT(ADDRESS(3+ТС!H972,2,1,0,"ЗДВ"),FALSE)," - закрывается"))</f>
        <v>Задвижка №008.2.1.1 - закрывается</v>
      </c>
      <c r="D972" s="645"/>
      <c r="E972" s="645" t="s">
        <v>71</v>
      </c>
      <c r="F972" s="645" t="s">
        <v>64</v>
      </c>
      <c r="G972" s="645" t="s">
        <v>504</v>
      </c>
      <c r="H972" s="644">
        <v>20</v>
      </c>
      <c r="I972" s="293">
        <v>5065</v>
      </c>
    </row>
    <row r="973" spans="1:9" x14ac:dyDescent="0.25">
      <c r="A973" s="182" t="s">
        <v>3905</v>
      </c>
      <c r="B973" s="677">
        <v>971</v>
      </c>
      <c r="C973" s="545" t="str">
        <f ca="1">IF(H973="","Резерв",CONCATENATE(INDIRECT(ADDRESS(3+ТС!H973,2,1,0,"ЗДВ"),FALSE)," - промежуточное положение"))</f>
        <v>Задвижка №008.2.1.1 - промежуточное положение</v>
      </c>
      <c r="D973" s="645"/>
      <c r="E973" s="645" t="s">
        <v>71</v>
      </c>
      <c r="F973" s="645" t="s">
        <v>64</v>
      </c>
      <c r="G973" s="645" t="s">
        <v>503</v>
      </c>
      <c r="H973" s="644">
        <v>20</v>
      </c>
      <c r="I973" s="293">
        <v>5066</v>
      </c>
    </row>
    <row r="974" spans="1:9" x14ac:dyDescent="0.25">
      <c r="A974" s="182" t="s">
        <v>3906</v>
      </c>
      <c r="B974" s="677">
        <v>972</v>
      </c>
      <c r="C974" s="545" t="str">
        <f ca="1">IF(H974="","Резерв",CONCATENATE(INDIRECT(ADDRESS(3+ТС!H974,2,1,0,"ЗДВ"),FALSE)," - контроль наличия напр. упр."))</f>
        <v>Задвижка №008.2.1.1 - контроль наличия напр. упр.</v>
      </c>
      <c r="D974" s="645"/>
      <c r="E974" s="645" t="s">
        <v>71</v>
      </c>
      <c r="F974" s="645" t="s">
        <v>64</v>
      </c>
      <c r="G974" s="645" t="s">
        <v>648</v>
      </c>
      <c r="H974" s="644">
        <v>20</v>
      </c>
      <c r="I974" s="293">
        <v>5067</v>
      </c>
    </row>
    <row r="975" spans="1:9" x14ac:dyDescent="0.25">
      <c r="A975" s="182" t="s">
        <v>3907</v>
      </c>
      <c r="B975" s="677">
        <v>973</v>
      </c>
      <c r="C975" s="545" t="str">
        <f ca="1">IF(H975="","Резерв",CONCATENATE(INDIRECT(ADDRESS(3+ТС!H975,2,1,0,"ЗДВ"),FALSE)," - режим управления дистанционный"))</f>
        <v>Задвижка №008.2.1.1 - режим управления дистанционный</v>
      </c>
      <c r="D975" s="645"/>
      <c r="E975" s="645" t="s">
        <v>71</v>
      </c>
      <c r="F975" s="645" t="s">
        <v>64</v>
      </c>
      <c r="G975" s="645" t="s">
        <v>642</v>
      </c>
      <c r="H975" s="644">
        <v>20</v>
      </c>
      <c r="I975" s="293">
        <v>5068</v>
      </c>
    </row>
    <row r="976" spans="1:9" x14ac:dyDescent="0.25">
      <c r="A976" s="182" t="s">
        <v>3908</v>
      </c>
      <c r="B976" s="677">
        <v>974</v>
      </c>
      <c r="C976" s="545" t="str">
        <f ca="1">IF(H976="","Резерв",CONCATENATE(INDIRECT(ADDRESS(3+ТС!H976,2,1,0,"ЗДВ"),FALSE)," - включен режим имитации"))</f>
        <v>Задвижка №008.2.1.1 - включен режим имитации</v>
      </c>
      <c r="D976" s="645"/>
      <c r="E976" s="645" t="s">
        <v>71</v>
      </c>
      <c r="F976" s="645" t="s">
        <v>64</v>
      </c>
      <c r="G976" s="645" t="s">
        <v>478</v>
      </c>
      <c r="H976" s="644">
        <v>20</v>
      </c>
      <c r="I976" s="293">
        <v>5069</v>
      </c>
    </row>
    <row r="977" spans="1:9" x14ac:dyDescent="0.25">
      <c r="A977" s="182" t="s">
        <v>3909</v>
      </c>
      <c r="B977" s="677">
        <v>975</v>
      </c>
      <c r="C977" s="545" t="str">
        <f ca="1">IF(H977="","Резерв",CONCATENATE(INDIRECT(ADDRESS(3+ТС!H977,2,1,0,"ЗДВ"),FALSE)," - невыполнение команды открыть"))</f>
        <v>Задвижка №008.2.1.1 - невыполнение команды открыть</v>
      </c>
      <c r="D977" s="645"/>
      <c r="E977" s="645" t="s">
        <v>71</v>
      </c>
      <c r="F977" s="645" t="s">
        <v>64</v>
      </c>
      <c r="G977" s="645" t="s">
        <v>654</v>
      </c>
      <c r="H977" s="644">
        <v>20</v>
      </c>
      <c r="I977" s="293">
        <v>5070</v>
      </c>
    </row>
    <row r="978" spans="1:9" x14ac:dyDescent="0.25">
      <c r="A978" s="182" t="s">
        <v>3910</v>
      </c>
      <c r="B978" s="677">
        <v>976</v>
      </c>
      <c r="C978" s="545" t="str">
        <f ca="1">IF(H978="","Резерв",CONCATENATE(INDIRECT(ADDRESS(3+ТС!H978,2,1,0,"ЗДВ"),FALSE)," - невыполнение команды закрыть"))</f>
        <v>Задвижка №008.2.1.1 - невыполнение команды закрыть</v>
      </c>
      <c r="D978" s="645"/>
      <c r="E978" s="645" t="s">
        <v>71</v>
      </c>
      <c r="F978" s="645" t="s">
        <v>64</v>
      </c>
      <c r="G978" s="645" t="s">
        <v>655</v>
      </c>
      <c r="H978" s="644">
        <v>20</v>
      </c>
      <c r="I978" s="293">
        <v>5071</v>
      </c>
    </row>
    <row r="979" spans="1:9" x14ac:dyDescent="0.25">
      <c r="A979" s="182" t="s">
        <v>3911</v>
      </c>
      <c r="B979" s="677">
        <v>977</v>
      </c>
      <c r="C979" s="545" t="str">
        <f ca="1">IF(H979="","Резерв",CONCATENATE(INDIRECT(ADDRESS(3+ТС!H979,2,1,0,"ЗДВ"),FALSE)," - невыполнение команды стоп"))</f>
        <v>Задвижка №008.2.1.1 - невыполнение команды стоп</v>
      </c>
      <c r="D979" s="645"/>
      <c r="E979" s="645" t="s">
        <v>71</v>
      </c>
      <c r="F979" s="645" t="s">
        <v>64</v>
      </c>
      <c r="G979" s="645" t="s">
        <v>656</v>
      </c>
      <c r="H979" s="644">
        <v>20</v>
      </c>
      <c r="I979" s="293">
        <v>5072</v>
      </c>
    </row>
    <row r="980" spans="1:9" x14ac:dyDescent="0.25">
      <c r="A980" s="182" t="s">
        <v>3912</v>
      </c>
      <c r="B980" s="677">
        <v>978</v>
      </c>
      <c r="C980" s="545" t="str">
        <f ca="1">IF(H980="","Резерв",CONCATENATE(INDIRECT(ADDRESS(3+ТС!H980,2,1,0,"ЗДВ"),FALSE)," - моментный выключатель открытия"))</f>
        <v>Задвижка №008.2.1.1 - моментный выключатель открытия</v>
      </c>
      <c r="D980" s="645"/>
      <c r="E980" s="645" t="s">
        <v>71</v>
      </c>
      <c r="F980" s="645" t="s">
        <v>64</v>
      </c>
      <c r="G980" s="645" t="s">
        <v>1358</v>
      </c>
      <c r="H980" s="644">
        <v>20</v>
      </c>
      <c r="I980" s="293">
        <v>5073</v>
      </c>
    </row>
    <row r="981" spans="1:9" x14ac:dyDescent="0.25">
      <c r="A981" s="182" t="s">
        <v>3913</v>
      </c>
      <c r="B981" s="677">
        <v>979</v>
      </c>
      <c r="C981" s="545" t="str">
        <f ca="1">IF(H981="","Резерв",CONCATENATE(INDIRECT(ADDRESS(3+ТС!H981,2,1,0,"ЗДВ"),FALSE)," - моментный выключатель закрытия"))</f>
        <v>Задвижка №008.2.1.1 - моментный выключатель закрытия</v>
      </c>
      <c r="D981" s="645"/>
      <c r="E981" s="645" t="s">
        <v>71</v>
      </c>
      <c r="F981" s="645" t="s">
        <v>64</v>
      </c>
      <c r="G981" s="645" t="s">
        <v>1359</v>
      </c>
      <c r="H981" s="644">
        <v>20</v>
      </c>
      <c r="I981" s="293">
        <v>5074</v>
      </c>
    </row>
    <row r="982" spans="1:9" x14ac:dyDescent="0.25">
      <c r="A982" s="182" t="s">
        <v>3914</v>
      </c>
      <c r="B982" s="677">
        <v>980</v>
      </c>
      <c r="C982" s="545" t="str">
        <f ca="1">IF(H982="","Резерв",CONCATENATE(INDIRECT(ADDRESS(3+ТС!H982,2,1,0,"ЗДВ"),FALSE)," - сработала муфта"))</f>
        <v>Резерв</v>
      </c>
      <c r="D982" s="645"/>
      <c r="E982" s="645" t="s">
        <v>71</v>
      </c>
      <c r="F982" s="645" t="s">
        <v>64</v>
      </c>
      <c r="G982" s="645" t="s">
        <v>653</v>
      </c>
      <c r="H982" s="644"/>
      <c r="I982" s="293">
        <v>5075</v>
      </c>
    </row>
    <row r="983" spans="1:9" x14ac:dyDescent="0.25">
      <c r="A983" s="182" t="s">
        <v>3915</v>
      </c>
      <c r="B983" s="677">
        <v>981</v>
      </c>
      <c r="C983" s="545" t="str">
        <f ca="1">IF(H983="","Резерв",CONCATENATE(INDIRECT(ADDRESS(3+ТС!H983,2,1,0,"ЗДВ"),FALSE)," - неисправность"))</f>
        <v>Задвижка №008.2.1.1 - неисправность</v>
      </c>
      <c r="D983" s="645"/>
      <c r="E983" s="645" t="s">
        <v>71</v>
      </c>
      <c r="F983" s="645" t="s">
        <v>64</v>
      </c>
      <c r="G983" s="645" t="s">
        <v>651</v>
      </c>
      <c r="H983" s="644">
        <v>20</v>
      </c>
      <c r="I983" s="293">
        <v>5076</v>
      </c>
    </row>
    <row r="984" spans="1:9" x14ac:dyDescent="0.25">
      <c r="A984" s="182" t="s">
        <v>3916</v>
      </c>
      <c r="B984" s="677">
        <v>982</v>
      </c>
      <c r="C984" s="545" t="str">
        <f ca="1">IF(H984="","Резерв",CONCATENATE(INDIRECT(ADDRESS(3+ТС!H984,2,1,0,"ЗДВ"),FALSE)," - авария"))</f>
        <v>Задвижка №008.2.1.1 - авария</v>
      </c>
      <c r="D984" s="645"/>
      <c r="E984" s="645" t="s">
        <v>71</v>
      </c>
      <c r="F984" s="645" t="s">
        <v>64</v>
      </c>
      <c r="G984" s="645" t="s">
        <v>505</v>
      </c>
      <c r="H984" s="644">
        <v>20</v>
      </c>
      <c r="I984" s="293">
        <v>5077</v>
      </c>
    </row>
    <row r="985" spans="1:9" x14ac:dyDescent="0.25">
      <c r="A985" s="182" t="s">
        <v>3917</v>
      </c>
      <c r="B985" s="677">
        <v>983</v>
      </c>
      <c r="C985" s="545" t="str">
        <f ca="1">IF(H985="","Резерв",CONCATENATE(INDIRECT(ADDRESS(3+ТС!H985,2,1,0,"ЗДВ"),FALSE)," - самопроизвольное открытие"))</f>
        <v>Задвижка №008.2.1.1 - самопроизвольное открытие</v>
      </c>
      <c r="D985" s="645"/>
      <c r="E985" s="645" t="s">
        <v>71</v>
      </c>
      <c r="F985" s="645" t="s">
        <v>64</v>
      </c>
      <c r="G985" s="645" t="s">
        <v>657</v>
      </c>
      <c r="H985" s="644">
        <v>20</v>
      </c>
      <c r="I985" s="293">
        <v>5078</v>
      </c>
    </row>
    <row r="986" spans="1:9" x14ac:dyDescent="0.25">
      <c r="A986" s="182" t="s">
        <v>3918</v>
      </c>
      <c r="B986" s="677">
        <v>984</v>
      </c>
      <c r="C986" s="545" t="str">
        <f ca="1">IF(H986="","Резерв",CONCATENATE(INDIRECT(ADDRESS(3+ТС!H986,2,1,0,"ЗДВ"),FALSE)," - самопроизвольное закрытие"))</f>
        <v>Задвижка №008.2.1.1 - самопроизвольное закрытие</v>
      </c>
      <c r="D986" s="645"/>
      <c r="E986" s="645" t="s">
        <v>71</v>
      </c>
      <c r="F986" s="645" t="s">
        <v>64</v>
      </c>
      <c r="G986" s="645" t="s">
        <v>658</v>
      </c>
      <c r="H986" s="644">
        <v>20</v>
      </c>
      <c r="I986" s="293">
        <v>5079</v>
      </c>
    </row>
    <row r="987" spans="1:9" x14ac:dyDescent="0.25">
      <c r="A987" s="182" t="s">
        <v>3919</v>
      </c>
      <c r="B987" s="677">
        <v>985</v>
      </c>
      <c r="C987" s="545" t="str">
        <f ca="1">IF(H987="","Резерв",CONCATENATE(INDIRECT(ADDRESS(3+ТС!H987,2,1,0,"ЗДВ"),FALSE)," - открыта"))</f>
        <v>Задвижка №008.2.1.2 - открыта</v>
      </c>
      <c r="D987" s="645"/>
      <c r="E987" s="645" t="s">
        <v>71</v>
      </c>
      <c r="F987" s="645" t="s">
        <v>64</v>
      </c>
      <c r="G987" s="645" t="s">
        <v>638</v>
      </c>
      <c r="H987" s="644">
        <v>21</v>
      </c>
      <c r="I987" s="293">
        <v>5080</v>
      </c>
    </row>
    <row r="988" spans="1:9" x14ac:dyDescent="0.25">
      <c r="A988" s="182" t="s">
        <v>3920</v>
      </c>
      <c r="B988" s="677">
        <v>986</v>
      </c>
      <c r="C988" s="545" t="str">
        <f ca="1">IF(H988="","Резерв",CONCATENATE(INDIRECT(ADDRESS(3+ТС!H988,2,1,0,"ЗДВ"),FALSE)," - закрыта"))</f>
        <v>Задвижка №008.2.1.2 - закрыта</v>
      </c>
      <c r="D988" s="645"/>
      <c r="E988" s="645" t="s">
        <v>71</v>
      </c>
      <c r="F988" s="645" t="s">
        <v>64</v>
      </c>
      <c r="G988" s="645" t="s">
        <v>639</v>
      </c>
      <c r="H988" s="644">
        <v>21</v>
      </c>
      <c r="I988" s="293">
        <v>5081</v>
      </c>
    </row>
    <row r="989" spans="1:9" x14ac:dyDescent="0.25">
      <c r="A989" s="182" t="s">
        <v>3921</v>
      </c>
      <c r="B989" s="677">
        <v>987</v>
      </c>
      <c r="C989" s="545" t="str">
        <f ca="1">IF(H989="","Резерв",CONCATENATE(INDIRECT(ADDRESS(3+ТС!H989,2,1,0,"ЗДВ"),FALSE)," - открывается"))</f>
        <v>Задвижка №008.2.1.2 - открывается</v>
      </c>
      <c r="D989" s="645"/>
      <c r="E989" s="645" t="s">
        <v>71</v>
      </c>
      <c r="F989" s="645" t="s">
        <v>64</v>
      </c>
      <c r="G989" s="645" t="s">
        <v>637</v>
      </c>
      <c r="H989" s="644">
        <v>21</v>
      </c>
      <c r="I989" s="293">
        <v>5082</v>
      </c>
    </row>
    <row r="990" spans="1:9" x14ac:dyDescent="0.25">
      <c r="A990" s="182" t="s">
        <v>3922</v>
      </c>
      <c r="B990" s="677">
        <v>988</v>
      </c>
      <c r="C990" s="545" t="str">
        <f ca="1">IF(H990="","Резерв",CONCATENATE(INDIRECT(ADDRESS(3+ТС!H990,2,1,0,"ЗДВ"),FALSE)," - закрывается"))</f>
        <v>Задвижка №008.2.1.2 - закрывается</v>
      </c>
      <c r="D990" s="645"/>
      <c r="E990" s="645" t="s">
        <v>71</v>
      </c>
      <c r="F990" s="645" t="s">
        <v>64</v>
      </c>
      <c r="G990" s="645" t="s">
        <v>504</v>
      </c>
      <c r="H990" s="644">
        <v>21</v>
      </c>
      <c r="I990" s="293">
        <v>5083</v>
      </c>
    </row>
    <row r="991" spans="1:9" x14ac:dyDescent="0.25">
      <c r="A991" s="182" t="s">
        <v>3923</v>
      </c>
      <c r="B991" s="677">
        <v>989</v>
      </c>
      <c r="C991" s="545" t="str">
        <f ca="1">IF(H991="","Резерв",CONCATENATE(INDIRECT(ADDRESS(3+ТС!H991,2,1,0,"ЗДВ"),FALSE)," - промежуточное положение"))</f>
        <v>Задвижка №008.2.1.2 - промежуточное положение</v>
      </c>
      <c r="D991" s="645"/>
      <c r="E991" s="645" t="s">
        <v>71</v>
      </c>
      <c r="F991" s="645" t="s">
        <v>64</v>
      </c>
      <c r="G991" s="645" t="s">
        <v>503</v>
      </c>
      <c r="H991" s="644">
        <v>21</v>
      </c>
      <c r="I991" s="293">
        <v>5084</v>
      </c>
    </row>
    <row r="992" spans="1:9" x14ac:dyDescent="0.25">
      <c r="A992" s="182" t="s">
        <v>3924</v>
      </c>
      <c r="B992" s="677">
        <v>990</v>
      </c>
      <c r="C992" s="545" t="str">
        <f ca="1">IF(H992="","Резерв",CONCATENATE(INDIRECT(ADDRESS(3+ТС!H992,2,1,0,"ЗДВ"),FALSE)," - контроль наличия напр. упр."))</f>
        <v>Задвижка №008.2.1.2 - контроль наличия напр. упр.</v>
      </c>
      <c r="D992" s="645"/>
      <c r="E992" s="645" t="s">
        <v>71</v>
      </c>
      <c r="F992" s="645" t="s">
        <v>64</v>
      </c>
      <c r="G992" s="645" t="s">
        <v>648</v>
      </c>
      <c r="H992" s="644">
        <v>21</v>
      </c>
      <c r="I992" s="293">
        <v>5085</v>
      </c>
    </row>
    <row r="993" spans="1:9" x14ac:dyDescent="0.25">
      <c r="A993" s="182" t="s">
        <v>3925</v>
      </c>
      <c r="B993" s="677">
        <v>991</v>
      </c>
      <c r="C993" s="545" t="str">
        <f ca="1">IF(H993="","Резерв",CONCATENATE(INDIRECT(ADDRESS(3+ТС!H993,2,1,0,"ЗДВ"),FALSE)," - режим управления дистанционный"))</f>
        <v>Задвижка №008.2.1.2 - режим управления дистанционный</v>
      </c>
      <c r="D993" s="645"/>
      <c r="E993" s="645" t="s">
        <v>71</v>
      </c>
      <c r="F993" s="645" t="s">
        <v>64</v>
      </c>
      <c r="G993" s="645" t="s">
        <v>642</v>
      </c>
      <c r="H993" s="644">
        <v>21</v>
      </c>
      <c r="I993" s="293">
        <v>5086</v>
      </c>
    </row>
    <row r="994" spans="1:9" x14ac:dyDescent="0.25">
      <c r="A994" s="182" t="s">
        <v>3926</v>
      </c>
      <c r="B994" s="677">
        <v>992</v>
      </c>
      <c r="C994" s="545" t="str">
        <f ca="1">IF(H994="","Резерв",CONCATENATE(INDIRECT(ADDRESS(3+ТС!H994,2,1,0,"ЗДВ"),FALSE)," - включен режим имитации"))</f>
        <v>Задвижка №008.2.1.2 - включен режим имитации</v>
      </c>
      <c r="D994" s="645"/>
      <c r="E994" s="645" t="s">
        <v>71</v>
      </c>
      <c r="F994" s="645" t="s">
        <v>64</v>
      </c>
      <c r="G994" s="645" t="s">
        <v>478</v>
      </c>
      <c r="H994" s="644">
        <v>21</v>
      </c>
      <c r="I994" s="293">
        <v>5087</v>
      </c>
    </row>
    <row r="995" spans="1:9" x14ac:dyDescent="0.25">
      <c r="A995" s="182" t="s">
        <v>3927</v>
      </c>
      <c r="B995" s="677">
        <v>993</v>
      </c>
      <c r="C995" s="545" t="str">
        <f ca="1">IF(H995="","Резерв",CONCATENATE(INDIRECT(ADDRESS(3+ТС!H995,2,1,0,"ЗДВ"),FALSE)," - невыполнение команды открыть"))</f>
        <v>Задвижка №008.2.1.2 - невыполнение команды открыть</v>
      </c>
      <c r="D995" s="645"/>
      <c r="E995" s="645" t="s">
        <v>71</v>
      </c>
      <c r="F995" s="645" t="s">
        <v>64</v>
      </c>
      <c r="G995" s="645" t="s">
        <v>654</v>
      </c>
      <c r="H995" s="644">
        <v>21</v>
      </c>
      <c r="I995" s="293">
        <v>5088</v>
      </c>
    </row>
    <row r="996" spans="1:9" x14ac:dyDescent="0.25">
      <c r="A996" s="182" t="s">
        <v>3928</v>
      </c>
      <c r="B996" s="677">
        <v>994</v>
      </c>
      <c r="C996" s="545" t="str">
        <f ca="1">IF(H996="","Резерв",CONCATENATE(INDIRECT(ADDRESS(3+ТС!H996,2,1,0,"ЗДВ"),FALSE)," - невыполнение команды закрыть"))</f>
        <v>Задвижка №008.2.1.2 - невыполнение команды закрыть</v>
      </c>
      <c r="D996" s="645"/>
      <c r="E996" s="645" t="s">
        <v>71</v>
      </c>
      <c r="F996" s="645" t="s">
        <v>64</v>
      </c>
      <c r="G996" s="645" t="s">
        <v>655</v>
      </c>
      <c r="H996" s="644">
        <v>21</v>
      </c>
      <c r="I996" s="293">
        <v>5089</v>
      </c>
    </row>
    <row r="997" spans="1:9" x14ac:dyDescent="0.25">
      <c r="A997" s="182" t="s">
        <v>3929</v>
      </c>
      <c r="B997" s="677">
        <v>995</v>
      </c>
      <c r="C997" s="545" t="str">
        <f ca="1">IF(H997="","Резерв",CONCATENATE(INDIRECT(ADDRESS(3+ТС!H997,2,1,0,"ЗДВ"),FALSE)," - невыполнение команды стоп"))</f>
        <v>Задвижка №008.2.1.2 - невыполнение команды стоп</v>
      </c>
      <c r="D997" s="645"/>
      <c r="E997" s="645" t="s">
        <v>71</v>
      </c>
      <c r="F997" s="645" t="s">
        <v>64</v>
      </c>
      <c r="G997" s="645" t="s">
        <v>656</v>
      </c>
      <c r="H997" s="644">
        <v>21</v>
      </c>
      <c r="I997" s="293">
        <v>5090</v>
      </c>
    </row>
    <row r="998" spans="1:9" x14ac:dyDescent="0.25">
      <c r="A998" s="182" t="s">
        <v>3930</v>
      </c>
      <c r="B998" s="677">
        <v>996</v>
      </c>
      <c r="C998" s="545" t="str">
        <f ca="1">IF(H998="","Резерв",CONCATENATE(INDIRECT(ADDRESS(3+ТС!H998,2,1,0,"ЗДВ"),FALSE)," - моментный выключатель открытия"))</f>
        <v>Задвижка №008.2.1.2 - моментный выключатель открытия</v>
      </c>
      <c r="D998" s="645"/>
      <c r="E998" s="645" t="s">
        <v>71</v>
      </c>
      <c r="F998" s="645" t="s">
        <v>64</v>
      </c>
      <c r="G998" s="645" t="s">
        <v>1358</v>
      </c>
      <c r="H998" s="644">
        <v>21</v>
      </c>
      <c r="I998" s="293">
        <v>5091</v>
      </c>
    </row>
    <row r="999" spans="1:9" x14ac:dyDescent="0.25">
      <c r="A999" s="182" t="s">
        <v>3931</v>
      </c>
      <c r="B999" s="677">
        <v>997</v>
      </c>
      <c r="C999" s="545" t="str">
        <f ca="1">IF(H999="","Резерв",CONCATENATE(INDIRECT(ADDRESS(3+ТС!H999,2,1,0,"ЗДВ"),FALSE)," - моментный выключатель закрытия"))</f>
        <v>Задвижка №008.2.1.2 - моментный выключатель закрытия</v>
      </c>
      <c r="D999" s="645"/>
      <c r="E999" s="645" t="s">
        <v>71</v>
      </c>
      <c r="F999" s="645" t="s">
        <v>64</v>
      </c>
      <c r="G999" s="645" t="s">
        <v>1359</v>
      </c>
      <c r="H999" s="644">
        <v>21</v>
      </c>
      <c r="I999" s="293">
        <v>5092</v>
      </c>
    </row>
    <row r="1000" spans="1:9" x14ac:dyDescent="0.25">
      <c r="A1000" s="182" t="s">
        <v>3932</v>
      </c>
      <c r="B1000" s="677">
        <v>998</v>
      </c>
      <c r="C1000" s="545" t="str">
        <f ca="1">IF(H1000="","Резерв",CONCATENATE(INDIRECT(ADDRESS(3+ТС!H1000,2,1,0,"ЗДВ"),FALSE)," - сработала муфта"))</f>
        <v>Резерв</v>
      </c>
      <c r="D1000" s="645"/>
      <c r="E1000" s="645" t="s">
        <v>71</v>
      </c>
      <c r="F1000" s="645" t="s">
        <v>64</v>
      </c>
      <c r="G1000" s="645" t="s">
        <v>653</v>
      </c>
      <c r="H1000" s="644"/>
      <c r="I1000" s="293">
        <v>5093</v>
      </c>
    </row>
    <row r="1001" spans="1:9" x14ac:dyDescent="0.25">
      <c r="A1001" s="182" t="s">
        <v>3933</v>
      </c>
      <c r="B1001" s="677">
        <v>999</v>
      </c>
      <c r="C1001" s="545" t="str">
        <f ca="1">IF(H1001="","Резерв",CONCATENATE(INDIRECT(ADDRESS(3+ТС!H1001,2,1,0,"ЗДВ"),FALSE)," - неисправность"))</f>
        <v>Задвижка №008.2.1.2 - неисправность</v>
      </c>
      <c r="D1001" s="645"/>
      <c r="E1001" s="645" t="s">
        <v>71</v>
      </c>
      <c r="F1001" s="645" t="s">
        <v>64</v>
      </c>
      <c r="G1001" s="645" t="s">
        <v>651</v>
      </c>
      <c r="H1001" s="644">
        <v>21</v>
      </c>
      <c r="I1001" s="293">
        <v>5094</v>
      </c>
    </row>
    <row r="1002" spans="1:9" x14ac:dyDescent="0.25">
      <c r="A1002" s="182" t="s">
        <v>3934</v>
      </c>
      <c r="B1002" s="677">
        <v>1000</v>
      </c>
      <c r="C1002" s="545" t="str">
        <f ca="1">IF(H1002="","Резерв",CONCATENATE(INDIRECT(ADDRESS(3+ТС!H1002,2,1,0,"ЗДВ"),FALSE)," - авария"))</f>
        <v>Задвижка №008.2.1.2 - авария</v>
      </c>
      <c r="D1002" s="645"/>
      <c r="E1002" s="645" t="s">
        <v>71</v>
      </c>
      <c r="F1002" s="645" t="s">
        <v>64</v>
      </c>
      <c r="G1002" s="645" t="s">
        <v>505</v>
      </c>
      <c r="H1002" s="644">
        <v>21</v>
      </c>
      <c r="I1002" s="293">
        <v>5095</v>
      </c>
    </row>
    <row r="1003" spans="1:9" x14ac:dyDescent="0.25">
      <c r="A1003" s="182" t="s">
        <v>3935</v>
      </c>
      <c r="B1003" s="677">
        <v>1001</v>
      </c>
      <c r="C1003" s="545" t="str">
        <f ca="1">IF(H1003="","Резерв",CONCATENATE(INDIRECT(ADDRESS(3+ТС!H1003,2,1,0,"ЗДВ"),FALSE)," - самопроизвольное открытие"))</f>
        <v>Задвижка №008.2.1.2 - самопроизвольное открытие</v>
      </c>
      <c r="D1003" s="645"/>
      <c r="E1003" s="645" t="s">
        <v>71</v>
      </c>
      <c r="F1003" s="645" t="s">
        <v>64</v>
      </c>
      <c r="G1003" s="645" t="s">
        <v>657</v>
      </c>
      <c r="H1003" s="644">
        <v>21</v>
      </c>
      <c r="I1003" s="293">
        <v>5096</v>
      </c>
    </row>
    <row r="1004" spans="1:9" x14ac:dyDescent="0.25">
      <c r="A1004" s="182" t="s">
        <v>3936</v>
      </c>
      <c r="B1004" s="677">
        <v>1002</v>
      </c>
      <c r="C1004" s="545" t="str">
        <f ca="1">IF(H1004="","Резерв",CONCATENATE(INDIRECT(ADDRESS(3+ТС!H1004,2,1,0,"ЗДВ"),FALSE)," - самопроизвольное закрытие"))</f>
        <v>Задвижка №008.2.1.2 - самопроизвольное закрытие</v>
      </c>
      <c r="D1004" s="645"/>
      <c r="E1004" s="645" t="s">
        <v>71</v>
      </c>
      <c r="F1004" s="645" t="s">
        <v>64</v>
      </c>
      <c r="G1004" s="645" t="s">
        <v>658</v>
      </c>
      <c r="H1004" s="644">
        <v>21</v>
      </c>
      <c r="I1004" s="293">
        <v>5097</v>
      </c>
    </row>
    <row r="1005" spans="1:9" x14ac:dyDescent="0.25">
      <c r="A1005" s="182" t="s">
        <v>3937</v>
      </c>
      <c r="B1005" s="677">
        <v>1003</v>
      </c>
      <c r="C1005" s="545" t="str">
        <f ca="1">IF(H1005="","Резерв",CONCATENATE(INDIRECT(ADDRESS(3+ТС!H1005,2,1,0,"ЗДВ"),FALSE)," - открыта"))</f>
        <v>Задвижка №008.2.2.1 - открыта</v>
      </c>
      <c r="D1005" s="645"/>
      <c r="E1005" s="645" t="s">
        <v>71</v>
      </c>
      <c r="F1005" s="645" t="s">
        <v>64</v>
      </c>
      <c r="G1005" s="645" t="s">
        <v>638</v>
      </c>
      <c r="H1005" s="644">
        <v>22</v>
      </c>
      <c r="I1005" s="293">
        <v>5098</v>
      </c>
    </row>
    <row r="1006" spans="1:9" x14ac:dyDescent="0.25">
      <c r="A1006" s="182" t="s">
        <v>3938</v>
      </c>
      <c r="B1006" s="677">
        <v>1004</v>
      </c>
      <c r="C1006" s="545" t="str">
        <f ca="1">IF(H1006="","Резерв",CONCATENATE(INDIRECT(ADDRESS(3+ТС!H1006,2,1,0,"ЗДВ"),FALSE)," - закрыта"))</f>
        <v>Задвижка №008.2.2.1 - закрыта</v>
      </c>
      <c r="D1006" s="645"/>
      <c r="E1006" s="645" t="s">
        <v>71</v>
      </c>
      <c r="F1006" s="645" t="s">
        <v>64</v>
      </c>
      <c r="G1006" s="645" t="s">
        <v>639</v>
      </c>
      <c r="H1006" s="644">
        <v>22</v>
      </c>
      <c r="I1006" s="293">
        <v>5099</v>
      </c>
    </row>
    <row r="1007" spans="1:9" x14ac:dyDescent="0.25">
      <c r="A1007" s="182" t="s">
        <v>3939</v>
      </c>
      <c r="B1007" s="677">
        <v>1005</v>
      </c>
      <c r="C1007" s="545" t="str">
        <f ca="1">IF(H1007="","Резерв",CONCATENATE(INDIRECT(ADDRESS(3+ТС!H1007,2,1,0,"ЗДВ"),FALSE)," - открывается"))</f>
        <v>Задвижка №008.2.2.1 - открывается</v>
      </c>
      <c r="D1007" s="645"/>
      <c r="E1007" s="645" t="s">
        <v>71</v>
      </c>
      <c r="F1007" s="645" t="s">
        <v>64</v>
      </c>
      <c r="G1007" s="645" t="s">
        <v>637</v>
      </c>
      <c r="H1007" s="644">
        <v>22</v>
      </c>
      <c r="I1007" s="293">
        <v>5100</v>
      </c>
    </row>
    <row r="1008" spans="1:9" x14ac:dyDescent="0.25">
      <c r="A1008" s="182" t="s">
        <v>3940</v>
      </c>
      <c r="B1008" s="677">
        <v>1006</v>
      </c>
      <c r="C1008" s="545" t="str">
        <f ca="1">IF(H1008="","Резерв",CONCATENATE(INDIRECT(ADDRESS(3+ТС!H1008,2,1,0,"ЗДВ"),FALSE)," - закрывается"))</f>
        <v>Задвижка №008.2.2.1 - закрывается</v>
      </c>
      <c r="D1008" s="645"/>
      <c r="E1008" s="645" t="s">
        <v>71</v>
      </c>
      <c r="F1008" s="645" t="s">
        <v>64</v>
      </c>
      <c r="G1008" s="645" t="s">
        <v>504</v>
      </c>
      <c r="H1008" s="644">
        <v>22</v>
      </c>
      <c r="I1008" s="293">
        <v>5101</v>
      </c>
    </row>
    <row r="1009" spans="1:9" x14ac:dyDescent="0.25">
      <c r="A1009" s="182" t="s">
        <v>3941</v>
      </c>
      <c r="B1009" s="677">
        <v>1007</v>
      </c>
      <c r="C1009" s="545" t="str">
        <f ca="1">IF(H1009="","Резерв",CONCATENATE(INDIRECT(ADDRESS(3+ТС!H1009,2,1,0,"ЗДВ"),FALSE)," - промежуточное положение"))</f>
        <v>Задвижка №008.2.2.1 - промежуточное положение</v>
      </c>
      <c r="D1009" s="645"/>
      <c r="E1009" s="645" t="s">
        <v>71</v>
      </c>
      <c r="F1009" s="645" t="s">
        <v>64</v>
      </c>
      <c r="G1009" s="645" t="s">
        <v>503</v>
      </c>
      <c r="H1009" s="644">
        <v>22</v>
      </c>
      <c r="I1009" s="293">
        <v>5102</v>
      </c>
    </row>
    <row r="1010" spans="1:9" x14ac:dyDescent="0.25">
      <c r="A1010" s="182" t="s">
        <v>3942</v>
      </c>
      <c r="B1010" s="677">
        <v>1008</v>
      </c>
      <c r="C1010" s="545" t="str">
        <f ca="1">IF(H1010="","Резерв",CONCATENATE(INDIRECT(ADDRESS(3+ТС!H1010,2,1,0,"ЗДВ"),FALSE)," - контроль наличия напр. упр."))</f>
        <v>Задвижка №008.2.2.1 - контроль наличия напр. упр.</v>
      </c>
      <c r="D1010" s="645"/>
      <c r="E1010" s="645" t="s">
        <v>71</v>
      </c>
      <c r="F1010" s="645" t="s">
        <v>64</v>
      </c>
      <c r="G1010" s="645" t="s">
        <v>648</v>
      </c>
      <c r="H1010" s="644">
        <v>22</v>
      </c>
      <c r="I1010" s="293">
        <v>5103</v>
      </c>
    </row>
    <row r="1011" spans="1:9" x14ac:dyDescent="0.25">
      <c r="A1011" s="182" t="s">
        <v>3943</v>
      </c>
      <c r="B1011" s="677">
        <v>1009</v>
      </c>
      <c r="C1011" s="545" t="str">
        <f ca="1">IF(H1011="","Резерв",CONCATENATE(INDIRECT(ADDRESS(3+ТС!H1011,2,1,0,"ЗДВ"),FALSE)," - режим управления дистанционный"))</f>
        <v>Задвижка №008.2.2.1 - режим управления дистанционный</v>
      </c>
      <c r="D1011" s="645"/>
      <c r="E1011" s="645" t="s">
        <v>71</v>
      </c>
      <c r="F1011" s="645" t="s">
        <v>64</v>
      </c>
      <c r="G1011" s="645" t="s">
        <v>642</v>
      </c>
      <c r="H1011" s="644">
        <v>22</v>
      </c>
      <c r="I1011" s="293">
        <v>5104</v>
      </c>
    </row>
    <row r="1012" spans="1:9" x14ac:dyDescent="0.25">
      <c r="A1012" s="182" t="s">
        <v>3944</v>
      </c>
      <c r="B1012" s="677">
        <v>1010</v>
      </c>
      <c r="C1012" s="545" t="str">
        <f ca="1">IF(H1012="","Резерв",CONCATENATE(INDIRECT(ADDRESS(3+ТС!H1012,2,1,0,"ЗДВ"),FALSE)," - включен режим имитации"))</f>
        <v>Задвижка №008.2.2.1 - включен режим имитации</v>
      </c>
      <c r="D1012" s="645"/>
      <c r="E1012" s="645" t="s">
        <v>71</v>
      </c>
      <c r="F1012" s="645" t="s">
        <v>64</v>
      </c>
      <c r="G1012" s="645" t="s">
        <v>478</v>
      </c>
      <c r="H1012" s="644">
        <v>22</v>
      </c>
      <c r="I1012" s="293">
        <v>5105</v>
      </c>
    </row>
    <row r="1013" spans="1:9" x14ac:dyDescent="0.25">
      <c r="A1013" s="182" t="s">
        <v>3945</v>
      </c>
      <c r="B1013" s="677">
        <v>1011</v>
      </c>
      <c r="C1013" s="545" t="str">
        <f ca="1">IF(H1013="","Резерв",CONCATENATE(INDIRECT(ADDRESS(3+ТС!H1013,2,1,0,"ЗДВ"),FALSE)," - невыполнение команды открыть"))</f>
        <v>Задвижка №008.2.2.1 - невыполнение команды открыть</v>
      </c>
      <c r="D1013" s="645"/>
      <c r="E1013" s="645" t="s">
        <v>71</v>
      </c>
      <c r="F1013" s="645" t="s">
        <v>64</v>
      </c>
      <c r="G1013" s="645" t="s">
        <v>654</v>
      </c>
      <c r="H1013" s="644">
        <v>22</v>
      </c>
      <c r="I1013" s="293">
        <v>5106</v>
      </c>
    </row>
    <row r="1014" spans="1:9" x14ac:dyDescent="0.25">
      <c r="A1014" s="182" t="s">
        <v>3946</v>
      </c>
      <c r="B1014" s="677">
        <v>1012</v>
      </c>
      <c r="C1014" s="545" t="str">
        <f ca="1">IF(H1014="","Резерв",CONCATENATE(INDIRECT(ADDRESS(3+ТС!H1014,2,1,0,"ЗДВ"),FALSE)," - невыполнение команды закрыть"))</f>
        <v>Задвижка №008.2.2.1 - невыполнение команды закрыть</v>
      </c>
      <c r="D1014" s="645"/>
      <c r="E1014" s="645" t="s">
        <v>71</v>
      </c>
      <c r="F1014" s="645" t="s">
        <v>64</v>
      </c>
      <c r="G1014" s="645" t="s">
        <v>655</v>
      </c>
      <c r="H1014" s="644">
        <v>22</v>
      </c>
      <c r="I1014" s="293">
        <v>5107</v>
      </c>
    </row>
    <row r="1015" spans="1:9" x14ac:dyDescent="0.25">
      <c r="A1015" s="182" t="s">
        <v>3947</v>
      </c>
      <c r="B1015" s="677">
        <v>1013</v>
      </c>
      <c r="C1015" s="545" t="str">
        <f ca="1">IF(H1015="","Резерв",CONCATENATE(INDIRECT(ADDRESS(3+ТС!H1015,2,1,0,"ЗДВ"),FALSE)," - невыполнение команды стоп"))</f>
        <v>Задвижка №008.2.2.1 - невыполнение команды стоп</v>
      </c>
      <c r="D1015" s="645"/>
      <c r="E1015" s="645" t="s">
        <v>71</v>
      </c>
      <c r="F1015" s="645" t="s">
        <v>64</v>
      </c>
      <c r="G1015" s="645" t="s">
        <v>656</v>
      </c>
      <c r="H1015" s="644">
        <v>22</v>
      </c>
      <c r="I1015" s="293">
        <v>5108</v>
      </c>
    </row>
    <row r="1016" spans="1:9" x14ac:dyDescent="0.25">
      <c r="A1016" s="182" t="s">
        <v>3948</v>
      </c>
      <c r="B1016" s="677">
        <v>1014</v>
      </c>
      <c r="C1016" s="545" t="str">
        <f ca="1">IF(H1016="","Резерв",CONCATENATE(INDIRECT(ADDRESS(3+ТС!H1016,2,1,0,"ЗДВ"),FALSE)," - моментный выключатель открытия"))</f>
        <v>Задвижка №008.2.2.1 - моментный выключатель открытия</v>
      </c>
      <c r="D1016" s="645"/>
      <c r="E1016" s="645" t="s">
        <v>71</v>
      </c>
      <c r="F1016" s="645" t="s">
        <v>64</v>
      </c>
      <c r="G1016" s="645" t="s">
        <v>1358</v>
      </c>
      <c r="H1016" s="644">
        <v>22</v>
      </c>
      <c r="I1016" s="293">
        <v>5109</v>
      </c>
    </row>
    <row r="1017" spans="1:9" x14ac:dyDescent="0.25">
      <c r="A1017" s="182" t="s">
        <v>3949</v>
      </c>
      <c r="B1017" s="677">
        <v>1015</v>
      </c>
      <c r="C1017" s="545" t="str">
        <f ca="1">IF(H1017="","Резерв",CONCATENATE(INDIRECT(ADDRESS(3+ТС!H1017,2,1,0,"ЗДВ"),FALSE)," - моментный выключатель закрытия"))</f>
        <v>Задвижка №008.2.2.1 - моментный выключатель закрытия</v>
      </c>
      <c r="D1017" s="645"/>
      <c r="E1017" s="645" t="s">
        <v>71</v>
      </c>
      <c r="F1017" s="645" t="s">
        <v>64</v>
      </c>
      <c r="G1017" s="645" t="s">
        <v>1359</v>
      </c>
      <c r="H1017" s="644">
        <v>22</v>
      </c>
      <c r="I1017" s="293">
        <v>5110</v>
      </c>
    </row>
    <row r="1018" spans="1:9" x14ac:dyDescent="0.25">
      <c r="A1018" s="182" t="s">
        <v>3950</v>
      </c>
      <c r="B1018" s="677">
        <v>1016</v>
      </c>
      <c r="C1018" s="545" t="str">
        <f ca="1">IF(H1018="","Резерв",CONCATENATE(INDIRECT(ADDRESS(3+ТС!H1018,2,1,0,"ЗДВ"),FALSE)," - сработала муфта"))</f>
        <v>Резерв</v>
      </c>
      <c r="D1018" s="645"/>
      <c r="E1018" s="645" t="s">
        <v>71</v>
      </c>
      <c r="F1018" s="645" t="s">
        <v>64</v>
      </c>
      <c r="G1018" s="645" t="s">
        <v>653</v>
      </c>
      <c r="H1018" s="644"/>
      <c r="I1018" s="293">
        <v>5111</v>
      </c>
    </row>
    <row r="1019" spans="1:9" x14ac:dyDescent="0.25">
      <c r="A1019" s="182" t="s">
        <v>3951</v>
      </c>
      <c r="B1019" s="677">
        <v>1017</v>
      </c>
      <c r="C1019" s="545" t="str">
        <f ca="1">IF(H1019="","Резерв",CONCATENATE(INDIRECT(ADDRESS(3+ТС!H1019,2,1,0,"ЗДВ"),FALSE)," - неисправность"))</f>
        <v>Задвижка №008.2.2.1 - неисправность</v>
      </c>
      <c r="D1019" s="645"/>
      <c r="E1019" s="645" t="s">
        <v>71</v>
      </c>
      <c r="F1019" s="645" t="s">
        <v>64</v>
      </c>
      <c r="G1019" s="645" t="s">
        <v>651</v>
      </c>
      <c r="H1019" s="644">
        <v>22</v>
      </c>
      <c r="I1019" s="293">
        <v>5112</v>
      </c>
    </row>
    <row r="1020" spans="1:9" x14ac:dyDescent="0.25">
      <c r="A1020" s="182" t="s">
        <v>3952</v>
      </c>
      <c r="B1020" s="677">
        <v>1018</v>
      </c>
      <c r="C1020" s="545" t="str">
        <f ca="1">IF(H1020="","Резерв",CONCATENATE(INDIRECT(ADDRESS(3+ТС!H1020,2,1,0,"ЗДВ"),FALSE)," - авария"))</f>
        <v>Задвижка №008.2.2.1 - авария</v>
      </c>
      <c r="D1020" s="645"/>
      <c r="E1020" s="645" t="s">
        <v>71</v>
      </c>
      <c r="F1020" s="645" t="s">
        <v>64</v>
      </c>
      <c r="G1020" s="645" t="s">
        <v>505</v>
      </c>
      <c r="H1020" s="644">
        <v>22</v>
      </c>
      <c r="I1020" s="293">
        <v>5113</v>
      </c>
    </row>
    <row r="1021" spans="1:9" x14ac:dyDescent="0.25">
      <c r="A1021" s="182" t="s">
        <v>3953</v>
      </c>
      <c r="B1021" s="677">
        <v>1019</v>
      </c>
      <c r="C1021" s="545" t="str">
        <f ca="1">IF(H1021="","Резерв",CONCATENATE(INDIRECT(ADDRESS(3+ТС!H1021,2,1,0,"ЗДВ"),FALSE)," - самопроизвольное открытие"))</f>
        <v>Задвижка №008.2.2.1 - самопроизвольное открытие</v>
      </c>
      <c r="D1021" s="645"/>
      <c r="E1021" s="645" t="s">
        <v>71</v>
      </c>
      <c r="F1021" s="645" t="s">
        <v>64</v>
      </c>
      <c r="G1021" s="645" t="s">
        <v>657</v>
      </c>
      <c r="H1021" s="644">
        <v>22</v>
      </c>
      <c r="I1021" s="293">
        <v>5114</v>
      </c>
    </row>
    <row r="1022" spans="1:9" x14ac:dyDescent="0.25">
      <c r="A1022" s="182" t="s">
        <v>3954</v>
      </c>
      <c r="B1022" s="677">
        <v>1020</v>
      </c>
      <c r="C1022" s="545" t="str">
        <f ca="1">IF(H1022="","Резерв",CONCATENATE(INDIRECT(ADDRESS(3+ТС!H1022,2,1,0,"ЗДВ"),FALSE)," - самопроизвольное закрытие"))</f>
        <v>Задвижка №008.2.2.1 - самопроизвольное закрытие</v>
      </c>
      <c r="D1022" s="645"/>
      <c r="E1022" s="645" t="s">
        <v>71</v>
      </c>
      <c r="F1022" s="645" t="s">
        <v>64</v>
      </c>
      <c r="G1022" s="645" t="s">
        <v>658</v>
      </c>
      <c r="H1022" s="644">
        <v>22</v>
      </c>
      <c r="I1022" s="293">
        <v>5115</v>
      </c>
    </row>
    <row r="1023" spans="1:9" x14ac:dyDescent="0.25">
      <c r="A1023" s="182" t="s">
        <v>3955</v>
      </c>
      <c r="B1023" s="677">
        <v>1021</v>
      </c>
      <c r="C1023" s="545" t="str">
        <f ca="1">IF(H1023="","Резерв",CONCATENATE(INDIRECT(ADDRESS(3+ТС!H1023,2,1,0,"ЗДВ"),FALSE)," - открыта"))</f>
        <v>Задвижка №008.2.2.2 - открыта</v>
      </c>
      <c r="D1023" s="645"/>
      <c r="E1023" s="645" t="s">
        <v>71</v>
      </c>
      <c r="F1023" s="645" t="s">
        <v>64</v>
      </c>
      <c r="G1023" s="645" t="s">
        <v>638</v>
      </c>
      <c r="H1023" s="644">
        <v>23</v>
      </c>
      <c r="I1023" s="293">
        <v>5116</v>
      </c>
    </row>
    <row r="1024" spans="1:9" x14ac:dyDescent="0.25">
      <c r="A1024" s="182" t="s">
        <v>3956</v>
      </c>
      <c r="B1024" s="677">
        <v>1022</v>
      </c>
      <c r="C1024" s="545" t="str">
        <f ca="1">IF(H1024="","Резерв",CONCATENATE(INDIRECT(ADDRESS(3+ТС!H1024,2,1,0,"ЗДВ"),FALSE)," - закрыта"))</f>
        <v>Задвижка №008.2.2.2 - закрыта</v>
      </c>
      <c r="D1024" s="645"/>
      <c r="E1024" s="645" t="s">
        <v>71</v>
      </c>
      <c r="F1024" s="645" t="s">
        <v>64</v>
      </c>
      <c r="G1024" s="645" t="s">
        <v>639</v>
      </c>
      <c r="H1024" s="644">
        <v>23</v>
      </c>
      <c r="I1024" s="293">
        <v>5117</v>
      </c>
    </row>
    <row r="1025" spans="1:9" x14ac:dyDescent="0.25">
      <c r="A1025" s="182" t="s">
        <v>3957</v>
      </c>
      <c r="B1025" s="677">
        <v>1023</v>
      </c>
      <c r="C1025" s="545" t="str">
        <f ca="1">IF(H1025="","Резерв",CONCATENATE(INDIRECT(ADDRESS(3+ТС!H1025,2,1,0,"ЗДВ"),FALSE)," - открывается"))</f>
        <v>Задвижка №008.2.2.2 - открывается</v>
      </c>
      <c r="D1025" s="645"/>
      <c r="E1025" s="645" t="s">
        <v>71</v>
      </c>
      <c r="F1025" s="645" t="s">
        <v>64</v>
      </c>
      <c r="G1025" s="645" t="s">
        <v>637</v>
      </c>
      <c r="H1025" s="644">
        <v>23</v>
      </c>
      <c r="I1025" s="293">
        <v>5118</v>
      </c>
    </row>
    <row r="1026" spans="1:9" x14ac:dyDescent="0.25">
      <c r="A1026" s="182" t="s">
        <v>3958</v>
      </c>
      <c r="B1026" s="677">
        <v>1024</v>
      </c>
      <c r="C1026" s="545" t="str">
        <f ca="1">IF(H1026="","Резерв",CONCATENATE(INDIRECT(ADDRESS(3+ТС!H1026,2,1,0,"ЗДВ"),FALSE)," - закрывается"))</f>
        <v>Задвижка №008.2.2.2 - закрывается</v>
      </c>
      <c r="D1026" s="645"/>
      <c r="E1026" s="645" t="s">
        <v>71</v>
      </c>
      <c r="F1026" s="645" t="s">
        <v>64</v>
      </c>
      <c r="G1026" s="645" t="s">
        <v>504</v>
      </c>
      <c r="H1026" s="644">
        <v>23</v>
      </c>
      <c r="I1026" s="293">
        <v>5119</v>
      </c>
    </row>
    <row r="1027" spans="1:9" x14ac:dyDescent="0.25">
      <c r="A1027" s="182" t="s">
        <v>3959</v>
      </c>
      <c r="B1027" s="677">
        <v>1025</v>
      </c>
      <c r="C1027" s="545" t="str">
        <f ca="1">IF(H1027="","Резерв",CONCATENATE(INDIRECT(ADDRESS(3+ТС!H1027,2,1,0,"ЗДВ"),FALSE)," - промежуточное положение"))</f>
        <v>Задвижка №008.2.2.2 - промежуточное положение</v>
      </c>
      <c r="D1027" s="645"/>
      <c r="E1027" s="645" t="s">
        <v>71</v>
      </c>
      <c r="F1027" s="645" t="s">
        <v>64</v>
      </c>
      <c r="G1027" s="645" t="s">
        <v>503</v>
      </c>
      <c r="H1027" s="644">
        <v>23</v>
      </c>
      <c r="I1027" s="293">
        <v>5120</v>
      </c>
    </row>
    <row r="1028" spans="1:9" x14ac:dyDescent="0.25">
      <c r="A1028" s="182" t="s">
        <v>3960</v>
      </c>
      <c r="B1028" s="677">
        <v>1026</v>
      </c>
      <c r="C1028" s="545" t="str">
        <f ca="1">IF(H1028="","Резерв",CONCATENATE(INDIRECT(ADDRESS(3+ТС!H1028,2,1,0,"ЗДВ"),FALSE)," - контроль наличия напр. упр."))</f>
        <v>Задвижка №008.2.2.2 - контроль наличия напр. упр.</v>
      </c>
      <c r="D1028" s="645"/>
      <c r="E1028" s="645" t="s">
        <v>71</v>
      </c>
      <c r="F1028" s="645" t="s">
        <v>64</v>
      </c>
      <c r="G1028" s="645" t="s">
        <v>648</v>
      </c>
      <c r="H1028" s="644">
        <v>23</v>
      </c>
      <c r="I1028" s="293">
        <v>5121</v>
      </c>
    </row>
    <row r="1029" spans="1:9" x14ac:dyDescent="0.25">
      <c r="A1029" s="182" t="s">
        <v>3961</v>
      </c>
      <c r="B1029" s="677">
        <v>1027</v>
      </c>
      <c r="C1029" s="545" t="str">
        <f ca="1">IF(H1029="","Резерв",CONCATENATE(INDIRECT(ADDRESS(3+ТС!H1029,2,1,0,"ЗДВ"),FALSE)," - режим управления дистанционный"))</f>
        <v>Задвижка №008.2.2.2 - режим управления дистанционный</v>
      </c>
      <c r="D1029" s="645"/>
      <c r="E1029" s="645" t="s">
        <v>71</v>
      </c>
      <c r="F1029" s="645" t="s">
        <v>64</v>
      </c>
      <c r="G1029" s="645" t="s">
        <v>642</v>
      </c>
      <c r="H1029" s="644">
        <v>23</v>
      </c>
      <c r="I1029" s="293">
        <v>5122</v>
      </c>
    </row>
    <row r="1030" spans="1:9" x14ac:dyDescent="0.25">
      <c r="A1030" s="182" t="s">
        <v>3962</v>
      </c>
      <c r="B1030" s="677">
        <v>1028</v>
      </c>
      <c r="C1030" s="545" t="str">
        <f ca="1">IF(H1030="","Резерв",CONCATENATE(INDIRECT(ADDRESS(3+ТС!H1030,2,1,0,"ЗДВ"),FALSE)," - включен режим имитации"))</f>
        <v>Задвижка №008.2.2.2 - включен режим имитации</v>
      </c>
      <c r="D1030" s="645"/>
      <c r="E1030" s="645" t="s">
        <v>71</v>
      </c>
      <c r="F1030" s="645" t="s">
        <v>64</v>
      </c>
      <c r="G1030" s="645" t="s">
        <v>478</v>
      </c>
      <c r="H1030" s="644">
        <v>23</v>
      </c>
      <c r="I1030" s="293">
        <v>5123</v>
      </c>
    </row>
    <row r="1031" spans="1:9" x14ac:dyDescent="0.25">
      <c r="A1031" s="182" t="s">
        <v>3963</v>
      </c>
      <c r="B1031" s="677">
        <v>1029</v>
      </c>
      <c r="C1031" s="545" t="str">
        <f ca="1">IF(H1031="","Резерв",CONCATENATE(INDIRECT(ADDRESS(3+ТС!H1031,2,1,0,"ЗДВ"),FALSE)," - невыполнение команды открыть"))</f>
        <v>Задвижка №008.2.2.2 - невыполнение команды открыть</v>
      </c>
      <c r="D1031" s="645"/>
      <c r="E1031" s="645" t="s">
        <v>71</v>
      </c>
      <c r="F1031" s="645" t="s">
        <v>64</v>
      </c>
      <c r="G1031" s="645" t="s">
        <v>654</v>
      </c>
      <c r="H1031" s="644">
        <v>23</v>
      </c>
      <c r="I1031" s="293">
        <v>5124</v>
      </c>
    </row>
    <row r="1032" spans="1:9" x14ac:dyDescent="0.25">
      <c r="A1032" s="182" t="s">
        <v>3964</v>
      </c>
      <c r="B1032" s="677">
        <v>1030</v>
      </c>
      <c r="C1032" s="545" t="str">
        <f ca="1">IF(H1032="","Резерв",CONCATENATE(INDIRECT(ADDRESS(3+ТС!H1032,2,1,0,"ЗДВ"),FALSE)," - невыполнение команды закрыть"))</f>
        <v>Задвижка №008.2.2.2 - невыполнение команды закрыть</v>
      </c>
      <c r="D1032" s="645"/>
      <c r="E1032" s="645" t="s">
        <v>71</v>
      </c>
      <c r="F1032" s="645" t="s">
        <v>64</v>
      </c>
      <c r="G1032" s="645" t="s">
        <v>655</v>
      </c>
      <c r="H1032" s="644">
        <v>23</v>
      </c>
      <c r="I1032" s="293">
        <v>5125</v>
      </c>
    </row>
    <row r="1033" spans="1:9" x14ac:dyDescent="0.25">
      <c r="A1033" s="182" t="s">
        <v>3965</v>
      </c>
      <c r="B1033" s="677">
        <v>1031</v>
      </c>
      <c r="C1033" s="545" t="str">
        <f ca="1">IF(H1033="","Резерв",CONCATENATE(INDIRECT(ADDRESS(3+ТС!H1033,2,1,0,"ЗДВ"),FALSE)," - невыполнение команды стоп"))</f>
        <v>Задвижка №008.2.2.2 - невыполнение команды стоп</v>
      </c>
      <c r="D1033" s="645"/>
      <c r="E1033" s="645" t="s">
        <v>71</v>
      </c>
      <c r="F1033" s="645" t="s">
        <v>64</v>
      </c>
      <c r="G1033" s="645" t="s">
        <v>656</v>
      </c>
      <c r="H1033" s="644">
        <v>23</v>
      </c>
      <c r="I1033" s="293">
        <v>5126</v>
      </c>
    </row>
    <row r="1034" spans="1:9" x14ac:dyDescent="0.25">
      <c r="A1034" s="182" t="s">
        <v>3966</v>
      </c>
      <c r="B1034" s="677">
        <v>1032</v>
      </c>
      <c r="C1034" s="545" t="str">
        <f ca="1">IF(H1034="","Резерв",CONCATENATE(INDIRECT(ADDRESS(3+ТС!H1034,2,1,0,"ЗДВ"),FALSE)," - моментный выключатель открытия"))</f>
        <v>Задвижка №008.2.2.2 - моментный выключатель открытия</v>
      </c>
      <c r="D1034" s="645"/>
      <c r="E1034" s="645" t="s">
        <v>71</v>
      </c>
      <c r="F1034" s="645" t="s">
        <v>64</v>
      </c>
      <c r="G1034" s="645" t="s">
        <v>1358</v>
      </c>
      <c r="H1034" s="644">
        <v>23</v>
      </c>
      <c r="I1034" s="293">
        <v>5127</v>
      </c>
    </row>
    <row r="1035" spans="1:9" x14ac:dyDescent="0.25">
      <c r="A1035" s="182" t="s">
        <v>3967</v>
      </c>
      <c r="B1035" s="677">
        <v>1033</v>
      </c>
      <c r="C1035" s="545" t="str">
        <f ca="1">IF(H1035="","Резерв",CONCATENATE(INDIRECT(ADDRESS(3+ТС!H1035,2,1,0,"ЗДВ"),FALSE)," - моментный выключатель закрытия"))</f>
        <v>Задвижка №008.2.2.2 - моментный выключатель закрытия</v>
      </c>
      <c r="D1035" s="645"/>
      <c r="E1035" s="645" t="s">
        <v>71</v>
      </c>
      <c r="F1035" s="645" t="s">
        <v>64</v>
      </c>
      <c r="G1035" s="645" t="s">
        <v>1359</v>
      </c>
      <c r="H1035" s="644">
        <v>23</v>
      </c>
      <c r="I1035" s="293">
        <v>5128</v>
      </c>
    </row>
    <row r="1036" spans="1:9" x14ac:dyDescent="0.25">
      <c r="A1036" s="182" t="s">
        <v>3968</v>
      </c>
      <c r="B1036" s="677">
        <v>1034</v>
      </c>
      <c r="C1036" s="545" t="str">
        <f ca="1">IF(H1036="","Резерв",CONCATENATE(INDIRECT(ADDRESS(3+ТС!H1036,2,1,0,"ЗДВ"),FALSE)," - сработала муфта"))</f>
        <v>Резерв</v>
      </c>
      <c r="D1036" s="645"/>
      <c r="E1036" s="645" t="s">
        <v>71</v>
      </c>
      <c r="F1036" s="645" t="s">
        <v>64</v>
      </c>
      <c r="G1036" s="645" t="s">
        <v>653</v>
      </c>
      <c r="H1036" s="644"/>
      <c r="I1036" s="293">
        <v>5129</v>
      </c>
    </row>
    <row r="1037" spans="1:9" x14ac:dyDescent="0.25">
      <c r="A1037" s="182" t="s">
        <v>3969</v>
      </c>
      <c r="B1037" s="677">
        <v>1035</v>
      </c>
      <c r="C1037" s="545" t="str">
        <f ca="1">IF(H1037="","Резерв",CONCATENATE(INDIRECT(ADDRESS(3+ТС!H1037,2,1,0,"ЗДВ"),FALSE)," - неисправность"))</f>
        <v>Задвижка №008.2.2.2 - неисправность</v>
      </c>
      <c r="D1037" s="645"/>
      <c r="E1037" s="645" t="s">
        <v>71</v>
      </c>
      <c r="F1037" s="645" t="s">
        <v>64</v>
      </c>
      <c r="G1037" s="645" t="s">
        <v>651</v>
      </c>
      <c r="H1037" s="644">
        <v>23</v>
      </c>
      <c r="I1037" s="293">
        <v>5130</v>
      </c>
    </row>
    <row r="1038" spans="1:9" x14ac:dyDescent="0.25">
      <c r="A1038" s="182" t="s">
        <v>3970</v>
      </c>
      <c r="B1038" s="677">
        <v>1036</v>
      </c>
      <c r="C1038" s="545" t="str">
        <f ca="1">IF(H1038="","Резерв",CONCATENATE(INDIRECT(ADDRESS(3+ТС!H1038,2,1,0,"ЗДВ"),FALSE)," - авария"))</f>
        <v>Задвижка №008.2.2.2 - авария</v>
      </c>
      <c r="D1038" s="645"/>
      <c r="E1038" s="645" t="s">
        <v>71</v>
      </c>
      <c r="F1038" s="645" t="s">
        <v>64</v>
      </c>
      <c r="G1038" s="645" t="s">
        <v>505</v>
      </c>
      <c r="H1038" s="644">
        <v>23</v>
      </c>
      <c r="I1038" s="293">
        <v>5131</v>
      </c>
    </row>
    <row r="1039" spans="1:9" x14ac:dyDescent="0.25">
      <c r="A1039" s="182" t="s">
        <v>3971</v>
      </c>
      <c r="B1039" s="677">
        <v>1037</v>
      </c>
      <c r="C1039" s="545" t="str">
        <f ca="1">IF(H1039="","Резерв",CONCATENATE(INDIRECT(ADDRESS(3+ТС!H1039,2,1,0,"ЗДВ"),FALSE)," - самопроизвольное открытие"))</f>
        <v>Задвижка №008.2.2.2 - самопроизвольное открытие</v>
      </c>
      <c r="D1039" s="645"/>
      <c r="E1039" s="645" t="s">
        <v>71</v>
      </c>
      <c r="F1039" s="645" t="s">
        <v>64</v>
      </c>
      <c r="G1039" s="645" t="s">
        <v>657</v>
      </c>
      <c r="H1039" s="644">
        <v>23</v>
      </c>
      <c r="I1039" s="293">
        <v>5132</v>
      </c>
    </row>
    <row r="1040" spans="1:9" x14ac:dyDescent="0.25">
      <c r="A1040" s="182" t="s">
        <v>3972</v>
      </c>
      <c r="B1040" s="677">
        <v>1038</v>
      </c>
      <c r="C1040" s="545" t="str">
        <f ca="1">IF(H1040="","Резерв",CONCATENATE(INDIRECT(ADDRESS(3+ТС!H1040,2,1,0,"ЗДВ"),FALSE)," - самопроизвольное закрытие"))</f>
        <v>Задвижка №008.2.2.2 - самопроизвольное закрытие</v>
      </c>
      <c r="D1040" s="645"/>
      <c r="E1040" s="645" t="s">
        <v>71</v>
      </c>
      <c r="F1040" s="645" t="s">
        <v>64</v>
      </c>
      <c r="G1040" s="645" t="s">
        <v>658</v>
      </c>
      <c r="H1040" s="644">
        <v>23</v>
      </c>
      <c r="I1040" s="293">
        <v>5133</v>
      </c>
    </row>
    <row r="1041" spans="1:9" x14ac:dyDescent="0.25">
      <c r="A1041" s="182" t="s">
        <v>3973</v>
      </c>
      <c r="B1041" s="677">
        <v>1039</v>
      </c>
      <c r="C1041" s="545" t="str">
        <f ca="1">IF(H1041="","Резерв",CONCATENATE(INDIRECT(ADDRESS(3+ТС!H1041,2,1,0,"ЗДВ"),FALSE)," - открыта"))</f>
        <v>Задвижка №024.1 - открыта</v>
      </c>
      <c r="D1041" s="645"/>
      <c r="E1041" s="645" t="s">
        <v>71</v>
      </c>
      <c r="F1041" s="645" t="s">
        <v>64</v>
      </c>
      <c r="G1041" s="645" t="s">
        <v>638</v>
      </c>
      <c r="H1041" s="644">
        <v>24</v>
      </c>
      <c r="I1041" s="293">
        <v>5134</v>
      </c>
    </row>
    <row r="1042" spans="1:9" x14ac:dyDescent="0.25">
      <c r="A1042" s="182" t="s">
        <v>3974</v>
      </c>
      <c r="B1042" s="677">
        <v>1040</v>
      </c>
      <c r="C1042" s="545" t="str">
        <f ca="1">IF(H1042="","Резерв",CONCATENATE(INDIRECT(ADDRESS(3+ТС!H1042,2,1,0,"ЗДВ"),FALSE)," - закрыта"))</f>
        <v>Задвижка №024.1 - закрыта</v>
      </c>
      <c r="D1042" s="645"/>
      <c r="E1042" s="645" t="s">
        <v>71</v>
      </c>
      <c r="F1042" s="645" t="s">
        <v>64</v>
      </c>
      <c r="G1042" s="645" t="s">
        <v>639</v>
      </c>
      <c r="H1042" s="644">
        <v>24</v>
      </c>
      <c r="I1042" s="293">
        <v>5135</v>
      </c>
    </row>
    <row r="1043" spans="1:9" x14ac:dyDescent="0.25">
      <c r="A1043" s="182" t="s">
        <v>3975</v>
      </c>
      <c r="B1043" s="677">
        <v>1041</v>
      </c>
      <c r="C1043" s="545" t="str">
        <f ca="1">IF(H1043="","Резерв",CONCATENATE(INDIRECT(ADDRESS(3+ТС!H1043,2,1,0,"ЗДВ"),FALSE)," - открывается"))</f>
        <v>Задвижка №024.1 - открывается</v>
      </c>
      <c r="D1043" s="645"/>
      <c r="E1043" s="645" t="s">
        <v>71</v>
      </c>
      <c r="F1043" s="645" t="s">
        <v>64</v>
      </c>
      <c r="G1043" s="645" t="s">
        <v>637</v>
      </c>
      <c r="H1043" s="644">
        <v>24</v>
      </c>
      <c r="I1043" s="293">
        <v>5136</v>
      </c>
    </row>
    <row r="1044" spans="1:9" x14ac:dyDescent="0.25">
      <c r="A1044" s="182" t="s">
        <v>3976</v>
      </c>
      <c r="B1044" s="677">
        <v>1042</v>
      </c>
      <c r="C1044" s="545" t="str">
        <f ca="1">IF(H1044="","Резерв",CONCATENATE(INDIRECT(ADDRESS(3+ТС!H1044,2,1,0,"ЗДВ"),FALSE)," - закрывается"))</f>
        <v>Задвижка №024.1 - закрывается</v>
      </c>
      <c r="D1044" s="645"/>
      <c r="E1044" s="645" t="s">
        <v>71</v>
      </c>
      <c r="F1044" s="645" t="s">
        <v>64</v>
      </c>
      <c r="G1044" s="645" t="s">
        <v>504</v>
      </c>
      <c r="H1044" s="644">
        <v>24</v>
      </c>
      <c r="I1044" s="293">
        <v>5137</v>
      </c>
    </row>
    <row r="1045" spans="1:9" x14ac:dyDescent="0.25">
      <c r="A1045" s="182" t="s">
        <v>3977</v>
      </c>
      <c r="B1045" s="677">
        <v>1043</v>
      </c>
      <c r="C1045" s="545" t="str">
        <f ca="1">IF(H1045="","Резерв",CONCATENATE(INDIRECT(ADDRESS(3+ТС!H1045,2,1,0,"ЗДВ"),FALSE)," - промежуточное положение"))</f>
        <v>Задвижка №024.1 - промежуточное положение</v>
      </c>
      <c r="D1045" s="645"/>
      <c r="E1045" s="645" t="s">
        <v>71</v>
      </c>
      <c r="F1045" s="645" t="s">
        <v>64</v>
      </c>
      <c r="G1045" s="645" t="s">
        <v>503</v>
      </c>
      <c r="H1045" s="644">
        <v>24</v>
      </c>
      <c r="I1045" s="293">
        <v>5138</v>
      </c>
    </row>
    <row r="1046" spans="1:9" x14ac:dyDescent="0.25">
      <c r="A1046" s="182" t="s">
        <v>3978</v>
      </c>
      <c r="B1046" s="677">
        <v>1044</v>
      </c>
      <c r="C1046" s="545" t="str">
        <f ca="1">IF(H1046="","Резерв",CONCATENATE(INDIRECT(ADDRESS(3+ТС!H1046,2,1,0,"ЗДВ"),FALSE)," - контроль наличия напр. упр."))</f>
        <v>Задвижка №024.1 - контроль наличия напр. упр.</v>
      </c>
      <c r="D1046" s="645"/>
      <c r="E1046" s="645" t="s">
        <v>71</v>
      </c>
      <c r="F1046" s="645" t="s">
        <v>64</v>
      </c>
      <c r="G1046" s="645" t="s">
        <v>648</v>
      </c>
      <c r="H1046" s="644">
        <v>24</v>
      </c>
      <c r="I1046" s="293">
        <v>5139</v>
      </c>
    </row>
    <row r="1047" spans="1:9" x14ac:dyDescent="0.25">
      <c r="A1047" s="182" t="s">
        <v>3979</v>
      </c>
      <c r="B1047" s="677">
        <v>1045</v>
      </c>
      <c r="C1047" s="545" t="str">
        <f ca="1">IF(H1047="","Резерв",CONCATENATE(INDIRECT(ADDRESS(3+ТС!H1047,2,1,0,"ЗДВ"),FALSE)," - режим управления дистанционный"))</f>
        <v>Задвижка №024.1 - режим управления дистанционный</v>
      </c>
      <c r="D1047" s="645"/>
      <c r="E1047" s="645" t="s">
        <v>71</v>
      </c>
      <c r="F1047" s="645" t="s">
        <v>64</v>
      </c>
      <c r="G1047" s="645" t="s">
        <v>642</v>
      </c>
      <c r="H1047" s="644">
        <v>24</v>
      </c>
      <c r="I1047" s="293">
        <v>5140</v>
      </c>
    </row>
    <row r="1048" spans="1:9" x14ac:dyDescent="0.25">
      <c r="A1048" s="182" t="s">
        <v>3980</v>
      </c>
      <c r="B1048" s="677">
        <v>1046</v>
      </c>
      <c r="C1048" s="545" t="str">
        <f ca="1">IF(H1048="","Резерв",CONCATENATE(INDIRECT(ADDRESS(3+ТС!H1048,2,1,0,"ЗДВ"),FALSE)," - включен режим имитации"))</f>
        <v>Задвижка №024.1 - включен режим имитации</v>
      </c>
      <c r="D1048" s="645"/>
      <c r="E1048" s="645" t="s">
        <v>71</v>
      </c>
      <c r="F1048" s="645" t="s">
        <v>64</v>
      </c>
      <c r="G1048" s="645" t="s">
        <v>478</v>
      </c>
      <c r="H1048" s="644">
        <v>24</v>
      </c>
      <c r="I1048" s="293">
        <v>5141</v>
      </c>
    </row>
    <row r="1049" spans="1:9" x14ac:dyDescent="0.25">
      <c r="A1049" s="182" t="s">
        <v>3981</v>
      </c>
      <c r="B1049" s="677">
        <v>1047</v>
      </c>
      <c r="C1049" s="545" t="str">
        <f ca="1">IF(H1049="","Резерв",CONCATENATE(INDIRECT(ADDRESS(3+ТС!H1049,2,1,0,"ЗДВ"),FALSE)," - невыполнение команды открыть"))</f>
        <v>Задвижка №024.1 - невыполнение команды открыть</v>
      </c>
      <c r="D1049" s="645"/>
      <c r="E1049" s="645" t="s">
        <v>71</v>
      </c>
      <c r="F1049" s="645" t="s">
        <v>64</v>
      </c>
      <c r="G1049" s="645" t="s">
        <v>654</v>
      </c>
      <c r="H1049" s="644">
        <v>24</v>
      </c>
      <c r="I1049" s="293">
        <v>5142</v>
      </c>
    </row>
    <row r="1050" spans="1:9" x14ac:dyDescent="0.25">
      <c r="A1050" s="182" t="s">
        <v>3982</v>
      </c>
      <c r="B1050" s="677">
        <v>1048</v>
      </c>
      <c r="C1050" s="545" t="str">
        <f ca="1">IF(H1050="","Резерв",CONCATENATE(INDIRECT(ADDRESS(3+ТС!H1050,2,1,0,"ЗДВ"),FALSE)," - невыполнение команды закрыть"))</f>
        <v>Задвижка №024.1 - невыполнение команды закрыть</v>
      </c>
      <c r="D1050" s="645"/>
      <c r="E1050" s="645" t="s">
        <v>71</v>
      </c>
      <c r="F1050" s="645" t="s">
        <v>64</v>
      </c>
      <c r="G1050" s="645" t="s">
        <v>655</v>
      </c>
      <c r="H1050" s="644">
        <v>24</v>
      </c>
      <c r="I1050" s="293">
        <v>5143</v>
      </c>
    </row>
    <row r="1051" spans="1:9" x14ac:dyDescent="0.25">
      <c r="A1051" s="182" t="s">
        <v>3983</v>
      </c>
      <c r="B1051" s="677">
        <v>1049</v>
      </c>
      <c r="C1051" s="545" t="str">
        <f ca="1">IF(H1051="","Резерв",CONCATENATE(INDIRECT(ADDRESS(3+ТС!H1051,2,1,0,"ЗДВ"),FALSE)," - невыполнение команды стоп"))</f>
        <v>Задвижка №024.1 - невыполнение команды стоп</v>
      </c>
      <c r="D1051" s="645"/>
      <c r="E1051" s="645" t="s">
        <v>71</v>
      </c>
      <c r="F1051" s="645" t="s">
        <v>64</v>
      </c>
      <c r="G1051" s="645" t="s">
        <v>656</v>
      </c>
      <c r="H1051" s="644">
        <v>24</v>
      </c>
      <c r="I1051" s="293">
        <v>5144</v>
      </c>
    </row>
    <row r="1052" spans="1:9" x14ac:dyDescent="0.25">
      <c r="A1052" s="182" t="s">
        <v>3984</v>
      </c>
      <c r="B1052" s="677">
        <v>1050</v>
      </c>
      <c r="C1052" s="545" t="str">
        <f ca="1">IF(H1052="","Резерв",CONCATENATE(INDIRECT(ADDRESS(3+ТС!H1052,2,1,0,"ЗДВ"),FALSE)," - моментный выключатель открытия"))</f>
        <v>Задвижка №024.1 - моментный выключатель открытия</v>
      </c>
      <c r="D1052" s="645"/>
      <c r="E1052" s="645" t="s">
        <v>71</v>
      </c>
      <c r="F1052" s="645" t="s">
        <v>64</v>
      </c>
      <c r="G1052" s="645" t="s">
        <v>1358</v>
      </c>
      <c r="H1052" s="644">
        <v>24</v>
      </c>
      <c r="I1052" s="293">
        <v>5145</v>
      </c>
    </row>
    <row r="1053" spans="1:9" x14ac:dyDescent="0.25">
      <c r="A1053" s="182" t="s">
        <v>3985</v>
      </c>
      <c r="B1053" s="677">
        <v>1051</v>
      </c>
      <c r="C1053" s="545" t="str">
        <f ca="1">IF(H1053="","Резерв",CONCATENATE(INDIRECT(ADDRESS(3+ТС!H1053,2,1,0,"ЗДВ"),FALSE)," - моментный выключатель закрытия"))</f>
        <v>Задвижка №024.1 - моментный выключатель закрытия</v>
      </c>
      <c r="D1053" s="645"/>
      <c r="E1053" s="645" t="s">
        <v>71</v>
      </c>
      <c r="F1053" s="645" t="s">
        <v>64</v>
      </c>
      <c r="G1053" s="645" t="s">
        <v>1359</v>
      </c>
      <c r="H1053" s="644">
        <v>24</v>
      </c>
      <c r="I1053" s="293">
        <v>5146</v>
      </c>
    </row>
    <row r="1054" spans="1:9" x14ac:dyDescent="0.25">
      <c r="A1054" s="182" t="s">
        <v>3986</v>
      </c>
      <c r="B1054" s="677">
        <v>1052</v>
      </c>
      <c r="C1054" s="545" t="str">
        <f ca="1">IF(H1054="","Резерв",CONCATENATE(INDIRECT(ADDRESS(3+ТС!H1054,2,1,0,"ЗДВ"),FALSE)," - сработала муфта"))</f>
        <v>Резерв</v>
      </c>
      <c r="D1054" s="645"/>
      <c r="E1054" s="645" t="s">
        <v>71</v>
      </c>
      <c r="F1054" s="645" t="s">
        <v>64</v>
      </c>
      <c r="G1054" s="645" t="s">
        <v>653</v>
      </c>
      <c r="H1054" s="644"/>
      <c r="I1054" s="293">
        <v>5147</v>
      </c>
    </row>
    <row r="1055" spans="1:9" x14ac:dyDescent="0.25">
      <c r="A1055" s="182" t="s">
        <v>3987</v>
      </c>
      <c r="B1055" s="677">
        <v>1053</v>
      </c>
      <c r="C1055" s="545" t="str">
        <f ca="1">IF(H1055="","Резерв",CONCATENATE(INDIRECT(ADDRESS(3+ТС!H1055,2,1,0,"ЗДВ"),FALSE)," - неисправность"))</f>
        <v>Задвижка №024.1 - неисправность</v>
      </c>
      <c r="D1055" s="645"/>
      <c r="E1055" s="645" t="s">
        <v>71</v>
      </c>
      <c r="F1055" s="645" t="s">
        <v>64</v>
      </c>
      <c r="G1055" s="645" t="s">
        <v>651</v>
      </c>
      <c r="H1055" s="644">
        <v>24</v>
      </c>
      <c r="I1055" s="293">
        <v>5148</v>
      </c>
    </row>
    <row r="1056" spans="1:9" x14ac:dyDescent="0.25">
      <c r="A1056" s="182" t="s">
        <v>3988</v>
      </c>
      <c r="B1056" s="677">
        <v>1054</v>
      </c>
      <c r="C1056" s="545" t="str">
        <f ca="1">IF(H1056="","Резерв",CONCATENATE(INDIRECT(ADDRESS(3+ТС!H1056,2,1,0,"ЗДВ"),FALSE)," - авария"))</f>
        <v>Задвижка №024.1 - авария</v>
      </c>
      <c r="D1056" s="645"/>
      <c r="E1056" s="645" t="s">
        <v>71</v>
      </c>
      <c r="F1056" s="645" t="s">
        <v>64</v>
      </c>
      <c r="G1056" s="645" t="s">
        <v>505</v>
      </c>
      <c r="H1056" s="644">
        <v>24</v>
      </c>
      <c r="I1056" s="293">
        <v>5149</v>
      </c>
    </row>
    <row r="1057" spans="1:9" x14ac:dyDescent="0.25">
      <c r="A1057" s="182" t="s">
        <v>3989</v>
      </c>
      <c r="B1057" s="677">
        <v>1055</v>
      </c>
      <c r="C1057" s="545" t="str">
        <f ca="1">IF(H1057="","Резерв",CONCATENATE(INDIRECT(ADDRESS(3+ТС!H1057,2,1,0,"ЗДВ"),FALSE)," - самопроизвольное открытие"))</f>
        <v>Задвижка №024.1 - самопроизвольное открытие</v>
      </c>
      <c r="D1057" s="645"/>
      <c r="E1057" s="645" t="s">
        <v>71</v>
      </c>
      <c r="F1057" s="645" t="s">
        <v>64</v>
      </c>
      <c r="G1057" s="645" t="s">
        <v>657</v>
      </c>
      <c r="H1057" s="644">
        <v>24</v>
      </c>
      <c r="I1057" s="293">
        <v>5150</v>
      </c>
    </row>
    <row r="1058" spans="1:9" x14ac:dyDescent="0.25">
      <c r="A1058" s="182" t="s">
        <v>3990</v>
      </c>
      <c r="B1058" s="677">
        <v>1056</v>
      </c>
      <c r="C1058" s="545" t="str">
        <f ca="1">IF(H1058="","Резерв",CONCATENATE(INDIRECT(ADDRESS(3+ТС!H1058,2,1,0,"ЗДВ"),FALSE)," - самопроизвольное закрытие"))</f>
        <v>Задвижка №024.1 - самопроизвольное закрытие</v>
      </c>
      <c r="D1058" s="645"/>
      <c r="E1058" s="645" t="s">
        <v>71</v>
      </c>
      <c r="F1058" s="645" t="s">
        <v>64</v>
      </c>
      <c r="G1058" s="645" t="s">
        <v>658</v>
      </c>
      <c r="H1058" s="644">
        <v>24</v>
      </c>
      <c r="I1058" s="293">
        <v>5151</v>
      </c>
    </row>
    <row r="1059" spans="1:9" x14ac:dyDescent="0.25">
      <c r="A1059" s="182" t="s">
        <v>3991</v>
      </c>
      <c r="B1059" s="677">
        <v>1057</v>
      </c>
      <c r="C1059" s="545" t="str">
        <f ca="1">IF(H1059="","Резерв",CONCATENATE(INDIRECT(ADDRESS(3+ТС!H1059,2,1,0,"ЗДВ"),FALSE)," - открыта"))</f>
        <v>Задвижка №024.2 - открыта</v>
      </c>
      <c r="D1059" s="645"/>
      <c r="E1059" s="645" t="s">
        <v>71</v>
      </c>
      <c r="F1059" s="645" t="s">
        <v>64</v>
      </c>
      <c r="G1059" s="645" t="s">
        <v>638</v>
      </c>
      <c r="H1059" s="644">
        <v>25</v>
      </c>
      <c r="I1059" s="293">
        <v>5152</v>
      </c>
    </row>
    <row r="1060" spans="1:9" x14ac:dyDescent="0.25">
      <c r="A1060" s="182" t="s">
        <v>3992</v>
      </c>
      <c r="B1060" s="677">
        <v>1058</v>
      </c>
      <c r="C1060" s="545" t="str">
        <f ca="1">IF(H1060="","Резерв",CONCATENATE(INDIRECT(ADDRESS(3+ТС!H1060,2,1,0,"ЗДВ"),FALSE)," - закрыта"))</f>
        <v>Задвижка №024.2 - закрыта</v>
      </c>
      <c r="D1060" s="645"/>
      <c r="E1060" s="645" t="s">
        <v>71</v>
      </c>
      <c r="F1060" s="645" t="s">
        <v>64</v>
      </c>
      <c r="G1060" s="645" t="s">
        <v>639</v>
      </c>
      <c r="H1060" s="644">
        <v>25</v>
      </c>
      <c r="I1060" s="293">
        <v>5153</v>
      </c>
    </row>
    <row r="1061" spans="1:9" x14ac:dyDescent="0.25">
      <c r="A1061" s="182" t="s">
        <v>3993</v>
      </c>
      <c r="B1061" s="677">
        <v>1059</v>
      </c>
      <c r="C1061" s="545" t="str">
        <f ca="1">IF(H1061="","Резерв",CONCATENATE(INDIRECT(ADDRESS(3+ТС!H1061,2,1,0,"ЗДВ"),FALSE)," - открывается"))</f>
        <v>Задвижка №024.2 - открывается</v>
      </c>
      <c r="D1061" s="645"/>
      <c r="E1061" s="645" t="s">
        <v>71</v>
      </c>
      <c r="F1061" s="645" t="s">
        <v>64</v>
      </c>
      <c r="G1061" s="645" t="s">
        <v>637</v>
      </c>
      <c r="H1061" s="644">
        <v>25</v>
      </c>
      <c r="I1061" s="293">
        <v>5154</v>
      </c>
    </row>
    <row r="1062" spans="1:9" x14ac:dyDescent="0.25">
      <c r="A1062" s="182" t="s">
        <v>3994</v>
      </c>
      <c r="B1062" s="677">
        <v>1060</v>
      </c>
      <c r="C1062" s="545" t="str">
        <f ca="1">IF(H1062="","Резерв",CONCATENATE(INDIRECT(ADDRESS(3+ТС!H1062,2,1,0,"ЗДВ"),FALSE)," - закрывается"))</f>
        <v>Задвижка №024.2 - закрывается</v>
      </c>
      <c r="D1062" s="645"/>
      <c r="E1062" s="645" t="s">
        <v>71</v>
      </c>
      <c r="F1062" s="645" t="s">
        <v>64</v>
      </c>
      <c r="G1062" s="645" t="s">
        <v>504</v>
      </c>
      <c r="H1062" s="644">
        <v>25</v>
      </c>
      <c r="I1062" s="293">
        <v>5155</v>
      </c>
    </row>
    <row r="1063" spans="1:9" x14ac:dyDescent="0.25">
      <c r="A1063" s="182" t="s">
        <v>3995</v>
      </c>
      <c r="B1063" s="677">
        <v>1061</v>
      </c>
      <c r="C1063" s="545" t="str">
        <f ca="1">IF(H1063="","Резерв",CONCATENATE(INDIRECT(ADDRESS(3+ТС!H1063,2,1,0,"ЗДВ"),FALSE)," - промежуточное положение"))</f>
        <v>Задвижка №024.2 - промежуточное положение</v>
      </c>
      <c r="D1063" s="645"/>
      <c r="E1063" s="645" t="s">
        <v>71</v>
      </c>
      <c r="F1063" s="645" t="s">
        <v>64</v>
      </c>
      <c r="G1063" s="645" t="s">
        <v>503</v>
      </c>
      <c r="H1063" s="644">
        <v>25</v>
      </c>
      <c r="I1063" s="293">
        <v>5156</v>
      </c>
    </row>
    <row r="1064" spans="1:9" x14ac:dyDescent="0.25">
      <c r="A1064" s="182" t="s">
        <v>3996</v>
      </c>
      <c r="B1064" s="677">
        <v>1062</v>
      </c>
      <c r="C1064" s="545" t="str">
        <f ca="1">IF(H1064="","Резерв",CONCATENATE(INDIRECT(ADDRESS(3+ТС!H1064,2,1,0,"ЗДВ"),FALSE)," - контроль наличия напр. упр."))</f>
        <v>Задвижка №024.2 - контроль наличия напр. упр.</v>
      </c>
      <c r="D1064" s="645"/>
      <c r="E1064" s="645" t="s">
        <v>71</v>
      </c>
      <c r="F1064" s="645" t="s">
        <v>64</v>
      </c>
      <c r="G1064" s="645" t="s">
        <v>648</v>
      </c>
      <c r="H1064" s="644">
        <v>25</v>
      </c>
      <c r="I1064" s="293">
        <v>5157</v>
      </c>
    </row>
    <row r="1065" spans="1:9" x14ac:dyDescent="0.25">
      <c r="A1065" s="182" t="s">
        <v>3997</v>
      </c>
      <c r="B1065" s="677">
        <v>1063</v>
      </c>
      <c r="C1065" s="545" t="str">
        <f ca="1">IF(H1065="","Резерв",CONCATENATE(INDIRECT(ADDRESS(3+ТС!H1065,2,1,0,"ЗДВ"),FALSE)," - режим управления дистанционный"))</f>
        <v>Задвижка №024.2 - режим управления дистанционный</v>
      </c>
      <c r="D1065" s="645"/>
      <c r="E1065" s="645" t="s">
        <v>71</v>
      </c>
      <c r="F1065" s="645" t="s">
        <v>64</v>
      </c>
      <c r="G1065" s="645" t="s">
        <v>642</v>
      </c>
      <c r="H1065" s="644">
        <v>25</v>
      </c>
      <c r="I1065" s="293">
        <v>5158</v>
      </c>
    </row>
    <row r="1066" spans="1:9" x14ac:dyDescent="0.25">
      <c r="A1066" s="182" t="s">
        <v>3998</v>
      </c>
      <c r="B1066" s="677">
        <v>1064</v>
      </c>
      <c r="C1066" s="545" t="str">
        <f ca="1">IF(H1066="","Резерв",CONCATENATE(INDIRECT(ADDRESS(3+ТС!H1066,2,1,0,"ЗДВ"),FALSE)," - включен режим имитации"))</f>
        <v>Задвижка №024.2 - включен режим имитации</v>
      </c>
      <c r="D1066" s="645"/>
      <c r="E1066" s="645" t="s">
        <v>71</v>
      </c>
      <c r="F1066" s="645" t="s">
        <v>64</v>
      </c>
      <c r="G1066" s="645" t="s">
        <v>478</v>
      </c>
      <c r="H1066" s="644">
        <v>25</v>
      </c>
      <c r="I1066" s="293">
        <v>5159</v>
      </c>
    </row>
    <row r="1067" spans="1:9" x14ac:dyDescent="0.25">
      <c r="A1067" s="182" t="s">
        <v>3999</v>
      </c>
      <c r="B1067" s="677">
        <v>1065</v>
      </c>
      <c r="C1067" s="545" t="str">
        <f ca="1">IF(H1067="","Резерв",CONCATENATE(INDIRECT(ADDRESS(3+ТС!H1067,2,1,0,"ЗДВ"),FALSE)," - невыполнение команды открыть"))</f>
        <v>Задвижка №024.2 - невыполнение команды открыть</v>
      </c>
      <c r="D1067" s="645"/>
      <c r="E1067" s="645" t="s">
        <v>71</v>
      </c>
      <c r="F1067" s="645" t="s">
        <v>64</v>
      </c>
      <c r="G1067" s="645" t="s">
        <v>654</v>
      </c>
      <c r="H1067" s="644">
        <v>25</v>
      </c>
      <c r="I1067" s="293">
        <v>5160</v>
      </c>
    </row>
    <row r="1068" spans="1:9" x14ac:dyDescent="0.25">
      <c r="A1068" s="182" t="s">
        <v>4000</v>
      </c>
      <c r="B1068" s="677">
        <v>1066</v>
      </c>
      <c r="C1068" s="545" t="str">
        <f ca="1">IF(H1068="","Резерв",CONCATENATE(INDIRECT(ADDRESS(3+ТС!H1068,2,1,0,"ЗДВ"),FALSE)," - невыполнение команды закрыть"))</f>
        <v>Задвижка №024.2 - невыполнение команды закрыть</v>
      </c>
      <c r="D1068" s="645"/>
      <c r="E1068" s="645" t="s">
        <v>71</v>
      </c>
      <c r="F1068" s="645" t="s">
        <v>64</v>
      </c>
      <c r="G1068" s="645" t="s">
        <v>655</v>
      </c>
      <c r="H1068" s="644">
        <v>25</v>
      </c>
      <c r="I1068" s="293">
        <v>5161</v>
      </c>
    </row>
    <row r="1069" spans="1:9" x14ac:dyDescent="0.25">
      <c r="A1069" s="182" t="s">
        <v>4001</v>
      </c>
      <c r="B1069" s="677">
        <v>1067</v>
      </c>
      <c r="C1069" s="545" t="str">
        <f ca="1">IF(H1069="","Резерв",CONCATENATE(INDIRECT(ADDRESS(3+ТС!H1069,2,1,0,"ЗДВ"),FALSE)," - невыполнение команды стоп"))</f>
        <v>Задвижка №024.2 - невыполнение команды стоп</v>
      </c>
      <c r="D1069" s="645"/>
      <c r="E1069" s="645" t="s">
        <v>71</v>
      </c>
      <c r="F1069" s="645" t="s">
        <v>64</v>
      </c>
      <c r="G1069" s="645" t="s">
        <v>656</v>
      </c>
      <c r="H1069" s="644">
        <v>25</v>
      </c>
      <c r="I1069" s="293">
        <v>5162</v>
      </c>
    </row>
    <row r="1070" spans="1:9" x14ac:dyDescent="0.25">
      <c r="A1070" s="182" t="s">
        <v>4002</v>
      </c>
      <c r="B1070" s="677">
        <v>1068</v>
      </c>
      <c r="C1070" s="545" t="str">
        <f ca="1">IF(H1070="","Резерв",CONCATENATE(INDIRECT(ADDRESS(3+ТС!H1070,2,1,0,"ЗДВ"),FALSE)," - моментный выключатель открытия"))</f>
        <v>Задвижка №024.2 - моментный выключатель открытия</v>
      </c>
      <c r="D1070" s="645"/>
      <c r="E1070" s="645" t="s">
        <v>71</v>
      </c>
      <c r="F1070" s="645" t="s">
        <v>64</v>
      </c>
      <c r="G1070" s="645" t="s">
        <v>1358</v>
      </c>
      <c r="H1070" s="644">
        <v>25</v>
      </c>
      <c r="I1070" s="293">
        <v>5163</v>
      </c>
    </row>
    <row r="1071" spans="1:9" x14ac:dyDescent="0.25">
      <c r="A1071" s="182" t="s">
        <v>4003</v>
      </c>
      <c r="B1071" s="677">
        <v>1069</v>
      </c>
      <c r="C1071" s="545" t="str">
        <f ca="1">IF(H1071="","Резерв",CONCATENATE(INDIRECT(ADDRESS(3+ТС!H1071,2,1,0,"ЗДВ"),FALSE)," - моментный выключатель закрытия"))</f>
        <v>Задвижка №024.2 - моментный выключатель закрытия</v>
      </c>
      <c r="D1071" s="645"/>
      <c r="E1071" s="645" t="s">
        <v>71</v>
      </c>
      <c r="F1071" s="645" t="s">
        <v>64</v>
      </c>
      <c r="G1071" s="645" t="s">
        <v>1359</v>
      </c>
      <c r="H1071" s="644">
        <v>25</v>
      </c>
      <c r="I1071" s="293">
        <v>5164</v>
      </c>
    </row>
    <row r="1072" spans="1:9" x14ac:dyDescent="0.25">
      <c r="A1072" s="182" t="s">
        <v>4004</v>
      </c>
      <c r="B1072" s="677">
        <v>1070</v>
      </c>
      <c r="C1072" s="545" t="str">
        <f ca="1">IF(H1072="","Резерв",CONCATENATE(INDIRECT(ADDRESS(3+ТС!H1072,2,1,0,"ЗДВ"),FALSE)," - сработала муфта"))</f>
        <v>Резерв</v>
      </c>
      <c r="D1072" s="645"/>
      <c r="E1072" s="645" t="s">
        <v>71</v>
      </c>
      <c r="F1072" s="645" t="s">
        <v>64</v>
      </c>
      <c r="G1072" s="645" t="s">
        <v>653</v>
      </c>
      <c r="H1072" s="644"/>
      <c r="I1072" s="293">
        <v>5165</v>
      </c>
    </row>
    <row r="1073" spans="1:9" x14ac:dyDescent="0.25">
      <c r="A1073" s="182" t="s">
        <v>4005</v>
      </c>
      <c r="B1073" s="677">
        <v>1071</v>
      </c>
      <c r="C1073" s="545" t="str">
        <f ca="1">IF(H1073="","Резерв",CONCATENATE(INDIRECT(ADDRESS(3+ТС!H1073,2,1,0,"ЗДВ"),FALSE)," - неисправность"))</f>
        <v>Задвижка №024.2 - неисправность</v>
      </c>
      <c r="D1073" s="645"/>
      <c r="E1073" s="645" t="s">
        <v>71</v>
      </c>
      <c r="F1073" s="645" t="s">
        <v>64</v>
      </c>
      <c r="G1073" s="645" t="s">
        <v>651</v>
      </c>
      <c r="H1073" s="644">
        <v>25</v>
      </c>
      <c r="I1073" s="293">
        <v>5166</v>
      </c>
    </row>
    <row r="1074" spans="1:9" x14ac:dyDescent="0.25">
      <c r="A1074" s="182" t="s">
        <v>4006</v>
      </c>
      <c r="B1074" s="677">
        <v>1072</v>
      </c>
      <c r="C1074" s="545" t="str">
        <f ca="1">IF(H1074="","Резерв",CONCATENATE(INDIRECT(ADDRESS(3+ТС!H1074,2,1,0,"ЗДВ"),FALSE)," - авария"))</f>
        <v>Задвижка №024.2 - авария</v>
      </c>
      <c r="D1074" s="645"/>
      <c r="E1074" s="645" t="s">
        <v>71</v>
      </c>
      <c r="F1074" s="645" t="s">
        <v>64</v>
      </c>
      <c r="G1074" s="645" t="s">
        <v>505</v>
      </c>
      <c r="H1074" s="644">
        <v>25</v>
      </c>
      <c r="I1074" s="293">
        <v>5167</v>
      </c>
    </row>
    <row r="1075" spans="1:9" x14ac:dyDescent="0.25">
      <c r="A1075" s="182" t="s">
        <v>4007</v>
      </c>
      <c r="B1075" s="677">
        <v>1073</v>
      </c>
      <c r="C1075" s="545" t="str">
        <f ca="1">IF(H1075="","Резерв",CONCATENATE(INDIRECT(ADDRESS(3+ТС!H1075,2,1,0,"ЗДВ"),FALSE)," - самопроизвольное открытие"))</f>
        <v>Задвижка №024.2 - самопроизвольное открытие</v>
      </c>
      <c r="D1075" s="645"/>
      <c r="E1075" s="645" t="s">
        <v>71</v>
      </c>
      <c r="F1075" s="645" t="s">
        <v>64</v>
      </c>
      <c r="G1075" s="645" t="s">
        <v>657</v>
      </c>
      <c r="H1075" s="644">
        <v>25</v>
      </c>
      <c r="I1075" s="293">
        <v>5168</v>
      </c>
    </row>
    <row r="1076" spans="1:9" x14ac:dyDescent="0.25">
      <c r="A1076" s="182" t="s">
        <v>4008</v>
      </c>
      <c r="B1076" s="677">
        <v>1074</v>
      </c>
      <c r="C1076" s="545" t="str">
        <f ca="1">IF(H1076="","Резерв",CONCATENATE(INDIRECT(ADDRESS(3+ТС!H1076,2,1,0,"ЗДВ"),FALSE)," - самопроизвольное закрытие"))</f>
        <v>Задвижка №024.2 - самопроизвольное закрытие</v>
      </c>
      <c r="D1076" s="645"/>
      <c r="E1076" s="645" t="s">
        <v>71</v>
      </c>
      <c r="F1076" s="645" t="s">
        <v>64</v>
      </c>
      <c r="G1076" s="645" t="s">
        <v>658</v>
      </c>
      <c r="H1076" s="644">
        <v>25</v>
      </c>
      <c r="I1076" s="293">
        <v>5169</v>
      </c>
    </row>
    <row r="1077" spans="1:9" x14ac:dyDescent="0.25">
      <c r="A1077" s="182" t="s">
        <v>4009</v>
      </c>
      <c r="B1077" s="677">
        <v>1075</v>
      </c>
      <c r="C1077" s="545" t="str">
        <f ca="1">IF(H1077="","Резерв",CONCATENATE(INDIRECT(ADDRESS(3+ТС!H1077,2,1,0,"ЗДВ"),FALSE)," - открыта"))</f>
        <v xml:space="preserve"> - открыта</v>
      </c>
      <c r="D1077" s="645"/>
      <c r="E1077" s="645" t="s">
        <v>71</v>
      </c>
      <c r="F1077" s="645" t="s">
        <v>64</v>
      </c>
      <c r="G1077" s="645" t="s">
        <v>638</v>
      </c>
      <c r="H1077" s="644">
        <v>26</v>
      </c>
      <c r="I1077" s="293">
        <v>5170</v>
      </c>
    </row>
    <row r="1078" spans="1:9" x14ac:dyDescent="0.25">
      <c r="A1078" s="182" t="s">
        <v>4010</v>
      </c>
      <c r="B1078" s="677">
        <v>1076</v>
      </c>
      <c r="C1078" s="545" t="str">
        <f ca="1">IF(H1078="","Резерв",CONCATENATE(INDIRECT(ADDRESS(3+ТС!H1078,2,1,0,"ЗДВ"),FALSE)," - закрыта"))</f>
        <v xml:space="preserve"> - закрыта</v>
      </c>
      <c r="D1078" s="645"/>
      <c r="E1078" s="645" t="s">
        <v>71</v>
      </c>
      <c r="F1078" s="645" t="s">
        <v>64</v>
      </c>
      <c r="G1078" s="645" t="s">
        <v>639</v>
      </c>
      <c r="H1078" s="644">
        <v>26</v>
      </c>
      <c r="I1078" s="293">
        <v>5171</v>
      </c>
    </row>
    <row r="1079" spans="1:9" x14ac:dyDescent="0.25">
      <c r="A1079" s="182" t="s">
        <v>4011</v>
      </c>
      <c r="B1079" s="677">
        <v>1077</v>
      </c>
      <c r="C1079" s="545" t="str">
        <f ca="1">IF(H1079="","Резерв",CONCATENATE(INDIRECT(ADDRESS(3+ТС!H1079,2,1,0,"ЗДВ"),FALSE)," - открывается"))</f>
        <v xml:space="preserve"> - открывается</v>
      </c>
      <c r="D1079" s="645"/>
      <c r="E1079" s="645" t="s">
        <v>71</v>
      </c>
      <c r="F1079" s="645" t="s">
        <v>64</v>
      </c>
      <c r="G1079" s="645" t="s">
        <v>637</v>
      </c>
      <c r="H1079" s="644">
        <v>26</v>
      </c>
      <c r="I1079" s="293">
        <v>5172</v>
      </c>
    </row>
    <row r="1080" spans="1:9" x14ac:dyDescent="0.25">
      <c r="A1080" s="182" t="s">
        <v>4012</v>
      </c>
      <c r="B1080" s="677">
        <v>1078</v>
      </c>
      <c r="C1080" s="545" t="str">
        <f ca="1">IF(H1080="","Резерв",CONCATENATE(INDIRECT(ADDRESS(3+ТС!H1080,2,1,0,"ЗДВ"),FALSE)," - закрывается"))</f>
        <v xml:space="preserve"> - закрывается</v>
      </c>
      <c r="D1080" s="645"/>
      <c r="E1080" s="645" t="s">
        <v>71</v>
      </c>
      <c r="F1080" s="645" t="s">
        <v>64</v>
      </c>
      <c r="G1080" s="645" t="s">
        <v>504</v>
      </c>
      <c r="H1080" s="644">
        <v>26</v>
      </c>
      <c r="I1080" s="293">
        <v>5173</v>
      </c>
    </row>
    <row r="1081" spans="1:9" x14ac:dyDescent="0.25">
      <c r="A1081" s="182" t="s">
        <v>4013</v>
      </c>
      <c r="B1081" s="677">
        <v>1079</v>
      </c>
      <c r="C1081" s="545" t="str">
        <f ca="1">IF(H1081="","Резерв",CONCATENATE(INDIRECT(ADDRESS(3+ТС!H1081,2,1,0,"ЗДВ"),FALSE)," - промежуточное положение"))</f>
        <v xml:space="preserve"> - промежуточное положение</v>
      </c>
      <c r="D1081" s="645"/>
      <c r="E1081" s="645" t="s">
        <v>71</v>
      </c>
      <c r="F1081" s="645" t="s">
        <v>64</v>
      </c>
      <c r="G1081" s="645" t="s">
        <v>503</v>
      </c>
      <c r="H1081" s="644">
        <v>26</v>
      </c>
      <c r="I1081" s="293">
        <v>5174</v>
      </c>
    </row>
    <row r="1082" spans="1:9" x14ac:dyDescent="0.25">
      <c r="A1082" s="182" t="s">
        <v>4014</v>
      </c>
      <c r="B1082" s="677">
        <v>1080</v>
      </c>
      <c r="C1082" s="545" t="str">
        <f ca="1">IF(H1082="","Резерв",CONCATENATE(INDIRECT(ADDRESS(3+ТС!H1082,2,1,0,"ЗДВ"),FALSE)," - контроль наличия напр. упр."))</f>
        <v xml:space="preserve"> - контроль наличия напр. упр.</v>
      </c>
      <c r="D1082" s="645"/>
      <c r="E1082" s="645" t="s">
        <v>71</v>
      </c>
      <c r="F1082" s="645" t="s">
        <v>64</v>
      </c>
      <c r="G1082" s="645" t="s">
        <v>648</v>
      </c>
      <c r="H1082" s="644">
        <v>26</v>
      </c>
      <c r="I1082" s="293">
        <v>5175</v>
      </c>
    </row>
    <row r="1083" spans="1:9" x14ac:dyDescent="0.25">
      <c r="A1083" s="182" t="s">
        <v>4015</v>
      </c>
      <c r="B1083" s="677">
        <v>1081</v>
      </c>
      <c r="C1083" s="545" t="str">
        <f ca="1">IF(H1083="","Резерв",CONCATENATE(INDIRECT(ADDRESS(3+ТС!H1083,2,1,0,"ЗДВ"),FALSE)," - режим управления дистанционный"))</f>
        <v xml:space="preserve"> - режим управления дистанционный</v>
      </c>
      <c r="D1083" s="645"/>
      <c r="E1083" s="645" t="s">
        <v>71</v>
      </c>
      <c r="F1083" s="645" t="s">
        <v>64</v>
      </c>
      <c r="G1083" s="645" t="s">
        <v>642</v>
      </c>
      <c r="H1083" s="644">
        <v>26</v>
      </c>
      <c r="I1083" s="293">
        <v>5176</v>
      </c>
    </row>
    <row r="1084" spans="1:9" x14ac:dyDescent="0.25">
      <c r="A1084" s="182" t="s">
        <v>4016</v>
      </c>
      <c r="B1084" s="677">
        <v>1082</v>
      </c>
      <c r="C1084" s="545" t="str">
        <f ca="1">IF(H1084="","Резерв",CONCATENATE(INDIRECT(ADDRESS(3+ТС!H1084,2,1,0,"ЗДВ"),FALSE)," - включен режим имитации"))</f>
        <v xml:space="preserve"> - включен режим имитации</v>
      </c>
      <c r="D1084" s="645"/>
      <c r="E1084" s="645" t="s">
        <v>71</v>
      </c>
      <c r="F1084" s="645" t="s">
        <v>64</v>
      </c>
      <c r="G1084" s="645" t="s">
        <v>478</v>
      </c>
      <c r="H1084" s="644">
        <v>26</v>
      </c>
      <c r="I1084" s="293">
        <v>5177</v>
      </c>
    </row>
    <row r="1085" spans="1:9" x14ac:dyDescent="0.25">
      <c r="A1085" s="182" t="s">
        <v>4017</v>
      </c>
      <c r="B1085" s="677">
        <v>1083</v>
      </c>
      <c r="C1085" s="545" t="str">
        <f ca="1">IF(H1085="","Резерв",CONCATENATE(INDIRECT(ADDRESS(3+ТС!H1085,2,1,0,"ЗДВ"),FALSE)," - невыполнение команды открыть"))</f>
        <v xml:space="preserve"> - невыполнение команды открыть</v>
      </c>
      <c r="D1085" s="645"/>
      <c r="E1085" s="645" t="s">
        <v>71</v>
      </c>
      <c r="F1085" s="645" t="s">
        <v>64</v>
      </c>
      <c r="G1085" s="645" t="s">
        <v>654</v>
      </c>
      <c r="H1085" s="644">
        <v>26</v>
      </c>
      <c r="I1085" s="293">
        <v>5178</v>
      </c>
    </row>
    <row r="1086" spans="1:9" x14ac:dyDescent="0.25">
      <c r="A1086" s="182" t="s">
        <v>4018</v>
      </c>
      <c r="B1086" s="677">
        <v>1084</v>
      </c>
      <c r="C1086" s="545" t="str">
        <f ca="1">IF(H1086="","Резерв",CONCATENATE(INDIRECT(ADDRESS(3+ТС!H1086,2,1,0,"ЗДВ"),FALSE)," - невыполнение команды закрыть"))</f>
        <v xml:space="preserve"> - невыполнение команды закрыть</v>
      </c>
      <c r="D1086" s="645"/>
      <c r="E1086" s="645" t="s">
        <v>71</v>
      </c>
      <c r="F1086" s="645" t="s">
        <v>64</v>
      </c>
      <c r="G1086" s="645" t="s">
        <v>655</v>
      </c>
      <c r="H1086" s="644">
        <v>26</v>
      </c>
      <c r="I1086" s="293">
        <v>5179</v>
      </c>
    </row>
    <row r="1087" spans="1:9" x14ac:dyDescent="0.25">
      <c r="A1087" s="182" t="s">
        <v>4019</v>
      </c>
      <c r="B1087" s="677">
        <v>1085</v>
      </c>
      <c r="C1087" s="545" t="str">
        <f ca="1">IF(H1087="","Резерв",CONCATENATE(INDIRECT(ADDRESS(3+ТС!H1087,2,1,0,"ЗДВ"),FALSE)," - невыполнение команды стоп"))</f>
        <v xml:space="preserve"> - невыполнение команды стоп</v>
      </c>
      <c r="D1087" s="645"/>
      <c r="E1087" s="645" t="s">
        <v>71</v>
      </c>
      <c r="F1087" s="645" t="s">
        <v>64</v>
      </c>
      <c r="G1087" s="645" t="s">
        <v>656</v>
      </c>
      <c r="H1087" s="644">
        <v>26</v>
      </c>
      <c r="I1087" s="293">
        <v>5180</v>
      </c>
    </row>
    <row r="1088" spans="1:9" x14ac:dyDescent="0.25">
      <c r="A1088" s="182" t="s">
        <v>4020</v>
      </c>
      <c r="B1088" s="677">
        <v>1086</v>
      </c>
      <c r="C1088" s="545" t="str">
        <f ca="1">IF(H1088="","Резерв",CONCATENATE(INDIRECT(ADDRESS(3+ТС!H1088,2,1,0,"ЗДВ"),FALSE)," - моментный выключатель открытия"))</f>
        <v xml:space="preserve"> - моментный выключатель открытия</v>
      </c>
      <c r="D1088" s="645"/>
      <c r="E1088" s="645" t="s">
        <v>71</v>
      </c>
      <c r="F1088" s="645" t="s">
        <v>64</v>
      </c>
      <c r="G1088" s="645" t="s">
        <v>1358</v>
      </c>
      <c r="H1088" s="644">
        <v>26</v>
      </c>
      <c r="I1088" s="293">
        <v>5181</v>
      </c>
    </row>
    <row r="1089" spans="1:9" x14ac:dyDescent="0.25">
      <c r="A1089" s="182" t="s">
        <v>4021</v>
      </c>
      <c r="B1089" s="677">
        <v>1087</v>
      </c>
      <c r="C1089" s="545" t="str">
        <f ca="1">IF(H1089="","Резерв",CONCATENATE(INDIRECT(ADDRESS(3+ТС!H1089,2,1,0,"ЗДВ"),FALSE)," - моментный выключатель закрытия"))</f>
        <v xml:space="preserve"> - моментный выключатель закрытия</v>
      </c>
      <c r="D1089" s="645"/>
      <c r="E1089" s="645" t="s">
        <v>71</v>
      </c>
      <c r="F1089" s="645" t="s">
        <v>64</v>
      </c>
      <c r="G1089" s="645" t="s">
        <v>1359</v>
      </c>
      <c r="H1089" s="644">
        <v>26</v>
      </c>
      <c r="I1089" s="293">
        <v>5182</v>
      </c>
    </row>
    <row r="1090" spans="1:9" x14ac:dyDescent="0.25">
      <c r="A1090" s="182" t="s">
        <v>4022</v>
      </c>
      <c r="B1090" s="677">
        <v>1088</v>
      </c>
      <c r="C1090" s="545" t="str">
        <f ca="1">IF(H1090="","Резерв",CONCATENATE(INDIRECT(ADDRESS(3+ТС!H1090,2,1,0,"ЗДВ"),FALSE)," - сработала муфта"))</f>
        <v>Резерв</v>
      </c>
      <c r="D1090" s="645"/>
      <c r="E1090" s="645" t="s">
        <v>71</v>
      </c>
      <c r="F1090" s="645" t="s">
        <v>64</v>
      </c>
      <c r="G1090" s="645" t="s">
        <v>653</v>
      </c>
      <c r="H1090" s="644"/>
      <c r="I1090" s="293">
        <v>5183</v>
      </c>
    </row>
    <row r="1091" spans="1:9" x14ac:dyDescent="0.25">
      <c r="A1091" s="182" t="s">
        <v>4023</v>
      </c>
      <c r="B1091" s="677">
        <v>1089</v>
      </c>
      <c r="C1091" s="545" t="str">
        <f ca="1">IF(H1091="","Резерв",CONCATENATE(INDIRECT(ADDRESS(3+ТС!H1091,2,1,0,"ЗДВ"),FALSE)," - неисправность"))</f>
        <v xml:space="preserve"> - неисправность</v>
      </c>
      <c r="D1091" s="645"/>
      <c r="E1091" s="645" t="s">
        <v>71</v>
      </c>
      <c r="F1091" s="645" t="s">
        <v>64</v>
      </c>
      <c r="G1091" s="645" t="s">
        <v>651</v>
      </c>
      <c r="H1091" s="644">
        <v>26</v>
      </c>
      <c r="I1091" s="293">
        <v>5184</v>
      </c>
    </row>
    <row r="1092" spans="1:9" x14ac:dyDescent="0.25">
      <c r="A1092" s="182" t="s">
        <v>4024</v>
      </c>
      <c r="B1092" s="677">
        <v>1090</v>
      </c>
      <c r="C1092" s="545" t="str">
        <f ca="1">IF(H1092="","Резерв",CONCATENATE(INDIRECT(ADDRESS(3+ТС!H1092,2,1,0,"ЗДВ"),FALSE)," - авария"))</f>
        <v xml:space="preserve"> - авария</v>
      </c>
      <c r="D1092" s="645"/>
      <c r="E1092" s="645" t="s">
        <v>71</v>
      </c>
      <c r="F1092" s="645" t="s">
        <v>64</v>
      </c>
      <c r="G1092" s="645" t="s">
        <v>505</v>
      </c>
      <c r="H1092" s="644">
        <v>26</v>
      </c>
      <c r="I1092" s="293">
        <v>5185</v>
      </c>
    </row>
    <row r="1093" spans="1:9" x14ac:dyDescent="0.25">
      <c r="A1093" s="182" t="s">
        <v>4025</v>
      </c>
      <c r="B1093" s="677">
        <v>1091</v>
      </c>
      <c r="C1093" s="545" t="str">
        <f ca="1">IF(H1093="","Резерв",CONCATENATE(INDIRECT(ADDRESS(3+ТС!H1093,2,1,0,"ЗДВ"),FALSE)," - самопроизвольное открытие"))</f>
        <v xml:space="preserve"> - самопроизвольное открытие</v>
      </c>
      <c r="D1093" s="645"/>
      <c r="E1093" s="645" t="s">
        <v>71</v>
      </c>
      <c r="F1093" s="645" t="s">
        <v>64</v>
      </c>
      <c r="G1093" s="645" t="s">
        <v>657</v>
      </c>
      <c r="H1093" s="644">
        <v>26</v>
      </c>
      <c r="I1093" s="293">
        <v>5186</v>
      </c>
    </row>
    <row r="1094" spans="1:9" x14ac:dyDescent="0.25">
      <c r="A1094" s="182" t="s">
        <v>4026</v>
      </c>
      <c r="B1094" s="677">
        <v>1092</v>
      </c>
      <c r="C1094" s="545" t="str">
        <f ca="1">IF(H1094="","Резерв",CONCATENATE(INDIRECT(ADDRESS(3+ТС!H1094,2,1,0,"ЗДВ"),FALSE)," - самопроизвольное закрытие"))</f>
        <v xml:space="preserve"> - самопроизвольное закрытие</v>
      </c>
      <c r="D1094" s="645"/>
      <c r="E1094" s="645" t="s">
        <v>71</v>
      </c>
      <c r="F1094" s="645" t="s">
        <v>64</v>
      </c>
      <c r="G1094" s="645" t="s">
        <v>658</v>
      </c>
      <c r="H1094" s="644">
        <v>26</v>
      </c>
      <c r="I1094" s="293">
        <v>5187</v>
      </c>
    </row>
    <row r="1095" spans="1:9" x14ac:dyDescent="0.25">
      <c r="A1095" s="182" t="s">
        <v>4027</v>
      </c>
      <c r="B1095" s="677">
        <v>1093</v>
      </c>
      <c r="C1095" s="545" t="str">
        <f ca="1">IF(H1095="","Резерв",CONCATENATE(INDIRECT(ADDRESS(3+ТС!H1095,2,1,0,"ЗДВ"),FALSE)," - открыта"))</f>
        <v xml:space="preserve"> - открыта</v>
      </c>
      <c r="D1095" s="645"/>
      <c r="E1095" s="645" t="s">
        <v>71</v>
      </c>
      <c r="F1095" s="645" t="s">
        <v>64</v>
      </c>
      <c r="G1095" s="645" t="s">
        <v>638</v>
      </c>
      <c r="H1095" s="644">
        <v>27</v>
      </c>
      <c r="I1095" s="293">
        <v>5188</v>
      </c>
    </row>
    <row r="1096" spans="1:9" x14ac:dyDescent="0.25">
      <c r="A1096" s="182" t="s">
        <v>4028</v>
      </c>
      <c r="B1096" s="677">
        <v>1094</v>
      </c>
      <c r="C1096" s="545" t="str">
        <f ca="1">IF(H1096="","Резерв",CONCATENATE(INDIRECT(ADDRESS(3+ТС!H1096,2,1,0,"ЗДВ"),FALSE)," - закрыта"))</f>
        <v xml:space="preserve"> - закрыта</v>
      </c>
      <c r="D1096" s="645"/>
      <c r="E1096" s="645" t="s">
        <v>71</v>
      </c>
      <c r="F1096" s="645" t="s">
        <v>64</v>
      </c>
      <c r="G1096" s="645" t="s">
        <v>639</v>
      </c>
      <c r="H1096" s="644">
        <v>27</v>
      </c>
      <c r="I1096" s="293">
        <v>5189</v>
      </c>
    </row>
    <row r="1097" spans="1:9" x14ac:dyDescent="0.25">
      <c r="A1097" s="182" t="s">
        <v>4029</v>
      </c>
      <c r="B1097" s="677">
        <v>1095</v>
      </c>
      <c r="C1097" s="545" t="str">
        <f ca="1">IF(H1097="","Резерв",CONCATENATE(INDIRECT(ADDRESS(3+ТС!H1097,2,1,0,"ЗДВ"),FALSE)," - открывается"))</f>
        <v xml:space="preserve"> - открывается</v>
      </c>
      <c r="D1097" s="645"/>
      <c r="E1097" s="645" t="s">
        <v>71</v>
      </c>
      <c r="F1097" s="645" t="s">
        <v>64</v>
      </c>
      <c r="G1097" s="645" t="s">
        <v>637</v>
      </c>
      <c r="H1097" s="644">
        <v>27</v>
      </c>
      <c r="I1097" s="293">
        <v>5190</v>
      </c>
    </row>
    <row r="1098" spans="1:9" x14ac:dyDescent="0.25">
      <c r="A1098" s="182" t="s">
        <v>4030</v>
      </c>
      <c r="B1098" s="677">
        <v>1096</v>
      </c>
      <c r="C1098" s="545" t="str">
        <f ca="1">IF(H1098="","Резерв",CONCATENATE(INDIRECT(ADDRESS(3+ТС!H1098,2,1,0,"ЗДВ"),FALSE)," - закрывается"))</f>
        <v xml:space="preserve"> - закрывается</v>
      </c>
      <c r="D1098" s="645"/>
      <c r="E1098" s="645" t="s">
        <v>71</v>
      </c>
      <c r="F1098" s="645" t="s">
        <v>64</v>
      </c>
      <c r="G1098" s="645" t="s">
        <v>504</v>
      </c>
      <c r="H1098" s="644">
        <v>27</v>
      </c>
      <c r="I1098" s="293">
        <v>5191</v>
      </c>
    </row>
    <row r="1099" spans="1:9" x14ac:dyDescent="0.25">
      <c r="A1099" s="182" t="s">
        <v>4031</v>
      </c>
      <c r="B1099" s="677">
        <v>1097</v>
      </c>
      <c r="C1099" s="545" t="str">
        <f ca="1">IF(H1099="","Резерв",CONCATENATE(INDIRECT(ADDRESS(3+ТС!H1099,2,1,0,"ЗДВ"),FALSE)," - промежуточное положение"))</f>
        <v xml:space="preserve"> - промежуточное положение</v>
      </c>
      <c r="D1099" s="645"/>
      <c r="E1099" s="645" t="s">
        <v>71</v>
      </c>
      <c r="F1099" s="645" t="s">
        <v>64</v>
      </c>
      <c r="G1099" s="645" t="s">
        <v>503</v>
      </c>
      <c r="H1099" s="644">
        <v>27</v>
      </c>
      <c r="I1099" s="293">
        <v>5192</v>
      </c>
    </row>
    <row r="1100" spans="1:9" x14ac:dyDescent="0.25">
      <c r="A1100" s="182" t="s">
        <v>4032</v>
      </c>
      <c r="B1100" s="677">
        <v>1098</v>
      </c>
      <c r="C1100" s="545" t="str">
        <f ca="1">IF(H1100="","Резерв",CONCATENATE(INDIRECT(ADDRESS(3+ТС!H1100,2,1,0,"ЗДВ"),FALSE)," - контроль наличия напр. упр."))</f>
        <v xml:space="preserve"> - контроль наличия напр. упр.</v>
      </c>
      <c r="D1100" s="645"/>
      <c r="E1100" s="645" t="s">
        <v>71</v>
      </c>
      <c r="F1100" s="645" t="s">
        <v>64</v>
      </c>
      <c r="G1100" s="645" t="s">
        <v>648</v>
      </c>
      <c r="H1100" s="644">
        <v>27</v>
      </c>
      <c r="I1100" s="293">
        <v>5193</v>
      </c>
    </row>
    <row r="1101" spans="1:9" x14ac:dyDescent="0.25">
      <c r="A1101" s="182" t="s">
        <v>4033</v>
      </c>
      <c r="B1101" s="677">
        <v>1099</v>
      </c>
      <c r="C1101" s="545" t="str">
        <f ca="1">IF(H1101="","Резерв",CONCATENATE(INDIRECT(ADDRESS(3+ТС!H1101,2,1,0,"ЗДВ"),FALSE)," - режим управления дистанционный"))</f>
        <v xml:space="preserve"> - режим управления дистанционный</v>
      </c>
      <c r="D1101" s="645"/>
      <c r="E1101" s="645" t="s">
        <v>71</v>
      </c>
      <c r="F1101" s="645" t="s">
        <v>64</v>
      </c>
      <c r="G1101" s="645" t="s">
        <v>642</v>
      </c>
      <c r="H1101" s="644">
        <v>27</v>
      </c>
      <c r="I1101" s="293">
        <v>5194</v>
      </c>
    </row>
    <row r="1102" spans="1:9" x14ac:dyDescent="0.25">
      <c r="A1102" s="182" t="s">
        <v>4034</v>
      </c>
      <c r="B1102" s="677">
        <v>1100</v>
      </c>
      <c r="C1102" s="545" t="str">
        <f ca="1">IF(H1102="","Резерв",CONCATENATE(INDIRECT(ADDRESS(3+ТС!H1102,2,1,0,"ЗДВ"),FALSE)," - включен режим имитации"))</f>
        <v xml:space="preserve"> - включен режим имитации</v>
      </c>
      <c r="D1102" s="645"/>
      <c r="E1102" s="645" t="s">
        <v>71</v>
      </c>
      <c r="F1102" s="645" t="s">
        <v>64</v>
      </c>
      <c r="G1102" s="645" t="s">
        <v>478</v>
      </c>
      <c r="H1102" s="644">
        <v>27</v>
      </c>
      <c r="I1102" s="293">
        <v>5195</v>
      </c>
    </row>
    <row r="1103" spans="1:9" x14ac:dyDescent="0.25">
      <c r="A1103" s="182" t="s">
        <v>4035</v>
      </c>
      <c r="B1103" s="677">
        <v>1101</v>
      </c>
      <c r="C1103" s="545" t="str">
        <f ca="1">IF(H1103="","Резерв",CONCATENATE(INDIRECT(ADDRESS(3+ТС!H1103,2,1,0,"ЗДВ"),FALSE)," - невыполнение команды открыть"))</f>
        <v xml:space="preserve"> - невыполнение команды открыть</v>
      </c>
      <c r="D1103" s="645"/>
      <c r="E1103" s="645" t="s">
        <v>71</v>
      </c>
      <c r="F1103" s="645" t="s">
        <v>64</v>
      </c>
      <c r="G1103" s="645" t="s">
        <v>654</v>
      </c>
      <c r="H1103" s="644">
        <v>27</v>
      </c>
      <c r="I1103" s="293">
        <v>5196</v>
      </c>
    </row>
    <row r="1104" spans="1:9" x14ac:dyDescent="0.25">
      <c r="A1104" s="182" t="s">
        <v>4036</v>
      </c>
      <c r="B1104" s="677">
        <v>1102</v>
      </c>
      <c r="C1104" s="545" t="str">
        <f ca="1">IF(H1104="","Резерв",CONCATENATE(INDIRECT(ADDRESS(3+ТС!H1104,2,1,0,"ЗДВ"),FALSE)," - невыполнение команды закрыть"))</f>
        <v xml:space="preserve"> - невыполнение команды закрыть</v>
      </c>
      <c r="D1104" s="645"/>
      <c r="E1104" s="645" t="s">
        <v>71</v>
      </c>
      <c r="F1104" s="645" t="s">
        <v>64</v>
      </c>
      <c r="G1104" s="645" t="s">
        <v>655</v>
      </c>
      <c r="H1104" s="644">
        <v>27</v>
      </c>
      <c r="I1104" s="293">
        <v>5197</v>
      </c>
    </row>
    <row r="1105" spans="1:9" x14ac:dyDescent="0.25">
      <c r="A1105" s="182" t="s">
        <v>4037</v>
      </c>
      <c r="B1105" s="677">
        <v>1103</v>
      </c>
      <c r="C1105" s="545" t="str">
        <f ca="1">IF(H1105="","Резерв",CONCATENATE(INDIRECT(ADDRESS(3+ТС!H1105,2,1,0,"ЗДВ"),FALSE)," - невыполнение команды стоп"))</f>
        <v xml:space="preserve"> - невыполнение команды стоп</v>
      </c>
      <c r="D1105" s="645"/>
      <c r="E1105" s="645" t="s">
        <v>71</v>
      </c>
      <c r="F1105" s="645" t="s">
        <v>64</v>
      </c>
      <c r="G1105" s="645" t="s">
        <v>656</v>
      </c>
      <c r="H1105" s="644">
        <v>27</v>
      </c>
      <c r="I1105" s="293">
        <v>5198</v>
      </c>
    </row>
    <row r="1106" spans="1:9" x14ac:dyDescent="0.25">
      <c r="A1106" s="182" t="s">
        <v>4038</v>
      </c>
      <c r="B1106" s="677">
        <v>1104</v>
      </c>
      <c r="C1106" s="545" t="str">
        <f ca="1">IF(H1106="","Резерв",CONCATENATE(INDIRECT(ADDRESS(3+ТС!H1106,2,1,0,"ЗДВ"),FALSE)," - моментный выключатель открытия"))</f>
        <v xml:space="preserve"> - моментный выключатель открытия</v>
      </c>
      <c r="D1106" s="645"/>
      <c r="E1106" s="645" t="s">
        <v>71</v>
      </c>
      <c r="F1106" s="645" t="s">
        <v>64</v>
      </c>
      <c r="G1106" s="645" t="s">
        <v>1358</v>
      </c>
      <c r="H1106" s="644">
        <v>27</v>
      </c>
      <c r="I1106" s="293">
        <v>5199</v>
      </c>
    </row>
    <row r="1107" spans="1:9" x14ac:dyDescent="0.25">
      <c r="A1107" s="182" t="s">
        <v>4039</v>
      </c>
      <c r="B1107" s="677">
        <v>1105</v>
      </c>
      <c r="C1107" s="545" t="str">
        <f ca="1">IF(H1107="","Резерв",CONCATENATE(INDIRECT(ADDRESS(3+ТС!H1107,2,1,0,"ЗДВ"),FALSE)," - моментный выключатель закрытия"))</f>
        <v xml:space="preserve"> - моментный выключатель закрытия</v>
      </c>
      <c r="D1107" s="645"/>
      <c r="E1107" s="645" t="s">
        <v>71</v>
      </c>
      <c r="F1107" s="645" t="s">
        <v>64</v>
      </c>
      <c r="G1107" s="645" t="s">
        <v>1359</v>
      </c>
      <c r="H1107" s="644">
        <v>27</v>
      </c>
      <c r="I1107" s="293">
        <v>5200</v>
      </c>
    </row>
    <row r="1108" spans="1:9" x14ac:dyDescent="0.25">
      <c r="A1108" s="182" t="s">
        <v>4040</v>
      </c>
      <c r="B1108" s="677">
        <v>1106</v>
      </c>
      <c r="C1108" s="545" t="str">
        <f ca="1">IF(H1108="","Резерв",CONCATENATE(INDIRECT(ADDRESS(3+ТС!H1108,2,1,0,"ЗДВ"),FALSE)," - сработала муфта"))</f>
        <v>Резерв</v>
      </c>
      <c r="D1108" s="645"/>
      <c r="E1108" s="645" t="s">
        <v>71</v>
      </c>
      <c r="F1108" s="645" t="s">
        <v>64</v>
      </c>
      <c r="G1108" s="645" t="s">
        <v>653</v>
      </c>
      <c r="H1108" s="644"/>
      <c r="I1108" s="293">
        <v>5201</v>
      </c>
    </row>
    <row r="1109" spans="1:9" x14ac:dyDescent="0.25">
      <c r="A1109" s="182" t="s">
        <v>4041</v>
      </c>
      <c r="B1109" s="677">
        <v>1107</v>
      </c>
      <c r="C1109" s="545" t="str">
        <f ca="1">IF(H1109="","Резерв",CONCATENATE(INDIRECT(ADDRESS(3+ТС!H1109,2,1,0,"ЗДВ"),FALSE)," - неисправность"))</f>
        <v xml:space="preserve"> - неисправность</v>
      </c>
      <c r="D1109" s="645"/>
      <c r="E1109" s="645" t="s">
        <v>71</v>
      </c>
      <c r="F1109" s="645" t="s">
        <v>64</v>
      </c>
      <c r="G1109" s="645" t="s">
        <v>651</v>
      </c>
      <c r="H1109" s="644">
        <v>27</v>
      </c>
      <c r="I1109" s="293">
        <v>5202</v>
      </c>
    </row>
    <row r="1110" spans="1:9" x14ac:dyDescent="0.25">
      <c r="A1110" s="182" t="s">
        <v>4042</v>
      </c>
      <c r="B1110" s="677">
        <v>1108</v>
      </c>
      <c r="C1110" s="545" t="str">
        <f ca="1">IF(H1110="","Резерв",CONCATENATE(INDIRECT(ADDRESS(3+ТС!H1110,2,1,0,"ЗДВ"),FALSE)," - авария"))</f>
        <v xml:space="preserve"> - авария</v>
      </c>
      <c r="D1110" s="645"/>
      <c r="E1110" s="645" t="s">
        <v>71</v>
      </c>
      <c r="F1110" s="645" t="s">
        <v>64</v>
      </c>
      <c r="G1110" s="645" t="s">
        <v>505</v>
      </c>
      <c r="H1110" s="644">
        <v>27</v>
      </c>
      <c r="I1110" s="293">
        <v>5203</v>
      </c>
    </row>
    <row r="1111" spans="1:9" x14ac:dyDescent="0.25">
      <c r="A1111" s="182" t="s">
        <v>4043</v>
      </c>
      <c r="B1111" s="677">
        <v>1109</v>
      </c>
      <c r="C1111" s="545" t="str">
        <f ca="1">IF(H1111="","Резерв",CONCATENATE(INDIRECT(ADDRESS(3+ТС!H1111,2,1,0,"ЗДВ"),FALSE)," - самопроизвольное открытие"))</f>
        <v xml:space="preserve"> - самопроизвольное открытие</v>
      </c>
      <c r="D1111" s="645"/>
      <c r="E1111" s="645" t="s">
        <v>71</v>
      </c>
      <c r="F1111" s="645" t="s">
        <v>64</v>
      </c>
      <c r="G1111" s="645" t="s">
        <v>657</v>
      </c>
      <c r="H1111" s="644">
        <v>27</v>
      </c>
      <c r="I1111" s="293">
        <v>5204</v>
      </c>
    </row>
    <row r="1112" spans="1:9" x14ac:dyDescent="0.25">
      <c r="A1112" s="182" t="s">
        <v>4044</v>
      </c>
      <c r="B1112" s="677">
        <v>1110</v>
      </c>
      <c r="C1112" s="545" t="str">
        <f ca="1">IF(H1112="","Резерв",CONCATENATE(INDIRECT(ADDRESS(3+ТС!H1112,2,1,0,"ЗДВ"),FALSE)," - самопроизвольное закрытие"))</f>
        <v xml:space="preserve"> - самопроизвольное закрытие</v>
      </c>
      <c r="D1112" s="645"/>
      <c r="E1112" s="645" t="s">
        <v>71</v>
      </c>
      <c r="F1112" s="645" t="s">
        <v>64</v>
      </c>
      <c r="G1112" s="645" t="s">
        <v>658</v>
      </c>
      <c r="H1112" s="644">
        <v>27</v>
      </c>
      <c r="I1112" s="293">
        <v>5205</v>
      </c>
    </row>
    <row r="1113" spans="1:9" x14ac:dyDescent="0.25">
      <c r="A1113" s="182" t="s">
        <v>4045</v>
      </c>
      <c r="B1113" s="677">
        <v>1111</v>
      </c>
      <c r="C1113" s="545" t="str">
        <f ca="1">IF(H1113="","Резерв",CONCATENATE(INDIRECT(ADDRESS(3+ТС!H1113,2,1,0,"ЗДВ"),FALSE)," - открыта"))</f>
        <v xml:space="preserve"> - открыта</v>
      </c>
      <c r="D1113" s="645"/>
      <c r="E1113" s="645" t="s">
        <v>71</v>
      </c>
      <c r="F1113" s="645" t="s">
        <v>64</v>
      </c>
      <c r="G1113" s="645" t="s">
        <v>638</v>
      </c>
      <c r="H1113" s="644">
        <v>28</v>
      </c>
      <c r="I1113" s="293">
        <v>5206</v>
      </c>
    </row>
    <row r="1114" spans="1:9" x14ac:dyDescent="0.25">
      <c r="A1114" s="182" t="s">
        <v>4046</v>
      </c>
      <c r="B1114" s="677">
        <v>1112</v>
      </c>
      <c r="C1114" s="545" t="str">
        <f ca="1">IF(H1114="","Резерв",CONCATENATE(INDIRECT(ADDRESS(3+ТС!H1114,2,1,0,"ЗДВ"),FALSE)," - закрыта"))</f>
        <v xml:space="preserve"> - закрыта</v>
      </c>
      <c r="D1114" s="645"/>
      <c r="E1114" s="645" t="s">
        <v>71</v>
      </c>
      <c r="F1114" s="645" t="s">
        <v>64</v>
      </c>
      <c r="G1114" s="645" t="s">
        <v>639</v>
      </c>
      <c r="H1114" s="644">
        <v>28</v>
      </c>
      <c r="I1114" s="293">
        <v>5207</v>
      </c>
    </row>
    <row r="1115" spans="1:9" x14ac:dyDescent="0.25">
      <c r="A1115" s="182" t="s">
        <v>4047</v>
      </c>
      <c r="B1115" s="677">
        <v>1113</v>
      </c>
      <c r="C1115" s="545" t="str">
        <f ca="1">IF(H1115="","Резерв",CONCATENATE(INDIRECT(ADDRESS(3+ТС!H1115,2,1,0,"ЗДВ"),FALSE)," - открывается"))</f>
        <v xml:space="preserve"> - открывается</v>
      </c>
      <c r="D1115" s="645"/>
      <c r="E1115" s="645" t="s">
        <v>71</v>
      </c>
      <c r="F1115" s="645" t="s">
        <v>64</v>
      </c>
      <c r="G1115" s="645" t="s">
        <v>637</v>
      </c>
      <c r="H1115" s="644">
        <v>28</v>
      </c>
      <c r="I1115" s="293">
        <v>5208</v>
      </c>
    </row>
    <row r="1116" spans="1:9" x14ac:dyDescent="0.25">
      <c r="A1116" s="182" t="s">
        <v>4048</v>
      </c>
      <c r="B1116" s="677">
        <v>1114</v>
      </c>
      <c r="C1116" s="545" t="str">
        <f ca="1">IF(H1116="","Резерв",CONCATENATE(INDIRECT(ADDRESS(3+ТС!H1116,2,1,0,"ЗДВ"),FALSE)," - закрывается"))</f>
        <v xml:space="preserve"> - закрывается</v>
      </c>
      <c r="D1116" s="645"/>
      <c r="E1116" s="645" t="s">
        <v>71</v>
      </c>
      <c r="F1116" s="645" t="s">
        <v>64</v>
      </c>
      <c r="G1116" s="645" t="s">
        <v>504</v>
      </c>
      <c r="H1116" s="644">
        <v>28</v>
      </c>
      <c r="I1116" s="293">
        <v>5209</v>
      </c>
    </row>
    <row r="1117" spans="1:9" x14ac:dyDescent="0.25">
      <c r="A1117" s="182" t="s">
        <v>4049</v>
      </c>
      <c r="B1117" s="677">
        <v>1115</v>
      </c>
      <c r="C1117" s="545" t="str">
        <f ca="1">IF(H1117="","Резерв",CONCATENATE(INDIRECT(ADDRESS(3+ТС!H1117,2,1,0,"ЗДВ"),FALSE)," - промежуточное положение"))</f>
        <v xml:space="preserve"> - промежуточное положение</v>
      </c>
      <c r="D1117" s="645"/>
      <c r="E1117" s="645" t="s">
        <v>71</v>
      </c>
      <c r="F1117" s="645" t="s">
        <v>64</v>
      </c>
      <c r="G1117" s="645" t="s">
        <v>503</v>
      </c>
      <c r="H1117" s="644">
        <v>28</v>
      </c>
      <c r="I1117" s="293">
        <v>5210</v>
      </c>
    </row>
    <row r="1118" spans="1:9" x14ac:dyDescent="0.25">
      <c r="A1118" s="182" t="s">
        <v>4050</v>
      </c>
      <c r="B1118" s="677">
        <v>1116</v>
      </c>
      <c r="C1118" s="545" t="str">
        <f ca="1">IF(H1118="","Резерв",CONCATENATE(INDIRECT(ADDRESS(3+ТС!H1118,2,1,0,"ЗДВ"),FALSE)," - контроль наличия напр. упр."))</f>
        <v xml:space="preserve"> - контроль наличия напр. упр.</v>
      </c>
      <c r="D1118" s="645"/>
      <c r="E1118" s="645" t="s">
        <v>71</v>
      </c>
      <c r="F1118" s="645" t="s">
        <v>64</v>
      </c>
      <c r="G1118" s="645" t="s">
        <v>648</v>
      </c>
      <c r="H1118" s="644">
        <v>28</v>
      </c>
      <c r="I1118" s="293">
        <v>5211</v>
      </c>
    </row>
    <row r="1119" spans="1:9" x14ac:dyDescent="0.25">
      <c r="A1119" s="182" t="s">
        <v>4051</v>
      </c>
      <c r="B1119" s="677">
        <v>1117</v>
      </c>
      <c r="C1119" s="545" t="str">
        <f ca="1">IF(H1119="","Резерв",CONCATENATE(INDIRECT(ADDRESS(3+ТС!H1119,2,1,0,"ЗДВ"),FALSE)," - режим управления дистанционный"))</f>
        <v xml:space="preserve"> - режим управления дистанционный</v>
      </c>
      <c r="D1119" s="645"/>
      <c r="E1119" s="645" t="s">
        <v>71</v>
      </c>
      <c r="F1119" s="645" t="s">
        <v>64</v>
      </c>
      <c r="G1119" s="645" t="s">
        <v>642</v>
      </c>
      <c r="H1119" s="644">
        <v>28</v>
      </c>
      <c r="I1119" s="293">
        <v>5212</v>
      </c>
    </row>
    <row r="1120" spans="1:9" x14ac:dyDescent="0.25">
      <c r="A1120" s="182" t="s">
        <v>4052</v>
      </c>
      <c r="B1120" s="677">
        <v>1118</v>
      </c>
      <c r="C1120" s="545" t="str">
        <f ca="1">IF(H1120="","Резерв",CONCATENATE(INDIRECT(ADDRESS(3+ТС!H1120,2,1,0,"ЗДВ"),FALSE)," - включен режим имитации"))</f>
        <v xml:space="preserve"> - включен режим имитации</v>
      </c>
      <c r="D1120" s="645"/>
      <c r="E1120" s="645" t="s">
        <v>71</v>
      </c>
      <c r="F1120" s="645" t="s">
        <v>64</v>
      </c>
      <c r="G1120" s="645" t="s">
        <v>478</v>
      </c>
      <c r="H1120" s="644">
        <v>28</v>
      </c>
      <c r="I1120" s="293">
        <v>5213</v>
      </c>
    </row>
    <row r="1121" spans="1:9" x14ac:dyDescent="0.25">
      <c r="A1121" s="182" t="s">
        <v>4053</v>
      </c>
      <c r="B1121" s="677">
        <v>1119</v>
      </c>
      <c r="C1121" s="545" t="str">
        <f ca="1">IF(H1121="","Резерв",CONCATENATE(INDIRECT(ADDRESS(3+ТС!H1121,2,1,0,"ЗДВ"),FALSE)," - невыполнение команды открыть"))</f>
        <v xml:space="preserve"> - невыполнение команды открыть</v>
      </c>
      <c r="D1121" s="645"/>
      <c r="E1121" s="645" t="s">
        <v>71</v>
      </c>
      <c r="F1121" s="645" t="s">
        <v>64</v>
      </c>
      <c r="G1121" s="645" t="s">
        <v>654</v>
      </c>
      <c r="H1121" s="644">
        <v>28</v>
      </c>
      <c r="I1121" s="293">
        <v>5214</v>
      </c>
    </row>
    <row r="1122" spans="1:9" x14ac:dyDescent="0.25">
      <c r="A1122" s="182" t="s">
        <v>4054</v>
      </c>
      <c r="B1122" s="677">
        <v>1120</v>
      </c>
      <c r="C1122" s="545" t="str">
        <f ca="1">IF(H1122="","Резерв",CONCATENATE(INDIRECT(ADDRESS(3+ТС!H1122,2,1,0,"ЗДВ"),FALSE)," - невыполнение команды закрыть"))</f>
        <v xml:space="preserve"> - невыполнение команды закрыть</v>
      </c>
      <c r="D1122" s="645"/>
      <c r="E1122" s="645" t="s">
        <v>71</v>
      </c>
      <c r="F1122" s="645" t="s">
        <v>64</v>
      </c>
      <c r="G1122" s="645" t="s">
        <v>655</v>
      </c>
      <c r="H1122" s="644">
        <v>28</v>
      </c>
      <c r="I1122" s="293">
        <v>5215</v>
      </c>
    </row>
    <row r="1123" spans="1:9" x14ac:dyDescent="0.25">
      <c r="A1123" s="182" t="s">
        <v>4055</v>
      </c>
      <c r="B1123" s="677">
        <v>1121</v>
      </c>
      <c r="C1123" s="545" t="str">
        <f ca="1">IF(H1123="","Резерв",CONCATENATE(INDIRECT(ADDRESS(3+ТС!H1123,2,1,0,"ЗДВ"),FALSE)," - невыполнение команды стоп"))</f>
        <v xml:space="preserve"> - невыполнение команды стоп</v>
      </c>
      <c r="D1123" s="645"/>
      <c r="E1123" s="645" t="s">
        <v>71</v>
      </c>
      <c r="F1123" s="645" t="s">
        <v>64</v>
      </c>
      <c r="G1123" s="645" t="s">
        <v>656</v>
      </c>
      <c r="H1123" s="644">
        <v>28</v>
      </c>
      <c r="I1123" s="293">
        <v>5216</v>
      </c>
    </row>
    <row r="1124" spans="1:9" x14ac:dyDescent="0.25">
      <c r="A1124" s="182" t="s">
        <v>4056</v>
      </c>
      <c r="B1124" s="677">
        <v>1122</v>
      </c>
      <c r="C1124" s="545" t="str">
        <f ca="1">IF(H1124="","Резерв",CONCATENATE(INDIRECT(ADDRESS(3+ТС!H1124,2,1,0,"ЗДВ"),FALSE)," - моментный выключатель открытия"))</f>
        <v xml:space="preserve"> - моментный выключатель открытия</v>
      </c>
      <c r="D1124" s="645"/>
      <c r="E1124" s="645" t="s">
        <v>71</v>
      </c>
      <c r="F1124" s="645" t="s">
        <v>64</v>
      </c>
      <c r="G1124" s="645" t="s">
        <v>1358</v>
      </c>
      <c r="H1124" s="644">
        <v>28</v>
      </c>
      <c r="I1124" s="293">
        <v>5217</v>
      </c>
    </row>
    <row r="1125" spans="1:9" x14ac:dyDescent="0.25">
      <c r="A1125" s="182" t="s">
        <v>4057</v>
      </c>
      <c r="B1125" s="677">
        <v>1123</v>
      </c>
      <c r="C1125" s="545" t="str">
        <f ca="1">IF(H1125="","Резерв",CONCATENATE(INDIRECT(ADDRESS(3+ТС!H1125,2,1,0,"ЗДВ"),FALSE)," - моментный выключатель закрытия"))</f>
        <v xml:space="preserve"> - моментный выключатель закрытия</v>
      </c>
      <c r="D1125" s="645"/>
      <c r="E1125" s="645" t="s">
        <v>71</v>
      </c>
      <c r="F1125" s="645" t="s">
        <v>64</v>
      </c>
      <c r="G1125" s="645" t="s">
        <v>1359</v>
      </c>
      <c r="H1125" s="644">
        <v>28</v>
      </c>
      <c r="I1125" s="293">
        <v>5218</v>
      </c>
    </row>
    <row r="1126" spans="1:9" x14ac:dyDescent="0.25">
      <c r="A1126" s="182" t="s">
        <v>4058</v>
      </c>
      <c r="B1126" s="677">
        <v>1124</v>
      </c>
      <c r="C1126" s="545" t="str">
        <f ca="1">IF(H1126="","Резерв",CONCATENATE(INDIRECT(ADDRESS(3+ТС!H1126,2,1,0,"ЗДВ"),FALSE)," - сработала муфта"))</f>
        <v>Резерв</v>
      </c>
      <c r="D1126" s="645"/>
      <c r="E1126" s="645" t="s">
        <v>71</v>
      </c>
      <c r="F1126" s="645" t="s">
        <v>64</v>
      </c>
      <c r="G1126" s="645" t="s">
        <v>653</v>
      </c>
      <c r="H1126" s="644"/>
      <c r="I1126" s="293">
        <v>5219</v>
      </c>
    </row>
    <row r="1127" spans="1:9" x14ac:dyDescent="0.25">
      <c r="A1127" s="182" t="s">
        <v>4059</v>
      </c>
      <c r="B1127" s="677">
        <v>1125</v>
      </c>
      <c r="C1127" s="545" t="str">
        <f ca="1">IF(H1127="","Резерв",CONCATENATE(INDIRECT(ADDRESS(3+ТС!H1127,2,1,0,"ЗДВ"),FALSE)," - неисправность"))</f>
        <v xml:space="preserve"> - неисправность</v>
      </c>
      <c r="D1127" s="645"/>
      <c r="E1127" s="645" t="s">
        <v>71</v>
      </c>
      <c r="F1127" s="645" t="s">
        <v>64</v>
      </c>
      <c r="G1127" s="645" t="s">
        <v>651</v>
      </c>
      <c r="H1127" s="644">
        <v>28</v>
      </c>
      <c r="I1127" s="293">
        <v>5220</v>
      </c>
    </row>
    <row r="1128" spans="1:9" x14ac:dyDescent="0.25">
      <c r="A1128" s="182" t="s">
        <v>4060</v>
      </c>
      <c r="B1128" s="677">
        <v>1126</v>
      </c>
      <c r="C1128" s="545" t="str">
        <f ca="1">IF(H1128="","Резерв",CONCATENATE(INDIRECT(ADDRESS(3+ТС!H1128,2,1,0,"ЗДВ"),FALSE)," - авария"))</f>
        <v xml:space="preserve"> - авария</v>
      </c>
      <c r="D1128" s="645"/>
      <c r="E1128" s="645" t="s">
        <v>71</v>
      </c>
      <c r="F1128" s="645" t="s">
        <v>64</v>
      </c>
      <c r="G1128" s="645" t="s">
        <v>505</v>
      </c>
      <c r="H1128" s="644">
        <v>28</v>
      </c>
      <c r="I1128" s="293">
        <v>5221</v>
      </c>
    </row>
    <row r="1129" spans="1:9" x14ac:dyDescent="0.25">
      <c r="A1129" s="182" t="s">
        <v>4061</v>
      </c>
      <c r="B1129" s="677">
        <v>1127</v>
      </c>
      <c r="C1129" s="545" t="str">
        <f ca="1">IF(H1129="","Резерв",CONCATENATE(INDIRECT(ADDRESS(3+ТС!H1129,2,1,0,"ЗДВ"),FALSE)," - самопроизвольное открытие"))</f>
        <v xml:space="preserve"> - самопроизвольное открытие</v>
      </c>
      <c r="D1129" s="645"/>
      <c r="E1129" s="645" t="s">
        <v>71</v>
      </c>
      <c r="F1129" s="645" t="s">
        <v>64</v>
      </c>
      <c r="G1129" s="645" t="s">
        <v>657</v>
      </c>
      <c r="H1129" s="644">
        <v>28</v>
      </c>
      <c r="I1129" s="293">
        <v>5222</v>
      </c>
    </row>
    <row r="1130" spans="1:9" x14ac:dyDescent="0.25">
      <c r="A1130" s="182" t="s">
        <v>4062</v>
      </c>
      <c r="B1130" s="677">
        <v>1128</v>
      </c>
      <c r="C1130" s="545" t="str">
        <f ca="1">IF(H1130="","Резерв",CONCATENATE(INDIRECT(ADDRESS(3+ТС!H1130,2,1,0,"ЗДВ"),FALSE)," - самопроизвольное закрытие"))</f>
        <v xml:space="preserve"> - самопроизвольное закрытие</v>
      </c>
      <c r="D1130" s="645"/>
      <c r="E1130" s="645" t="s">
        <v>71</v>
      </c>
      <c r="F1130" s="645" t="s">
        <v>64</v>
      </c>
      <c r="G1130" s="645" t="s">
        <v>658</v>
      </c>
      <c r="H1130" s="644">
        <v>28</v>
      </c>
      <c r="I1130" s="293">
        <v>5223</v>
      </c>
    </row>
    <row r="1131" spans="1:9" x14ac:dyDescent="0.25">
      <c r="A1131" s="182" t="s">
        <v>4063</v>
      </c>
      <c r="B1131" s="677">
        <v>1129</v>
      </c>
      <c r="C1131" s="545" t="str">
        <f ca="1">IF(H1131="","Резерв",CONCATENATE(INDIRECT(ADDRESS(3+ТС!H1131,2,1,0,"ЗДВ"),FALSE)," - открыта"))</f>
        <v xml:space="preserve"> - открыта</v>
      </c>
      <c r="D1131" s="645"/>
      <c r="E1131" s="645" t="s">
        <v>71</v>
      </c>
      <c r="F1131" s="645" t="s">
        <v>64</v>
      </c>
      <c r="G1131" s="645" t="s">
        <v>638</v>
      </c>
      <c r="H1131" s="644">
        <v>29</v>
      </c>
      <c r="I1131" s="293">
        <v>5224</v>
      </c>
    </row>
    <row r="1132" spans="1:9" x14ac:dyDescent="0.25">
      <c r="A1132" s="182" t="s">
        <v>4064</v>
      </c>
      <c r="B1132" s="677">
        <v>1130</v>
      </c>
      <c r="C1132" s="545" t="str">
        <f ca="1">IF(H1132="","Резерв",CONCATENATE(INDIRECT(ADDRESS(3+ТС!H1132,2,1,0,"ЗДВ"),FALSE)," - закрыта"))</f>
        <v xml:space="preserve"> - закрыта</v>
      </c>
      <c r="D1132" s="645"/>
      <c r="E1132" s="645" t="s">
        <v>71</v>
      </c>
      <c r="F1132" s="645" t="s">
        <v>64</v>
      </c>
      <c r="G1132" s="645" t="s">
        <v>639</v>
      </c>
      <c r="H1132" s="644">
        <v>29</v>
      </c>
      <c r="I1132" s="293">
        <v>5225</v>
      </c>
    </row>
    <row r="1133" spans="1:9" x14ac:dyDescent="0.25">
      <c r="A1133" s="182" t="s">
        <v>4065</v>
      </c>
      <c r="B1133" s="677">
        <v>1131</v>
      </c>
      <c r="C1133" s="545" t="str">
        <f ca="1">IF(H1133="","Резерв",CONCATENATE(INDIRECT(ADDRESS(3+ТС!H1133,2,1,0,"ЗДВ"),FALSE)," - открывается"))</f>
        <v xml:space="preserve"> - открывается</v>
      </c>
      <c r="D1133" s="645"/>
      <c r="E1133" s="645" t="s">
        <v>71</v>
      </c>
      <c r="F1133" s="645" t="s">
        <v>64</v>
      </c>
      <c r="G1133" s="645" t="s">
        <v>637</v>
      </c>
      <c r="H1133" s="644">
        <v>29</v>
      </c>
      <c r="I1133" s="293">
        <v>5226</v>
      </c>
    </row>
    <row r="1134" spans="1:9" x14ac:dyDescent="0.25">
      <c r="A1134" s="182" t="s">
        <v>4066</v>
      </c>
      <c r="B1134" s="677">
        <v>1132</v>
      </c>
      <c r="C1134" s="545" t="str">
        <f ca="1">IF(H1134="","Резерв",CONCATENATE(INDIRECT(ADDRESS(3+ТС!H1134,2,1,0,"ЗДВ"),FALSE)," - закрывается"))</f>
        <v xml:space="preserve"> - закрывается</v>
      </c>
      <c r="D1134" s="645"/>
      <c r="E1134" s="645" t="s">
        <v>71</v>
      </c>
      <c r="F1134" s="645" t="s">
        <v>64</v>
      </c>
      <c r="G1134" s="645" t="s">
        <v>504</v>
      </c>
      <c r="H1134" s="644">
        <v>29</v>
      </c>
      <c r="I1134" s="293">
        <v>5227</v>
      </c>
    </row>
    <row r="1135" spans="1:9" x14ac:dyDescent="0.25">
      <c r="A1135" s="182" t="s">
        <v>4067</v>
      </c>
      <c r="B1135" s="677">
        <v>1133</v>
      </c>
      <c r="C1135" s="545" t="str">
        <f ca="1">IF(H1135="","Резерв",CONCATENATE(INDIRECT(ADDRESS(3+ТС!H1135,2,1,0,"ЗДВ"),FALSE)," - промежуточное положение"))</f>
        <v xml:space="preserve"> - промежуточное положение</v>
      </c>
      <c r="D1135" s="645"/>
      <c r="E1135" s="645" t="s">
        <v>71</v>
      </c>
      <c r="F1135" s="645" t="s">
        <v>64</v>
      </c>
      <c r="G1135" s="645" t="s">
        <v>503</v>
      </c>
      <c r="H1135" s="644">
        <v>29</v>
      </c>
      <c r="I1135" s="293">
        <v>5228</v>
      </c>
    </row>
    <row r="1136" spans="1:9" x14ac:dyDescent="0.25">
      <c r="A1136" s="182" t="s">
        <v>4068</v>
      </c>
      <c r="B1136" s="677">
        <v>1134</v>
      </c>
      <c r="C1136" s="545" t="str">
        <f ca="1">IF(H1136="","Резерв",CONCATENATE(INDIRECT(ADDRESS(3+ТС!H1136,2,1,0,"ЗДВ"),FALSE)," - контроль наличия напр. упр."))</f>
        <v xml:space="preserve"> - контроль наличия напр. упр.</v>
      </c>
      <c r="D1136" s="645"/>
      <c r="E1136" s="645" t="s">
        <v>71</v>
      </c>
      <c r="F1136" s="645" t="s">
        <v>64</v>
      </c>
      <c r="G1136" s="645" t="s">
        <v>648</v>
      </c>
      <c r="H1136" s="644">
        <v>29</v>
      </c>
      <c r="I1136" s="293">
        <v>5229</v>
      </c>
    </row>
    <row r="1137" spans="1:9" x14ac:dyDescent="0.25">
      <c r="A1137" s="182" t="s">
        <v>4069</v>
      </c>
      <c r="B1137" s="677">
        <v>1135</v>
      </c>
      <c r="C1137" s="545" t="str">
        <f ca="1">IF(H1137="","Резерв",CONCATENATE(INDIRECT(ADDRESS(3+ТС!H1137,2,1,0,"ЗДВ"),FALSE)," - режим управления дистанционный"))</f>
        <v xml:space="preserve"> - режим управления дистанционный</v>
      </c>
      <c r="D1137" s="645"/>
      <c r="E1137" s="645" t="s">
        <v>71</v>
      </c>
      <c r="F1137" s="645" t="s">
        <v>64</v>
      </c>
      <c r="G1137" s="645" t="s">
        <v>642</v>
      </c>
      <c r="H1137" s="644">
        <v>29</v>
      </c>
      <c r="I1137" s="293">
        <v>5230</v>
      </c>
    </row>
    <row r="1138" spans="1:9" x14ac:dyDescent="0.25">
      <c r="A1138" s="182" t="s">
        <v>4070</v>
      </c>
      <c r="B1138" s="677">
        <v>1136</v>
      </c>
      <c r="C1138" s="545" t="str">
        <f ca="1">IF(H1138="","Резерв",CONCATENATE(INDIRECT(ADDRESS(3+ТС!H1138,2,1,0,"ЗДВ"),FALSE)," - включен режим имитации"))</f>
        <v xml:space="preserve"> - включен режим имитации</v>
      </c>
      <c r="D1138" s="645"/>
      <c r="E1138" s="645" t="s">
        <v>71</v>
      </c>
      <c r="F1138" s="645" t="s">
        <v>64</v>
      </c>
      <c r="G1138" s="645" t="s">
        <v>478</v>
      </c>
      <c r="H1138" s="644">
        <v>29</v>
      </c>
      <c r="I1138" s="293">
        <v>5231</v>
      </c>
    </row>
    <row r="1139" spans="1:9" x14ac:dyDescent="0.25">
      <c r="A1139" s="182" t="s">
        <v>4071</v>
      </c>
      <c r="B1139" s="677">
        <v>1137</v>
      </c>
      <c r="C1139" s="545" t="str">
        <f ca="1">IF(H1139="","Резерв",CONCATENATE(INDIRECT(ADDRESS(3+ТС!H1139,2,1,0,"ЗДВ"),FALSE)," - невыполнение команды открыть"))</f>
        <v xml:space="preserve"> - невыполнение команды открыть</v>
      </c>
      <c r="D1139" s="645"/>
      <c r="E1139" s="645" t="s">
        <v>71</v>
      </c>
      <c r="F1139" s="645" t="s">
        <v>64</v>
      </c>
      <c r="G1139" s="645" t="s">
        <v>654</v>
      </c>
      <c r="H1139" s="644">
        <v>29</v>
      </c>
      <c r="I1139" s="293">
        <v>5232</v>
      </c>
    </row>
    <row r="1140" spans="1:9" x14ac:dyDescent="0.25">
      <c r="A1140" s="182" t="s">
        <v>4072</v>
      </c>
      <c r="B1140" s="677">
        <v>1138</v>
      </c>
      <c r="C1140" s="545" t="str">
        <f ca="1">IF(H1140="","Резерв",CONCATENATE(INDIRECT(ADDRESS(3+ТС!H1140,2,1,0,"ЗДВ"),FALSE)," - невыполнение команды закрыть"))</f>
        <v xml:space="preserve"> - невыполнение команды закрыть</v>
      </c>
      <c r="D1140" s="645"/>
      <c r="E1140" s="645" t="s">
        <v>71</v>
      </c>
      <c r="F1140" s="645" t="s">
        <v>64</v>
      </c>
      <c r="G1140" s="645" t="s">
        <v>655</v>
      </c>
      <c r="H1140" s="644">
        <v>29</v>
      </c>
      <c r="I1140" s="293">
        <v>5233</v>
      </c>
    </row>
    <row r="1141" spans="1:9" x14ac:dyDescent="0.25">
      <c r="A1141" s="182" t="s">
        <v>4073</v>
      </c>
      <c r="B1141" s="677">
        <v>1139</v>
      </c>
      <c r="C1141" s="545" t="str">
        <f ca="1">IF(H1141="","Резерв",CONCATENATE(INDIRECT(ADDRESS(3+ТС!H1141,2,1,0,"ЗДВ"),FALSE)," - невыполнение команды стоп"))</f>
        <v xml:space="preserve"> - невыполнение команды стоп</v>
      </c>
      <c r="D1141" s="645"/>
      <c r="E1141" s="645" t="s">
        <v>71</v>
      </c>
      <c r="F1141" s="645" t="s">
        <v>64</v>
      </c>
      <c r="G1141" s="645" t="s">
        <v>656</v>
      </c>
      <c r="H1141" s="644">
        <v>29</v>
      </c>
      <c r="I1141" s="293">
        <v>5234</v>
      </c>
    </row>
    <row r="1142" spans="1:9" x14ac:dyDescent="0.25">
      <c r="A1142" s="182" t="s">
        <v>4074</v>
      </c>
      <c r="B1142" s="677">
        <v>1140</v>
      </c>
      <c r="C1142" s="545" t="str">
        <f ca="1">IF(H1142="","Резерв",CONCATENATE(INDIRECT(ADDRESS(3+ТС!H1142,2,1,0,"ЗДВ"),FALSE)," - несовпадение интерефейсных и дискретных сигналов"))</f>
        <v xml:space="preserve"> - несовпадение интерефейсных и дискретных сигналов</v>
      </c>
      <c r="D1142" s="645"/>
      <c r="E1142" s="645" t="s">
        <v>71</v>
      </c>
      <c r="F1142" s="645" t="s">
        <v>64</v>
      </c>
      <c r="G1142" s="645" t="s">
        <v>1578</v>
      </c>
      <c r="H1142" s="644">
        <v>29</v>
      </c>
      <c r="I1142" s="293">
        <v>5235</v>
      </c>
    </row>
    <row r="1143" spans="1:9" x14ac:dyDescent="0.25">
      <c r="A1143" s="182" t="s">
        <v>4075</v>
      </c>
      <c r="B1143" s="677">
        <v>1141</v>
      </c>
      <c r="C1143" s="545" t="str">
        <f ca="1">IF(H1143="","Резерв",CONCATENATE(INDIRECT(ADDRESS(3+ТС!H1143,2,1,0,"ЗДВ"),FALSE)," - нет интерфейсной связи с БУ привода"))</f>
        <v xml:space="preserve"> - нет интерфейсной связи с БУ привода</v>
      </c>
      <c r="D1143" s="645"/>
      <c r="E1143" s="645" t="s">
        <v>71</v>
      </c>
      <c r="F1143" s="645" t="s">
        <v>64</v>
      </c>
      <c r="G1143" s="645" t="s">
        <v>1520</v>
      </c>
      <c r="H1143" s="644">
        <v>29</v>
      </c>
      <c r="I1143" s="293">
        <v>5236</v>
      </c>
    </row>
    <row r="1144" spans="1:9" x14ac:dyDescent="0.25">
      <c r="A1144" s="182" t="s">
        <v>4076</v>
      </c>
      <c r="B1144" s="677">
        <v>1142</v>
      </c>
      <c r="C1144" s="545" t="str">
        <f ca="1">IF(H1144="","Резерв",CONCATENATE(INDIRECT(ADDRESS(3+ТС!H1144,2,1,0,"ЗДВ"),FALSE)," - сработала муфта"))</f>
        <v xml:space="preserve"> - сработала муфта</v>
      </c>
      <c r="D1144" s="645"/>
      <c r="E1144" s="645" t="s">
        <v>71</v>
      </c>
      <c r="F1144" s="645" t="s">
        <v>64</v>
      </c>
      <c r="G1144" s="645" t="s">
        <v>653</v>
      </c>
      <c r="H1144" s="644">
        <v>29</v>
      </c>
      <c r="I1144" s="293">
        <v>5237</v>
      </c>
    </row>
    <row r="1145" spans="1:9" x14ac:dyDescent="0.25">
      <c r="A1145" s="182" t="s">
        <v>4077</v>
      </c>
      <c r="B1145" s="677">
        <v>1143</v>
      </c>
      <c r="C1145" s="545" t="str">
        <f ca="1">IF(H1145="","Резерв",CONCATENATE(INDIRECT(ADDRESS(3+ТС!H1145,2,1,0,"ЗДВ"),FALSE)," - неисправность"))</f>
        <v xml:space="preserve"> - неисправность</v>
      </c>
      <c r="D1145" s="645"/>
      <c r="E1145" s="645" t="s">
        <v>71</v>
      </c>
      <c r="F1145" s="645" t="s">
        <v>64</v>
      </c>
      <c r="G1145" s="645" t="s">
        <v>651</v>
      </c>
      <c r="H1145" s="644">
        <v>29</v>
      </c>
      <c r="I1145" s="293">
        <v>5238</v>
      </c>
    </row>
    <row r="1146" spans="1:9" x14ac:dyDescent="0.25">
      <c r="A1146" s="182" t="s">
        <v>4078</v>
      </c>
      <c r="B1146" s="677">
        <v>1144</v>
      </c>
      <c r="C1146" s="545" t="str">
        <f ca="1">IF(H1146="","Резерв",CONCATENATE(INDIRECT(ADDRESS(3+ТС!H1146,2,1,0,"ЗДВ"),FALSE)," - авария"))</f>
        <v xml:space="preserve"> - авария</v>
      </c>
      <c r="D1146" s="645"/>
      <c r="E1146" s="645" t="s">
        <v>71</v>
      </c>
      <c r="F1146" s="645" t="s">
        <v>64</v>
      </c>
      <c r="G1146" s="645" t="s">
        <v>505</v>
      </c>
      <c r="H1146" s="644">
        <v>29</v>
      </c>
      <c r="I1146" s="293">
        <v>5239</v>
      </c>
    </row>
    <row r="1147" spans="1:9" x14ac:dyDescent="0.25">
      <c r="A1147" s="182" t="s">
        <v>4079</v>
      </c>
      <c r="B1147" s="677">
        <v>1145</v>
      </c>
      <c r="C1147" s="545" t="str">
        <f ca="1">IF(H1147="","Резерв",CONCATENATE(INDIRECT(ADDRESS(3+ТС!H1147,2,1,0,"ЗДВ"),FALSE)," - самопроизвольное открытие"))</f>
        <v xml:space="preserve"> - самопроизвольное открытие</v>
      </c>
      <c r="D1147" s="645"/>
      <c r="E1147" s="645" t="s">
        <v>71</v>
      </c>
      <c r="F1147" s="645" t="s">
        <v>64</v>
      </c>
      <c r="G1147" s="645" t="s">
        <v>657</v>
      </c>
      <c r="H1147" s="644">
        <v>29</v>
      </c>
      <c r="I1147" s="293">
        <v>5240</v>
      </c>
    </row>
    <row r="1148" spans="1:9" x14ac:dyDescent="0.25">
      <c r="A1148" s="182" t="s">
        <v>4080</v>
      </c>
      <c r="B1148" s="677">
        <v>1146</v>
      </c>
      <c r="C1148" s="545" t="str">
        <f ca="1">IF(H1148="","Резерв",CONCATENATE(INDIRECT(ADDRESS(3+ТС!H1148,2,1,0,"ЗДВ"),FALSE)," - самопроизвольное закрытие"))</f>
        <v xml:space="preserve"> - самопроизвольное закрытие</v>
      </c>
      <c r="D1148" s="645"/>
      <c r="E1148" s="645" t="s">
        <v>71</v>
      </c>
      <c r="F1148" s="645" t="s">
        <v>64</v>
      </c>
      <c r="G1148" s="645" t="s">
        <v>658</v>
      </c>
      <c r="H1148" s="644">
        <v>29</v>
      </c>
      <c r="I1148" s="293">
        <v>5241</v>
      </c>
    </row>
    <row r="1149" spans="1:9" x14ac:dyDescent="0.25">
      <c r="A1149" s="182" t="s">
        <v>4081</v>
      </c>
      <c r="B1149" s="677">
        <v>1147</v>
      </c>
      <c r="C1149" s="545" t="str">
        <f ca="1">IF(H1149="","Резерв",CONCATENATE(INDIRECT(ADDRESS(3+ТС!H1149,2,1,0,"ЗДВ"),FALSE)," - открыта"))</f>
        <v xml:space="preserve"> - открыта</v>
      </c>
      <c r="D1149" s="645"/>
      <c r="E1149" s="645" t="s">
        <v>71</v>
      </c>
      <c r="F1149" s="645" t="s">
        <v>64</v>
      </c>
      <c r="G1149" s="645" t="s">
        <v>638</v>
      </c>
      <c r="H1149" s="644">
        <v>30</v>
      </c>
      <c r="I1149" s="293">
        <v>5242</v>
      </c>
    </row>
    <row r="1150" spans="1:9" x14ac:dyDescent="0.25">
      <c r="A1150" s="182" t="s">
        <v>4082</v>
      </c>
      <c r="B1150" s="677">
        <v>1148</v>
      </c>
      <c r="C1150" s="545" t="str">
        <f ca="1">IF(H1150="","Резерв",CONCATENATE(INDIRECT(ADDRESS(3+ТС!H1150,2,1,0,"ЗДВ"),FALSE)," - закрыта"))</f>
        <v xml:space="preserve"> - закрыта</v>
      </c>
      <c r="D1150" s="645"/>
      <c r="E1150" s="645" t="s">
        <v>71</v>
      </c>
      <c r="F1150" s="645" t="s">
        <v>64</v>
      </c>
      <c r="G1150" s="645" t="s">
        <v>639</v>
      </c>
      <c r="H1150" s="644">
        <v>30</v>
      </c>
      <c r="I1150" s="293">
        <v>5243</v>
      </c>
    </row>
    <row r="1151" spans="1:9" x14ac:dyDescent="0.25">
      <c r="A1151" s="182" t="s">
        <v>4083</v>
      </c>
      <c r="B1151" s="677">
        <v>1149</v>
      </c>
      <c r="C1151" s="545" t="str">
        <f ca="1">IF(H1151="","Резерв",CONCATENATE(INDIRECT(ADDRESS(3+ТС!H1151,2,1,0,"ЗДВ"),FALSE)," - открывается"))</f>
        <v xml:space="preserve"> - открывается</v>
      </c>
      <c r="D1151" s="645"/>
      <c r="E1151" s="645" t="s">
        <v>71</v>
      </c>
      <c r="F1151" s="645" t="s">
        <v>64</v>
      </c>
      <c r="G1151" s="645" t="s">
        <v>637</v>
      </c>
      <c r="H1151" s="644">
        <v>30</v>
      </c>
      <c r="I1151" s="293">
        <v>5244</v>
      </c>
    </row>
    <row r="1152" spans="1:9" x14ac:dyDescent="0.25">
      <c r="A1152" s="182" t="s">
        <v>4084</v>
      </c>
      <c r="B1152" s="677">
        <v>1150</v>
      </c>
      <c r="C1152" s="545" t="str">
        <f ca="1">IF(H1152="","Резерв",CONCATENATE(INDIRECT(ADDRESS(3+ТС!H1152,2,1,0,"ЗДВ"),FALSE)," - закрывается"))</f>
        <v xml:space="preserve"> - закрывается</v>
      </c>
      <c r="D1152" s="645"/>
      <c r="E1152" s="645" t="s">
        <v>71</v>
      </c>
      <c r="F1152" s="645" t="s">
        <v>64</v>
      </c>
      <c r="G1152" s="645" t="s">
        <v>504</v>
      </c>
      <c r="H1152" s="644">
        <v>30</v>
      </c>
      <c r="I1152" s="293">
        <v>5245</v>
      </c>
    </row>
    <row r="1153" spans="1:9" x14ac:dyDescent="0.25">
      <c r="A1153" s="182" t="s">
        <v>4085</v>
      </c>
      <c r="B1153" s="677">
        <v>1151</v>
      </c>
      <c r="C1153" s="545" t="str">
        <f ca="1">IF(H1153="","Резерв",CONCATENATE(INDIRECT(ADDRESS(3+ТС!H1153,2,1,0,"ЗДВ"),FALSE)," - промежуточное положение"))</f>
        <v xml:space="preserve"> - промежуточное положение</v>
      </c>
      <c r="D1153" s="645"/>
      <c r="E1153" s="645" t="s">
        <v>71</v>
      </c>
      <c r="F1153" s="645" t="s">
        <v>64</v>
      </c>
      <c r="G1153" s="645" t="s">
        <v>503</v>
      </c>
      <c r="H1153" s="644">
        <v>30</v>
      </c>
      <c r="I1153" s="293">
        <v>5246</v>
      </c>
    </row>
    <row r="1154" spans="1:9" x14ac:dyDescent="0.25">
      <c r="A1154" s="182" t="s">
        <v>4086</v>
      </c>
      <c r="B1154" s="677">
        <v>1152</v>
      </c>
      <c r="C1154" s="545" t="str">
        <f ca="1">IF(H1154="","Резерв",CONCATENATE(INDIRECT(ADDRESS(3+ТС!H1154,2,1,0,"ЗДВ"),FALSE)," - контроль наличия напр. упр."))</f>
        <v xml:space="preserve"> - контроль наличия напр. упр.</v>
      </c>
      <c r="D1154" s="645"/>
      <c r="E1154" s="645" t="s">
        <v>71</v>
      </c>
      <c r="F1154" s="645" t="s">
        <v>64</v>
      </c>
      <c r="G1154" s="645" t="s">
        <v>648</v>
      </c>
      <c r="H1154" s="644">
        <v>30</v>
      </c>
      <c r="I1154" s="293">
        <v>5247</v>
      </c>
    </row>
    <row r="1155" spans="1:9" x14ac:dyDescent="0.25">
      <c r="A1155" s="182" t="s">
        <v>4087</v>
      </c>
      <c r="B1155" s="677">
        <v>1153</v>
      </c>
      <c r="C1155" s="545" t="str">
        <f ca="1">IF(H1155="","Резерв",CONCATENATE(INDIRECT(ADDRESS(3+ТС!H1155,2,1,0,"ЗДВ"),FALSE)," - режим управления дистанционный"))</f>
        <v>Резерв</v>
      </c>
      <c r="D1155" s="645"/>
      <c r="E1155" s="645" t="s">
        <v>71</v>
      </c>
      <c r="F1155" s="645" t="s">
        <v>64</v>
      </c>
      <c r="G1155" s="645" t="s">
        <v>642</v>
      </c>
      <c r="H1155" s="644"/>
      <c r="I1155" s="293">
        <v>5248</v>
      </c>
    </row>
    <row r="1156" spans="1:9" x14ac:dyDescent="0.25">
      <c r="A1156" s="182" t="s">
        <v>4088</v>
      </c>
      <c r="B1156" s="677">
        <v>1154</v>
      </c>
      <c r="C1156" s="545" t="str">
        <f ca="1">IF(H1156="","Резерв",CONCATENATE(INDIRECT(ADDRESS(3+ТС!H1156,2,1,0,"ЗДВ"),FALSE)," - включен режим имитации"))</f>
        <v xml:space="preserve"> - включен режим имитации</v>
      </c>
      <c r="D1156" s="645"/>
      <c r="E1156" s="645" t="s">
        <v>71</v>
      </c>
      <c r="F1156" s="645" t="s">
        <v>64</v>
      </c>
      <c r="G1156" s="645" t="s">
        <v>478</v>
      </c>
      <c r="H1156" s="644">
        <v>30</v>
      </c>
      <c r="I1156" s="293">
        <v>5249</v>
      </c>
    </row>
    <row r="1157" spans="1:9" x14ac:dyDescent="0.25">
      <c r="A1157" s="182" t="s">
        <v>4089</v>
      </c>
      <c r="B1157" s="677">
        <v>1155</v>
      </c>
      <c r="C1157" s="545" t="str">
        <f ca="1">IF(H1157="","Резерв",CONCATENATE(INDIRECT(ADDRESS(3+ТС!H1157,2,1,0,"ЗДВ"),FALSE)," - невыполнение команды открыть"))</f>
        <v xml:space="preserve"> - невыполнение команды открыть</v>
      </c>
      <c r="D1157" s="645"/>
      <c r="E1157" s="645" t="s">
        <v>71</v>
      </c>
      <c r="F1157" s="645" t="s">
        <v>64</v>
      </c>
      <c r="G1157" s="645" t="s">
        <v>654</v>
      </c>
      <c r="H1157" s="644">
        <v>30</v>
      </c>
      <c r="I1157" s="293">
        <v>5250</v>
      </c>
    </row>
    <row r="1158" spans="1:9" x14ac:dyDescent="0.25">
      <c r="A1158" s="182" t="s">
        <v>4090</v>
      </c>
      <c r="B1158" s="677">
        <v>1156</v>
      </c>
      <c r="C1158" s="545" t="str">
        <f ca="1">IF(H1158="","Резерв",CONCATENATE(INDIRECT(ADDRESS(3+ТС!H1158,2,1,0,"ЗДВ"),FALSE)," - невыполнение команды закрыть"))</f>
        <v xml:space="preserve"> - невыполнение команды закрыть</v>
      </c>
      <c r="D1158" s="645"/>
      <c r="E1158" s="645" t="s">
        <v>71</v>
      </c>
      <c r="F1158" s="645" t="s">
        <v>64</v>
      </c>
      <c r="G1158" s="645" t="s">
        <v>655</v>
      </c>
      <c r="H1158" s="644">
        <v>30</v>
      </c>
      <c r="I1158" s="293">
        <v>5251</v>
      </c>
    </row>
    <row r="1159" spans="1:9" x14ac:dyDescent="0.25">
      <c r="A1159" s="182" t="s">
        <v>4091</v>
      </c>
      <c r="B1159" s="677">
        <v>1157</v>
      </c>
      <c r="C1159" s="545" t="str">
        <f ca="1">IF(H1159="","Резерв",CONCATENATE(INDIRECT(ADDRESS(3+ТС!H1159,2,1,0,"ЗДВ"),FALSE)," - невыполнение команды стоп"))</f>
        <v xml:space="preserve"> - невыполнение команды стоп</v>
      </c>
      <c r="D1159" s="645"/>
      <c r="E1159" s="645" t="s">
        <v>71</v>
      </c>
      <c r="F1159" s="645" t="s">
        <v>64</v>
      </c>
      <c r="G1159" s="645" t="s">
        <v>656</v>
      </c>
      <c r="H1159" s="644">
        <v>30</v>
      </c>
      <c r="I1159" s="293">
        <v>5252</v>
      </c>
    </row>
    <row r="1160" spans="1:9" x14ac:dyDescent="0.25">
      <c r="A1160" s="182" t="s">
        <v>4092</v>
      </c>
      <c r="B1160" s="677">
        <v>1158</v>
      </c>
      <c r="C1160" s="545" t="str">
        <f ca="1">IF(H1160="","Резерв",CONCATENATE(INDIRECT(ADDRESS(3+ТС!H1160,2,1,0,"ЗДВ"),FALSE)," - моментный выключатель открытия"))</f>
        <v xml:space="preserve"> - моментный выключатель открытия</v>
      </c>
      <c r="D1160" s="645"/>
      <c r="E1160" s="645" t="s">
        <v>71</v>
      </c>
      <c r="F1160" s="645" t="s">
        <v>64</v>
      </c>
      <c r="G1160" s="645" t="s">
        <v>1358</v>
      </c>
      <c r="H1160" s="644">
        <v>30</v>
      </c>
      <c r="I1160" s="293">
        <v>5253</v>
      </c>
    </row>
    <row r="1161" spans="1:9" x14ac:dyDescent="0.25">
      <c r="A1161" s="182" t="s">
        <v>4093</v>
      </c>
      <c r="B1161" s="677">
        <v>1159</v>
      </c>
      <c r="C1161" s="545" t="str">
        <f ca="1">IF(H1161="","Резерв",CONCATENATE(INDIRECT(ADDRESS(3+ТС!H1161,2,1,0,"ЗДВ"),FALSE)," - моментный выключатель закрытия"))</f>
        <v xml:space="preserve"> - моментный выключатель закрытия</v>
      </c>
      <c r="D1161" s="645"/>
      <c r="E1161" s="645" t="s">
        <v>71</v>
      </c>
      <c r="F1161" s="645" t="s">
        <v>64</v>
      </c>
      <c r="G1161" s="645" t="s">
        <v>1359</v>
      </c>
      <c r="H1161" s="644">
        <v>30</v>
      </c>
      <c r="I1161" s="293">
        <v>5254</v>
      </c>
    </row>
    <row r="1162" spans="1:9" x14ac:dyDescent="0.25">
      <c r="A1162" s="182" t="s">
        <v>4094</v>
      </c>
      <c r="B1162" s="677">
        <v>1160</v>
      </c>
      <c r="C1162" s="545" t="str">
        <f ca="1">IF(H1162="","Резерв",CONCATENATE(INDIRECT(ADDRESS(3+ТС!H1162,2,1,0,"ЗДВ"),FALSE)," - сработала муфта"))</f>
        <v>Резерв</v>
      </c>
      <c r="D1162" s="645"/>
      <c r="E1162" s="645" t="s">
        <v>71</v>
      </c>
      <c r="F1162" s="645" t="s">
        <v>64</v>
      </c>
      <c r="G1162" s="645" t="s">
        <v>653</v>
      </c>
      <c r="H1162" s="644"/>
      <c r="I1162" s="293">
        <v>5255</v>
      </c>
    </row>
    <row r="1163" spans="1:9" x14ac:dyDescent="0.25">
      <c r="A1163" s="182" t="s">
        <v>4095</v>
      </c>
      <c r="B1163" s="677">
        <v>1161</v>
      </c>
      <c r="C1163" s="545" t="str">
        <f ca="1">IF(H1163="","Резерв",CONCATENATE(INDIRECT(ADDRESS(3+ТС!H1163,2,1,0,"ЗДВ"),FALSE)," - неисправность"))</f>
        <v xml:space="preserve"> - неисправность</v>
      </c>
      <c r="D1163" s="645"/>
      <c r="E1163" s="645" t="s">
        <v>71</v>
      </c>
      <c r="F1163" s="645" t="s">
        <v>64</v>
      </c>
      <c r="G1163" s="645" t="s">
        <v>651</v>
      </c>
      <c r="H1163" s="644">
        <v>30</v>
      </c>
      <c r="I1163" s="293">
        <v>5256</v>
      </c>
    </row>
    <row r="1164" spans="1:9" x14ac:dyDescent="0.25">
      <c r="A1164" s="182" t="s">
        <v>4096</v>
      </c>
      <c r="B1164" s="677">
        <v>1162</v>
      </c>
      <c r="C1164" s="545" t="str">
        <f ca="1">IF(H1164="","Резерв",CONCATENATE(INDIRECT(ADDRESS(3+ТС!H1164,2,1,0,"ЗДВ"),FALSE)," - авария"))</f>
        <v xml:space="preserve"> - авария</v>
      </c>
      <c r="D1164" s="645"/>
      <c r="E1164" s="645" t="s">
        <v>71</v>
      </c>
      <c r="F1164" s="645" t="s">
        <v>64</v>
      </c>
      <c r="G1164" s="645" t="s">
        <v>505</v>
      </c>
      <c r="H1164" s="644">
        <v>30</v>
      </c>
      <c r="I1164" s="293">
        <v>5257</v>
      </c>
    </row>
    <row r="1165" spans="1:9" x14ac:dyDescent="0.25">
      <c r="A1165" s="182" t="s">
        <v>4097</v>
      </c>
      <c r="B1165" s="677">
        <v>1163</v>
      </c>
      <c r="C1165" s="545" t="str">
        <f ca="1">IF(H1165="","Резерв",CONCATENATE(INDIRECT(ADDRESS(3+ТС!H1165,2,1,0,"ЗДВ"),FALSE)," - самопроизвольное открытие"))</f>
        <v>Резерв</v>
      </c>
      <c r="D1165" s="645"/>
      <c r="E1165" s="645" t="s">
        <v>71</v>
      </c>
      <c r="F1165" s="645" t="s">
        <v>64</v>
      </c>
      <c r="G1165" s="645" t="s">
        <v>657</v>
      </c>
      <c r="H1165" s="644"/>
      <c r="I1165" s="293">
        <v>5258</v>
      </c>
    </row>
    <row r="1166" spans="1:9" x14ac:dyDescent="0.25">
      <c r="A1166" s="182" t="s">
        <v>4098</v>
      </c>
      <c r="B1166" s="677">
        <v>1164</v>
      </c>
      <c r="C1166" s="545" t="str">
        <f ca="1">IF(H1166="","Резерв",CONCATENATE(INDIRECT(ADDRESS(3+ТС!H1166,2,1,0,"ЗДВ"),FALSE)," - самопроизвольное закрытие"))</f>
        <v>Резерв</v>
      </c>
      <c r="D1166" s="645"/>
      <c r="E1166" s="645" t="s">
        <v>71</v>
      </c>
      <c r="F1166" s="645" t="s">
        <v>64</v>
      </c>
      <c r="G1166" s="645" t="s">
        <v>658</v>
      </c>
      <c r="H1166" s="644"/>
      <c r="I1166" s="293">
        <v>5259</v>
      </c>
    </row>
    <row r="1167" spans="1:9" x14ac:dyDescent="0.25">
      <c r="A1167" s="182" t="s">
        <v>4099</v>
      </c>
      <c r="B1167" s="677">
        <v>1165</v>
      </c>
      <c r="C1167" s="545" t="str">
        <f ca="1">IF(H1167="","Резерв",CONCATENATE(INDIRECT(ADDRESS(3+ТС!H1167,2,1,0,"ЗДВ"),FALSE)," - открыта"))</f>
        <v xml:space="preserve"> - открыта</v>
      </c>
      <c r="D1167" s="645"/>
      <c r="E1167" s="645" t="s">
        <v>71</v>
      </c>
      <c r="F1167" s="645" t="s">
        <v>64</v>
      </c>
      <c r="G1167" s="645" t="s">
        <v>638</v>
      </c>
      <c r="H1167" s="644">
        <v>31</v>
      </c>
      <c r="I1167" s="293">
        <v>5260</v>
      </c>
    </row>
    <row r="1168" spans="1:9" x14ac:dyDescent="0.25">
      <c r="A1168" s="182" t="s">
        <v>4100</v>
      </c>
      <c r="B1168" s="677">
        <v>1166</v>
      </c>
      <c r="C1168" s="545" t="str">
        <f ca="1">IF(H1168="","Резерв",CONCATENATE(INDIRECT(ADDRESS(3+ТС!H1168,2,1,0,"ЗДВ"),FALSE)," - закрыта"))</f>
        <v xml:space="preserve"> - закрыта</v>
      </c>
      <c r="D1168" s="645"/>
      <c r="E1168" s="645" t="s">
        <v>71</v>
      </c>
      <c r="F1168" s="645" t="s">
        <v>64</v>
      </c>
      <c r="G1168" s="645" t="s">
        <v>639</v>
      </c>
      <c r="H1168" s="644">
        <v>31</v>
      </c>
      <c r="I1168" s="293">
        <v>5261</v>
      </c>
    </row>
    <row r="1169" spans="1:9" x14ac:dyDescent="0.25">
      <c r="A1169" s="182" t="s">
        <v>4101</v>
      </c>
      <c r="B1169" s="677">
        <v>1167</v>
      </c>
      <c r="C1169" s="545" t="str">
        <f ca="1">IF(H1169="","Резерв",CONCATENATE(INDIRECT(ADDRESS(3+ТС!H1169,2,1,0,"ЗДВ"),FALSE)," - открывается"))</f>
        <v xml:space="preserve"> - открывается</v>
      </c>
      <c r="D1169" s="645"/>
      <c r="E1169" s="645" t="s">
        <v>71</v>
      </c>
      <c r="F1169" s="645" t="s">
        <v>64</v>
      </c>
      <c r="G1169" s="645" t="s">
        <v>637</v>
      </c>
      <c r="H1169" s="644">
        <v>31</v>
      </c>
      <c r="I1169" s="293">
        <v>5262</v>
      </c>
    </row>
    <row r="1170" spans="1:9" x14ac:dyDescent="0.25">
      <c r="A1170" s="182" t="s">
        <v>4102</v>
      </c>
      <c r="B1170" s="677">
        <v>1168</v>
      </c>
      <c r="C1170" s="545" t="str">
        <f ca="1">IF(H1170="","Резерв",CONCATENATE(INDIRECT(ADDRESS(3+ТС!H1170,2,1,0,"ЗДВ"),FALSE)," - закрывается"))</f>
        <v xml:space="preserve"> - закрывается</v>
      </c>
      <c r="D1170" s="645"/>
      <c r="E1170" s="645" t="s">
        <v>71</v>
      </c>
      <c r="F1170" s="645" t="s">
        <v>64</v>
      </c>
      <c r="G1170" s="645" t="s">
        <v>504</v>
      </c>
      <c r="H1170" s="644">
        <v>31</v>
      </c>
      <c r="I1170" s="293">
        <v>5263</v>
      </c>
    </row>
    <row r="1171" spans="1:9" x14ac:dyDescent="0.25">
      <c r="A1171" s="182" t="s">
        <v>4103</v>
      </c>
      <c r="B1171" s="677">
        <v>1169</v>
      </c>
      <c r="C1171" s="545" t="str">
        <f ca="1">IF(H1171="","Резерв",CONCATENATE(INDIRECT(ADDRESS(3+ТС!H1171,2,1,0,"ЗДВ"),FALSE)," - промежуточное положение"))</f>
        <v xml:space="preserve"> - промежуточное положение</v>
      </c>
      <c r="D1171" s="645"/>
      <c r="E1171" s="645" t="s">
        <v>71</v>
      </c>
      <c r="F1171" s="645" t="s">
        <v>64</v>
      </c>
      <c r="G1171" s="645" t="s">
        <v>503</v>
      </c>
      <c r="H1171" s="644">
        <v>31</v>
      </c>
      <c r="I1171" s="293">
        <v>5264</v>
      </c>
    </row>
    <row r="1172" spans="1:9" x14ac:dyDescent="0.25">
      <c r="A1172" s="182" t="s">
        <v>4104</v>
      </c>
      <c r="B1172" s="677">
        <v>1170</v>
      </c>
      <c r="C1172" s="545" t="str">
        <f ca="1">IF(H1172="","Резерв",CONCATENATE(INDIRECT(ADDRESS(3+ТС!H1172,2,1,0,"ЗДВ"),FALSE)," - контроль наличия напр. упр."))</f>
        <v xml:space="preserve"> - контроль наличия напр. упр.</v>
      </c>
      <c r="D1172" s="645"/>
      <c r="E1172" s="645" t="s">
        <v>71</v>
      </c>
      <c r="F1172" s="645" t="s">
        <v>64</v>
      </c>
      <c r="G1172" s="645" t="s">
        <v>648</v>
      </c>
      <c r="H1172" s="644">
        <v>31</v>
      </c>
      <c r="I1172" s="293">
        <v>5265</v>
      </c>
    </row>
    <row r="1173" spans="1:9" x14ac:dyDescent="0.25">
      <c r="A1173" s="182" t="s">
        <v>4105</v>
      </c>
      <c r="B1173" s="677">
        <v>1171</v>
      </c>
      <c r="C1173" s="545" t="str">
        <f ca="1">IF(H1173="","Резерв",CONCATENATE(INDIRECT(ADDRESS(3+ТС!H1173,2,1,0,"ЗДВ"),FALSE)," - режим управления дистанционный"))</f>
        <v>Резерв</v>
      </c>
      <c r="D1173" s="645"/>
      <c r="E1173" s="645" t="s">
        <v>71</v>
      </c>
      <c r="F1173" s="645" t="s">
        <v>64</v>
      </c>
      <c r="G1173" s="645" t="s">
        <v>642</v>
      </c>
      <c r="H1173" s="644"/>
      <c r="I1173" s="293">
        <v>5266</v>
      </c>
    </row>
    <row r="1174" spans="1:9" x14ac:dyDescent="0.25">
      <c r="A1174" s="182" t="s">
        <v>4106</v>
      </c>
      <c r="B1174" s="677">
        <v>1172</v>
      </c>
      <c r="C1174" s="545" t="str">
        <f ca="1">IF(H1174="","Резерв",CONCATENATE(INDIRECT(ADDRESS(3+ТС!H1174,2,1,0,"ЗДВ"),FALSE)," - включен режим имитации"))</f>
        <v xml:space="preserve"> - включен режим имитации</v>
      </c>
      <c r="D1174" s="645"/>
      <c r="E1174" s="645" t="s">
        <v>71</v>
      </c>
      <c r="F1174" s="645" t="s">
        <v>64</v>
      </c>
      <c r="G1174" s="645" t="s">
        <v>478</v>
      </c>
      <c r="H1174" s="644">
        <v>31</v>
      </c>
      <c r="I1174" s="293">
        <v>5267</v>
      </c>
    </row>
    <row r="1175" spans="1:9" x14ac:dyDescent="0.25">
      <c r="A1175" s="182" t="s">
        <v>4107</v>
      </c>
      <c r="B1175" s="677">
        <v>1173</v>
      </c>
      <c r="C1175" s="545" t="str">
        <f ca="1">IF(H1175="","Резерв",CONCATENATE(INDIRECT(ADDRESS(3+ТС!H1175,2,1,0,"ЗДВ"),FALSE)," - невыполнение команды открыть"))</f>
        <v xml:space="preserve"> - невыполнение команды открыть</v>
      </c>
      <c r="D1175" s="645"/>
      <c r="E1175" s="645" t="s">
        <v>71</v>
      </c>
      <c r="F1175" s="645" t="s">
        <v>64</v>
      </c>
      <c r="G1175" s="645" t="s">
        <v>654</v>
      </c>
      <c r="H1175" s="644">
        <v>31</v>
      </c>
      <c r="I1175" s="293">
        <v>5268</v>
      </c>
    </row>
    <row r="1176" spans="1:9" x14ac:dyDescent="0.25">
      <c r="A1176" s="182" t="s">
        <v>4108</v>
      </c>
      <c r="B1176" s="677">
        <v>1174</v>
      </c>
      <c r="C1176" s="545" t="str">
        <f ca="1">IF(H1176="","Резерв",CONCATENATE(INDIRECT(ADDRESS(3+ТС!H1176,2,1,0,"ЗДВ"),FALSE)," - невыполнение команды закрыть"))</f>
        <v xml:space="preserve"> - невыполнение команды закрыть</v>
      </c>
      <c r="D1176" s="645"/>
      <c r="E1176" s="645" t="s">
        <v>71</v>
      </c>
      <c r="F1176" s="645" t="s">
        <v>64</v>
      </c>
      <c r="G1176" s="645" t="s">
        <v>655</v>
      </c>
      <c r="H1176" s="644">
        <v>31</v>
      </c>
      <c r="I1176" s="293">
        <v>5269</v>
      </c>
    </row>
    <row r="1177" spans="1:9" x14ac:dyDescent="0.25">
      <c r="A1177" s="182" t="s">
        <v>4109</v>
      </c>
      <c r="B1177" s="677">
        <v>1175</v>
      </c>
      <c r="C1177" s="545" t="str">
        <f ca="1">IF(H1177="","Резерв",CONCATENATE(INDIRECT(ADDRESS(3+ТС!H1177,2,1,0,"ЗДВ"),FALSE)," - невыполнение команды стоп"))</f>
        <v xml:space="preserve"> - невыполнение команды стоп</v>
      </c>
      <c r="D1177" s="645"/>
      <c r="E1177" s="645" t="s">
        <v>71</v>
      </c>
      <c r="F1177" s="645" t="s">
        <v>64</v>
      </c>
      <c r="G1177" s="645" t="s">
        <v>656</v>
      </c>
      <c r="H1177" s="644">
        <v>31</v>
      </c>
      <c r="I1177" s="293">
        <v>5270</v>
      </c>
    </row>
    <row r="1178" spans="1:9" x14ac:dyDescent="0.25">
      <c r="A1178" s="182" t="s">
        <v>4110</v>
      </c>
      <c r="B1178" s="677">
        <v>1176</v>
      </c>
      <c r="C1178" s="545" t="str">
        <f ca="1">IF(H1178="","Резерв",CONCATENATE(INDIRECT(ADDRESS(3+ТС!H1178,2,1,0,"ЗДВ"),FALSE)," - моментный выключатель открытия"))</f>
        <v>Резерв</v>
      </c>
      <c r="D1178" s="645"/>
      <c r="E1178" s="645" t="s">
        <v>71</v>
      </c>
      <c r="F1178" s="645" t="s">
        <v>64</v>
      </c>
      <c r="G1178" s="645" t="s">
        <v>1358</v>
      </c>
      <c r="H1178" s="644"/>
      <c r="I1178" s="293">
        <v>5271</v>
      </c>
    </row>
    <row r="1179" spans="1:9" x14ac:dyDescent="0.25">
      <c r="A1179" s="182" t="s">
        <v>4111</v>
      </c>
      <c r="B1179" s="677">
        <v>1177</v>
      </c>
      <c r="C1179" s="545" t="str">
        <f ca="1">IF(H1179="","Резерв",CONCATENATE(INDIRECT(ADDRESS(3+ТС!H1179,2,1,0,"ЗДВ"),FALSE)," - моментный выключатель закрытия"))</f>
        <v>Резерв</v>
      </c>
      <c r="D1179" s="645"/>
      <c r="E1179" s="645" t="s">
        <v>71</v>
      </c>
      <c r="F1179" s="645" t="s">
        <v>64</v>
      </c>
      <c r="G1179" s="645" t="s">
        <v>1359</v>
      </c>
      <c r="H1179" s="644"/>
      <c r="I1179" s="293">
        <v>5272</v>
      </c>
    </row>
    <row r="1180" spans="1:9" x14ac:dyDescent="0.25">
      <c r="A1180" s="182" t="s">
        <v>4112</v>
      </c>
      <c r="B1180" s="677">
        <v>1178</v>
      </c>
      <c r="C1180" s="545" t="str">
        <f ca="1">IF(H1180="","Резерв",CONCATENATE(INDIRECT(ADDRESS(3+ТС!H1180,2,1,0,"ЗДВ"),FALSE)," - сработала муфта"))</f>
        <v xml:space="preserve"> - сработала муфта</v>
      </c>
      <c r="D1180" s="645"/>
      <c r="E1180" s="645" t="s">
        <v>71</v>
      </c>
      <c r="F1180" s="645" t="s">
        <v>64</v>
      </c>
      <c r="G1180" s="645" t="s">
        <v>653</v>
      </c>
      <c r="H1180" s="644">
        <v>31</v>
      </c>
      <c r="I1180" s="293">
        <v>5273</v>
      </c>
    </row>
    <row r="1181" spans="1:9" x14ac:dyDescent="0.25">
      <c r="A1181" s="182" t="s">
        <v>4113</v>
      </c>
      <c r="B1181" s="677">
        <v>1179</v>
      </c>
      <c r="C1181" s="545" t="str">
        <f ca="1">IF(H1181="","Резерв",CONCATENATE(INDIRECT(ADDRESS(3+ТС!H1181,2,1,0,"ЗДВ"),FALSE)," - неисправность"))</f>
        <v xml:space="preserve"> - неисправность</v>
      </c>
      <c r="D1181" s="645"/>
      <c r="E1181" s="645" t="s">
        <v>71</v>
      </c>
      <c r="F1181" s="645" t="s">
        <v>64</v>
      </c>
      <c r="G1181" s="645" t="s">
        <v>651</v>
      </c>
      <c r="H1181" s="644">
        <v>31</v>
      </c>
      <c r="I1181" s="293">
        <v>5274</v>
      </c>
    </row>
    <row r="1182" spans="1:9" x14ac:dyDescent="0.25">
      <c r="A1182" s="182" t="s">
        <v>4114</v>
      </c>
      <c r="B1182" s="677">
        <v>1180</v>
      </c>
      <c r="C1182" s="545" t="str">
        <f ca="1">IF(H1182="","Резерв",CONCATENATE(INDIRECT(ADDRESS(3+ТС!H1182,2,1,0,"ЗДВ"),FALSE)," - авария"))</f>
        <v xml:space="preserve"> - авария</v>
      </c>
      <c r="D1182" s="645"/>
      <c r="E1182" s="645" t="s">
        <v>71</v>
      </c>
      <c r="F1182" s="645" t="s">
        <v>64</v>
      </c>
      <c r="G1182" s="645" t="s">
        <v>505</v>
      </c>
      <c r="H1182" s="644">
        <v>31</v>
      </c>
      <c r="I1182" s="293">
        <v>5275</v>
      </c>
    </row>
    <row r="1183" spans="1:9" x14ac:dyDescent="0.25">
      <c r="A1183" s="182" t="s">
        <v>4115</v>
      </c>
      <c r="B1183" s="677">
        <v>1181</v>
      </c>
      <c r="C1183" s="545" t="str">
        <f ca="1">IF(H1183="","Резерв",CONCATENATE(INDIRECT(ADDRESS(3+ТС!H1183,2,1,0,"ЗДВ"),FALSE)," - самопроизвольное открытие"))</f>
        <v>Резерв</v>
      </c>
      <c r="D1183" s="645"/>
      <c r="E1183" s="645" t="s">
        <v>71</v>
      </c>
      <c r="F1183" s="645" t="s">
        <v>64</v>
      </c>
      <c r="G1183" s="645" t="s">
        <v>657</v>
      </c>
      <c r="H1183" s="644"/>
      <c r="I1183" s="293">
        <v>5276</v>
      </c>
    </row>
    <row r="1184" spans="1:9" x14ac:dyDescent="0.25">
      <c r="A1184" s="182" t="s">
        <v>4116</v>
      </c>
      <c r="B1184" s="677">
        <v>1182</v>
      </c>
      <c r="C1184" s="545" t="str">
        <f ca="1">IF(H1184="","Резерв",CONCATENATE(INDIRECT(ADDRESS(3+ТС!H1184,2,1,0,"ЗДВ"),FALSE)," - самопроизвольное закрытие"))</f>
        <v>Резерв</v>
      </c>
      <c r="D1184" s="645"/>
      <c r="E1184" s="645" t="s">
        <v>71</v>
      </c>
      <c r="F1184" s="645" t="s">
        <v>64</v>
      </c>
      <c r="G1184" s="645" t="s">
        <v>658</v>
      </c>
      <c r="H1184" s="644"/>
      <c r="I1184" s="293">
        <v>5277</v>
      </c>
    </row>
    <row r="1185" spans="1:9" x14ac:dyDescent="0.25">
      <c r="A1185" s="182" t="s">
        <v>4117</v>
      </c>
      <c r="B1185" s="677">
        <v>1183</v>
      </c>
      <c r="C1185" s="545" t="str">
        <f ca="1">IF(H1185="","Резерв",CONCATENATE(INDIRECT(ADDRESS(3+ТС!H1185,2,1,0,"ЗДВ"),FALSE)," - открыта"))</f>
        <v xml:space="preserve"> - открыта</v>
      </c>
      <c r="D1185" s="645"/>
      <c r="E1185" s="645" t="s">
        <v>71</v>
      </c>
      <c r="F1185" s="645" t="s">
        <v>64</v>
      </c>
      <c r="G1185" s="645" t="s">
        <v>638</v>
      </c>
      <c r="H1185" s="644">
        <v>32</v>
      </c>
      <c r="I1185" s="293">
        <v>5278</v>
      </c>
    </row>
    <row r="1186" spans="1:9" x14ac:dyDescent="0.25">
      <c r="A1186" s="182" t="s">
        <v>4118</v>
      </c>
      <c r="B1186" s="677">
        <v>1184</v>
      </c>
      <c r="C1186" s="545" t="str">
        <f ca="1">IF(H1186="","Резерв",CONCATENATE(INDIRECT(ADDRESS(3+ТС!H1186,2,1,0,"ЗДВ"),FALSE)," - закрыта"))</f>
        <v xml:space="preserve"> - закрыта</v>
      </c>
      <c r="D1186" s="645"/>
      <c r="E1186" s="645" t="s">
        <v>71</v>
      </c>
      <c r="F1186" s="645" t="s">
        <v>64</v>
      </c>
      <c r="G1186" s="645" t="s">
        <v>639</v>
      </c>
      <c r="H1186" s="644">
        <v>32</v>
      </c>
      <c r="I1186" s="293">
        <v>5279</v>
      </c>
    </row>
    <row r="1187" spans="1:9" x14ac:dyDescent="0.25">
      <c r="A1187" s="182" t="s">
        <v>4119</v>
      </c>
      <c r="B1187" s="677">
        <v>1185</v>
      </c>
      <c r="C1187" s="545" t="str">
        <f ca="1">IF(H1187="","Резерв",CONCATENATE(INDIRECT(ADDRESS(3+ТС!H1187,2,1,0,"ЗДВ"),FALSE)," - открывается"))</f>
        <v xml:space="preserve"> - открывается</v>
      </c>
      <c r="D1187" s="645"/>
      <c r="E1187" s="645" t="s">
        <v>71</v>
      </c>
      <c r="F1187" s="645" t="s">
        <v>64</v>
      </c>
      <c r="G1187" s="645" t="s">
        <v>637</v>
      </c>
      <c r="H1187" s="644">
        <v>32</v>
      </c>
      <c r="I1187" s="293">
        <v>5280</v>
      </c>
    </row>
    <row r="1188" spans="1:9" x14ac:dyDescent="0.25">
      <c r="A1188" s="182" t="s">
        <v>4120</v>
      </c>
      <c r="B1188" s="677">
        <v>1186</v>
      </c>
      <c r="C1188" s="545" t="str">
        <f ca="1">IF(H1188="","Резерв",CONCATENATE(INDIRECT(ADDRESS(3+ТС!H1188,2,1,0,"ЗДВ"),FALSE)," - закрывается"))</f>
        <v xml:space="preserve"> - закрывается</v>
      </c>
      <c r="D1188" s="645"/>
      <c r="E1188" s="645" t="s">
        <v>71</v>
      </c>
      <c r="F1188" s="645" t="s">
        <v>64</v>
      </c>
      <c r="G1188" s="645" t="s">
        <v>504</v>
      </c>
      <c r="H1188" s="644">
        <v>32</v>
      </c>
      <c r="I1188" s="293">
        <v>5281</v>
      </c>
    </row>
    <row r="1189" spans="1:9" x14ac:dyDescent="0.25">
      <c r="A1189" s="182" t="s">
        <v>4121</v>
      </c>
      <c r="B1189" s="677">
        <v>1187</v>
      </c>
      <c r="C1189" s="545" t="str">
        <f ca="1">IF(H1189="","Резерв",CONCATENATE(INDIRECT(ADDRESS(3+ТС!H1189,2,1,0,"ЗДВ"),FALSE)," - промежуточное положение"))</f>
        <v xml:space="preserve"> - промежуточное положение</v>
      </c>
      <c r="D1189" s="645"/>
      <c r="E1189" s="645" t="s">
        <v>71</v>
      </c>
      <c r="F1189" s="645" t="s">
        <v>64</v>
      </c>
      <c r="G1189" s="645" t="s">
        <v>503</v>
      </c>
      <c r="H1189" s="644">
        <v>32</v>
      </c>
      <c r="I1189" s="293">
        <v>5282</v>
      </c>
    </row>
    <row r="1190" spans="1:9" x14ac:dyDescent="0.25">
      <c r="A1190" s="182" t="s">
        <v>4122</v>
      </c>
      <c r="B1190" s="677">
        <v>1188</v>
      </c>
      <c r="C1190" s="545" t="str">
        <f ca="1">IF(H1190="","Резерв",CONCATENATE(INDIRECT(ADDRESS(3+ТС!H1190,2,1,0,"ЗДВ"),FALSE)," - контроль наличия напр. упр."))</f>
        <v xml:space="preserve"> - контроль наличия напр. упр.</v>
      </c>
      <c r="D1190" s="645"/>
      <c r="E1190" s="645" t="s">
        <v>71</v>
      </c>
      <c r="F1190" s="645" t="s">
        <v>64</v>
      </c>
      <c r="G1190" s="645" t="s">
        <v>648</v>
      </c>
      <c r="H1190" s="644">
        <v>32</v>
      </c>
      <c r="I1190" s="293">
        <v>5283</v>
      </c>
    </row>
    <row r="1191" spans="1:9" x14ac:dyDescent="0.25">
      <c r="A1191" s="182" t="s">
        <v>4123</v>
      </c>
      <c r="B1191" s="677">
        <v>1189</v>
      </c>
      <c r="C1191" s="545" t="str">
        <f ca="1">IF(H1191="","Резерв",CONCATENATE(INDIRECT(ADDRESS(3+ТС!H1191,2,1,0,"ЗДВ"),FALSE)," - режим управления дистанционный"))</f>
        <v>Резерв</v>
      </c>
      <c r="D1191" s="645"/>
      <c r="E1191" s="645" t="s">
        <v>71</v>
      </c>
      <c r="F1191" s="645" t="s">
        <v>64</v>
      </c>
      <c r="G1191" s="645" t="s">
        <v>642</v>
      </c>
      <c r="H1191" s="644"/>
      <c r="I1191" s="293">
        <v>5284</v>
      </c>
    </row>
    <row r="1192" spans="1:9" x14ac:dyDescent="0.25">
      <c r="A1192" s="182" t="s">
        <v>4124</v>
      </c>
      <c r="B1192" s="677">
        <v>1190</v>
      </c>
      <c r="C1192" s="545" t="str">
        <f ca="1">IF(H1192="","Резерв",CONCATENATE(INDIRECT(ADDRESS(3+ТС!H1192,2,1,0,"ЗДВ"),FALSE)," - включен режим имитации"))</f>
        <v xml:space="preserve"> - включен режим имитации</v>
      </c>
      <c r="D1192" s="645"/>
      <c r="E1192" s="645" t="s">
        <v>71</v>
      </c>
      <c r="F1192" s="645" t="s">
        <v>64</v>
      </c>
      <c r="G1192" s="645" t="s">
        <v>478</v>
      </c>
      <c r="H1192" s="644">
        <v>32</v>
      </c>
      <c r="I1192" s="293">
        <v>5285</v>
      </c>
    </row>
    <row r="1193" spans="1:9" x14ac:dyDescent="0.25">
      <c r="A1193" s="182" t="s">
        <v>4125</v>
      </c>
      <c r="B1193" s="677">
        <v>1191</v>
      </c>
      <c r="C1193" s="545" t="str">
        <f ca="1">IF(H1193="","Резерв",CONCATENATE(INDIRECT(ADDRESS(3+ТС!H1193,2,1,0,"ЗДВ"),FALSE)," - невыполнение команды открыть"))</f>
        <v xml:space="preserve"> - невыполнение команды открыть</v>
      </c>
      <c r="D1193" s="645"/>
      <c r="E1193" s="645" t="s">
        <v>71</v>
      </c>
      <c r="F1193" s="645" t="s">
        <v>64</v>
      </c>
      <c r="G1193" s="645" t="s">
        <v>654</v>
      </c>
      <c r="H1193" s="644">
        <v>32</v>
      </c>
      <c r="I1193" s="293">
        <v>5286</v>
      </c>
    </row>
    <row r="1194" spans="1:9" x14ac:dyDescent="0.25">
      <c r="A1194" s="182" t="s">
        <v>4126</v>
      </c>
      <c r="B1194" s="677">
        <v>1192</v>
      </c>
      <c r="C1194" s="545" t="str">
        <f ca="1">IF(H1194="","Резерв",CONCATENATE(INDIRECT(ADDRESS(3+ТС!H1194,2,1,0,"ЗДВ"),FALSE)," - невыполнение команды закрыть"))</f>
        <v xml:space="preserve"> - невыполнение команды закрыть</v>
      </c>
      <c r="D1194" s="645"/>
      <c r="E1194" s="645" t="s">
        <v>71</v>
      </c>
      <c r="F1194" s="645" t="s">
        <v>64</v>
      </c>
      <c r="G1194" s="645" t="s">
        <v>655</v>
      </c>
      <c r="H1194" s="644">
        <v>32</v>
      </c>
      <c r="I1194" s="293">
        <v>5287</v>
      </c>
    </row>
    <row r="1195" spans="1:9" x14ac:dyDescent="0.25">
      <c r="A1195" s="182" t="s">
        <v>4127</v>
      </c>
      <c r="B1195" s="677">
        <v>1193</v>
      </c>
      <c r="C1195" s="545" t="str">
        <f ca="1">IF(H1195="","Резерв",CONCATENATE(INDIRECT(ADDRESS(3+ТС!H1195,2,1,0,"ЗДВ"),FALSE)," - невыполнение команды стоп"))</f>
        <v xml:space="preserve"> - невыполнение команды стоп</v>
      </c>
      <c r="D1195" s="645"/>
      <c r="E1195" s="645" t="s">
        <v>71</v>
      </c>
      <c r="F1195" s="645" t="s">
        <v>64</v>
      </c>
      <c r="G1195" s="645" t="s">
        <v>656</v>
      </c>
      <c r="H1195" s="644">
        <v>32</v>
      </c>
      <c r="I1195" s="293">
        <v>5288</v>
      </c>
    </row>
    <row r="1196" spans="1:9" x14ac:dyDescent="0.25">
      <c r="A1196" s="182" t="s">
        <v>4128</v>
      </c>
      <c r="B1196" s="677">
        <v>1194</v>
      </c>
      <c r="C1196" s="545" t="str">
        <f ca="1">IF(H1196="","Резерв",CONCATENATE(INDIRECT(ADDRESS(3+ТС!H1196,2,1,0,"ЗДВ"),FALSE)," - моментный выключатель открытия"))</f>
        <v xml:space="preserve"> - моментный выключатель открытия</v>
      </c>
      <c r="D1196" s="645"/>
      <c r="E1196" s="645" t="s">
        <v>71</v>
      </c>
      <c r="F1196" s="645" t="s">
        <v>64</v>
      </c>
      <c r="G1196" s="645" t="s">
        <v>1358</v>
      </c>
      <c r="H1196" s="644">
        <v>32</v>
      </c>
      <c r="I1196" s="293">
        <v>5289</v>
      </c>
    </row>
    <row r="1197" spans="1:9" x14ac:dyDescent="0.25">
      <c r="A1197" s="182" t="s">
        <v>4129</v>
      </c>
      <c r="B1197" s="677">
        <v>1195</v>
      </c>
      <c r="C1197" s="545" t="str">
        <f ca="1">IF(H1197="","Резерв",CONCATENATE(INDIRECT(ADDRESS(3+ТС!H1197,2,1,0,"ЗДВ"),FALSE)," - моментный выключатель закрытия"))</f>
        <v xml:space="preserve"> - моментный выключатель закрытия</v>
      </c>
      <c r="D1197" s="645"/>
      <c r="E1197" s="645" t="s">
        <v>71</v>
      </c>
      <c r="F1197" s="645" t="s">
        <v>64</v>
      </c>
      <c r="G1197" s="645" t="s">
        <v>1359</v>
      </c>
      <c r="H1197" s="644">
        <v>32</v>
      </c>
      <c r="I1197" s="293">
        <v>5290</v>
      </c>
    </row>
    <row r="1198" spans="1:9" x14ac:dyDescent="0.25">
      <c r="A1198" s="182" t="s">
        <v>4130</v>
      </c>
      <c r="B1198" s="677">
        <v>1196</v>
      </c>
      <c r="C1198" s="545" t="str">
        <f ca="1">IF(H1198="","Резерв",CONCATENATE(INDIRECT(ADDRESS(3+ТС!H1198,2,1,0,"ЗДВ"),FALSE)," - сработала муфта"))</f>
        <v>Резерв</v>
      </c>
      <c r="D1198" s="645"/>
      <c r="E1198" s="645" t="s">
        <v>71</v>
      </c>
      <c r="F1198" s="645" t="s">
        <v>64</v>
      </c>
      <c r="G1198" s="645" t="s">
        <v>653</v>
      </c>
      <c r="H1198" s="644"/>
      <c r="I1198" s="293">
        <v>5291</v>
      </c>
    </row>
    <row r="1199" spans="1:9" x14ac:dyDescent="0.25">
      <c r="A1199" s="182" t="s">
        <v>4131</v>
      </c>
      <c r="B1199" s="677">
        <v>1197</v>
      </c>
      <c r="C1199" s="545" t="str">
        <f ca="1">IF(H1199="","Резерв",CONCATENATE(INDIRECT(ADDRESS(3+ТС!H1199,2,1,0,"ЗДВ"),FALSE)," - неисправность"))</f>
        <v xml:space="preserve"> - неисправность</v>
      </c>
      <c r="D1199" s="645"/>
      <c r="E1199" s="645" t="s">
        <v>71</v>
      </c>
      <c r="F1199" s="645" t="s">
        <v>64</v>
      </c>
      <c r="G1199" s="645" t="s">
        <v>651</v>
      </c>
      <c r="H1199" s="644">
        <v>32</v>
      </c>
      <c r="I1199" s="293">
        <v>5292</v>
      </c>
    </row>
    <row r="1200" spans="1:9" x14ac:dyDescent="0.25">
      <c r="A1200" s="182" t="s">
        <v>4132</v>
      </c>
      <c r="B1200" s="677">
        <v>1198</v>
      </c>
      <c r="C1200" s="545" t="str">
        <f ca="1">IF(H1200="","Резерв",CONCATENATE(INDIRECT(ADDRESS(3+ТС!H1200,2,1,0,"ЗДВ"),FALSE)," - авария"))</f>
        <v xml:space="preserve"> - авария</v>
      </c>
      <c r="D1200" s="645"/>
      <c r="E1200" s="645" t="s">
        <v>71</v>
      </c>
      <c r="F1200" s="645" t="s">
        <v>64</v>
      </c>
      <c r="G1200" s="645" t="s">
        <v>505</v>
      </c>
      <c r="H1200" s="644">
        <v>32</v>
      </c>
      <c r="I1200" s="293">
        <v>5293</v>
      </c>
    </row>
    <row r="1201" spans="1:9" x14ac:dyDescent="0.25">
      <c r="A1201" s="182" t="s">
        <v>4133</v>
      </c>
      <c r="B1201" s="677">
        <v>1199</v>
      </c>
      <c r="C1201" s="545" t="str">
        <f ca="1">IF(H1201="","Резерв",CONCATENATE(INDIRECT(ADDRESS(3+ТС!H1201,2,1,0,"ЗДВ"),FALSE)," - самопроизвольное открытие"))</f>
        <v>Резерв</v>
      </c>
      <c r="D1201" s="645"/>
      <c r="E1201" s="645" t="s">
        <v>71</v>
      </c>
      <c r="F1201" s="645" t="s">
        <v>64</v>
      </c>
      <c r="G1201" s="645" t="s">
        <v>657</v>
      </c>
      <c r="H1201" s="644"/>
      <c r="I1201" s="293">
        <v>5294</v>
      </c>
    </row>
    <row r="1202" spans="1:9" x14ac:dyDescent="0.25">
      <c r="A1202" s="182" t="s">
        <v>4134</v>
      </c>
      <c r="B1202" s="677">
        <v>1200</v>
      </c>
      <c r="C1202" s="545" t="str">
        <f ca="1">IF(H1202="","Резерв",CONCATENATE(INDIRECT(ADDRESS(3+ТС!H1202,2,1,0,"ЗДВ"),FALSE)," - самопроизвольное закрытие"))</f>
        <v>Резерв</v>
      </c>
      <c r="D1202" s="645"/>
      <c r="E1202" s="645" t="s">
        <v>71</v>
      </c>
      <c r="F1202" s="645" t="s">
        <v>64</v>
      </c>
      <c r="G1202" s="645" t="s">
        <v>658</v>
      </c>
      <c r="H1202" s="644"/>
      <c r="I1202" s="293">
        <v>5295</v>
      </c>
    </row>
    <row r="1203" spans="1:9" x14ac:dyDescent="0.25">
      <c r="A1203" s="182" t="s">
        <v>4135</v>
      </c>
      <c r="B1203" s="677">
        <v>1201</v>
      </c>
      <c r="C1203" s="545" t="str">
        <f ca="1">IF(H1203="","Резерв",CONCATENATE(INDIRECT(ADDRESS(3+ТС!H1203,2,1,0,"ЗДВ"),FALSE)," - открыта"))</f>
        <v xml:space="preserve"> - открыта</v>
      </c>
      <c r="D1203" s="645"/>
      <c r="E1203" s="645" t="s">
        <v>71</v>
      </c>
      <c r="F1203" s="645" t="s">
        <v>64</v>
      </c>
      <c r="G1203" s="645" t="s">
        <v>638</v>
      </c>
      <c r="H1203" s="644">
        <v>33</v>
      </c>
      <c r="I1203" s="293">
        <v>5296</v>
      </c>
    </row>
    <row r="1204" spans="1:9" x14ac:dyDescent="0.25">
      <c r="A1204" s="182" t="s">
        <v>4136</v>
      </c>
      <c r="B1204" s="677">
        <v>1202</v>
      </c>
      <c r="C1204" s="545" t="str">
        <f ca="1">IF(H1204="","Резерв",CONCATENATE(INDIRECT(ADDRESS(3+ТС!H1204,2,1,0,"ЗДВ"),FALSE)," - закрыта"))</f>
        <v xml:space="preserve"> - закрыта</v>
      </c>
      <c r="D1204" s="645"/>
      <c r="E1204" s="645" t="s">
        <v>71</v>
      </c>
      <c r="F1204" s="645" t="s">
        <v>64</v>
      </c>
      <c r="G1204" s="645" t="s">
        <v>639</v>
      </c>
      <c r="H1204" s="644">
        <v>33</v>
      </c>
      <c r="I1204" s="293">
        <v>5297</v>
      </c>
    </row>
    <row r="1205" spans="1:9" x14ac:dyDescent="0.25">
      <c r="A1205" s="182" t="s">
        <v>4137</v>
      </c>
      <c r="B1205" s="677">
        <v>1203</v>
      </c>
      <c r="C1205" s="545" t="str">
        <f ca="1">IF(H1205="","Резерв",CONCATENATE(INDIRECT(ADDRESS(3+ТС!H1205,2,1,0,"ЗДВ"),FALSE)," - открывается"))</f>
        <v xml:space="preserve"> - открывается</v>
      </c>
      <c r="D1205" s="645"/>
      <c r="E1205" s="645" t="s">
        <v>71</v>
      </c>
      <c r="F1205" s="645" t="s">
        <v>64</v>
      </c>
      <c r="G1205" s="645" t="s">
        <v>637</v>
      </c>
      <c r="H1205" s="644">
        <v>33</v>
      </c>
      <c r="I1205" s="293">
        <v>5298</v>
      </c>
    </row>
    <row r="1206" spans="1:9" x14ac:dyDescent="0.25">
      <c r="A1206" s="182" t="s">
        <v>4138</v>
      </c>
      <c r="B1206" s="677">
        <v>1204</v>
      </c>
      <c r="C1206" s="545" t="str">
        <f ca="1">IF(H1206="","Резерв",CONCATENATE(INDIRECT(ADDRESS(3+ТС!H1206,2,1,0,"ЗДВ"),FALSE)," - закрывается"))</f>
        <v xml:space="preserve"> - закрывается</v>
      </c>
      <c r="D1206" s="645"/>
      <c r="E1206" s="645" t="s">
        <v>71</v>
      </c>
      <c r="F1206" s="645" t="s">
        <v>64</v>
      </c>
      <c r="G1206" s="645" t="s">
        <v>504</v>
      </c>
      <c r="H1206" s="644">
        <v>33</v>
      </c>
      <c r="I1206" s="293">
        <v>5299</v>
      </c>
    </row>
    <row r="1207" spans="1:9" x14ac:dyDescent="0.25">
      <c r="A1207" s="182" t="s">
        <v>4139</v>
      </c>
      <c r="B1207" s="677">
        <v>1205</v>
      </c>
      <c r="C1207" s="545" t="str">
        <f ca="1">IF(H1207="","Резерв",CONCATENATE(INDIRECT(ADDRESS(3+ТС!H1207,2,1,0,"ЗДВ"),FALSE)," - промежуточное положение"))</f>
        <v xml:space="preserve"> - промежуточное положение</v>
      </c>
      <c r="D1207" s="645"/>
      <c r="E1207" s="645" t="s">
        <v>71</v>
      </c>
      <c r="F1207" s="645" t="s">
        <v>64</v>
      </c>
      <c r="G1207" s="645" t="s">
        <v>503</v>
      </c>
      <c r="H1207" s="644">
        <v>33</v>
      </c>
      <c r="I1207" s="293">
        <v>5300</v>
      </c>
    </row>
    <row r="1208" spans="1:9" x14ac:dyDescent="0.25">
      <c r="A1208" s="182" t="s">
        <v>4140</v>
      </c>
      <c r="B1208" s="677">
        <v>1206</v>
      </c>
      <c r="C1208" s="545" t="str">
        <f ca="1">IF(H1208="","Резерв",CONCATENATE(INDIRECT(ADDRESS(3+ТС!H1208,2,1,0,"ЗДВ"),FALSE)," - контроль наличия напр. упр."))</f>
        <v xml:space="preserve"> - контроль наличия напр. упр.</v>
      </c>
      <c r="D1208" s="645"/>
      <c r="E1208" s="645" t="s">
        <v>71</v>
      </c>
      <c r="F1208" s="645" t="s">
        <v>64</v>
      </c>
      <c r="G1208" s="645" t="s">
        <v>648</v>
      </c>
      <c r="H1208" s="644">
        <v>33</v>
      </c>
      <c r="I1208" s="293">
        <v>5301</v>
      </c>
    </row>
    <row r="1209" spans="1:9" x14ac:dyDescent="0.25">
      <c r="A1209" s="182" t="s">
        <v>4141</v>
      </c>
      <c r="B1209" s="677">
        <v>1207</v>
      </c>
      <c r="C1209" s="545" t="str">
        <f ca="1">IF(H1209="","Резерв",CONCATENATE(INDIRECT(ADDRESS(3+ТС!H1209,2,1,0,"ЗДВ"),FALSE)," - режим управления дистанционный"))</f>
        <v>Резерв</v>
      </c>
      <c r="D1209" s="645"/>
      <c r="E1209" s="645" t="s">
        <v>71</v>
      </c>
      <c r="F1209" s="645" t="s">
        <v>64</v>
      </c>
      <c r="G1209" s="645" t="s">
        <v>642</v>
      </c>
      <c r="H1209" s="644"/>
      <c r="I1209" s="293">
        <v>5302</v>
      </c>
    </row>
    <row r="1210" spans="1:9" x14ac:dyDescent="0.25">
      <c r="A1210" s="182" t="s">
        <v>4142</v>
      </c>
      <c r="B1210" s="677">
        <v>1208</v>
      </c>
      <c r="C1210" s="545" t="str">
        <f ca="1">IF(H1210="","Резерв",CONCATENATE(INDIRECT(ADDRESS(3+ТС!H1210,2,1,0,"ЗДВ"),FALSE)," - включен режим имитации"))</f>
        <v xml:space="preserve"> - включен режим имитации</v>
      </c>
      <c r="D1210" s="645"/>
      <c r="E1210" s="645" t="s">
        <v>71</v>
      </c>
      <c r="F1210" s="645" t="s">
        <v>64</v>
      </c>
      <c r="G1210" s="645" t="s">
        <v>478</v>
      </c>
      <c r="H1210" s="644">
        <v>33</v>
      </c>
      <c r="I1210" s="293">
        <v>5303</v>
      </c>
    </row>
    <row r="1211" spans="1:9" x14ac:dyDescent="0.25">
      <c r="A1211" s="182" t="s">
        <v>4143</v>
      </c>
      <c r="B1211" s="677">
        <v>1209</v>
      </c>
      <c r="C1211" s="545" t="str">
        <f ca="1">IF(H1211="","Резерв",CONCATENATE(INDIRECT(ADDRESS(3+ТС!H1211,2,1,0,"ЗДВ"),FALSE)," - невыполнение команды открыть"))</f>
        <v xml:space="preserve"> - невыполнение команды открыть</v>
      </c>
      <c r="D1211" s="645"/>
      <c r="E1211" s="645" t="s">
        <v>71</v>
      </c>
      <c r="F1211" s="645" t="s">
        <v>64</v>
      </c>
      <c r="G1211" s="645" t="s">
        <v>654</v>
      </c>
      <c r="H1211" s="644">
        <v>33</v>
      </c>
      <c r="I1211" s="293">
        <v>5304</v>
      </c>
    </row>
    <row r="1212" spans="1:9" x14ac:dyDescent="0.25">
      <c r="A1212" s="182" t="s">
        <v>4144</v>
      </c>
      <c r="B1212" s="677">
        <v>1210</v>
      </c>
      <c r="C1212" s="545" t="str">
        <f ca="1">IF(H1212="","Резерв",CONCATENATE(INDIRECT(ADDRESS(3+ТС!H1212,2,1,0,"ЗДВ"),FALSE)," - невыполнение команды закрыть"))</f>
        <v xml:space="preserve"> - невыполнение команды закрыть</v>
      </c>
      <c r="D1212" s="645"/>
      <c r="E1212" s="645" t="s">
        <v>71</v>
      </c>
      <c r="F1212" s="645" t="s">
        <v>64</v>
      </c>
      <c r="G1212" s="645" t="s">
        <v>655</v>
      </c>
      <c r="H1212" s="644">
        <v>33</v>
      </c>
      <c r="I1212" s="293">
        <v>5305</v>
      </c>
    </row>
    <row r="1213" spans="1:9" x14ac:dyDescent="0.25">
      <c r="A1213" s="182" t="s">
        <v>4145</v>
      </c>
      <c r="B1213" s="677">
        <v>1211</v>
      </c>
      <c r="C1213" s="545" t="str">
        <f ca="1">IF(H1213="","Резерв",CONCATENATE(INDIRECT(ADDRESS(3+ТС!H1213,2,1,0,"ЗДВ"),FALSE)," - невыполнение команды стоп"))</f>
        <v xml:space="preserve"> - невыполнение команды стоп</v>
      </c>
      <c r="D1213" s="645"/>
      <c r="E1213" s="645" t="s">
        <v>71</v>
      </c>
      <c r="F1213" s="645" t="s">
        <v>64</v>
      </c>
      <c r="G1213" s="645" t="s">
        <v>656</v>
      </c>
      <c r="H1213" s="644">
        <v>33</v>
      </c>
      <c r="I1213" s="293">
        <v>5306</v>
      </c>
    </row>
    <row r="1214" spans="1:9" x14ac:dyDescent="0.25">
      <c r="A1214" s="182" t="s">
        <v>4146</v>
      </c>
      <c r="B1214" s="677">
        <v>1212</v>
      </c>
      <c r="C1214" s="545" t="str">
        <f ca="1">IF(H1214="","Резерв",CONCATENATE(INDIRECT(ADDRESS(3+ТС!H1214,2,1,0,"ЗДВ"),FALSE)," - моментный выключатель открытия"))</f>
        <v xml:space="preserve"> - моментный выключатель открытия</v>
      </c>
      <c r="D1214" s="645"/>
      <c r="E1214" s="645" t="s">
        <v>71</v>
      </c>
      <c r="F1214" s="645" t="s">
        <v>64</v>
      </c>
      <c r="G1214" s="645" t="s">
        <v>1358</v>
      </c>
      <c r="H1214" s="644">
        <v>33</v>
      </c>
      <c r="I1214" s="293">
        <v>5307</v>
      </c>
    </row>
    <row r="1215" spans="1:9" x14ac:dyDescent="0.25">
      <c r="A1215" s="182" t="s">
        <v>4147</v>
      </c>
      <c r="B1215" s="677">
        <v>1213</v>
      </c>
      <c r="C1215" s="545" t="str">
        <f ca="1">IF(H1215="","Резерв",CONCATENATE(INDIRECT(ADDRESS(3+ТС!H1215,2,1,0,"ЗДВ"),FALSE)," - моментный выключатель закрытия"))</f>
        <v xml:space="preserve"> - моментный выключатель закрытия</v>
      </c>
      <c r="D1215" s="645"/>
      <c r="E1215" s="645" t="s">
        <v>71</v>
      </c>
      <c r="F1215" s="645" t="s">
        <v>64</v>
      </c>
      <c r="G1215" s="645" t="s">
        <v>1359</v>
      </c>
      <c r="H1215" s="644">
        <v>33</v>
      </c>
      <c r="I1215" s="293">
        <v>5308</v>
      </c>
    </row>
    <row r="1216" spans="1:9" x14ac:dyDescent="0.25">
      <c r="A1216" s="182" t="s">
        <v>4148</v>
      </c>
      <c r="B1216" s="677">
        <v>1214</v>
      </c>
      <c r="C1216" s="545" t="str">
        <f ca="1">IF(H1216="","Резерв",CONCATENATE(INDIRECT(ADDRESS(3+ТС!H1216,2,1,0,"ЗДВ"),FALSE)," - сработала муфта"))</f>
        <v>Резерв</v>
      </c>
      <c r="D1216" s="645"/>
      <c r="E1216" s="645" t="s">
        <v>71</v>
      </c>
      <c r="F1216" s="645" t="s">
        <v>64</v>
      </c>
      <c r="G1216" s="645" t="s">
        <v>653</v>
      </c>
      <c r="H1216" s="644"/>
      <c r="I1216" s="293">
        <v>5309</v>
      </c>
    </row>
    <row r="1217" spans="1:9" x14ac:dyDescent="0.25">
      <c r="A1217" s="182" t="s">
        <v>4149</v>
      </c>
      <c r="B1217" s="677">
        <v>1215</v>
      </c>
      <c r="C1217" s="545" t="str">
        <f ca="1">IF(H1217="","Резерв",CONCATENATE(INDIRECT(ADDRESS(3+ТС!H1217,2,1,0,"ЗДВ"),FALSE)," - неисправность"))</f>
        <v xml:space="preserve"> - неисправность</v>
      </c>
      <c r="D1217" s="645"/>
      <c r="E1217" s="645" t="s">
        <v>71</v>
      </c>
      <c r="F1217" s="645" t="s">
        <v>64</v>
      </c>
      <c r="G1217" s="645" t="s">
        <v>651</v>
      </c>
      <c r="H1217" s="644">
        <v>33</v>
      </c>
      <c r="I1217" s="293">
        <v>5310</v>
      </c>
    </row>
    <row r="1218" spans="1:9" x14ac:dyDescent="0.25">
      <c r="A1218" s="182" t="s">
        <v>4150</v>
      </c>
      <c r="B1218" s="677">
        <v>1216</v>
      </c>
      <c r="C1218" s="545" t="str">
        <f ca="1">IF(H1218="","Резерв",CONCATENATE(INDIRECT(ADDRESS(3+ТС!H1218,2,1,0,"ЗДВ"),FALSE)," - авария"))</f>
        <v xml:space="preserve"> - авария</v>
      </c>
      <c r="D1218" s="645"/>
      <c r="E1218" s="645" t="s">
        <v>71</v>
      </c>
      <c r="F1218" s="645" t="s">
        <v>64</v>
      </c>
      <c r="G1218" s="645" t="s">
        <v>505</v>
      </c>
      <c r="H1218" s="644">
        <v>33</v>
      </c>
      <c r="I1218" s="293">
        <v>5311</v>
      </c>
    </row>
    <row r="1219" spans="1:9" x14ac:dyDescent="0.25">
      <c r="A1219" s="182" t="s">
        <v>4151</v>
      </c>
      <c r="B1219" s="677">
        <v>1217</v>
      </c>
      <c r="C1219" s="545" t="str">
        <f ca="1">IF(H1219="","Резерв",CONCATENATE(INDIRECT(ADDRESS(3+ТС!H1219,2,1,0,"ЗДВ"),FALSE)," - самопроизвольное открытие"))</f>
        <v>Резерв</v>
      </c>
      <c r="D1219" s="645"/>
      <c r="E1219" s="645" t="s">
        <v>71</v>
      </c>
      <c r="F1219" s="645" t="s">
        <v>64</v>
      </c>
      <c r="G1219" s="645" t="s">
        <v>657</v>
      </c>
      <c r="H1219" s="644"/>
      <c r="I1219" s="293">
        <v>5312</v>
      </c>
    </row>
    <row r="1220" spans="1:9" x14ac:dyDescent="0.25">
      <c r="A1220" s="182" t="s">
        <v>4152</v>
      </c>
      <c r="B1220" s="677">
        <v>1218</v>
      </c>
      <c r="C1220" s="545" t="str">
        <f ca="1">IF(H1220="","Резерв",CONCATENATE(INDIRECT(ADDRESS(3+ТС!H1220,2,1,0,"ЗДВ"),FALSE)," - самопроизвольное закрытие"))</f>
        <v>Резерв</v>
      </c>
      <c r="D1220" s="645"/>
      <c r="E1220" s="645" t="s">
        <v>71</v>
      </c>
      <c r="F1220" s="645" t="s">
        <v>64</v>
      </c>
      <c r="G1220" s="645" t="s">
        <v>658</v>
      </c>
      <c r="H1220" s="644"/>
      <c r="I1220" s="293">
        <v>5313</v>
      </c>
    </row>
    <row r="1221" spans="1:9" x14ac:dyDescent="0.25">
      <c r="A1221" s="182" t="s">
        <v>4153</v>
      </c>
      <c r="B1221" s="677">
        <v>1219</v>
      </c>
      <c r="C1221" s="545" t="str">
        <f ca="1">IF(H1221="","Резерв",CONCATENATE(INDIRECT(ADDRESS(3+ТС!H1221,2,1,0,"ЗДВ"),FALSE)," - открыта"))</f>
        <v xml:space="preserve"> - открыта</v>
      </c>
      <c r="D1221" s="645"/>
      <c r="E1221" s="645" t="s">
        <v>71</v>
      </c>
      <c r="F1221" s="645" t="s">
        <v>64</v>
      </c>
      <c r="G1221" s="645" t="s">
        <v>638</v>
      </c>
      <c r="H1221" s="644">
        <v>34</v>
      </c>
      <c r="I1221" s="293">
        <v>5314</v>
      </c>
    </row>
    <row r="1222" spans="1:9" x14ac:dyDescent="0.25">
      <c r="A1222" s="182" t="s">
        <v>4154</v>
      </c>
      <c r="B1222" s="677">
        <v>1220</v>
      </c>
      <c r="C1222" s="545" t="str">
        <f ca="1">IF(H1222="","Резерв",CONCATENATE(INDIRECT(ADDRESS(3+ТС!H1222,2,1,0,"ЗДВ"),FALSE)," - закрыта"))</f>
        <v xml:space="preserve"> - закрыта</v>
      </c>
      <c r="D1222" s="645"/>
      <c r="E1222" s="645" t="s">
        <v>71</v>
      </c>
      <c r="F1222" s="645" t="s">
        <v>64</v>
      </c>
      <c r="G1222" s="645" t="s">
        <v>639</v>
      </c>
      <c r="H1222" s="644">
        <v>34</v>
      </c>
      <c r="I1222" s="293">
        <v>5315</v>
      </c>
    </row>
    <row r="1223" spans="1:9" x14ac:dyDescent="0.25">
      <c r="A1223" s="182" t="s">
        <v>4155</v>
      </c>
      <c r="B1223" s="677">
        <v>1221</v>
      </c>
      <c r="C1223" s="545" t="str">
        <f ca="1">IF(H1223="","Резерв",CONCATENATE(INDIRECT(ADDRESS(3+ТС!H1223,2,1,0,"ЗДВ"),FALSE)," - открывается"))</f>
        <v xml:space="preserve"> - открывается</v>
      </c>
      <c r="D1223" s="645"/>
      <c r="E1223" s="645" t="s">
        <v>71</v>
      </c>
      <c r="F1223" s="645" t="s">
        <v>64</v>
      </c>
      <c r="G1223" s="645" t="s">
        <v>637</v>
      </c>
      <c r="H1223" s="644">
        <v>34</v>
      </c>
      <c r="I1223" s="293">
        <v>5316</v>
      </c>
    </row>
    <row r="1224" spans="1:9" x14ac:dyDescent="0.25">
      <c r="A1224" s="182" t="s">
        <v>4156</v>
      </c>
      <c r="B1224" s="677">
        <v>1222</v>
      </c>
      <c r="C1224" s="545" t="str">
        <f ca="1">IF(H1224="","Резерв",CONCATENATE(INDIRECT(ADDRESS(3+ТС!H1224,2,1,0,"ЗДВ"),FALSE)," - закрывается"))</f>
        <v xml:space="preserve"> - закрывается</v>
      </c>
      <c r="D1224" s="645"/>
      <c r="E1224" s="645" t="s">
        <v>71</v>
      </c>
      <c r="F1224" s="645" t="s">
        <v>64</v>
      </c>
      <c r="G1224" s="645" t="s">
        <v>504</v>
      </c>
      <c r="H1224" s="644">
        <v>34</v>
      </c>
      <c r="I1224" s="293">
        <v>5317</v>
      </c>
    </row>
    <row r="1225" spans="1:9" x14ac:dyDescent="0.25">
      <c r="A1225" s="182" t="s">
        <v>4157</v>
      </c>
      <c r="B1225" s="677">
        <v>1223</v>
      </c>
      <c r="C1225" s="545" t="str">
        <f ca="1">IF(H1225="","Резерв",CONCATENATE(INDIRECT(ADDRESS(3+ТС!H1225,2,1,0,"ЗДВ"),FALSE)," - промежуточное положение"))</f>
        <v xml:space="preserve"> - промежуточное положение</v>
      </c>
      <c r="D1225" s="645"/>
      <c r="E1225" s="645" t="s">
        <v>71</v>
      </c>
      <c r="F1225" s="645" t="s">
        <v>64</v>
      </c>
      <c r="G1225" s="645" t="s">
        <v>503</v>
      </c>
      <c r="H1225" s="644">
        <v>34</v>
      </c>
      <c r="I1225" s="293">
        <v>5318</v>
      </c>
    </row>
    <row r="1226" spans="1:9" x14ac:dyDescent="0.25">
      <c r="A1226" s="182" t="s">
        <v>4158</v>
      </c>
      <c r="B1226" s="677">
        <v>1224</v>
      </c>
      <c r="C1226" s="545" t="str">
        <f ca="1">IF(H1226="","Резерв",CONCATENATE(INDIRECT(ADDRESS(3+ТС!H1226,2,1,0,"ЗДВ"),FALSE)," - контроль наличия напр. упр."))</f>
        <v xml:space="preserve"> - контроль наличия напр. упр.</v>
      </c>
      <c r="D1226" s="645"/>
      <c r="E1226" s="645" t="s">
        <v>71</v>
      </c>
      <c r="F1226" s="645" t="s">
        <v>64</v>
      </c>
      <c r="G1226" s="645" t="s">
        <v>648</v>
      </c>
      <c r="H1226" s="644">
        <v>34</v>
      </c>
      <c r="I1226" s="293">
        <v>5319</v>
      </c>
    </row>
    <row r="1227" spans="1:9" x14ac:dyDescent="0.25">
      <c r="A1227" s="182" t="s">
        <v>4159</v>
      </c>
      <c r="B1227" s="677">
        <v>1225</v>
      </c>
      <c r="C1227" s="545" t="str">
        <f ca="1">IF(H1227="","Резерв",CONCATENATE(INDIRECT(ADDRESS(3+ТС!H1227,2,1,0,"ЗДВ"),FALSE)," - режим управления дистанционный"))</f>
        <v>Резерв</v>
      </c>
      <c r="D1227" s="645"/>
      <c r="E1227" s="645" t="s">
        <v>71</v>
      </c>
      <c r="F1227" s="645" t="s">
        <v>64</v>
      </c>
      <c r="G1227" s="645" t="s">
        <v>642</v>
      </c>
      <c r="H1227" s="644"/>
      <c r="I1227" s="293">
        <v>5320</v>
      </c>
    </row>
    <row r="1228" spans="1:9" x14ac:dyDescent="0.25">
      <c r="A1228" s="182" t="s">
        <v>4160</v>
      </c>
      <c r="B1228" s="677">
        <v>1226</v>
      </c>
      <c r="C1228" s="545" t="str">
        <f ca="1">IF(H1228="","Резерв",CONCATENATE(INDIRECT(ADDRESS(3+ТС!H1228,2,1,0,"ЗДВ"),FALSE)," - включен режим имитации"))</f>
        <v xml:space="preserve"> - включен режим имитации</v>
      </c>
      <c r="D1228" s="645"/>
      <c r="E1228" s="645" t="s">
        <v>71</v>
      </c>
      <c r="F1228" s="645" t="s">
        <v>64</v>
      </c>
      <c r="G1228" s="645" t="s">
        <v>478</v>
      </c>
      <c r="H1228" s="644">
        <v>34</v>
      </c>
      <c r="I1228" s="293">
        <v>5321</v>
      </c>
    </row>
    <row r="1229" spans="1:9" x14ac:dyDescent="0.25">
      <c r="A1229" s="182" t="s">
        <v>4161</v>
      </c>
      <c r="B1229" s="677">
        <v>1227</v>
      </c>
      <c r="C1229" s="545" t="str">
        <f ca="1">IF(H1229="","Резерв",CONCATENATE(INDIRECT(ADDRESS(3+ТС!H1229,2,1,0,"ЗДВ"),FALSE)," - невыполнение команды открыть"))</f>
        <v xml:space="preserve"> - невыполнение команды открыть</v>
      </c>
      <c r="D1229" s="645"/>
      <c r="E1229" s="645" t="s">
        <v>71</v>
      </c>
      <c r="F1229" s="645" t="s">
        <v>64</v>
      </c>
      <c r="G1229" s="645" t="s">
        <v>654</v>
      </c>
      <c r="H1229" s="644">
        <v>34</v>
      </c>
      <c r="I1229" s="293">
        <v>5322</v>
      </c>
    </row>
    <row r="1230" spans="1:9" x14ac:dyDescent="0.25">
      <c r="A1230" s="182" t="s">
        <v>4162</v>
      </c>
      <c r="B1230" s="677">
        <v>1228</v>
      </c>
      <c r="C1230" s="545" t="str">
        <f ca="1">IF(H1230="","Резерв",CONCATENATE(INDIRECT(ADDRESS(3+ТС!H1230,2,1,0,"ЗДВ"),FALSE)," - невыполнение команды закрыть"))</f>
        <v xml:space="preserve"> - невыполнение команды закрыть</v>
      </c>
      <c r="D1230" s="645"/>
      <c r="E1230" s="645" t="s">
        <v>71</v>
      </c>
      <c r="F1230" s="645" t="s">
        <v>64</v>
      </c>
      <c r="G1230" s="645" t="s">
        <v>655</v>
      </c>
      <c r="H1230" s="644">
        <v>34</v>
      </c>
      <c r="I1230" s="293">
        <v>5323</v>
      </c>
    </row>
    <row r="1231" spans="1:9" x14ac:dyDescent="0.25">
      <c r="A1231" s="182" t="s">
        <v>4163</v>
      </c>
      <c r="B1231" s="677">
        <v>1229</v>
      </c>
      <c r="C1231" s="545" t="str">
        <f ca="1">IF(H1231="","Резерв",CONCATENATE(INDIRECT(ADDRESS(3+ТС!H1231,2,1,0,"ЗДВ"),FALSE)," - невыполнение команды стоп"))</f>
        <v xml:space="preserve"> - невыполнение команды стоп</v>
      </c>
      <c r="D1231" s="645"/>
      <c r="E1231" s="645" t="s">
        <v>71</v>
      </c>
      <c r="F1231" s="645" t="s">
        <v>64</v>
      </c>
      <c r="G1231" s="645" t="s">
        <v>656</v>
      </c>
      <c r="H1231" s="644">
        <v>34</v>
      </c>
      <c r="I1231" s="293">
        <v>5324</v>
      </c>
    </row>
    <row r="1232" spans="1:9" x14ac:dyDescent="0.25">
      <c r="A1232" s="182" t="s">
        <v>4164</v>
      </c>
      <c r="B1232" s="677">
        <v>1230</v>
      </c>
      <c r="C1232" s="545" t="str">
        <f ca="1">IF(H1232="","Резерв",CONCATENATE(INDIRECT(ADDRESS(3+ТС!H1232,2,1,0,"ЗДВ"),FALSE)," - моментный выключатель открытия"))</f>
        <v xml:space="preserve"> - моментный выключатель открытия</v>
      </c>
      <c r="D1232" s="645"/>
      <c r="E1232" s="645" t="s">
        <v>71</v>
      </c>
      <c r="F1232" s="645" t="s">
        <v>64</v>
      </c>
      <c r="G1232" s="645" t="s">
        <v>1358</v>
      </c>
      <c r="H1232" s="644">
        <v>34</v>
      </c>
      <c r="I1232" s="293">
        <v>5325</v>
      </c>
    </row>
    <row r="1233" spans="1:9" x14ac:dyDescent="0.25">
      <c r="A1233" s="182" t="s">
        <v>4165</v>
      </c>
      <c r="B1233" s="677">
        <v>1231</v>
      </c>
      <c r="C1233" s="545" t="str">
        <f ca="1">IF(H1233="","Резерв",CONCATENATE(INDIRECT(ADDRESS(3+ТС!H1233,2,1,0,"ЗДВ"),FALSE)," - моментный выключатель закрытия"))</f>
        <v xml:space="preserve"> - моментный выключатель закрытия</v>
      </c>
      <c r="D1233" s="645"/>
      <c r="E1233" s="645" t="s">
        <v>71</v>
      </c>
      <c r="F1233" s="645" t="s">
        <v>64</v>
      </c>
      <c r="G1233" s="645" t="s">
        <v>1359</v>
      </c>
      <c r="H1233" s="644">
        <v>34</v>
      </c>
      <c r="I1233" s="293">
        <v>5326</v>
      </c>
    </row>
    <row r="1234" spans="1:9" x14ac:dyDescent="0.25">
      <c r="A1234" s="182" t="s">
        <v>4166</v>
      </c>
      <c r="B1234" s="677">
        <v>1232</v>
      </c>
      <c r="C1234" s="545" t="str">
        <f ca="1">IF(H1234="","Резерв",CONCATENATE(INDIRECT(ADDRESS(3+ТС!H1234,2,1,0,"ЗДВ"),FALSE)," - сработала муфта"))</f>
        <v>Резерв</v>
      </c>
      <c r="D1234" s="645"/>
      <c r="E1234" s="645" t="s">
        <v>71</v>
      </c>
      <c r="F1234" s="645" t="s">
        <v>64</v>
      </c>
      <c r="G1234" s="645" t="s">
        <v>653</v>
      </c>
      <c r="H1234" s="644"/>
      <c r="I1234" s="293">
        <v>5327</v>
      </c>
    </row>
    <row r="1235" spans="1:9" x14ac:dyDescent="0.25">
      <c r="A1235" s="182" t="s">
        <v>4167</v>
      </c>
      <c r="B1235" s="677">
        <v>1233</v>
      </c>
      <c r="C1235" s="545" t="str">
        <f ca="1">IF(H1235="","Резерв",CONCATENATE(INDIRECT(ADDRESS(3+ТС!H1235,2,1,0,"ЗДВ"),FALSE)," - неисправность"))</f>
        <v xml:space="preserve"> - неисправность</v>
      </c>
      <c r="D1235" s="645"/>
      <c r="E1235" s="645" t="s">
        <v>71</v>
      </c>
      <c r="F1235" s="645" t="s">
        <v>64</v>
      </c>
      <c r="G1235" s="645" t="s">
        <v>651</v>
      </c>
      <c r="H1235" s="644">
        <v>34</v>
      </c>
      <c r="I1235" s="293">
        <v>5328</v>
      </c>
    </row>
    <row r="1236" spans="1:9" x14ac:dyDescent="0.25">
      <c r="A1236" s="182" t="s">
        <v>4168</v>
      </c>
      <c r="B1236" s="677">
        <v>1234</v>
      </c>
      <c r="C1236" s="545" t="str">
        <f ca="1">IF(H1236="","Резерв",CONCATENATE(INDIRECT(ADDRESS(3+ТС!H1236,2,1,0,"ЗДВ"),FALSE)," - авария"))</f>
        <v xml:space="preserve"> - авария</v>
      </c>
      <c r="D1236" s="645"/>
      <c r="E1236" s="645" t="s">
        <v>71</v>
      </c>
      <c r="F1236" s="645" t="s">
        <v>64</v>
      </c>
      <c r="G1236" s="645" t="s">
        <v>505</v>
      </c>
      <c r="H1236" s="644">
        <v>34</v>
      </c>
      <c r="I1236" s="293">
        <v>5329</v>
      </c>
    </row>
    <row r="1237" spans="1:9" x14ac:dyDescent="0.25">
      <c r="A1237" s="182" t="s">
        <v>4169</v>
      </c>
      <c r="B1237" s="677">
        <v>1235</v>
      </c>
      <c r="C1237" s="545" t="str">
        <f ca="1">IF(H1237="","Резерв",CONCATENATE(INDIRECT(ADDRESS(3+ТС!H1237,2,1,0,"ЗДВ"),FALSE)," - самопроизвольное открытие"))</f>
        <v>Резерв</v>
      </c>
      <c r="D1237" s="645"/>
      <c r="E1237" s="645" t="s">
        <v>71</v>
      </c>
      <c r="F1237" s="645" t="s">
        <v>64</v>
      </c>
      <c r="G1237" s="645" t="s">
        <v>657</v>
      </c>
      <c r="H1237" s="644"/>
      <c r="I1237" s="293">
        <v>5330</v>
      </c>
    </row>
    <row r="1238" spans="1:9" x14ac:dyDescent="0.25">
      <c r="A1238" s="182" t="s">
        <v>4170</v>
      </c>
      <c r="B1238" s="677">
        <v>1236</v>
      </c>
      <c r="C1238" s="545" t="str">
        <f ca="1">IF(H1238="","Резерв",CONCATENATE(INDIRECT(ADDRESS(3+ТС!H1238,2,1,0,"ЗДВ"),FALSE)," - самопроизвольное закрытие"))</f>
        <v>Резерв</v>
      </c>
      <c r="D1238" s="645"/>
      <c r="E1238" s="645" t="s">
        <v>71</v>
      </c>
      <c r="F1238" s="645" t="s">
        <v>64</v>
      </c>
      <c r="G1238" s="645" t="s">
        <v>658</v>
      </c>
      <c r="H1238" s="644"/>
      <c r="I1238" s="293">
        <v>5331</v>
      </c>
    </row>
    <row r="1239" spans="1:9" x14ac:dyDescent="0.25">
      <c r="A1239" s="182" t="s">
        <v>4171</v>
      </c>
      <c r="B1239" s="677">
        <v>1237</v>
      </c>
      <c r="C1239" s="545" t="str">
        <f ca="1">IF(H1239="","Резерв",CONCATENATE(INDIRECT(ADDRESS(3+ТС!H1239,2,1,0,"ЗДВ"),FALSE)," - открыта"))</f>
        <v xml:space="preserve"> - открыта</v>
      </c>
      <c r="D1239" s="645"/>
      <c r="E1239" s="645" t="s">
        <v>71</v>
      </c>
      <c r="F1239" s="645" t="s">
        <v>64</v>
      </c>
      <c r="G1239" s="645" t="s">
        <v>638</v>
      </c>
      <c r="H1239" s="644">
        <v>35</v>
      </c>
      <c r="I1239" s="293">
        <v>5332</v>
      </c>
    </row>
    <row r="1240" spans="1:9" x14ac:dyDescent="0.25">
      <c r="A1240" s="182" t="s">
        <v>4172</v>
      </c>
      <c r="B1240" s="677">
        <v>1238</v>
      </c>
      <c r="C1240" s="545" t="str">
        <f ca="1">IF(H1240="","Резерв",CONCATENATE(INDIRECT(ADDRESS(3+ТС!H1240,2,1,0,"ЗДВ"),FALSE)," - закрыта"))</f>
        <v xml:space="preserve"> - закрыта</v>
      </c>
      <c r="D1240" s="645"/>
      <c r="E1240" s="645" t="s">
        <v>71</v>
      </c>
      <c r="F1240" s="645" t="s">
        <v>64</v>
      </c>
      <c r="G1240" s="645" t="s">
        <v>639</v>
      </c>
      <c r="H1240" s="644">
        <v>35</v>
      </c>
      <c r="I1240" s="293">
        <v>5333</v>
      </c>
    </row>
    <row r="1241" spans="1:9" x14ac:dyDescent="0.25">
      <c r="A1241" s="182" t="s">
        <v>4173</v>
      </c>
      <c r="B1241" s="677">
        <v>1239</v>
      </c>
      <c r="C1241" s="545" t="str">
        <f ca="1">IF(H1241="","Резерв",CONCATENATE(INDIRECT(ADDRESS(3+ТС!H1241,2,1,0,"ЗДВ"),FALSE)," - открывается"))</f>
        <v xml:space="preserve"> - открывается</v>
      </c>
      <c r="D1241" s="645"/>
      <c r="E1241" s="645" t="s">
        <v>71</v>
      </c>
      <c r="F1241" s="645" t="s">
        <v>64</v>
      </c>
      <c r="G1241" s="645" t="s">
        <v>637</v>
      </c>
      <c r="H1241" s="644">
        <v>35</v>
      </c>
      <c r="I1241" s="293">
        <v>5334</v>
      </c>
    </row>
    <row r="1242" spans="1:9" x14ac:dyDescent="0.25">
      <c r="A1242" s="182" t="s">
        <v>4174</v>
      </c>
      <c r="B1242" s="677">
        <v>1240</v>
      </c>
      <c r="C1242" s="545" t="str">
        <f ca="1">IF(H1242="","Резерв",CONCATENATE(INDIRECT(ADDRESS(3+ТС!H1242,2,1,0,"ЗДВ"),FALSE)," - закрывается"))</f>
        <v xml:space="preserve"> - закрывается</v>
      </c>
      <c r="D1242" s="645"/>
      <c r="E1242" s="645" t="s">
        <v>71</v>
      </c>
      <c r="F1242" s="645" t="s">
        <v>64</v>
      </c>
      <c r="G1242" s="645" t="s">
        <v>504</v>
      </c>
      <c r="H1242" s="644">
        <v>35</v>
      </c>
      <c r="I1242" s="293">
        <v>5335</v>
      </c>
    </row>
    <row r="1243" spans="1:9" x14ac:dyDescent="0.25">
      <c r="A1243" s="182" t="s">
        <v>4175</v>
      </c>
      <c r="B1243" s="677">
        <v>1241</v>
      </c>
      <c r="C1243" s="545" t="str">
        <f ca="1">IF(H1243="","Резерв",CONCATENATE(INDIRECT(ADDRESS(3+ТС!H1243,2,1,0,"ЗДВ"),FALSE)," - промежуточное положение"))</f>
        <v xml:space="preserve"> - промежуточное положение</v>
      </c>
      <c r="D1243" s="645"/>
      <c r="E1243" s="645" t="s">
        <v>71</v>
      </c>
      <c r="F1243" s="645" t="s">
        <v>64</v>
      </c>
      <c r="G1243" s="645" t="s">
        <v>503</v>
      </c>
      <c r="H1243" s="644">
        <v>35</v>
      </c>
      <c r="I1243" s="293">
        <v>5336</v>
      </c>
    </row>
    <row r="1244" spans="1:9" x14ac:dyDescent="0.25">
      <c r="A1244" s="182" t="s">
        <v>4176</v>
      </c>
      <c r="B1244" s="677">
        <v>1242</v>
      </c>
      <c r="C1244" s="545" t="str">
        <f ca="1">IF(H1244="","Резерв",CONCATENATE(INDIRECT(ADDRESS(3+ТС!H1244,2,1,0,"ЗДВ"),FALSE)," - контроль наличия напр. упр."))</f>
        <v xml:space="preserve"> - контроль наличия напр. упр.</v>
      </c>
      <c r="D1244" s="645"/>
      <c r="E1244" s="645" t="s">
        <v>71</v>
      </c>
      <c r="F1244" s="645" t="s">
        <v>64</v>
      </c>
      <c r="G1244" s="645" t="s">
        <v>648</v>
      </c>
      <c r="H1244" s="644">
        <v>35</v>
      </c>
      <c r="I1244" s="293">
        <v>5337</v>
      </c>
    </row>
    <row r="1245" spans="1:9" x14ac:dyDescent="0.25">
      <c r="A1245" s="182" t="s">
        <v>4177</v>
      </c>
      <c r="B1245" s="677">
        <v>1243</v>
      </c>
      <c r="C1245" s="545" t="str">
        <f ca="1">IF(H1245="","Резерв",CONCATENATE(INDIRECT(ADDRESS(3+ТС!H1245,2,1,0,"ЗДВ"),FALSE)," - режим управления дистанционный"))</f>
        <v>Резерв</v>
      </c>
      <c r="D1245" s="645"/>
      <c r="E1245" s="645" t="s">
        <v>71</v>
      </c>
      <c r="F1245" s="645" t="s">
        <v>64</v>
      </c>
      <c r="G1245" s="645" t="s">
        <v>642</v>
      </c>
      <c r="H1245" s="644"/>
      <c r="I1245" s="293">
        <v>5338</v>
      </c>
    </row>
    <row r="1246" spans="1:9" x14ac:dyDescent="0.25">
      <c r="A1246" s="182" t="s">
        <v>4178</v>
      </c>
      <c r="B1246" s="677">
        <v>1244</v>
      </c>
      <c r="C1246" s="545" t="str">
        <f ca="1">IF(H1246="","Резерв",CONCATENATE(INDIRECT(ADDRESS(3+ТС!H1246,2,1,0,"ЗДВ"),FALSE)," - включен режим имитации"))</f>
        <v xml:space="preserve"> - включен режим имитации</v>
      </c>
      <c r="D1246" s="645"/>
      <c r="E1246" s="645" t="s">
        <v>71</v>
      </c>
      <c r="F1246" s="645" t="s">
        <v>64</v>
      </c>
      <c r="G1246" s="645" t="s">
        <v>478</v>
      </c>
      <c r="H1246" s="644">
        <v>35</v>
      </c>
      <c r="I1246" s="293">
        <v>5339</v>
      </c>
    </row>
    <row r="1247" spans="1:9" x14ac:dyDescent="0.25">
      <c r="A1247" s="182" t="s">
        <v>4179</v>
      </c>
      <c r="B1247" s="677">
        <v>1245</v>
      </c>
      <c r="C1247" s="545" t="str">
        <f ca="1">IF(H1247="","Резерв",CONCATENATE(INDIRECT(ADDRESS(3+ТС!H1247,2,1,0,"ЗДВ"),FALSE)," - невыполнение команды открыть"))</f>
        <v xml:space="preserve"> - невыполнение команды открыть</v>
      </c>
      <c r="D1247" s="645"/>
      <c r="E1247" s="645" t="s">
        <v>71</v>
      </c>
      <c r="F1247" s="645" t="s">
        <v>64</v>
      </c>
      <c r="G1247" s="645" t="s">
        <v>654</v>
      </c>
      <c r="H1247" s="644">
        <v>35</v>
      </c>
      <c r="I1247" s="293">
        <v>5340</v>
      </c>
    </row>
    <row r="1248" spans="1:9" x14ac:dyDescent="0.25">
      <c r="A1248" s="182" t="s">
        <v>4180</v>
      </c>
      <c r="B1248" s="677">
        <v>1246</v>
      </c>
      <c r="C1248" s="545" t="str">
        <f ca="1">IF(H1248="","Резерв",CONCATENATE(INDIRECT(ADDRESS(3+ТС!H1248,2,1,0,"ЗДВ"),FALSE)," - невыполнение команды закрыть"))</f>
        <v xml:space="preserve"> - невыполнение команды закрыть</v>
      </c>
      <c r="D1248" s="645"/>
      <c r="E1248" s="645" t="s">
        <v>71</v>
      </c>
      <c r="F1248" s="645" t="s">
        <v>64</v>
      </c>
      <c r="G1248" s="645" t="s">
        <v>655</v>
      </c>
      <c r="H1248" s="644">
        <v>35</v>
      </c>
      <c r="I1248" s="293">
        <v>5341</v>
      </c>
    </row>
    <row r="1249" spans="1:9" x14ac:dyDescent="0.25">
      <c r="A1249" s="182" t="s">
        <v>4181</v>
      </c>
      <c r="B1249" s="677">
        <v>1247</v>
      </c>
      <c r="C1249" s="545" t="str">
        <f ca="1">IF(H1249="","Резерв",CONCATENATE(INDIRECT(ADDRESS(3+ТС!H1249,2,1,0,"ЗДВ"),FALSE)," - невыполнение команды стоп"))</f>
        <v xml:space="preserve"> - невыполнение команды стоп</v>
      </c>
      <c r="D1249" s="645"/>
      <c r="E1249" s="645" t="s">
        <v>71</v>
      </c>
      <c r="F1249" s="645" t="s">
        <v>64</v>
      </c>
      <c r="G1249" s="645" t="s">
        <v>656</v>
      </c>
      <c r="H1249" s="644">
        <v>35</v>
      </c>
      <c r="I1249" s="293">
        <v>5342</v>
      </c>
    </row>
    <row r="1250" spans="1:9" x14ac:dyDescent="0.25">
      <c r="A1250" s="182" t="s">
        <v>4182</v>
      </c>
      <c r="B1250" s="677">
        <v>1248</v>
      </c>
      <c r="C1250" s="545" t="str">
        <f ca="1">IF(H1250="","Резерв",CONCATENATE(INDIRECT(ADDRESS(3+ТС!H1250,2,1,0,"ЗДВ"),FALSE)," - моментный выключатель открытия"))</f>
        <v xml:space="preserve"> - моментный выключатель открытия</v>
      </c>
      <c r="D1250" s="645"/>
      <c r="E1250" s="645" t="s">
        <v>71</v>
      </c>
      <c r="F1250" s="645" t="s">
        <v>64</v>
      </c>
      <c r="G1250" s="645" t="s">
        <v>1358</v>
      </c>
      <c r="H1250" s="644">
        <v>35</v>
      </c>
      <c r="I1250" s="293">
        <v>5343</v>
      </c>
    </row>
    <row r="1251" spans="1:9" x14ac:dyDescent="0.25">
      <c r="A1251" s="182" t="s">
        <v>4183</v>
      </c>
      <c r="B1251" s="677">
        <v>1249</v>
      </c>
      <c r="C1251" s="545" t="str">
        <f ca="1">IF(H1251="","Резерв",CONCATENATE(INDIRECT(ADDRESS(3+ТС!H1251,2,1,0,"ЗДВ"),FALSE)," - моментный выключатель закрытия"))</f>
        <v xml:space="preserve"> - моментный выключатель закрытия</v>
      </c>
      <c r="D1251" s="645"/>
      <c r="E1251" s="645" t="s">
        <v>71</v>
      </c>
      <c r="F1251" s="645" t="s">
        <v>64</v>
      </c>
      <c r="G1251" s="645" t="s">
        <v>1359</v>
      </c>
      <c r="H1251" s="644">
        <v>35</v>
      </c>
      <c r="I1251" s="293">
        <v>5344</v>
      </c>
    </row>
    <row r="1252" spans="1:9" x14ac:dyDescent="0.25">
      <c r="A1252" s="182" t="s">
        <v>4184</v>
      </c>
      <c r="B1252" s="677">
        <v>1250</v>
      </c>
      <c r="C1252" s="545" t="str">
        <f ca="1">IF(H1252="","Резерв",CONCATENATE(INDIRECT(ADDRESS(3+ТС!H1252,2,1,0,"ЗДВ"),FALSE)," - сработала муфта"))</f>
        <v>Резерв</v>
      </c>
      <c r="D1252" s="645"/>
      <c r="E1252" s="645" t="s">
        <v>71</v>
      </c>
      <c r="F1252" s="645" t="s">
        <v>64</v>
      </c>
      <c r="G1252" s="645" t="s">
        <v>653</v>
      </c>
      <c r="H1252" s="644"/>
      <c r="I1252" s="293">
        <v>5345</v>
      </c>
    </row>
    <row r="1253" spans="1:9" x14ac:dyDescent="0.25">
      <c r="A1253" s="182" t="s">
        <v>4185</v>
      </c>
      <c r="B1253" s="677">
        <v>1251</v>
      </c>
      <c r="C1253" s="545" t="str">
        <f ca="1">IF(H1253="","Резерв",CONCATENATE(INDIRECT(ADDRESS(3+ТС!H1253,2,1,0,"ЗДВ"),FALSE)," - неисправность"))</f>
        <v xml:space="preserve"> - неисправность</v>
      </c>
      <c r="D1253" s="645"/>
      <c r="E1253" s="645" t="s">
        <v>71</v>
      </c>
      <c r="F1253" s="645" t="s">
        <v>64</v>
      </c>
      <c r="G1253" s="645" t="s">
        <v>651</v>
      </c>
      <c r="H1253" s="644">
        <v>35</v>
      </c>
      <c r="I1253" s="293">
        <v>5346</v>
      </c>
    </row>
    <row r="1254" spans="1:9" x14ac:dyDescent="0.25">
      <c r="A1254" s="182" t="s">
        <v>4186</v>
      </c>
      <c r="B1254" s="677">
        <v>1252</v>
      </c>
      <c r="C1254" s="545" t="str">
        <f ca="1">IF(H1254="","Резерв",CONCATENATE(INDIRECT(ADDRESS(3+ТС!H1254,2,1,0,"ЗДВ"),FALSE)," - авария"))</f>
        <v xml:space="preserve"> - авария</v>
      </c>
      <c r="D1254" s="645"/>
      <c r="E1254" s="645" t="s">
        <v>71</v>
      </c>
      <c r="F1254" s="645" t="s">
        <v>64</v>
      </c>
      <c r="G1254" s="645" t="s">
        <v>505</v>
      </c>
      <c r="H1254" s="644">
        <v>35</v>
      </c>
      <c r="I1254" s="293">
        <v>5347</v>
      </c>
    </row>
    <row r="1255" spans="1:9" x14ac:dyDescent="0.25">
      <c r="A1255" s="182" t="s">
        <v>4187</v>
      </c>
      <c r="B1255" s="677">
        <v>1253</v>
      </c>
      <c r="C1255" s="545" t="str">
        <f ca="1">IF(H1255="","Резерв",CONCATENATE(INDIRECT(ADDRESS(3+ТС!H1255,2,1,0,"ЗДВ"),FALSE)," - самопроизвольное открытие"))</f>
        <v>Резерв</v>
      </c>
      <c r="D1255" s="645"/>
      <c r="E1255" s="645" t="s">
        <v>71</v>
      </c>
      <c r="F1255" s="645" t="s">
        <v>64</v>
      </c>
      <c r="G1255" s="645" t="s">
        <v>657</v>
      </c>
      <c r="H1255" s="644"/>
      <c r="I1255" s="293">
        <v>5348</v>
      </c>
    </row>
    <row r="1256" spans="1:9" x14ac:dyDescent="0.25">
      <c r="A1256" s="182" t="s">
        <v>4188</v>
      </c>
      <c r="B1256" s="677">
        <v>1254</v>
      </c>
      <c r="C1256" s="545" t="str">
        <f ca="1">IF(H1256="","Резерв",CONCATENATE(INDIRECT(ADDRESS(3+ТС!H1256,2,1,0,"ЗДВ"),FALSE)," - самопроизвольное закрытие"))</f>
        <v>Резерв</v>
      </c>
      <c r="D1256" s="645"/>
      <c r="E1256" s="645" t="s">
        <v>71</v>
      </c>
      <c r="F1256" s="645" t="s">
        <v>64</v>
      </c>
      <c r="G1256" s="645" t="s">
        <v>658</v>
      </c>
      <c r="H1256" s="644"/>
      <c r="I1256" s="293">
        <v>5349</v>
      </c>
    </row>
    <row r="1257" spans="1:9" x14ac:dyDescent="0.25">
      <c r="A1257" s="182" t="s">
        <v>4189</v>
      </c>
      <c r="B1257" s="677">
        <v>1255</v>
      </c>
      <c r="C1257" s="545" t="str">
        <f ca="1">IF(H1257="","Резерв",CONCATENATE(INDIRECT(ADDRESS(3+ТС!H1257,2,1,0,"ЗДВ"),FALSE)," - открыта"))</f>
        <v xml:space="preserve"> - открыта</v>
      </c>
      <c r="D1257" s="645"/>
      <c r="E1257" s="645" t="s">
        <v>71</v>
      </c>
      <c r="F1257" s="645" t="s">
        <v>64</v>
      </c>
      <c r="G1257" s="645" t="s">
        <v>638</v>
      </c>
      <c r="H1257" s="644">
        <v>36</v>
      </c>
      <c r="I1257" s="293">
        <v>5350</v>
      </c>
    </row>
    <row r="1258" spans="1:9" x14ac:dyDescent="0.25">
      <c r="A1258" s="182" t="s">
        <v>4190</v>
      </c>
      <c r="B1258" s="677">
        <v>1256</v>
      </c>
      <c r="C1258" s="545" t="str">
        <f ca="1">IF(H1258="","Резерв",CONCATENATE(INDIRECT(ADDRESS(3+ТС!H1258,2,1,0,"ЗДВ"),FALSE)," - закрыта"))</f>
        <v xml:space="preserve"> - закрыта</v>
      </c>
      <c r="D1258" s="645"/>
      <c r="E1258" s="645" t="s">
        <v>71</v>
      </c>
      <c r="F1258" s="645" t="s">
        <v>64</v>
      </c>
      <c r="G1258" s="645" t="s">
        <v>639</v>
      </c>
      <c r="H1258" s="644">
        <v>36</v>
      </c>
      <c r="I1258" s="293">
        <v>5351</v>
      </c>
    </row>
    <row r="1259" spans="1:9" x14ac:dyDescent="0.25">
      <c r="A1259" s="182" t="s">
        <v>4191</v>
      </c>
      <c r="B1259" s="677">
        <v>1257</v>
      </c>
      <c r="C1259" s="545" t="str">
        <f ca="1">IF(H1259="","Резерв",CONCATENATE(INDIRECT(ADDRESS(3+ТС!H1259,2,1,0,"ЗДВ"),FALSE)," - открывается"))</f>
        <v xml:space="preserve"> - открывается</v>
      </c>
      <c r="D1259" s="645"/>
      <c r="E1259" s="645" t="s">
        <v>71</v>
      </c>
      <c r="F1259" s="645" t="s">
        <v>64</v>
      </c>
      <c r="G1259" s="645" t="s">
        <v>637</v>
      </c>
      <c r="H1259" s="644">
        <v>36</v>
      </c>
      <c r="I1259" s="293">
        <v>5352</v>
      </c>
    </row>
    <row r="1260" spans="1:9" x14ac:dyDescent="0.25">
      <c r="A1260" s="182" t="s">
        <v>4192</v>
      </c>
      <c r="B1260" s="677">
        <v>1258</v>
      </c>
      <c r="C1260" s="545" t="str">
        <f ca="1">IF(H1260="","Резерв",CONCATENATE(INDIRECT(ADDRESS(3+ТС!H1260,2,1,0,"ЗДВ"),FALSE)," - закрывается"))</f>
        <v xml:space="preserve"> - закрывается</v>
      </c>
      <c r="D1260" s="645"/>
      <c r="E1260" s="645" t="s">
        <v>71</v>
      </c>
      <c r="F1260" s="645" t="s">
        <v>64</v>
      </c>
      <c r="G1260" s="645" t="s">
        <v>504</v>
      </c>
      <c r="H1260" s="644">
        <v>36</v>
      </c>
      <c r="I1260" s="293">
        <v>5353</v>
      </c>
    </row>
    <row r="1261" spans="1:9" x14ac:dyDescent="0.25">
      <c r="A1261" s="182" t="s">
        <v>4193</v>
      </c>
      <c r="B1261" s="677">
        <v>1259</v>
      </c>
      <c r="C1261" s="545" t="str">
        <f ca="1">IF(H1261="","Резерв",CONCATENATE(INDIRECT(ADDRESS(3+ТС!H1261,2,1,0,"ЗДВ"),FALSE)," - промежуточное положение"))</f>
        <v xml:space="preserve"> - промежуточное положение</v>
      </c>
      <c r="D1261" s="645"/>
      <c r="E1261" s="645" t="s">
        <v>71</v>
      </c>
      <c r="F1261" s="645" t="s">
        <v>64</v>
      </c>
      <c r="G1261" s="645" t="s">
        <v>503</v>
      </c>
      <c r="H1261" s="644">
        <v>36</v>
      </c>
      <c r="I1261" s="293">
        <v>5354</v>
      </c>
    </row>
    <row r="1262" spans="1:9" x14ac:dyDescent="0.25">
      <c r="A1262" s="182" t="s">
        <v>4194</v>
      </c>
      <c r="B1262" s="677">
        <v>1260</v>
      </c>
      <c r="C1262" s="545" t="str">
        <f ca="1">IF(H1262="","Резерв",CONCATENATE(INDIRECT(ADDRESS(3+ТС!H1262,2,1,0,"ЗДВ"),FALSE)," - контроль наличия напр. упр."))</f>
        <v xml:space="preserve"> - контроль наличия напр. упр.</v>
      </c>
      <c r="D1262" s="645"/>
      <c r="E1262" s="645" t="s">
        <v>71</v>
      </c>
      <c r="F1262" s="645" t="s">
        <v>64</v>
      </c>
      <c r="G1262" s="645" t="s">
        <v>648</v>
      </c>
      <c r="H1262" s="644">
        <v>36</v>
      </c>
      <c r="I1262" s="293">
        <v>5355</v>
      </c>
    </row>
    <row r="1263" spans="1:9" x14ac:dyDescent="0.25">
      <c r="A1263" s="182" t="s">
        <v>4195</v>
      </c>
      <c r="B1263" s="677">
        <v>1261</v>
      </c>
      <c r="C1263" s="545" t="str">
        <f ca="1">IF(H1263="","Резерв",CONCATENATE(INDIRECT(ADDRESS(3+ТС!H1263,2,1,0,"ЗДВ"),FALSE)," - режим управления дистанционный"))</f>
        <v>Резерв</v>
      </c>
      <c r="D1263" s="645"/>
      <c r="E1263" s="645" t="s">
        <v>71</v>
      </c>
      <c r="F1263" s="645" t="s">
        <v>64</v>
      </c>
      <c r="G1263" s="645" t="s">
        <v>642</v>
      </c>
      <c r="H1263" s="644"/>
      <c r="I1263" s="293">
        <v>5356</v>
      </c>
    </row>
    <row r="1264" spans="1:9" x14ac:dyDescent="0.25">
      <c r="A1264" s="182" t="s">
        <v>4196</v>
      </c>
      <c r="B1264" s="677">
        <v>1262</v>
      </c>
      <c r="C1264" s="545" t="str">
        <f ca="1">IF(H1264="","Резерв",CONCATENATE(INDIRECT(ADDRESS(3+ТС!H1264,2,1,0,"ЗДВ"),FALSE)," - включен режим имитации"))</f>
        <v xml:space="preserve"> - включен режим имитации</v>
      </c>
      <c r="D1264" s="645"/>
      <c r="E1264" s="645" t="s">
        <v>71</v>
      </c>
      <c r="F1264" s="645" t="s">
        <v>64</v>
      </c>
      <c r="G1264" s="645" t="s">
        <v>478</v>
      </c>
      <c r="H1264" s="644">
        <v>36</v>
      </c>
      <c r="I1264" s="293">
        <v>5357</v>
      </c>
    </row>
    <row r="1265" spans="1:9" x14ac:dyDescent="0.25">
      <c r="A1265" s="182" t="s">
        <v>4197</v>
      </c>
      <c r="B1265" s="677">
        <v>1263</v>
      </c>
      <c r="C1265" s="545" t="str">
        <f ca="1">IF(H1265="","Резерв",CONCATENATE(INDIRECT(ADDRESS(3+ТС!H1265,2,1,0,"ЗДВ"),FALSE)," - невыполнение команды открыть"))</f>
        <v xml:space="preserve"> - невыполнение команды открыть</v>
      </c>
      <c r="D1265" s="645"/>
      <c r="E1265" s="645" t="s">
        <v>71</v>
      </c>
      <c r="F1265" s="645" t="s">
        <v>64</v>
      </c>
      <c r="G1265" s="645" t="s">
        <v>654</v>
      </c>
      <c r="H1265" s="644">
        <v>36</v>
      </c>
      <c r="I1265" s="293">
        <v>5358</v>
      </c>
    </row>
    <row r="1266" spans="1:9" x14ac:dyDescent="0.25">
      <c r="A1266" s="182" t="s">
        <v>4198</v>
      </c>
      <c r="B1266" s="677">
        <v>1264</v>
      </c>
      <c r="C1266" s="545" t="str">
        <f ca="1">IF(H1266="","Резерв",CONCATENATE(INDIRECT(ADDRESS(3+ТС!H1266,2,1,0,"ЗДВ"),FALSE)," - невыполнение команды закрыть"))</f>
        <v xml:space="preserve"> - невыполнение команды закрыть</v>
      </c>
      <c r="D1266" s="645"/>
      <c r="E1266" s="645" t="s">
        <v>71</v>
      </c>
      <c r="F1266" s="645" t="s">
        <v>64</v>
      </c>
      <c r="G1266" s="645" t="s">
        <v>655</v>
      </c>
      <c r="H1266" s="644">
        <v>36</v>
      </c>
      <c r="I1266" s="293">
        <v>5359</v>
      </c>
    </row>
    <row r="1267" spans="1:9" x14ac:dyDescent="0.25">
      <c r="A1267" s="182" t="s">
        <v>4199</v>
      </c>
      <c r="B1267" s="677">
        <v>1265</v>
      </c>
      <c r="C1267" s="545" t="str">
        <f ca="1">IF(H1267="","Резерв",CONCATENATE(INDIRECT(ADDRESS(3+ТС!H1267,2,1,0,"ЗДВ"),FALSE)," - невыполнение команды стоп"))</f>
        <v xml:space="preserve"> - невыполнение команды стоп</v>
      </c>
      <c r="D1267" s="645"/>
      <c r="E1267" s="645" t="s">
        <v>71</v>
      </c>
      <c r="F1267" s="645" t="s">
        <v>64</v>
      </c>
      <c r="G1267" s="645" t="s">
        <v>656</v>
      </c>
      <c r="H1267" s="644">
        <v>36</v>
      </c>
      <c r="I1267" s="293">
        <v>5360</v>
      </c>
    </row>
    <row r="1268" spans="1:9" x14ac:dyDescent="0.25">
      <c r="A1268" s="182" t="s">
        <v>4200</v>
      </c>
      <c r="B1268" s="677">
        <v>1266</v>
      </c>
      <c r="C1268" s="545" t="str">
        <f ca="1">IF(H1268="","Резерв",CONCATENATE(INDIRECT(ADDRESS(3+ТС!H1268,2,1,0,"ЗДВ"),FALSE)," - моментный выключатель открытия"))</f>
        <v xml:space="preserve"> - моментный выключатель открытия</v>
      </c>
      <c r="D1268" s="645"/>
      <c r="E1268" s="645" t="s">
        <v>71</v>
      </c>
      <c r="F1268" s="645" t="s">
        <v>64</v>
      </c>
      <c r="G1268" s="645" t="s">
        <v>1358</v>
      </c>
      <c r="H1268" s="644">
        <v>36</v>
      </c>
      <c r="I1268" s="293">
        <v>5361</v>
      </c>
    </row>
    <row r="1269" spans="1:9" x14ac:dyDescent="0.25">
      <c r="A1269" s="182" t="s">
        <v>4201</v>
      </c>
      <c r="B1269" s="677">
        <v>1267</v>
      </c>
      <c r="C1269" s="545" t="str">
        <f ca="1">IF(H1269="","Резерв",CONCATENATE(INDIRECT(ADDRESS(3+ТС!H1269,2,1,0,"ЗДВ"),FALSE)," - моментный выключатель закрытия"))</f>
        <v xml:space="preserve"> - моментный выключатель закрытия</v>
      </c>
      <c r="D1269" s="645"/>
      <c r="E1269" s="645" t="s">
        <v>71</v>
      </c>
      <c r="F1269" s="645" t="s">
        <v>64</v>
      </c>
      <c r="G1269" s="645" t="s">
        <v>1359</v>
      </c>
      <c r="H1269" s="644">
        <v>36</v>
      </c>
      <c r="I1269" s="293">
        <v>5362</v>
      </c>
    </row>
    <row r="1270" spans="1:9" x14ac:dyDescent="0.25">
      <c r="A1270" s="182" t="s">
        <v>4202</v>
      </c>
      <c r="B1270" s="677">
        <v>1268</v>
      </c>
      <c r="C1270" s="545" t="str">
        <f ca="1">IF(H1270="","Резерв",CONCATENATE(INDIRECT(ADDRESS(3+ТС!H1270,2,1,0,"ЗДВ"),FALSE)," - сработала муфта"))</f>
        <v>Резерв</v>
      </c>
      <c r="D1270" s="645"/>
      <c r="E1270" s="645" t="s">
        <v>71</v>
      </c>
      <c r="F1270" s="645" t="s">
        <v>64</v>
      </c>
      <c r="G1270" s="645" t="s">
        <v>653</v>
      </c>
      <c r="H1270" s="644"/>
      <c r="I1270" s="293">
        <v>5363</v>
      </c>
    </row>
    <row r="1271" spans="1:9" x14ac:dyDescent="0.25">
      <c r="A1271" s="182" t="s">
        <v>4203</v>
      </c>
      <c r="B1271" s="677">
        <v>1269</v>
      </c>
      <c r="C1271" s="545" t="str">
        <f ca="1">IF(H1271="","Резерв",CONCATENATE(INDIRECT(ADDRESS(3+ТС!H1271,2,1,0,"ЗДВ"),FALSE)," - неисправность"))</f>
        <v xml:space="preserve"> - неисправность</v>
      </c>
      <c r="D1271" s="645"/>
      <c r="E1271" s="645" t="s">
        <v>71</v>
      </c>
      <c r="F1271" s="645" t="s">
        <v>64</v>
      </c>
      <c r="G1271" s="645" t="s">
        <v>651</v>
      </c>
      <c r="H1271" s="644">
        <v>36</v>
      </c>
      <c r="I1271" s="293">
        <v>5364</v>
      </c>
    </row>
    <row r="1272" spans="1:9" x14ac:dyDescent="0.25">
      <c r="A1272" s="182" t="s">
        <v>4204</v>
      </c>
      <c r="B1272" s="677">
        <v>1270</v>
      </c>
      <c r="C1272" s="545" t="str">
        <f ca="1">IF(H1272="","Резерв",CONCATENATE(INDIRECT(ADDRESS(3+ТС!H1272,2,1,0,"ЗДВ"),FALSE)," - авария"))</f>
        <v xml:space="preserve"> - авария</v>
      </c>
      <c r="D1272" s="645"/>
      <c r="E1272" s="645" t="s">
        <v>71</v>
      </c>
      <c r="F1272" s="645" t="s">
        <v>64</v>
      </c>
      <c r="G1272" s="645" t="s">
        <v>505</v>
      </c>
      <c r="H1272" s="644">
        <v>36</v>
      </c>
      <c r="I1272" s="293">
        <v>5365</v>
      </c>
    </row>
    <row r="1273" spans="1:9" x14ac:dyDescent="0.25">
      <c r="A1273" s="182" t="s">
        <v>4205</v>
      </c>
      <c r="B1273" s="677">
        <v>1271</v>
      </c>
      <c r="C1273" s="545" t="str">
        <f ca="1">IF(H1273="","Резерв",CONCATENATE(INDIRECT(ADDRESS(3+ТС!H1273,2,1,0,"ЗДВ"),FALSE)," - самопроизвольное открытие"))</f>
        <v>Резерв</v>
      </c>
      <c r="D1273" s="645"/>
      <c r="E1273" s="645" t="s">
        <v>71</v>
      </c>
      <c r="F1273" s="645" t="s">
        <v>64</v>
      </c>
      <c r="G1273" s="645" t="s">
        <v>657</v>
      </c>
      <c r="H1273" s="644"/>
      <c r="I1273" s="293">
        <v>5366</v>
      </c>
    </row>
    <row r="1274" spans="1:9" x14ac:dyDescent="0.25">
      <c r="A1274" s="182" t="s">
        <v>4206</v>
      </c>
      <c r="B1274" s="677">
        <v>1272</v>
      </c>
      <c r="C1274" s="545" t="str">
        <f ca="1">IF(H1274="","Резерв",CONCATENATE(INDIRECT(ADDRESS(3+ТС!H1274,2,1,0,"ЗДВ"),FALSE)," - самопроизвольное закрытие"))</f>
        <v>Резерв</v>
      </c>
      <c r="D1274" s="645"/>
      <c r="E1274" s="645" t="s">
        <v>71</v>
      </c>
      <c r="F1274" s="645" t="s">
        <v>64</v>
      </c>
      <c r="G1274" s="645" t="s">
        <v>658</v>
      </c>
      <c r="H1274" s="644"/>
      <c r="I1274" s="293">
        <v>5367</v>
      </c>
    </row>
    <row r="1275" spans="1:9" x14ac:dyDescent="0.25">
      <c r="A1275" s="182" t="s">
        <v>4207</v>
      </c>
      <c r="B1275" s="677">
        <v>1273</v>
      </c>
      <c r="C1275" s="545" t="str">
        <f ca="1">IF(H1275="","Резерв",CONCATENATE(INDIRECT(ADDRESS(3+ТС!H1275,2,1,0,"ЗДВ"),FALSE)," - открыта"))</f>
        <v xml:space="preserve"> - открыта</v>
      </c>
      <c r="D1275" s="645"/>
      <c r="E1275" s="645" t="s">
        <v>71</v>
      </c>
      <c r="F1275" s="645" t="s">
        <v>64</v>
      </c>
      <c r="G1275" s="645" t="s">
        <v>638</v>
      </c>
      <c r="H1275" s="644">
        <v>37</v>
      </c>
      <c r="I1275" s="293">
        <v>5368</v>
      </c>
    </row>
    <row r="1276" spans="1:9" x14ac:dyDescent="0.25">
      <c r="A1276" s="182" t="s">
        <v>4208</v>
      </c>
      <c r="B1276" s="677">
        <v>1274</v>
      </c>
      <c r="C1276" s="545" t="str">
        <f ca="1">IF(H1276="","Резерв",CONCATENATE(INDIRECT(ADDRESS(3+ТС!H1276,2,1,0,"ЗДВ"),FALSE)," - закрыта"))</f>
        <v xml:space="preserve"> - закрыта</v>
      </c>
      <c r="D1276" s="645"/>
      <c r="E1276" s="645" t="s">
        <v>71</v>
      </c>
      <c r="F1276" s="645" t="s">
        <v>64</v>
      </c>
      <c r="G1276" s="645" t="s">
        <v>639</v>
      </c>
      <c r="H1276" s="644">
        <v>37</v>
      </c>
      <c r="I1276" s="293">
        <v>5369</v>
      </c>
    </row>
    <row r="1277" spans="1:9" x14ac:dyDescent="0.25">
      <c r="A1277" s="182" t="s">
        <v>4209</v>
      </c>
      <c r="B1277" s="677">
        <v>1275</v>
      </c>
      <c r="C1277" s="545" t="str">
        <f ca="1">IF(H1277="","Резерв",CONCATENATE(INDIRECT(ADDRESS(3+ТС!H1277,2,1,0,"ЗДВ"),FALSE)," - открывается"))</f>
        <v xml:space="preserve"> - открывается</v>
      </c>
      <c r="D1277" s="645"/>
      <c r="E1277" s="645" t="s">
        <v>71</v>
      </c>
      <c r="F1277" s="645" t="s">
        <v>64</v>
      </c>
      <c r="G1277" s="645" t="s">
        <v>637</v>
      </c>
      <c r="H1277" s="644">
        <v>37</v>
      </c>
      <c r="I1277" s="293">
        <v>5370</v>
      </c>
    </row>
    <row r="1278" spans="1:9" x14ac:dyDescent="0.25">
      <c r="A1278" s="182" t="s">
        <v>4210</v>
      </c>
      <c r="B1278" s="677">
        <v>1276</v>
      </c>
      <c r="C1278" s="545" t="str">
        <f ca="1">IF(H1278="","Резерв",CONCATENATE(INDIRECT(ADDRESS(3+ТС!H1278,2,1,0,"ЗДВ"),FALSE)," - закрывается"))</f>
        <v xml:space="preserve"> - закрывается</v>
      </c>
      <c r="D1278" s="645"/>
      <c r="E1278" s="645" t="s">
        <v>71</v>
      </c>
      <c r="F1278" s="645" t="s">
        <v>64</v>
      </c>
      <c r="G1278" s="645" t="s">
        <v>504</v>
      </c>
      <c r="H1278" s="644">
        <v>37</v>
      </c>
      <c r="I1278" s="293">
        <v>5371</v>
      </c>
    </row>
    <row r="1279" spans="1:9" x14ac:dyDescent="0.25">
      <c r="A1279" s="182" t="s">
        <v>4211</v>
      </c>
      <c r="B1279" s="677">
        <v>1277</v>
      </c>
      <c r="C1279" s="545" t="str">
        <f ca="1">IF(H1279="","Резерв",CONCATENATE(INDIRECT(ADDRESS(3+ТС!H1279,2,1,0,"ЗДВ"),FALSE)," - промежуточное положение"))</f>
        <v xml:space="preserve"> - промежуточное положение</v>
      </c>
      <c r="D1279" s="645"/>
      <c r="E1279" s="645" t="s">
        <v>71</v>
      </c>
      <c r="F1279" s="645" t="s">
        <v>64</v>
      </c>
      <c r="G1279" s="645" t="s">
        <v>503</v>
      </c>
      <c r="H1279" s="644">
        <v>37</v>
      </c>
      <c r="I1279" s="293">
        <v>5372</v>
      </c>
    </row>
    <row r="1280" spans="1:9" x14ac:dyDescent="0.25">
      <c r="A1280" s="182" t="s">
        <v>4212</v>
      </c>
      <c r="B1280" s="677">
        <v>1278</v>
      </c>
      <c r="C1280" s="545" t="str">
        <f ca="1">IF(H1280="","Резерв",CONCATENATE(INDIRECT(ADDRESS(3+ТС!H1280,2,1,0,"ЗДВ"),FALSE)," - контроль наличия напр. упр."))</f>
        <v xml:space="preserve"> - контроль наличия напр. упр.</v>
      </c>
      <c r="D1280" s="645"/>
      <c r="E1280" s="645" t="s">
        <v>71</v>
      </c>
      <c r="F1280" s="645" t="s">
        <v>64</v>
      </c>
      <c r="G1280" s="645" t="s">
        <v>648</v>
      </c>
      <c r="H1280" s="644">
        <v>37</v>
      </c>
      <c r="I1280" s="293">
        <v>5373</v>
      </c>
    </row>
    <row r="1281" spans="1:9" x14ac:dyDescent="0.25">
      <c r="A1281" s="182" t="s">
        <v>4213</v>
      </c>
      <c r="B1281" s="677">
        <v>1279</v>
      </c>
      <c r="C1281" s="545" t="str">
        <f ca="1">IF(H1281="","Резерв",CONCATENATE(INDIRECT(ADDRESS(3+ТС!H1281,2,1,0,"ЗДВ"),FALSE)," - режим управления дистанционный"))</f>
        <v>Резерв</v>
      </c>
      <c r="D1281" s="645"/>
      <c r="E1281" s="645" t="s">
        <v>71</v>
      </c>
      <c r="F1281" s="645" t="s">
        <v>64</v>
      </c>
      <c r="G1281" s="645" t="s">
        <v>642</v>
      </c>
      <c r="H1281" s="644"/>
      <c r="I1281" s="293">
        <v>5374</v>
      </c>
    </row>
    <row r="1282" spans="1:9" x14ac:dyDescent="0.25">
      <c r="A1282" s="182" t="s">
        <v>4214</v>
      </c>
      <c r="B1282" s="677">
        <v>1280</v>
      </c>
      <c r="C1282" s="545" t="str">
        <f ca="1">IF(H1282="","Резерв",CONCATENATE(INDIRECT(ADDRESS(3+ТС!H1282,2,1,0,"ЗДВ"),FALSE)," - включен режим имитации"))</f>
        <v xml:space="preserve"> - включен режим имитации</v>
      </c>
      <c r="D1282" s="645"/>
      <c r="E1282" s="645" t="s">
        <v>71</v>
      </c>
      <c r="F1282" s="645" t="s">
        <v>64</v>
      </c>
      <c r="G1282" s="645" t="s">
        <v>478</v>
      </c>
      <c r="H1282" s="644">
        <v>37</v>
      </c>
      <c r="I1282" s="293">
        <v>5375</v>
      </c>
    </row>
    <row r="1283" spans="1:9" x14ac:dyDescent="0.25">
      <c r="A1283" s="182" t="s">
        <v>4215</v>
      </c>
      <c r="B1283" s="677">
        <v>1281</v>
      </c>
      <c r="C1283" s="545" t="str">
        <f ca="1">IF(H1283="","Резерв",CONCATENATE(INDIRECT(ADDRESS(3+ТС!H1283,2,1,0,"ЗДВ"),FALSE)," - невыполнение команды открыть"))</f>
        <v xml:space="preserve"> - невыполнение команды открыть</v>
      </c>
      <c r="D1283" s="645"/>
      <c r="E1283" s="645" t="s">
        <v>71</v>
      </c>
      <c r="F1283" s="645" t="s">
        <v>64</v>
      </c>
      <c r="G1283" s="645" t="s">
        <v>654</v>
      </c>
      <c r="H1283" s="644">
        <v>37</v>
      </c>
      <c r="I1283" s="293">
        <v>5376</v>
      </c>
    </row>
    <row r="1284" spans="1:9" x14ac:dyDescent="0.25">
      <c r="A1284" s="182" t="s">
        <v>4216</v>
      </c>
      <c r="B1284" s="677">
        <v>1282</v>
      </c>
      <c r="C1284" s="545" t="str">
        <f ca="1">IF(H1284="","Резерв",CONCATENATE(INDIRECT(ADDRESS(3+ТС!H1284,2,1,0,"ЗДВ"),FALSE)," - невыполнение команды закрыть"))</f>
        <v xml:space="preserve"> - невыполнение команды закрыть</v>
      </c>
      <c r="D1284" s="645"/>
      <c r="E1284" s="645" t="s">
        <v>71</v>
      </c>
      <c r="F1284" s="645" t="s">
        <v>64</v>
      </c>
      <c r="G1284" s="645" t="s">
        <v>655</v>
      </c>
      <c r="H1284" s="644">
        <v>37</v>
      </c>
      <c r="I1284" s="293">
        <v>5377</v>
      </c>
    </row>
    <row r="1285" spans="1:9" x14ac:dyDescent="0.25">
      <c r="A1285" s="182" t="s">
        <v>4217</v>
      </c>
      <c r="B1285" s="677">
        <v>1283</v>
      </c>
      <c r="C1285" s="545" t="str">
        <f ca="1">IF(H1285="","Резерв",CONCATENATE(INDIRECT(ADDRESS(3+ТС!H1285,2,1,0,"ЗДВ"),FALSE)," - невыполнение команды стоп"))</f>
        <v xml:space="preserve"> - невыполнение команды стоп</v>
      </c>
      <c r="D1285" s="645"/>
      <c r="E1285" s="645" t="s">
        <v>71</v>
      </c>
      <c r="F1285" s="645" t="s">
        <v>64</v>
      </c>
      <c r="G1285" s="645" t="s">
        <v>656</v>
      </c>
      <c r="H1285" s="644">
        <v>37</v>
      </c>
      <c r="I1285" s="293">
        <v>5378</v>
      </c>
    </row>
    <row r="1286" spans="1:9" x14ac:dyDescent="0.25">
      <c r="A1286" s="182" t="s">
        <v>4218</v>
      </c>
      <c r="B1286" s="677">
        <v>1284</v>
      </c>
      <c r="C1286" s="545" t="str">
        <f ca="1">IF(H1286="","Резерв",CONCATENATE(INDIRECT(ADDRESS(3+ТС!H1286,2,1,0,"ЗДВ"),FALSE)," - моментный выключатель открытия"))</f>
        <v xml:space="preserve"> - моментный выключатель открытия</v>
      </c>
      <c r="D1286" s="645"/>
      <c r="E1286" s="645" t="s">
        <v>71</v>
      </c>
      <c r="F1286" s="645" t="s">
        <v>64</v>
      </c>
      <c r="G1286" s="645" t="s">
        <v>1358</v>
      </c>
      <c r="H1286" s="644">
        <v>37</v>
      </c>
      <c r="I1286" s="293">
        <v>5379</v>
      </c>
    </row>
    <row r="1287" spans="1:9" x14ac:dyDescent="0.25">
      <c r="A1287" s="182" t="s">
        <v>4219</v>
      </c>
      <c r="B1287" s="677">
        <v>1285</v>
      </c>
      <c r="C1287" s="545" t="str">
        <f ca="1">IF(H1287="","Резерв",CONCATENATE(INDIRECT(ADDRESS(3+ТС!H1287,2,1,0,"ЗДВ"),FALSE)," - моментный выключатель закрытия"))</f>
        <v xml:space="preserve"> - моментный выключатель закрытия</v>
      </c>
      <c r="D1287" s="645"/>
      <c r="E1287" s="645" t="s">
        <v>71</v>
      </c>
      <c r="F1287" s="645" t="s">
        <v>64</v>
      </c>
      <c r="G1287" s="645" t="s">
        <v>1359</v>
      </c>
      <c r="H1287" s="644">
        <v>37</v>
      </c>
      <c r="I1287" s="293">
        <v>5380</v>
      </c>
    </row>
    <row r="1288" spans="1:9" x14ac:dyDescent="0.25">
      <c r="A1288" s="182" t="s">
        <v>4220</v>
      </c>
      <c r="B1288" s="677">
        <v>1286</v>
      </c>
      <c r="C1288" s="545" t="str">
        <f ca="1">IF(H1288="","Резерв",CONCATENATE(INDIRECT(ADDRESS(3+ТС!H1288,2,1,0,"ЗДВ"),FALSE)," - сработала муфта"))</f>
        <v>Резерв</v>
      </c>
      <c r="D1288" s="645"/>
      <c r="E1288" s="645" t="s">
        <v>71</v>
      </c>
      <c r="F1288" s="645" t="s">
        <v>64</v>
      </c>
      <c r="G1288" s="645" t="s">
        <v>653</v>
      </c>
      <c r="H1288" s="644"/>
      <c r="I1288" s="293">
        <v>5381</v>
      </c>
    </row>
    <row r="1289" spans="1:9" x14ac:dyDescent="0.25">
      <c r="A1289" s="182" t="s">
        <v>4221</v>
      </c>
      <c r="B1289" s="677">
        <v>1287</v>
      </c>
      <c r="C1289" s="545" t="str">
        <f ca="1">IF(H1289="","Резерв",CONCATENATE(INDIRECT(ADDRESS(3+ТС!H1289,2,1,0,"ЗДВ"),FALSE)," - неисправность"))</f>
        <v xml:space="preserve"> - неисправность</v>
      </c>
      <c r="D1289" s="645"/>
      <c r="E1289" s="645" t="s">
        <v>71</v>
      </c>
      <c r="F1289" s="645" t="s">
        <v>64</v>
      </c>
      <c r="G1289" s="645" t="s">
        <v>651</v>
      </c>
      <c r="H1289" s="644">
        <v>37</v>
      </c>
      <c r="I1289" s="293">
        <v>5382</v>
      </c>
    </row>
    <row r="1290" spans="1:9" x14ac:dyDescent="0.25">
      <c r="A1290" s="182" t="s">
        <v>4222</v>
      </c>
      <c r="B1290" s="677">
        <v>1288</v>
      </c>
      <c r="C1290" s="545" t="str">
        <f ca="1">IF(H1290="","Резерв",CONCATENATE(INDIRECT(ADDRESS(3+ТС!H1290,2,1,0,"ЗДВ"),FALSE)," - авария"))</f>
        <v xml:space="preserve"> - авария</v>
      </c>
      <c r="D1290" s="645"/>
      <c r="E1290" s="645" t="s">
        <v>71</v>
      </c>
      <c r="F1290" s="645" t="s">
        <v>64</v>
      </c>
      <c r="G1290" s="645" t="s">
        <v>505</v>
      </c>
      <c r="H1290" s="644">
        <v>37</v>
      </c>
      <c r="I1290" s="293">
        <v>5383</v>
      </c>
    </row>
    <row r="1291" spans="1:9" x14ac:dyDescent="0.25">
      <c r="A1291" s="182" t="s">
        <v>4223</v>
      </c>
      <c r="B1291" s="677">
        <v>1289</v>
      </c>
      <c r="C1291" s="545" t="str">
        <f ca="1">IF(H1291="","Резерв",CONCATENATE(INDIRECT(ADDRESS(3+ТС!H1291,2,1,0,"ЗДВ"),FALSE)," - самопроизвольное открытие"))</f>
        <v>Резерв</v>
      </c>
      <c r="D1291" s="645"/>
      <c r="E1291" s="645" t="s">
        <v>71</v>
      </c>
      <c r="F1291" s="645" t="s">
        <v>64</v>
      </c>
      <c r="G1291" s="645" t="s">
        <v>657</v>
      </c>
      <c r="H1291" s="644"/>
      <c r="I1291" s="293">
        <v>5384</v>
      </c>
    </row>
    <row r="1292" spans="1:9" x14ac:dyDescent="0.25">
      <c r="A1292" s="182" t="s">
        <v>4224</v>
      </c>
      <c r="B1292" s="677">
        <v>1290</v>
      </c>
      <c r="C1292" s="545" t="str">
        <f ca="1">IF(H1292="","Резерв",CONCATENATE(INDIRECT(ADDRESS(3+ТС!H1292,2,1,0,"ЗДВ"),FALSE)," - самопроизвольное закрытие"))</f>
        <v>Резерв</v>
      </c>
      <c r="D1292" s="645"/>
      <c r="E1292" s="645" t="s">
        <v>71</v>
      </c>
      <c r="F1292" s="645" t="s">
        <v>64</v>
      </c>
      <c r="G1292" s="645" t="s">
        <v>658</v>
      </c>
      <c r="H1292" s="644"/>
      <c r="I1292" s="293">
        <v>5385</v>
      </c>
    </row>
    <row r="1293" spans="1:9" x14ac:dyDescent="0.25">
      <c r="A1293" s="182" t="s">
        <v>4225</v>
      </c>
      <c r="B1293" s="677">
        <v>1291</v>
      </c>
      <c r="C1293" s="545" t="str">
        <f ca="1">IF(H1293="","Резерв",CONCATENATE(INDIRECT(ADDRESS(3+ТС!H1293,2,1,0,"ЗДВ"),FALSE)," - открыта"))</f>
        <v xml:space="preserve"> - открыта</v>
      </c>
      <c r="D1293" s="645"/>
      <c r="E1293" s="645" t="s">
        <v>71</v>
      </c>
      <c r="F1293" s="645" t="s">
        <v>64</v>
      </c>
      <c r="G1293" s="645" t="s">
        <v>638</v>
      </c>
      <c r="H1293" s="644">
        <v>38</v>
      </c>
      <c r="I1293" s="293">
        <v>5386</v>
      </c>
    </row>
    <row r="1294" spans="1:9" x14ac:dyDescent="0.25">
      <c r="A1294" s="182" t="s">
        <v>4226</v>
      </c>
      <c r="B1294" s="677">
        <v>1292</v>
      </c>
      <c r="C1294" s="545" t="str">
        <f ca="1">IF(H1294="","Резерв",CONCATENATE(INDIRECT(ADDRESS(3+ТС!H1294,2,1,0,"ЗДВ"),FALSE)," - закрыта"))</f>
        <v xml:space="preserve"> - закрыта</v>
      </c>
      <c r="D1294" s="645"/>
      <c r="E1294" s="645" t="s">
        <v>71</v>
      </c>
      <c r="F1294" s="645" t="s">
        <v>64</v>
      </c>
      <c r="G1294" s="645" t="s">
        <v>639</v>
      </c>
      <c r="H1294" s="644">
        <v>38</v>
      </c>
      <c r="I1294" s="293">
        <v>5387</v>
      </c>
    </row>
    <row r="1295" spans="1:9" x14ac:dyDescent="0.25">
      <c r="A1295" s="182" t="s">
        <v>4227</v>
      </c>
      <c r="B1295" s="677">
        <v>1293</v>
      </c>
      <c r="C1295" s="545" t="str">
        <f ca="1">IF(H1295="","Резерв",CONCATENATE(INDIRECT(ADDRESS(3+ТС!H1295,2,1,0,"ЗДВ"),FALSE)," - открывается"))</f>
        <v xml:space="preserve"> - открывается</v>
      </c>
      <c r="D1295" s="645"/>
      <c r="E1295" s="645" t="s">
        <v>71</v>
      </c>
      <c r="F1295" s="645" t="s">
        <v>64</v>
      </c>
      <c r="G1295" s="645" t="s">
        <v>637</v>
      </c>
      <c r="H1295" s="644">
        <v>38</v>
      </c>
      <c r="I1295" s="293">
        <v>5388</v>
      </c>
    </row>
    <row r="1296" spans="1:9" x14ac:dyDescent="0.25">
      <c r="A1296" s="182" t="s">
        <v>4228</v>
      </c>
      <c r="B1296" s="677">
        <v>1294</v>
      </c>
      <c r="C1296" s="545" t="str">
        <f ca="1">IF(H1296="","Резерв",CONCATENATE(INDIRECT(ADDRESS(3+ТС!H1296,2,1,0,"ЗДВ"),FALSE)," - закрывается"))</f>
        <v xml:space="preserve"> - закрывается</v>
      </c>
      <c r="D1296" s="645"/>
      <c r="E1296" s="645" t="s">
        <v>71</v>
      </c>
      <c r="F1296" s="645" t="s">
        <v>64</v>
      </c>
      <c r="G1296" s="645" t="s">
        <v>504</v>
      </c>
      <c r="H1296" s="644">
        <v>38</v>
      </c>
      <c r="I1296" s="293">
        <v>5389</v>
      </c>
    </row>
    <row r="1297" spans="1:9" x14ac:dyDescent="0.25">
      <c r="A1297" s="182" t="s">
        <v>4229</v>
      </c>
      <c r="B1297" s="677">
        <v>1295</v>
      </c>
      <c r="C1297" s="545" t="str">
        <f ca="1">IF(H1297="","Резерв",CONCATENATE(INDIRECT(ADDRESS(3+ТС!H1297,2,1,0,"ЗДВ"),FALSE)," - промежуточное положение"))</f>
        <v xml:space="preserve"> - промежуточное положение</v>
      </c>
      <c r="D1297" s="645"/>
      <c r="E1297" s="645" t="s">
        <v>71</v>
      </c>
      <c r="F1297" s="645" t="s">
        <v>64</v>
      </c>
      <c r="G1297" s="645" t="s">
        <v>503</v>
      </c>
      <c r="H1297" s="644">
        <v>38</v>
      </c>
      <c r="I1297" s="293">
        <v>5390</v>
      </c>
    </row>
    <row r="1298" spans="1:9" x14ac:dyDescent="0.25">
      <c r="A1298" s="182" t="s">
        <v>4230</v>
      </c>
      <c r="B1298" s="677">
        <v>1296</v>
      </c>
      <c r="C1298" s="545" t="str">
        <f ca="1">IF(H1298="","Резерв",CONCATENATE(INDIRECT(ADDRESS(3+ТС!H1298,2,1,0,"ЗДВ"),FALSE)," - контроль наличия напр. упр."))</f>
        <v xml:space="preserve"> - контроль наличия напр. упр.</v>
      </c>
      <c r="D1298" s="645"/>
      <c r="E1298" s="645" t="s">
        <v>71</v>
      </c>
      <c r="F1298" s="645" t="s">
        <v>64</v>
      </c>
      <c r="G1298" s="645" t="s">
        <v>648</v>
      </c>
      <c r="H1298" s="644">
        <v>38</v>
      </c>
      <c r="I1298" s="293">
        <v>5391</v>
      </c>
    </row>
    <row r="1299" spans="1:9" x14ac:dyDescent="0.25">
      <c r="A1299" s="182" t="s">
        <v>4231</v>
      </c>
      <c r="B1299" s="677">
        <v>1297</v>
      </c>
      <c r="C1299" s="545" t="str">
        <f ca="1">IF(H1299="","Резерв",CONCATENATE(INDIRECT(ADDRESS(3+ТС!H1299,2,1,0,"ЗДВ"),FALSE)," - режим управления дистанционный"))</f>
        <v>Резерв</v>
      </c>
      <c r="D1299" s="645"/>
      <c r="E1299" s="645" t="s">
        <v>71</v>
      </c>
      <c r="F1299" s="645" t="s">
        <v>64</v>
      </c>
      <c r="G1299" s="645" t="s">
        <v>642</v>
      </c>
      <c r="H1299" s="644"/>
      <c r="I1299" s="293">
        <v>5392</v>
      </c>
    </row>
    <row r="1300" spans="1:9" x14ac:dyDescent="0.25">
      <c r="A1300" s="182" t="s">
        <v>4232</v>
      </c>
      <c r="B1300" s="677">
        <v>1298</v>
      </c>
      <c r="C1300" s="545" t="str">
        <f ca="1">IF(H1300="","Резерв",CONCATENATE(INDIRECT(ADDRESS(3+ТС!H1300,2,1,0,"ЗДВ"),FALSE)," - включен режим имитации"))</f>
        <v xml:space="preserve"> - включен режим имитации</v>
      </c>
      <c r="D1300" s="645"/>
      <c r="E1300" s="645" t="s">
        <v>71</v>
      </c>
      <c r="F1300" s="645" t="s">
        <v>64</v>
      </c>
      <c r="G1300" s="645" t="s">
        <v>478</v>
      </c>
      <c r="H1300" s="644">
        <v>38</v>
      </c>
      <c r="I1300" s="293">
        <v>5393</v>
      </c>
    </row>
    <row r="1301" spans="1:9" x14ac:dyDescent="0.25">
      <c r="A1301" s="182" t="s">
        <v>4233</v>
      </c>
      <c r="B1301" s="677">
        <v>1299</v>
      </c>
      <c r="C1301" s="545" t="str">
        <f ca="1">IF(H1301="","Резерв",CONCATENATE(INDIRECT(ADDRESS(3+ТС!H1301,2,1,0,"ЗДВ"),FALSE)," - невыполнение команды открыть"))</f>
        <v xml:space="preserve"> - невыполнение команды открыть</v>
      </c>
      <c r="D1301" s="645"/>
      <c r="E1301" s="645" t="s">
        <v>71</v>
      </c>
      <c r="F1301" s="645" t="s">
        <v>64</v>
      </c>
      <c r="G1301" s="645" t="s">
        <v>654</v>
      </c>
      <c r="H1301" s="644">
        <v>38</v>
      </c>
      <c r="I1301" s="293">
        <v>5394</v>
      </c>
    </row>
    <row r="1302" spans="1:9" x14ac:dyDescent="0.25">
      <c r="A1302" s="182" t="s">
        <v>4234</v>
      </c>
      <c r="B1302" s="677">
        <v>1300</v>
      </c>
      <c r="C1302" s="545" t="str">
        <f ca="1">IF(H1302="","Резерв",CONCATENATE(INDIRECT(ADDRESS(3+ТС!H1302,2,1,0,"ЗДВ"),FALSE)," - невыполнение команды закрыть"))</f>
        <v xml:space="preserve"> - невыполнение команды закрыть</v>
      </c>
      <c r="D1302" s="645"/>
      <c r="E1302" s="645" t="s">
        <v>71</v>
      </c>
      <c r="F1302" s="645" t="s">
        <v>64</v>
      </c>
      <c r="G1302" s="645" t="s">
        <v>655</v>
      </c>
      <c r="H1302" s="644">
        <v>38</v>
      </c>
      <c r="I1302" s="293">
        <v>5395</v>
      </c>
    </row>
    <row r="1303" spans="1:9" x14ac:dyDescent="0.25">
      <c r="A1303" s="182" t="s">
        <v>4235</v>
      </c>
      <c r="B1303" s="677">
        <v>1301</v>
      </c>
      <c r="C1303" s="545" t="str">
        <f ca="1">IF(H1303="","Резерв",CONCATENATE(INDIRECT(ADDRESS(3+ТС!H1303,2,1,0,"ЗДВ"),FALSE)," - невыполнение команды стоп"))</f>
        <v xml:space="preserve"> - невыполнение команды стоп</v>
      </c>
      <c r="D1303" s="645"/>
      <c r="E1303" s="645" t="s">
        <v>71</v>
      </c>
      <c r="F1303" s="645" t="s">
        <v>64</v>
      </c>
      <c r="G1303" s="645" t="s">
        <v>656</v>
      </c>
      <c r="H1303" s="644">
        <v>38</v>
      </c>
      <c r="I1303" s="293">
        <v>5396</v>
      </c>
    </row>
    <row r="1304" spans="1:9" x14ac:dyDescent="0.25">
      <c r="A1304" s="182" t="s">
        <v>4236</v>
      </c>
      <c r="B1304" s="677">
        <v>1302</v>
      </c>
      <c r="C1304" s="545" t="str">
        <f ca="1">IF(H1304="","Резерв",CONCATENATE(INDIRECT(ADDRESS(3+ТС!H1304,2,1,0,"ЗДВ"),FALSE)," - несовпадение интерефейсных и дискретных сигналов"))</f>
        <v xml:space="preserve"> - несовпадение интерефейсных и дискретных сигналов</v>
      </c>
      <c r="D1304" s="645"/>
      <c r="E1304" s="645" t="s">
        <v>71</v>
      </c>
      <c r="F1304" s="645" t="s">
        <v>64</v>
      </c>
      <c r="G1304" s="645" t="s">
        <v>1578</v>
      </c>
      <c r="H1304" s="644">
        <v>38</v>
      </c>
      <c r="I1304" s="293">
        <v>5397</v>
      </c>
    </row>
    <row r="1305" spans="1:9" x14ac:dyDescent="0.25">
      <c r="A1305" s="182" t="s">
        <v>4237</v>
      </c>
      <c r="B1305" s="677">
        <v>1303</v>
      </c>
      <c r="C1305" s="545" t="str">
        <f ca="1">IF(H1305="","Резерв",CONCATENATE(INDIRECT(ADDRESS(3+ТС!H1305,2,1,0,"ЗДВ"),FALSE)," - нет интерфейсной связи с БУ привода"))</f>
        <v xml:space="preserve"> - нет интерфейсной связи с БУ привода</v>
      </c>
      <c r="D1305" s="645"/>
      <c r="E1305" s="645" t="s">
        <v>71</v>
      </c>
      <c r="F1305" s="645" t="s">
        <v>64</v>
      </c>
      <c r="G1305" s="645" t="s">
        <v>1520</v>
      </c>
      <c r="H1305" s="644">
        <v>38</v>
      </c>
      <c r="I1305" s="293">
        <v>5398</v>
      </c>
    </row>
    <row r="1306" spans="1:9" x14ac:dyDescent="0.25">
      <c r="A1306" s="182" t="s">
        <v>4238</v>
      </c>
      <c r="B1306" s="677">
        <v>1304</v>
      </c>
      <c r="C1306" s="545" t="str">
        <f ca="1">IF(H1306="","Резерв",CONCATENATE(INDIRECT(ADDRESS(3+ТС!H1306,2,1,0,"ЗДВ"),FALSE)," - сработала муфта"))</f>
        <v xml:space="preserve"> - сработала муфта</v>
      </c>
      <c r="D1306" s="645"/>
      <c r="E1306" s="645" t="s">
        <v>71</v>
      </c>
      <c r="F1306" s="645" t="s">
        <v>64</v>
      </c>
      <c r="G1306" s="645" t="s">
        <v>653</v>
      </c>
      <c r="H1306" s="644">
        <v>38</v>
      </c>
      <c r="I1306" s="293">
        <v>5399</v>
      </c>
    </row>
    <row r="1307" spans="1:9" x14ac:dyDescent="0.25">
      <c r="A1307" s="182" t="s">
        <v>4239</v>
      </c>
      <c r="B1307" s="677">
        <v>1305</v>
      </c>
      <c r="C1307" s="545" t="str">
        <f ca="1">IF(H1307="","Резерв",CONCATENATE(INDIRECT(ADDRESS(3+ТС!H1307,2,1,0,"ЗДВ"),FALSE)," - неисправность"))</f>
        <v xml:space="preserve"> - неисправность</v>
      </c>
      <c r="D1307" s="645"/>
      <c r="E1307" s="645" t="s">
        <v>71</v>
      </c>
      <c r="F1307" s="645" t="s">
        <v>64</v>
      </c>
      <c r="G1307" s="645" t="s">
        <v>651</v>
      </c>
      <c r="H1307" s="644">
        <v>38</v>
      </c>
      <c r="I1307" s="293">
        <v>5400</v>
      </c>
    </row>
    <row r="1308" spans="1:9" x14ac:dyDescent="0.25">
      <c r="A1308" s="182" t="s">
        <v>4240</v>
      </c>
      <c r="B1308" s="677">
        <v>1306</v>
      </c>
      <c r="C1308" s="545" t="str">
        <f ca="1">IF(H1308="","Резерв",CONCATENATE(INDIRECT(ADDRESS(3+ТС!H1308,2,1,0,"ЗДВ"),FALSE)," - авария"))</f>
        <v xml:space="preserve"> - авария</v>
      </c>
      <c r="D1308" s="645"/>
      <c r="E1308" s="645" t="s">
        <v>71</v>
      </c>
      <c r="F1308" s="645" t="s">
        <v>64</v>
      </c>
      <c r="G1308" s="645" t="s">
        <v>505</v>
      </c>
      <c r="H1308" s="644">
        <v>38</v>
      </c>
      <c r="I1308" s="293">
        <v>5401</v>
      </c>
    </row>
    <row r="1309" spans="1:9" x14ac:dyDescent="0.25">
      <c r="A1309" s="182" t="s">
        <v>4241</v>
      </c>
      <c r="B1309" s="677">
        <v>1307</v>
      </c>
      <c r="C1309" s="546" t="str">
        <f ca="1">IF(H1309="","Резерв",CONCATENATE(INDIRECT(ADDRESS(3+ТС!H1309,2,1,0,"ЗДВ"),FALSE)," - открыта"))</f>
        <v>Резерв</v>
      </c>
      <c r="D1309" s="645"/>
      <c r="E1309" s="645" t="s">
        <v>71</v>
      </c>
      <c r="F1309" s="645" t="s">
        <v>64</v>
      </c>
      <c r="G1309" s="645" t="s">
        <v>657</v>
      </c>
      <c r="H1309" s="644"/>
      <c r="I1309" s="293">
        <v>5402</v>
      </c>
    </row>
    <row r="1310" spans="1:9" x14ac:dyDescent="0.25">
      <c r="A1310" s="182" t="s">
        <v>4242</v>
      </c>
      <c r="B1310" s="677">
        <v>1308</v>
      </c>
      <c r="C1310" s="546" t="str">
        <f ca="1">IF(H1310="","Резерв",CONCATENATE(INDIRECT(ADDRESS(3+ТС!H1310,2,1,0,"ЗДВ"),FALSE)," - открыта"))</f>
        <v>Резерв</v>
      </c>
      <c r="D1310" s="645"/>
      <c r="E1310" s="645" t="s">
        <v>71</v>
      </c>
      <c r="F1310" s="645" t="s">
        <v>64</v>
      </c>
      <c r="G1310" s="645" t="s">
        <v>658</v>
      </c>
      <c r="H1310" s="644"/>
      <c r="I1310" s="293">
        <v>5403</v>
      </c>
    </row>
    <row r="1311" spans="1:9" x14ac:dyDescent="0.25">
      <c r="A1311" s="182" t="s">
        <v>4243</v>
      </c>
      <c r="B1311" s="677">
        <v>1309</v>
      </c>
      <c r="C1311" s="546" t="str">
        <f ca="1">IF(H1311="","Резерв",CONCATENATE(INDIRECT(ADDRESS(3+ТС!H1311,2,1,0,"ЗДВ"),FALSE)," - открыта"))</f>
        <v>Резерв</v>
      </c>
      <c r="D1311" s="527"/>
      <c r="E1311" s="527" t="s">
        <v>71</v>
      </c>
      <c r="F1311" s="527" t="s">
        <v>64</v>
      </c>
      <c r="G1311" s="527" t="s">
        <v>638</v>
      </c>
      <c r="H1311" s="299"/>
      <c r="I1311" s="293">
        <v>5404</v>
      </c>
    </row>
    <row r="1312" spans="1:9" x14ac:dyDescent="0.25">
      <c r="A1312" s="182" t="s">
        <v>4244</v>
      </c>
      <c r="B1312" s="677">
        <v>1310</v>
      </c>
      <c r="C1312" s="546" t="str">
        <f ca="1">IF(H1312="","Резерв",CONCATENATE(INDIRECT(ADDRESS(3+ТС!H1312,2,1,0,"ЗДВ"),FALSE)," - открыта"))</f>
        <v>Резерв</v>
      </c>
      <c r="D1312" s="527"/>
      <c r="E1312" s="527" t="s">
        <v>71</v>
      </c>
      <c r="F1312" s="527" t="s">
        <v>64</v>
      </c>
      <c r="G1312" s="527" t="s">
        <v>639</v>
      </c>
      <c r="H1312" s="299"/>
      <c r="I1312" s="293">
        <v>5405</v>
      </c>
    </row>
    <row r="1313" spans="1:9" x14ac:dyDescent="0.25">
      <c r="A1313" s="182" t="s">
        <v>4245</v>
      </c>
      <c r="B1313" s="677">
        <v>1311</v>
      </c>
      <c r="C1313" s="546" t="str">
        <f ca="1">IF(H1313="","Резерв",CONCATENATE(INDIRECT(ADDRESS(3+ТС!H1313,2,1,0,"ЗДВ"),FALSE)," - открыта"))</f>
        <v>Резерв</v>
      </c>
      <c r="D1313" s="527"/>
      <c r="E1313" s="527" t="s">
        <v>71</v>
      </c>
      <c r="F1313" s="527" t="s">
        <v>64</v>
      </c>
      <c r="G1313" s="527" t="s">
        <v>637</v>
      </c>
      <c r="H1313" s="299"/>
      <c r="I1313" s="293">
        <v>5406</v>
      </c>
    </row>
    <row r="1314" spans="1:9" x14ac:dyDescent="0.25">
      <c r="A1314" s="182" t="s">
        <v>4246</v>
      </c>
      <c r="B1314" s="677">
        <v>1312</v>
      </c>
      <c r="C1314" s="546" t="str">
        <f ca="1">IF(H1314="","Резерв",CONCATENATE(INDIRECT(ADDRESS(3+ТС!H1314,2,1,0,"ЗДВ"),FALSE)," - открыта"))</f>
        <v>Резерв</v>
      </c>
      <c r="D1314" s="527"/>
      <c r="E1314" s="527" t="s">
        <v>71</v>
      </c>
      <c r="F1314" s="527" t="s">
        <v>64</v>
      </c>
      <c r="G1314" s="527" t="s">
        <v>504</v>
      </c>
      <c r="H1314" s="299"/>
      <c r="I1314" s="293">
        <v>5407</v>
      </c>
    </row>
    <row r="1315" spans="1:9" x14ac:dyDescent="0.25">
      <c r="A1315" s="182" t="s">
        <v>4247</v>
      </c>
      <c r="B1315" s="677">
        <v>1313</v>
      </c>
      <c r="C1315" s="546" t="str">
        <f ca="1">IF(H1315="","Резерв",CONCATENATE(INDIRECT(ADDRESS(3+ТС!H1315,2,1,0,"ЗДВ"),FALSE)," - открыта"))</f>
        <v>Резерв</v>
      </c>
      <c r="D1315" s="527"/>
      <c r="E1315" s="527" t="s">
        <v>71</v>
      </c>
      <c r="F1315" s="527" t="s">
        <v>64</v>
      </c>
      <c r="G1315" s="527" t="s">
        <v>503</v>
      </c>
      <c r="H1315" s="299"/>
      <c r="I1315" s="293">
        <v>5408</v>
      </c>
    </row>
    <row r="1316" spans="1:9" x14ac:dyDescent="0.25">
      <c r="A1316" s="182" t="s">
        <v>4248</v>
      </c>
      <c r="B1316" s="677">
        <v>1314</v>
      </c>
      <c r="C1316" s="546" t="str">
        <f ca="1">IF(H1316="","Резерв",CONCATENATE(INDIRECT(ADDRESS(3+ТС!H1316,2,1,0,"ЗДВ"),FALSE)," - открыта"))</f>
        <v>Резерв</v>
      </c>
      <c r="D1316" s="527"/>
      <c r="E1316" s="527" t="s">
        <v>71</v>
      </c>
      <c r="F1316" s="527" t="s">
        <v>64</v>
      </c>
      <c r="G1316" s="527" t="s">
        <v>648</v>
      </c>
      <c r="H1316" s="299"/>
      <c r="I1316" s="293">
        <v>5409</v>
      </c>
    </row>
    <row r="1317" spans="1:9" x14ac:dyDescent="0.25">
      <c r="A1317" s="182" t="s">
        <v>4249</v>
      </c>
      <c r="B1317" s="677">
        <v>1315</v>
      </c>
      <c r="C1317" s="546" t="str">
        <f ca="1">IF(H1317="","Резерв",CONCATENATE(INDIRECT(ADDRESS(3+ТС!H1317,2,1,0,"ЗДВ"),FALSE)," - открыта"))</f>
        <v>Резерв</v>
      </c>
      <c r="D1317" s="527"/>
      <c r="E1317" s="527" t="s">
        <v>71</v>
      </c>
      <c r="F1317" s="527" t="s">
        <v>64</v>
      </c>
      <c r="G1317" s="527" t="s">
        <v>642</v>
      </c>
      <c r="H1317" s="299"/>
      <c r="I1317" s="293">
        <v>5410</v>
      </c>
    </row>
    <row r="1318" spans="1:9" x14ac:dyDescent="0.25">
      <c r="A1318" s="182" t="s">
        <v>4250</v>
      </c>
      <c r="B1318" s="677">
        <v>1316</v>
      </c>
      <c r="C1318" s="546" t="str">
        <f ca="1">IF(H1318="","Резерв",CONCATENATE(INDIRECT(ADDRESS(3+ТС!H1318,2,1,0,"ЗДВ"),FALSE)," - открыта"))</f>
        <v>Резерв</v>
      </c>
      <c r="D1318" s="527"/>
      <c r="E1318" s="527" t="s">
        <v>71</v>
      </c>
      <c r="F1318" s="527" t="s">
        <v>64</v>
      </c>
      <c r="G1318" s="527" t="s">
        <v>478</v>
      </c>
      <c r="H1318" s="299"/>
      <c r="I1318" s="293">
        <v>5411</v>
      </c>
    </row>
    <row r="1319" spans="1:9" x14ac:dyDescent="0.25">
      <c r="A1319" s="182" t="s">
        <v>4251</v>
      </c>
      <c r="B1319" s="677">
        <v>1317</v>
      </c>
      <c r="C1319" s="546" t="str">
        <f ca="1">IF(H1319="","Резерв",CONCATENATE(INDIRECT(ADDRESS(3+ТС!H1319,2,1,0,"ЗДВ"),FALSE)," - открыта"))</f>
        <v>Резерв</v>
      </c>
      <c r="D1319" s="527"/>
      <c r="E1319" s="527" t="s">
        <v>71</v>
      </c>
      <c r="F1319" s="527" t="s">
        <v>64</v>
      </c>
      <c r="G1319" s="527" t="s">
        <v>654</v>
      </c>
      <c r="H1319" s="299"/>
      <c r="I1319" s="293">
        <v>5412</v>
      </c>
    </row>
    <row r="1320" spans="1:9" x14ac:dyDescent="0.25">
      <c r="A1320" s="182" t="s">
        <v>4252</v>
      </c>
      <c r="B1320" s="677">
        <v>1318</v>
      </c>
      <c r="C1320" s="546" t="str">
        <f ca="1">IF(H1320="","Резерв",CONCATENATE(INDIRECT(ADDRESS(3+ТС!H1320,2,1,0,"ЗДВ"),FALSE)," - открыта"))</f>
        <v>Резерв</v>
      </c>
      <c r="D1320" s="527"/>
      <c r="E1320" s="527" t="s">
        <v>71</v>
      </c>
      <c r="F1320" s="527" t="s">
        <v>64</v>
      </c>
      <c r="G1320" s="527" t="s">
        <v>655</v>
      </c>
      <c r="H1320" s="299"/>
      <c r="I1320" s="293">
        <v>5413</v>
      </c>
    </row>
    <row r="1321" spans="1:9" x14ac:dyDescent="0.25">
      <c r="A1321" s="182" t="s">
        <v>4253</v>
      </c>
      <c r="B1321" s="677">
        <v>1319</v>
      </c>
      <c r="C1321" s="546" t="str">
        <f ca="1">IF(H1321="","Резерв",CONCATENATE(INDIRECT(ADDRESS(3+ТС!H1321,2,1,0,"ЗДВ"),FALSE)," - открыта"))</f>
        <v>Резерв</v>
      </c>
      <c r="D1321" s="527"/>
      <c r="E1321" s="527" t="s">
        <v>71</v>
      </c>
      <c r="F1321" s="527" t="s">
        <v>64</v>
      </c>
      <c r="G1321" s="527" t="s">
        <v>656</v>
      </c>
      <c r="H1321" s="299"/>
      <c r="I1321" s="293">
        <v>5414</v>
      </c>
    </row>
    <row r="1322" spans="1:9" x14ac:dyDescent="0.25">
      <c r="A1322" s="182" t="s">
        <v>4254</v>
      </c>
      <c r="B1322" s="677">
        <v>1320</v>
      </c>
      <c r="C1322" s="546" t="str">
        <f ca="1">IF(H1322="","Резерв",CONCATENATE(INDIRECT(ADDRESS(3+ТС!H1322,2,1,0,"ЗДВ"),FALSE)," - открыта"))</f>
        <v>Резерв</v>
      </c>
      <c r="D1322" s="527"/>
      <c r="E1322" s="527" t="s">
        <v>71</v>
      </c>
      <c r="F1322" s="527" t="s">
        <v>64</v>
      </c>
      <c r="G1322" s="527" t="s">
        <v>1358</v>
      </c>
      <c r="H1322" s="299"/>
      <c r="I1322" s="293">
        <v>5415</v>
      </c>
    </row>
    <row r="1323" spans="1:9" x14ac:dyDescent="0.25">
      <c r="A1323" s="182" t="s">
        <v>4255</v>
      </c>
      <c r="B1323" s="677">
        <v>1321</v>
      </c>
      <c r="C1323" s="546" t="str">
        <f ca="1">IF(H1323="","Резерв",CONCATENATE(INDIRECT(ADDRESS(3+ТС!H1323,2,1,0,"ЗДВ"),FALSE)," - открыта"))</f>
        <v>Резерв</v>
      </c>
      <c r="D1323" s="527"/>
      <c r="E1323" s="527" t="s">
        <v>71</v>
      </c>
      <c r="F1323" s="527" t="s">
        <v>64</v>
      </c>
      <c r="G1323" s="527" t="s">
        <v>1359</v>
      </c>
      <c r="H1323" s="299"/>
      <c r="I1323" s="293">
        <v>5416</v>
      </c>
    </row>
    <row r="1324" spans="1:9" x14ac:dyDescent="0.25">
      <c r="A1324" s="182" t="s">
        <v>4256</v>
      </c>
      <c r="B1324" s="677">
        <v>1322</v>
      </c>
      <c r="C1324" s="546" t="str">
        <f ca="1">IF(H1324="","Резерв",CONCATENATE(INDIRECT(ADDRESS(3+ТС!H1324,2,1,0,"ЗДВ"),FALSE)," - открыта"))</f>
        <v>Резерв</v>
      </c>
      <c r="D1324" s="527"/>
      <c r="E1324" s="527" t="s">
        <v>71</v>
      </c>
      <c r="F1324" s="527" t="s">
        <v>64</v>
      </c>
      <c r="G1324" s="527" t="s">
        <v>653</v>
      </c>
      <c r="H1324" s="299"/>
      <c r="I1324" s="293">
        <v>5417</v>
      </c>
    </row>
    <row r="1325" spans="1:9" x14ac:dyDescent="0.25">
      <c r="A1325" s="182" t="s">
        <v>4257</v>
      </c>
      <c r="B1325" s="677">
        <v>1323</v>
      </c>
      <c r="C1325" s="546" t="str">
        <f ca="1">IF(H1325="","Резерв",CONCATENATE(INDIRECT(ADDRESS(3+ТС!H1325,2,1,0,"ЗДВ"),FALSE)," - открыта"))</f>
        <v>Резерв</v>
      </c>
      <c r="D1325" s="527"/>
      <c r="E1325" s="527" t="s">
        <v>71</v>
      </c>
      <c r="F1325" s="527" t="s">
        <v>64</v>
      </c>
      <c r="G1325" s="527" t="s">
        <v>651</v>
      </c>
      <c r="H1325" s="299"/>
      <c r="I1325" s="293">
        <v>5418</v>
      </c>
    </row>
    <row r="1326" spans="1:9" x14ac:dyDescent="0.25">
      <c r="A1326" s="182" t="s">
        <v>4258</v>
      </c>
      <c r="B1326" s="677">
        <v>1324</v>
      </c>
      <c r="C1326" s="546" t="str">
        <f ca="1">IF(H1326="","Резерв",CONCATENATE(INDIRECT(ADDRESS(3+ТС!H1326,2,1,0,"ЗДВ"),FALSE)," - открыта"))</f>
        <v>Резерв</v>
      </c>
      <c r="D1326" s="527"/>
      <c r="E1326" s="527" t="s">
        <v>71</v>
      </c>
      <c r="F1326" s="527" t="s">
        <v>64</v>
      </c>
      <c r="G1326" s="527" t="s">
        <v>505</v>
      </c>
      <c r="H1326" s="299"/>
      <c r="I1326" s="293">
        <v>5419</v>
      </c>
    </row>
    <row r="1327" spans="1:9" x14ac:dyDescent="0.25">
      <c r="A1327" s="182" t="s">
        <v>4259</v>
      </c>
      <c r="B1327" s="677">
        <v>1325</v>
      </c>
      <c r="C1327" s="546" t="str">
        <f ca="1">IF(H1327="","Резерв",CONCATENATE(INDIRECT(ADDRESS(3+ТС!H1327,2,1,0,"ЗДВ"),FALSE)," - открыта"))</f>
        <v>Резерв</v>
      </c>
      <c r="D1327" s="527"/>
      <c r="E1327" s="527" t="s">
        <v>71</v>
      </c>
      <c r="F1327" s="527" t="s">
        <v>64</v>
      </c>
      <c r="G1327" s="527" t="s">
        <v>657</v>
      </c>
      <c r="H1327" s="299"/>
      <c r="I1327" s="293">
        <v>5420</v>
      </c>
    </row>
    <row r="1328" spans="1:9" x14ac:dyDescent="0.25">
      <c r="A1328" s="182" t="s">
        <v>4260</v>
      </c>
      <c r="B1328" s="677">
        <v>1326</v>
      </c>
      <c r="C1328" s="546" t="str">
        <f ca="1">IF(H1328="","Резерв",CONCATENATE(INDIRECT(ADDRESS(3+ТС!H1328,2,1,0,"ЗДВ"),FALSE)," - открыта"))</f>
        <v>Резерв</v>
      </c>
      <c r="D1328" s="527"/>
      <c r="E1328" s="527" t="s">
        <v>71</v>
      </c>
      <c r="F1328" s="527" t="s">
        <v>64</v>
      </c>
      <c r="G1328" s="527" t="s">
        <v>658</v>
      </c>
      <c r="H1328" s="299"/>
      <c r="I1328" s="293">
        <v>5421</v>
      </c>
    </row>
    <row r="1329" spans="1:9" x14ac:dyDescent="0.25">
      <c r="A1329" s="182" t="s">
        <v>4261</v>
      </c>
      <c r="B1329" s="677">
        <v>1327</v>
      </c>
      <c r="C1329" s="546" t="str">
        <f ca="1">IF(H1329="","Резерв",CONCATENATE(INDIRECT(ADDRESS(3+ТС!H1329,2,1,0,"ЗДВ"),FALSE)," - открыта"))</f>
        <v>Резерв</v>
      </c>
      <c r="D1329" s="527"/>
      <c r="E1329" s="527" t="s">
        <v>71</v>
      </c>
      <c r="F1329" s="527" t="s">
        <v>64</v>
      </c>
      <c r="G1329" s="527" t="s">
        <v>638</v>
      </c>
      <c r="H1329" s="299"/>
      <c r="I1329" s="293">
        <v>5422</v>
      </c>
    </row>
    <row r="1330" spans="1:9" x14ac:dyDescent="0.25">
      <c r="A1330" s="182" t="s">
        <v>4262</v>
      </c>
      <c r="B1330" s="677">
        <v>1328</v>
      </c>
      <c r="C1330" s="546" t="str">
        <f ca="1">IF(H1330="","Резерв",CONCATENATE(INDIRECT(ADDRESS(3+ТС!H1330,2,1,0,"ЗДВ"),FALSE)," - открыта"))</f>
        <v>Резерв</v>
      </c>
      <c r="D1330" s="527"/>
      <c r="E1330" s="527" t="s">
        <v>71</v>
      </c>
      <c r="F1330" s="527" t="s">
        <v>64</v>
      </c>
      <c r="G1330" s="527" t="s">
        <v>639</v>
      </c>
      <c r="H1330" s="299"/>
      <c r="I1330" s="293">
        <v>5423</v>
      </c>
    </row>
    <row r="1331" spans="1:9" x14ac:dyDescent="0.25">
      <c r="A1331" s="182" t="s">
        <v>4263</v>
      </c>
      <c r="B1331" s="677">
        <v>1329</v>
      </c>
      <c r="C1331" s="546" t="str">
        <f ca="1">IF(H1331="","Резерв",CONCATENATE(INDIRECT(ADDRESS(3+ТС!H1331,2,1,0,"ЗДВ"),FALSE)," - открыта"))</f>
        <v>Резерв</v>
      </c>
      <c r="D1331" s="527"/>
      <c r="E1331" s="527" t="s">
        <v>71</v>
      </c>
      <c r="F1331" s="527" t="s">
        <v>64</v>
      </c>
      <c r="G1331" s="527" t="s">
        <v>637</v>
      </c>
      <c r="H1331" s="299"/>
      <c r="I1331" s="293">
        <v>5424</v>
      </c>
    </row>
    <row r="1332" spans="1:9" x14ac:dyDescent="0.25">
      <c r="A1332" s="182" t="s">
        <v>4264</v>
      </c>
      <c r="B1332" s="677">
        <v>1330</v>
      </c>
      <c r="C1332" s="546" t="str">
        <f ca="1">IF(H1332="","Резерв",CONCATENATE(INDIRECT(ADDRESS(3+ТС!H1332,2,1,0,"ЗДВ"),FALSE)," - открыта"))</f>
        <v>Резерв</v>
      </c>
      <c r="D1332" s="527"/>
      <c r="E1332" s="527" t="s">
        <v>71</v>
      </c>
      <c r="F1332" s="527" t="s">
        <v>64</v>
      </c>
      <c r="G1332" s="527" t="s">
        <v>504</v>
      </c>
      <c r="H1332" s="299"/>
      <c r="I1332" s="293">
        <v>5425</v>
      </c>
    </row>
    <row r="1333" spans="1:9" x14ac:dyDescent="0.25">
      <c r="A1333" s="182" t="s">
        <v>4265</v>
      </c>
      <c r="B1333" s="677">
        <v>1331</v>
      </c>
      <c r="C1333" s="546" t="str">
        <f ca="1">IF(H1333="","Резерв",CONCATENATE(INDIRECT(ADDRESS(3+ТС!H1333,2,1,0,"ЗДВ"),FALSE)," - открыта"))</f>
        <v>Резерв</v>
      </c>
      <c r="D1333" s="527"/>
      <c r="E1333" s="527" t="s">
        <v>71</v>
      </c>
      <c r="F1333" s="527" t="s">
        <v>64</v>
      </c>
      <c r="G1333" s="527" t="s">
        <v>503</v>
      </c>
      <c r="H1333" s="299"/>
      <c r="I1333" s="293">
        <v>5426</v>
      </c>
    </row>
    <row r="1334" spans="1:9" x14ac:dyDescent="0.25">
      <c r="A1334" s="182" t="s">
        <v>4266</v>
      </c>
      <c r="B1334" s="677">
        <v>1332</v>
      </c>
      <c r="C1334" s="546" t="str">
        <f ca="1">IF(H1334="","Резерв",CONCATENATE(INDIRECT(ADDRESS(3+ТС!H1334,2,1,0,"ЗДВ"),FALSE)," - открыта"))</f>
        <v>Резерв</v>
      </c>
      <c r="D1334" s="527"/>
      <c r="E1334" s="527" t="s">
        <v>71</v>
      </c>
      <c r="F1334" s="527" t="s">
        <v>64</v>
      </c>
      <c r="G1334" s="527" t="s">
        <v>648</v>
      </c>
      <c r="H1334" s="299"/>
      <c r="I1334" s="293">
        <v>5427</v>
      </c>
    </row>
    <row r="1335" spans="1:9" x14ac:dyDescent="0.25">
      <c r="A1335" s="182" t="s">
        <v>4267</v>
      </c>
      <c r="B1335" s="677">
        <v>1333</v>
      </c>
      <c r="C1335" s="546" t="str">
        <f ca="1">IF(H1335="","Резерв",CONCATENATE(INDIRECT(ADDRESS(3+ТС!H1335,2,1,0,"ЗДВ"),FALSE)," - открыта"))</f>
        <v>Резерв</v>
      </c>
      <c r="D1335" s="527"/>
      <c r="E1335" s="527" t="s">
        <v>71</v>
      </c>
      <c r="F1335" s="527" t="s">
        <v>64</v>
      </c>
      <c r="G1335" s="527" t="s">
        <v>642</v>
      </c>
      <c r="H1335" s="299"/>
      <c r="I1335" s="293">
        <v>5428</v>
      </c>
    </row>
    <row r="1336" spans="1:9" x14ac:dyDescent="0.25">
      <c r="A1336" s="182" t="s">
        <v>4268</v>
      </c>
      <c r="B1336" s="677">
        <v>1334</v>
      </c>
      <c r="C1336" s="546" t="str">
        <f ca="1">IF(H1336="","Резерв",CONCATENATE(INDIRECT(ADDRESS(3+ТС!H1336,2,1,0,"ЗДВ"),FALSE)," - открыта"))</f>
        <v>Резерв</v>
      </c>
      <c r="D1336" s="527"/>
      <c r="E1336" s="527" t="s">
        <v>71</v>
      </c>
      <c r="F1336" s="527" t="s">
        <v>64</v>
      </c>
      <c r="G1336" s="527" t="s">
        <v>478</v>
      </c>
      <c r="H1336" s="299"/>
      <c r="I1336" s="293">
        <v>5429</v>
      </c>
    </row>
    <row r="1337" spans="1:9" x14ac:dyDescent="0.25">
      <c r="A1337" s="182" t="s">
        <v>4269</v>
      </c>
      <c r="B1337" s="677">
        <v>1335</v>
      </c>
      <c r="C1337" s="546" t="str">
        <f ca="1">IF(H1337="","Резерв",CONCATENATE(INDIRECT(ADDRESS(3+ТС!H1337,2,1,0,"ЗДВ"),FALSE)," - открыта"))</f>
        <v>Резерв</v>
      </c>
      <c r="D1337" s="527"/>
      <c r="E1337" s="527" t="s">
        <v>71</v>
      </c>
      <c r="F1337" s="527" t="s">
        <v>64</v>
      </c>
      <c r="G1337" s="527" t="s">
        <v>654</v>
      </c>
      <c r="H1337" s="299"/>
      <c r="I1337" s="293">
        <v>5430</v>
      </c>
    </row>
    <row r="1338" spans="1:9" x14ac:dyDescent="0.25">
      <c r="A1338" s="182" t="s">
        <v>4270</v>
      </c>
      <c r="B1338" s="677">
        <v>1336</v>
      </c>
      <c r="C1338" s="546" t="str">
        <f ca="1">IF(H1338="","Резерв",CONCATENATE(INDIRECT(ADDRESS(3+ТС!H1338,2,1,0,"ЗДВ"),FALSE)," - открыта"))</f>
        <v>Резерв</v>
      </c>
      <c r="D1338" s="527"/>
      <c r="E1338" s="527" t="s">
        <v>71</v>
      </c>
      <c r="F1338" s="527" t="s">
        <v>64</v>
      </c>
      <c r="G1338" s="527" t="s">
        <v>655</v>
      </c>
      <c r="H1338" s="299"/>
      <c r="I1338" s="293">
        <v>5431</v>
      </c>
    </row>
    <row r="1339" spans="1:9" x14ac:dyDescent="0.25">
      <c r="A1339" s="182" t="s">
        <v>4271</v>
      </c>
      <c r="B1339" s="677">
        <v>1337</v>
      </c>
      <c r="C1339" s="546" t="str">
        <f ca="1">IF(H1339="","Резерв",CONCATENATE(INDIRECT(ADDRESS(3+ТС!H1339,2,1,0,"ЗДВ"),FALSE)," - открыта"))</f>
        <v>Резерв</v>
      </c>
      <c r="D1339" s="527"/>
      <c r="E1339" s="527" t="s">
        <v>71</v>
      </c>
      <c r="F1339" s="527" t="s">
        <v>64</v>
      </c>
      <c r="G1339" s="527" t="s">
        <v>656</v>
      </c>
      <c r="H1339" s="299"/>
      <c r="I1339" s="293">
        <v>5432</v>
      </c>
    </row>
    <row r="1340" spans="1:9" x14ac:dyDescent="0.25">
      <c r="A1340" s="182" t="s">
        <v>4272</v>
      </c>
      <c r="B1340" s="677">
        <v>1338</v>
      </c>
      <c r="C1340" s="546" t="str">
        <f ca="1">IF(H1340="","Резерв",CONCATENATE(INDIRECT(ADDRESS(3+ТС!H1340,2,1,0,"ЗДВ"),FALSE)," - открыта"))</f>
        <v>Резерв</v>
      </c>
      <c r="D1340" s="527"/>
      <c r="E1340" s="527" t="s">
        <v>71</v>
      </c>
      <c r="F1340" s="527" t="s">
        <v>64</v>
      </c>
      <c r="G1340" s="527" t="s">
        <v>1358</v>
      </c>
      <c r="H1340" s="299"/>
      <c r="I1340" s="293">
        <v>5433</v>
      </c>
    </row>
    <row r="1341" spans="1:9" x14ac:dyDescent="0.25">
      <c r="A1341" s="182" t="s">
        <v>4273</v>
      </c>
      <c r="B1341" s="677">
        <v>1339</v>
      </c>
      <c r="C1341" s="546" t="str">
        <f ca="1">IF(H1341="","Резерв",CONCATENATE(INDIRECT(ADDRESS(3+ТС!H1341,2,1,0,"ЗДВ"),FALSE)," - открыта"))</f>
        <v>Резерв</v>
      </c>
      <c r="D1341" s="527"/>
      <c r="E1341" s="527" t="s">
        <v>71</v>
      </c>
      <c r="F1341" s="527" t="s">
        <v>64</v>
      </c>
      <c r="G1341" s="527" t="s">
        <v>1359</v>
      </c>
      <c r="H1341" s="299"/>
      <c r="I1341" s="293">
        <v>5434</v>
      </c>
    </row>
    <row r="1342" spans="1:9" x14ac:dyDescent="0.25">
      <c r="A1342" s="182" t="s">
        <v>4274</v>
      </c>
      <c r="B1342" s="677">
        <v>1340</v>
      </c>
      <c r="C1342" s="546" t="str">
        <f ca="1">IF(H1342="","Резерв",CONCATENATE(INDIRECT(ADDRESS(3+ТС!H1342,2,1,0,"ЗДВ"),FALSE)," - открыта"))</f>
        <v>Резерв</v>
      </c>
      <c r="D1342" s="527"/>
      <c r="E1342" s="527" t="s">
        <v>71</v>
      </c>
      <c r="F1342" s="527" t="s">
        <v>64</v>
      </c>
      <c r="G1342" s="527" t="s">
        <v>653</v>
      </c>
      <c r="H1342" s="299"/>
      <c r="I1342" s="293">
        <v>5435</v>
      </c>
    </row>
    <row r="1343" spans="1:9" x14ac:dyDescent="0.25">
      <c r="A1343" s="182" t="s">
        <v>4275</v>
      </c>
      <c r="B1343" s="677">
        <v>1341</v>
      </c>
      <c r="C1343" s="546" t="str">
        <f ca="1">IF(H1343="","Резерв",CONCATENATE(INDIRECT(ADDRESS(3+ТС!H1343,2,1,0,"ЗДВ"),FALSE)," - открыта"))</f>
        <v>Резерв</v>
      </c>
      <c r="D1343" s="527"/>
      <c r="E1343" s="527" t="s">
        <v>71</v>
      </c>
      <c r="F1343" s="527" t="s">
        <v>64</v>
      </c>
      <c r="G1343" s="527" t="s">
        <v>651</v>
      </c>
      <c r="H1343" s="299"/>
      <c r="I1343" s="293">
        <v>5436</v>
      </c>
    </row>
    <row r="1344" spans="1:9" x14ac:dyDescent="0.25">
      <c r="A1344" s="182" t="s">
        <v>4276</v>
      </c>
      <c r="B1344" s="677">
        <v>1342</v>
      </c>
      <c r="C1344" s="546" t="str">
        <f ca="1">IF(H1344="","Резерв",CONCATENATE(INDIRECT(ADDRESS(3+ТС!H1344,2,1,0,"ЗДВ"),FALSE)," - открыта"))</f>
        <v>Резерв</v>
      </c>
      <c r="D1344" s="527"/>
      <c r="E1344" s="527" t="s">
        <v>71</v>
      </c>
      <c r="F1344" s="527" t="s">
        <v>64</v>
      </c>
      <c r="G1344" s="527" t="s">
        <v>505</v>
      </c>
      <c r="H1344" s="299"/>
      <c r="I1344" s="293">
        <v>5437</v>
      </c>
    </row>
    <row r="1345" spans="1:9" x14ac:dyDescent="0.25">
      <c r="A1345" s="182" t="s">
        <v>4277</v>
      </c>
      <c r="B1345" s="677">
        <v>1343</v>
      </c>
      <c r="C1345" s="546" t="str">
        <f ca="1">IF(H1345="","Резерв",CONCATENATE(INDIRECT(ADDRESS(3+ТС!H1345,2,1,0,"ЗДВ"),FALSE)," - открыта"))</f>
        <v>Резерв</v>
      </c>
      <c r="D1345" s="527"/>
      <c r="E1345" s="527" t="s">
        <v>71</v>
      </c>
      <c r="F1345" s="527" t="s">
        <v>64</v>
      </c>
      <c r="G1345" s="527" t="s">
        <v>657</v>
      </c>
      <c r="H1345" s="299"/>
      <c r="I1345" s="293">
        <v>5438</v>
      </c>
    </row>
    <row r="1346" spans="1:9" x14ac:dyDescent="0.25">
      <c r="A1346" s="182" t="s">
        <v>4278</v>
      </c>
      <c r="B1346" s="677">
        <v>1344</v>
      </c>
      <c r="C1346" s="546" t="str">
        <f ca="1">IF(H1346="","Резерв",CONCATENATE(INDIRECT(ADDRESS(3+ТС!H1346,2,1,0,"ЗДВ"),FALSE)," - открыта"))</f>
        <v>Резерв</v>
      </c>
      <c r="D1346" s="527"/>
      <c r="E1346" s="527" t="s">
        <v>71</v>
      </c>
      <c r="F1346" s="527" t="s">
        <v>64</v>
      </c>
      <c r="G1346" s="527" t="s">
        <v>658</v>
      </c>
      <c r="H1346" s="299"/>
      <c r="I1346" s="293">
        <v>5439</v>
      </c>
    </row>
    <row r="1347" spans="1:9" x14ac:dyDescent="0.25">
      <c r="A1347" s="182" t="s">
        <v>4279</v>
      </c>
      <c r="B1347" s="677">
        <v>1345</v>
      </c>
      <c r="C1347" s="546" t="str">
        <f ca="1">IF(H1347="","Резерв",CONCATENATE(INDIRECT(ADDRESS(3+ТС!H1347,2,1,0,"ЗДВ"),FALSE)," - открыта"))</f>
        <v>Резерв</v>
      </c>
      <c r="D1347" s="527"/>
      <c r="E1347" s="527" t="s">
        <v>71</v>
      </c>
      <c r="F1347" s="527" t="s">
        <v>64</v>
      </c>
      <c r="G1347" s="527" t="s">
        <v>638</v>
      </c>
      <c r="H1347" s="299"/>
      <c r="I1347" s="293">
        <v>5440</v>
      </c>
    </row>
    <row r="1348" spans="1:9" x14ac:dyDescent="0.25">
      <c r="A1348" s="182" t="s">
        <v>4280</v>
      </c>
      <c r="B1348" s="677">
        <v>1346</v>
      </c>
      <c r="C1348" s="546" t="str">
        <f ca="1">IF(H1348="","Резерв",CONCATENATE(INDIRECT(ADDRESS(3+ТС!H1348,2,1,0,"ЗДВ"),FALSE)," - открыта"))</f>
        <v>Резерв</v>
      </c>
      <c r="D1348" s="527"/>
      <c r="E1348" s="527" t="s">
        <v>71</v>
      </c>
      <c r="F1348" s="527" t="s">
        <v>64</v>
      </c>
      <c r="G1348" s="527" t="s">
        <v>639</v>
      </c>
      <c r="H1348" s="299"/>
      <c r="I1348" s="293">
        <v>5441</v>
      </c>
    </row>
    <row r="1349" spans="1:9" x14ac:dyDescent="0.25">
      <c r="A1349" s="182" t="s">
        <v>4281</v>
      </c>
      <c r="B1349" s="677">
        <v>1347</v>
      </c>
      <c r="C1349" s="546" t="str">
        <f ca="1">IF(H1349="","Резерв",CONCATENATE(INDIRECT(ADDRESS(3+ТС!H1349,2,1,0,"ЗДВ"),FALSE)," - открыта"))</f>
        <v>Резерв</v>
      </c>
      <c r="D1349" s="527"/>
      <c r="E1349" s="527" t="s">
        <v>71</v>
      </c>
      <c r="F1349" s="527" t="s">
        <v>64</v>
      </c>
      <c r="G1349" s="527" t="s">
        <v>637</v>
      </c>
      <c r="H1349" s="299"/>
      <c r="I1349" s="293">
        <v>5442</v>
      </c>
    </row>
    <row r="1350" spans="1:9" x14ac:dyDescent="0.25">
      <c r="A1350" s="182" t="s">
        <v>4282</v>
      </c>
      <c r="B1350" s="677">
        <v>1348</v>
      </c>
      <c r="C1350" s="546" t="str">
        <f ca="1">IF(H1350="","Резерв",CONCATENATE(INDIRECT(ADDRESS(3+ТС!H1350,2,1,0,"ЗДВ"),FALSE)," - открыта"))</f>
        <v>Резерв</v>
      </c>
      <c r="D1350" s="527"/>
      <c r="E1350" s="527" t="s">
        <v>71</v>
      </c>
      <c r="F1350" s="527" t="s">
        <v>64</v>
      </c>
      <c r="G1350" s="527" t="s">
        <v>504</v>
      </c>
      <c r="H1350" s="299"/>
      <c r="I1350" s="293">
        <v>5443</v>
      </c>
    </row>
    <row r="1351" spans="1:9" x14ac:dyDescent="0.25">
      <c r="A1351" s="182" t="s">
        <v>4283</v>
      </c>
      <c r="B1351" s="677">
        <v>1349</v>
      </c>
      <c r="C1351" s="546" t="str">
        <f ca="1">IF(H1351="","Резерв",CONCATENATE(INDIRECT(ADDRESS(3+ТС!H1351,2,1,0,"ЗДВ"),FALSE)," - открыта"))</f>
        <v>Резерв</v>
      </c>
      <c r="D1351" s="527"/>
      <c r="E1351" s="527" t="s">
        <v>71</v>
      </c>
      <c r="F1351" s="527" t="s">
        <v>64</v>
      </c>
      <c r="G1351" s="527" t="s">
        <v>503</v>
      </c>
      <c r="H1351" s="299"/>
      <c r="I1351" s="293">
        <v>5444</v>
      </c>
    </row>
    <row r="1352" spans="1:9" x14ac:dyDescent="0.25">
      <c r="A1352" s="182" t="s">
        <v>4284</v>
      </c>
      <c r="B1352" s="677">
        <v>1350</v>
      </c>
      <c r="C1352" s="546" t="str">
        <f ca="1">IF(H1352="","Резерв",CONCATENATE(INDIRECT(ADDRESS(3+ТС!H1352,2,1,0,"ЗДВ"),FALSE)," - открыта"))</f>
        <v>Резерв</v>
      </c>
      <c r="D1352" s="527"/>
      <c r="E1352" s="527" t="s">
        <v>71</v>
      </c>
      <c r="F1352" s="527" t="s">
        <v>64</v>
      </c>
      <c r="G1352" s="527" t="s">
        <v>648</v>
      </c>
      <c r="H1352" s="299"/>
      <c r="I1352" s="293">
        <v>5445</v>
      </c>
    </row>
    <row r="1353" spans="1:9" x14ac:dyDescent="0.25">
      <c r="A1353" s="182" t="s">
        <v>4285</v>
      </c>
      <c r="B1353" s="677">
        <v>1351</v>
      </c>
      <c r="C1353" s="546" t="str">
        <f ca="1">IF(H1353="","Резерв",CONCATENATE(INDIRECT(ADDRESS(3+ТС!H1353,2,1,0,"ЗДВ"),FALSE)," - открыта"))</f>
        <v>Резерв</v>
      </c>
      <c r="D1353" s="527"/>
      <c r="E1353" s="527" t="s">
        <v>71</v>
      </c>
      <c r="F1353" s="527" t="s">
        <v>64</v>
      </c>
      <c r="G1353" s="527" t="s">
        <v>642</v>
      </c>
      <c r="H1353" s="299"/>
      <c r="I1353" s="293">
        <v>5446</v>
      </c>
    </row>
    <row r="1354" spans="1:9" x14ac:dyDescent="0.25">
      <c r="A1354" s="182" t="s">
        <v>4286</v>
      </c>
      <c r="B1354" s="677">
        <v>1352</v>
      </c>
      <c r="C1354" s="546" t="str">
        <f ca="1">IF(H1354="","Резерв",CONCATENATE(INDIRECT(ADDRESS(3+ТС!H1354,2,1,0,"ЗДВ"),FALSE)," - открыта"))</f>
        <v>Резерв</v>
      </c>
      <c r="D1354" s="527"/>
      <c r="E1354" s="527" t="s">
        <v>71</v>
      </c>
      <c r="F1354" s="527" t="s">
        <v>64</v>
      </c>
      <c r="G1354" s="527" t="s">
        <v>478</v>
      </c>
      <c r="H1354" s="299"/>
      <c r="I1354" s="293">
        <v>5447</v>
      </c>
    </row>
    <row r="1355" spans="1:9" x14ac:dyDescent="0.25">
      <c r="A1355" s="182" t="s">
        <v>4287</v>
      </c>
      <c r="B1355" s="677">
        <v>1353</v>
      </c>
      <c r="C1355" s="546" t="str">
        <f ca="1">IF(H1355="","Резерв",CONCATENATE(INDIRECT(ADDRESS(3+ТС!H1355,2,1,0,"ЗДВ"),FALSE)," - открыта"))</f>
        <v>Резерв</v>
      </c>
      <c r="D1355" s="527"/>
      <c r="E1355" s="527" t="s">
        <v>71</v>
      </c>
      <c r="F1355" s="527" t="s">
        <v>64</v>
      </c>
      <c r="G1355" s="527" t="s">
        <v>654</v>
      </c>
      <c r="H1355" s="299"/>
      <c r="I1355" s="293">
        <v>5448</v>
      </c>
    </row>
    <row r="1356" spans="1:9" x14ac:dyDescent="0.25">
      <c r="A1356" s="182" t="s">
        <v>4288</v>
      </c>
      <c r="B1356" s="677">
        <v>1354</v>
      </c>
      <c r="C1356" s="546" t="str">
        <f ca="1">IF(H1356="","Резерв",CONCATENATE(INDIRECT(ADDRESS(3+ТС!H1356,2,1,0,"ЗДВ"),FALSE)," - открыта"))</f>
        <v>Резерв</v>
      </c>
      <c r="D1356" s="527"/>
      <c r="E1356" s="527" t="s">
        <v>71</v>
      </c>
      <c r="F1356" s="527" t="s">
        <v>64</v>
      </c>
      <c r="G1356" s="527" t="s">
        <v>655</v>
      </c>
      <c r="H1356" s="299"/>
      <c r="I1356" s="293">
        <v>5449</v>
      </c>
    </row>
    <row r="1357" spans="1:9" x14ac:dyDescent="0.25">
      <c r="A1357" s="182" t="s">
        <v>4289</v>
      </c>
      <c r="B1357" s="677">
        <v>1355</v>
      </c>
      <c r="C1357" s="546" t="str">
        <f ca="1">IF(H1357="","Резерв",CONCATENATE(INDIRECT(ADDRESS(3+ТС!H1357,2,1,0,"ЗДВ"),FALSE)," - открыта"))</f>
        <v>Резерв</v>
      </c>
      <c r="D1357" s="527"/>
      <c r="E1357" s="527" t="s">
        <v>71</v>
      </c>
      <c r="F1357" s="527" t="s">
        <v>64</v>
      </c>
      <c r="G1357" s="527" t="s">
        <v>656</v>
      </c>
      <c r="H1357" s="299"/>
      <c r="I1357" s="293">
        <v>5450</v>
      </c>
    </row>
    <row r="1358" spans="1:9" x14ac:dyDescent="0.25">
      <c r="A1358" s="182" t="s">
        <v>4290</v>
      </c>
      <c r="B1358" s="677">
        <v>1356</v>
      </c>
      <c r="C1358" s="546" t="str">
        <f ca="1">IF(H1358="","Резерв",CONCATENATE(INDIRECT(ADDRESS(3+ТС!H1358,2,1,0,"ЗДВ"),FALSE)," - открыта"))</f>
        <v>Резерв</v>
      </c>
      <c r="D1358" s="527"/>
      <c r="E1358" s="527" t="s">
        <v>71</v>
      </c>
      <c r="F1358" s="527" t="s">
        <v>64</v>
      </c>
      <c r="G1358" s="527" t="s">
        <v>1358</v>
      </c>
      <c r="H1358" s="299"/>
      <c r="I1358" s="293">
        <v>5451</v>
      </c>
    </row>
    <row r="1359" spans="1:9" x14ac:dyDescent="0.25">
      <c r="A1359" s="182" t="s">
        <v>4291</v>
      </c>
      <c r="B1359" s="677">
        <v>1357</v>
      </c>
      <c r="C1359" s="546" t="str">
        <f ca="1">IF(H1359="","Резерв",CONCATENATE(INDIRECT(ADDRESS(3+ТС!H1359,2,1,0,"ЗДВ"),FALSE)," - открыта"))</f>
        <v>Резерв</v>
      </c>
      <c r="D1359" s="527"/>
      <c r="E1359" s="527" t="s">
        <v>71</v>
      </c>
      <c r="F1359" s="527" t="s">
        <v>64</v>
      </c>
      <c r="G1359" s="527" t="s">
        <v>1359</v>
      </c>
      <c r="H1359" s="299"/>
      <c r="I1359" s="293">
        <v>5452</v>
      </c>
    </row>
    <row r="1360" spans="1:9" x14ac:dyDescent="0.25">
      <c r="A1360" s="182" t="s">
        <v>4292</v>
      </c>
      <c r="B1360" s="677">
        <v>1358</v>
      </c>
      <c r="C1360" s="546" t="str">
        <f ca="1">IF(H1360="","Резерв",CONCATENATE(INDIRECT(ADDRESS(3+ТС!H1360,2,1,0,"ЗДВ"),FALSE)," - открыта"))</f>
        <v>Резерв</v>
      </c>
      <c r="D1360" s="527"/>
      <c r="E1360" s="527" t="s">
        <v>71</v>
      </c>
      <c r="F1360" s="527" t="s">
        <v>64</v>
      </c>
      <c r="G1360" s="527" t="s">
        <v>653</v>
      </c>
      <c r="H1360" s="299"/>
      <c r="I1360" s="293">
        <v>5453</v>
      </c>
    </row>
    <row r="1361" spans="1:9" x14ac:dyDescent="0.25">
      <c r="A1361" s="182" t="s">
        <v>4293</v>
      </c>
      <c r="B1361" s="677">
        <v>1359</v>
      </c>
      <c r="C1361" s="546" t="str">
        <f ca="1">IF(H1361="","Резерв",CONCATENATE(INDIRECT(ADDRESS(3+ТС!H1361,2,1,0,"ЗДВ"),FALSE)," - открыта"))</f>
        <v>Резерв</v>
      </c>
      <c r="D1361" s="527"/>
      <c r="E1361" s="527" t="s">
        <v>71</v>
      </c>
      <c r="F1361" s="527" t="s">
        <v>64</v>
      </c>
      <c r="G1361" s="527" t="s">
        <v>651</v>
      </c>
      <c r="H1361" s="299"/>
      <c r="I1361" s="293">
        <v>5454</v>
      </c>
    </row>
    <row r="1362" spans="1:9" x14ac:dyDescent="0.25">
      <c r="A1362" s="182" t="s">
        <v>4294</v>
      </c>
      <c r="B1362" s="677">
        <v>1360</v>
      </c>
      <c r="C1362" s="546" t="str">
        <f ca="1">IF(H1362="","Резерв",CONCATENATE(INDIRECT(ADDRESS(3+ТС!H1362,2,1,0,"ЗДВ"),FALSE)," - открыта"))</f>
        <v>Резерв</v>
      </c>
      <c r="D1362" s="527"/>
      <c r="E1362" s="527" t="s">
        <v>71</v>
      </c>
      <c r="F1362" s="527" t="s">
        <v>64</v>
      </c>
      <c r="G1362" s="527" t="s">
        <v>505</v>
      </c>
      <c r="H1362" s="299"/>
      <c r="I1362" s="293">
        <v>5455</v>
      </c>
    </row>
    <row r="1363" spans="1:9" x14ac:dyDescent="0.25">
      <c r="A1363" s="182" t="s">
        <v>4295</v>
      </c>
      <c r="B1363" s="677">
        <v>1361</v>
      </c>
      <c r="C1363" s="546" t="str">
        <f ca="1">IF(H1363="","Резерв",CONCATENATE(INDIRECT(ADDRESS(3+ТС!H1363,2,1,0,"ЗДВ"),FALSE)," - открыта"))</f>
        <v>Резерв</v>
      </c>
      <c r="D1363" s="527"/>
      <c r="E1363" s="527" t="s">
        <v>71</v>
      </c>
      <c r="F1363" s="527" t="s">
        <v>64</v>
      </c>
      <c r="G1363" s="527" t="s">
        <v>657</v>
      </c>
      <c r="H1363" s="299"/>
      <c r="I1363" s="293">
        <v>5456</v>
      </c>
    </row>
    <row r="1364" spans="1:9" x14ac:dyDescent="0.25">
      <c r="A1364" s="182" t="s">
        <v>4296</v>
      </c>
      <c r="B1364" s="677">
        <v>1362</v>
      </c>
      <c r="C1364" s="546" t="str">
        <f ca="1">IF(H1364="","Резерв",CONCATENATE(INDIRECT(ADDRESS(3+ТС!H1364,2,1,0,"ЗДВ"),FALSE)," - открыта"))</f>
        <v>Резерв</v>
      </c>
      <c r="D1364" s="527"/>
      <c r="E1364" s="527" t="s">
        <v>71</v>
      </c>
      <c r="F1364" s="527" t="s">
        <v>64</v>
      </c>
      <c r="G1364" s="527" t="s">
        <v>658</v>
      </c>
      <c r="H1364" s="299"/>
      <c r="I1364" s="293">
        <v>5457</v>
      </c>
    </row>
    <row r="1365" spans="1:9" x14ac:dyDescent="0.25">
      <c r="A1365" s="182" t="s">
        <v>4297</v>
      </c>
      <c r="B1365" s="677">
        <v>1363</v>
      </c>
      <c r="C1365" s="545" t="s">
        <v>2132</v>
      </c>
      <c r="D1365" s="527"/>
      <c r="E1365" s="527" t="s">
        <v>71</v>
      </c>
      <c r="F1365" s="527" t="s">
        <v>54</v>
      </c>
      <c r="G1365" s="527" t="s">
        <v>72</v>
      </c>
      <c r="H1365" s="299">
        <v>52</v>
      </c>
      <c r="I1365" s="293">
        <v>5458</v>
      </c>
    </row>
    <row r="1366" spans="1:9" x14ac:dyDescent="0.25">
      <c r="A1366" s="182" t="s">
        <v>4298</v>
      </c>
      <c r="B1366" s="677">
        <v>1364</v>
      </c>
      <c r="C1366" s="546" t="str">
        <f ca="1">IF(H1366="","Резерв",CONCATENATE(INDIRECT(ADDRESS(3+ТС!H1366,2,1,0,"ЗДВ"),FALSE)," - открыта"))</f>
        <v>Резерв</v>
      </c>
      <c r="D1366" s="527"/>
      <c r="E1366" s="527"/>
      <c r="F1366" s="527"/>
      <c r="G1366" s="527"/>
      <c r="H1366" s="299"/>
      <c r="I1366" s="293">
        <v>5459</v>
      </c>
    </row>
    <row r="1367" spans="1:9" x14ac:dyDescent="0.25">
      <c r="A1367" s="182" t="s">
        <v>4299</v>
      </c>
      <c r="B1367" s="677">
        <v>1365</v>
      </c>
      <c r="C1367" s="545" t="s">
        <v>1532</v>
      </c>
      <c r="D1367" s="527"/>
      <c r="E1367" s="527" t="s">
        <v>71</v>
      </c>
      <c r="F1367" s="527" t="s">
        <v>54</v>
      </c>
      <c r="G1367" s="527" t="s">
        <v>72</v>
      </c>
      <c r="H1367" s="299">
        <v>53</v>
      </c>
      <c r="I1367" s="293">
        <v>5460</v>
      </c>
    </row>
    <row r="1368" spans="1:9" x14ac:dyDescent="0.25">
      <c r="A1368" s="182" t="s">
        <v>4300</v>
      </c>
      <c r="B1368" s="677">
        <v>1366</v>
      </c>
      <c r="C1368" s="545" t="s">
        <v>1519</v>
      </c>
      <c r="D1368" s="645"/>
      <c r="E1368" s="645" t="s">
        <v>71</v>
      </c>
      <c r="F1368" s="645" t="s">
        <v>68</v>
      </c>
      <c r="G1368" s="645" t="s">
        <v>72</v>
      </c>
      <c r="H1368" s="644">
        <v>981</v>
      </c>
      <c r="I1368" s="293">
        <v>5461</v>
      </c>
    </row>
    <row r="1369" spans="1:9" x14ac:dyDescent="0.25">
      <c r="A1369" s="182" t="s">
        <v>4301</v>
      </c>
      <c r="B1369" s="677">
        <v>1367</v>
      </c>
      <c r="C1369" s="545" t="s">
        <v>2577</v>
      </c>
      <c r="D1369" s="645"/>
      <c r="E1369" s="645" t="s">
        <v>71</v>
      </c>
      <c r="F1369" s="645" t="s">
        <v>68</v>
      </c>
      <c r="G1369" s="645" t="s">
        <v>72</v>
      </c>
      <c r="H1369" s="644">
        <v>345</v>
      </c>
      <c r="I1369" s="293">
        <v>5462</v>
      </c>
    </row>
    <row r="1370" spans="1:9" x14ac:dyDescent="0.25">
      <c r="A1370" s="182" t="s">
        <v>4302</v>
      </c>
      <c r="B1370" s="677">
        <v>1368</v>
      </c>
      <c r="C1370" s="545" t="s">
        <v>2578</v>
      </c>
      <c r="D1370" s="645"/>
      <c r="E1370" s="645" t="s">
        <v>71</v>
      </c>
      <c r="F1370" s="645" t="s">
        <v>68</v>
      </c>
      <c r="G1370" s="645" t="s">
        <v>72</v>
      </c>
      <c r="H1370" s="644">
        <v>343</v>
      </c>
      <c r="I1370" s="293">
        <v>5463</v>
      </c>
    </row>
    <row r="1371" spans="1:9" x14ac:dyDescent="0.25">
      <c r="A1371" s="182" t="s">
        <v>4303</v>
      </c>
      <c r="B1371" s="677">
        <v>1369</v>
      </c>
      <c r="C1371" s="654" t="str">
        <f ca="1">IF(H1371="","Резерв",CONCATENATE(INDIRECT(ADDRESS(3+ТС!H1371,2,1,0,"ЗДВ"),FALSE)," - открыта"))</f>
        <v>Резерв</v>
      </c>
      <c r="D1371" s="527"/>
      <c r="E1371" s="527"/>
      <c r="F1371" s="527"/>
      <c r="G1371" s="527"/>
      <c r="H1371" s="299"/>
      <c r="I1371" s="293">
        <v>5464</v>
      </c>
    </row>
    <row r="1372" spans="1:9" x14ac:dyDescent="0.25">
      <c r="A1372" s="182" t="s">
        <v>4304</v>
      </c>
      <c r="B1372" s="677">
        <v>1370</v>
      </c>
      <c r="C1372" s="656" t="s">
        <v>2214</v>
      </c>
      <c r="D1372" s="653"/>
      <c r="E1372" s="527" t="s">
        <v>71</v>
      </c>
      <c r="F1372" s="645" t="s">
        <v>68</v>
      </c>
      <c r="G1372" s="645" t="s">
        <v>72</v>
      </c>
      <c r="H1372" s="299">
        <v>746</v>
      </c>
      <c r="I1372" s="293">
        <v>5465</v>
      </c>
    </row>
    <row r="1373" spans="1:9" x14ac:dyDescent="0.25">
      <c r="A1373" s="182" t="s">
        <v>4305</v>
      </c>
      <c r="B1373" s="677">
        <v>1371</v>
      </c>
      <c r="C1373" s="657" t="s">
        <v>2213</v>
      </c>
      <c r="D1373" s="653"/>
      <c r="E1373" s="645" t="s">
        <v>71</v>
      </c>
      <c r="F1373" s="645" t="s">
        <v>68</v>
      </c>
      <c r="G1373" s="645" t="s">
        <v>72</v>
      </c>
      <c r="H1373" s="299">
        <v>748</v>
      </c>
      <c r="I1373" s="293">
        <v>5466</v>
      </c>
    </row>
    <row r="1374" spans="1:9" x14ac:dyDescent="0.25">
      <c r="A1374" s="182" t="s">
        <v>4306</v>
      </c>
      <c r="B1374" s="677">
        <v>1372</v>
      </c>
      <c r="C1374" s="657" t="s">
        <v>2466</v>
      </c>
      <c r="D1374" s="653"/>
      <c r="E1374" s="645" t="s">
        <v>71</v>
      </c>
      <c r="F1374" s="645" t="s">
        <v>68</v>
      </c>
      <c r="G1374" s="645" t="s">
        <v>72</v>
      </c>
      <c r="H1374" s="299">
        <v>751</v>
      </c>
      <c r="I1374" s="293">
        <v>5467</v>
      </c>
    </row>
    <row r="1375" spans="1:9" x14ac:dyDescent="0.25">
      <c r="A1375" s="182" t="s">
        <v>4307</v>
      </c>
      <c r="B1375" s="677">
        <v>1373</v>
      </c>
      <c r="C1375" s="657" t="s">
        <v>2467</v>
      </c>
      <c r="D1375" s="653"/>
      <c r="E1375" s="645" t="s">
        <v>71</v>
      </c>
      <c r="F1375" s="645" t="s">
        <v>68</v>
      </c>
      <c r="G1375" s="645" t="s">
        <v>72</v>
      </c>
      <c r="H1375" s="299">
        <v>752</v>
      </c>
      <c r="I1375" s="293">
        <v>5468</v>
      </c>
    </row>
    <row r="1376" spans="1:9" x14ac:dyDescent="0.25">
      <c r="A1376" s="182" t="s">
        <v>4308</v>
      </c>
      <c r="B1376" s="677">
        <v>1374</v>
      </c>
      <c r="C1376" s="657" t="s">
        <v>2468</v>
      </c>
      <c r="D1376" s="653"/>
      <c r="E1376" s="645" t="s">
        <v>71</v>
      </c>
      <c r="F1376" s="645" t="s">
        <v>68</v>
      </c>
      <c r="G1376" s="645" t="s">
        <v>72</v>
      </c>
      <c r="H1376" s="299">
        <v>754</v>
      </c>
      <c r="I1376" s="293">
        <v>5469</v>
      </c>
    </row>
    <row r="1377" spans="1:9" x14ac:dyDescent="0.25">
      <c r="A1377" s="182" t="s">
        <v>4309</v>
      </c>
      <c r="B1377" s="677">
        <v>1375</v>
      </c>
      <c r="C1377" s="657" t="s">
        <v>2469</v>
      </c>
      <c r="D1377" s="653"/>
      <c r="E1377" s="645" t="s">
        <v>71</v>
      </c>
      <c r="F1377" s="645" t="s">
        <v>68</v>
      </c>
      <c r="G1377" s="645" t="s">
        <v>72</v>
      </c>
      <c r="H1377" s="644">
        <v>755</v>
      </c>
      <c r="I1377" s="293">
        <v>5470</v>
      </c>
    </row>
    <row r="1378" spans="1:9" x14ac:dyDescent="0.25">
      <c r="A1378" s="182" t="s">
        <v>4310</v>
      </c>
      <c r="B1378" s="677">
        <v>1376</v>
      </c>
      <c r="C1378" s="656" t="s">
        <v>2470</v>
      </c>
      <c r="D1378" s="653"/>
      <c r="E1378" s="645" t="s">
        <v>71</v>
      </c>
      <c r="F1378" s="645" t="s">
        <v>68</v>
      </c>
      <c r="G1378" s="645" t="s">
        <v>72</v>
      </c>
      <c r="H1378" s="644">
        <v>757</v>
      </c>
      <c r="I1378" s="293">
        <v>5471</v>
      </c>
    </row>
    <row r="1379" spans="1:9" x14ac:dyDescent="0.25">
      <c r="A1379" s="182" t="s">
        <v>4311</v>
      </c>
      <c r="B1379" s="677">
        <v>1377</v>
      </c>
      <c r="C1379" s="657" t="s">
        <v>2471</v>
      </c>
      <c r="D1379" s="653"/>
      <c r="E1379" s="645" t="s">
        <v>71</v>
      </c>
      <c r="F1379" s="645" t="s">
        <v>68</v>
      </c>
      <c r="G1379" s="645" t="s">
        <v>72</v>
      </c>
      <c r="H1379" s="644">
        <v>758</v>
      </c>
      <c r="I1379" s="293">
        <v>5472</v>
      </c>
    </row>
    <row r="1380" spans="1:9" x14ac:dyDescent="0.25">
      <c r="A1380" s="182" t="s">
        <v>4312</v>
      </c>
      <c r="B1380" s="677">
        <v>1378</v>
      </c>
      <c r="C1380" s="657" t="s">
        <v>2472</v>
      </c>
      <c r="D1380" s="653"/>
      <c r="E1380" s="645" t="s">
        <v>71</v>
      </c>
      <c r="F1380" s="645" t="s">
        <v>68</v>
      </c>
      <c r="G1380" s="645" t="s">
        <v>72</v>
      </c>
      <c r="H1380" s="299">
        <v>937</v>
      </c>
      <c r="I1380" s="293">
        <v>5473</v>
      </c>
    </row>
    <row r="1381" spans="1:9" x14ac:dyDescent="0.25">
      <c r="A1381" s="182" t="s">
        <v>4313</v>
      </c>
      <c r="B1381" s="677">
        <v>1379</v>
      </c>
      <c r="C1381" s="657" t="s">
        <v>2473</v>
      </c>
      <c r="D1381" s="653"/>
      <c r="E1381" s="645" t="s">
        <v>71</v>
      </c>
      <c r="F1381" s="645" t="s">
        <v>68</v>
      </c>
      <c r="G1381" s="645" t="s">
        <v>72</v>
      </c>
      <c r="H1381" s="299">
        <v>938</v>
      </c>
      <c r="I1381" s="293">
        <v>5474</v>
      </c>
    </row>
    <row r="1382" spans="1:9" x14ac:dyDescent="0.25">
      <c r="A1382" s="182" t="s">
        <v>4314</v>
      </c>
      <c r="B1382" s="677">
        <v>1380</v>
      </c>
      <c r="C1382" s="657" t="s">
        <v>2474</v>
      </c>
      <c r="D1382" s="653"/>
      <c r="E1382" s="645" t="s">
        <v>71</v>
      </c>
      <c r="F1382" s="645" t="s">
        <v>68</v>
      </c>
      <c r="G1382" s="645" t="s">
        <v>72</v>
      </c>
      <c r="H1382" s="299">
        <v>939</v>
      </c>
      <c r="I1382" s="293">
        <v>5475</v>
      </c>
    </row>
    <row r="1383" spans="1:9" x14ac:dyDescent="0.25">
      <c r="A1383" s="182" t="s">
        <v>4315</v>
      </c>
      <c r="B1383" s="677">
        <v>1381</v>
      </c>
      <c r="C1383" s="657" t="s">
        <v>2476</v>
      </c>
      <c r="D1383" s="653"/>
      <c r="E1383" s="645" t="s">
        <v>71</v>
      </c>
      <c r="F1383" s="645" t="s">
        <v>68</v>
      </c>
      <c r="G1383" s="645" t="s">
        <v>72</v>
      </c>
      <c r="H1383" s="299">
        <v>940</v>
      </c>
      <c r="I1383" s="293">
        <v>5476</v>
      </c>
    </row>
    <row r="1384" spans="1:9" x14ac:dyDescent="0.25">
      <c r="A1384" s="182" t="s">
        <v>4316</v>
      </c>
      <c r="B1384" s="677">
        <v>1382</v>
      </c>
      <c r="C1384" s="657" t="s">
        <v>2475</v>
      </c>
      <c r="D1384" s="653"/>
      <c r="E1384" s="645" t="s">
        <v>71</v>
      </c>
      <c r="F1384" s="645" t="s">
        <v>68</v>
      </c>
      <c r="G1384" s="645" t="s">
        <v>72</v>
      </c>
      <c r="H1384" s="299">
        <v>941</v>
      </c>
      <c r="I1384" s="293">
        <v>5477</v>
      </c>
    </row>
    <row r="1385" spans="1:9" x14ac:dyDescent="0.25">
      <c r="A1385" s="182" t="s">
        <v>4317</v>
      </c>
      <c r="B1385" s="677">
        <v>1383</v>
      </c>
      <c r="C1385" s="655" t="str">
        <f ca="1">IF(H1385="","Резерв",CONCATENATE(INDIRECT(ADDRESS(3+ТС!H1385,2,1,0,"ЗДВ"),FALSE)," - открыта"))</f>
        <v>Резерв</v>
      </c>
      <c r="D1385" s="527"/>
      <c r="E1385" s="527"/>
      <c r="F1385" s="527"/>
      <c r="G1385" s="527"/>
      <c r="H1385" s="299"/>
      <c r="I1385" s="293">
        <v>5478</v>
      </c>
    </row>
    <row r="1386" spans="1:9" x14ac:dyDescent="0.25">
      <c r="A1386" s="182" t="s">
        <v>4318</v>
      </c>
      <c r="B1386" s="677">
        <v>1384</v>
      </c>
      <c r="C1386" s="657" t="s">
        <v>2462</v>
      </c>
      <c r="D1386" s="653"/>
      <c r="E1386" s="645" t="s">
        <v>71</v>
      </c>
      <c r="F1386" s="645" t="s">
        <v>68</v>
      </c>
      <c r="G1386" s="645" t="s">
        <v>72</v>
      </c>
      <c r="H1386" s="299">
        <v>368</v>
      </c>
      <c r="I1386" s="293">
        <v>5479</v>
      </c>
    </row>
    <row r="1387" spans="1:9" x14ac:dyDescent="0.25">
      <c r="A1387" s="182" t="s">
        <v>4319</v>
      </c>
      <c r="B1387" s="677">
        <v>1385</v>
      </c>
      <c r="C1387" s="657" t="s">
        <v>2463</v>
      </c>
      <c r="D1387" s="653"/>
      <c r="E1387" s="645" t="s">
        <v>71</v>
      </c>
      <c r="F1387" s="645" t="s">
        <v>68</v>
      </c>
      <c r="G1387" s="645" t="s">
        <v>72</v>
      </c>
      <c r="H1387" s="299">
        <v>369</v>
      </c>
      <c r="I1387" s="293">
        <v>5480</v>
      </c>
    </row>
    <row r="1388" spans="1:9" x14ac:dyDescent="0.25">
      <c r="A1388" s="182" t="s">
        <v>4320</v>
      </c>
      <c r="B1388" s="677">
        <v>1386</v>
      </c>
      <c r="C1388" s="657" t="s">
        <v>2464</v>
      </c>
      <c r="D1388" s="653"/>
      <c r="E1388" s="645" t="s">
        <v>71</v>
      </c>
      <c r="F1388" s="645" t="s">
        <v>68</v>
      </c>
      <c r="G1388" s="645" t="s">
        <v>72</v>
      </c>
      <c r="H1388" s="299">
        <v>370</v>
      </c>
      <c r="I1388" s="293">
        <v>5481</v>
      </c>
    </row>
    <row r="1389" spans="1:9" x14ac:dyDescent="0.25">
      <c r="A1389" s="182" t="s">
        <v>4321</v>
      </c>
      <c r="B1389" s="677">
        <v>1387</v>
      </c>
      <c r="C1389" s="657" t="s">
        <v>2465</v>
      </c>
      <c r="D1389" s="653"/>
      <c r="E1389" s="645" t="s">
        <v>71</v>
      </c>
      <c r="F1389" s="645" t="s">
        <v>68</v>
      </c>
      <c r="G1389" s="645" t="s">
        <v>72</v>
      </c>
      <c r="H1389" s="299">
        <v>371</v>
      </c>
      <c r="I1389" s="293">
        <v>5482</v>
      </c>
    </row>
    <row r="1390" spans="1:9" x14ac:dyDescent="0.25">
      <c r="A1390" s="182" t="s">
        <v>4322</v>
      </c>
      <c r="B1390" s="677">
        <v>1388</v>
      </c>
      <c r="C1390" s="658" t="s">
        <v>2456</v>
      </c>
      <c r="D1390" s="653"/>
      <c r="E1390" s="645" t="s">
        <v>71</v>
      </c>
      <c r="F1390" s="645" t="s">
        <v>68</v>
      </c>
      <c r="G1390" s="645" t="s">
        <v>72</v>
      </c>
      <c r="H1390" s="299">
        <v>351</v>
      </c>
      <c r="I1390" s="293">
        <v>5483</v>
      </c>
    </row>
    <row r="1391" spans="1:9" x14ac:dyDescent="0.25">
      <c r="A1391" s="182" t="s">
        <v>4323</v>
      </c>
      <c r="B1391" s="677">
        <v>1389</v>
      </c>
      <c r="C1391" s="658" t="s">
        <v>2457</v>
      </c>
      <c r="D1391" s="653"/>
      <c r="E1391" s="645" t="s">
        <v>71</v>
      </c>
      <c r="F1391" s="645" t="s">
        <v>68</v>
      </c>
      <c r="G1391" s="645" t="s">
        <v>72</v>
      </c>
      <c r="H1391" s="299">
        <v>352</v>
      </c>
      <c r="I1391" s="293">
        <v>5484</v>
      </c>
    </row>
    <row r="1392" spans="1:9" x14ac:dyDescent="0.25">
      <c r="A1392" s="182" t="s">
        <v>4324</v>
      </c>
      <c r="B1392" s="677">
        <v>1390</v>
      </c>
      <c r="C1392" s="657" t="s">
        <v>2460</v>
      </c>
      <c r="D1392" s="653"/>
      <c r="E1392" s="645" t="s">
        <v>71</v>
      </c>
      <c r="F1392" s="645" t="s">
        <v>68</v>
      </c>
      <c r="G1392" s="645" t="s">
        <v>72</v>
      </c>
      <c r="H1392" s="299">
        <v>360</v>
      </c>
      <c r="I1392" s="293">
        <v>5485</v>
      </c>
    </row>
    <row r="1393" spans="1:9" x14ac:dyDescent="0.25">
      <c r="A1393" s="182" t="s">
        <v>4325</v>
      </c>
      <c r="B1393" s="677">
        <v>1391</v>
      </c>
      <c r="C1393" s="657" t="s">
        <v>2461</v>
      </c>
      <c r="D1393" s="653"/>
      <c r="E1393" s="645" t="s">
        <v>71</v>
      </c>
      <c r="F1393" s="645" t="s">
        <v>68</v>
      </c>
      <c r="G1393" s="645" t="s">
        <v>72</v>
      </c>
      <c r="H1393" s="299">
        <v>361</v>
      </c>
      <c r="I1393" s="293">
        <v>5486</v>
      </c>
    </row>
    <row r="1394" spans="1:9" x14ac:dyDescent="0.25">
      <c r="A1394" s="182" t="s">
        <v>4326</v>
      </c>
      <c r="B1394" s="677">
        <v>1392</v>
      </c>
      <c r="C1394" s="658" t="s">
        <v>2458</v>
      </c>
      <c r="D1394" s="653"/>
      <c r="E1394" s="645" t="s">
        <v>71</v>
      </c>
      <c r="F1394" s="645" t="s">
        <v>68</v>
      </c>
      <c r="G1394" s="645" t="s">
        <v>72</v>
      </c>
      <c r="H1394" s="299">
        <v>353</v>
      </c>
      <c r="I1394" s="293">
        <v>5487</v>
      </c>
    </row>
    <row r="1395" spans="1:9" x14ac:dyDescent="0.25">
      <c r="A1395" s="182" t="s">
        <v>4327</v>
      </c>
      <c r="B1395" s="677">
        <v>1393</v>
      </c>
      <c r="C1395" s="657" t="s">
        <v>2459</v>
      </c>
      <c r="D1395" s="653"/>
      <c r="E1395" s="645" t="s">
        <v>71</v>
      </c>
      <c r="F1395" s="645" t="s">
        <v>68</v>
      </c>
      <c r="G1395" s="645" t="s">
        <v>72</v>
      </c>
      <c r="H1395" s="299">
        <v>354</v>
      </c>
      <c r="I1395" s="293">
        <v>5488</v>
      </c>
    </row>
    <row r="1396" spans="1:9" x14ac:dyDescent="0.25">
      <c r="A1396" s="182" t="s">
        <v>4328</v>
      </c>
      <c r="B1396" s="677">
        <v>1394</v>
      </c>
      <c r="C1396" s="659" t="s">
        <v>2133</v>
      </c>
      <c r="D1396" s="527"/>
      <c r="E1396" s="645" t="s">
        <v>71</v>
      </c>
      <c r="F1396" s="645" t="s">
        <v>68</v>
      </c>
      <c r="G1396" s="645" t="s">
        <v>72</v>
      </c>
      <c r="H1396" s="299">
        <v>365</v>
      </c>
      <c r="I1396" s="293">
        <v>5489</v>
      </c>
    </row>
    <row r="1397" spans="1:9" x14ac:dyDescent="0.25">
      <c r="A1397" s="182" t="s">
        <v>4329</v>
      </c>
      <c r="B1397" s="677">
        <v>1395</v>
      </c>
      <c r="C1397" s="659" t="s">
        <v>2134</v>
      </c>
      <c r="D1397" s="527"/>
      <c r="E1397" s="645" t="s">
        <v>71</v>
      </c>
      <c r="F1397" s="645" t="s">
        <v>68</v>
      </c>
      <c r="G1397" s="645" t="s">
        <v>72</v>
      </c>
      <c r="H1397" s="299">
        <v>376</v>
      </c>
      <c r="I1397" s="293">
        <v>5490</v>
      </c>
    </row>
    <row r="1398" spans="1:9" x14ac:dyDescent="0.25">
      <c r="A1398" s="182" t="s">
        <v>4330</v>
      </c>
      <c r="B1398" s="677">
        <v>1396</v>
      </c>
      <c r="C1398" s="546" t="str">
        <f ca="1">IF(H1398="","Резерв",CONCATENATE(INDIRECT(ADDRESS(3+ТС!H1398,2,1,0,"ЗДВ"),FALSE)," - открыта"))</f>
        <v>Резерв</v>
      </c>
      <c r="D1398" s="527"/>
      <c r="E1398" s="645"/>
      <c r="F1398" s="645"/>
      <c r="G1398" s="645"/>
      <c r="H1398" s="299"/>
      <c r="I1398" s="293">
        <v>5491</v>
      </c>
    </row>
    <row r="1399" spans="1:9" x14ac:dyDescent="0.25">
      <c r="A1399" s="182" t="s">
        <v>4331</v>
      </c>
      <c r="B1399" s="677">
        <v>1397</v>
      </c>
      <c r="C1399" s="546" t="str">
        <f ca="1">IF(H1399="","Резерв",CONCATENATE(INDIRECT(ADDRESS(3+ТС!H1399,2,1,0,"ЗДВ"),FALSE)," - открыта"))</f>
        <v>Резерв</v>
      </c>
      <c r="D1399" s="527"/>
      <c r="E1399" s="527"/>
      <c r="F1399" s="527"/>
      <c r="G1399" s="527"/>
      <c r="H1399" s="299"/>
      <c r="I1399" s="293">
        <v>5492</v>
      </c>
    </row>
    <row r="1400" spans="1:9" x14ac:dyDescent="0.25">
      <c r="A1400" s="182" t="s">
        <v>4332</v>
      </c>
      <c r="B1400" s="677">
        <v>1398</v>
      </c>
      <c r="C1400" s="546" t="str">
        <f ca="1">IF(H1400="","Резерв",CONCATENATE(INDIRECT(ADDRESS(3+ТС!H1400,2,1,0,"ЗДВ"),FALSE)," - открыта"))</f>
        <v>Резерв</v>
      </c>
      <c r="D1400" s="527"/>
      <c r="E1400" s="527"/>
      <c r="F1400" s="527"/>
      <c r="G1400" s="527"/>
      <c r="H1400" s="299"/>
      <c r="I1400" s="293">
        <v>5493</v>
      </c>
    </row>
    <row r="1401" spans="1:9" x14ac:dyDescent="0.25">
      <c r="A1401" s="182" t="s">
        <v>4333</v>
      </c>
      <c r="B1401" s="677">
        <v>1399</v>
      </c>
      <c r="C1401" s="546" t="str">
        <f ca="1">IF(H1401="","Резерв",CONCATENATE(INDIRECT(ADDRESS(3+ТС!H1401,2,1,0,"ЗДВ"),FALSE)," - открыта"))</f>
        <v>Резерв</v>
      </c>
      <c r="D1401" s="527"/>
      <c r="E1401" s="527"/>
      <c r="F1401" s="527"/>
      <c r="G1401" s="527"/>
      <c r="H1401" s="299"/>
      <c r="I1401" s="293">
        <v>5494</v>
      </c>
    </row>
    <row r="1402" spans="1:9" x14ac:dyDescent="0.25">
      <c r="A1402" s="182" t="s">
        <v>4334</v>
      </c>
      <c r="B1402" s="677">
        <v>1400</v>
      </c>
      <c r="C1402" s="546" t="str">
        <f ca="1">IF(H1402="","Резерв",CONCATENATE(INDIRECT(ADDRESS(3+ТС!H1402,2,1,0,"ЗДВ"),FALSE)," - открыта"))</f>
        <v>Резерв</v>
      </c>
      <c r="D1402" s="527"/>
      <c r="E1402" s="527"/>
      <c r="F1402" s="527"/>
      <c r="G1402" s="527"/>
      <c r="H1402" s="299"/>
      <c r="I1402" s="293">
        <v>5495</v>
      </c>
    </row>
    <row r="1403" spans="1:9" x14ac:dyDescent="0.25">
      <c r="A1403" s="182" t="s">
        <v>4335</v>
      </c>
      <c r="B1403" s="677">
        <v>1401</v>
      </c>
      <c r="C1403" s="546" t="str">
        <f ca="1">IF(H1403="","Резерв",CONCATENATE(INDIRECT(ADDRESS(3+ТС!H1403,2,1,0,"ЗДВ"),FALSE)," - открыта"))</f>
        <v>Резерв</v>
      </c>
      <c r="D1403" s="527"/>
      <c r="E1403" s="527"/>
      <c r="F1403" s="527"/>
      <c r="G1403" s="527"/>
      <c r="H1403" s="299"/>
      <c r="I1403" s="293">
        <v>5496</v>
      </c>
    </row>
    <row r="1404" spans="1:9" x14ac:dyDescent="0.25">
      <c r="A1404" s="182" t="s">
        <v>4336</v>
      </c>
      <c r="B1404" s="677">
        <v>1402</v>
      </c>
      <c r="C1404" s="546" t="str">
        <f ca="1">IF(H1404="","Резерв",CONCATENATE(INDIRECT(ADDRESS(3+ТС!H1404,2,1,0,"ЗДВ"),FALSE)," - открыта"))</f>
        <v>Резерв</v>
      </c>
      <c r="D1404" s="527"/>
      <c r="E1404" s="527"/>
      <c r="F1404" s="527"/>
      <c r="G1404" s="527"/>
      <c r="H1404" s="299"/>
      <c r="I1404" s="293">
        <v>5497</v>
      </c>
    </row>
    <row r="1405" spans="1:9" x14ac:dyDescent="0.25">
      <c r="A1405" s="182" t="s">
        <v>4337</v>
      </c>
      <c r="B1405" s="677">
        <v>1403</v>
      </c>
      <c r="C1405" s="546" t="str">
        <f ca="1">IF(H1405="","Резерв",CONCATENATE(INDIRECT(ADDRESS(3+ТС!H1405,2,1,0,"ЗДВ"),FALSE)," - открыта"))</f>
        <v>Резерв</v>
      </c>
      <c r="D1405" s="527"/>
      <c r="E1405" s="527"/>
      <c r="F1405" s="527"/>
      <c r="G1405" s="527"/>
      <c r="H1405" s="299"/>
      <c r="I1405" s="293">
        <v>5498</v>
      </c>
    </row>
    <row r="1406" spans="1:9" x14ac:dyDescent="0.25">
      <c r="A1406" s="182" t="s">
        <v>4338</v>
      </c>
      <c r="B1406" s="677">
        <v>1404</v>
      </c>
      <c r="C1406" s="546" t="str">
        <f ca="1">IF(H1406="","Резерв",CONCATENATE(INDIRECT(ADDRESS(3+ТС!H1406,2,1,0,"ЗДВ"),FALSE)," - открыта"))</f>
        <v>Резерв</v>
      </c>
      <c r="D1406" s="527"/>
      <c r="E1406" s="527"/>
      <c r="F1406" s="527"/>
      <c r="G1406" s="527"/>
      <c r="H1406" s="299"/>
      <c r="I1406" s="293">
        <v>5499</v>
      </c>
    </row>
    <row r="1407" spans="1:9" x14ac:dyDescent="0.25">
      <c r="A1407" s="182" t="s">
        <v>4339</v>
      </c>
      <c r="B1407" s="677">
        <v>1405</v>
      </c>
      <c r="C1407" s="546" t="str">
        <f ca="1">IF(H1407="","Резерв",CONCATENATE(INDIRECT(ADDRESS(3+ТС!H1407,2,1,0,"ЗДВ"),FALSE)," - открыта"))</f>
        <v>Резерв</v>
      </c>
      <c r="D1407" s="527"/>
      <c r="E1407" s="527"/>
      <c r="F1407" s="527"/>
      <c r="G1407" s="527"/>
      <c r="H1407" s="299"/>
      <c r="I1407" s="293">
        <v>5500</v>
      </c>
    </row>
    <row r="1408" spans="1:9" x14ac:dyDescent="0.25">
      <c r="A1408" s="182" t="s">
        <v>4340</v>
      </c>
      <c r="B1408" s="677">
        <v>1406</v>
      </c>
      <c r="C1408" s="546" t="str">
        <f ca="1">IF(H1408="","Резерв",CONCATENATE(INDIRECT(ADDRESS(3+ТС!H1408,2,1,0,"ЗДВ"),FALSE)," - открыта"))</f>
        <v>Резерв</v>
      </c>
      <c r="D1408" s="527"/>
      <c r="E1408" s="527"/>
      <c r="F1408" s="527"/>
      <c r="G1408" s="527"/>
      <c r="H1408" s="299"/>
      <c r="I1408" s="293">
        <v>5501</v>
      </c>
    </row>
    <row r="1409" spans="1:9" x14ac:dyDescent="0.25">
      <c r="A1409" s="182" t="s">
        <v>4341</v>
      </c>
      <c r="B1409" s="677">
        <v>1407</v>
      </c>
      <c r="C1409" s="546" t="str">
        <f ca="1">IF(H1409="","Резерв",CONCATENATE(INDIRECT(ADDRESS(3+ТС!H1409,2,1,0,"ЗДВ"),FALSE)," - открыта"))</f>
        <v>Резерв</v>
      </c>
      <c r="D1409" s="527"/>
      <c r="E1409" s="527"/>
      <c r="F1409" s="527"/>
      <c r="G1409" s="527"/>
      <c r="H1409" s="299"/>
      <c r="I1409" s="293">
        <v>5502</v>
      </c>
    </row>
    <row r="1410" spans="1:9" x14ac:dyDescent="0.25">
      <c r="A1410" s="182" t="s">
        <v>4342</v>
      </c>
      <c r="B1410" s="677">
        <v>1408</v>
      </c>
      <c r="C1410" s="546" t="str">
        <f ca="1">IF(H1410="","Резерв",CONCATENATE(INDIRECT(ADDRESS(3+ТС!H1410,2,1,0,"ЗДВ"),FALSE)," - открыта"))</f>
        <v>Резерв</v>
      </c>
      <c r="D1410" s="527"/>
      <c r="E1410" s="527"/>
      <c r="F1410" s="527"/>
      <c r="G1410" s="527"/>
      <c r="H1410" s="299"/>
      <c r="I1410" s="293">
        <v>5503</v>
      </c>
    </row>
    <row r="1411" spans="1:9" x14ac:dyDescent="0.25">
      <c r="A1411" s="182" t="s">
        <v>4343</v>
      </c>
      <c r="B1411" s="677">
        <v>1409</v>
      </c>
      <c r="C1411" s="546" t="str">
        <f ca="1">IF(H1411="","Резерв",CONCATENATE(INDIRECT(ADDRESS(3+ТС!H1411,2,1,0,"ЗДВ"),FALSE)," - открыта"))</f>
        <v>Резерв</v>
      </c>
      <c r="D1411" s="527"/>
      <c r="E1411" s="527"/>
      <c r="F1411" s="527"/>
      <c r="G1411" s="527"/>
      <c r="H1411" s="299"/>
      <c r="I1411" s="293">
        <v>5504</v>
      </c>
    </row>
    <row r="1412" spans="1:9" x14ac:dyDescent="0.25">
      <c r="A1412" s="182" t="s">
        <v>4344</v>
      </c>
      <c r="B1412" s="677">
        <v>1410</v>
      </c>
      <c r="C1412" s="546" t="str">
        <f ca="1">IF(H1412="","Резерв",CONCATENATE(INDIRECT(ADDRESS(3+ТС!H1412,2,1,0,"ЗДВ"),FALSE)," - открыта"))</f>
        <v>Резерв</v>
      </c>
      <c r="D1412" s="527"/>
      <c r="E1412" s="527"/>
      <c r="F1412" s="527"/>
      <c r="G1412" s="527"/>
      <c r="H1412" s="299"/>
      <c r="I1412" s="293">
        <v>5505</v>
      </c>
    </row>
    <row r="1413" spans="1:9" x14ac:dyDescent="0.25">
      <c r="A1413" s="182" t="s">
        <v>4345</v>
      </c>
      <c r="B1413" s="677">
        <v>1411</v>
      </c>
      <c r="C1413" s="545" t="s">
        <v>2579</v>
      </c>
      <c r="D1413" s="527"/>
      <c r="E1413" s="527" t="s">
        <v>71</v>
      </c>
      <c r="F1413" s="527" t="s">
        <v>51</v>
      </c>
      <c r="G1413" s="527" t="s">
        <v>1983</v>
      </c>
      <c r="H1413" s="299">
        <v>360</v>
      </c>
      <c r="I1413" s="293">
        <v>5506</v>
      </c>
    </row>
    <row r="1414" spans="1:9" x14ac:dyDescent="0.25">
      <c r="A1414" s="182" t="s">
        <v>4346</v>
      </c>
      <c r="B1414" s="677">
        <v>1412</v>
      </c>
      <c r="C1414" s="545" t="s">
        <v>2496</v>
      </c>
      <c r="D1414" s="527"/>
      <c r="E1414" s="527" t="s">
        <v>71</v>
      </c>
      <c r="F1414" s="527" t="s">
        <v>54</v>
      </c>
      <c r="G1414" s="527" t="s">
        <v>72</v>
      </c>
      <c r="H1414" s="299">
        <v>22</v>
      </c>
      <c r="I1414" s="293">
        <v>5507</v>
      </c>
    </row>
    <row r="1415" spans="1:9" x14ac:dyDescent="0.25">
      <c r="A1415" s="182" t="s">
        <v>4347</v>
      </c>
      <c r="B1415" s="677">
        <v>1413</v>
      </c>
      <c r="C1415" s="545" t="s">
        <v>2580</v>
      </c>
      <c r="D1415" s="527"/>
      <c r="E1415" s="527" t="s">
        <v>71</v>
      </c>
      <c r="F1415" s="527" t="s">
        <v>54</v>
      </c>
      <c r="G1415" s="527" t="s">
        <v>72</v>
      </c>
      <c r="H1415" s="299">
        <v>23</v>
      </c>
      <c r="I1415" s="293">
        <v>5508</v>
      </c>
    </row>
    <row r="1416" spans="1:9" x14ac:dyDescent="0.25">
      <c r="A1416" s="182" t="s">
        <v>4348</v>
      </c>
      <c r="B1416" s="677">
        <v>1414</v>
      </c>
      <c r="C1416" s="546" t="str">
        <f ca="1">IF(H1416="","Резерв",CONCATENATE(INDIRECT(ADDRESS(3+ТС!H1416,2,1,0,"ЗДВ"),FALSE)," - открыта"))</f>
        <v>Резерв</v>
      </c>
      <c r="D1416" s="527"/>
      <c r="E1416" s="527"/>
      <c r="F1416" s="527"/>
      <c r="G1416" s="527"/>
      <c r="H1416" s="299"/>
      <c r="I1416" s="293">
        <v>5509</v>
      </c>
    </row>
    <row r="1417" spans="1:9" x14ac:dyDescent="0.25">
      <c r="A1417" s="182" t="s">
        <v>4349</v>
      </c>
      <c r="B1417" s="677">
        <v>1415</v>
      </c>
      <c r="C1417" s="546" t="str">
        <f ca="1">IF(H1417="","Резерв",CONCATENATE(INDIRECT(ADDRESS(3+ТС!H1417,2,1,0,"ЗДВ"),FALSE)," - открыта"))</f>
        <v>Резерв</v>
      </c>
      <c r="D1417" s="527"/>
      <c r="E1417" s="527"/>
      <c r="F1417" s="527"/>
      <c r="G1417" s="527"/>
      <c r="H1417" s="299"/>
      <c r="I1417" s="293">
        <v>5510</v>
      </c>
    </row>
    <row r="1418" spans="1:9" x14ac:dyDescent="0.25">
      <c r="A1418" s="182" t="s">
        <v>4350</v>
      </c>
      <c r="B1418" s="677">
        <v>1416</v>
      </c>
      <c r="C1418" s="546" t="str">
        <f ca="1">IF(H1418="","Резерв",CONCATENATE(INDIRECT(ADDRESS(3+ТС!H1418,2,1,0,"ЗДВ"),FALSE)," - открыта"))</f>
        <v>Резерв</v>
      </c>
      <c r="D1418" s="527"/>
      <c r="E1418" s="527"/>
      <c r="F1418" s="527"/>
      <c r="G1418" s="527"/>
      <c r="H1418" s="299"/>
      <c r="I1418" s="293">
        <v>5511</v>
      </c>
    </row>
    <row r="1419" spans="1:9" x14ac:dyDescent="0.25">
      <c r="A1419" s="182" t="s">
        <v>4351</v>
      </c>
      <c r="B1419" s="677">
        <v>1417</v>
      </c>
      <c r="C1419" s="546" t="str">
        <f ca="1">IF(H1419="","Резерв",CONCATENATE(INDIRECT(ADDRESS(3+ТС!H1419,2,1,0,"ЗДВ"),FALSE)," - открыта"))</f>
        <v>Резерв</v>
      </c>
      <c r="D1419" s="527"/>
      <c r="E1419" s="527"/>
      <c r="F1419" s="527"/>
      <c r="G1419" s="527"/>
      <c r="H1419" s="299"/>
      <c r="I1419" s="293">
        <v>5512</v>
      </c>
    </row>
    <row r="1420" spans="1:9" x14ac:dyDescent="0.25">
      <c r="A1420" s="182" t="s">
        <v>4352</v>
      </c>
      <c r="B1420" s="677">
        <v>1418</v>
      </c>
      <c r="C1420" s="546" t="str">
        <f ca="1">IF(H1420="","Резерв",CONCATENATE(INDIRECT(ADDRESS(3+ТС!H1420,2,1,0,"ЗДВ"),FALSE)," - открыта"))</f>
        <v>Резерв</v>
      </c>
      <c r="D1420" s="527"/>
      <c r="E1420" s="527"/>
      <c r="F1420" s="527"/>
      <c r="G1420" s="527"/>
      <c r="H1420" s="299"/>
      <c r="I1420" s="293">
        <v>5513</v>
      </c>
    </row>
    <row r="1421" spans="1:9" x14ac:dyDescent="0.25">
      <c r="A1421" s="182" t="s">
        <v>4353</v>
      </c>
      <c r="B1421" s="677">
        <v>1419</v>
      </c>
      <c r="C1421" s="546" t="str">
        <f ca="1">IF(H1421="","Резерв",CONCATENATE(INDIRECT(ADDRESS(3+ТС!H1421,2,1,0,"ЗДВ"),FALSE)," - открыта"))</f>
        <v>Резерв</v>
      </c>
      <c r="D1421" s="527"/>
      <c r="E1421" s="527"/>
      <c r="F1421" s="527"/>
      <c r="G1421" s="527"/>
      <c r="H1421" s="299"/>
      <c r="I1421" s="293">
        <v>5514</v>
      </c>
    </row>
    <row r="1422" spans="1:9" x14ac:dyDescent="0.25">
      <c r="A1422" s="182" t="s">
        <v>4354</v>
      </c>
      <c r="B1422" s="677">
        <v>1420</v>
      </c>
      <c r="C1422" s="546" t="str">
        <f ca="1">IF(H1422="","Резерв",CONCATENATE(INDIRECT(ADDRESS(3+ТС!H1422,2,1,0,"ЗДВ"),FALSE)," - открыта"))</f>
        <v>Резерв</v>
      </c>
      <c r="D1422" s="527"/>
      <c r="E1422" s="527"/>
      <c r="F1422" s="527"/>
      <c r="G1422" s="527"/>
      <c r="H1422" s="299"/>
      <c r="I1422" s="293">
        <v>5515</v>
      </c>
    </row>
    <row r="1423" spans="1:9" x14ac:dyDescent="0.25">
      <c r="A1423" s="182" t="s">
        <v>4355</v>
      </c>
      <c r="B1423" s="677">
        <v>1421</v>
      </c>
      <c r="C1423" s="546" t="str">
        <f ca="1">IF(H1423="","Резерв",CONCATENATE(INDIRECT(ADDRESS(3+ТС!H1423,2,1,0,"ЗДВ"),FALSE)," - открыта"))</f>
        <v>Резерв</v>
      </c>
      <c r="D1423" s="527"/>
      <c r="E1423" s="527"/>
      <c r="F1423" s="527"/>
      <c r="G1423" s="527"/>
      <c r="H1423" s="299"/>
      <c r="I1423" s="293">
        <v>5516</v>
      </c>
    </row>
    <row r="1424" spans="1:9" x14ac:dyDescent="0.25">
      <c r="A1424" s="182" t="s">
        <v>4356</v>
      </c>
      <c r="B1424" s="677">
        <v>1422</v>
      </c>
      <c r="C1424" s="546" t="str">
        <f ca="1">IF(H1424="","Резерв",CONCATENATE(INDIRECT(ADDRESS(3+ТС!H1424,2,1,0,"ЗДВ"),FALSE)," - открыта"))</f>
        <v>Резерв</v>
      </c>
      <c r="D1424" s="527"/>
      <c r="E1424" s="527"/>
      <c r="F1424" s="527"/>
      <c r="G1424" s="527"/>
      <c r="H1424" s="299"/>
      <c r="I1424" s="293">
        <v>5517</v>
      </c>
    </row>
    <row r="1425" spans="1:9" x14ac:dyDescent="0.25">
      <c r="A1425" s="182" t="s">
        <v>4357</v>
      </c>
      <c r="B1425" s="677">
        <v>1423</v>
      </c>
      <c r="C1425" s="546" t="str">
        <f ca="1">IF(H1425="","Резерв",CONCATENATE(INDIRECT(ADDRESS(3+ТС!H1425,2,1,0,"ЗДВ"),FALSE)," - открыта"))</f>
        <v>Резерв</v>
      </c>
      <c r="D1425" s="527"/>
      <c r="E1425" s="527"/>
      <c r="F1425" s="527"/>
      <c r="G1425" s="527"/>
      <c r="H1425" s="299"/>
      <c r="I1425" s="293">
        <v>5518</v>
      </c>
    </row>
    <row r="1426" spans="1:9" x14ac:dyDescent="0.25">
      <c r="A1426" s="182" t="s">
        <v>4358</v>
      </c>
      <c r="B1426" s="677">
        <v>1424</v>
      </c>
      <c r="C1426" s="546" t="str">
        <f ca="1">IF(H1426="","Резерв",CONCATENATE(INDIRECT(ADDRESS(3+ТС!H1426,2,1,0,"ЗДВ"),FALSE)," - открыта"))</f>
        <v>Резерв</v>
      </c>
      <c r="D1426" s="527"/>
      <c r="E1426" s="527"/>
      <c r="F1426" s="527"/>
      <c r="G1426" s="527"/>
      <c r="H1426" s="299"/>
      <c r="I1426" s="293">
        <v>5519</v>
      </c>
    </row>
    <row r="1427" spans="1:9" x14ac:dyDescent="0.25">
      <c r="A1427" s="182" t="s">
        <v>4359</v>
      </c>
      <c r="B1427" s="677">
        <v>1425</v>
      </c>
      <c r="C1427" s="546" t="str">
        <f ca="1">IF(H1427="","Резерв",CONCATENATE(INDIRECT(ADDRESS(3+ТС!H1427,2,1,0,"ЗДВ"),FALSE)," - открыта"))</f>
        <v>Резерв</v>
      </c>
      <c r="D1427" s="527"/>
      <c r="E1427" s="527"/>
      <c r="F1427" s="527"/>
      <c r="G1427" s="527"/>
      <c r="H1427" s="299"/>
      <c r="I1427" s="293">
        <v>5520</v>
      </c>
    </row>
    <row r="1428" spans="1:9" x14ac:dyDescent="0.25">
      <c r="A1428" s="182" t="s">
        <v>4360</v>
      </c>
      <c r="B1428" s="677">
        <v>1426</v>
      </c>
      <c r="C1428" s="546" t="str">
        <f ca="1">IF(H1428="","Резерв",CONCATENATE(INDIRECT(ADDRESS(3+ТС!H1428,2,1,0,"ЗДВ"),FALSE)," - открыта"))</f>
        <v>Резерв</v>
      </c>
      <c r="D1428" s="527"/>
      <c r="E1428" s="527"/>
      <c r="F1428" s="527"/>
      <c r="G1428" s="527"/>
      <c r="H1428" s="299"/>
      <c r="I1428" s="293">
        <v>5521</v>
      </c>
    </row>
    <row r="1429" spans="1:9" x14ac:dyDescent="0.25">
      <c r="A1429" s="182" t="s">
        <v>4361</v>
      </c>
      <c r="B1429" s="677">
        <v>1427</v>
      </c>
      <c r="C1429" s="546" t="str">
        <f ca="1">IF(H1429="","Резерв",CONCATENATE(INDIRECT(ADDRESS(3+ТС!H1429,2,1,0,"ЗДВ"),FALSE)," - открыта"))</f>
        <v>Резерв</v>
      </c>
      <c r="D1429" s="527"/>
      <c r="E1429" s="527"/>
      <c r="F1429" s="527"/>
      <c r="G1429" s="527"/>
      <c r="H1429" s="299"/>
      <c r="I1429" s="293">
        <v>5522</v>
      </c>
    </row>
    <row r="1430" spans="1:9" x14ac:dyDescent="0.25">
      <c r="A1430" s="182" t="s">
        <v>4362</v>
      </c>
      <c r="B1430" s="677">
        <v>1428</v>
      </c>
      <c r="C1430" s="546" t="str">
        <f ca="1">IF(H1430="","Резерв",CONCATENATE(INDIRECT(ADDRESS(3+ТС!H1430,2,1,0,"ЗДВ"),FALSE)," - открыта"))</f>
        <v>Резерв</v>
      </c>
      <c r="D1430" s="527"/>
      <c r="E1430" s="527"/>
      <c r="F1430" s="527"/>
      <c r="G1430" s="527"/>
      <c r="H1430" s="299"/>
      <c r="I1430" s="293">
        <v>5523</v>
      </c>
    </row>
    <row r="1431" spans="1:9" x14ac:dyDescent="0.25">
      <c r="A1431" s="182" t="s">
        <v>4363</v>
      </c>
      <c r="B1431" s="677">
        <v>1429</v>
      </c>
      <c r="C1431" s="546" t="str">
        <f ca="1">IF(H1431="","Резерв",CONCATENATE(INDIRECT(ADDRESS(3+ТС!H1431,2,1,0,"ЗДВ"),FALSE)," - открыта"))</f>
        <v>Резерв</v>
      </c>
      <c r="D1431" s="527"/>
      <c r="E1431" s="527"/>
      <c r="F1431" s="527"/>
      <c r="G1431" s="527"/>
      <c r="H1431" s="299"/>
      <c r="I1431" s="293">
        <v>5524</v>
      </c>
    </row>
    <row r="1432" spans="1:9" x14ac:dyDescent="0.25">
      <c r="A1432" s="182" t="s">
        <v>4364</v>
      </c>
      <c r="B1432" s="677">
        <v>1430</v>
      </c>
      <c r="C1432" s="546" t="str">
        <f ca="1">IF(H1432="","Резерв",CONCATENATE(INDIRECT(ADDRESS(3+ТС!H1432,2,1,0,"ЗДВ"),FALSE)," - открыта"))</f>
        <v>Резерв</v>
      </c>
      <c r="D1432" s="527"/>
      <c r="E1432" s="527"/>
      <c r="F1432" s="527"/>
      <c r="G1432" s="527"/>
      <c r="H1432" s="299"/>
      <c r="I1432" s="293">
        <v>5525</v>
      </c>
    </row>
    <row r="1433" spans="1:9" x14ac:dyDescent="0.25">
      <c r="A1433" s="182" t="s">
        <v>4365</v>
      </c>
      <c r="B1433" s="677">
        <v>1431</v>
      </c>
      <c r="C1433" s="546" t="str">
        <f ca="1">IF(H1433="","Резерв",CONCATENATE(INDIRECT(ADDRESS(3+ТС!H1433,2,1,0,"ЗДВ"),FALSE)," - открыта"))</f>
        <v>Резерв</v>
      </c>
      <c r="D1433" s="527"/>
      <c r="E1433" s="527"/>
      <c r="F1433" s="527"/>
      <c r="G1433" s="527"/>
      <c r="H1433" s="299"/>
      <c r="I1433" s="293">
        <v>5526</v>
      </c>
    </row>
    <row r="1434" spans="1:9" x14ac:dyDescent="0.25">
      <c r="A1434" s="182" t="s">
        <v>4366</v>
      </c>
      <c r="B1434" s="677">
        <v>1432</v>
      </c>
      <c r="C1434" s="546" t="str">
        <f ca="1">IF(H1434="","Резерв",CONCATENATE(INDIRECT(ADDRESS(3+ТС!H1434,2,1,0,"ЗДВ"),FALSE)," - открыта"))</f>
        <v>Резерв</v>
      </c>
      <c r="D1434" s="527"/>
      <c r="E1434" s="527"/>
      <c r="F1434" s="527"/>
      <c r="G1434" s="527"/>
      <c r="H1434" s="299"/>
      <c r="I1434" s="293">
        <v>5527</v>
      </c>
    </row>
    <row r="1435" spans="1:9" x14ac:dyDescent="0.25">
      <c r="A1435" s="182" t="s">
        <v>4367</v>
      </c>
      <c r="B1435" s="677">
        <v>1433</v>
      </c>
      <c r="C1435" s="546" t="str">
        <f ca="1">IF(H1435="","Резерв",CONCATENATE(INDIRECT(ADDRESS(3+ТС!H1435,2,1,0,"ЗДВ"),FALSE)," - открыта"))</f>
        <v>Резерв</v>
      </c>
      <c r="D1435" s="527"/>
      <c r="E1435" s="527"/>
      <c r="F1435" s="527"/>
      <c r="G1435" s="527"/>
      <c r="H1435" s="299"/>
      <c r="I1435" s="293">
        <v>5528</v>
      </c>
    </row>
    <row r="1436" spans="1:9" x14ac:dyDescent="0.25">
      <c r="A1436" s="182" t="s">
        <v>4368</v>
      </c>
      <c r="B1436" s="677">
        <v>1434</v>
      </c>
      <c r="C1436" s="546" t="str">
        <f ca="1">IF(H1436="","Резерв",CONCATENATE(INDIRECT(ADDRESS(3+ТС!H1436,2,1,0,"ЗДВ"),FALSE)," - открыта"))</f>
        <v>Резерв</v>
      </c>
      <c r="D1436" s="527"/>
      <c r="E1436" s="527"/>
      <c r="F1436" s="527"/>
      <c r="G1436" s="527"/>
      <c r="H1436" s="299"/>
      <c r="I1436" s="293">
        <v>5529</v>
      </c>
    </row>
    <row r="1437" spans="1:9" x14ac:dyDescent="0.25">
      <c r="A1437" s="182" t="s">
        <v>4369</v>
      </c>
      <c r="B1437" s="677">
        <v>1435</v>
      </c>
      <c r="C1437" s="546" t="str">
        <f ca="1">IF(H1437="","Резерв",CONCATENATE(INDIRECT(ADDRESS(3+ТС!H1437,2,1,0,"ЗДВ"),FALSE)," - открыта"))</f>
        <v>Резерв</v>
      </c>
      <c r="D1437" s="527"/>
      <c r="E1437" s="527"/>
      <c r="F1437" s="527"/>
      <c r="G1437" s="527"/>
      <c r="H1437" s="299"/>
      <c r="I1437" s="293">
        <v>5530</v>
      </c>
    </row>
    <row r="1438" spans="1:9" x14ac:dyDescent="0.25">
      <c r="A1438" s="182" t="s">
        <v>4370</v>
      </c>
      <c r="B1438" s="677">
        <v>1436</v>
      </c>
      <c r="C1438" s="546" t="str">
        <f ca="1">IF(H1438="","Резерв",CONCATENATE(INDIRECT(ADDRESS(3+ТС!H1438,2,1,0,"ЗДВ"),FALSE)," - открыта"))</f>
        <v>Резерв</v>
      </c>
      <c r="D1438" s="527"/>
      <c r="E1438" s="527"/>
      <c r="F1438" s="527"/>
      <c r="G1438" s="527"/>
      <c r="H1438" s="299"/>
      <c r="I1438" s="293">
        <v>5531</v>
      </c>
    </row>
    <row r="1439" spans="1:9" x14ac:dyDescent="0.25">
      <c r="A1439" s="182" t="s">
        <v>4371</v>
      </c>
      <c r="B1439" s="677">
        <v>1437</v>
      </c>
      <c r="C1439" s="546" t="str">
        <f ca="1">IF(H1439="","Резерв",CONCATENATE(INDIRECT(ADDRESS(3+ТС!H1439,2,1,0,"ЗДВ"),FALSE)," - открыта"))</f>
        <v>Резерв</v>
      </c>
      <c r="D1439" s="527"/>
      <c r="E1439" s="527"/>
      <c r="F1439" s="527"/>
      <c r="G1439" s="527"/>
      <c r="H1439" s="299"/>
      <c r="I1439" s="293">
        <v>5532</v>
      </c>
    </row>
    <row r="1440" spans="1:9" x14ac:dyDescent="0.25">
      <c r="A1440" s="182" t="s">
        <v>4372</v>
      </c>
      <c r="B1440" s="677">
        <v>1438</v>
      </c>
      <c r="C1440" s="546" t="str">
        <f ca="1">IF(H1440="","Резерв",CONCATENATE(INDIRECT(ADDRESS(3+ТС!H1440,2,1,0,"ЗДВ"),FALSE)," - открыта"))</f>
        <v>Резерв</v>
      </c>
      <c r="D1440" s="527"/>
      <c r="E1440" s="527"/>
      <c r="F1440" s="527"/>
      <c r="G1440" s="527"/>
      <c r="H1440" s="299"/>
      <c r="I1440" s="293">
        <v>5533</v>
      </c>
    </row>
    <row r="1441" spans="1:9" x14ac:dyDescent="0.25">
      <c r="A1441" s="182" t="s">
        <v>4373</v>
      </c>
      <c r="B1441" s="677">
        <v>1439</v>
      </c>
      <c r="C1441" s="546" t="str">
        <f ca="1">IF(H1441="","Резерв",CONCATENATE(INDIRECT(ADDRESS(3+ТС!H1441,2,1,0,"ЗДВ"),FALSE)," - открыта"))</f>
        <v>Резерв</v>
      </c>
      <c r="D1441" s="527"/>
      <c r="E1441" s="527"/>
      <c r="F1441" s="527"/>
      <c r="G1441" s="527"/>
      <c r="H1441" s="299"/>
      <c r="I1441" s="293">
        <v>5534</v>
      </c>
    </row>
    <row r="1442" spans="1:9" x14ac:dyDescent="0.25">
      <c r="A1442" s="182" t="s">
        <v>4374</v>
      </c>
      <c r="B1442" s="677">
        <v>1440</v>
      </c>
      <c r="C1442" s="546" t="str">
        <f ca="1">IF(H1442="","Резерв",CONCATENATE(INDIRECT(ADDRESS(3+ТС!H1442,2,1,0,"ЗДВ"),FALSE)," - открыта"))</f>
        <v>Резерв</v>
      </c>
      <c r="D1442" s="527"/>
      <c r="E1442" s="527"/>
      <c r="F1442" s="527"/>
      <c r="G1442" s="527"/>
      <c r="H1442" s="299"/>
      <c r="I1442" s="293">
        <v>5535</v>
      </c>
    </row>
    <row r="1443" spans="1:9" x14ac:dyDescent="0.25">
      <c r="A1443" s="182" t="s">
        <v>4375</v>
      </c>
      <c r="B1443" s="677">
        <v>1441</v>
      </c>
      <c r="C1443" s="546" t="str">
        <f ca="1">IF(H1443="","Резерв",CONCATENATE(INDIRECT(ADDRESS(3+ТС!H1443,2,1,0,"ЗДВ"),FALSE)," - открыта"))</f>
        <v>Резерв</v>
      </c>
      <c r="D1443" s="527"/>
      <c r="E1443" s="527"/>
      <c r="F1443" s="527"/>
      <c r="G1443" s="527"/>
      <c r="H1443" s="299"/>
      <c r="I1443" s="293">
        <v>5536</v>
      </c>
    </row>
    <row r="1444" spans="1:9" x14ac:dyDescent="0.25">
      <c r="A1444" s="182" t="s">
        <v>4376</v>
      </c>
      <c r="B1444" s="677">
        <v>1442</v>
      </c>
      <c r="C1444" s="546" t="str">
        <f ca="1">IF(H1444="","Резерв",CONCATENATE(INDIRECT(ADDRESS(3+ТС!H1444,2,1,0,"ЗДВ"),FALSE)," - открыта"))</f>
        <v>Резерв</v>
      </c>
      <c r="D1444" s="527"/>
      <c r="E1444" s="527"/>
      <c r="F1444" s="527"/>
      <c r="G1444" s="527"/>
      <c r="H1444" s="299"/>
      <c r="I1444" s="293">
        <v>5537</v>
      </c>
    </row>
    <row r="1445" spans="1:9" x14ac:dyDescent="0.25">
      <c r="A1445" s="182" t="s">
        <v>4377</v>
      </c>
      <c r="B1445" s="677">
        <v>1443</v>
      </c>
      <c r="C1445" s="546" t="str">
        <f ca="1">IF(H1445="","Резерв",CONCATENATE(INDIRECT(ADDRESS(3+ТС!H1445,2,1,0,"ЗДВ"),FALSE)," - открыта"))</f>
        <v>Резерв</v>
      </c>
      <c r="D1445" s="527"/>
      <c r="E1445" s="527"/>
      <c r="F1445" s="527"/>
      <c r="G1445" s="527"/>
      <c r="H1445" s="299"/>
      <c r="I1445" s="293">
        <v>5538</v>
      </c>
    </row>
    <row r="1446" spans="1:9" x14ac:dyDescent="0.25">
      <c r="A1446" s="182" t="s">
        <v>4378</v>
      </c>
      <c r="B1446" s="677">
        <v>1444</v>
      </c>
      <c r="C1446" s="546" t="str">
        <f ca="1">IF(H1446="","Резерв",CONCATENATE(INDIRECT(ADDRESS(3+ТС!H1446,2,1,0,"ЗДВ"),FALSE)," - открыта"))</f>
        <v>Резерв</v>
      </c>
      <c r="D1446" s="527"/>
      <c r="E1446" s="527"/>
      <c r="F1446" s="527"/>
      <c r="G1446" s="527"/>
      <c r="H1446" s="299"/>
      <c r="I1446" s="293">
        <v>5539</v>
      </c>
    </row>
    <row r="1447" spans="1:9" x14ac:dyDescent="0.25">
      <c r="A1447" s="182" t="s">
        <v>4379</v>
      </c>
      <c r="B1447" s="677">
        <v>1445</v>
      </c>
      <c r="C1447" s="546" t="str">
        <f ca="1">IF(H1447="","Резерв",CONCATENATE(INDIRECT(ADDRESS(3+ТС!H1447,2,1,0,"ЗДВ"),FALSE)," - открыта"))</f>
        <v>Резерв</v>
      </c>
      <c r="D1447" s="527"/>
      <c r="E1447" s="527"/>
      <c r="F1447" s="527"/>
      <c r="G1447" s="527"/>
      <c r="H1447" s="299"/>
      <c r="I1447" s="293">
        <v>5540</v>
      </c>
    </row>
    <row r="1448" spans="1:9" x14ac:dyDescent="0.25">
      <c r="A1448" s="182" t="s">
        <v>4380</v>
      </c>
      <c r="B1448" s="677">
        <v>1446</v>
      </c>
      <c r="C1448" s="546" t="str">
        <f ca="1">IF(H1448="","Резерв",CONCATENATE(INDIRECT(ADDRESS(3+ТС!H1448,2,1,0,"ЗДВ"),FALSE)," - открыта"))</f>
        <v>Резерв</v>
      </c>
      <c r="D1448" s="527"/>
      <c r="E1448" s="527"/>
      <c r="F1448" s="527"/>
      <c r="G1448" s="527"/>
      <c r="H1448" s="299"/>
      <c r="I1448" s="293">
        <v>5541</v>
      </c>
    </row>
    <row r="1449" spans="1:9" x14ac:dyDescent="0.25">
      <c r="A1449" s="182" t="s">
        <v>4381</v>
      </c>
      <c r="B1449" s="677">
        <v>1447</v>
      </c>
      <c r="C1449" s="546" t="str">
        <f ca="1">IF(H1449="","Резерв",CONCATENATE(INDIRECT(ADDRESS(3+ТС!H1449,2,1,0,"ЗДВ"),FALSE)," - открыта"))</f>
        <v>Резерв</v>
      </c>
      <c r="D1449" s="527"/>
      <c r="E1449" s="527"/>
      <c r="F1449" s="527"/>
      <c r="G1449" s="527"/>
      <c r="H1449" s="299"/>
      <c r="I1449" s="293">
        <v>5542</v>
      </c>
    </row>
    <row r="1450" spans="1:9" x14ac:dyDescent="0.25">
      <c r="A1450" s="182" t="s">
        <v>4382</v>
      </c>
      <c r="B1450" s="677">
        <v>1448</v>
      </c>
      <c r="C1450" s="546" t="str">
        <f ca="1">IF(H1450="","Резерв",CONCATENATE(INDIRECT(ADDRESS(3+ТС!H1450,2,1,0,"ЗДВ"),FALSE)," - открыта"))</f>
        <v>Резерв</v>
      </c>
      <c r="D1450" s="527"/>
      <c r="E1450" s="527"/>
      <c r="F1450" s="527"/>
      <c r="G1450" s="527"/>
      <c r="H1450" s="299"/>
      <c r="I1450" s="293">
        <v>5543</v>
      </c>
    </row>
    <row r="1451" spans="1:9" x14ac:dyDescent="0.25">
      <c r="A1451" s="182" t="s">
        <v>4383</v>
      </c>
      <c r="B1451" s="677">
        <v>1449</v>
      </c>
      <c r="C1451" s="546" t="str">
        <f ca="1">IF(H1451="","Резерв",CONCATENATE(INDIRECT(ADDRESS(3+ТС!H1451,2,1,0,"ЗДВ"),FALSE)," - открыта"))</f>
        <v>Резерв</v>
      </c>
      <c r="D1451" s="527"/>
      <c r="E1451" s="527"/>
      <c r="F1451" s="527"/>
      <c r="G1451" s="527"/>
      <c r="H1451" s="299"/>
      <c r="I1451" s="293">
        <v>5544</v>
      </c>
    </row>
    <row r="1452" spans="1:9" x14ac:dyDescent="0.25">
      <c r="A1452" s="182" t="s">
        <v>4384</v>
      </c>
      <c r="B1452" s="677">
        <v>1450</v>
      </c>
      <c r="C1452" s="546" t="str">
        <f ca="1">IF(H1452="","Резерв",CONCATENATE(INDIRECT(ADDRESS(3+ТС!H1452,2,1,0,"ЗДВ"),FALSE)," - открыта"))</f>
        <v>Резерв</v>
      </c>
      <c r="D1452" s="527"/>
      <c r="E1452" s="527"/>
      <c r="F1452" s="527"/>
      <c r="G1452" s="527"/>
      <c r="H1452" s="299"/>
      <c r="I1452" s="293">
        <v>5545</v>
      </c>
    </row>
    <row r="1453" spans="1:9" x14ac:dyDescent="0.25">
      <c r="A1453" s="182" t="s">
        <v>4385</v>
      </c>
      <c r="B1453" s="677">
        <v>1451</v>
      </c>
      <c r="C1453" s="546" t="str">
        <f ca="1">IF(H1453="","Резерв",CONCATENATE(INDIRECT(ADDRESS(3+ТС!H1453,2,1,0,"ЗДВ"),FALSE)," - открыта"))</f>
        <v>Резерв</v>
      </c>
      <c r="D1453" s="527"/>
      <c r="E1453" s="527"/>
      <c r="F1453" s="527"/>
      <c r="G1453" s="527"/>
      <c r="H1453" s="299"/>
      <c r="I1453" s="293">
        <v>5546</v>
      </c>
    </row>
    <row r="1454" spans="1:9" x14ac:dyDescent="0.25">
      <c r="A1454" s="182" t="s">
        <v>4386</v>
      </c>
      <c r="B1454" s="677">
        <v>1452</v>
      </c>
      <c r="C1454" s="546" t="str">
        <f ca="1">IF(H1454="","Резерв",CONCATENATE(INDIRECT(ADDRESS(3+ТС!H1454,2,1,0,"ЗДВ"),FALSE)," - открыта"))</f>
        <v>Резерв</v>
      </c>
      <c r="D1454" s="527"/>
      <c r="E1454" s="527"/>
      <c r="F1454" s="527"/>
      <c r="G1454" s="527"/>
      <c r="H1454" s="299"/>
      <c r="I1454" s="293">
        <v>5547</v>
      </c>
    </row>
    <row r="1455" spans="1:9" x14ac:dyDescent="0.25">
      <c r="A1455" s="182" t="s">
        <v>4387</v>
      </c>
      <c r="B1455" s="677">
        <v>1453</v>
      </c>
      <c r="C1455" s="546" t="str">
        <f ca="1">IF(H1455="","Резерв",CONCATENATE(INDIRECT(ADDRESS(3+ТС!H1455,2,1,0,"ЗДВ"),FALSE)," - открыта"))</f>
        <v>Резерв</v>
      </c>
      <c r="D1455" s="527"/>
      <c r="E1455" s="527"/>
      <c r="F1455" s="527"/>
      <c r="G1455" s="527"/>
      <c r="H1455" s="299"/>
      <c r="I1455" s="293">
        <v>5548</v>
      </c>
    </row>
    <row r="1456" spans="1:9" x14ac:dyDescent="0.25">
      <c r="A1456" s="182" t="s">
        <v>4388</v>
      </c>
      <c r="B1456" s="677">
        <v>1454</v>
      </c>
      <c r="C1456" s="546" t="str">
        <f ca="1">IF(H1456="","Резерв",CONCATENATE(INDIRECT(ADDRESS(3+ТС!H1456,2,1,0,"ЗДВ"),FALSE)," - открыта"))</f>
        <v>Резерв</v>
      </c>
      <c r="D1456" s="527"/>
      <c r="E1456" s="527"/>
      <c r="F1456" s="527"/>
      <c r="G1456" s="527"/>
      <c r="H1456" s="299"/>
      <c r="I1456" s="293">
        <v>5549</v>
      </c>
    </row>
    <row r="1457" spans="1:9" x14ac:dyDescent="0.25">
      <c r="A1457" s="182" t="s">
        <v>4389</v>
      </c>
      <c r="B1457" s="677">
        <v>1455</v>
      </c>
      <c r="C1457" s="546" t="str">
        <f ca="1">IF(H1457="","Резерв",CONCATENATE(INDIRECT(ADDRESS(3+ТС!H1457,2,1,0,"ЗДВ"),FALSE)," - открыта"))</f>
        <v>Резерв</v>
      </c>
      <c r="D1457" s="527"/>
      <c r="E1457" s="527"/>
      <c r="F1457" s="527"/>
      <c r="G1457" s="527"/>
      <c r="H1457" s="299"/>
      <c r="I1457" s="293">
        <v>5550</v>
      </c>
    </row>
    <row r="1458" spans="1:9" x14ac:dyDescent="0.25">
      <c r="A1458" s="182" t="s">
        <v>4390</v>
      </c>
      <c r="B1458" s="677">
        <v>1456</v>
      </c>
      <c r="C1458" s="546" t="str">
        <f ca="1">IF(H1458="","Резерв",CONCATENATE(INDIRECT(ADDRESS(3+ТС!H1458,2,1,0,"ЗДВ"),FALSE)," - открыта"))</f>
        <v>Резерв</v>
      </c>
      <c r="D1458" s="527"/>
      <c r="E1458" s="527"/>
      <c r="F1458" s="527"/>
      <c r="G1458" s="527"/>
      <c r="H1458" s="299"/>
      <c r="I1458" s="293">
        <v>5551</v>
      </c>
    </row>
    <row r="1459" spans="1:9" x14ac:dyDescent="0.25">
      <c r="A1459" s="182" t="s">
        <v>4391</v>
      </c>
      <c r="B1459" s="677">
        <v>1457</v>
      </c>
      <c r="C1459" s="546" t="str">
        <f ca="1">IF(H1459="","Резерв",CONCATENATE(INDIRECT(ADDRESS(3+ТС!H1459,2,1,0,"ЗДВ"),FALSE)," - открыта"))</f>
        <v>Резерв</v>
      </c>
      <c r="D1459" s="527"/>
      <c r="E1459" s="527"/>
      <c r="F1459" s="527"/>
      <c r="G1459" s="527"/>
      <c r="H1459" s="299"/>
      <c r="I1459" s="293">
        <v>5552</v>
      </c>
    </row>
    <row r="1460" spans="1:9" x14ac:dyDescent="0.25">
      <c r="A1460" s="182" t="s">
        <v>4392</v>
      </c>
      <c r="B1460" s="677">
        <v>1458</v>
      </c>
      <c r="C1460" s="546" t="str">
        <f ca="1">IF(H1460="","Резерв",CONCATENATE(INDIRECT(ADDRESS(3+ТС!H1460,2,1,0,"ЗДВ"),FALSE)," - открыта"))</f>
        <v>Резерв</v>
      </c>
      <c r="D1460" s="527"/>
      <c r="E1460" s="527"/>
      <c r="F1460" s="527"/>
      <c r="G1460" s="527"/>
      <c r="H1460" s="299"/>
      <c r="I1460" s="293">
        <v>5553</v>
      </c>
    </row>
    <row r="1461" spans="1:9" x14ac:dyDescent="0.25">
      <c r="A1461" s="182" t="s">
        <v>4393</v>
      </c>
      <c r="B1461" s="677">
        <v>1459</v>
      </c>
      <c r="C1461" s="546" t="str">
        <f ca="1">IF(H1461="","Резерв",CONCATENATE(INDIRECT(ADDRESS(3+ТС!H1461,2,1,0,"ЗДВ"),FALSE)," - открыта"))</f>
        <v>Резерв</v>
      </c>
      <c r="D1461" s="527"/>
      <c r="E1461" s="527"/>
      <c r="F1461" s="527"/>
      <c r="G1461" s="527"/>
      <c r="H1461" s="299"/>
      <c r="I1461" s="293">
        <v>5554</v>
      </c>
    </row>
    <row r="1462" spans="1:9" x14ac:dyDescent="0.25">
      <c r="A1462" s="182" t="s">
        <v>4394</v>
      </c>
      <c r="B1462" s="677">
        <v>1460</v>
      </c>
      <c r="C1462" s="546" t="str">
        <f ca="1">IF(H1462="","Резерв",CONCATENATE(INDIRECT(ADDRESS(3+ТС!H1462,2,1,0,"ЗДВ"),FALSE)," - открыта"))</f>
        <v>Резерв</v>
      </c>
      <c r="D1462" s="527"/>
      <c r="E1462" s="527"/>
      <c r="F1462" s="527"/>
      <c r="G1462" s="527"/>
      <c r="H1462" s="299"/>
      <c r="I1462" s="293">
        <v>5555</v>
      </c>
    </row>
    <row r="1463" spans="1:9" x14ac:dyDescent="0.25">
      <c r="A1463" s="182" t="s">
        <v>4395</v>
      </c>
      <c r="B1463" s="677">
        <v>1461</v>
      </c>
      <c r="C1463" s="546" t="str">
        <f ca="1">IF(H1463="","Резерв",CONCATENATE(INDIRECT(ADDRESS(3+ТС!H1463,2,1,0,"ЗДВ"),FALSE)," - открыта"))</f>
        <v>Резерв</v>
      </c>
      <c r="D1463" s="527"/>
      <c r="E1463" s="527"/>
      <c r="F1463" s="527"/>
      <c r="G1463" s="527"/>
      <c r="H1463" s="299"/>
      <c r="I1463" s="293">
        <v>5556</v>
      </c>
    </row>
    <row r="1464" spans="1:9" x14ac:dyDescent="0.25">
      <c r="A1464" s="182" t="s">
        <v>4396</v>
      </c>
      <c r="B1464" s="677">
        <v>1462</v>
      </c>
      <c r="C1464" s="546" t="str">
        <f ca="1">IF(H1464="","Резерв",CONCATENATE(INDIRECT(ADDRESS(3+ТС!H1464,2,1,0,"ЗДВ"),FALSE)," - открыта"))</f>
        <v>Резерв</v>
      </c>
      <c r="D1464" s="527"/>
      <c r="E1464" s="527"/>
      <c r="F1464" s="527"/>
      <c r="G1464" s="527"/>
      <c r="H1464" s="299"/>
      <c r="I1464" s="293">
        <v>5557</v>
      </c>
    </row>
    <row r="1465" spans="1:9" x14ac:dyDescent="0.25">
      <c r="A1465" s="182" t="s">
        <v>4397</v>
      </c>
      <c r="B1465" s="677">
        <v>1463</v>
      </c>
      <c r="C1465" s="546" t="str">
        <f ca="1">IF(H1465="","Резерв",CONCATENATE(INDIRECT(ADDRESS(3+ТС!H1465,2,1,0,"ЗДВ"),FALSE)," - открыта"))</f>
        <v>Резерв</v>
      </c>
      <c r="D1465" s="527"/>
      <c r="E1465" s="527"/>
      <c r="F1465" s="527"/>
      <c r="G1465" s="527"/>
      <c r="H1465" s="299"/>
      <c r="I1465" s="293">
        <v>5558</v>
      </c>
    </row>
    <row r="1466" spans="1:9" x14ac:dyDescent="0.25">
      <c r="A1466" s="182" t="s">
        <v>4398</v>
      </c>
      <c r="B1466" s="677">
        <v>1464</v>
      </c>
      <c r="C1466" s="546" t="str">
        <f ca="1">IF(H1466="","Резерв",CONCATENATE(INDIRECT(ADDRESS(3+ТС!H1466,2,1,0,"ЗДВ"),FALSE)," - открыта"))</f>
        <v>Резерв</v>
      </c>
      <c r="D1466" s="527"/>
      <c r="E1466" s="527"/>
      <c r="F1466" s="527"/>
      <c r="G1466" s="527"/>
      <c r="H1466" s="299"/>
      <c r="I1466" s="293">
        <v>5559</v>
      </c>
    </row>
    <row r="1467" spans="1:9" x14ac:dyDescent="0.25">
      <c r="A1467" s="182" t="s">
        <v>4399</v>
      </c>
      <c r="B1467" s="677">
        <v>1465</v>
      </c>
      <c r="C1467" s="546" t="str">
        <f ca="1">IF(H1467="","Резерв",CONCATENATE(INDIRECT(ADDRESS(3+ТС!H1467,2,1,0,"ЗДВ"),FALSE)," - открыта"))</f>
        <v>Резерв</v>
      </c>
      <c r="D1467" s="527"/>
      <c r="E1467" s="527"/>
      <c r="F1467" s="527"/>
      <c r="G1467" s="527"/>
      <c r="H1467" s="299"/>
      <c r="I1467" s="293">
        <v>5560</v>
      </c>
    </row>
    <row r="1468" spans="1:9" x14ac:dyDescent="0.25">
      <c r="A1468" s="182" t="s">
        <v>4400</v>
      </c>
      <c r="B1468" s="677">
        <v>1466</v>
      </c>
      <c r="C1468" s="546" t="str">
        <f ca="1">IF(H1468="","Резерв",CONCATENATE(INDIRECT(ADDRESS(3+ТС!H1468,2,1,0,"ЗДВ"),FALSE)," - открыта"))</f>
        <v>Резерв</v>
      </c>
      <c r="D1468" s="527"/>
      <c r="E1468" s="527"/>
      <c r="F1468" s="527"/>
      <c r="G1468" s="527"/>
      <c r="H1468" s="299"/>
      <c r="I1468" s="293">
        <v>5561</v>
      </c>
    </row>
    <row r="1469" spans="1:9" x14ac:dyDescent="0.25">
      <c r="A1469" s="182" t="s">
        <v>4401</v>
      </c>
      <c r="B1469" s="677">
        <v>1467</v>
      </c>
      <c r="C1469" s="546" t="str">
        <f ca="1">IF(H1469="","Резерв",CONCATENATE(INDIRECT(ADDRESS(3+ТС!H1469,2,1,0,"ЗДВ"),FALSE)," - открыта"))</f>
        <v>Резерв</v>
      </c>
      <c r="D1469" s="527"/>
      <c r="E1469" s="527"/>
      <c r="F1469" s="527"/>
      <c r="G1469" s="527"/>
      <c r="H1469" s="299"/>
      <c r="I1469" s="293">
        <v>5562</v>
      </c>
    </row>
    <row r="1470" spans="1:9" x14ac:dyDescent="0.25">
      <c r="A1470" s="182" t="s">
        <v>4402</v>
      </c>
      <c r="B1470" s="677">
        <v>1468</v>
      </c>
      <c r="C1470" s="546" t="str">
        <f ca="1">IF(H1470="","Резерв",CONCATENATE(INDIRECT(ADDRESS(3+ТС!H1470,2,1,0,"ЗДВ"),FALSE)," - открыта"))</f>
        <v>Резерв</v>
      </c>
      <c r="D1470" s="527"/>
      <c r="E1470" s="527"/>
      <c r="F1470" s="527"/>
      <c r="G1470" s="527"/>
      <c r="H1470" s="299"/>
      <c r="I1470" s="293">
        <v>5563</v>
      </c>
    </row>
    <row r="1471" spans="1:9" x14ac:dyDescent="0.25">
      <c r="A1471" s="182" t="s">
        <v>4403</v>
      </c>
      <c r="B1471" s="677">
        <v>1469</v>
      </c>
      <c r="C1471" s="546" t="str">
        <f ca="1">IF(H1471="","Резерв",CONCATENATE(INDIRECT(ADDRESS(3+ТС!H1471,2,1,0,"ЗДВ"),FALSE)," - открыта"))</f>
        <v>Резерв</v>
      </c>
      <c r="D1471" s="527"/>
      <c r="E1471" s="527"/>
      <c r="F1471" s="527"/>
      <c r="G1471" s="527"/>
      <c r="H1471" s="299"/>
      <c r="I1471" s="293">
        <v>5564</v>
      </c>
    </row>
    <row r="1472" spans="1:9" x14ac:dyDescent="0.25">
      <c r="A1472" s="182" t="s">
        <v>4404</v>
      </c>
      <c r="B1472" s="677">
        <v>1470</v>
      </c>
      <c r="C1472" s="546" t="str">
        <f ca="1">IF(H1472="","Резерв",CONCATENATE(INDIRECT(ADDRESS(3+ТС!H1472,2,1,0,"ЗДВ"),FALSE)," - открыта"))</f>
        <v>Резерв</v>
      </c>
      <c r="D1472" s="527"/>
      <c r="E1472" s="527"/>
      <c r="F1472" s="527"/>
      <c r="G1472" s="527"/>
      <c r="H1472" s="299"/>
      <c r="I1472" s="293">
        <v>5565</v>
      </c>
    </row>
    <row r="1473" spans="1:9" x14ac:dyDescent="0.25">
      <c r="A1473" s="182" t="s">
        <v>4405</v>
      </c>
      <c r="B1473" s="677">
        <v>1471</v>
      </c>
      <c r="C1473" s="546" t="str">
        <f ca="1">IF(H1473="","Резерв",CONCATENATE(INDIRECT(ADDRESS(3+ТС!H1473,2,1,0,"ЗДВ"),FALSE)," - открыта"))</f>
        <v>Резерв</v>
      </c>
      <c r="D1473" s="527"/>
      <c r="E1473" s="527"/>
      <c r="F1473" s="527"/>
      <c r="G1473" s="527"/>
      <c r="H1473" s="299"/>
      <c r="I1473" s="293">
        <v>5566</v>
      </c>
    </row>
    <row r="1474" spans="1:9" x14ac:dyDescent="0.25">
      <c r="A1474" s="182" t="s">
        <v>4406</v>
      </c>
      <c r="B1474" s="677">
        <v>1472</v>
      </c>
      <c r="C1474" s="546" t="str">
        <f ca="1">IF(H1474="","Резерв",CONCATENATE(INDIRECT(ADDRESS(3+ТС!H1474,2,1,0,"ЗДВ"),FALSE)," - открыта"))</f>
        <v>Резерв</v>
      </c>
      <c r="D1474" s="527"/>
      <c r="E1474" s="527"/>
      <c r="F1474" s="527"/>
      <c r="G1474" s="527"/>
      <c r="H1474" s="299"/>
      <c r="I1474" s="293">
        <v>5567</v>
      </c>
    </row>
    <row r="1475" spans="1:9" x14ac:dyDescent="0.25">
      <c r="A1475" s="182" t="s">
        <v>4407</v>
      </c>
      <c r="B1475" s="677">
        <v>1473</v>
      </c>
      <c r="C1475" s="546" t="str">
        <f ca="1">IF(H1475="","Резерв",CONCATENATE(INDIRECT(ADDRESS(3+ТС!H1475,2,1,0,"ЗДВ"),FALSE)," - открыта"))</f>
        <v>Резерв</v>
      </c>
      <c r="D1475" s="527"/>
      <c r="E1475" s="527"/>
      <c r="F1475" s="527"/>
      <c r="G1475" s="527"/>
      <c r="H1475" s="299"/>
      <c r="I1475" s="293">
        <v>5568</v>
      </c>
    </row>
    <row r="1476" spans="1:9" x14ac:dyDescent="0.25">
      <c r="A1476" s="182" t="s">
        <v>4408</v>
      </c>
      <c r="B1476" s="677">
        <v>1474</v>
      </c>
      <c r="C1476" s="546" t="str">
        <f ca="1">IF(H1476="","Резерв",CONCATENATE(INDIRECT(ADDRESS(3+ТС!H1476,2,1,0,"ЗДВ"),FALSE)," - открыта"))</f>
        <v>Резерв</v>
      </c>
      <c r="D1476" s="527"/>
      <c r="E1476" s="527"/>
      <c r="F1476" s="527"/>
      <c r="G1476" s="527"/>
      <c r="H1476" s="299"/>
      <c r="I1476" s="293">
        <v>5569</v>
      </c>
    </row>
    <row r="1477" spans="1:9" x14ac:dyDescent="0.25">
      <c r="A1477" s="182" t="s">
        <v>4409</v>
      </c>
      <c r="B1477" s="677">
        <v>1475</v>
      </c>
      <c r="C1477" s="546" t="str">
        <f ca="1">IF(H1477="","Резерв",CONCATENATE(INDIRECT(ADDRESS(3+ТС!H1477,2,1,0,"ЗДВ"),FALSE)," - открыта"))</f>
        <v>Резерв</v>
      </c>
      <c r="D1477" s="527"/>
      <c r="E1477" s="527"/>
      <c r="F1477" s="527"/>
      <c r="G1477" s="527"/>
      <c r="H1477" s="299"/>
      <c r="I1477" s="293">
        <v>5570</v>
      </c>
    </row>
    <row r="1478" spans="1:9" x14ac:dyDescent="0.25">
      <c r="A1478" s="182" t="s">
        <v>4410</v>
      </c>
      <c r="B1478" s="677">
        <v>1476</v>
      </c>
      <c r="C1478" s="546" t="str">
        <f ca="1">IF(H1478="","Резерв",CONCATENATE(INDIRECT(ADDRESS(3+ТС!H1478,2,1,0,"ЗДВ"),FALSE)," - открыта"))</f>
        <v>Резерв</v>
      </c>
      <c r="D1478" s="527"/>
      <c r="E1478" s="527"/>
      <c r="F1478" s="527"/>
      <c r="G1478" s="527"/>
      <c r="H1478" s="299"/>
      <c r="I1478" s="293">
        <v>5571</v>
      </c>
    </row>
    <row r="1479" spans="1:9" x14ac:dyDescent="0.25">
      <c r="A1479" s="182" t="s">
        <v>4411</v>
      </c>
      <c r="B1479" s="677">
        <v>1477</v>
      </c>
      <c r="C1479" s="546" t="str">
        <f ca="1">IF(H1479="","Резерв",CONCATENATE(INDIRECT(ADDRESS(3+ТС!H1479,2,1,0,"ЗДВ"),FALSE)," - открыта"))</f>
        <v>Резерв</v>
      </c>
      <c r="D1479" s="527"/>
      <c r="E1479" s="527"/>
      <c r="F1479" s="527"/>
      <c r="G1479" s="527"/>
      <c r="H1479" s="299"/>
      <c r="I1479" s="293">
        <v>5572</v>
      </c>
    </row>
    <row r="1480" spans="1:9" x14ac:dyDescent="0.25">
      <c r="A1480" s="182" t="s">
        <v>4412</v>
      </c>
      <c r="B1480" s="677">
        <v>1478</v>
      </c>
      <c r="C1480" s="546" t="str">
        <f ca="1">IF(H1480="","Резерв",CONCATENATE(INDIRECT(ADDRESS(3+ТС!H1480,2,1,0,"ЗДВ"),FALSE)," - открыта"))</f>
        <v>Резерв</v>
      </c>
      <c r="D1480" s="527"/>
      <c r="E1480" s="527"/>
      <c r="F1480" s="527"/>
      <c r="G1480" s="527"/>
      <c r="H1480" s="299"/>
      <c r="I1480" s="293">
        <v>5573</v>
      </c>
    </row>
    <row r="1481" spans="1:9" x14ac:dyDescent="0.25">
      <c r="A1481" s="182" t="s">
        <v>4413</v>
      </c>
      <c r="B1481" s="677">
        <v>1479</v>
      </c>
      <c r="C1481" s="546" t="str">
        <f ca="1">IF(H1481="","Резерв",CONCATENATE(INDIRECT(ADDRESS(3+ТС!H1481,2,1,0,"ЗДВ"),FALSE)," - открыта"))</f>
        <v>Резерв</v>
      </c>
      <c r="D1481" s="527"/>
      <c r="E1481" s="527"/>
      <c r="F1481" s="527"/>
      <c r="G1481" s="527"/>
      <c r="H1481" s="299"/>
      <c r="I1481" s="293">
        <v>5574</v>
      </c>
    </row>
    <row r="1482" spans="1:9" x14ac:dyDescent="0.25">
      <c r="A1482" s="182" t="s">
        <v>4414</v>
      </c>
      <c r="B1482" s="677">
        <v>1480</v>
      </c>
      <c r="C1482" s="546" t="str">
        <f ca="1">IF(H1482="","Резерв",CONCATENATE(INDIRECT(ADDRESS(3+ТС!H1482,2,1,0,"ЗДВ"),FALSE)," - открыта"))</f>
        <v>Резерв</v>
      </c>
      <c r="D1482" s="527"/>
      <c r="E1482" s="527"/>
      <c r="F1482" s="527"/>
      <c r="G1482" s="527"/>
      <c r="H1482" s="299"/>
      <c r="I1482" s="293">
        <v>5575</v>
      </c>
    </row>
    <row r="1483" spans="1:9" x14ac:dyDescent="0.25">
      <c r="A1483" s="182" t="s">
        <v>4415</v>
      </c>
      <c r="B1483" s="677">
        <v>1481</v>
      </c>
      <c r="C1483" s="546" t="str">
        <f ca="1">IF(H1483="","Резерв",CONCATENATE(INDIRECT(ADDRESS(3+ТС!H1483,2,1,0,"ЗДВ"),FALSE)," - открыта"))</f>
        <v>Резерв</v>
      </c>
      <c r="D1483" s="527"/>
      <c r="E1483" s="527"/>
      <c r="F1483" s="527"/>
      <c r="G1483" s="527"/>
      <c r="H1483" s="299"/>
      <c r="I1483" s="293">
        <v>5576</v>
      </c>
    </row>
    <row r="1484" spans="1:9" x14ac:dyDescent="0.25">
      <c r="A1484" s="182" t="s">
        <v>4416</v>
      </c>
      <c r="B1484" s="677">
        <v>1482</v>
      </c>
      <c r="C1484" s="546" t="str">
        <f ca="1">IF(H1484="","Резерв",CONCATENATE(INDIRECT(ADDRESS(3+ТС!H1484,2,1,0,"ЗДВ"),FALSE)," - открыта"))</f>
        <v>Резерв</v>
      </c>
      <c r="D1484" s="527"/>
      <c r="E1484" s="527"/>
      <c r="F1484" s="527"/>
      <c r="G1484" s="527"/>
      <c r="H1484" s="299"/>
      <c r="I1484" s="293">
        <v>5577</v>
      </c>
    </row>
    <row r="1485" spans="1:9" x14ac:dyDescent="0.25">
      <c r="A1485" s="182" t="s">
        <v>4417</v>
      </c>
      <c r="B1485" s="677">
        <v>1483</v>
      </c>
      <c r="C1485" s="546" t="str">
        <f ca="1">IF(H1485="","Резерв",CONCATENATE(INDIRECT(ADDRESS(3+ТС!H1485,2,1,0,"ЗДВ"),FALSE)," - открыта"))</f>
        <v>Резерв</v>
      </c>
      <c r="D1485" s="527"/>
      <c r="E1485" s="527"/>
      <c r="F1485" s="527"/>
      <c r="G1485" s="527"/>
      <c r="H1485" s="299"/>
      <c r="I1485" s="293">
        <v>5578</v>
      </c>
    </row>
    <row r="1486" spans="1:9" x14ac:dyDescent="0.25">
      <c r="A1486" s="182" t="s">
        <v>4418</v>
      </c>
      <c r="B1486" s="677">
        <v>1484</v>
      </c>
      <c r="C1486" s="546" t="str">
        <f ca="1">IF(H1486="","Резерв",CONCATENATE(INDIRECT(ADDRESS(3+ТС!H1486,2,1,0,"ЗДВ"),FALSE)," - открыта"))</f>
        <v>Резерв</v>
      </c>
      <c r="D1486" s="527"/>
      <c r="E1486" s="527"/>
      <c r="F1486" s="527"/>
      <c r="G1486" s="527"/>
      <c r="H1486" s="299"/>
      <c r="I1486" s="293">
        <v>5579</v>
      </c>
    </row>
    <row r="1487" spans="1:9" x14ac:dyDescent="0.25">
      <c r="A1487" s="182" t="s">
        <v>4419</v>
      </c>
      <c r="B1487" s="677">
        <v>1485</v>
      </c>
      <c r="C1487" s="546" t="str">
        <f ca="1">IF(H1487="","Резерв",CONCATENATE(INDIRECT(ADDRESS(3+ТС!H1487,2,1,0,"ЗДВ"),FALSE)," - открыта"))</f>
        <v>Резерв</v>
      </c>
      <c r="D1487" s="527"/>
      <c r="E1487" s="527"/>
      <c r="F1487" s="527"/>
      <c r="G1487" s="527"/>
      <c r="H1487" s="299"/>
      <c r="I1487" s="293">
        <v>5580</v>
      </c>
    </row>
    <row r="1488" spans="1:9" x14ac:dyDescent="0.25">
      <c r="A1488" s="182" t="s">
        <v>4420</v>
      </c>
      <c r="B1488" s="677">
        <v>1486</v>
      </c>
      <c r="C1488" s="546" t="str">
        <f ca="1">IF(H1488="","Резерв",CONCATENATE(INDIRECT(ADDRESS(3+ТС!H1488,2,1,0,"ЗДВ"),FALSE)," - открыта"))</f>
        <v>Резерв</v>
      </c>
      <c r="D1488" s="527"/>
      <c r="E1488" s="527"/>
      <c r="F1488" s="527"/>
      <c r="G1488" s="527"/>
      <c r="H1488" s="299"/>
      <c r="I1488" s="293">
        <v>5581</v>
      </c>
    </row>
    <row r="1489" spans="1:9" x14ac:dyDescent="0.25">
      <c r="A1489" s="182" t="s">
        <v>4421</v>
      </c>
      <c r="B1489" s="677">
        <v>1487</v>
      </c>
      <c r="C1489" s="546" t="str">
        <f ca="1">IF(H1489="","Резерв",CONCATENATE(INDIRECT(ADDRESS(3+ТС!H1489,2,1,0,"ЗДВ"),FALSE)," - открыта"))</f>
        <v>Резерв</v>
      </c>
      <c r="D1489" s="527"/>
      <c r="E1489" s="527"/>
      <c r="F1489" s="527"/>
      <c r="G1489" s="527"/>
      <c r="H1489" s="299"/>
      <c r="I1489" s="293">
        <v>5582</v>
      </c>
    </row>
    <row r="1490" spans="1:9" x14ac:dyDescent="0.25">
      <c r="A1490" s="182" t="s">
        <v>4422</v>
      </c>
      <c r="B1490" s="677">
        <v>1488</v>
      </c>
      <c r="C1490" s="546" t="str">
        <f ca="1">IF(H1490="","Резерв",CONCATENATE(INDIRECT(ADDRESS(3+ТС!H1490,2,1,0,"ЗДВ"),FALSE)," - открыта"))</f>
        <v>Резерв</v>
      </c>
      <c r="D1490" s="527"/>
      <c r="E1490" s="527"/>
      <c r="F1490" s="527"/>
      <c r="G1490" s="527"/>
      <c r="H1490" s="299"/>
      <c r="I1490" s="293">
        <v>5583</v>
      </c>
    </row>
    <row r="1491" spans="1:9" x14ac:dyDescent="0.25">
      <c r="A1491" s="182" t="s">
        <v>4423</v>
      </c>
      <c r="B1491" s="677">
        <v>1489</v>
      </c>
      <c r="C1491" s="546" t="str">
        <f ca="1">IF(H1491="","Резерв",CONCATENATE(INDIRECT(ADDRESS(3+ТС!H1491,2,1,0,"ЗДВ"),FALSE)," - открыта"))</f>
        <v>Резерв</v>
      </c>
      <c r="D1491" s="548"/>
      <c r="E1491" s="548"/>
      <c r="F1491" s="548"/>
      <c r="G1491" s="548"/>
      <c r="H1491" s="299"/>
      <c r="I1491" s="293">
        <v>5584</v>
      </c>
    </row>
    <row r="1492" spans="1:9" x14ac:dyDescent="0.25">
      <c r="A1492" s="182" t="s">
        <v>4424</v>
      </c>
      <c r="B1492" s="677">
        <v>1490</v>
      </c>
      <c r="C1492" s="546" t="str">
        <f ca="1">IF(H1492="","Резерв",CONCATENATE(INDIRECT(ADDRESS(3+ТС!H1492,2,1,0,"ЗДВ"),FALSE)," - закрыта"))</f>
        <v>Резерв</v>
      </c>
      <c r="D1492" s="548"/>
      <c r="E1492" s="548"/>
      <c r="F1492" s="548"/>
      <c r="G1492" s="548"/>
      <c r="H1492" s="299"/>
      <c r="I1492" s="293">
        <v>5585</v>
      </c>
    </row>
    <row r="1493" spans="1:9" x14ac:dyDescent="0.25">
      <c r="A1493" s="182" t="s">
        <v>4425</v>
      </c>
      <c r="B1493" s="677">
        <v>1491</v>
      </c>
      <c r="C1493" s="546" t="str">
        <f ca="1">IF(H1493="","Резерв",CONCATENATE(INDIRECT(ADDRESS(3+ТС!H1493,2,1,0,"ЗДВ"),FALSE)," - открывается"))</f>
        <v>Резерв</v>
      </c>
      <c r="D1493" s="548"/>
      <c r="E1493" s="548"/>
      <c r="F1493" s="548"/>
      <c r="G1493" s="548"/>
      <c r="H1493" s="299"/>
      <c r="I1493" s="293">
        <v>5586</v>
      </c>
    </row>
    <row r="1494" spans="1:9" x14ac:dyDescent="0.25">
      <c r="A1494" s="182" t="s">
        <v>4426</v>
      </c>
      <c r="B1494" s="677">
        <v>1492</v>
      </c>
      <c r="C1494" s="546" t="str">
        <f ca="1">IF(H1494="","Резерв",CONCATENATE(INDIRECT(ADDRESS(3+ТС!H1494,2,1,0,"ЗДВ"),FALSE)," - закрывается"))</f>
        <v>Резерв</v>
      </c>
      <c r="D1494" s="548"/>
      <c r="E1494" s="548"/>
      <c r="F1494" s="548"/>
      <c r="G1494" s="548"/>
      <c r="H1494" s="299"/>
      <c r="I1494" s="293">
        <v>5587</v>
      </c>
    </row>
    <row r="1495" spans="1:9" x14ac:dyDescent="0.25">
      <c r="A1495" s="182" t="s">
        <v>4427</v>
      </c>
      <c r="B1495" s="677">
        <v>1493</v>
      </c>
      <c r="C1495" s="546" t="str">
        <f ca="1">IF(H1495="","Резерв",CONCATENATE(INDIRECT(ADDRESS(3+ТС!H1495,2,1,0,"ЗДВ"),FALSE)," - промежуточное положение"))</f>
        <v>Резерв</v>
      </c>
      <c r="D1495" s="548"/>
      <c r="E1495" s="548"/>
      <c r="F1495" s="548"/>
      <c r="G1495" s="548"/>
      <c r="H1495" s="299"/>
      <c r="I1495" s="293">
        <v>5588</v>
      </c>
    </row>
    <row r="1496" spans="1:9" x14ac:dyDescent="0.25">
      <c r="A1496" s="182" t="s">
        <v>4428</v>
      </c>
      <c r="B1496" s="677">
        <v>1494</v>
      </c>
      <c r="C1496" s="546" t="str">
        <f ca="1">IF(H1496="","Резерв",CONCATENATE(INDIRECT(ADDRESS(3+ТС!H1496,2,1,0,"ЗДВ"),FALSE)," - контроль наличия напр. упр."))</f>
        <v>Резерв</v>
      </c>
      <c r="D1496" s="548"/>
      <c r="E1496" s="548"/>
      <c r="F1496" s="548"/>
      <c r="G1496" s="548"/>
      <c r="H1496" s="299"/>
      <c r="I1496" s="293">
        <v>5589</v>
      </c>
    </row>
    <row r="1497" spans="1:9" x14ac:dyDescent="0.25">
      <c r="A1497" s="182" t="s">
        <v>4429</v>
      </c>
      <c r="B1497" s="677">
        <v>1495</v>
      </c>
      <c r="C1497" s="546" t="str">
        <f ca="1">IF(H1497="","Резерв",CONCATENATE(INDIRECT(ADDRESS(3+ТС!H1497,2,1,0,"ЗДВ"),FALSE)," - режим управления дистанционный"))</f>
        <v>Резерв</v>
      </c>
      <c r="D1497" s="548"/>
      <c r="E1497" s="548"/>
      <c r="F1497" s="548"/>
      <c r="G1497" s="548"/>
      <c r="H1497" s="299"/>
      <c r="I1497" s="293">
        <v>5590</v>
      </c>
    </row>
    <row r="1498" spans="1:9" x14ac:dyDescent="0.25">
      <c r="A1498" s="182" t="s">
        <v>4430</v>
      </c>
      <c r="B1498" s="677">
        <v>1496</v>
      </c>
      <c r="C1498" s="546" t="str">
        <f ca="1">IF(H1498="","Резерв",CONCATENATE(INDIRECT(ADDRESS(3+ТС!H1498,2,1,0,"ЗДВ"),FALSE)," - включен режим имитации"))</f>
        <v>Резерв</v>
      </c>
      <c r="D1498" s="548"/>
      <c r="E1498" s="548"/>
      <c r="F1498" s="548"/>
      <c r="G1498" s="548"/>
      <c r="H1498" s="299"/>
      <c r="I1498" s="293">
        <v>5591</v>
      </c>
    </row>
    <row r="1499" spans="1:9" x14ac:dyDescent="0.25">
      <c r="A1499" s="182" t="s">
        <v>4431</v>
      </c>
      <c r="B1499" s="677">
        <v>1497</v>
      </c>
      <c r="C1499" s="546" t="str">
        <f ca="1">IF(H1499="","Резерв",CONCATENATE(INDIRECT(ADDRESS(3+ТС!H1499,2,1,0,"ЗДВ"),FALSE)," - невыполнение команды открыть"))</f>
        <v>Резерв</v>
      </c>
      <c r="D1499" s="548"/>
      <c r="E1499" s="548"/>
      <c r="F1499" s="548"/>
      <c r="G1499" s="548"/>
      <c r="H1499" s="299"/>
      <c r="I1499" s="293">
        <v>5592</v>
      </c>
    </row>
    <row r="1500" spans="1:9" x14ac:dyDescent="0.25">
      <c r="A1500" s="182" t="s">
        <v>4432</v>
      </c>
      <c r="B1500" s="677">
        <v>1498</v>
      </c>
      <c r="C1500" s="546" t="str">
        <f ca="1">IF(H1500="","Резерв",CONCATENATE(INDIRECT(ADDRESS(3+ТС!H1500,2,1,0,"ЗДВ"),FALSE)," - невыполнение команды закрыть"))</f>
        <v>Резерв</v>
      </c>
      <c r="D1500" s="548"/>
      <c r="E1500" s="548"/>
      <c r="F1500" s="548"/>
      <c r="G1500" s="548"/>
      <c r="H1500" s="299"/>
      <c r="I1500" s="293">
        <v>5593</v>
      </c>
    </row>
    <row r="1501" spans="1:9" x14ac:dyDescent="0.25">
      <c r="A1501" s="182" t="s">
        <v>4433</v>
      </c>
      <c r="B1501" s="677">
        <v>1499</v>
      </c>
      <c r="C1501" s="546" t="str">
        <f ca="1">IF(H1501="","Резерв",CONCATENATE(INDIRECT(ADDRESS(3+ТС!H1501,2,1,0,"ЗДВ"),FALSE)," - невыполнение команды стоп"))</f>
        <v>Резерв</v>
      </c>
      <c r="D1501" s="548"/>
      <c r="E1501" s="548"/>
      <c r="F1501" s="548"/>
      <c r="G1501" s="548"/>
      <c r="H1501" s="299"/>
      <c r="I1501" s="293">
        <v>5594</v>
      </c>
    </row>
    <row r="1502" spans="1:9" x14ac:dyDescent="0.25">
      <c r="A1502" s="182" t="s">
        <v>4434</v>
      </c>
      <c r="B1502" s="677">
        <v>1500</v>
      </c>
      <c r="C1502" s="546" t="str">
        <f ca="1">IF(H1502="","Резерв",CONCATENATE(INDIRECT(ADDRESS(3+ТС!H1502,2,1,0,"ЗДВ"),FALSE)," - несовпадение интерефейсных и дискретных сигналов"))</f>
        <v>Резерв</v>
      </c>
      <c r="D1502" s="548"/>
      <c r="E1502" s="548"/>
      <c r="F1502" s="548"/>
      <c r="G1502" s="548"/>
      <c r="H1502" s="299"/>
      <c r="I1502" s="293">
        <v>5595</v>
      </c>
    </row>
    <row r="1503" spans="1:9" x14ac:dyDescent="0.25">
      <c r="A1503" s="182" t="s">
        <v>4435</v>
      </c>
      <c r="B1503" s="677">
        <v>1501</v>
      </c>
      <c r="C1503" s="546" t="str">
        <f ca="1">IF(H1503="","Резерв",CONCATENATE(INDIRECT(ADDRESS(3+ТС!H1503,2,1,0,"ЗДВ"),FALSE)," - нет интерфейсной связи с БУ привода"))</f>
        <v>Резерв</v>
      </c>
      <c r="D1503" s="548"/>
      <c r="E1503" s="548"/>
      <c r="F1503" s="548"/>
      <c r="G1503" s="548"/>
      <c r="H1503" s="299"/>
      <c r="I1503" s="293">
        <v>5596</v>
      </c>
    </row>
    <row r="1504" spans="1:9" x14ac:dyDescent="0.25">
      <c r="A1504" s="182" t="s">
        <v>4436</v>
      </c>
      <c r="B1504" s="677">
        <v>1502</v>
      </c>
      <c r="C1504" s="546" t="str">
        <f ca="1">IF(H1504="","Резерв",CONCATENATE(INDIRECT(ADDRESS(3+ТС!H1504,2,1,0,"ЗДВ"),FALSE)," - сработала муфта"))</f>
        <v>Резерв</v>
      </c>
      <c r="D1504" s="548"/>
      <c r="E1504" s="548"/>
      <c r="F1504" s="548"/>
      <c r="G1504" s="548"/>
      <c r="H1504" s="299"/>
      <c r="I1504" s="293">
        <v>5597</v>
      </c>
    </row>
    <row r="1505" spans="1:9" x14ac:dyDescent="0.25">
      <c r="A1505" s="182" t="s">
        <v>4437</v>
      </c>
      <c r="B1505" s="677">
        <v>1503</v>
      </c>
      <c r="C1505" s="546" t="str">
        <f ca="1">IF(H1505="","Резерв",CONCATENATE(INDIRECT(ADDRESS(3+ТС!H1505,2,1,0,"ЗДВ"),FALSE)," - неисправность"))</f>
        <v>Резерв</v>
      </c>
      <c r="D1505" s="548"/>
      <c r="E1505" s="548"/>
      <c r="F1505" s="548"/>
      <c r="G1505" s="548"/>
      <c r="H1505" s="299"/>
      <c r="I1505" s="293">
        <v>5598</v>
      </c>
    </row>
    <row r="1506" spans="1:9" x14ac:dyDescent="0.25">
      <c r="A1506" s="182" t="s">
        <v>4438</v>
      </c>
      <c r="B1506" s="677">
        <v>1504</v>
      </c>
      <c r="C1506" s="546" t="str">
        <f ca="1">IF(H1506="","Резерв",CONCATENATE(INDIRECT(ADDRESS(3+ТС!H1506,2,1,0,"ЗДВ"),FALSE)," - авария"))</f>
        <v>Резерв</v>
      </c>
      <c r="D1506" s="548"/>
      <c r="E1506" s="548"/>
      <c r="F1506" s="548"/>
      <c r="G1506" s="548"/>
      <c r="H1506" s="299"/>
      <c r="I1506" s="293">
        <v>5599</v>
      </c>
    </row>
    <row r="1507" spans="1:9" x14ac:dyDescent="0.25">
      <c r="A1507" s="182" t="s">
        <v>4439</v>
      </c>
      <c r="B1507" s="677">
        <v>1505</v>
      </c>
      <c r="C1507" s="546" t="str">
        <f ca="1">IF(H1507="","Резерв",CONCATENATE(INDIRECT(ADDRESS(3+ТС!H1507,2,1,0,"ЗДВ"),FALSE)," - самопроизвольное открытие"))</f>
        <v>Резерв</v>
      </c>
      <c r="D1507" s="548"/>
      <c r="E1507" s="548"/>
      <c r="F1507" s="548"/>
      <c r="G1507" s="548"/>
      <c r="H1507" s="299"/>
      <c r="I1507" s="293">
        <v>5600</v>
      </c>
    </row>
    <row r="1508" spans="1:9" x14ac:dyDescent="0.25">
      <c r="A1508" s="182" t="s">
        <v>4440</v>
      </c>
      <c r="B1508" s="677">
        <v>1506</v>
      </c>
      <c r="C1508" s="546" t="str">
        <f ca="1">IF(H1508="","Резерв",CONCATENATE(INDIRECT(ADDRESS(3+ТС!H1508,2,1,0,"ЗДВ"),FALSE)," - самопроизвольное закрытие"))</f>
        <v>Резерв</v>
      </c>
      <c r="D1508" s="548"/>
      <c r="E1508" s="548"/>
      <c r="F1508" s="548"/>
      <c r="G1508" s="548"/>
      <c r="H1508" s="299"/>
      <c r="I1508" s="293">
        <v>5601</v>
      </c>
    </row>
    <row r="1509" spans="1:9" x14ac:dyDescent="0.25">
      <c r="A1509" s="182" t="s">
        <v>4441</v>
      </c>
      <c r="B1509" s="677">
        <v>1507</v>
      </c>
      <c r="C1509" s="546" t="str">
        <f ca="1">IF(H1509="","Резерв",CONCATENATE(INDIRECT(ADDRESS(3+ТС!H1509,2,1,0,"ЗДВ"),FALSE)," - самопроизвольное закрытие"))</f>
        <v>Резерв</v>
      </c>
      <c r="D1509" s="527"/>
      <c r="E1509" s="527"/>
      <c r="F1509" s="527"/>
      <c r="G1509" s="527"/>
      <c r="H1509" s="299"/>
      <c r="I1509" s="293">
        <v>5602</v>
      </c>
    </row>
    <row r="1510" spans="1:9" x14ac:dyDescent="0.25">
      <c r="A1510" s="182" t="s">
        <v>4442</v>
      </c>
      <c r="B1510" s="677">
        <v>1508</v>
      </c>
      <c r="C1510" s="546" t="str">
        <f ca="1">IF(H1510="","Резерв",CONCATENATE(INDIRECT(ADDRESS(3+ТС!H1510,2,1,0,"ЗДВ"),FALSE)," - самопроизвольное закрытие"))</f>
        <v>Резерв</v>
      </c>
      <c r="D1510" s="527"/>
      <c r="E1510" s="527"/>
      <c r="F1510" s="527"/>
      <c r="G1510" s="527"/>
      <c r="H1510" s="299"/>
      <c r="I1510" s="293">
        <v>5603</v>
      </c>
    </row>
    <row r="1511" spans="1:9" x14ac:dyDescent="0.25">
      <c r="A1511" s="182" t="s">
        <v>4443</v>
      </c>
      <c r="B1511" s="677">
        <v>1509</v>
      </c>
      <c r="C1511" s="546" t="str">
        <f ca="1">IF(H1511="","Резерв",CONCATENATE(INDIRECT(ADDRESS(3+ТС!H1511,2,1,0,"ЗДВ"),FALSE)," - самопроизвольное закрытие"))</f>
        <v>Резерв</v>
      </c>
      <c r="D1511" s="527"/>
      <c r="E1511" s="527"/>
      <c r="F1511" s="527"/>
      <c r="G1511" s="527"/>
      <c r="H1511" s="299"/>
      <c r="I1511" s="293">
        <v>5604</v>
      </c>
    </row>
    <row r="1512" spans="1:9" x14ac:dyDescent="0.25">
      <c r="A1512" s="182" t="s">
        <v>4444</v>
      </c>
      <c r="B1512" s="677">
        <v>1510</v>
      </c>
      <c r="C1512" s="546" t="str">
        <f ca="1">IF(H1512="","Резерв",CONCATENATE(INDIRECT(ADDRESS(3+ТС!H1512,2,1,0,"ЗДВ"),FALSE)," - самопроизвольное закрытие"))</f>
        <v>Резерв</v>
      </c>
      <c r="D1512" s="527"/>
      <c r="E1512" s="527"/>
      <c r="F1512" s="527"/>
      <c r="G1512" s="527"/>
      <c r="H1512" s="299"/>
      <c r="I1512" s="293">
        <v>5605</v>
      </c>
    </row>
    <row r="1513" spans="1:9" x14ac:dyDescent="0.25">
      <c r="A1513" s="182" t="s">
        <v>4445</v>
      </c>
      <c r="B1513" s="677">
        <v>1511</v>
      </c>
      <c r="C1513" s="546" t="str">
        <f ca="1">IF(H1513="","Резерв",CONCATENATE(INDIRECT(ADDRESS(3+ТС!H1513,2,1,0,"ЗДВ"),FALSE)," - самопроизвольное закрытие"))</f>
        <v>Резерв</v>
      </c>
      <c r="D1513" s="527"/>
      <c r="E1513" s="527"/>
      <c r="F1513" s="527"/>
      <c r="G1513" s="527"/>
      <c r="H1513" s="299"/>
      <c r="I1513" s="293">
        <v>5606</v>
      </c>
    </row>
    <row r="1514" spans="1:9" x14ac:dyDescent="0.25">
      <c r="A1514" s="182" t="s">
        <v>4446</v>
      </c>
      <c r="B1514" s="677">
        <v>1512</v>
      </c>
      <c r="C1514" s="546" t="str">
        <f ca="1">IF(H1514="","Резерв",CONCATENATE(INDIRECT(ADDRESS(3+ТС!H1514,2,1,0,"ЗДВ"),FALSE)," - самопроизвольное закрытие"))</f>
        <v>Резерв</v>
      </c>
      <c r="D1514" s="527"/>
      <c r="E1514" s="527"/>
      <c r="F1514" s="527"/>
      <c r="G1514" s="527"/>
      <c r="H1514" s="299"/>
      <c r="I1514" s="293">
        <v>5607</v>
      </c>
    </row>
    <row r="1515" spans="1:9" x14ac:dyDescent="0.25">
      <c r="A1515" s="182" t="s">
        <v>4447</v>
      </c>
      <c r="B1515" s="677">
        <v>1513</v>
      </c>
      <c r="C1515" s="546" t="str">
        <f ca="1">IF(H1515="","Резерв",CONCATENATE(INDIRECT(ADDRESS(3+ТС!H1515,2,1,0,"ЗДВ"),FALSE)," - самопроизвольное закрытие"))</f>
        <v>Резерв</v>
      </c>
      <c r="D1515" s="527"/>
      <c r="E1515" s="527"/>
      <c r="F1515" s="527"/>
      <c r="G1515" s="527"/>
      <c r="H1515" s="299"/>
      <c r="I1515" s="293">
        <v>5608</v>
      </c>
    </row>
    <row r="1516" spans="1:9" x14ac:dyDescent="0.25">
      <c r="A1516" s="182" t="s">
        <v>4448</v>
      </c>
      <c r="B1516" s="677">
        <v>1514</v>
      </c>
      <c r="C1516" s="546" t="str">
        <f ca="1">IF(H1516="","Резерв",CONCATENATE(INDIRECT(ADDRESS(3+ТС!H1516,2,1,0,"ЗДВ"),FALSE)," - самопроизвольное закрытие"))</f>
        <v>Резерв</v>
      </c>
      <c r="D1516" s="527"/>
      <c r="E1516" s="527"/>
      <c r="F1516" s="527"/>
      <c r="G1516" s="527"/>
      <c r="H1516" s="299"/>
      <c r="I1516" s="293">
        <v>5609</v>
      </c>
    </row>
    <row r="1517" spans="1:9" x14ac:dyDescent="0.25">
      <c r="A1517" s="182" t="s">
        <v>4449</v>
      </c>
      <c r="B1517" s="677">
        <v>1515</v>
      </c>
      <c r="C1517" s="546" t="str">
        <f ca="1">IF(H1517="","Резерв",CONCATENATE(INDIRECT(ADDRESS(3+ТС!H1517,2,1,0,"ЗДВ"),FALSE)," - самопроизвольное закрытие"))</f>
        <v>Резерв</v>
      </c>
      <c r="D1517" s="527"/>
      <c r="E1517" s="527"/>
      <c r="F1517" s="527"/>
      <c r="G1517" s="527"/>
      <c r="H1517" s="299"/>
      <c r="I1517" s="293">
        <v>5610</v>
      </c>
    </row>
    <row r="1518" spans="1:9" x14ac:dyDescent="0.25">
      <c r="A1518" s="182" t="s">
        <v>4450</v>
      </c>
      <c r="B1518" s="677">
        <v>1516</v>
      </c>
      <c r="C1518" s="546" t="str">
        <f ca="1">IF(H1518="","Резерв",CONCATENATE(INDIRECT(ADDRESS(3+ТС!H1518,2,1,0,"ЗДВ"),FALSE)," - самопроизвольное закрытие"))</f>
        <v>Резерв</v>
      </c>
      <c r="D1518" s="527"/>
      <c r="E1518" s="527"/>
      <c r="F1518" s="527"/>
      <c r="G1518" s="527"/>
      <c r="H1518" s="299"/>
      <c r="I1518" s="293">
        <v>5611</v>
      </c>
    </row>
    <row r="1519" spans="1:9" x14ac:dyDescent="0.25">
      <c r="A1519" s="182" t="s">
        <v>4451</v>
      </c>
      <c r="B1519" s="677">
        <v>1517</v>
      </c>
      <c r="C1519" s="546" t="str">
        <f ca="1">IF(H1519="","Резерв",CONCATENATE(INDIRECT(ADDRESS(3+ТС!H1519,2,1,0,"ЗДВ"),FALSE)," - самопроизвольное закрытие"))</f>
        <v>Резерв</v>
      </c>
      <c r="D1519" s="527"/>
      <c r="E1519" s="527"/>
      <c r="F1519" s="527"/>
      <c r="G1519" s="527"/>
      <c r="H1519" s="299"/>
      <c r="I1519" s="293">
        <v>5612</v>
      </c>
    </row>
    <row r="1520" spans="1:9" x14ac:dyDescent="0.25">
      <c r="A1520" s="182" t="s">
        <v>4452</v>
      </c>
      <c r="B1520" s="677">
        <v>1518</v>
      </c>
      <c r="C1520" s="546" t="str">
        <f ca="1">IF(H1520="","Резерв",CONCATENATE(INDIRECT(ADDRESS(3+ТС!H1520,2,1,0,"ЗДВ"),FALSE)," - самопроизвольное закрытие"))</f>
        <v>Резерв</v>
      </c>
      <c r="D1520" s="527"/>
      <c r="E1520" s="527"/>
      <c r="F1520" s="527"/>
      <c r="G1520" s="527"/>
      <c r="H1520" s="299"/>
      <c r="I1520" s="293">
        <v>5613</v>
      </c>
    </row>
    <row r="1521" spans="1:9" x14ac:dyDescent="0.25">
      <c r="A1521" s="182" t="s">
        <v>4453</v>
      </c>
      <c r="B1521" s="677">
        <v>1519</v>
      </c>
      <c r="C1521" s="546" t="str">
        <f ca="1">IF(H1521="","Резерв",CONCATENATE(INDIRECT(ADDRESS(3+ТС!H1521,2,1,0,"ЗДВ"),FALSE)," - самопроизвольное закрытие"))</f>
        <v>Резерв</v>
      </c>
      <c r="D1521" s="527"/>
      <c r="E1521" s="527"/>
      <c r="F1521" s="527"/>
      <c r="G1521" s="527"/>
      <c r="H1521" s="299"/>
      <c r="I1521" s="293">
        <v>5614</v>
      </c>
    </row>
    <row r="1522" spans="1:9" x14ac:dyDescent="0.25">
      <c r="A1522" s="182" t="s">
        <v>4454</v>
      </c>
      <c r="B1522" s="677">
        <v>1520</v>
      </c>
      <c r="C1522" s="546" t="str">
        <f ca="1">IF(H1522="","Резерв",CONCATENATE(INDIRECT(ADDRESS(3+ТС!H1522,2,1,0,"ЗДВ"),FALSE)," - самопроизвольное закрытие"))</f>
        <v>Резерв</v>
      </c>
      <c r="D1522" s="645"/>
      <c r="E1522" s="645"/>
      <c r="F1522" s="645"/>
      <c r="G1522" s="645"/>
      <c r="H1522" s="644"/>
      <c r="I1522" s="293">
        <v>5615</v>
      </c>
    </row>
    <row r="1523" spans="1:9" x14ac:dyDescent="0.25">
      <c r="A1523" s="182" t="s">
        <v>4455</v>
      </c>
      <c r="B1523" s="677">
        <v>1521</v>
      </c>
      <c r="C1523" s="546" t="str">
        <f ca="1">IF(H1523="","Резерв",CONCATENATE(INDIRECT(ADDRESS(3+ТС!H1523,2,1,0,"ЗДВ"),FALSE)," - самопроизвольное закрытие"))</f>
        <v>Резерв</v>
      </c>
      <c r="D1523" s="645"/>
      <c r="E1523" s="645"/>
      <c r="F1523" s="645"/>
      <c r="G1523" s="645"/>
      <c r="H1523" s="644"/>
      <c r="I1523" s="293">
        <v>5616</v>
      </c>
    </row>
    <row r="1524" spans="1:9" x14ac:dyDescent="0.25">
      <c r="A1524" s="182" t="s">
        <v>4456</v>
      </c>
      <c r="B1524" s="677">
        <v>1522</v>
      </c>
      <c r="C1524" s="546" t="str">
        <f ca="1">IF(H1524="","Резерв",CONCATENATE(INDIRECT(ADDRESS(3+ТС!H1524,2,1,0,"ЗДВ"),FALSE)," - самопроизвольное закрытие"))</f>
        <v>Резерв</v>
      </c>
      <c r="D1524" s="645"/>
      <c r="E1524" s="645"/>
      <c r="F1524" s="645"/>
      <c r="G1524" s="645"/>
      <c r="H1524" s="644"/>
      <c r="I1524" s="293">
        <v>5617</v>
      </c>
    </row>
    <row r="1525" spans="1:9" x14ac:dyDescent="0.25">
      <c r="A1525" s="182" t="s">
        <v>4457</v>
      </c>
      <c r="B1525" s="677">
        <v>1523</v>
      </c>
      <c r="C1525" s="546" t="str">
        <f ca="1">IF(H1525="","Резерв",CONCATENATE(INDIRECT(ADDRESS(3+ТС!H1525,2,1,0,"ЗДВ"),FALSE)," - самопроизвольное закрытие"))</f>
        <v>Резерв</v>
      </c>
      <c r="D1525" s="645"/>
      <c r="E1525" s="645"/>
      <c r="F1525" s="645"/>
      <c r="G1525" s="645"/>
      <c r="H1525" s="644"/>
      <c r="I1525" s="293">
        <v>5618</v>
      </c>
    </row>
    <row r="1526" spans="1:9" x14ac:dyDescent="0.25">
      <c r="A1526" s="182" t="s">
        <v>4458</v>
      </c>
      <c r="B1526" s="677">
        <v>1524</v>
      </c>
      <c r="C1526" s="546" t="str">
        <f ca="1">IF(H1526="","Резерв",CONCATENATE(INDIRECT(ADDRESS(3+ТС!H1526,2,1,0,"ЗДВ"),FALSE)," - самопроизвольное закрытие"))</f>
        <v>Резерв</v>
      </c>
      <c r="D1526" s="645"/>
      <c r="E1526" s="645"/>
      <c r="F1526" s="645"/>
      <c r="G1526" s="645"/>
      <c r="H1526" s="644"/>
      <c r="I1526" s="293">
        <v>5619</v>
      </c>
    </row>
    <row r="1527" spans="1:9" x14ac:dyDescent="0.25">
      <c r="A1527" s="182" t="s">
        <v>4459</v>
      </c>
      <c r="B1527" s="677">
        <v>1525</v>
      </c>
      <c r="C1527" s="546" t="str">
        <f ca="1">IF(H1527="","Резерв",CONCATENATE(INDIRECT(ADDRESS(3+ТС!H1527,2,1,0,"ЗДВ"),FALSE)," - самопроизвольное закрытие"))</f>
        <v>Резерв</v>
      </c>
      <c r="D1527" s="645"/>
      <c r="E1527" s="645"/>
      <c r="F1527" s="645"/>
      <c r="G1527" s="645"/>
      <c r="H1527" s="644"/>
      <c r="I1527" s="293">
        <v>5620</v>
      </c>
    </row>
    <row r="1528" spans="1:9" x14ac:dyDescent="0.25">
      <c r="A1528" s="182" t="s">
        <v>4460</v>
      </c>
      <c r="B1528" s="677">
        <v>1526</v>
      </c>
      <c r="C1528" s="546" t="str">
        <f ca="1">IF(H1528="","Резерв",CONCATENATE(INDIRECT(ADDRESS(3+ТС!H1528,2,1,0,"ЗДВ"),FALSE)," - самопроизвольное закрытие"))</f>
        <v>Резерв</v>
      </c>
      <c r="D1528" s="645"/>
      <c r="E1528" s="645"/>
      <c r="F1528" s="645"/>
      <c r="G1528" s="645"/>
      <c r="H1528" s="644"/>
      <c r="I1528" s="293">
        <v>5621</v>
      </c>
    </row>
    <row r="1529" spans="1:9" x14ac:dyDescent="0.25">
      <c r="A1529" s="182" t="s">
        <v>4461</v>
      </c>
      <c r="B1529" s="677">
        <v>1527</v>
      </c>
      <c r="C1529" s="546" t="str">
        <f ca="1">IF(H1529="","Резерв",CONCATENATE(INDIRECT(ADDRESS(3+ТС!H1529,2,1,0,"ЗДВ"),FALSE)," - самопроизвольное закрытие"))</f>
        <v>Резерв</v>
      </c>
      <c r="D1529" s="645"/>
      <c r="E1529" s="645"/>
      <c r="F1529" s="645"/>
      <c r="G1529" s="645"/>
      <c r="H1529" s="644"/>
      <c r="I1529" s="293">
        <v>5622</v>
      </c>
    </row>
    <row r="1530" spans="1:9" x14ac:dyDescent="0.25">
      <c r="A1530" s="182" t="s">
        <v>4462</v>
      </c>
      <c r="B1530" s="677">
        <v>1528</v>
      </c>
      <c r="C1530" s="546" t="str">
        <f ca="1">IF(H1530="","Резерв",CONCATENATE(INDIRECT(ADDRESS(3+ТС!H1530,2,1,0,"ЗДВ"),FALSE)," - самопроизвольное закрытие"))</f>
        <v>Резерв</v>
      </c>
      <c r="D1530" s="645"/>
      <c r="E1530" s="645"/>
      <c r="F1530" s="645"/>
      <c r="G1530" s="645"/>
      <c r="H1530" s="644"/>
      <c r="I1530" s="293">
        <v>5623</v>
      </c>
    </row>
    <row r="1531" spans="1:9" x14ac:dyDescent="0.25">
      <c r="A1531" s="182" t="s">
        <v>4463</v>
      </c>
      <c r="B1531" s="677">
        <v>1529</v>
      </c>
      <c r="C1531" s="546" t="str">
        <f ca="1">IF(H1531="","Резерв",CONCATENATE(INDIRECT(ADDRESS(3+ТС!H1531,2,1,0,"ЗДВ"),FALSE)," - самопроизвольное закрытие"))</f>
        <v>Резерв</v>
      </c>
      <c r="D1531" s="645"/>
      <c r="E1531" s="645"/>
      <c r="F1531" s="645"/>
      <c r="G1531" s="645"/>
      <c r="H1531" s="644"/>
      <c r="I1531" s="293">
        <v>5624</v>
      </c>
    </row>
    <row r="1532" spans="1:9" x14ac:dyDescent="0.25">
      <c r="A1532" s="182" t="s">
        <v>4464</v>
      </c>
      <c r="B1532" s="677">
        <v>1530</v>
      </c>
      <c r="C1532" s="546" t="str">
        <f ca="1">IF(H1532="","Резерв",CONCATENATE(INDIRECT(ADDRESS(3+ТС!H1532,2,1,0,"ЗДВ"),FALSE)," - самопроизвольное закрытие"))</f>
        <v>Резерв</v>
      </c>
      <c r="D1532" s="645"/>
      <c r="E1532" s="645"/>
      <c r="F1532" s="645"/>
      <c r="G1532" s="645"/>
      <c r="H1532" s="644"/>
      <c r="I1532" s="293">
        <v>5625</v>
      </c>
    </row>
    <row r="1533" spans="1:9" x14ac:dyDescent="0.25">
      <c r="A1533" s="182" t="s">
        <v>4465</v>
      </c>
      <c r="B1533" s="677">
        <v>1531</v>
      </c>
      <c r="C1533" s="546" t="str">
        <f ca="1">IF(H1533="","Резерв",CONCATENATE(INDIRECT(ADDRESS(3+ТС!H1533,2,1,0,"ЗДВ"),FALSE)," - самопроизвольное закрытие"))</f>
        <v>Резерв</v>
      </c>
      <c r="D1533" s="645"/>
      <c r="E1533" s="645"/>
      <c r="F1533" s="645"/>
      <c r="G1533" s="645"/>
      <c r="H1533" s="644"/>
      <c r="I1533" s="293">
        <v>5626</v>
      </c>
    </row>
    <row r="1534" spans="1:9" x14ac:dyDescent="0.25">
      <c r="A1534" s="182" t="s">
        <v>4466</v>
      </c>
      <c r="B1534" s="677">
        <v>1532</v>
      </c>
      <c r="C1534" s="546" t="str">
        <f ca="1">IF(H1534="","Резерв",CONCATENATE(INDIRECT(ADDRESS(3+ТС!H1534,2,1,0,"ЗДВ"),FALSE)," - самопроизвольное закрытие"))</f>
        <v>Резерв</v>
      </c>
      <c r="D1534" s="645"/>
      <c r="E1534" s="645"/>
      <c r="F1534" s="645"/>
      <c r="G1534" s="645"/>
      <c r="H1534" s="644"/>
      <c r="I1534" s="293">
        <v>5627</v>
      </c>
    </row>
    <row r="1535" spans="1:9" x14ac:dyDescent="0.25">
      <c r="A1535" s="182" t="s">
        <v>4467</v>
      </c>
      <c r="B1535" s="677">
        <v>1533</v>
      </c>
      <c r="C1535" s="546" t="str">
        <f ca="1">IF(H1535="","Резерв",CONCATENATE(INDIRECT(ADDRESS(3+ТС!H1535,2,1,0,"ЗДВ"),FALSE)," - самопроизвольное закрытие"))</f>
        <v>Резерв</v>
      </c>
      <c r="D1535" s="645"/>
      <c r="E1535" s="645"/>
      <c r="F1535" s="645"/>
      <c r="G1535" s="645"/>
      <c r="H1535" s="644"/>
      <c r="I1535" s="293">
        <v>5628</v>
      </c>
    </row>
    <row r="1536" spans="1:9" x14ac:dyDescent="0.25">
      <c r="A1536" s="182" t="s">
        <v>4468</v>
      </c>
      <c r="B1536" s="677">
        <v>1534</v>
      </c>
      <c r="C1536" s="546" t="str">
        <f ca="1">IF(H1536="","Резерв",CONCATENATE(INDIRECT(ADDRESS(3+ТС!H1536,2,1,0,"ЗДВ"),FALSE)," - самопроизвольное закрытие"))</f>
        <v>Резерв</v>
      </c>
      <c r="D1536" s="645"/>
      <c r="E1536" s="645"/>
      <c r="F1536" s="645"/>
      <c r="G1536" s="645"/>
      <c r="H1536" s="644"/>
      <c r="I1536" s="293">
        <v>5629</v>
      </c>
    </row>
    <row r="1537" spans="1:9" x14ac:dyDescent="0.25">
      <c r="A1537" s="182" t="s">
        <v>4469</v>
      </c>
      <c r="B1537" s="677">
        <v>1535</v>
      </c>
      <c r="C1537" s="546" t="str">
        <f ca="1">IF(H1537="","Резерв",CONCATENATE(INDIRECT(ADDRESS(3+ТС!H1537,2,1,0,"ЗДВ"),FALSE)," - самопроизвольное закрытие"))</f>
        <v>Резерв</v>
      </c>
      <c r="D1537" s="645"/>
      <c r="E1537" s="645"/>
      <c r="F1537" s="645"/>
      <c r="G1537" s="645"/>
      <c r="H1537" s="644"/>
      <c r="I1537" s="293">
        <v>5630</v>
      </c>
    </row>
    <row r="1538" spans="1:9" x14ac:dyDescent="0.25">
      <c r="A1538" s="182" t="s">
        <v>4470</v>
      </c>
      <c r="B1538" s="677">
        <v>1536</v>
      </c>
      <c r="C1538" s="546" t="str">
        <f ca="1">IF(H1538="","Резерв",CONCATENATE(INDIRECT(ADDRESS(3+ТС!H1538,2,1,0,"ЗДВ"),FALSE)," - самопроизвольное закрытие"))</f>
        <v>Резерв</v>
      </c>
      <c r="D1538" s="645"/>
      <c r="E1538" s="645"/>
      <c r="F1538" s="645"/>
      <c r="G1538" s="645"/>
      <c r="H1538" s="644"/>
      <c r="I1538" s="293">
        <v>5631</v>
      </c>
    </row>
    <row r="1539" spans="1:9" x14ac:dyDescent="0.25">
      <c r="A1539" s="182" t="s">
        <v>4471</v>
      </c>
      <c r="B1539" s="677">
        <v>1537</v>
      </c>
      <c r="C1539" s="546" t="str">
        <f ca="1">IF(H1539="","Резерв",CONCATENATE(INDIRECT(ADDRESS(3+ТС!H1539,2,1,0,"ЗДВ"),FALSE)," - самопроизвольное закрытие"))</f>
        <v>Резерв</v>
      </c>
      <c r="D1539" s="645"/>
      <c r="E1539" s="645"/>
      <c r="F1539" s="645"/>
      <c r="G1539" s="645"/>
      <c r="H1539" s="644"/>
      <c r="I1539" s="293">
        <v>5632</v>
      </c>
    </row>
    <row r="1540" spans="1:9" x14ac:dyDescent="0.25">
      <c r="A1540" s="182" t="s">
        <v>4472</v>
      </c>
      <c r="B1540" s="677">
        <v>1538</v>
      </c>
      <c r="C1540" s="546" t="str">
        <f ca="1">IF(H1540="","Резерв",CONCATENATE(INDIRECT(ADDRESS(3+ТС!H1540,2,1,0,"ЗДВ"),FALSE)," - самопроизвольное закрытие"))</f>
        <v>Резерв</v>
      </c>
      <c r="D1540" s="645"/>
      <c r="E1540" s="645"/>
      <c r="F1540" s="645"/>
      <c r="G1540" s="645"/>
      <c r="H1540" s="644"/>
      <c r="I1540" s="293">
        <v>5633</v>
      </c>
    </row>
    <row r="1541" spans="1:9" x14ac:dyDescent="0.25">
      <c r="A1541" s="182" t="s">
        <v>4473</v>
      </c>
      <c r="B1541" s="677">
        <v>1539</v>
      </c>
      <c r="C1541" s="546" t="str">
        <f ca="1">IF(H1541="","Резерв",CONCATENATE(INDIRECT(ADDRESS(3+ТС!H1541,2,1,0,"ЗДВ"),FALSE)," - самопроизвольное закрытие"))</f>
        <v>Резерв</v>
      </c>
      <c r="D1541" s="645"/>
      <c r="E1541" s="645"/>
      <c r="F1541" s="645"/>
      <c r="G1541" s="645"/>
      <c r="H1541" s="644"/>
      <c r="I1541" s="293">
        <v>5634</v>
      </c>
    </row>
    <row r="1542" spans="1:9" x14ac:dyDescent="0.25">
      <c r="A1542" s="182" t="s">
        <v>4474</v>
      </c>
      <c r="B1542" s="677">
        <v>1540</v>
      </c>
      <c r="C1542" s="546" t="str">
        <f ca="1">IF(H1542="","Резерв",CONCATENATE(INDIRECT(ADDRESS(3+ТС!H1542,2,1,0,"ЗДВ"),FALSE)," - самопроизвольное закрытие"))</f>
        <v>Резерв</v>
      </c>
      <c r="D1542" s="645"/>
      <c r="E1542" s="645"/>
      <c r="F1542" s="645"/>
      <c r="G1542" s="645"/>
      <c r="H1542" s="644"/>
      <c r="I1542" s="293">
        <v>5635</v>
      </c>
    </row>
    <row r="1543" spans="1:9" x14ac:dyDescent="0.25">
      <c r="A1543" s="182" t="s">
        <v>4475</v>
      </c>
      <c r="B1543" s="677">
        <v>1541</v>
      </c>
      <c r="C1543" s="546" t="str">
        <f ca="1">IF(H1543="","Резерв",CONCATENATE(INDIRECT(ADDRESS(3+ТС!H1543,2,1,0,"ЗДВ"),FALSE)," - самопроизвольное закрытие"))</f>
        <v>Резерв</v>
      </c>
      <c r="D1543" s="645"/>
      <c r="E1543" s="645"/>
      <c r="F1543" s="645"/>
      <c r="G1543" s="645"/>
      <c r="H1543" s="644"/>
      <c r="I1543" s="293">
        <v>5636</v>
      </c>
    </row>
    <row r="1544" spans="1:9" x14ac:dyDescent="0.25">
      <c r="A1544" s="182" t="s">
        <v>4476</v>
      </c>
      <c r="B1544" s="677">
        <v>1542</v>
      </c>
      <c r="C1544" s="546" t="str">
        <f ca="1">IF(H1544="","Резерв",CONCATENATE(INDIRECT(ADDRESS(3+ТС!H1544,2,1,0,"ЗДВ"),FALSE)," - самопроизвольное закрытие"))</f>
        <v>Резерв</v>
      </c>
      <c r="D1544" s="645"/>
      <c r="E1544" s="645"/>
      <c r="F1544" s="645"/>
      <c r="G1544" s="645"/>
      <c r="H1544" s="644"/>
      <c r="I1544" s="293">
        <v>5637</v>
      </c>
    </row>
    <row r="1545" spans="1:9" x14ac:dyDescent="0.25">
      <c r="A1545" s="182" t="s">
        <v>4477</v>
      </c>
      <c r="B1545" s="677">
        <v>1543</v>
      </c>
      <c r="C1545" s="546" t="str">
        <f ca="1">IF(H1545="","Резерв",CONCATENATE(INDIRECT(ADDRESS(3+ТС!H1545,2,1,0,"ЗДВ"),FALSE)," - самопроизвольное закрытие"))</f>
        <v>Резерв</v>
      </c>
      <c r="D1545" s="645"/>
      <c r="E1545" s="645"/>
      <c r="F1545" s="645"/>
      <c r="G1545" s="645"/>
      <c r="H1545" s="644"/>
      <c r="I1545" s="293">
        <v>5638</v>
      </c>
    </row>
    <row r="1546" spans="1:9" x14ac:dyDescent="0.25">
      <c r="A1546" s="182" t="s">
        <v>4478</v>
      </c>
      <c r="B1546" s="677">
        <v>1544</v>
      </c>
      <c r="C1546" s="546" t="str">
        <f ca="1">IF(H1546="","Резерв",CONCATENATE(INDIRECT(ADDRESS(3+ТС!H1546,2,1,0,"ЗДВ"),FALSE)," - самопроизвольное закрытие"))</f>
        <v>Резерв</v>
      </c>
      <c r="D1546" s="645"/>
      <c r="E1546" s="645"/>
      <c r="F1546" s="645"/>
      <c r="G1546" s="645"/>
      <c r="H1546" s="644"/>
      <c r="I1546" s="293">
        <v>5639</v>
      </c>
    </row>
    <row r="1547" spans="1:9" x14ac:dyDescent="0.25">
      <c r="A1547" s="182" t="s">
        <v>4479</v>
      </c>
      <c r="B1547" s="677">
        <v>1545</v>
      </c>
      <c r="C1547" s="546" t="str">
        <f ca="1">IF(H1547="","Резерв",CONCATENATE(INDIRECT(ADDRESS(3+ТС!H1547,2,1,0,"ЗДВ"),FALSE)," - самопроизвольное закрытие"))</f>
        <v>Резерв</v>
      </c>
      <c r="D1547" s="645"/>
      <c r="E1547" s="645"/>
      <c r="F1547" s="645"/>
      <c r="G1547" s="645"/>
      <c r="H1547" s="644"/>
      <c r="I1547" s="293">
        <v>5640</v>
      </c>
    </row>
    <row r="1548" spans="1:9" x14ac:dyDescent="0.25">
      <c r="A1548" s="182" t="s">
        <v>4480</v>
      </c>
      <c r="B1548" s="677">
        <v>1546</v>
      </c>
      <c r="C1548" s="546" t="str">
        <f ca="1">IF(H1548="","Резерв",CONCATENATE(INDIRECT(ADDRESS(3+ТС!H1548,2,1,0,"ЗДВ"),FALSE)," - самопроизвольное закрытие"))</f>
        <v>Резерв</v>
      </c>
      <c r="D1548" s="645"/>
      <c r="E1548" s="645"/>
      <c r="F1548" s="645"/>
      <c r="G1548" s="645"/>
      <c r="H1548" s="644"/>
      <c r="I1548" s="293">
        <v>5641</v>
      </c>
    </row>
    <row r="1549" spans="1:9" x14ac:dyDescent="0.25">
      <c r="A1549" s="182" t="s">
        <v>4481</v>
      </c>
      <c r="B1549" s="677">
        <v>1547</v>
      </c>
      <c r="C1549" s="546" t="str">
        <f ca="1">IF(H1549="","Резерв",CONCATENATE(INDIRECT(ADDRESS(3+ТС!H1549,2,1,0,"ЗДВ"),FALSE)," - самопроизвольное закрытие"))</f>
        <v>Резерв</v>
      </c>
      <c r="D1549" s="527"/>
      <c r="E1549" s="527"/>
      <c r="F1549" s="527"/>
      <c r="G1549" s="527"/>
      <c r="H1549" s="299"/>
      <c r="I1549" s="293">
        <v>5642</v>
      </c>
    </row>
    <row r="1550" spans="1:9" x14ac:dyDescent="0.25">
      <c r="A1550" s="182" t="s">
        <v>4482</v>
      </c>
      <c r="B1550" s="677">
        <v>1548</v>
      </c>
      <c r="C1550" s="546" t="str">
        <f ca="1">IF(H1550="","Резерв",CONCATENATE(INDIRECT(ADDRESS(3+ТС!H1550,2,1,0,"ЗДВ"),FALSE)," - самопроизвольное закрытие"))</f>
        <v>Резерв</v>
      </c>
      <c r="D1550" s="527"/>
      <c r="E1550" s="527"/>
      <c r="F1550" s="527"/>
      <c r="G1550" s="527"/>
      <c r="H1550" s="299"/>
      <c r="I1550" s="293">
        <v>5643</v>
      </c>
    </row>
    <row r="1551" spans="1:9" x14ac:dyDescent="0.25">
      <c r="A1551" s="182" t="s">
        <v>4483</v>
      </c>
      <c r="B1551" s="677">
        <v>1549</v>
      </c>
      <c r="C1551" s="546" t="str">
        <f ca="1">IF(H1551="","Резерв",CONCATENATE(INDIRECT(ADDRESS(3+ТС!H1551,2,1,0,"ЗДВ"),FALSE)," - самопроизвольное закрытие"))</f>
        <v>Резерв</v>
      </c>
      <c r="D1551" s="645"/>
      <c r="E1551" s="645"/>
      <c r="F1551" s="645"/>
      <c r="G1551" s="645"/>
      <c r="H1551" s="644"/>
      <c r="I1551" s="293">
        <v>5644</v>
      </c>
    </row>
    <row r="1552" spans="1:9" x14ac:dyDescent="0.25">
      <c r="A1552" s="182" t="s">
        <v>4484</v>
      </c>
      <c r="B1552" s="677">
        <v>1550</v>
      </c>
      <c r="C1552" s="546" t="str">
        <f ca="1">IF(H1552="","Резерв",CONCATENATE(INDIRECT(ADDRESS(3+ТС!H1552,2,1,0,"ЗДВ"),FALSE)," - самопроизвольное закрытие"))</f>
        <v>Резерв</v>
      </c>
      <c r="D1552" s="645"/>
      <c r="E1552" s="645"/>
      <c r="F1552" s="645"/>
      <c r="G1552" s="645"/>
      <c r="H1552" s="644"/>
      <c r="I1552" s="293">
        <v>5645</v>
      </c>
    </row>
    <row r="1553" spans="1:9" x14ac:dyDescent="0.25">
      <c r="A1553" s="182" t="s">
        <v>4485</v>
      </c>
      <c r="B1553" s="677">
        <v>1551</v>
      </c>
      <c r="C1553" s="546" t="str">
        <f ca="1">IF(H1553="","Резерв",CONCATENATE(INDIRECT(ADDRESS(3+ТС!H1553,2,1,0,"ЗДВ"),FALSE)," - самопроизвольное закрытие"))</f>
        <v>Резерв</v>
      </c>
      <c r="D1553" s="645"/>
      <c r="E1553" s="645"/>
      <c r="F1553" s="645"/>
      <c r="G1553" s="645"/>
      <c r="H1553" s="644"/>
      <c r="I1553" s="293">
        <v>5646</v>
      </c>
    </row>
    <row r="1554" spans="1:9" x14ac:dyDescent="0.25">
      <c r="A1554" s="182" t="s">
        <v>4486</v>
      </c>
      <c r="B1554" s="677">
        <v>1552</v>
      </c>
      <c r="C1554" s="546" t="str">
        <f ca="1">IF(H1554="","Резерв",CONCATENATE(INDIRECT(ADDRESS(3+ТС!H1554,2,1,0,"ЗДВ"),FALSE)," - самопроизвольное закрытие"))</f>
        <v>Резерв</v>
      </c>
      <c r="D1554" s="645"/>
      <c r="E1554" s="645"/>
      <c r="F1554" s="645"/>
      <c r="G1554" s="645"/>
      <c r="H1554" s="644"/>
      <c r="I1554" s="293">
        <v>5647</v>
      </c>
    </row>
    <row r="1555" spans="1:9" x14ac:dyDescent="0.25">
      <c r="A1555" s="182" t="s">
        <v>4487</v>
      </c>
      <c r="B1555" s="677">
        <v>1553</v>
      </c>
      <c r="C1555" s="546" t="str">
        <f ca="1">IF(H1555="","Резерв",CONCATENATE(INDIRECT(ADDRESS(3+ТС!H1555,2,1,0,"ЗДВ"),FALSE)," - самопроизвольное закрытие"))</f>
        <v>Резерв</v>
      </c>
      <c r="D1555" s="645"/>
      <c r="E1555" s="645"/>
      <c r="F1555" s="645"/>
      <c r="G1555" s="645"/>
      <c r="H1555" s="644"/>
      <c r="I1555" s="293">
        <v>5648</v>
      </c>
    </row>
    <row r="1556" spans="1:9" x14ac:dyDescent="0.25">
      <c r="A1556" s="182" t="s">
        <v>4488</v>
      </c>
      <c r="B1556" s="677">
        <v>1554</v>
      </c>
      <c r="C1556" s="546" t="str">
        <f ca="1">IF(H1556="","Резерв",CONCATENATE(INDIRECT(ADDRESS(3+ТС!H1556,2,1,0,"ЗДВ"),FALSE)," - самопроизвольное закрытие"))</f>
        <v>Резерв</v>
      </c>
      <c r="D1556" s="527"/>
      <c r="E1556" s="527"/>
      <c r="F1556" s="527"/>
      <c r="G1556" s="527"/>
      <c r="H1556" s="299"/>
      <c r="I1556" s="293">
        <v>5649</v>
      </c>
    </row>
    <row r="1557" spans="1:9" x14ac:dyDescent="0.25">
      <c r="A1557" s="182" t="s">
        <v>4489</v>
      </c>
      <c r="B1557" s="677">
        <v>1555</v>
      </c>
      <c r="C1557" s="546" t="str">
        <f ca="1">IF(H1557="","Резерв",CONCATENATE(INDIRECT(ADDRESS(3+ТС!H1557,2,1,0,"ЗДВ"),FALSE)," - самопроизвольное закрытие"))</f>
        <v>Резерв</v>
      </c>
      <c r="D1557" s="527"/>
      <c r="E1557" s="527"/>
      <c r="F1557" s="527"/>
      <c r="G1557" s="527"/>
      <c r="H1557" s="299"/>
      <c r="I1557" s="293">
        <v>5650</v>
      </c>
    </row>
    <row r="1558" spans="1:9" x14ac:dyDescent="0.25">
      <c r="A1558" s="182" t="s">
        <v>4490</v>
      </c>
      <c r="B1558" s="677">
        <v>1556</v>
      </c>
      <c r="C1558" s="546" t="str">
        <f ca="1">IF(H1558="","Резерв",CONCATENATE(INDIRECT(ADDRESS(3+ТС!H1558,2,1,0,"ЗДВ"),FALSE)," - самопроизвольное закрытие"))</f>
        <v>Резерв</v>
      </c>
      <c r="D1558" s="645"/>
      <c r="E1558" s="645"/>
      <c r="F1558" s="645"/>
      <c r="G1558" s="645"/>
      <c r="H1558" s="644"/>
      <c r="I1558" s="293">
        <v>5651</v>
      </c>
    </row>
    <row r="1559" spans="1:9" x14ac:dyDescent="0.25">
      <c r="A1559" s="182" t="s">
        <v>4491</v>
      </c>
      <c r="B1559" s="677">
        <v>1557</v>
      </c>
      <c r="C1559" s="546" t="str">
        <f ca="1">IF(H1559="","Резерв",CONCATENATE(INDIRECT(ADDRESS(3+ТС!H1559,2,1,0,"ЗДВ"),FALSE)," - самопроизвольное закрытие"))</f>
        <v>Резерв</v>
      </c>
      <c r="D1559" s="645"/>
      <c r="E1559" s="645"/>
      <c r="F1559" s="645"/>
      <c r="G1559" s="645"/>
      <c r="H1559" s="644"/>
      <c r="I1559" s="293">
        <v>5652</v>
      </c>
    </row>
    <row r="1560" spans="1:9" x14ac:dyDescent="0.25">
      <c r="A1560" s="182" t="s">
        <v>4492</v>
      </c>
      <c r="B1560" s="677">
        <v>1558</v>
      </c>
      <c r="C1560" s="546" t="str">
        <f ca="1">IF(H1560="","Резерв",CONCATENATE(INDIRECT(ADDRESS(3+ТС!H1560,2,1,0,"ЗДВ"),FALSE)," - самопроизвольное закрытие"))</f>
        <v>Резерв</v>
      </c>
      <c r="D1560" s="645"/>
      <c r="E1560" s="645"/>
      <c r="F1560" s="645"/>
      <c r="G1560" s="645"/>
      <c r="H1560" s="644"/>
      <c r="I1560" s="293">
        <v>5653</v>
      </c>
    </row>
    <row r="1561" spans="1:9" x14ac:dyDescent="0.25">
      <c r="A1561" s="182" t="s">
        <v>4493</v>
      </c>
      <c r="B1561" s="677">
        <v>1559</v>
      </c>
      <c r="C1561" s="546" t="str">
        <f ca="1">IF(H1561="","Резерв",CONCATENATE(INDIRECT(ADDRESS(3+ТС!H1561,2,1,0,"ЗДВ"),FALSE)," - самопроизвольное закрытие"))</f>
        <v>Резерв</v>
      </c>
      <c r="D1561" s="645"/>
      <c r="E1561" s="645"/>
      <c r="F1561" s="645"/>
      <c r="G1561" s="645"/>
      <c r="H1561" s="644"/>
      <c r="I1561" s="293">
        <v>5654</v>
      </c>
    </row>
    <row r="1562" spans="1:9" x14ac:dyDescent="0.25">
      <c r="A1562" s="182" t="s">
        <v>4494</v>
      </c>
      <c r="B1562" s="677">
        <v>1560</v>
      </c>
      <c r="C1562" s="546" t="str">
        <f ca="1">IF(H1562="","Резерв",CONCATENATE(INDIRECT(ADDRESS(3+ТС!H1562,2,1,0,"ЗДВ"),FALSE)," - самопроизвольное закрытие"))</f>
        <v>Резерв</v>
      </c>
      <c r="D1562" s="645"/>
      <c r="E1562" s="645"/>
      <c r="F1562" s="645"/>
      <c r="G1562" s="645"/>
      <c r="H1562" s="644"/>
      <c r="I1562" s="293">
        <v>5655</v>
      </c>
    </row>
    <row r="1563" spans="1:9" x14ac:dyDescent="0.25">
      <c r="A1563" s="182" t="s">
        <v>4495</v>
      </c>
      <c r="B1563" s="677">
        <v>1561</v>
      </c>
      <c r="C1563" s="546" t="str">
        <f ca="1">IF(H1563="","Резерв",CONCATENATE(INDIRECT(ADDRESS(3+ТС!H1563,2,1,0,"ЗДВ"),FALSE)," - самопроизвольное закрытие"))</f>
        <v>Резерв</v>
      </c>
      <c r="D1563" s="645"/>
      <c r="E1563" s="645"/>
      <c r="F1563" s="645"/>
      <c r="G1563" s="645"/>
      <c r="H1563" s="644"/>
      <c r="I1563" s="293">
        <v>5656</v>
      </c>
    </row>
    <row r="1564" spans="1:9" x14ac:dyDescent="0.25">
      <c r="A1564" s="182" t="s">
        <v>4496</v>
      </c>
      <c r="B1564" s="677">
        <v>1562</v>
      </c>
      <c r="C1564" s="546" t="str">
        <f ca="1">IF(H1564="","Резерв",CONCATENATE(INDIRECT(ADDRESS(3+ТС!H1564,2,1,0,"ЗДВ"),FALSE)," - самопроизвольное закрытие"))</f>
        <v>Резерв</v>
      </c>
      <c r="D1564" s="645"/>
      <c r="E1564" s="645"/>
      <c r="F1564" s="645"/>
      <c r="G1564" s="645"/>
      <c r="H1564" s="644"/>
      <c r="I1564" s="293">
        <v>5657</v>
      </c>
    </row>
    <row r="1565" spans="1:9" x14ac:dyDescent="0.25">
      <c r="A1565" s="182" t="s">
        <v>4497</v>
      </c>
      <c r="B1565" s="677">
        <v>1563</v>
      </c>
      <c r="C1565" s="546" t="str">
        <f ca="1">IF(H1565="","Резерв",CONCATENATE(INDIRECT(ADDRESS(3+ТС!H1565,2,1,0,"ЗДВ"),FALSE)," - самопроизвольное закрытие"))</f>
        <v>Резерв</v>
      </c>
      <c r="D1565" s="527"/>
      <c r="E1565" s="527"/>
      <c r="F1565" s="527"/>
      <c r="G1565" s="527"/>
      <c r="H1565" s="299"/>
      <c r="I1565" s="293">
        <v>5658</v>
      </c>
    </row>
    <row r="1566" spans="1:9" x14ac:dyDescent="0.25">
      <c r="A1566" s="182" t="s">
        <v>4498</v>
      </c>
      <c r="B1566" s="677">
        <v>1564</v>
      </c>
      <c r="C1566" s="546" t="str">
        <f ca="1">IF(H1566="","Резерв",CONCATENATE(INDIRECT(ADDRESS(3+ТС!H1566,2,1,0,"ЗДВ"),FALSE)," - самопроизвольное закрытие"))</f>
        <v>Резерв</v>
      </c>
      <c r="D1566" s="527"/>
      <c r="E1566" s="527"/>
      <c r="F1566" s="527"/>
      <c r="G1566" s="527"/>
      <c r="H1566" s="299"/>
      <c r="I1566" s="293">
        <v>5659</v>
      </c>
    </row>
    <row r="1567" spans="1:9" x14ac:dyDescent="0.25">
      <c r="A1567" s="182" t="s">
        <v>4499</v>
      </c>
      <c r="B1567" s="677">
        <v>1565</v>
      </c>
      <c r="C1567" s="546" t="str">
        <f ca="1">IF(H1567="","Резерв",CONCATENATE(INDIRECT(ADDRESS(3+ТС!H1567,2,1,0,"ЗДВ"),FALSE)," - самопроизвольное закрытие"))</f>
        <v>Резерв</v>
      </c>
      <c r="D1567" s="527"/>
      <c r="E1567" s="527"/>
      <c r="F1567" s="527"/>
      <c r="G1567" s="527"/>
      <c r="H1567" s="299"/>
      <c r="I1567" s="293">
        <v>5660</v>
      </c>
    </row>
    <row r="1568" spans="1:9" x14ac:dyDescent="0.25">
      <c r="A1568" s="182" t="s">
        <v>4500</v>
      </c>
      <c r="B1568" s="677">
        <v>1566</v>
      </c>
      <c r="C1568" s="546" t="str">
        <f ca="1">IF(H1568="","Резерв",CONCATENATE(INDIRECT(ADDRESS(3+ТС!H1568,2,1,0,"ЗДВ"),FALSE)," - самопроизвольное закрытие"))</f>
        <v>Резерв</v>
      </c>
      <c r="D1568" s="527"/>
      <c r="E1568" s="527"/>
      <c r="F1568" s="527"/>
      <c r="G1568" s="527"/>
      <c r="H1568" s="299"/>
      <c r="I1568" s="293">
        <v>5661</v>
      </c>
    </row>
    <row r="1569" spans="1:9" x14ac:dyDescent="0.25">
      <c r="A1569" s="182" t="s">
        <v>4501</v>
      </c>
      <c r="B1569" s="677">
        <v>1567</v>
      </c>
      <c r="C1569" s="546" t="str">
        <f ca="1">IF(H1569="","Резерв",CONCATENATE(INDIRECT(ADDRESS(3+ТС!H1569,2,1,0,"ЗДВ"),FALSE)," - самопроизвольное закрытие"))</f>
        <v>Резерв</v>
      </c>
      <c r="D1569" s="527"/>
      <c r="E1569" s="527"/>
      <c r="F1569" s="527"/>
      <c r="G1569" s="527"/>
      <c r="H1569" s="299"/>
      <c r="I1569" s="293">
        <v>5662</v>
      </c>
    </row>
    <row r="1570" spans="1:9" x14ac:dyDescent="0.25">
      <c r="A1570" s="182" t="s">
        <v>4502</v>
      </c>
      <c r="B1570" s="677">
        <v>1568</v>
      </c>
      <c r="C1570" s="546" t="str">
        <f ca="1">IF(H1570="","Резерв",CONCATENATE(INDIRECT(ADDRESS(3+ТС!H1570,2,1,0,"ЗДВ"),FALSE)," - самопроизвольное закрытие"))</f>
        <v>Резерв</v>
      </c>
      <c r="D1570" s="527"/>
      <c r="E1570" s="527"/>
      <c r="F1570" s="527"/>
      <c r="G1570" s="527"/>
      <c r="H1570" s="299"/>
      <c r="I1570" s="293">
        <v>5663</v>
      </c>
    </row>
    <row r="1571" spans="1:9" x14ac:dyDescent="0.25">
      <c r="A1571" s="182" t="s">
        <v>4503</v>
      </c>
      <c r="B1571" s="677">
        <v>1569</v>
      </c>
      <c r="C1571" s="546" t="str">
        <f ca="1">IF(H1571="","Резерв",CONCATENATE(INDIRECT(ADDRESS(3+ТС!H1571,2,1,0,"ЗДВ"),FALSE)," - самопроизвольное закрытие"))</f>
        <v>Резерв</v>
      </c>
      <c r="D1571" s="527"/>
      <c r="E1571" s="527"/>
      <c r="F1571" s="527"/>
      <c r="G1571" s="527"/>
      <c r="H1571" s="299"/>
      <c r="I1571" s="293">
        <v>5664</v>
      </c>
    </row>
    <row r="1572" spans="1:9" x14ac:dyDescent="0.25">
      <c r="A1572" s="182" t="s">
        <v>4504</v>
      </c>
      <c r="B1572" s="677">
        <v>1570</v>
      </c>
      <c r="C1572" s="546" t="str">
        <f ca="1">IF(H1572="","Резерв",CONCATENATE(INDIRECT(ADDRESS(3+ТС!H1572,2,1,0,"ЗДВ"),FALSE)," - самопроизвольное закрытие"))</f>
        <v>Резерв</v>
      </c>
      <c r="D1572" s="527"/>
      <c r="E1572" s="527"/>
      <c r="F1572" s="527"/>
      <c r="G1572" s="527"/>
      <c r="H1572" s="299"/>
      <c r="I1572" s="293">
        <v>5665</v>
      </c>
    </row>
    <row r="1573" spans="1:9" x14ac:dyDescent="0.25">
      <c r="A1573" s="182" t="s">
        <v>4505</v>
      </c>
      <c r="B1573" s="677">
        <v>1571</v>
      </c>
      <c r="C1573" s="546" t="str">
        <f ca="1">IF(H1573="","Резерв",CONCATENATE(INDIRECT(ADDRESS(3+ТС!H1573,2,1,0,"ЗДВ"),FALSE)," - самопроизвольное закрытие"))</f>
        <v>Резерв</v>
      </c>
      <c r="D1573" s="527"/>
      <c r="E1573" s="527"/>
      <c r="F1573" s="527"/>
      <c r="G1573" s="527"/>
      <c r="H1573" s="299"/>
      <c r="I1573" s="293">
        <v>5666</v>
      </c>
    </row>
    <row r="1574" spans="1:9" x14ac:dyDescent="0.25">
      <c r="A1574" s="182" t="s">
        <v>4506</v>
      </c>
      <c r="B1574" s="677">
        <v>1572</v>
      </c>
      <c r="C1574" s="546" t="str">
        <f ca="1">IF(H1574="","Резерв",CONCATENATE(INDIRECT(ADDRESS(3+ТС!H1574,2,1,0,"ЗДВ"),FALSE)," - самопроизвольное закрытие"))</f>
        <v>Резерв</v>
      </c>
      <c r="D1574" s="527"/>
      <c r="E1574" s="527"/>
      <c r="F1574" s="527"/>
      <c r="G1574" s="527"/>
      <c r="H1574" s="299"/>
      <c r="I1574" s="293">
        <v>5667</v>
      </c>
    </row>
    <row r="1575" spans="1:9" x14ac:dyDescent="0.25">
      <c r="A1575" s="182" t="s">
        <v>4507</v>
      </c>
      <c r="B1575" s="677">
        <v>1573</v>
      </c>
      <c r="C1575" s="546" t="str">
        <f ca="1">IF(H1575="","Резерв",CONCATENATE(INDIRECT(ADDRESS(3+ТС!H1575,2,1,0,"ЗДВ"),FALSE)," - самопроизвольное закрытие"))</f>
        <v>Резерв</v>
      </c>
      <c r="D1575" s="527"/>
      <c r="E1575" s="527"/>
      <c r="F1575" s="527"/>
      <c r="G1575" s="527"/>
      <c r="H1575" s="299"/>
      <c r="I1575" s="293">
        <v>5668</v>
      </c>
    </row>
    <row r="1576" spans="1:9" x14ac:dyDescent="0.25">
      <c r="A1576" s="182" t="s">
        <v>4508</v>
      </c>
      <c r="B1576" s="677">
        <v>1574</v>
      </c>
      <c r="C1576" s="546" t="str">
        <f ca="1">IF(H1576="","Резерв",CONCATENATE(INDIRECT(ADDRESS(3+ТС!H1576,2,1,0,"ЗДВ"),FALSE)," - самопроизвольное закрытие"))</f>
        <v>Резерв</v>
      </c>
      <c r="D1576" s="527"/>
      <c r="E1576" s="527"/>
      <c r="F1576" s="527"/>
      <c r="G1576" s="527"/>
      <c r="H1576" s="299"/>
      <c r="I1576" s="293">
        <v>5669</v>
      </c>
    </row>
    <row r="1577" spans="1:9" x14ac:dyDescent="0.25">
      <c r="A1577" s="182" t="s">
        <v>4509</v>
      </c>
      <c r="B1577" s="677">
        <v>1575</v>
      </c>
      <c r="C1577" s="546" t="str">
        <f ca="1">IF(H1577="","Резерв",CONCATENATE(INDIRECT(ADDRESS(3+ТС!H1577,2,1,0,"ЗДВ"),FALSE)," - самопроизвольное закрытие"))</f>
        <v>Резерв</v>
      </c>
      <c r="D1577" s="527"/>
      <c r="E1577" s="527"/>
      <c r="F1577" s="527"/>
      <c r="G1577" s="527"/>
      <c r="H1577" s="299"/>
      <c r="I1577" s="293">
        <v>5670</v>
      </c>
    </row>
    <row r="1578" spans="1:9" x14ac:dyDescent="0.25">
      <c r="A1578" s="182" t="s">
        <v>4510</v>
      </c>
      <c r="B1578" s="677">
        <v>1576</v>
      </c>
      <c r="C1578" s="546" t="str">
        <f ca="1">IF(H1578="","Резерв",CONCATENATE(INDIRECT(ADDRESS(3+ТС!H1578,2,1,0,"ЗДВ"),FALSE)," - самопроизвольное закрытие"))</f>
        <v>Резерв</v>
      </c>
      <c r="D1578" s="527"/>
      <c r="E1578" s="527"/>
      <c r="F1578" s="527"/>
      <c r="G1578" s="527"/>
      <c r="H1578" s="299"/>
      <c r="I1578" s="293">
        <v>5671</v>
      </c>
    </row>
    <row r="1579" spans="1:9" x14ac:dyDescent="0.25">
      <c r="A1579" s="182" t="s">
        <v>4511</v>
      </c>
      <c r="B1579" s="677">
        <v>1577</v>
      </c>
      <c r="C1579" s="546" t="str">
        <f ca="1">IF(H1579="","Резерв",CONCATENATE(INDIRECT(ADDRESS(3+ТС!H1579,2,1,0,"ЗДВ"),FALSE)," - самопроизвольное закрытие"))</f>
        <v>Резерв</v>
      </c>
      <c r="D1579" s="527"/>
      <c r="E1579" s="527"/>
      <c r="F1579" s="527"/>
      <c r="G1579" s="527"/>
      <c r="H1579" s="299"/>
      <c r="I1579" s="293">
        <v>5672</v>
      </c>
    </row>
    <row r="1580" spans="1:9" x14ac:dyDescent="0.25">
      <c r="A1580" s="182" t="s">
        <v>4512</v>
      </c>
      <c r="B1580" s="677">
        <v>1578</v>
      </c>
      <c r="C1580" s="546" t="str">
        <f ca="1">IF(H1580="","Резерв",CONCATENATE(INDIRECT(ADDRESS(3+ТС!H1580,2,1,0,"ЗДВ"),FALSE)," - самопроизвольное закрытие"))</f>
        <v>Резерв</v>
      </c>
      <c r="D1580" s="527"/>
      <c r="E1580" s="527"/>
      <c r="F1580" s="527"/>
      <c r="G1580" s="527"/>
      <c r="H1580" s="299"/>
      <c r="I1580" s="293">
        <v>5673</v>
      </c>
    </row>
    <row r="1581" spans="1:9" x14ac:dyDescent="0.25">
      <c r="A1581" s="182" t="s">
        <v>4513</v>
      </c>
      <c r="B1581" s="677">
        <v>1579</v>
      </c>
      <c r="C1581" s="546" t="str">
        <f ca="1">IF(H1581="","Резерв",CONCATENATE(INDIRECT(ADDRESS(3+ТС!H1581,2,1,0,"ЗДВ"),FALSE)," - самопроизвольное закрытие"))</f>
        <v>Резерв</v>
      </c>
      <c r="D1581" s="527"/>
      <c r="E1581" s="527"/>
      <c r="F1581" s="527"/>
      <c r="G1581" s="527"/>
      <c r="H1581" s="299"/>
      <c r="I1581" s="293">
        <v>5674</v>
      </c>
    </row>
    <row r="1582" spans="1:9" x14ac:dyDescent="0.25">
      <c r="A1582" s="182" t="s">
        <v>4514</v>
      </c>
      <c r="B1582" s="677">
        <v>1580</v>
      </c>
      <c r="C1582" s="546" t="str">
        <f ca="1">IF(H1582="","Резерв",CONCATENATE(INDIRECT(ADDRESS(3+ТС!H1582,2,1,0,"ЗДВ"),FALSE)," - самопроизвольное закрытие"))</f>
        <v>Резерв</v>
      </c>
      <c r="D1582" s="527"/>
      <c r="E1582" s="527"/>
      <c r="F1582" s="527"/>
      <c r="G1582" s="527"/>
      <c r="H1582" s="299"/>
      <c r="I1582" s="293">
        <v>5675</v>
      </c>
    </row>
    <row r="1583" spans="1:9" x14ac:dyDescent="0.25">
      <c r="A1583" s="182" t="s">
        <v>4515</v>
      </c>
      <c r="B1583" s="677">
        <v>1581</v>
      </c>
      <c r="C1583" s="546" t="str">
        <f ca="1">IF(H1583="","Резерв",CONCATENATE(INDIRECT(ADDRESS(3+ТС!H1583,2,1,0,"ЗДВ"),FALSE)," - самопроизвольное закрытие"))</f>
        <v>Резерв</v>
      </c>
      <c r="D1583" s="527"/>
      <c r="E1583" s="527"/>
      <c r="F1583" s="527"/>
      <c r="G1583" s="527"/>
      <c r="H1583" s="299"/>
      <c r="I1583" s="293">
        <v>5676</v>
      </c>
    </row>
    <row r="1584" spans="1:9" x14ac:dyDescent="0.25">
      <c r="A1584" s="182" t="s">
        <v>4516</v>
      </c>
      <c r="B1584" s="677">
        <v>1582</v>
      </c>
      <c r="C1584" s="546" t="str">
        <f ca="1">IF(H1584="","Резерв",CONCATENATE(INDIRECT(ADDRESS(3+ТС!H1584,2,1,0,"ЗДВ"),FALSE)," - самопроизвольное закрытие"))</f>
        <v>Резерв</v>
      </c>
      <c r="D1584" s="527"/>
      <c r="E1584" s="527"/>
      <c r="F1584" s="527"/>
      <c r="G1584" s="527"/>
      <c r="H1584" s="299"/>
      <c r="I1584" s="293">
        <v>5677</v>
      </c>
    </row>
    <row r="1585" spans="1:9" x14ac:dyDescent="0.25">
      <c r="A1585" s="182" t="s">
        <v>4517</v>
      </c>
      <c r="B1585" s="677">
        <v>1583</v>
      </c>
      <c r="C1585" s="546" t="str">
        <f ca="1">IF(H1585="","Резерв",CONCATENATE(INDIRECT(ADDRESS(3+ТС!H1585,2,1,0,"ЗДВ"),FALSE)," - самопроизвольное закрытие"))</f>
        <v>Резерв</v>
      </c>
      <c r="D1585" s="527"/>
      <c r="E1585" s="527"/>
      <c r="F1585" s="527"/>
      <c r="G1585" s="527"/>
      <c r="H1585" s="299"/>
      <c r="I1585" s="293">
        <v>5678</v>
      </c>
    </row>
    <row r="1586" spans="1:9" x14ac:dyDescent="0.25">
      <c r="A1586" s="182" t="s">
        <v>4518</v>
      </c>
      <c r="B1586" s="677">
        <v>1584</v>
      </c>
      <c r="C1586" s="546" t="str">
        <f ca="1">IF(H1586="","Резерв",CONCATENATE(INDIRECT(ADDRESS(3+ТС!H1586,2,1,0,"ЗДВ"),FALSE)," - самопроизвольное закрытие"))</f>
        <v>Резерв</v>
      </c>
      <c r="D1586" s="527"/>
      <c r="E1586" s="527"/>
      <c r="F1586" s="527"/>
      <c r="G1586" s="527"/>
      <c r="H1586" s="299"/>
      <c r="I1586" s="293">
        <v>5679</v>
      </c>
    </row>
    <row r="1587" spans="1:9" x14ac:dyDescent="0.25">
      <c r="A1587" s="182" t="s">
        <v>4519</v>
      </c>
      <c r="B1587" s="677">
        <v>1585</v>
      </c>
      <c r="C1587" s="546" t="str">
        <f ca="1">IF(H1587="","Резерв",CONCATENATE(INDIRECT(ADDRESS(3+ТС!H1587,2,1,0,"ЗДВ"),FALSE)," - самопроизвольное закрытие"))</f>
        <v>Резерв</v>
      </c>
      <c r="D1587" s="527"/>
      <c r="E1587" s="527"/>
      <c r="F1587" s="527"/>
      <c r="G1587" s="527"/>
      <c r="H1587" s="299"/>
      <c r="I1587" s="293">
        <v>5680</v>
      </c>
    </row>
    <row r="1588" spans="1:9" x14ac:dyDescent="0.25">
      <c r="A1588" s="182" t="s">
        <v>4520</v>
      </c>
      <c r="B1588" s="677">
        <v>1586</v>
      </c>
      <c r="C1588" s="546" t="str">
        <f ca="1">IF(H1588="","Резерв",CONCATENATE(INDIRECT(ADDRESS(3+ТС!H1588,2,1,0,"ЗДВ"),FALSE)," - самопроизвольное закрытие"))</f>
        <v>Резерв</v>
      </c>
      <c r="D1588" s="527"/>
      <c r="E1588" s="527"/>
      <c r="F1588" s="527"/>
      <c r="G1588" s="527"/>
      <c r="H1588" s="299"/>
      <c r="I1588" s="293">
        <v>5681</v>
      </c>
    </row>
    <row r="1589" spans="1:9" x14ac:dyDescent="0.25">
      <c r="A1589" s="182" t="s">
        <v>4521</v>
      </c>
      <c r="B1589" s="677">
        <v>1587</v>
      </c>
      <c r="C1589" s="546" t="str">
        <f ca="1">IF(H1589="","Резерв",CONCATENATE(INDIRECT(ADDRESS(3+ТС!H1589,2,1,0,"ЗДВ"),FALSE)," - самопроизвольное закрытие"))</f>
        <v>Резерв</v>
      </c>
      <c r="D1589" s="527"/>
      <c r="E1589" s="527"/>
      <c r="F1589" s="527"/>
      <c r="G1589" s="527"/>
      <c r="H1589" s="299"/>
      <c r="I1589" s="293">
        <v>5682</v>
      </c>
    </row>
    <row r="1590" spans="1:9" x14ac:dyDescent="0.25">
      <c r="A1590" s="182" t="s">
        <v>4522</v>
      </c>
      <c r="B1590" s="677">
        <v>1588</v>
      </c>
      <c r="C1590" s="546" t="str">
        <f ca="1">IF(H1590="","Резерв",CONCATENATE(INDIRECT(ADDRESS(3+ТС!H1590,2,1,0,"ЗДВ"),FALSE)," - самопроизвольное закрытие"))</f>
        <v>Резерв</v>
      </c>
      <c r="D1590" s="527"/>
      <c r="E1590" s="527"/>
      <c r="F1590" s="527"/>
      <c r="G1590" s="527"/>
      <c r="H1590" s="299"/>
      <c r="I1590" s="293">
        <v>5683</v>
      </c>
    </row>
    <row r="1591" spans="1:9" x14ac:dyDescent="0.25">
      <c r="A1591" s="182" t="s">
        <v>4523</v>
      </c>
      <c r="B1591" s="677">
        <v>1589</v>
      </c>
      <c r="C1591" s="546" t="str">
        <f ca="1">IF(H1591="","Резерв",CONCATENATE(INDIRECT(ADDRESS(3+ТС!H1591,2,1,0,"ЗДВ"),FALSE)," - самопроизвольное закрытие"))</f>
        <v>Резерв</v>
      </c>
      <c r="D1591" s="527"/>
      <c r="E1591" s="527"/>
      <c r="F1591" s="527"/>
      <c r="G1591" s="527"/>
      <c r="H1591" s="299"/>
      <c r="I1591" s="293">
        <v>5684</v>
      </c>
    </row>
    <row r="1592" spans="1:9" x14ac:dyDescent="0.25">
      <c r="A1592" s="182" t="s">
        <v>4524</v>
      </c>
      <c r="B1592" s="677">
        <v>1590</v>
      </c>
      <c r="C1592" s="546" t="str">
        <f ca="1">IF(H1592="","Резерв",CONCATENATE(INDIRECT(ADDRESS(3+ТС!H1592,2,1,0,"ЗДВ"),FALSE)," - самопроизвольное закрытие"))</f>
        <v>Резерв</v>
      </c>
      <c r="D1592" s="527"/>
      <c r="E1592" s="527"/>
      <c r="F1592" s="527"/>
      <c r="G1592" s="527"/>
      <c r="H1592" s="299"/>
      <c r="I1592" s="293">
        <v>5685</v>
      </c>
    </row>
    <row r="1593" spans="1:9" x14ac:dyDescent="0.25">
      <c r="A1593" s="182" t="s">
        <v>4525</v>
      </c>
      <c r="B1593" s="677">
        <v>1591</v>
      </c>
      <c r="C1593" s="546" t="str">
        <f ca="1">IF(H1593="","Резерв",CONCATENATE(INDIRECT(ADDRESS(3+ТС!H1593,2,1,0,"ЗДВ"),FALSE)," - самопроизвольное закрытие"))</f>
        <v>Резерв</v>
      </c>
      <c r="D1593" s="527"/>
      <c r="E1593" s="527"/>
      <c r="F1593" s="527"/>
      <c r="G1593" s="527"/>
      <c r="H1593" s="299"/>
      <c r="I1593" s="293">
        <v>5686</v>
      </c>
    </row>
    <row r="1594" spans="1:9" x14ac:dyDescent="0.25">
      <c r="A1594" s="182" t="s">
        <v>4526</v>
      </c>
      <c r="B1594" s="677">
        <v>1592</v>
      </c>
      <c r="C1594" s="546" t="str">
        <f ca="1">IF(H1594="","Резерв",CONCATENATE(INDIRECT(ADDRESS(3+ТС!H1594,2,1,0,"ЗДВ"),FALSE)," - самопроизвольное закрытие"))</f>
        <v>Резерв</v>
      </c>
      <c r="D1594" s="527"/>
      <c r="E1594" s="527"/>
      <c r="F1594" s="527"/>
      <c r="G1594" s="527"/>
      <c r="H1594" s="299"/>
      <c r="I1594" s="293">
        <v>5687</v>
      </c>
    </row>
    <row r="1595" spans="1:9" x14ac:dyDescent="0.25">
      <c r="A1595" s="182" t="s">
        <v>4527</v>
      </c>
      <c r="B1595" s="677">
        <v>1593</v>
      </c>
      <c r="C1595" s="546" t="str">
        <f ca="1">IF(H1595="","Резерв",CONCATENATE(INDIRECT(ADDRESS(3+ТС!H1595,2,1,0,"ЗДВ"),FALSE)," - самопроизвольное закрытие"))</f>
        <v>Резерв</v>
      </c>
      <c r="D1595" s="527"/>
      <c r="E1595" s="527"/>
      <c r="F1595" s="527"/>
      <c r="G1595" s="527"/>
      <c r="H1595" s="299"/>
      <c r="I1595" s="293">
        <v>5688</v>
      </c>
    </row>
    <row r="1596" spans="1:9" x14ac:dyDescent="0.25">
      <c r="A1596" s="182" t="s">
        <v>4528</v>
      </c>
      <c r="B1596" s="677">
        <v>1594</v>
      </c>
      <c r="C1596" s="546" t="str">
        <f ca="1">IF(H1596="","Резерв",CONCATENATE(INDIRECT(ADDRESS(3+ТС!H1596,2,1,0,"ЗДВ"),FALSE)," - самопроизвольное закрытие"))</f>
        <v>Резерв</v>
      </c>
      <c r="D1596" s="527"/>
      <c r="E1596" s="527"/>
      <c r="F1596" s="527"/>
      <c r="G1596" s="527"/>
      <c r="H1596" s="299"/>
      <c r="I1596" s="293">
        <v>5689</v>
      </c>
    </row>
    <row r="1597" spans="1:9" x14ac:dyDescent="0.25">
      <c r="A1597" s="182" t="s">
        <v>4529</v>
      </c>
      <c r="B1597" s="677">
        <v>1595</v>
      </c>
      <c r="C1597" s="546" t="str">
        <f ca="1">IF(H1597="","Резерв",CONCATENATE(INDIRECT(ADDRESS(3+ТС!H1597,2,1,0,"ЗДВ"),FALSE)," - самопроизвольное закрытие"))</f>
        <v>Резерв</v>
      </c>
      <c r="D1597" s="527"/>
      <c r="E1597" s="527"/>
      <c r="F1597" s="527"/>
      <c r="G1597" s="527"/>
      <c r="H1597" s="299"/>
      <c r="I1597" s="293">
        <v>5690</v>
      </c>
    </row>
    <row r="1598" spans="1:9" x14ac:dyDescent="0.25">
      <c r="A1598" s="182" t="s">
        <v>4530</v>
      </c>
      <c r="B1598" s="677">
        <v>1596</v>
      </c>
      <c r="C1598" s="546" t="str">
        <f ca="1">IF(H1598="","Резерв",CONCATENATE(INDIRECT(ADDRESS(3+ТС!H1598,2,1,0,"ЗДВ"),FALSE)," - самопроизвольное закрытие"))</f>
        <v>Резерв</v>
      </c>
      <c r="D1598" s="527"/>
      <c r="E1598" s="527"/>
      <c r="F1598" s="527"/>
      <c r="G1598" s="527"/>
      <c r="H1598" s="299"/>
      <c r="I1598" s="293">
        <v>5691</v>
      </c>
    </row>
    <row r="1599" spans="1:9" x14ac:dyDescent="0.25">
      <c r="A1599" s="182" t="s">
        <v>4531</v>
      </c>
      <c r="B1599" s="677">
        <v>1597</v>
      </c>
      <c r="C1599" s="546" t="str">
        <f ca="1">IF(H1599="","Резерв",CONCATENATE(INDIRECT(ADDRESS(3+ТС!H1599,2,1,0,"ЗДВ"),FALSE)," - самопроизвольное закрытие"))</f>
        <v>Резерв</v>
      </c>
      <c r="D1599" s="527"/>
      <c r="E1599" s="527"/>
      <c r="F1599" s="527"/>
      <c r="G1599" s="527"/>
      <c r="H1599" s="299"/>
      <c r="I1599" s="293">
        <v>5692</v>
      </c>
    </row>
    <row r="1600" spans="1:9" x14ac:dyDescent="0.25">
      <c r="A1600" s="182" t="s">
        <v>4532</v>
      </c>
      <c r="B1600" s="677">
        <v>1598</v>
      </c>
      <c r="C1600" s="546" t="str">
        <f ca="1">IF(H1600="","Резерв",CONCATENATE(INDIRECT(ADDRESS(3+ТС!H1600,2,1,0,"ЗДВ"),FALSE)," - самопроизвольное закрытие"))</f>
        <v>Резерв</v>
      </c>
      <c r="D1600" s="527"/>
      <c r="E1600" s="527"/>
      <c r="F1600" s="527"/>
      <c r="G1600" s="527"/>
      <c r="H1600" s="299"/>
      <c r="I1600" s="293">
        <v>5693</v>
      </c>
    </row>
    <row r="1601" spans="1:9" x14ac:dyDescent="0.25">
      <c r="A1601" s="182" t="s">
        <v>4533</v>
      </c>
      <c r="B1601" s="677">
        <v>1599</v>
      </c>
      <c r="C1601" s="546" t="str">
        <f ca="1">IF(H1601="","Резерв",CONCATENATE(INDIRECT(ADDRESS(3+ТС!H1601,2,1,0,"ЗДВ"),FALSE)," - самопроизвольное закрытие"))</f>
        <v>Резерв</v>
      </c>
      <c r="D1601" s="527"/>
      <c r="E1601" s="527"/>
      <c r="F1601" s="527"/>
      <c r="G1601" s="527"/>
      <c r="H1601" s="299"/>
      <c r="I1601" s="293">
        <v>5694</v>
      </c>
    </row>
    <row r="1602" spans="1:9" x14ac:dyDescent="0.25">
      <c r="A1602" s="182" t="s">
        <v>4534</v>
      </c>
      <c r="B1602" s="677">
        <v>1600</v>
      </c>
      <c r="C1602" s="546" t="str">
        <f ca="1">IF(H1602="","Резерв",CONCATENATE(INDIRECT(ADDRESS(3+ТС!H1602,2,1,0,"ЗДВ"),FALSE)," - самопроизвольное закрытие"))</f>
        <v>Резерв</v>
      </c>
      <c r="D1602" s="527"/>
      <c r="E1602" s="527"/>
      <c r="F1602" s="527"/>
      <c r="G1602" s="527"/>
      <c r="H1602" s="299"/>
      <c r="I1602" s="293">
        <v>5695</v>
      </c>
    </row>
    <row r="1603" spans="1:9" x14ac:dyDescent="0.25">
      <c r="A1603" s="182" t="s">
        <v>4535</v>
      </c>
      <c r="B1603" s="677">
        <v>1601</v>
      </c>
      <c r="C1603" s="546" t="str">
        <f ca="1">IF(H1603="","Резерв",CONCATENATE(INDIRECT(ADDRESS(3+ТС!H1603,2,1,0,"ЗДВ"),FALSE)," - самопроизвольное закрытие"))</f>
        <v>Резерв</v>
      </c>
      <c r="D1603" s="527"/>
      <c r="E1603" s="527"/>
      <c r="F1603" s="527"/>
      <c r="G1603" s="527"/>
      <c r="H1603" s="299"/>
      <c r="I1603" s="293">
        <v>5696</v>
      </c>
    </row>
    <row r="1604" spans="1:9" x14ac:dyDescent="0.25">
      <c r="A1604" s="182" t="s">
        <v>4536</v>
      </c>
      <c r="B1604" s="677">
        <v>1602</v>
      </c>
      <c r="C1604" s="546" t="str">
        <f ca="1">IF(H1604="","Резерв",CONCATENATE(INDIRECT(ADDRESS(3+ТС!H1604,2,1,0,"ЗДВ"),FALSE)," - самопроизвольное закрытие"))</f>
        <v>Резерв</v>
      </c>
      <c r="D1604" s="527"/>
      <c r="E1604" s="527"/>
      <c r="F1604" s="527"/>
      <c r="G1604" s="527"/>
      <c r="H1604" s="299"/>
      <c r="I1604" s="293">
        <v>5697</v>
      </c>
    </row>
    <row r="1605" spans="1:9" x14ac:dyDescent="0.25">
      <c r="A1605" s="182" t="s">
        <v>4537</v>
      </c>
      <c r="B1605" s="677">
        <v>1603</v>
      </c>
      <c r="C1605" s="546" t="str">
        <f ca="1">IF(H1605="","Резерв",CONCATENATE(INDIRECT(ADDRESS(3+ТС!H1605,2,1,0,"ЗДВ"),FALSE)," - самопроизвольное закрытие"))</f>
        <v>Резерв</v>
      </c>
      <c r="D1605" s="527"/>
      <c r="E1605" s="527"/>
      <c r="F1605" s="527"/>
      <c r="G1605" s="527"/>
      <c r="H1605" s="299"/>
      <c r="I1605" s="293">
        <v>5698</v>
      </c>
    </row>
    <row r="1606" spans="1:9" x14ac:dyDescent="0.25">
      <c r="A1606" s="182" t="s">
        <v>4538</v>
      </c>
      <c r="B1606" s="677">
        <v>1604</v>
      </c>
      <c r="C1606" s="546" t="str">
        <f ca="1">IF(H1606="","Резерв",CONCATENATE(INDIRECT(ADDRESS(3+ТС!H1606,2,1,0,"ЗДВ"),FALSE)," - самопроизвольное закрытие"))</f>
        <v>Резерв</v>
      </c>
      <c r="D1606" s="527"/>
      <c r="E1606" s="527"/>
      <c r="F1606" s="527"/>
      <c r="G1606" s="527"/>
      <c r="H1606" s="299"/>
      <c r="I1606" s="293">
        <v>5699</v>
      </c>
    </row>
    <row r="1607" spans="1:9" x14ac:dyDescent="0.25">
      <c r="A1607" s="182" t="s">
        <v>4539</v>
      </c>
      <c r="B1607" s="677">
        <v>1605</v>
      </c>
      <c r="C1607" s="546" t="str">
        <f ca="1">IF(H1607="","Резерв",CONCATENATE(INDIRECT(ADDRESS(3+ТС!H1607,2,1,0,"ЗДВ"),FALSE)," - самопроизвольное закрытие"))</f>
        <v>Резерв</v>
      </c>
      <c r="D1607" s="527"/>
      <c r="E1607" s="527"/>
      <c r="F1607" s="527"/>
      <c r="G1607" s="527"/>
      <c r="H1607" s="299"/>
      <c r="I1607" s="293">
        <v>5700</v>
      </c>
    </row>
    <row r="1608" spans="1:9" x14ac:dyDescent="0.25">
      <c r="A1608" s="182" t="s">
        <v>4540</v>
      </c>
      <c r="B1608" s="677">
        <v>1606</v>
      </c>
      <c r="C1608" s="546" t="str">
        <f ca="1">IF(H1608="","Резерв",CONCATENATE(INDIRECT(ADDRESS(3+ТС!H1608,2,1,0,"ЗДВ"),FALSE)," - самопроизвольное закрытие"))</f>
        <v>Резерв</v>
      </c>
      <c r="D1608" s="527"/>
      <c r="E1608" s="527"/>
      <c r="F1608" s="527"/>
      <c r="G1608" s="527"/>
      <c r="H1608" s="299"/>
      <c r="I1608" s="293">
        <v>5701</v>
      </c>
    </row>
    <row r="1609" spans="1:9" x14ac:dyDescent="0.25">
      <c r="A1609" s="182" t="s">
        <v>4541</v>
      </c>
      <c r="B1609" s="677">
        <v>1607</v>
      </c>
      <c r="C1609" s="546" t="str">
        <f ca="1">IF(H1609="","Резерв",CONCATENATE(INDIRECT(ADDRESS(3+ТС!H1609,2,1,0,"ЗДВ"),FALSE)," - самопроизвольное закрытие"))</f>
        <v>Резерв</v>
      </c>
      <c r="D1609" s="527"/>
      <c r="E1609" s="527"/>
      <c r="F1609" s="527"/>
      <c r="G1609" s="527"/>
      <c r="H1609" s="299"/>
      <c r="I1609" s="293">
        <v>5702</v>
      </c>
    </row>
    <row r="1610" spans="1:9" x14ac:dyDescent="0.25">
      <c r="A1610" s="182" t="s">
        <v>4542</v>
      </c>
      <c r="B1610" s="677">
        <v>1608</v>
      </c>
      <c r="C1610" s="546" t="str">
        <f ca="1">IF(H1610="","Резерв",CONCATENATE(INDIRECT(ADDRESS(3+ТС!H1610,2,1,0,"ЗДВ"),FALSE)," - самопроизвольное закрытие"))</f>
        <v>Резерв</v>
      </c>
      <c r="D1610" s="527"/>
      <c r="E1610" s="527"/>
      <c r="F1610" s="527"/>
      <c r="G1610" s="527"/>
      <c r="H1610" s="299"/>
      <c r="I1610" s="293">
        <v>5703</v>
      </c>
    </row>
    <row r="1611" spans="1:9" x14ac:dyDescent="0.25">
      <c r="A1611" s="182" t="s">
        <v>4543</v>
      </c>
      <c r="B1611" s="677">
        <v>1609</v>
      </c>
      <c r="C1611" s="546" t="str">
        <f ca="1">IF(H1611="","Резерв",CONCATENATE(INDIRECT(ADDRESS(3+ТС!H1611,2,1,0,"ЗДВ"),FALSE)," - самопроизвольное закрытие"))</f>
        <v>Резерв</v>
      </c>
      <c r="D1611" s="527"/>
      <c r="E1611" s="527"/>
      <c r="F1611" s="527"/>
      <c r="G1611" s="527"/>
      <c r="H1611" s="299"/>
      <c r="I1611" s="293">
        <v>5704</v>
      </c>
    </row>
    <row r="1612" spans="1:9" x14ac:dyDescent="0.25">
      <c r="A1612" s="182" t="s">
        <v>4544</v>
      </c>
      <c r="B1612" s="677">
        <v>1610</v>
      </c>
      <c r="C1612" s="546" t="str">
        <f ca="1">IF(H1612="","Резерв",CONCATENATE(INDIRECT(ADDRESS(3+ТС!H1612,2,1,0,"ЗДВ"),FALSE)," - самопроизвольное закрытие"))</f>
        <v>Резерв</v>
      </c>
      <c r="D1612" s="527"/>
      <c r="E1612" s="527"/>
      <c r="F1612" s="527"/>
      <c r="G1612" s="527"/>
      <c r="H1612" s="299"/>
      <c r="I1612" s="293">
        <v>5705</v>
      </c>
    </row>
    <row r="1613" spans="1:9" x14ac:dyDescent="0.25">
      <c r="A1613" s="182" t="s">
        <v>4545</v>
      </c>
      <c r="B1613" s="677">
        <v>1611</v>
      </c>
      <c r="C1613" s="546" t="str">
        <f ca="1">IF(H1613="","Резерв",CONCATENATE(INDIRECT(ADDRESS(3+ТС!H1613,2,1,0,"ЗДВ"),FALSE)," - самопроизвольное закрытие"))</f>
        <v>Резерв</v>
      </c>
      <c r="D1613" s="527"/>
      <c r="E1613" s="527"/>
      <c r="F1613" s="527"/>
      <c r="G1613" s="527"/>
      <c r="H1613" s="299"/>
      <c r="I1613" s="293">
        <v>5706</v>
      </c>
    </row>
    <row r="1614" spans="1:9" x14ac:dyDescent="0.25">
      <c r="A1614" s="182" t="s">
        <v>4546</v>
      </c>
      <c r="B1614" s="677">
        <v>1612</v>
      </c>
      <c r="C1614" s="546" t="str">
        <f ca="1">IF(H1614="","Резерв",CONCATENATE(INDIRECT(ADDRESS(3+ТС!H1614,2,1,0,"ЗДВ"),FALSE)," - самопроизвольное закрытие"))</f>
        <v>Резерв</v>
      </c>
      <c r="D1614" s="527"/>
      <c r="E1614" s="527"/>
      <c r="F1614" s="527"/>
      <c r="G1614" s="527"/>
      <c r="H1614" s="299"/>
      <c r="I1614" s="293">
        <v>5707</v>
      </c>
    </row>
    <row r="1615" spans="1:9" x14ac:dyDescent="0.25">
      <c r="A1615" s="182" t="s">
        <v>4547</v>
      </c>
      <c r="B1615" s="677">
        <v>1613</v>
      </c>
      <c r="C1615" s="546" t="str">
        <f ca="1">IF(H1615="","Резерв",CONCATENATE(INDIRECT(ADDRESS(3+ТС!H1615,2,1,0,"ЗДВ"),FALSE)," - самопроизвольное закрытие"))</f>
        <v>Резерв</v>
      </c>
      <c r="D1615" s="527"/>
      <c r="E1615" s="527"/>
      <c r="F1615" s="527"/>
      <c r="G1615" s="527"/>
      <c r="H1615" s="299"/>
      <c r="I1615" s="293">
        <v>5708</v>
      </c>
    </row>
    <row r="1616" spans="1:9" x14ac:dyDescent="0.25">
      <c r="A1616" s="182" t="s">
        <v>4548</v>
      </c>
      <c r="B1616" s="677">
        <v>1614</v>
      </c>
      <c r="C1616" s="546" t="str">
        <f ca="1">IF(H1616="","Резерв",CONCATENATE(INDIRECT(ADDRESS(3+ТС!H1616,2,1,0,"ЗДВ"),FALSE)," - самопроизвольное закрытие"))</f>
        <v>Резерв</v>
      </c>
      <c r="D1616" s="527"/>
      <c r="E1616" s="527"/>
      <c r="F1616" s="527"/>
      <c r="G1616" s="527"/>
      <c r="H1616" s="299"/>
      <c r="I1616" s="293">
        <v>5709</v>
      </c>
    </row>
    <row r="1617" spans="1:9" x14ac:dyDescent="0.25">
      <c r="A1617" s="182" t="s">
        <v>4549</v>
      </c>
      <c r="B1617" s="677">
        <v>1615</v>
      </c>
      <c r="C1617" s="546" t="str">
        <f ca="1">IF(H1617="","Резерв",CONCATENATE(INDIRECT(ADDRESS(3+ТС!H1617,2,1,0,"ЗДВ"),FALSE)," - самопроизвольное закрытие"))</f>
        <v>Резерв</v>
      </c>
      <c r="D1617" s="527"/>
      <c r="E1617" s="527"/>
      <c r="F1617" s="527"/>
      <c r="G1617" s="527"/>
      <c r="H1617" s="299"/>
      <c r="I1617" s="293">
        <v>5710</v>
      </c>
    </row>
    <row r="1618" spans="1:9" x14ac:dyDescent="0.25">
      <c r="A1618" s="182" t="s">
        <v>4550</v>
      </c>
      <c r="B1618" s="677">
        <v>1616</v>
      </c>
      <c r="C1618" s="546" t="str">
        <f ca="1">IF(H1618="","Резерв",CONCATENATE(INDIRECT(ADDRESS(3+ТС!H1618,2,1,0,"ЗДВ"),FALSE)," - самопроизвольное закрытие"))</f>
        <v>Резерв</v>
      </c>
      <c r="D1618" s="527"/>
      <c r="E1618" s="527"/>
      <c r="F1618" s="527"/>
      <c r="G1618" s="527"/>
      <c r="H1618" s="299"/>
      <c r="I1618" s="293">
        <v>5711</v>
      </c>
    </row>
    <row r="1619" spans="1:9" x14ac:dyDescent="0.25">
      <c r="A1619" s="182" t="s">
        <v>4551</v>
      </c>
      <c r="B1619" s="677">
        <v>1617</v>
      </c>
      <c r="C1619" s="546" t="str">
        <f ca="1">IF(H1619="","Резерв",CONCATENATE(INDIRECT(ADDRESS(3+ТС!H1619,2,1,0,"ЗДВ"),FALSE)," - самопроизвольное закрытие"))</f>
        <v>Резерв</v>
      </c>
      <c r="D1619" s="527"/>
      <c r="E1619" s="527"/>
      <c r="F1619" s="527"/>
      <c r="G1619" s="527"/>
      <c r="H1619" s="299"/>
      <c r="I1619" s="293">
        <v>5712</v>
      </c>
    </row>
    <row r="1620" spans="1:9" x14ac:dyDescent="0.25">
      <c r="A1620" s="182" t="s">
        <v>4552</v>
      </c>
      <c r="B1620" s="677">
        <v>1618</v>
      </c>
      <c r="C1620" s="546" t="str">
        <f ca="1">IF(H1620="","Резерв",CONCATENATE(INDIRECT(ADDRESS(3+ТС!H1620,2,1,0,"ЗДВ"),FALSE)," - самопроизвольное закрытие"))</f>
        <v>Резерв</v>
      </c>
      <c r="D1620" s="527"/>
      <c r="E1620" s="527"/>
      <c r="F1620" s="527"/>
      <c r="G1620" s="527"/>
      <c r="H1620" s="299"/>
      <c r="I1620" s="293">
        <v>5713</v>
      </c>
    </row>
    <row r="1621" spans="1:9" x14ac:dyDescent="0.25">
      <c r="A1621" s="182" t="s">
        <v>4553</v>
      </c>
      <c r="B1621" s="677">
        <v>1619</v>
      </c>
      <c r="C1621" s="546" t="str">
        <f ca="1">IF(H1621="","Резерв",CONCATENATE(INDIRECT(ADDRESS(3+ТС!H1621,2,1,0,"ЗДВ"),FALSE)," - самопроизвольное закрытие"))</f>
        <v>Резерв</v>
      </c>
      <c r="D1621" s="527"/>
      <c r="E1621" s="527"/>
      <c r="F1621" s="527"/>
      <c r="G1621" s="527"/>
      <c r="H1621" s="299"/>
      <c r="I1621" s="293">
        <v>5714</v>
      </c>
    </row>
    <row r="1622" spans="1:9" x14ac:dyDescent="0.25">
      <c r="A1622" s="182" t="s">
        <v>4554</v>
      </c>
      <c r="B1622" s="677">
        <v>1620</v>
      </c>
      <c r="C1622" s="546" t="str">
        <f ca="1">IF(H1622="","Резерв",CONCATENATE(INDIRECT(ADDRESS(3+ТС!H1622,2,1,0,"ЗДВ"),FALSE)," - самопроизвольное закрытие"))</f>
        <v>Резерв</v>
      </c>
      <c r="D1622" s="527"/>
      <c r="E1622" s="527"/>
      <c r="F1622" s="527"/>
      <c r="G1622" s="527"/>
      <c r="H1622" s="299"/>
      <c r="I1622" s="293">
        <v>5715</v>
      </c>
    </row>
    <row r="1623" spans="1:9" x14ac:dyDescent="0.25">
      <c r="A1623" s="182" t="s">
        <v>4555</v>
      </c>
      <c r="B1623" s="677">
        <v>1621</v>
      </c>
      <c r="C1623" s="546" t="str">
        <f ca="1">IF(H1623="","Резерв",CONCATENATE(INDIRECT(ADDRESS(3+ТС!H1623,2,1,0,"ЗДВ"),FALSE)," - самопроизвольное закрытие"))</f>
        <v>Резерв</v>
      </c>
      <c r="D1623" s="527"/>
      <c r="E1623" s="527"/>
      <c r="F1623" s="527"/>
      <c r="G1623" s="527"/>
      <c r="H1623" s="299"/>
      <c r="I1623" s="293">
        <v>5716</v>
      </c>
    </row>
    <row r="1624" spans="1:9" x14ac:dyDescent="0.25">
      <c r="A1624" s="182" t="s">
        <v>4556</v>
      </c>
      <c r="B1624" s="677">
        <v>1622</v>
      </c>
      <c r="C1624" s="546" t="str">
        <f ca="1">IF(H1624="","Резерв",CONCATENATE(INDIRECT(ADDRESS(3+ТС!H1624,2,1,0,"ЗДВ"),FALSE)," - самопроизвольное закрытие"))</f>
        <v>Резерв</v>
      </c>
      <c r="D1624" s="527"/>
      <c r="E1624" s="527"/>
      <c r="F1624" s="527"/>
      <c r="G1624" s="527"/>
      <c r="H1624" s="299"/>
      <c r="I1624" s="293">
        <v>5717</v>
      </c>
    </row>
    <row r="1625" spans="1:9" x14ac:dyDescent="0.25">
      <c r="A1625" s="182" t="s">
        <v>4557</v>
      </c>
      <c r="B1625" s="677">
        <v>1623</v>
      </c>
      <c r="C1625" s="546" t="str">
        <f ca="1">IF(H1625="","Резерв",CONCATENATE(INDIRECT(ADDRESS(3+ТС!H1625,2,1,0,"ЗДВ"),FALSE)," - самопроизвольное закрытие"))</f>
        <v>Резерв</v>
      </c>
      <c r="D1625" s="527"/>
      <c r="E1625" s="527"/>
      <c r="F1625" s="527"/>
      <c r="G1625" s="527"/>
      <c r="H1625" s="299"/>
      <c r="I1625" s="293">
        <v>5718</v>
      </c>
    </row>
    <row r="1626" spans="1:9" x14ac:dyDescent="0.25">
      <c r="A1626" s="182" t="s">
        <v>4558</v>
      </c>
      <c r="B1626" s="677">
        <v>1624</v>
      </c>
      <c r="C1626" s="546" t="str">
        <f ca="1">IF(H1626="","Резерв",CONCATENATE(INDIRECT(ADDRESS(3+ТС!H1626,2,1,0,"ЗДВ"),FALSE)," - самопроизвольное закрытие"))</f>
        <v>Резерв</v>
      </c>
      <c r="D1626" s="527"/>
      <c r="E1626" s="527"/>
      <c r="F1626" s="527"/>
      <c r="G1626" s="527"/>
      <c r="H1626" s="299"/>
      <c r="I1626" s="293">
        <v>5719</v>
      </c>
    </row>
    <row r="1627" spans="1:9" x14ac:dyDescent="0.25">
      <c r="A1627" s="182" t="s">
        <v>4559</v>
      </c>
      <c r="B1627" s="677">
        <v>1625</v>
      </c>
      <c r="C1627" s="546" t="str">
        <f ca="1">IF(H1627="","Резерв",CONCATENATE(INDIRECT(ADDRESS(3+ТС!H1627,2,1,0,"ЗДВ"),FALSE)," - самопроизвольное закрытие"))</f>
        <v>Резерв</v>
      </c>
      <c r="D1627" s="527"/>
      <c r="E1627" s="527"/>
      <c r="F1627" s="527"/>
      <c r="G1627" s="527"/>
      <c r="H1627" s="299"/>
      <c r="I1627" s="293">
        <v>5720</v>
      </c>
    </row>
    <row r="1628" spans="1:9" x14ac:dyDescent="0.25">
      <c r="A1628" s="182" t="s">
        <v>4560</v>
      </c>
      <c r="B1628" s="677">
        <v>1626</v>
      </c>
      <c r="C1628" s="546" t="str">
        <f ca="1">IF(H1628="","Резерв",CONCATENATE(INDIRECT(ADDRESS(3+ТС!H1628,2,1,0,"ЗДВ"),FALSE)," - самопроизвольное закрытие"))</f>
        <v>Резерв</v>
      </c>
      <c r="D1628" s="527"/>
      <c r="E1628" s="527"/>
      <c r="F1628" s="527"/>
      <c r="G1628" s="527"/>
      <c r="H1628" s="299"/>
      <c r="I1628" s="293">
        <v>5721</v>
      </c>
    </row>
    <row r="1629" spans="1:9" x14ac:dyDescent="0.25">
      <c r="A1629" s="182" t="s">
        <v>4561</v>
      </c>
      <c r="B1629" s="677">
        <v>1627</v>
      </c>
      <c r="C1629" s="546" t="str">
        <f ca="1">IF(H1629="","Резерв",CONCATENATE(INDIRECT(ADDRESS(3+ТС!H1629,2,1,0,"ЗДВ"),FALSE)," - самопроизвольное закрытие"))</f>
        <v>Резерв</v>
      </c>
      <c r="D1629" s="527"/>
      <c r="E1629" s="527"/>
      <c r="F1629" s="527"/>
      <c r="G1629" s="527"/>
      <c r="H1629" s="299"/>
      <c r="I1629" s="293">
        <v>5722</v>
      </c>
    </row>
    <row r="1630" spans="1:9" x14ac:dyDescent="0.25">
      <c r="A1630" s="182" t="s">
        <v>4562</v>
      </c>
      <c r="B1630" s="677">
        <v>1628</v>
      </c>
      <c r="C1630" s="546" t="str">
        <f ca="1">IF(H1630="","Резерв",CONCATENATE(INDIRECT(ADDRESS(3+ТС!H1630,2,1,0,"ЗДВ"),FALSE)," - самопроизвольное закрытие"))</f>
        <v>Резерв</v>
      </c>
      <c r="D1630" s="527"/>
      <c r="E1630" s="527"/>
      <c r="F1630" s="527"/>
      <c r="G1630" s="527"/>
      <c r="H1630" s="299"/>
      <c r="I1630" s="293">
        <v>5723</v>
      </c>
    </row>
    <row r="1631" spans="1:9" x14ac:dyDescent="0.25">
      <c r="A1631" s="182" t="s">
        <v>4563</v>
      </c>
      <c r="B1631" s="677">
        <v>1629</v>
      </c>
      <c r="C1631" s="546" t="str">
        <f ca="1">IF(H1631="","Резерв",CONCATENATE(INDIRECT(ADDRESS(3+ТС!H1631,2,1,0,"ЗДВ"),FALSE)," - самопроизвольное закрытие"))</f>
        <v>Резерв</v>
      </c>
      <c r="D1631" s="527"/>
      <c r="E1631" s="527"/>
      <c r="F1631" s="527"/>
      <c r="G1631" s="527"/>
      <c r="H1631" s="299"/>
      <c r="I1631" s="293">
        <v>5724</v>
      </c>
    </row>
    <row r="1632" spans="1:9" x14ac:dyDescent="0.25">
      <c r="A1632" s="182" t="s">
        <v>4564</v>
      </c>
      <c r="B1632" s="677">
        <v>1630</v>
      </c>
      <c r="C1632" s="546" t="str">
        <f ca="1">IF(H1632="","Резерв",CONCATENATE(INDIRECT(ADDRESS(3+ТС!H1632,2,1,0,"ЗДВ"),FALSE)," - самопроизвольное закрытие"))</f>
        <v>Резерв</v>
      </c>
      <c r="D1632" s="527"/>
      <c r="E1632" s="527"/>
      <c r="F1632" s="527"/>
      <c r="G1632" s="527"/>
      <c r="H1632" s="299"/>
      <c r="I1632" s="293">
        <v>5725</v>
      </c>
    </row>
    <row r="1633" spans="1:9" x14ac:dyDescent="0.25">
      <c r="A1633" s="182" t="s">
        <v>4565</v>
      </c>
      <c r="B1633" s="677">
        <v>1631</v>
      </c>
      <c r="C1633" s="546" t="str">
        <f ca="1">IF(H1633="","Резерв",CONCATENATE(INDIRECT(ADDRESS(3+ТС!H1633,2,1,0,"ЗДВ"),FALSE)," - самопроизвольное закрытие"))</f>
        <v>Резерв</v>
      </c>
      <c r="D1633" s="527"/>
      <c r="E1633" s="527"/>
      <c r="F1633" s="527"/>
      <c r="G1633" s="527"/>
      <c r="H1633" s="299"/>
      <c r="I1633" s="293">
        <v>5726</v>
      </c>
    </row>
    <row r="1634" spans="1:9" x14ac:dyDescent="0.25">
      <c r="A1634" s="182" t="s">
        <v>4566</v>
      </c>
      <c r="B1634" s="677">
        <v>1632</v>
      </c>
      <c r="C1634" s="546" t="str">
        <f ca="1">IF(H1634="","Резерв",CONCATENATE(INDIRECT(ADDRESS(3+ТС!H1634,2,1,0,"ЗДВ"),FALSE)," - самопроизвольное закрытие"))</f>
        <v>Резерв</v>
      </c>
      <c r="D1634" s="527"/>
      <c r="E1634" s="527"/>
      <c r="F1634" s="527"/>
      <c r="G1634" s="527"/>
      <c r="H1634" s="299"/>
      <c r="I1634" s="293">
        <v>5727</v>
      </c>
    </row>
    <row r="1635" spans="1:9" x14ac:dyDescent="0.25">
      <c r="A1635" s="182" t="s">
        <v>4567</v>
      </c>
      <c r="B1635" s="677">
        <v>1633</v>
      </c>
      <c r="C1635" s="546" t="str">
        <f ca="1">IF(H1635="","Резерв",CONCATENATE(INDIRECT(ADDRESS(3+ТС!H1635,2,1,0,"ЗДВ"),FALSE)," - самопроизвольное закрытие"))</f>
        <v>Резерв</v>
      </c>
      <c r="D1635" s="527"/>
      <c r="E1635" s="527"/>
      <c r="F1635" s="527"/>
      <c r="G1635" s="527"/>
      <c r="H1635" s="299"/>
      <c r="I1635" s="293">
        <v>5728</v>
      </c>
    </row>
    <row r="1636" spans="1:9" x14ac:dyDescent="0.25">
      <c r="A1636" s="182" t="s">
        <v>4568</v>
      </c>
      <c r="B1636" s="677">
        <v>1634</v>
      </c>
      <c r="C1636" s="546" t="str">
        <f ca="1">IF(H1636="","Резерв",CONCATENATE(INDIRECT(ADDRESS(3+ТС!H1636,2,1,0,"ЗДВ"),FALSE)," - самопроизвольное закрытие"))</f>
        <v>Резерв</v>
      </c>
      <c r="D1636" s="527"/>
      <c r="E1636" s="527"/>
      <c r="F1636" s="527"/>
      <c r="G1636" s="527"/>
      <c r="H1636" s="299"/>
      <c r="I1636" s="293">
        <v>5729</v>
      </c>
    </row>
    <row r="1637" spans="1:9" x14ac:dyDescent="0.25">
      <c r="A1637" s="182" t="s">
        <v>4569</v>
      </c>
      <c r="B1637" s="677">
        <v>1635</v>
      </c>
      <c r="C1637" s="546" t="str">
        <f ca="1">IF(H1637="","Резерв",CONCATENATE(INDIRECT(ADDRESS(3+ТС!H1637,2,1,0,"ЗДВ"),FALSE)," - самопроизвольное закрытие"))</f>
        <v>Резерв</v>
      </c>
      <c r="D1637" s="527"/>
      <c r="E1637" s="527"/>
      <c r="F1637" s="527"/>
      <c r="G1637" s="527"/>
      <c r="H1637" s="299"/>
      <c r="I1637" s="293">
        <v>5730</v>
      </c>
    </row>
    <row r="1638" spans="1:9" x14ac:dyDescent="0.25">
      <c r="A1638" s="182" t="s">
        <v>4570</v>
      </c>
      <c r="B1638" s="677">
        <v>1636</v>
      </c>
      <c r="C1638" s="546" t="str">
        <f ca="1">IF(H1638="","Резерв",CONCATENATE(INDIRECT(ADDRESS(3+ТС!H1638,2,1,0,"ЗДВ"),FALSE)," - самопроизвольное закрытие"))</f>
        <v>Резерв</v>
      </c>
      <c r="D1638" s="527"/>
      <c r="E1638" s="527"/>
      <c r="F1638" s="527"/>
      <c r="G1638" s="527"/>
      <c r="H1638" s="299"/>
      <c r="I1638" s="293">
        <v>5731</v>
      </c>
    </row>
    <row r="1639" spans="1:9" x14ac:dyDescent="0.25">
      <c r="A1639" s="182" t="s">
        <v>4571</v>
      </c>
      <c r="B1639" s="677">
        <v>1637</v>
      </c>
      <c r="C1639" s="546" t="str">
        <f ca="1">IF(H1639="","Резерв",CONCATENATE(INDIRECT(ADDRESS(3+ТС!H1639,2,1,0,"ЗДВ"),FALSE)," - самопроизвольное закрытие"))</f>
        <v>Резерв</v>
      </c>
      <c r="D1639" s="527"/>
      <c r="E1639" s="527"/>
      <c r="F1639" s="527"/>
      <c r="G1639" s="527"/>
      <c r="H1639" s="299"/>
      <c r="I1639" s="293">
        <v>5732</v>
      </c>
    </row>
    <row r="1640" spans="1:9" x14ac:dyDescent="0.25">
      <c r="A1640" s="182" t="s">
        <v>4572</v>
      </c>
      <c r="B1640" s="677">
        <v>1638</v>
      </c>
      <c r="C1640" s="546" t="str">
        <f ca="1">IF(H1640="","Резерв",CONCATENATE(INDIRECT(ADDRESS(3+ТС!H1640,2,1,0,"ЗДВ"),FALSE)," - самопроизвольное закрытие"))</f>
        <v>Резерв</v>
      </c>
      <c r="D1640" s="527"/>
      <c r="E1640" s="527"/>
      <c r="F1640" s="527"/>
      <c r="G1640" s="527"/>
      <c r="H1640" s="299"/>
      <c r="I1640" s="293">
        <v>5733</v>
      </c>
    </row>
    <row r="1641" spans="1:9" x14ac:dyDescent="0.25">
      <c r="A1641" s="182" t="s">
        <v>4573</v>
      </c>
      <c r="B1641" s="677">
        <v>1639</v>
      </c>
      <c r="C1641" s="546" t="str">
        <f ca="1">IF(H1641="","Резерв",CONCATENATE(INDIRECT(ADDRESS(3+ТС!H1641,2,1,0,"ЗДВ"),FALSE)," - самопроизвольное закрытие"))</f>
        <v>Резерв</v>
      </c>
      <c r="D1641" s="527"/>
      <c r="E1641" s="527"/>
      <c r="F1641" s="527"/>
      <c r="G1641" s="527"/>
      <c r="H1641" s="299"/>
      <c r="I1641" s="293">
        <v>5734</v>
      </c>
    </row>
    <row r="1642" spans="1:9" x14ac:dyDescent="0.25">
      <c r="A1642" s="182" t="s">
        <v>4574</v>
      </c>
      <c r="B1642" s="677">
        <v>1640</v>
      </c>
      <c r="C1642" s="546" t="str">
        <f ca="1">IF(H1642="","Резерв",CONCATENATE(INDIRECT(ADDRESS(3+ТС!H1642,2,1,0,"ЗДВ"),FALSE)," - самопроизвольное закрытие"))</f>
        <v>Резерв</v>
      </c>
      <c r="D1642" s="527"/>
      <c r="E1642" s="527"/>
      <c r="F1642" s="527"/>
      <c r="G1642" s="527"/>
      <c r="H1642" s="299"/>
      <c r="I1642" s="293">
        <v>5735</v>
      </c>
    </row>
    <row r="1643" spans="1:9" x14ac:dyDescent="0.25">
      <c r="A1643" s="182" t="s">
        <v>4575</v>
      </c>
      <c r="B1643" s="677">
        <v>1641</v>
      </c>
      <c r="C1643" s="546" t="str">
        <f ca="1">IF(H1643="","Резерв",CONCATENATE(INDIRECT(ADDRESS(3+ТС!H1643,2,1,0,"ЗДВ"),FALSE)," - самопроизвольное закрытие"))</f>
        <v>Резерв</v>
      </c>
      <c r="D1643" s="527"/>
      <c r="E1643" s="527"/>
      <c r="F1643" s="527"/>
      <c r="G1643" s="527"/>
      <c r="H1643" s="299"/>
      <c r="I1643" s="293">
        <v>5736</v>
      </c>
    </row>
    <row r="1644" spans="1:9" x14ac:dyDescent="0.25">
      <c r="A1644" s="182" t="s">
        <v>4576</v>
      </c>
      <c r="B1644" s="677">
        <v>1642</v>
      </c>
      <c r="C1644" s="546" t="str">
        <f ca="1">IF(H1644="","Резерв",CONCATENATE(INDIRECT(ADDRESS(3+ТС!H1644,2,1,0,"ЗДВ"),FALSE)," - самопроизвольное закрытие"))</f>
        <v>Резерв</v>
      </c>
      <c r="D1644" s="527"/>
      <c r="E1644" s="527"/>
      <c r="F1644" s="527"/>
      <c r="G1644" s="527"/>
      <c r="H1644" s="299"/>
      <c r="I1644" s="293">
        <v>5737</v>
      </c>
    </row>
    <row r="1645" spans="1:9" x14ac:dyDescent="0.25">
      <c r="A1645" s="182" t="s">
        <v>4577</v>
      </c>
      <c r="B1645" s="677">
        <v>1643</v>
      </c>
      <c r="C1645" s="546" t="str">
        <f ca="1">IF(H1645="","Резерв",CONCATENATE(INDIRECT(ADDRESS(3+ТС!H1645,2,1,0,"ЗДВ"),FALSE)," - самопроизвольное закрытие"))</f>
        <v>Резерв</v>
      </c>
      <c r="D1645" s="527"/>
      <c r="E1645" s="527"/>
      <c r="F1645" s="527"/>
      <c r="G1645" s="527"/>
      <c r="H1645" s="299"/>
      <c r="I1645" s="293">
        <v>5738</v>
      </c>
    </row>
    <row r="1646" spans="1:9" x14ac:dyDescent="0.25">
      <c r="A1646" s="182" t="s">
        <v>4578</v>
      </c>
      <c r="B1646" s="677">
        <v>1644</v>
      </c>
      <c r="C1646" s="546" t="str">
        <f ca="1">IF(H1646="","Резерв",CONCATENATE(INDIRECT(ADDRESS(3+ТС!H1646,2,1,0,"ЗДВ"),FALSE)," - самопроизвольное закрытие"))</f>
        <v>Резерв</v>
      </c>
      <c r="D1646" s="527"/>
      <c r="E1646" s="527"/>
      <c r="F1646" s="527"/>
      <c r="G1646" s="527"/>
      <c r="H1646" s="299"/>
      <c r="I1646" s="293">
        <v>5739</v>
      </c>
    </row>
    <row r="1647" spans="1:9" x14ac:dyDescent="0.25">
      <c r="A1647" s="182" t="s">
        <v>4579</v>
      </c>
      <c r="B1647" s="677">
        <v>1645</v>
      </c>
      <c r="C1647" s="546" t="str">
        <f ca="1">IF(H1647="","Резерв",CONCATENATE(INDIRECT(ADDRESS(3+ТС!H1647,2,1,0,"ЗДВ"),FALSE)," - самопроизвольное закрытие"))</f>
        <v>Резерв</v>
      </c>
      <c r="D1647" s="527"/>
      <c r="E1647" s="527"/>
      <c r="F1647" s="527"/>
      <c r="G1647" s="527"/>
      <c r="H1647" s="299"/>
      <c r="I1647" s="293">
        <v>5740</v>
      </c>
    </row>
    <row r="1648" spans="1:9" x14ac:dyDescent="0.25">
      <c r="A1648" s="182" t="s">
        <v>4580</v>
      </c>
      <c r="B1648" s="677">
        <v>1646</v>
      </c>
      <c r="C1648" s="546" t="str">
        <f ca="1">IF(H1648="","Резерв",CONCATENATE(INDIRECT(ADDRESS(3+ТС!H1648,2,1,0,"ЗДВ"),FALSE)," - самопроизвольное закрытие"))</f>
        <v>Резерв</v>
      </c>
      <c r="D1648" s="527"/>
      <c r="E1648" s="527"/>
      <c r="F1648" s="527"/>
      <c r="G1648" s="527"/>
      <c r="H1648" s="299"/>
      <c r="I1648" s="293">
        <v>5741</v>
      </c>
    </row>
    <row r="1649" spans="1:9" x14ac:dyDescent="0.25">
      <c r="A1649" s="182" t="s">
        <v>4581</v>
      </c>
      <c r="B1649" s="677">
        <v>1647</v>
      </c>
      <c r="C1649" s="546" t="str">
        <f ca="1">IF(H1649="","Резерв",CONCATENATE(INDIRECT(ADDRESS(3+ТС!H1649,2,1,0,"ЗДВ"),FALSE)," - самопроизвольное закрытие"))</f>
        <v>Резерв</v>
      </c>
      <c r="D1649" s="527"/>
      <c r="E1649" s="527"/>
      <c r="F1649" s="527"/>
      <c r="G1649" s="527"/>
      <c r="H1649" s="299"/>
      <c r="I1649" s="293">
        <v>5742</v>
      </c>
    </row>
    <row r="1650" spans="1:9" x14ac:dyDescent="0.25">
      <c r="A1650" s="182" t="s">
        <v>4582</v>
      </c>
      <c r="B1650" s="677">
        <v>1648</v>
      </c>
      <c r="C1650" s="546" t="str">
        <f ca="1">IF(H1650="","Резерв",CONCATENATE(INDIRECT(ADDRESS(3+ТС!H1650,2,1,0,"ЗДВ"),FALSE)," - самопроизвольное закрытие"))</f>
        <v>Резерв</v>
      </c>
      <c r="D1650" s="527"/>
      <c r="E1650" s="527"/>
      <c r="F1650" s="527"/>
      <c r="G1650" s="527"/>
      <c r="H1650" s="299"/>
      <c r="I1650" s="293">
        <v>5743</v>
      </c>
    </row>
    <row r="1651" spans="1:9" x14ac:dyDescent="0.25">
      <c r="A1651" s="182" t="s">
        <v>4583</v>
      </c>
      <c r="B1651" s="677">
        <v>1649</v>
      </c>
      <c r="C1651" s="546" t="str">
        <f ca="1">IF(H1651="","Резерв",CONCATENATE(INDIRECT(ADDRESS(3+ТС!H1651,2,1,0,"ЗДВ"),FALSE)," - самопроизвольное закрытие"))</f>
        <v>Резерв</v>
      </c>
      <c r="D1651" s="527"/>
      <c r="E1651" s="527"/>
      <c r="F1651" s="527"/>
      <c r="G1651" s="527"/>
      <c r="H1651" s="299"/>
      <c r="I1651" s="293">
        <v>5744</v>
      </c>
    </row>
    <row r="1652" spans="1:9" x14ac:dyDescent="0.25">
      <c r="A1652" s="182" t="s">
        <v>4584</v>
      </c>
      <c r="B1652" s="677">
        <v>1650</v>
      </c>
      <c r="C1652" s="546" t="str">
        <f ca="1">IF(H1652="","Резерв",CONCATENATE(INDIRECT(ADDRESS(3+ТС!H1652,2,1,0,"ЗДВ"),FALSE)," - самопроизвольное закрытие"))</f>
        <v>Резерв</v>
      </c>
      <c r="D1652" s="527"/>
      <c r="E1652" s="527"/>
      <c r="F1652" s="527"/>
      <c r="G1652" s="527"/>
      <c r="H1652" s="299"/>
      <c r="I1652" s="293">
        <v>5745</v>
      </c>
    </row>
    <row r="1653" spans="1:9" x14ac:dyDescent="0.25">
      <c r="A1653" s="182" t="s">
        <v>4585</v>
      </c>
      <c r="B1653" s="677">
        <v>1651</v>
      </c>
      <c r="C1653" s="546" t="str">
        <f ca="1">IF(H1653="","Резерв",CONCATENATE(INDIRECT(ADDRESS(3+ТС!H1653,2,1,0,"ЗДВ"),FALSE)," - самопроизвольное закрытие"))</f>
        <v>Резерв</v>
      </c>
      <c r="D1653" s="527"/>
      <c r="E1653" s="527"/>
      <c r="F1653" s="527"/>
      <c r="G1653" s="527"/>
      <c r="H1653" s="299"/>
      <c r="I1653" s="293">
        <v>5746</v>
      </c>
    </row>
    <row r="1654" spans="1:9" x14ac:dyDescent="0.25">
      <c r="A1654" s="182" t="s">
        <v>4586</v>
      </c>
      <c r="B1654" s="677">
        <v>1652</v>
      </c>
      <c r="C1654" s="546" t="str">
        <f ca="1">IF(H1654="","Резерв",CONCATENATE(INDIRECT(ADDRESS(3+ТС!H1654,2,1,0,"ЗДВ"),FALSE)," - самопроизвольное закрытие"))</f>
        <v>Резерв</v>
      </c>
      <c r="D1654" s="527"/>
      <c r="E1654" s="527"/>
      <c r="F1654" s="527"/>
      <c r="G1654" s="527"/>
      <c r="H1654" s="299"/>
      <c r="I1654" s="293">
        <v>5747</v>
      </c>
    </row>
    <row r="1655" spans="1:9" x14ac:dyDescent="0.25">
      <c r="A1655" s="182" t="s">
        <v>4587</v>
      </c>
      <c r="B1655" s="677">
        <v>1653</v>
      </c>
      <c r="C1655" s="546" t="str">
        <f ca="1">IF(H1655="","Резерв",CONCATENATE(INDIRECT(ADDRESS(3+ТС!H1655,2,1,0,"ЗДВ"),FALSE)," - самопроизвольное закрытие"))</f>
        <v>Резерв</v>
      </c>
      <c r="D1655" s="527"/>
      <c r="E1655" s="527"/>
      <c r="F1655" s="527"/>
      <c r="G1655" s="527"/>
      <c r="H1655" s="299"/>
      <c r="I1655" s="293">
        <v>5748</v>
      </c>
    </row>
    <row r="1656" spans="1:9" x14ac:dyDescent="0.25">
      <c r="A1656" s="182" t="s">
        <v>4588</v>
      </c>
      <c r="B1656" s="677">
        <v>1654</v>
      </c>
      <c r="C1656" s="546" t="str">
        <f ca="1">IF(H1656="","Резерв",CONCATENATE(INDIRECT(ADDRESS(3+ТС!H1656,2,1,0,"ЗДВ"),FALSE)," - самопроизвольное закрытие"))</f>
        <v>Резерв</v>
      </c>
      <c r="D1656" s="527"/>
      <c r="E1656" s="527"/>
      <c r="F1656" s="527"/>
      <c r="G1656" s="527"/>
      <c r="H1656" s="299"/>
      <c r="I1656" s="293">
        <v>5749</v>
      </c>
    </row>
    <row r="1657" spans="1:9" x14ac:dyDescent="0.25">
      <c r="A1657" s="182" t="s">
        <v>4589</v>
      </c>
      <c r="B1657" s="677">
        <v>1655</v>
      </c>
      <c r="C1657" s="546" t="str">
        <f ca="1">IF(H1657="","Резерв",CONCATENATE(INDIRECT(ADDRESS(3+ТС!H1657,2,1,0,"ЗДВ"),FALSE)," - самопроизвольное закрытие"))</f>
        <v>Резерв</v>
      </c>
      <c r="D1657" s="527"/>
      <c r="E1657" s="527"/>
      <c r="F1657" s="527"/>
      <c r="G1657" s="527"/>
      <c r="H1657" s="299"/>
      <c r="I1657" s="293">
        <v>5750</v>
      </c>
    </row>
    <row r="1658" spans="1:9" x14ac:dyDescent="0.25">
      <c r="A1658" s="182" t="s">
        <v>4590</v>
      </c>
      <c r="B1658" s="677">
        <v>1656</v>
      </c>
      <c r="C1658" s="546" t="str">
        <f ca="1">IF(H1658="","Резерв",CONCATENATE(INDIRECT(ADDRESS(3+ТС!H1658,2,1,0,"ЗДВ"),FALSE)," - самопроизвольное закрытие"))</f>
        <v>Резерв</v>
      </c>
      <c r="D1658" s="527"/>
      <c r="E1658" s="527"/>
      <c r="F1658" s="527"/>
      <c r="G1658" s="527"/>
      <c r="H1658" s="299"/>
      <c r="I1658" s="293">
        <v>5751</v>
      </c>
    </row>
    <row r="1659" spans="1:9" x14ac:dyDescent="0.25">
      <c r="A1659" s="182" t="s">
        <v>4591</v>
      </c>
      <c r="B1659" s="677">
        <v>1657</v>
      </c>
      <c r="C1659" s="546" t="str">
        <f ca="1">IF(H1659="","Резерв",CONCATENATE(INDIRECT(ADDRESS(3+ТС!H1659,2,1,0,"ЗДВ"),FALSE)," - самопроизвольное закрытие"))</f>
        <v>Резерв</v>
      </c>
      <c r="D1659" s="527"/>
      <c r="E1659" s="527"/>
      <c r="F1659" s="527"/>
      <c r="G1659" s="527"/>
      <c r="H1659" s="299"/>
      <c r="I1659" s="293">
        <v>5752</v>
      </c>
    </row>
    <row r="1660" spans="1:9" x14ac:dyDescent="0.25">
      <c r="A1660" s="182" t="s">
        <v>4592</v>
      </c>
      <c r="B1660" s="677">
        <v>1658</v>
      </c>
      <c r="C1660" s="546" t="str">
        <f ca="1">IF(H1660="","Резерв",CONCATENATE(INDIRECT(ADDRESS(3+ТС!H1660,2,1,0,"ЗДВ"),FALSE)," - самопроизвольное закрытие"))</f>
        <v>Резерв</v>
      </c>
      <c r="D1660" s="527"/>
      <c r="E1660" s="527"/>
      <c r="F1660" s="527"/>
      <c r="G1660" s="527"/>
      <c r="H1660" s="299"/>
      <c r="I1660" s="293">
        <v>5753</v>
      </c>
    </row>
    <row r="1661" spans="1:9" x14ac:dyDescent="0.25">
      <c r="A1661" s="182" t="s">
        <v>4593</v>
      </c>
      <c r="B1661" s="677">
        <v>1659</v>
      </c>
      <c r="C1661" s="546" t="str">
        <f ca="1">IF(H1661="","Резерв",CONCATENATE(INDIRECT(ADDRESS(3+ТС!H1661,2,1,0,"ЗДВ"),FALSE)," - самопроизвольное закрытие"))</f>
        <v>Резерв</v>
      </c>
      <c r="D1661" s="527"/>
      <c r="E1661" s="527"/>
      <c r="F1661" s="527"/>
      <c r="G1661" s="527"/>
      <c r="H1661" s="299"/>
      <c r="I1661" s="293">
        <v>5754</v>
      </c>
    </row>
    <row r="1662" spans="1:9" x14ac:dyDescent="0.25">
      <c r="A1662" s="182" t="s">
        <v>4594</v>
      </c>
      <c r="B1662" s="677">
        <v>1660</v>
      </c>
      <c r="C1662" s="546" t="str">
        <f ca="1">IF(H1662="","Резерв",CONCATENATE(INDIRECT(ADDRESS(3+ТС!H1662,2,1,0,"ЗДВ"),FALSE)," - самопроизвольное закрытие"))</f>
        <v>Резерв</v>
      </c>
      <c r="D1662" s="527"/>
      <c r="E1662" s="527"/>
      <c r="F1662" s="527"/>
      <c r="G1662" s="527"/>
      <c r="H1662" s="299"/>
      <c r="I1662" s="293">
        <v>5755</v>
      </c>
    </row>
    <row r="1663" spans="1:9" x14ac:dyDescent="0.25">
      <c r="A1663" s="182" t="s">
        <v>4595</v>
      </c>
      <c r="B1663" s="677">
        <v>1661</v>
      </c>
      <c r="C1663" s="546" t="str">
        <f ca="1">IF(H1663="","Резерв",CONCATENATE(INDIRECT(ADDRESS(3+ТС!H1663,2,1,0,"ЗДВ"),FALSE)," - самопроизвольное закрытие"))</f>
        <v>Резерв</v>
      </c>
      <c r="D1663" s="527"/>
      <c r="E1663" s="527"/>
      <c r="F1663" s="527"/>
      <c r="G1663" s="527"/>
      <c r="H1663" s="299"/>
      <c r="I1663" s="293">
        <v>5756</v>
      </c>
    </row>
    <row r="1664" spans="1:9" x14ac:dyDescent="0.25">
      <c r="A1664" s="182" t="s">
        <v>4596</v>
      </c>
      <c r="B1664" s="677">
        <v>1662</v>
      </c>
      <c r="C1664" s="546" t="str">
        <f ca="1">IF(H1664="","Резерв",CONCATENATE(INDIRECT(ADDRESS(3+ТС!H1664,2,1,0,"ЗДВ"),FALSE)," - самопроизвольное закрытие"))</f>
        <v>Резерв</v>
      </c>
      <c r="D1664" s="527"/>
      <c r="E1664" s="527"/>
      <c r="F1664" s="527"/>
      <c r="G1664" s="527"/>
      <c r="H1664" s="299"/>
      <c r="I1664" s="293">
        <v>5757</v>
      </c>
    </row>
    <row r="1665" spans="1:9" x14ac:dyDescent="0.25">
      <c r="A1665" s="182" t="s">
        <v>4597</v>
      </c>
      <c r="B1665" s="677">
        <v>1663</v>
      </c>
      <c r="C1665" s="546" t="str">
        <f ca="1">IF(H1665="","Резерв",CONCATENATE(INDIRECT(ADDRESS(3+ТС!H1665,2,1,0,"ЗДВ"),FALSE)," - самопроизвольное закрытие"))</f>
        <v>Резерв</v>
      </c>
      <c r="D1665" s="527"/>
      <c r="E1665" s="527"/>
      <c r="F1665" s="527"/>
      <c r="G1665" s="527"/>
      <c r="H1665" s="299"/>
      <c r="I1665" s="293">
        <v>5758</v>
      </c>
    </row>
    <row r="1666" spans="1:9" x14ac:dyDescent="0.25">
      <c r="A1666" s="182" t="s">
        <v>4598</v>
      </c>
      <c r="B1666" s="677">
        <v>1664</v>
      </c>
      <c r="C1666" s="546" t="str">
        <f ca="1">IF(H1666="","Резерв",CONCATENATE(INDIRECT(ADDRESS(3+ТС!H1666,2,1,0,"ЗДВ"),FALSE)," - самопроизвольное закрытие"))</f>
        <v>Резерв</v>
      </c>
      <c r="D1666" s="527"/>
      <c r="E1666" s="527"/>
      <c r="F1666" s="527"/>
      <c r="G1666" s="527"/>
      <c r="H1666" s="299"/>
      <c r="I1666" s="293">
        <v>5759</v>
      </c>
    </row>
    <row r="1667" spans="1:9" x14ac:dyDescent="0.25">
      <c r="A1667" s="182" t="s">
        <v>4599</v>
      </c>
      <c r="B1667" s="677">
        <v>1665</v>
      </c>
      <c r="C1667" s="546" t="str">
        <f ca="1">IF(H1667="","Резерв",CONCATENATE(INDIRECT(ADDRESS(3+ТС!H1667,2,1,0,"ЗДВ"),FALSE)," - самопроизвольное закрытие"))</f>
        <v>Резерв</v>
      </c>
      <c r="D1667" s="527"/>
      <c r="E1667" s="527"/>
      <c r="F1667" s="527"/>
      <c r="G1667" s="527"/>
      <c r="H1667" s="299"/>
      <c r="I1667" s="293">
        <v>5760</v>
      </c>
    </row>
    <row r="1668" spans="1:9" x14ac:dyDescent="0.25">
      <c r="A1668" s="182" t="s">
        <v>4600</v>
      </c>
      <c r="B1668" s="677">
        <v>1666</v>
      </c>
      <c r="C1668" s="546" t="str">
        <f ca="1">IF(H1668="","Резерв",CONCATENATE(INDIRECT(ADDRESS(3+ТС!H1668,2,1,0,"ЗДВ"),FALSE)," - самопроизвольное закрытие"))</f>
        <v>Резерв</v>
      </c>
      <c r="D1668" s="527"/>
      <c r="E1668" s="527"/>
      <c r="F1668" s="527"/>
      <c r="G1668" s="527"/>
      <c r="H1668" s="299"/>
      <c r="I1668" s="293">
        <v>5761</v>
      </c>
    </row>
    <row r="1669" spans="1:9" x14ac:dyDescent="0.25">
      <c r="A1669" s="182" t="s">
        <v>4601</v>
      </c>
      <c r="B1669" s="677">
        <v>1667</v>
      </c>
      <c r="C1669" s="546" t="str">
        <f ca="1">IF(H1669="","Резерв",CONCATENATE(INDIRECT(ADDRESS(3+ТС!H1669,2,1,0,"ЗДВ"),FALSE)," - самопроизвольное закрытие"))</f>
        <v>Резерв</v>
      </c>
      <c r="D1669" s="527"/>
      <c r="E1669" s="527"/>
      <c r="F1669" s="527"/>
      <c r="G1669" s="527"/>
      <c r="H1669" s="299"/>
      <c r="I1669" s="293">
        <v>5762</v>
      </c>
    </row>
    <row r="1670" spans="1:9" x14ac:dyDescent="0.25">
      <c r="A1670" s="182" t="s">
        <v>4602</v>
      </c>
      <c r="B1670" s="677">
        <v>1668</v>
      </c>
      <c r="C1670" s="546" t="str">
        <f ca="1">IF(H1670="","Резерв",CONCATENATE(INDIRECT(ADDRESS(3+ТС!H1670,2,1,0,"ЗДВ"),FALSE)," - самопроизвольное закрытие"))</f>
        <v>Резерв</v>
      </c>
      <c r="D1670" s="527"/>
      <c r="E1670" s="527"/>
      <c r="F1670" s="527"/>
      <c r="G1670" s="527"/>
      <c r="H1670" s="299"/>
      <c r="I1670" s="293">
        <v>5763</v>
      </c>
    </row>
    <row r="1671" spans="1:9" x14ac:dyDescent="0.25">
      <c r="A1671" s="182" t="s">
        <v>4603</v>
      </c>
      <c r="B1671" s="677">
        <v>1669</v>
      </c>
      <c r="C1671" s="546" t="str">
        <f ca="1">IF(H1671="","Резерв",CONCATENATE(INDIRECT(ADDRESS(3+ТС!H1671,2,1,0,"ЗДВ"),FALSE)," - самопроизвольное закрытие"))</f>
        <v>Резерв</v>
      </c>
      <c r="D1671" s="527"/>
      <c r="E1671" s="527"/>
      <c r="F1671" s="527"/>
      <c r="G1671" s="527"/>
      <c r="H1671" s="299"/>
      <c r="I1671" s="293">
        <v>5764</v>
      </c>
    </row>
    <row r="1672" spans="1:9" x14ac:dyDescent="0.25">
      <c r="A1672" s="182" t="s">
        <v>4604</v>
      </c>
      <c r="B1672" s="677">
        <v>1670</v>
      </c>
      <c r="C1672" s="546" t="str">
        <f ca="1">IF(H1672="","Резерв",CONCATENATE(INDIRECT(ADDRESS(3+ТС!H1672,2,1,0,"ЗДВ"),FALSE)," - самопроизвольное закрытие"))</f>
        <v>Резерв</v>
      </c>
      <c r="D1672" s="527"/>
      <c r="E1672" s="527"/>
      <c r="F1672" s="527"/>
      <c r="G1672" s="527"/>
      <c r="H1672" s="299"/>
      <c r="I1672" s="293">
        <v>5765</v>
      </c>
    </row>
    <row r="1673" spans="1:9" x14ac:dyDescent="0.25">
      <c r="A1673" s="182" t="s">
        <v>4605</v>
      </c>
      <c r="B1673" s="677">
        <v>1671</v>
      </c>
      <c r="C1673" s="546" t="str">
        <f ca="1">IF(H1673="","Резерв",CONCATENATE(INDIRECT(ADDRESS(3+ТС!H1673,2,1,0,"ЗДВ"),FALSE)," - самопроизвольное закрытие"))</f>
        <v>Резерв</v>
      </c>
      <c r="D1673" s="527"/>
      <c r="E1673" s="527"/>
      <c r="F1673" s="527"/>
      <c r="G1673" s="527"/>
      <c r="H1673" s="299"/>
      <c r="I1673" s="293">
        <v>5766</v>
      </c>
    </row>
    <row r="1674" spans="1:9" x14ac:dyDescent="0.25">
      <c r="A1674" s="182" t="s">
        <v>4606</v>
      </c>
      <c r="B1674" s="677">
        <v>1672</v>
      </c>
      <c r="C1674" s="546" t="str">
        <f ca="1">IF(H1674="","Резерв",CONCATENATE(INDIRECT(ADDRESS(3+ТС!H1674,2,1,0,"ЗДВ"),FALSE)," - самопроизвольное закрытие"))</f>
        <v>Резерв</v>
      </c>
      <c r="D1674" s="527"/>
      <c r="E1674" s="527"/>
      <c r="F1674" s="527"/>
      <c r="G1674" s="527"/>
      <c r="H1674" s="299"/>
      <c r="I1674" s="293">
        <v>5767</v>
      </c>
    </row>
    <row r="1675" spans="1:9" x14ac:dyDescent="0.25">
      <c r="A1675" s="182" t="s">
        <v>4607</v>
      </c>
      <c r="B1675" s="677">
        <v>1673</v>
      </c>
      <c r="C1675" s="546" t="str">
        <f ca="1">IF(H1675="","Резерв",CONCATENATE(INDIRECT(ADDRESS(3+ТС!H1675,2,1,0,"ЗДВ"),FALSE)," - самопроизвольное закрытие"))</f>
        <v>Резерв</v>
      </c>
      <c r="D1675" s="527"/>
      <c r="E1675" s="527"/>
      <c r="F1675" s="527"/>
      <c r="G1675" s="527"/>
      <c r="H1675" s="299"/>
      <c r="I1675" s="293">
        <v>5768</v>
      </c>
    </row>
    <row r="1676" spans="1:9" x14ac:dyDescent="0.25">
      <c r="A1676" s="182" t="s">
        <v>4608</v>
      </c>
      <c r="B1676" s="677">
        <v>1674</v>
      </c>
      <c r="C1676" s="546" t="str">
        <f ca="1">IF(H1676="","Резерв",CONCATENATE(INDIRECT(ADDRESS(3+ТС!H1676,2,1,0,"ЗДВ"),FALSE)," - самопроизвольное закрытие"))</f>
        <v>Резерв</v>
      </c>
      <c r="D1676" s="527"/>
      <c r="E1676" s="527"/>
      <c r="F1676" s="527"/>
      <c r="G1676" s="527"/>
      <c r="H1676" s="299"/>
      <c r="I1676" s="293">
        <v>5769</v>
      </c>
    </row>
    <row r="1677" spans="1:9" x14ac:dyDescent="0.25">
      <c r="A1677" s="182" t="s">
        <v>4609</v>
      </c>
      <c r="B1677" s="677">
        <v>1675</v>
      </c>
      <c r="C1677" s="546" t="str">
        <f ca="1">IF(H1677="","Резерв",CONCATENATE(INDIRECT(ADDRESS(3+ТС!H1677,2,1,0,"ЗДВ"),FALSE)," - самопроизвольное закрытие"))</f>
        <v>Резерв</v>
      </c>
      <c r="D1677" s="527"/>
      <c r="E1677" s="527"/>
      <c r="F1677" s="527"/>
      <c r="G1677" s="527"/>
      <c r="H1677" s="299"/>
      <c r="I1677" s="293">
        <v>5770</v>
      </c>
    </row>
    <row r="1678" spans="1:9" x14ac:dyDescent="0.25">
      <c r="A1678" s="182" t="s">
        <v>4610</v>
      </c>
      <c r="B1678" s="677">
        <v>1676</v>
      </c>
      <c r="C1678" s="546" t="str">
        <f ca="1">IF(H1678="","Резерв",CONCATENATE(INDIRECT(ADDRESS(3+ТС!H1678,2,1,0,"ЗДВ"),FALSE)," - самопроизвольное закрытие"))</f>
        <v>Резерв</v>
      </c>
      <c r="D1678" s="527"/>
      <c r="E1678" s="527"/>
      <c r="F1678" s="527"/>
      <c r="G1678" s="527"/>
      <c r="H1678" s="299"/>
      <c r="I1678" s="293">
        <v>5771</v>
      </c>
    </row>
    <row r="1679" spans="1:9" x14ac:dyDescent="0.25">
      <c r="A1679" s="182" t="s">
        <v>4611</v>
      </c>
      <c r="B1679" s="677">
        <v>1677</v>
      </c>
      <c r="C1679" s="546" t="str">
        <f ca="1">IF(H1679="","Резерв",CONCATENATE(INDIRECT(ADDRESS(3+ТС!H1679,2,1,0,"ЗДВ"),FALSE)," - самопроизвольное закрытие"))</f>
        <v>Резерв</v>
      </c>
      <c r="D1679" s="527"/>
      <c r="E1679" s="527"/>
      <c r="F1679" s="527"/>
      <c r="G1679" s="527"/>
      <c r="H1679" s="299"/>
      <c r="I1679" s="293">
        <v>5772</v>
      </c>
    </row>
    <row r="1680" spans="1:9" x14ac:dyDescent="0.25">
      <c r="A1680" s="182" t="s">
        <v>4612</v>
      </c>
      <c r="B1680" s="677">
        <v>1678</v>
      </c>
      <c r="C1680" s="546" t="str">
        <f ca="1">IF(H1680="","Резерв",CONCATENATE(INDIRECT(ADDRESS(3+ТС!H1680,2,1,0,"ЗДВ"),FALSE)," - самопроизвольное закрытие"))</f>
        <v>Резерв</v>
      </c>
      <c r="D1680" s="527"/>
      <c r="E1680" s="527"/>
      <c r="F1680" s="527"/>
      <c r="G1680" s="527"/>
      <c r="H1680" s="299"/>
      <c r="I1680" s="293">
        <v>5773</v>
      </c>
    </row>
    <row r="1681" spans="1:9" x14ac:dyDescent="0.25">
      <c r="A1681" s="182" t="s">
        <v>4613</v>
      </c>
      <c r="B1681" s="677">
        <v>1679</v>
      </c>
      <c r="C1681" s="546" t="str">
        <f ca="1">IF(H1681="","Резерв",CONCATENATE(INDIRECT(ADDRESS(3+ТС!H1681,2,1,0,"ЗДВ"),FALSE)," - самопроизвольное закрытие"))</f>
        <v>Резерв</v>
      </c>
      <c r="D1681" s="527"/>
      <c r="E1681" s="527"/>
      <c r="F1681" s="527"/>
      <c r="G1681" s="527"/>
      <c r="H1681" s="299"/>
      <c r="I1681" s="293">
        <v>5774</v>
      </c>
    </row>
    <row r="1682" spans="1:9" x14ac:dyDescent="0.25">
      <c r="A1682" s="182" t="s">
        <v>4614</v>
      </c>
      <c r="B1682" s="677">
        <v>1680</v>
      </c>
      <c r="C1682" s="546" t="str">
        <f ca="1">IF(H1682="","Резерв",CONCATENATE(INDIRECT(ADDRESS(3+ТС!H1682,2,1,0,"ЗДВ"),FALSE)," - самопроизвольное закрытие"))</f>
        <v>Резерв</v>
      </c>
      <c r="D1682" s="527"/>
      <c r="E1682" s="527"/>
      <c r="F1682" s="527"/>
      <c r="G1682" s="527"/>
      <c r="H1682" s="299"/>
      <c r="I1682" s="293">
        <v>5775</v>
      </c>
    </row>
    <row r="1683" spans="1:9" x14ac:dyDescent="0.25">
      <c r="A1683" s="182" t="s">
        <v>4615</v>
      </c>
      <c r="B1683" s="677">
        <v>1681</v>
      </c>
      <c r="C1683" s="546" t="str">
        <f ca="1">IF(H1683="","Резерв",CONCATENATE(INDIRECT(ADDRESS(3+ТС!H1683,2,1,0,"ЗДВ"),FALSE)," - самопроизвольное закрытие"))</f>
        <v>Резерв</v>
      </c>
      <c r="D1683" s="527"/>
      <c r="E1683" s="527"/>
      <c r="F1683" s="527"/>
      <c r="G1683" s="527"/>
      <c r="H1683" s="299"/>
      <c r="I1683" s="293">
        <v>5776</v>
      </c>
    </row>
    <row r="1684" spans="1:9" x14ac:dyDescent="0.25">
      <c r="A1684" s="182" t="s">
        <v>4616</v>
      </c>
      <c r="B1684" s="677">
        <v>1682</v>
      </c>
      <c r="C1684" s="546" t="str">
        <f ca="1">IF(H1684="","Резерв",CONCATENATE(INDIRECT(ADDRESS(3+ТС!H1684,2,1,0,"ЗДВ"),FALSE)," - самопроизвольное закрытие"))</f>
        <v>Резерв</v>
      </c>
      <c r="D1684" s="527"/>
      <c r="E1684" s="527"/>
      <c r="F1684" s="527"/>
      <c r="G1684" s="527"/>
      <c r="H1684" s="299"/>
      <c r="I1684" s="293">
        <v>5777</v>
      </c>
    </row>
    <row r="1685" spans="1:9" x14ac:dyDescent="0.25">
      <c r="A1685" s="182" t="s">
        <v>4617</v>
      </c>
      <c r="B1685" s="677">
        <v>1683</v>
      </c>
      <c r="C1685" s="546" t="str">
        <f ca="1">IF(H1685="","Резерв",CONCATENATE(INDIRECT(ADDRESS(3+ТС!H1685,2,1,0,"ЗДВ"),FALSE)," - самопроизвольное закрытие"))</f>
        <v>Резерв</v>
      </c>
      <c r="D1685" s="527"/>
      <c r="E1685" s="527"/>
      <c r="F1685" s="527"/>
      <c r="G1685" s="527"/>
      <c r="H1685" s="299"/>
      <c r="I1685" s="293">
        <v>5778</v>
      </c>
    </row>
    <row r="1686" spans="1:9" x14ac:dyDescent="0.25">
      <c r="A1686" s="182" t="s">
        <v>4618</v>
      </c>
      <c r="B1686" s="677">
        <v>1684</v>
      </c>
      <c r="C1686" s="546" t="str">
        <f ca="1">IF(H1686="","Резерв",CONCATENATE(INDIRECT(ADDRESS(3+ТС!H1686,2,1,0,"ЗДВ"),FALSE)," - самопроизвольное закрытие"))</f>
        <v>Резерв</v>
      </c>
      <c r="D1686" s="527"/>
      <c r="E1686" s="527"/>
      <c r="F1686" s="527"/>
      <c r="G1686" s="527"/>
      <c r="H1686" s="299"/>
      <c r="I1686" s="293">
        <v>5779</v>
      </c>
    </row>
    <row r="1687" spans="1:9" x14ac:dyDescent="0.25">
      <c r="A1687" s="182" t="s">
        <v>4619</v>
      </c>
      <c r="B1687" s="677">
        <v>1685</v>
      </c>
      <c r="C1687" s="546" t="str">
        <f ca="1">IF(H1687="","Резерв",CONCATENATE(INDIRECT(ADDRESS(3+ТС!H1687,2,1,0,"ЗДВ"),FALSE)," - самопроизвольное закрытие"))</f>
        <v>Резерв</v>
      </c>
      <c r="D1687" s="527"/>
      <c r="E1687" s="527"/>
      <c r="F1687" s="527"/>
      <c r="G1687" s="527"/>
      <c r="H1687" s="299"/>
      <c r="I1687" s="293">
        <v>5780</v>
      </c>
    </row>
    <row r="1688" spans="1:9" x14ac:dyDescent="0.25">
      <c r="A1688" s="182" t="s">
        <v>4620</v>
      </c>
      <c r="B1688" s="677">
        <v>1686</v>
      </c>
      <c r="C1688" s="546" t="str">
        <f ca="1">IF(H1688="","Резерв",CONCATENATE(INDIRECT(ADDRESS(3+ТС!H1688,2,1,0,"ЗДВ"),FALSE)," - самопроизвольное закрытие"))</f>
        <v>Резерв</v>
      </c>
      <c r="D1688" s="527"/>
      <c r="E1688" s="527"/>
      <c r="F1688" s="527"/>
      <c r="G1688" s="527"/>
      <c r="H1688" s="299"/>
      <c r="I1688" s="293">
        <v>5781</v>
      </c>
    </row>
    <row r="1689" spans="1:9" x14ac:dyDescent="0.25">
      <c r="A1689" s="182" t="s">
        <v>4621</v>
      </c>
      <c r="B1689" s="677">
        <v>1687</v>
      </c>
      <c r="C1689" s="546" t="str">
        <f ca="1">IF(H1689="","Резерв",CONCATENATE(INDIRECT(ADDRESS(3+ТС!H1689,2,1,0,"ЗДВ"),FALSE)," - самопроизвольное закрытие"))</f>
        <v>Резерв</v>
      </c>
      <c r="D1689" s="527"/>
      <c r="E1689" s="527"/>
      <c r="F1689" s="527"/>
      <c r="G1689" s="527"/>
      <c r="H1689" s="299"/>
      <c r="I1689" s="293">
        <v>5782</v>
      </c>
    </row>
    <row r="1690" spans="1:9" x14ac:dyDescent="0.25">
      <c r="A1690" s="182" t="s">
        <v>4622</v>
      </c>
      <c r="B1690" s="677">
        <v>1688</v>
      </c>
      <c r="C1690" s="546" t="str">
        <f ca="1">IF(H1690="","Резерв",CONCATENATE(INDIRECT(ADDRESS(3+ТС!H1690,2,1,0,"ЗДВ"),FALSE)," - самопроизвольное закрытие"))</f>
        <v>Резерв</v>
      </c>
      <c r="D1690" s="527"/>
      <c r="E1690" s="527"/>
      <c r="F1690" s="527"/>
      <c r="G1690" s="527"/>
      <c r="H1690" s="299"/>
      <c r="I1690" s="293">
        <v>5783</v>
      </c>
    </row>
    <row r="1691" spans="1:9" x14ac:dyDescent="0.25">
      <c r="A1691" s="182" t="s">
        <v>4623</v>
      </c>
      <c r="B1691" s="677">
        <v>1689</v>
      </c>
      <c r="C1691" s="546" t="str">
        <f ca="1">IF(H1691="","Резерв",CONCATENATE(INDIRECT(ADDRESS(3+ТС!H1691,2,1,0,"ЗДВ"),FALSE)," - самопроизвольное закрытие"))</f>
        <v>Резерв</v>
      </c>
      <c r="D1691" s="527"/>
      <c r="E1691" s="527"/>
      <c r="F1691" s="527"/>
      <c r="G1691" s="527"/>
      <c r="H1691" s="299"/>
      <c r="I1691" s="293">
        <v>5784</v>
      </c>
    </row>
    <row r="1692" spans="1:9" x14ac:dyDescent="0.25">
      <c r="A1692" s="182" t="s">
        <v>4624</v>
      </c>
      <c r="B1692" s="677">
        <v>1690</v>
      </c>
      <c r="C1692" s="546" t="str">
        <f ca="1">IF(H1692="","Резерв",CONCATENATE(INDIRECT(ADDRESS(3+ТС!H1692,2,1,0,"ЗДВ"),FALSE)," - самопроизвольное закрытие"))</f>
        <v>Резерв</v>
      </c>
      <c r="D1692" s="527"/>
      <c r="E1692" s="527"/>
      <c r="F1692" s="527"/>
      <c r="G1692" s="527"/>
      <c r="H1692" s="299"/>
      <c r="I1692" s="293">
        <v>5785</v>
      </c>
    </row>
    <row r="1693" spans="1:9" x14ac:dyDescent="0.25">
      <c r="A1693" s="182" t="s">
        <v>4625</v>
      </c>
      <c r="B1693" s="677">
        <v>1691</v>
      </c>
      <c r="C1693" s="546" t="str">
        <f ca="1">IF(H1693="","Резерв",CONCATENATE(INDIRECT(ADDRESS(3+ТС!H1693,2,1,0,"ЗДВ"),FALSE)," - самопроизвольное закрытие"))</f>
        <v>Резерв</v>
      </c>
      <c r="D1693" s="527"/>
      <c r="E1693" s="527"/>
      <c r="F1693" s="527"/>
      <c r="G1693" s="527"/>
      <c r="H1693" s="299"/>
      <c r="I1693" s="293">
        <v>5786</v>
      </c>
    </row>
    <row r="1694" spans="1:9" x14ac:dyDescent="0.25">
      <c r="A1694" s="182" t="s">
        <v>4626</v>
      </c>
      <c r="B1694" s="677">
        <v>1692</v>
      </c>
      <c r="C1694" s="546" t="str">
        <f ca="1">IF(H1694="","Резерв",CONCATENATE(INDIRECT(ADDRESS(3+ТС!H1694,2,1,0,"ЗДВ"),FALSE)," - самопроизвольное закрытие"))</f>
        <v>Резерв</v>
      </c>
      <c r="D1694" s="527"/>
      <c r="E1694" s="527"/>
      <c r="F1694" s="527"/>
      <c r="G1694" s="527"/>
      <c r="H1694" s="299"/>
      <c r="I1694" s="293">
        <v>5787</v>
      </c>
    </row>
    <row r="1695" spans="1:9" x14ac:dyDescent="0.25">
      <c r="A1695" s="182" t="s">
        <v>4627</v>
      </c>
      <c r="B1695" s="677">
        <v>1693</v>
      </c>
      <c r="C1695" s="546" t="str">
        <f ca="1">IF(H1695="","Резерв",CONCATENATE(INDIRECT(ADDRESS(3+ТС!H1695,2,1,0,"ЗДВ"),FALSE)," - самопроизвольное закрытие"))</f>
        <v>Резерв</v>
      </c>
      <c r="D1695" s="527"/>
      <c r="E1695" s="527"/>
      <c r="F1695" s="527"/>
      <c r="G1695" s="527"/>
      <c r="H1695" s="299"/>
      <c r="I1695" s="293">
        <v>5788</v>
      </c>
    </row>
    <row r="1696" spans="1:9" x14ac:dyDescent="0.25">
      <c r="A1696" s="182" t="s">
        <v>4628</v>
      </c>
      <c r="B1696" s="677">
        <v>1694</v>
      </c>
      <c r="C1696" s="546" t="str">
        <f ca="1">IF(H1696="","Резерв",CONCATENATE(INDIRECT(ADDRESS(3+ТС!H1696,2,1,0,"ЗДВ"),FALSE)," - самопроизвольное закрытие"))</f>
        <v>Резерв</v>
      </c>
      <c r="D1696" s="527"/>
      <c r="E1696" s="527"/>
      <c r="F1696" s="527"/>
      <c r="G1696" s="527"/>
      <c r="H1696" s="299"/>
      <c r="I1696" s="293">
        <v>5789</v>
      </c>
    </row>
    <row r="1697" spans="1:9" x14ac:dyDescent="0.25">
      <c r="A1697" s="182" t="s">
        <v>4629</v>
      </c>
      <c r="B1697" s="677">
        <v>1695</v>
      </c>
      <c r="C1697" s="546" t="str">
        <f ca="1">IF(H1697="","Резерв",CONCATENATE(INDIRECT(ADDRESS(3+ТС!H1697,2,1,0,"ЗДВ"),FALSE)," - самопроизвольное закрытие"))</f>
        <v>Резерв</v>
      </c>
      <c r="D1697" s="527"/>
      <c r="E1697" s="527"/>
      <c r="F1697" s="527"/>
      <c r="G1697" s="527"/>
      <c r="H1697" s="299"/>
      <c r="I1697" s="293">
        <v>5790</v>
      </c>
    </row>
    <row r="1698" spans="1:9" x14ac:dyDescent="0.25">
      <c r="A1698" s="182" t="s">
        <v>4630</v>
      </c>
      <c r="B1698" s="677">
        <v>1696</v>
      </c>
      <c r="C1698" s="546" t="str">
        <f ca="1">IF(H1698="","Резерв",CONCATENATE(INDIRECT(ADDRESS(3+ТС!H1698,2,1,0,"ЗДВ"),FALSE)," - самопроизвольное закрытие"))</f>
        <v>Резерв</v>
      </c>
      <c r="D1698" s="527"/>
      <c r="E1698" s="527"/>
      <c r="F1698" s="527"/>
      <c r="G1698" s="527"/>
      <c r="H1698" s="299"/>
      <c r="I1698" s="293">
        <v>5791</v>
      </c>
    </row>
    <row r="1699" spans="1:9" x14ac:dyDescent="0.25">
      <c r="A1699" s="182" t="s">
        <v>4631</v>
      </c>
      <c r="B1699" s="677">
        <v>1697</v>
      </c>
      <c r="C1699" s="546" t="str">
        <f ca="1">IF(H1699="","Резерв",CONCATENATE(INDIRECT(ADDRESS(3+ТС!H1699,2,1,0,"ЗДВ"),FALSE)," - самопроизвольное закрытие"))</f>
        <v>Резерв</v>
      </c>
      <c r="D1699" s="527"/>
      <c r="E1699" s="527"/>
      <c r="F1699" s="527"/>
      <c r="G1699" s="527"/>
      <c r="H1699" s="299"/>
      <c r="I1699" s="293">
        <v>5792</v>
      </c>
    </row>
    <row r="1700" spans="1:9" x14ac:dyDescent="0.25">
      <c r="A1700" s="182" t="s">
        <v>4632</v>
      </c>
      <c r="B1700" s="677">
        <v>1698</v>
      </c>
      <c r="C1700" s="546" t="str">
        <f ca="1">IF(H1700="","Резерв",CONCATENATE(INDIRECT(ADDRESS(3+ТС!H1700,2,1,0,"ЗДВ"),FALSE)," - самопроизвольное закрытие"))</f>
        <v>Резерв</v>
      </c>
      <c r="D1700" s="527"/>
      <c r="E1700" s="527"/>
      <c r="F1700" s="527"/>
      <c r="G1700" s="527"/>
      <c r="H1700" s="299"/>
      <c r="I1700" s="293">
        <v>5793</v>
      </c>
    </row>
    <row r="1701" spans="1:9" x14ac:dyDescent="0.25">
      <c r="A1701" s="182" t="s">
        <v>4633</v>
      </c>
      <c r="B1701" s="677">
        <v>1699</v>
      </c>
      <c r="C1701" s="546" t="str">
        <f ca="1">IF(H1701="","Резерв",CONCATENATE(INDIRECT(ADDRESS(3+ТС!H1701,2,1,0,"ЗДВ"),FALSE)," - самопроизвольное закрытие"))</f>
        <v>Резерв</v>
      </c>
      <c r="D1701" s="527"/>
      <c r="E1701" s="527"/>
      <c r="F1701" s="527"/>
      <c r="G1701" s="527"/>
      <c r="H1701" s="299"/>
      <c r="I1701" s="293">
        <v>5794</v>
      </c>
    </row>
    <row r="1702" spans="1:9" x14ac:dyDescent="0.25">
      <c r="A1702" s="182" t="s">
        <v>4634</v>
      </c>
      <c r="B1702" s="677">
        <v>1700</v>
      </c>
      <c r="C1702" s="546" t="str">
        <f ca="1">IF(H1702="","Резерв",CONCATENATE(INDIRECT(ADDRESS(3+ТС!H1702,2,1,0,"ЗДВ"),FALSE)," - самопроизвольное закрытие"))</f>
        <v>Резерв</v>
      </c>
      <c r="D1702" s="527"/>
      <c r="E1702" s="527"/>
      <c r="F1702" s="527"/>
      <c r="G1702" s="527"/>
      <c r="H1702" s="299"/>
      <c r="I1702" s="293">
        <v>5795</v>
      </c>
    </row>
    <row r="1703" spans="1:9" x14ac:dyDescent="0.25">
      <c r="A1703" s="182" t="s">
        <v>4635</v>
      </c>
      <c r="B1703" s="677">
        <v>1701</v>
      </c>
      <c r="C1703" s="546" t="str">
        <f ca="1">IF(H1703="","Резерв",CONCATENATE(INDIRECT(ADDRESS(3+ТС!H1703,2,1,0,"ЗДВ"),FALSE)," - самопроизвольное закрытие"))</f>
        <v>Резерв</v>
      </c>
      <c r="D1703" s="527"/>
      <c r="E1703" s="527"/>
      <c r="F1703" s="527"/>
      <c r="G1703" s="527"/>
      <c r="H1703" s="299"/>
      <c r="I1703" s="293">
        <v>5796</v>
      </c>
    </row>
    <row r="1704" spans="1:9" x14ac:dyDescent="0.25">
      <c r="A1704" s="182" t="s">
        <v>4636</v>
      </c>
      <c r="B1704" s="677">
        <v>1702</v>
      </c>
      <c r="C1704" s="546" t="str">
        <f ca="1">IF(H1704="","Резерв",CONCATENATE(INDIRECT(ADDRESS(3+ТС!H1704,2,1,0,"ЗДВ"),FALSE)," - самопроизвольное закрытие"))</f>
        <v>Резерв</v>
      </c>
      <c r="D1704" s="527"/>
      <c r="E1704" s="527"/>
      <c r="F1704" s="527"/>
      <c r="G1704" s="527"/>
      <c r="H1704" s="299"/>
      <c r="I1704" s="293">
        <v>5797</v>
      </c>
    </row>
    <row r="1705" spans="1:9" x14ac:dyDescent="0.25">
      <c r="A1705" s="182" t="s">
        <v>4637</v>
      </c>
      <c r="B1705" s="677">
        <v>1703</v>
      </c>
      <c r="C1705" s="546" t="str">
        <f ca="1">IF(H1705="","Резерв",CONCATENATE(INDIRECT(ADDRESS(3+ТС!H1705,2,1,0,"ЗДВ"),FALSE)," - самопроизвольное закрытие"))</f>
        <v>Резерв</v>
      </c>
      <c r="D1705" s="527"/>
      <c r="E1705" s="527"/>
      <c r="F1705" s="527"/>
      <c r="G1705" s="527"/>
      <c r="H1705" s="299"/>
      <c r="I1705" s="293">
        <v>5798</v>
      </c>
    </row>
    <row r="1706" spans="1:9" x14ac:dyDescent="0.25">
      <c r="A1706" s="182" t="s">
        <v>4638</v>
      </c>
      <c r="B1706" s="677">
        <v>1704</v>
      </c>
      <c r="C1706" s="546" t="str">
        <f ca="1">IF(H1706="","Резерв",CONCATENATE(INDIRECT(ADDRESS(3+ТС!H1706,2,1,0,"ЗДВ"),FALSE)," - самопроизвольное закрытие"))</f>
        <v>Резерв</v>
      </c>
      <c r="D1706" s="527"/>
      <c r="E1706" s="527"/>
      <c r="F1706" s="527"/>
      <c r="G1706" s="527"/>
      <c r="H1706" s="299"/>
      <c r="I1706" s="293">
        <v>5799</v>
      </c>
    </row>
    <row r="1707" spans="1:9" x14ac:dyDescent="0.25">
      <c r="A1707" s="182" t="s">
        <v>4639</v>
      </c>
      <c r="B1707" s="677">
        <v>1705</v>
      </c>
      <c r="C1707" s="546" t="str">
        <f ca="1">IF(H1707="","Резерв",CONCATENATE(INDIRECT(ADDRESS(3+ТС!H1707,2,1,0,"ЗДВ"),FALSE)," - самопроизвольное закрытие"))</f>
        <v>Резерв</v>
      </c>
      <c r="D1707" s="527"/>
      <c r="E1707" s="527"/>
      <c r="F1707" s="527"/>
      <c r="G1707" s="527"/>
      <c r="H1707" s="299"/>
      <c r="I1707" s="293">
        <v>5800</v>
      </c>
    </row>
    <row r="1708" spans="1:9" x14ac:dyDescent="0.25">
      <c r="A1708" s="182" t="s">
        <v>4640</v>
      </c>
      <c r="B1708" s="677">
        <v>1706</v>
      </c>
      <c r="C1708" s="546" t="str">
        <f ca="1">IF(H1708="","Резерв",CONCATENATE(INDIRECT(ADDRESS(3+ТС!H1708,2,1,0,"ЗДВ"),FALSE)," - самопроизвольное закрытие"))</f>
        <v>Резерв</v>
      </c>
      <c r="D1708" s="527"/>
      <c r="E1708" s="527"/>
      <c r="F1708" s="527"/>
      <c r="G1708" s="527"/>
      <c r="H1708" s="299"/>
      <c r="I1708" s="293">
        <v>5801</v>
      </c>
    </row>
    <row r="1709" spans="1:9" x14ac:dyDescent="0.25">
      <c r="A1709" s="182" t="s">
        <v>4641</v>
      </c>
      <c r="B1709" s="677">
        <v>1707</v>
      </c>
      <c r="C1709" s="546" t="str">
        <f ca="1">IF(H1709="","Резерв",CONCATENATE(INDIRECT(ADDRESS(3+ТС!H1709,2,1,0,"ЗДВ"),FALSE)," - самопроизвольное закрытие"))</f>
        <v>Резерв</v>
      </c>
      <c r="D1709" s="527"/>
      <c r="E1709" s="527"/>
      <c r="F1709" s="527"/>
      <c r="G1709" s="527"/>
      <c r="H1709" s="299"/>
      <c r="I1709" s="293">
        <v>5802</v>
      </c>
    </row>
    <row r="1710" spans="1:9" x14ac:dyDescent="0.25">
      <c r="A1710" s="182" t="s">
        <v>4642</v>
      </c>
      <c r="B1710" s="677">
        <v>1708</v>
      </c>
      <c r="C1710" s="546" t="str">
        <f ca="1">IF(H1710="","Резерв",CONCATENATE(INDIRECT(ADDRESS(3+ТС!H1710,2,1,0,"ЗДВ"),FALSE)," - самопроизвольное закрытие"))</f>
        <v>Резерв</v>
      </c>
      <c r="D1710" s="527"/>
      <c r="E1710" s="527"/>
      <c r="F1710" s="527"/>
      <c r="G1710" s="527"/>
      <c r="H1710" s="299"/>
      <c r="I1710" s="293">
        <v>5803</v>
      </c>
    </row>
    <row r="1711" spans="1:9" x14ac:dyDescent="0.25">
      <c r="A1711" s="182" t="s">
        <v>4643</v>
      </c>
      <c r="B1711" s="677">
        <v>1709</v>
      </c>
      <c r="C1711" s="546" t="str">
        <f ca="1">IF(H1711="","Резерв",CONCATENATE(INDIRECT(ADDRESS(3+ТС!H1711,2,1,0,"ЗДВ"),FALSE)," - самопроизвольное закрытие"))</f>
        <v>Резерв</v>
      </c>
      <c r="D1711" s="527"/>
      <c r="E1711" s="527"/>
      <c r="F1711" s="527"/>
      <c r="G1711" s="527"/>
      <c r="H1711" s="299"/>
      <c r="I1711" s="293">
        <v>5804</v>
      </c>
    </row>
    <row r="1712" spans="1:9" x14ac:dyDescent="0.25">
      <c r="A1712" s="182" t="s">
        <v>4644</v>
      </c>
      <c r="B1712" s="677">
        <v>1710</v>
      </c>
      <c r="C1712" s="546" t="str">
        <f ca="1">IF(H1712="","Резерв",CONCATENATE(INDIRECT(ADDRESS(3+ТС!H1712,2,1,0,"ЗДВ"),FALSE)," - самопроизвольное закрытие"))</f>
        <v>Резерв</v>
      </c>
      <c r="D1712" s="527"/>
      <c r="E1712" s="527"/>
      <c r="F1712" s="527"/>
      <c r="G1712" s="527"/>
      <c r="H1712" s="299"/>
      <c r="I1712" s="293">
        <v>5805</v>
      </c>
    </row>
    <row r="1713" spans="1:9" x14ac:dyDescent="0.25">
      <c r="A1713" s="182" t="s">
        <v>4645</v>
      </c>
      <c r="B1713" s="677">
        <v>1711</v>
      </c>
      <c r="C1713" s="546" t="str">
        <f ca="1">IF(H1713="","Резерв",CONCATENATE(INDIRECT(ADDRESS(3+ТС!H1713,2,1,0,"ЗДВ"),FALSE)," - самопроизвольное закрытие"))</f>
        <v>Резерв</v>
      </c>
      <c r="D1713" s="527"/>
      <c r="E1713" s="527"/>
      <c r="F1713" s="527"/>
      <c r="G1713" s="527"/>
      <c r="H1713" s="299"/>
      <c r="I1713" s="293">
        <v>5806</v>
      </c>
    </row>
    <row r="1714" spans="1:9" x14ac:dyDescent="0.25">
      <c r="A1714" s="182" t="s">
        <v>4646</v>
      </c>
      <c r="B1714" s="677">
        <v>1712</v>
      </c>
      <c r="C1714" s="546" t="str">
        <f ca="1">IF(H1714="","Резерв",CONCATENATE(INDIRECT(ADDRESS(3+ТС!H1714,2,1,0,"ЗДВ"),FALSE)," - самопроизвольное закрытие"))</f>
        <v>Резерв</v>
      </c>
      <c r="D1714" s="527"/>
      <c r="E1714" s="527"/>
      <c r="F1714" s="527"/>
      <c r="G1714" s="527"/>
      <c r="H1714" s="299"/>
      <c r="I1714" s="293">
        <v>5807</v>
      </c>
    </row>
    <row r="1715" spans="1:9" x14ac:dyDescent="0.25">
      <c r="A1715" s="182" t="s">
        <v>4647</v>
      </c>
      <c r="B1715" s="677">
        <v>1713</v>
      </c>
      <c r="C1715" s="546" t="str">
        <f ca="1">IF(H1715="","Резерв",CONCATENATE(INDIRECT(ADDRESS(3+ТС!H1715,2,1,0,"ЗДВ"),FALSE)," - самопроизвольное закрытие"))</f>
        <v>Резерв</v>
      </c>
      <c r="D1715" s="527"/>
      <c r="E1715" s="527"/>
      <c r="F1715" s="527"/>
      <c r="G1715" s="527"/>
      <c r="H1715" s="299"/>
      <c r="I1715" s="293">
        <v>5808</v>
      </c>
    </row>
    <row r="1716" spans="1:9" x14ac:dyDescent="0.25">
      <c r="A1716" s="182" t="s">
        <v>4648</v>
      </c>
      <c r="B1716" s="677">
        <v>1714</v>
      </c>
      <c r="C1716" s="546" t="str">
        <f ca="1">IF(H1716="","Резерв",CONCATENATE(INDIRECT(ADDRESS(3+ТС!H1716,2,1,0,"ЗДВ"),FALSE)," - самопроизвольное закрытие"))</f>
        <v>Резерв</v>
      </c>
      <c r="D1716" s="527"/>
      <c r="E1716" s="527"/>
      <c r="F1716" s="527"/>
      <c r="G1716" s="527"/>
      <c r="H1716" s="299"/>
      <c r="I1716" s="293">
        <v>5809</v>
      </c>
    </row>
    <row r="1717" spans="1:9" x14ac:dyDescent="0.25">
      <c r="A1717" s="182" t="s">
        <v>4649</v>
      </c>
      <c r="B1717" s="677">
        <v>1715</v>
      </c>
      <c r="C1717" s="546" t="str">
        <f ca="1">IF(H1717="","Резерв",CONCATENATE(INDIRECT(ADDRESS(3+ТС!H1717,2,1,0,"ЗДВ"),FALSE)," - самопроизвольное закрытие"))</f>
        <v>Резерв</v>
      </c>
      <c r="D1717" s="527"/>
      <c r="E1717" s="527"/>
      <c r="F1717" s="527"/>
      <c r="G1717" s="527"/>
      <c r="H1717" s="299"/>
      <c r="I1717" s="293">
        <v>5810</v>
      </c>
    </row>
    <row r="1718" spans="1:9" x14ac:dyDescent="0.25">
      <c r="A1718" s="182" t="s">
        <v>4650</v>
      </c>
      <c r="B1718" s="677">
        <v>1716</v>
      </c>
      <c r="C1718" s="546" t="str">
        <f ca="1">IF(H1718="","Резерв",CONCATENATE(INDIRECT(ADDRESS(3+ТС!H1718,2,1,0,"ЗДВ"),FALSE)," - самопроизвольное закрытие"))</f>
        <v>Резерв</v>
      </c>
      <c r="D1718" s="527"/>
      <c r="E1718" s="527"/>
      <c r="F1718" s="527"/>
      <c r="G1718" s="527"/>
      <c r="H1718" s="299"/>
      <c r="I1718" s="293">
        <v>5811</v>
      </c>
    </row>
    <row r="1719" spans="1:9" x14ac:dyDescent="0.25">
      <c r="A1719" s="182" t="s">
        <v>4651</v>
      </c>
      <c r="B1719" s="677">
        <v>1717</v>
      </c>
      <c r="C1719" s="546" t="str">
        <f ca="1">IF(H1719="","Резерв",CONCATENATE(INDIRECT(ADDRESS(3+ТС!H1719,2,1,0,"ЗДВ"),FALSE)," - самопроизвольное закрытие"))</f>
        <v>Резерв</v>
      </c>
      <c r="D1719" s="527"/>
      <c r="E1719" s="527"/>
      <c r="F1719" s="527"/>
      <c r="G1719" s="527"/>
      <c r="H1719" s="299"/>
      <c r="I1719" s="293">
        <v>5812</v>
      </c>
    </row>
    <row r="1720" spans="1:9" x14ac:dyDescent="0.25">
      <c r="A1720" s="182" t="s">
        <v>4652</v>
      </c>
      <c r="B1720" s="677">
        <v>1718</v>
      </c>
      <c r="C1720" s="546" t="str">
        <f ca="1">IF(H1720="","Резерв",CONCATENATE(INDIRECT(ADDRESS(3+ТС!H1720,2,1,0,"ЗДВ"),FALSE)," - самопроизвольное закрытие"))</f>
        <v>Резерв</v>
      </c>
      <c r="D1720" s="527"/>
      <c r="E1720" s="527"/>
      <c r="F1720" s="527"/>
      <c r="G1720" s="527"/>
      <c r="H1720" s="299"/>
      <c r="I1720" s="293">
        <v>5813</v>
      </c>
    </row>
    <row r="1721" spans="1:9" x14ac:dyDescent="0.25">
      <c r="A1721" s="182" t="s">
        <v>4653</v>
      </c>
      <c r="B1721" s="677">
        <v>1719</v>
      </c>
      <c r="C1721" s="546" t="str">
        <f ca="1">IF(H1721="","Резерв",CONCATENATE(INDIRECT(ADDRESS(3+ТС!H1721,2,1,0,"ЗДВ"),FALSE)," - самопроизвольное закрытие"))</f>
        <v>Резерв</v>
      </c>
      <c r="D1721" s="527"/>
      <c r="E1721" s="527"/>
      <c r="F1721" s="527"/>
      <c r="G1721" s="527"/>
      <c r="H1721" s="299"/>
      <c r="I1721" s="293">
        <v>5814</v>
      </c>
    </row>
    <row r="1722" spans="1:9" x14ac:dyDescent="0.25">
      <c r="A1722" s="182" t="s">
        <v>4654</v>
      </c>
      <c r="B1722" s="677">
        <v>1720</v>
      </c>
      <c r="C1722" s="546" t="str">
        <f ca="1">IF(H1722="","Резерв",CONCATENATE(INDIRECT(ADDRESS(3+ТС!H1722,2,1,0,"ЗДВ"),FALSE)," - самопроизвольное закрытие"))</f>
        <v>Резерв</v>
      </c>
      <c r="D1722" s="527"/>
      <c r="E1722" s="527"/>
      <c r="F1722" s="527"/>
      <c r="G1722" s="527"/>
      <c r="H1722" s="299"/>
      <c r="I1722" s="293">
        <v>5815</v>
      </c>
    </row>
    <row r="1723" spans="1:9" x14ac:dyDescent="0.25">
      <c r="A1723" s="182" t="s">
        <v>4655</v>
      </c>
      <c r="B1723" s="677">
        <v>1721</v>
      </c>
      <c r="C1723" s="546" t="str">
        <f ca="1">IF(H1723="","Резерв",CONCATENATE(INDIRECT(ADDRESS(3+ТС!H1723,2,1,0,"ЗДВ"),FALSE)," - самопроизвольное закрытие"))</f>
        <v>Резерв</v>
      </c>
      <c r="D1723" s="527"/>
      <c r="E1723" s="527"/>
      <c r="F1723" s="527"/>
      <c r="G1723" s="527"/>
      <c r="H1723" s="299"/>
      <c r="I1723" s="293">
        <v>5816</v>
      </c>
    </row>
    <row r="1724" spans="1:9" x14ac:dyDescent="0.25">
      <c r="A1724" s="182" t="s">
        <v>4656</v>
      </c>
      <c r="B1724" s="677">
        <v>1722</v>
      </c>
      <c r="C1724" s="546" t="str">
        <f ca="1">IF(H1724="","Резерв",CONCATENATE(INDIRECT(ADDRESS(3+ТС!H1724,2,1,0,"ЗДВ"),FALSE)," - самопроизвольное закрытие"))</f>
        <v>Резерв</v>
      </c>
      <c r="D1724" s="527"/>
      <c r="E1724" s="527"/>
      <c r="F1724" s="527"/>
      <c r="G1724" s="527"/>
      <c r="H1724" s="299"/>
      <c r="I1724" s="293">
        <v>5817</v>
      </c>
    </row>
    <row r="1725" spans="1:9" x14ac:dyDescent="0.25">
      <c r="A1725" s="182" t="s">
        <v>4657</v>
      </c>
      <c r="B1725" s="677">
        <v>1723</v>
      </c>
      <c r="C1725" s="546" t="str">
        <f ca="1">IF(H1725="","Резерв",CONCATENATE(INDIRECT(ADDRESS(3+ТС!H1725,2,1,0,"ЗДВ"),FALSE)," - самопроизвольное закрытие"))</f>
        <v>Резерв</v>
      </c>
      <c r="D1725" s="527"/>
      <c r="E1725" s="527"/>
      <c r="F1725" s="527"/>
      <c r="G1725" s="527"/>
      <c r="H1725" s="299"/>
      <c r="I1725" s="293">
        <v>5818</v>
      </c>
    </row>
    <row r="1726" spans="1:9" x14ac:dyDescent="0.25">
      <c r="A1726" s="182" t="s">
        <v>4658</v>
      </c>
      <c r="B1726" s="677">
        <v>1724</v>
      </c>
      <c r="C1726" s="546" t="str">
        <f ca="1">IF(H1726="","Резерв",CONCATENATE(INDIRECT(ADDRESS(3+ТС!H1726,2,1,0,"ЗДВ"),FALSE)," - самопроизвольное закрытие"))</f>
        <v>Резерв</v>
      </c>
      <c r="D1726" s="527"/>
      <c r="E1726" s="527"/>
      <c r="F1726" s="527"/>
      <c r="G1726" s="527"/>
      <c r="H1726" s="299"/>
      <c r="I1726" s="293">
        <v>5819</v>
      </c>
    </row>
    <row r="1727" spans="1:9" x14ac:dyDescent="0.25">
      <c r="A1727" s="182" t="s">
        <v>4659</v>
      </c>
      <c r="B1727" s="677">
        <v>1725</v>
      </c>
      <c r="C1727" s="546" t="str">
        <f ca="1">IF(H1727="","Резерв",CONCATENATE(INDIRECT(ADDRESS(3+ТС!H1727,2,1,0,"ЗДВ"),FALSE)," - самопроизвольное закрытие"))</f>
        <v>Резерв</v>
      </c>
      <c r="D1727" s="527"/>
      <c r="E1727" s="527"/>
      <c r="F1727" s="527"/>
      <c r="G1727" s="527"/>
      <c r="H1727" s="299"/>
      <c r="I1727" s="293">
        <v>5820</v>
      </c>
    </row>
    <row r="1728" spans="1:9" x14ac:dyDescent="0.25">
      <c r="A1728" s="182" t="s">
        <v>4660</v>
      </c>
      <c r="B1728" s="677">
        <v>1726</v>
      </c>
      <c r="C1728" s="546" t="str">
        <f ca="1">IF(H1728="","Резерв",CONCATENATE(INDIRECT(ADDRESS(3+ТС!H1728,2,1,0,"ЗДВ"),FALSE)," - самопроизвольное закрытие"))</f>
        <v>Резерв</v>
      </c>
      <c r="D1728" s="527"/>
      <c r="E1728" s="527"/>
      <c r="F1728" s="527"/>
      <c r="G1728" s="527"/>
      <c r="H1728" s="299"/>
      <c r="I1728" s="293">
        <v>5821</v>
      </c>
    </row>
    <row r="1729" spans="1:9" x14ac:dyDescent="0.25">
      <c r="A1729" s="182" t="s">
        <v>4661</v>
      </c>
      <c r="B1729" s="677">
        <v>1727</v>
      </c>
      <c r="C1729" s="546" t="str">
        <f ca="1">IF(H1729="","Резерв",CONCATENATE(INDIRECT(ADDRESS(3+ТС!H1729,2,1,0,"ЗДВ"),FALSE)," - самопроизвольное закрытие"))</f>
        <v>Резерв</v>
      </c>
      <c r="D1729" s="527"/>
      <c r="E1729" s="527"/>
      <c r="F1729" s="527"/>
      <c r="G1729" s="527"/>
      <c r="H1729" s="299"/>
      <c r="I1729" s="293">
        <v>5822</v>
      </c>
    </row>
    <row r="1730" spans="1:9" x14ac:dyDescent="0.25">
      <c r="A1730" s="182" t="s">
        <v>4662</v>
      </c>
      <c r="B1730" s="677">
        <v>1728</v>
      </c>
      <c r="C1730" s="546" t="str">
        <f ca="1">IF(H1730="","Резерв",CONCATENATE(INDIRECT(ADDRESS(3+ТС!H1730,2,1,0,"ЗДВ"),FALSE)," - самопроизвольное закрытие"))</f>
        <v>Резерв</v>
      </c>
      <c r="D1730" s="527"/>
      <c r="E1730" s="527"/>
      <c r="F1730" s="527"/>
      <c r="G1730" s="527"/>
      <c r="H1730" s="299"/>
      <c r="I1730" s="293">
        <v>5823</v>
      </c>
    </row>
    <row r="1731" spans="1:9" x14ac:dyDescent="0.25">
      <c r="A1731" s="182" t="s">
        <v>4663</v>
      </c>
      <c r="B1731" s="677">
        <v>1729</v>
      </c>
      <c r="C1731" s="546" t="str">
        <f ca="1">IF(H1731="","Резерв",CONCATENATE(INDIRECT(ADDRESS(3+ТС!H1731,2,1,0,"ЗДВ"),FALSE)," - самопроизвольное закрытие"))</f>
        <v>Резерв</v>
      </c>
      <c r="D1731" s="527"/>
      <c r="E1731" s="527"/>
      <c r="F1731" s="527"/>
      <c r="G1731" s="527"/>
      <c r="H1731" s="299"/>
      <c r="I1731" s="293">
        <v>5824</v>
      </c>
    </row>
    <row r="1732" spans="1:9" x14ac:dyDescent="0.25">
      <c r="A1732" s="182" t="s">
        <v>4664</v>
      </c>
      <c r="B1732" s="677">
        <v>1730</v>
      </c>
      <c r="C1732" s="546" t="str">
        <f ca="1">IF(H1732="","Резерв",CONCATENATE(INDIRECT(ADDRESS(3+ТС!H1732,2,1,0,"ЗДВ"),FALSE)," - самопроизвольное закрытие"))</f>
        <v>Резерв</v>
      </c>
      <c r="D1732" s="527"/>
      <c r="E1732" s="527"/>
      <c r="F1732" s="527"/>
      <c r="G1732" s="527"/>
      <c r="H1732" s="299"/>
      <c r="I1732" s="293">
        <v>5825</v>
      </c>
    </row>
    <row r="1733" spans="1:9" x14ac:dyDescent="0.25">
      <c r="A1733" s="182" t="s">
        <v>4665</v>
      </c>
      <c r="B1733" s="677">
        <v>1731</v>
      </c>
      <c r="C1733" s="546" t="str">
        <f ca="1">IF(H1733="","Резерв",CONCATENATE(INDIRECT(ADDRESS(3+ТС!H1733,2,1,0,"ЗДВ"),FALSE)," - самопроизвольное закрытие"))</f>
        <v>Резерв</v>
      </c>
      <c r="D1733" s="527"/>
      <c r="E1733" s="527"/>
      <c r="F1733" s="527"/>
      <c r="G1733" s="527"/>
      <c r="H1733" s="299"/>
      <c r="I1733" s="293">
        <v>5826</v>
      </c>
    </row>
    <row r="1734" spans="1:9" x14ac:dyDescent="0.25">
      <c r="A1734" s="182" t="s">
        <v>4666</v>
      </c>
      <c r="B1734" s="677">
        <v>1732</v>
      </c>
      <c r="C1734" s="546" t="str">
        <f ca="1">IF(H1734="","Резерв",CONCATENATE(INDIRECT(ADDRESS(3+ТС!H1734,2,1,0,"ЗДВ"),FALSE)," - самопроизвольное закрытие"))</f>
        <v>Резерв</v>
      </c>
      <c r="D1734" s="527"/>
      <c r="E1734" s="527"/>
      <c r="F1734" s="527"/>
      <c r="G1734" s="527"/>
      <c r="H1734" s="299"/>
      <c r="I1734" s="293">
        <v>5827</v>
      </c>
    </row>
    <row r="1735" spans="1:9" x14ac:dyDescent="0.25">
      <c r="A1735" s="182" t="s">
        <v>4667</v>
      </c>
      <c r="B1735" s="677">
        <v>1733</v>
      </c>
      <c r="C1735" s="546" t="str">
        <f ca="1">IF(H1735="","Резерв",CONCATENATE(INDIRECT(ADDRESS(3+ТС!H1735,2,1,0,"ЗДВ"),FALSE)," - самопроизвольное закрытие"))</f>
        <v>Резерв</v>
      </c>
      <c r="D1735" s="527"/>
      <c r="E1735" s="527"/>
      <c r="F1735" s="527"/>
      <c r="G1735" s="527"/>
      <c r="H1735" s="299"/>
      <c r="I1735" s="293">
        <v>5828</v>
      </c>
    </row>
    <row r="1736" spans="1:9" x14ac:dyDescent="0.25">
      <c r="A1736" s="182" t="s">
        <v>4668</v>
      </c>
      <c r="B1736" s="677">
        <v>1734</v>
      </c>
      <c r="C1736" s="546" t="str">
        <f ca="1">IF(H1736="","Резерв",CONCATENATE(INDIRECT(ADDRESS(3+ТС!H1736,2,1,0,"ЗДВ"),FALSE)," - самопроизвольное закрытие"))</f>
        <v>Резерв</v>
      </c>
      <c r="D1736" s="527"/>
      <c r="E1736" s="527"/>
      <c r="F1736" s="527"/>
      <c r="G1736" s="527"/>
      <c r="H1736" s="299"/>
      <c r="I1736" s="293">
        <v>5829</v>
      </c>
    </row>
    <row r="1737" spans="1:9" x14ac:dyDescent="0.25">
      <c r="A1737" s="182" t="s">
        <v>4669</v>
      </c>
      <c r="B1737" s="677">
        <v>1735</v>
      </c>
      <c r="C1737" s="546" t="str">
        <f ca="1">IF(H1737="","Резерв",CONCATENATE(INDIRECT(ADDRESS(3+ТС!H1737,2,1,0,"ЗДВ"),FALSE)," - самопроизвольное закрытие"))</f>
        <v>Резерв</v>
      </c>
      <c r="D1737" s="527"/>
      <c r="E1737" s="527"/>
      <c r="F1737" s="527"/>
      <c r="G1737" s="527"/>
      <c r="H1737" s="299"/>
      <c r="I1737" s="293">
        <v>5830</v>
      </c>
    </row>
    <row r="1738" spans="1:9" x14ac:dyDescent="0.25">
      <c r="A1738" s="182" t="s">
        <v>4670</v>
      </c>
      <c r="B1738" s="677">
        <v>1736</v>
      </c>
      <c r="C1738" s="546" t="str">
        <f ca="1">IF(H1738="","Резерв",CONCATENATE(INDIRECT(ADDRESS(3+ТС!H1738,2,1,0,"ЗДВ"),FALSE)," - самопроизвольное закрытие"))</f>
        <v>Резерв</v>
      </c>
      <c r="D1738" s="527"/>
      <c r="E1738" s="527"/>
      <c r="F1738" s="527"/>
      <c r="G1738" s="527"/>
      <c r="H1738" s="299"/>
      <c r="I1738" s="293">
        <v>5831</v>
      </c>
    </row>
    <row r="1739" spans="1:9" x14ac:dyDescent="0.25">
      <c r="A1739" s="182" t="s">
        <v>4671</v>
      </c>
      <c r="B1739" s="677">
        <v>1737</v>
      </c>
      <c r="C1739" s="546" t="str">
        <f ca="1">IF(H1739="","Резерв",CONCATENATE(INDIRECT(ADDRESS(3+ТС!H1739,2,1,0,"ЗДВ"),FALSE)," - самопроизвольное закрытие"))</f>
        <v>Резерв</v>
      </c>
      <c r="D1739" s="527"/>
      <c r="E1739" s="527"/>
      <c r="F1739" s="527"/>
      <c r="G1739" s="527"/>
      <c r="H1739" s="299"/>
      <c r="I1739" s="293">
        <v>5832</v>
      </c>
    </row>
    <row r="1740" spans="1:9" x14ac:dyDescent="0.25">
      <c r="A1740" s="182" t="s">
        <v>4672</v>
      </c>
      <c r="B1740" s="677">
        <v>1738</v>
      </c>
      <c r="C1740" s="546" t="str">
        <f ca="1">IF(H1740="","Резерв",CONCATENATE(INDIRECT(ADDRESS(3+ТС!H1740,2,1,0,"ЗДВ"),FALSE)," - самопроизвольное закрытие"))</f>
        <v>Резерв</v>
      </c>
      <c r="D1740" s="527"/>
      <c r="E1740" s="527"/>
      <c r="F1740" s="527"/>
      <c r="G1740" s="527"/>
      <c r="H1740" s="299"/>
      <c r="I1740" s="293">
        <v>5833</v>
      </c>
    </row>
    <row r="1741" spans="1:9" x14ac:dyDescent="0.25">
      <c r="A1741" s="182" t="s">
        <v>4673</v>
      </c>
      <c r="B1741" s="677">
        <v>1739</v>
      </c>
      <c r="C1741" s="546" t="str">
        <f ca="1">IF(H1741="","Резерв",CONCATENATE(INDIRECT(ADDRESS(3+ТС!H1741,2,1,0,"ЗДВ"),FALSE)," - самопроизвольное закрытие"))</f>
        <v>Резерв</v>
      </c>
      <c r="D1741" s="527"/>
      <c r="E1741" s="527"/>
      <c r="F1741" s="527"/>
      <c r="G1741" s="527"/>
      <c r="H1741" s="299"/>
      <c r="I1741" s="293">
        <v>5834</v>
      </c>
    </row>
    <row r="1742" spans="1:9" x14ac:dyDescent="0.25">
      <c r="A1742" s="182" t="s">
        <v>4674</v>
      </c>
      <c r="B1742" s="677">
        <v>1740</v>
      </c>
      <c r="C1742" s="546" t="str">
        <f ca="1">IF(H1742="","Резерв",CONCATENATE(INDIRECT(ADDRESS(3+ТС!H1742,2,1,0,"ЗДВ"),FALSE)," - самопроизвольное закрытие"))</f>
        <v>Резерв</v>
      </c>
      <c r="D1742" s="527"/>
      <c r="E1742" s="527"/>
      <c r="F1742" s="527"/>
      <c r="G1742" s="527"/>
      <c r="H1742" s="299"/>
      <c r="I1742" s="293">
        <v>5835</v>
      </c>
    </row>
    <row r="1743" spans="1:9" x14ac:dyDescent="0.25">
      <c r="A1743" s="182" t="s">
        <v>4675</v>
      </c>
      <c r="B1743" s="677">
        <v>1741</v>
      </c>
      <c r="C1743" s="546" t="str">
        <f ca="1">IF(H1743="","Резерв",CONCATENATE(INDIRECT(ADDRESS(3+ТС!H1743,2,1,0,"ЗДВ"),FALSE)," - самопроизвольное закрытие"))</f>
        <v>Резерв</v>
      </c>
      <c r="D1743" s="527"/>
      <c r="E1743" s="527"/>
      <c r="F1743" s="527"/>
      <c r="G1743" s="527"/>
      <c r="H1743" s="299"/>
      <c r="I1743" s="293">
        <v>5836</v>
      </c>
    </row>
    <row r="1744" spans="1:9" x14ac:dyDescent="0.25">
      <c r="A1744" s="182" t="s">
        <v>4676</v>
      </c>
      <c r="B1744" s="677">
        <v>1742</v>
      </c>
      <c r="C1744" s="546" t="str">
        <f ca="1">IF(H1744="","Резерв",CONCATENATE(INDIRECT(ADDRESS(3+ТС!H1744,2,1,0,"ЗДВ"),FALSE)," - самопроизвольное закрытие"))</f>
        <v>Резерв</v>
      </c>
      <c r="D1744" s="527"/>
      <c r="E1744" s="527"/>
      <c r="F1744" s="527"/>
      <c r="G1744" s="527"/>
      <c r="H1744" s="299"/>
      <c r="I1744" s="293">
        <v>5837</v>
      </c>
    </row>
    <row r="1745" spans="1:9" x14ac:dyDescent="0.25">
      <c r="A1745" s="182" t="s">
        <v>4677</v>
      </c>
      <c r="B1745" s="677">
        <v>1743</v>
      </c>
      <c r="C1745" s="546" t="str">
        <f ca="1">IF(H1745="","Резерв",CONCATENATE(INDIRECT(ADDRESS(3+ТС!H1745,2,1,0,"ЗДВ"),FALSE)," - самопроизвольное закрытие"))</f>
        <v>Резерв</v>
      </c>
      <c r="D1745" s="527"/>
      <c r="E1745" s="527"/>
      <c r="F1745" s="527"/>
      <c r="G1745" s="527"/>
      <c r="H1745" s="299"/>
      <c r="I1745" s="293">
        <v>5838</v>
      </c>
    </row>
    <row r="1746" spans="1:9" x14ac:dyDescent="0.25">
      <c r="A1746" s="182" t="s">
        <v>4678</v>
      </c>
      <c r="B1746" s="677">
        <v>1744</v>
      </c>
      <c r="C1746" s="546" t="str">
        <f ca="1">IF(H1746="","Резерв",CONCATENATE(INDIRECT(ADDRESS(3+ТС!H1746,2,1,0,"ЗДВ"),FALSE)," - самопроизвольное закрытие"))</f>
        <v>Резерв</v>
      </c>
      <c r="D1746" s="527"/>
      <c r="E1746" s="527"/>
      <c r="F1746" s="527"/>
      <c r="G1746" s="527"/>
      <c r="H1746" s="299"/>
      <c r="I1746" s="293">
        <v>5839</v>
      </c>
    </row>
    <row r="1747" spans="1:9" x14ac:dyDescent="0.25">
      <c r="A1747" s="182" t="s">
        <v>4679</v>
      </c>
      <c r="B1747" s="677">
        <v>1745</v>
      </c>
      <c r="C1747" s="546" t="str">
        <f ca="1">IF(H1747="","Резерв",CONCATENATE(INDIRECT(ADDRESS(3+ТС!H1747,2,1,0,"ЗДВ"),FALSE)," - самопроизвольное закрытие"))</f>
        <v>Резерв</v>
      </c>
      <c r="D1747" s="527"/>
      <c r="E1747" s="527"/>
      <c r="F1747" s="527"/>
      <c r="G1747" s="527"/>
      <c r="H1747" s="299"/>
      <c r="I1747" s="293">
        <v>5840</v>
      </c>
    </row>
    <row r="1748" spans="1:9" x14ac:dyDescent="0.25">
      <c r="A1748" s="182" t="s">
        <v>4680</v>
      </c>
      <c r="B1748" s="677">
        <v>1746</v>
      </c>
      <c r="C1748" s="546" t="str">
        <f ca="1">IF(H1748="","Резерв",CONCATENATE(INDIRECT(ADDRESS(3+ТС!H1748,2,1,0,"ЗДВ"),FALSE)," - самопроизвольное закрытие"))</f>
        <v>Резерв</v>
      </c>
      <c r="D1748" s="527"/>
      <c r="E1748" s="527"/>
      <c r="F1748" s="527"/>
      <c r="G1748" s="527"/>
      <c r="H1748" s="299"/>
      <c r="I1748" s="293">
        <v>5841</v>
      </c>
    </row>
    <row r="1749" spans="1:9" x14ac:dyDescent="0.25">
      <c r="A1749" s="182" t="s">
        <v>4681</v>
      </c>
      <c r="B1749" s="677">
        <v>1747</v>
      </c>
      <c r="C1749" s="546" t="str">
        <f ca="1">IF(H1749="","Резерв",CONCATENATE(INDIRECT(ADDRESS(3+ТС!H1749,2,1,0,"ЗДВ"),FALSE)," - самопроизвольное закрытие"))</f>
        <v>Резерв</v>
      </c>
      <c r="D1749" s="527"/>
      <c r="E1749" s="527"/>
      <c r="F1749" s="527"/>
      <c r="G1749" s="527"/>
      <c r="H1749" s="299"/>
      <c r="I1749" s="293">
        <v>5842</v>
      </c>
    </row>
    <row r="1750" spans="1:9" x14ac:dyDescent="0.25">
      <c r="A1750" s="182" t="s">
        <v>4682</v>
      </c>
      <c r="B1750" s="677">
        <v>1748</v>
      </c>
      <c r="C1750" s="546" t="str">
        <f ca="1">IF(H1750="","Резерв",CONCATENATE(INDIRECT(ADDRESS(3+ТС!H1750,2,1,0,"ЗДВ"),FALSE)," - самопроизвольное закрытие"))</f>
        <v>Резерв</v>
      </c>
      <c r="D1750" s="527"/>
      <c r="E1750" s="527"/>
      <c r="F1750" s="527"/>
      <c r="G1750" s="527"/>
      <c r="H1750" s="299"/>
      <c r="I1750" s="293">
        <v>5843</v>
      </c>
    </row>
    <row r="1751" spans="1:9" x14ac:dyDescent="0.25">
      <c r="A1751" s="182" t="s">
        <v>4683</v>
      </c>
      <c r="B1751" s="677">
        <v>1749</v>
      </c>
      <c r="C1751" s="546" t="str">
        <f ca="1">IF(H1751="","Резерв",CONCATENATE(INDIRECT(ADDRESS(3+ТС!H1751,2,1,0,"ЗДВ"),FALSE)," - самопроизвольное закрытие"))</f>
        <v>Резерв</v>
      </c>
      <c r="D1751" s="527"/>
      <c r="E1751" s="527"/>
      <c r="F1751" s="527"/>
      <c r="G1751" s="527"/>
      <c r="H1751" s="299"/>
      <c r="I1751" s="293">
        <v>5844</v>
      </c>
    </row>
    <row r="1752" spans="1:9" x14ac:dyDescent="0.25">
      <c r="A1752" s="182" t="s">
        <v>4684</v>
      </c>
      <c r="B1752" s="677">
        <v>1750</v>
      </c>
      <c r="C1752" s="546" t="str">
        <f ca="1">IF(H1752="","Резерв",CONCATENATE(INDIRECT(ADDRESS(3+ТС!H1752,2,1,0,"ЗДВ"),FALSE)," - самопроизвольное закрытие"))</f>
        <v>Резерв</v>
      </c>
      <c r="D1752" s="527"/>
      <c r="E1752" s="527"/>
      <c r="F1752" s="527"/>
      <c r="G1752" s="527"/>
      <c r="H1752" s="299"/>
      <c r="I1752" s="293">
        <v>5845</v>
      </c>
    </row>
    <row r="1753" spans="1:9" x14ac:dyDescent="0.25">
      <c r="A1753" s="182" t="s">
        <v>4685</v>
      </c>
      <c r="B1753" s="677">
        <v>1751</v>
      </c>
      <c r="C1753" s="546" t="str">
        <f ca="1">IF(H1753="","Резерв",CONCATENATE(INDIRECT(ADDRESS(3+ТС!H1753,2,1,0,"ЗДВ"),FALSE)," - самопроизвольное закрытие"))</f>
        <v>Резерв</v>
      </c>
      <c r="D1753" s="527"/>
      <c r="E1753" s="527"/>
      <c r="F1753" s="527"/>
      <c r="G1753" s="527"/>
      <c r="H1753" s="299"/>
      <c r="I1753" s="293">
        <v>5846</v>
      </c>
    </row>
    <row r="1754" spans="1:9" x14ac:dyDescent="0.25">
      <c r="A1754" s="182" t="s">
        <v>4686</v>
      </c>
      <c r="B1754" s="677">
        <v>1752</v>
      </c>
      <c r="C1754" s="546" t="str">
        <f ca="1">IF(H1754="","Резерв",CONCATENATE(INDIRECT(ADDRESS(3+ТС!H1754,2,1,0,"ЗДВ"),FALSE)," - самопроизвольное закрытие"))</f>
        <v>Резерв</v>
      </c>
      <c r="D1754" s="527"/>
      <c r="E1754" s="527"/>
      <c r="F1754" s="527"/>
      <c r="G1754" s="527"/>
      <c r="H1754" s="299"/>
      <c r="I1754" s="293">
        <v>5847</v>
      </c>
    </row>
    <row r="1755" spans="1:9" x14ac:dyDescent="0.25">
      <c r="A1755" s="182" t="s">
        <v>4687</v>
      </c>
      <c r="B1755" s="677">
        <v>1753</v>
      </c>
      <c r="C1755" s="546" t="str">
        <f ca="1">IF(H1755="","Резерв",CONCATENATE(INDIRECT(ADDRESS(3+ТС!H1755,2,1,0,"ЗДВ"),FALSE)," - самопроизвольное закрытие"))</f>
        <v>Резерв</v>
      </c>
      <c r="D1755" s="527"/>
      <c r="E1755" s="527"/>
      <c r="F1755" s="527"/>
      <c r="G1755" s="527"/>
      <c r="H1755" s="299"/>
      <c r="I1755" s="293">
        <v>5848</v>
      </c>
    </row>
    <row r="1756" spans="1:9" x14ac:dyDescent="0.25">
      <c r="A1756" s="182" t="s">
        <v>4688</v>
      </c>
      <c r="B1756" s="677">
        <v>1754</v>
      </c>
      <c r="C1756" s="546" t="str">
        <f ca="1">IF(H1756="","Резерв",CONCATENATE(INDIRECT(ADDRESS(3+ТС!H1756,2,1,0,"ЗДВ"),FALSE)," - самопроизвольное закрытие"))</f>
        <v>Резерв</v>
      </c>
      <c r="D1756" s="527"/>
      <c r="E1756" s="527"/>
      <c r="F1756" s="527"/>
      <c r="G1756" s="527"/>
      <c r="H1756" s="299"/>
      <c r="I1756" s="293">
        <v>5849</v>
      </c>
    </row>
    <row r="1757" spans="1:9" x14ac:dyDescent="0.25">
      <c r="A1757" s="182" t="s">
        <v>4689</v>
      </c>
      <c r="B1757" s="677">
        <v>1755</v>
      </c>
      <c r="C1757" s="546" t="str">
        <f ca="1">IF(H1757="","Резерв",CONCATENATE(INDIRECT(ADDRESS(3+ТС!H1757,2,1,0,"ЗДВ"),FALSE)," - самопроизвольное закрытие"))</f>
        <v>Резерв</v>
      </c>
      <c r="D1757" s="527"/>
      <c r="E1757" s="527"/>
      <c r="F1757" s="527"/>
      <c r="G1757" s="527"/>
      <c r="H1757" s="299"/>
      <c r="I1757" s="293">
        <v>5850</v>
      </c>
    </row>
    <row r="1758" spans="1:9" x14ac:dyDescent="0.25">
      <c r="A1758" s="182" t="s">
        <v>4690</v>
      </c>
      <c r="B1758" s="677">
        <v>1756</v>
      </c>
      <c r="C1758" s="546" t="str">
        <f ca="1">IF(H1758="","Резерв",CONCATENATE(INDIRECT(ADDRESS(3+ТС!H1758,2,1,0,"ЗДВ"),FALSE)," - самопроизвольное закрытие"))</f>
        <v>Резерв</v>
      </c>
      <c r="D1758" s="527"/>
      <c r="E1758" s="527"/>
      <c r="F1758" s="527"/>
      <c r="G1758" s="527"/>
      <c r="H1758" s="299"/>
      <c r="I1758" s="293">
        <v>5851</v>
      </c>
    </row>
    <row r="1759" spans="1:9" x14ac:dyDescent="0.25">
      <c r="A1759" s="182" t="s">
        <v>4691</v>
      </c>
      <c r="B1759" s="677">
        <v>1757</v>
      </c>
      <c r="C1759" s="546" t="str">
        <f ca="1">IF(H1759="","Резерв",CONCATENATE(INDIRECT(ADDRESS(3+ТС!H1759,2,1,0,"ЗДВ"),FALSE)," - самопроизвольное закрытие"))</f>
        <v>Резерв</v>
      </c>
      <c r="D1759" s="527"/>
      <c r="E1759" s="527"/>
      <c r="F1759" s="527"/>
      <c r="G1759" s="527"/>
      <c r="H1759" s="299"/>
      <c r="I1759" s="293">
        <v>5852</v>
      </c>
    </row>
    <row r="1760" spans="1:9" x14ac:dyDescent="0.25">
      <c r="A1760" s="182" t="s">
        <v>4692</v>
      </c>
      <c r="B1760" s="677">
        <v>1758</v>
      </c>
      <c r="C1760" s="546" t="str">
        <f ca="1">IF(H1760="","Резерв",CONCATENATE(INDIRECT(ADDRESS(3+ТС!H1760,2,1,0,"ЗДВ"),FALSE)," - самопроизвольное закрытие"))</f>
        <v>Резерв</v>
      </c>
      <c r="D1760" s="527"/>
      <c r="E1760" s="527"/>
      <c r="F1760" s="527"/>
      <c r="G1760" s="527"/>
      <c r="H1760" s="299"/>
      <c r="I1760" s="293">
        <v>5853</v>
      </c>
    </row>
    <row r="1761" spans="1:9" x14ac:dyDescent="0.25">
      <c r="A1761" s="182" t="s">
        <v>4693</v>
      </c>
      <c r="B1761" s="677">
        <v>1759</v>
      </c>
      <c r="C1761" s="546" t="str">
        <f ca="1">IF(H1761="","Резерв",CONCATENATE(INDIRECT(ADDRESS(3+ТС!H1761,2,1,0,"ЗДВ"),FALSE)," - самопроизвольное закрытие"))</f>
        <v>Резерв</v>
      </c>
      <c r="D1761" s="527"/>
      <c r="E1761" s="527"/>
      <c r="F1761" s="527"/>
      <c r="G1761" s="527"/>
      <c r="H1761" s="299"/>
      <c r="I1761" s="293">
        <v>5854</v>
      </c>
    </row>
    <row r="1762" spans="1:9" x14ac:dyDescent="0.25">
      <c r="A1762" s="182" t="s">
        <v>4694</v>
      </c>
      <c r="B1762" s="677">
        <v>1760</v>
      </c>
      <c r="C1762" s="546" t="str">
        <f ca="1">IF(H1762="","Резерв",CONCATENATE(INDIRECT(ADDRESS(3+ТС!H1762,2,1,0,"ЗДВ"),FALSE)," - самопроизвольное закрытие"))</f>
        <v>Резерв</v>
      </c>
      <c r="D1762" s="527"/>
      <c r="E1762" s="527"/>
      <c r="F1762" s="527"/>
      <c r="G1762" s="527"/>
      <c r="H1762" s="299"/>
      <c r="I1762" s="293">
        <v>5855</v>
      </c>
    </row>
    <row r="1763" spans="1:9" x14ac:dyDescent="0.25">
      <c r="A1763" s="182" t="s">
        <v>4695</v>
      </c>
      <c r="B1763" s="677">
        <v>1761</v>
      </c>
      <c r="C1763" s="546" t="str">
        <f ca="1">IF(H1763="","Резерв",CONCATENATE(INDIRECT(ADDRESS(3+ТС!H1763,2,1,0,"ЗДВ"),FALSE)," - самопроизвольное закрытие"))</f>
        <v>Резерв</v>
      </c>
      <c r="D1763" s="527"/>
      <c r="E1763" s="527"/>
      <c r="F1763" s="527"/>
      <c r="G1763" s="527"/>
      <c r="H1763" s="299"/>
      <c r="I1763" s="293">
        <v>5856</v>
      </c>
    </row>
    <row r="1764" spans="1:9" x14ac:dyDescent="0.25">
      <c r="A1764" s="182" t="s">
        <v>4696</v>
      </c>
      <c r="B1764" s="677">
        <v>1762</v>
      </c>
      <c r="C1764" s="546" t="str">
        <f ca="1">IF(H1764="","Резерв",CONCATENATE(INDIRECT(ADDRESS(3+ТС!H1764,2,1,0,"ЗДВ"),FALSE)," - самопроизвольное закрытие"))</f>
        <v>Резерв</v>
      </c>
      <c r="D1764" s="527"/>
      <c r="E1764" s="527"/>
      <c r="F1764" s="527"/>
      <c r="G1764" s="527"/>
      <c r="H1764" s="299"/>
      <c r="I1764" s="293">
        <v>5857</v>
      </c>
    </row>
    <row r="1765" spans="1:9" x14ac:dyDescent="0.25">
      <c r="A1765" s="182" t="s">
        <v>4697</v>
      </c>
      <c r="B1765" s="677">
        <v>1763</v>
      </c>
      <c r="C1765" s="546" t="str">
        <f ca="1">IF(H1765="","Резерв",CONCATENATE(INDIRECT(ADDRESS(3+ТС!H1765,2,1,0,"ЗДВ"),FALSE)," - самопроизвольное закрытие"))</f>
        <v>Резерв</v>
      </c>
      <c r="D1765" s="527"/>
      <c r="E1765" s="527"/>
      <c r="F1765" s="527"/>
      <c r="G1765" s="527"/>
      <c r="H1765" s="299"/>
      <c r="I1765" s="293">
        <v>5858</v>
      </c>
    </row>
    <row r="1766" spans="1:9" x14ac:dyDescent="0.25">
      <c r="A1766" s="182" t="s">
        <v>4698</v>
      </c>
      <c r="B1766" s="677">
        <v>1764</v>
      </c>
      <c r="C1766" s="546" t="str">
        <f ca="1">IF(H1766="","Резерв",CONCATENATE(INDIRECT(ADDRESS(3+ТС!H1766,2,1,0,"ЗДВ"),FALSE)," - самопроизвольное закрытие"))</f>
        <v>Резерв</v>
      </c>
      <c r="D1766" s="527"/>
      <c r="E1766" s="527"/>
      <c r="F1766" s="527"/>
      <c r="G1766" s="527"/>
      <c r="H1766" s="299"/>
      <c r="I1766" s="293">
        <v>5859</v>
      </c>
    </row>
    <row r="1767" spans="1:9" x14ac:dyDescent="0.25">
      <c r="A1767" s="182" t="s">
        <v>4699</v>
      </c>
      <c r="B1767" s="677">
        <v>1765</v>
      </c>
      <c r="C1767" s="546" t="str">
        <f ca="1">IF(H1767="","Резерв",CONCATENATE(INDIRECT(ADDRESS(3+ТС!H1767,2,1,0,"ЗДВ"),FALSE)," - самопроизвольное закрытие"))</f>
        <v>Резерв</v>
      </c>
      <c r="D1767" s="527"/>
      <c r="E1767" s="527"/>
      <c r="F1767" s="527"/>
      <c r="G1767" s="527"/>
      <c r="H1767" s="299"/>
      <c r="I1767" s="293">
        <v>5860</v>
      </c>
    </row>
    <row r="1768" spans="1:9" x14ac:dyDescent="0.25">
      <c r="A1768" s="182" t="s">
        <v>4700</v>
      </c>
      <c r="B1768" s="677">
        <v>1766</v>
      </c>
      <c r="C1768" s="546" t="str">
        <f ca="1">IF(H1768="","Резерв",CONCATENATE(INDIRECT(ADDRESS(3+ТС!H1768,2,1,0,"ЗДВ"),FALSE)," - самопроизвольное закрытие"))</f>
        <v>Резерв</v>
      </c>
      <c r="D1768" s="527"/>
      <c r="E1768" s="527"/>
      <c r="F1768" s="527"/>
      <c r="G1768" s="527"/>
      <c r="H1768" s="299"/>
      <c r="I1768" s="293">
        <v>5861</v>
      </c>
    </row>
    <row r="1769" spans="1:9" x14ac:dyDescent="0.25">
      <c r="A1769" s="182" t="s">
        <v>4701</v>
      </c>
      <c r="B1769" s="677">
        <v>1767</v>
      </c>
      <c r="C1769" s="546" t="str">
        <f ca="1">IF(H1769="","Резерв",CONCATENATE(INDIRECT(ADDRESS(3+ТС!H1769,2,1,0,"ЗДВ"),FALSE)," - самопроизвольное закрытие"))</f>
        <v>Резерв</v>
      </c>
      <c r="D1769" s="527"/>
      <c r="E1769" s="527"/>
      <c r="F1769" s="527"/>
      <c r="G1769" s="527"/>
      <c r="H1769" s="299"/>
      <c r="I1769" s="293">
        <v>5862</v>
      </c>
    </row>
    <row r="1770" spans="1:9" x14ac:dyDescent="0.25">
      <c r="A1770" s="182" t="s">
        <v>4702</v>
      </c>
      <c r="B1770" s="677">
        <v>1768</v>
      </c>
      <c r="C1770" s="546" t="str">
        <f ca="1">IF(H1770="","Резерв",CONCATENATE(INDIRECT(ADDRESS(3+ТС!H1770,2,1,0,"ЗДВ"),FALSE)," - самопроизвольное закрытие"))</f>
        <v>Резерв</v>
      </c>
      <c r="D1770" s="527"/>
      <c r="E1770" s="527"/>
      <c r="F1770" s="527"/>
      <c r="G1770" s="527"/>
      <c r="H1770" s="299"/>
      <c r="I1770" s="293">
        <v>5863</v>
      </c>
    </row>
    <row r="1771" spans="1:9" x14ac:dyDescent="0.25">
      <c r="A1771" s="182" t="s">
        <v>4703</v>
      </c>
      <c r="B1771" s="677">
        <v>1769</v>
      </c>
      <c r="C1771" s="546" t="str">
        <f ca="1">IF(H1771="","Резерв",CONCATENATE(INDIRECT(ADDRESS(3+ТС!H1771,2,1,0,"ЗДВ"),FALSE)," - самопроизвольное закрытие"))</f>
        <v>Резерв</v>
      </c>
      <c r="D1771" s="527"/>
      <c r="E1771" s="527"/>
      <c r="F1771" s="527"/>
      <c r="G1771" s="527"/>
      <c r="H1771" s="299"/>
      <c r="I1771" s="293">
        <v>5864</v>
      </c>
    </row>
    <row r="1772" spans="1:9" x14ac:dyDescent="0.25">
      <c r="A1772" s="182" t="s">
        <v>4704</v>
      </c>
      <c r="B1772" s="677">
        <v>1770</v>
      </c>
      <c r="C1772" s="546" t="str">
        <f ca="1">IF(H1772="","Резерв",CONCATENATE(INDIRECT(ADDRESS(3+ТС!H1772,2,1,0,"ЗДВ"),FALSE)," - самопроизвольное закрытие"))</f>
        <v>Резерв</v>
      </c>
      <c r="D1772" s="527"/>
      <c r="E1772" s="527"/>
      <c r="F1772" s="527"/>
      <c r="G1772" s="527"/>
      <c r="H1772" s="299"/>
      <c r="I1772" s="293">
        <v>5865</v>
      </c>
    </row>
    <row r="1773" spans="1:9" x14ac:dyDescent="0.25">
      <c r="A1773" s="182" t="s">
        <v>4705</v>
      </c>
      <c r="B1773" s="677">
        <v>1771</v>
      </c>
      <c r="C1773" s="546" t="str">
        <f ca="1">IF(H1773="","Резерв",CONCATENATE(INDIRECT(ADDRESS(3+ТС!H1773,2,1,0,"ЗДВ"),FALSE)," - самопроизвольное закрытие"))</f>
        <v>Резерв</v>
      </c>
      <c r="D1773" s="527"/>
      <c r="E1773" s="527"/>
      <c r="F1773" s="527"/>
      <c r="G1773" s="527"/>
      <c r="H1773" s="299"/>
      <c r="I1773" s="293">
        <v>5866</v>
      </c>
    </row>
    <row r="1774" spans="1:9" x14ac:dyDescent="0.25">
      <c r="A1774" s="182" t="s">
        <v>4706</v>
      </c>
      <c r="B1774" s="677">
        <v>1772</v>
      </c>
      <c r="C1774" s="546" t="str">
        <f ca="1">IF(H1774="","Резерв",CONCATENATE(INDIRECT(ADDRESS(3+ТС!H1774,2,1,0,"ЗДВ"),FALSE)," - самопроизвольное закрытие"))</f>
        <v>Резерв</v>
      </c>
      <c r="D1774" s="527"/>
      <c r="E1774" s="527"/>
      <c r="F1774" s="527"/>
      <c r="G1774" s="527"/>
      <c r="H1774" s="299"/>
      <c r="I1774" s="293">
        <v>5867</v>
      </c>
    </row>
    <row r="1775" spans="1:9" x14ac:dyDescent="0.25">
      <c r="A1775" s="182" t="s">
        <v>4707</v>
      </c>
      <c r="B1775" s="677">
        <v>1773</v>
      </c>
      <c r="C1775" s="546" t="str">
        <f ca="1">IF(H1775="","Резерв",CONCATENATE(INDIRECT(ADDRESS(3+ТС!H1775,2,1,0,"ЗДВ"),FALSE)," - самопроизвольное закрытие"))</f>
        <v>Резерв</v>
      </c>
      <c r="D1775" s="527"/>
      <c r="E1775" s="527"/>
      <c r="F1775" s="527"/>
      <c r="G1775" s="527"/>
      <c r="H1775" s="299"/>
      <c r="I1775" s="293">
        <v>5868</v>
      </c>
    </row>
    <row r="1776" spans="1:9" x14ac:dyDescent="0.25">
      <c r="A1776" s="182" t="s">
        <v>4708</v>
      </c>
      <c r="B1776" s="677">
        <v>1774</v>
      </c>
      <c r="C1776" s="546" t="str">
        <f ca="1">IF(H1776="","Резерв",CONCATENATE(INDIRECT(ADDRESS(3+ТС!H1776,2,1,0,"ЗДВ"),FALSE)," - самопроизвольное закрытие"))</f>
        <v>Резерв</v>
      </c>
      <c r="D1776" s="527"/>
      <c r="E1776" s="527"/>
      <c r="F1776" s="527"/>
      <c r="G1776" s="527"/>
      <c r="H1776" s="299"/>
      <c r="I1776" s="293">
        <v>5869</v>
      </c>
    </row>
    <row r="1777" spans="1:9" x14ac:dyDescent="0.25">
      <c r="A1777" s="182" t="s">
        <v>4709</v>
      </c>
      <c r="B1777" s="677">
        <v>1775</v>
      </c>
      <c r="C1777" s="546" t="str">
        <f ca="1">IF(H1777="","Резерв",CONCATENATE(INDIRECT(ADDRESS(3+ТС!H1777,2,1,0,"ЗДВ"),FALSE)," - самопроизвольное закрытие"))</f>
        <v>Резерв</v>
      </c>
      <c r="D1777" s="527"/>
      <c r="E1777" s="527"/>
      <c r="F1777" s="527"/>
      <c r="G1777" s="527"/>
      <c r="H1777" s="299"/>
      <c r="I1777" s="293">
        <v>5870</v>
      </c>
    </row>
    <row r="1778" spans="1:9" x14ac:dyDescent="0.25">
      <c r="A1778" s="182" t="s">
        <v>4710</v>
      </c>
      <c r="B1778" s="677">
        <v>1776</v>
      </c>
      <c r="C1778" s="546" t="str">
        <f ca="1">IF(H1778="","Резерв",CONCATENATE(INDIRECT(ADDRESS(3+ТС!H1778,2,1,0,"ЗДВ"),FALSE)," - самопроизвольное закрытие"))</f>
        <v>Резерв</v>
      </c>
      <c r="D1778" s="527"/>
      <c r="E1778" s="527"/>
      <c r="F1778" s="527"/>
      <c r="G1778" s="527"/>
      <c r="H1778" s="299"/>
      <c r="I1778" s="293">
        <v>5871</v>
      </c>
    </row>
    <row r="1779" spans="1:9" x14ac:dyDescent="0.25">
      <c r="A1779" s="182" t="s">
        <v>4711</v>
      </c>
      <c r="B1779" s="677">
        <v>1777</v>
      </c>
      <c r="C1779" s="546" t="str">
        <f ca="1">IF(H1779="","Резерв",CONCATENATE(INDIRECT(ADDRESS(3+ТС!H1779,2,1,0,"ЗДВ"),FALSE)," - самопроизвольное закрытие"))</f>
        <v>Резерв</v>
      </c>
      <c r="D1779" s="527"/>
      <c r="E1779" s="527"/>
      <c r="F1779" s="527"/>
      <c r="G1779" s="527"/>
      <c r="H1779" s="299"/>
      <c r="I1779" s="293">
        <v>5872</v>
      </c>
    </row>
    <row r="1780" spans="1:9" x14ac:dyDescent="0.25">
      <c r="A1780" s="182" t="s">
        <v>4712</v>
      </c>
      <c r="B1780" s="677">
        <v>1778</v>
      </c>
      <c r="C1780" s="546" t="str">
        <f ca="1">IF(H1780="","Резерв",CONCATENATE(INDIRECT(ADDRESS(3+ТС!H1780,2,1,0,"ЗДВ"),FALSE)," - самопроизвольное закрытие"))</f>
        <v>Резерв</v>
      </c>
      <c r="D1780" s="527"/>
      <c r="E1780" s="527"/>
      <c r="F1780" s="527"/>
      <c r="G1780" s="527"/>
      <c r="H1780" s="299"/>
      <c r="I1780" s="293">
        <v>5873</v>
      </c>
    </row>
    <row r="1781" spans="1:9" x14ac:dyDescent="0.25">
      <c r="A1781" s="182" t="s">
        <v>4713</v>
      </c>
      <c r="B1781" s="677">
        <v>1779</v>
      </c>
      <c r="C1781" s="546" t="str">
        <f ca="1">IF(H1781="","Резерв",CONCATENATE(INDIRECT(ADDRESS(3+ТС!H1781,2,1,0,"ЗДВ"),FALSE)," - самопроизвольное закрытие"))</f>
        <v>Резерв</v>
      </c>
      <c r="D1781" s="527"/>
      <c r="E1781" s="527"/>
      <c r="F1781" s="527"/>
      <c r="G1781" s="527"/>
      <c r="H1781" s="299"/>
      <c r="I1781" s="293">
        <v>5874</v>
      </c>
    </row>
    <row r="1782" spans="1:9" x14ac:dyDescent="0.25">
      <c r="A1782" s="182" t="s">
        <v>4714</v>
      </c>
      <c r="B1782" s="677">
        <v>1780</v>
      </c>
      <c r="C1782" s="546" t="str">
        <f ca="1">IF(H1782="","Резерв",CONCATENATE(INDIRECT(ADDRESS(3+ТС!H1782,2,1,0,"ЗДВ"),FALSE)," - самопроизвольное закрытие"))</f>
        <v>Резерв</v>
      </c>
      <c r="D1782" s="527"/>
      <c r="E1782" s="527"/>
      <c r="F1782" s="527"/>
      <c r="G1782" s="527"/>
      <c r="H1782" s="299"/>
      <c r="I1782" s="293">
        <v>5875</v>
      </c>
    </row>
    <row r="1783" spans="1:9" x14ac:dyDescent="0.25">
      <c r="A1783" s="182" t="s">
        <v>4715</v>
      </c>
      <c r="B1783" s="677">
        <v>1781</v>
      </c>
      <c r="C1783" s="546" t="str">
        <f ca="1">IF(H1783="","Резерв",CONCATENATE(INDIRECT(ADDRESS(3+ТС!H1783,2,1,0,"ЗДВ"),FALSE)," - самопроизвольное закрытие"))</f>
        <v>Резерв</v>
      </c>
      <c r="D1783" s="527"/>
      <c r="E1783" s="527"/>
      <c r="F1783" s="527"/>
      <c r="G1783" s="527"/>
      <c r="H1783" s="299"/>
      <c r="I1783" s="293">
        <v>5876</v>
      </c>
    </row>
    <row r="1784" spans="1:9" x14ac:dyDescent="0.25">
      <c r="A1784" s="182" t="s">
        <v>4716</v>
      </c>
      <c r="B1784" s="677">
        <v>1782</v>
      </c>
      <c r="C1784" s="546" t="str">
        <f ca="1">IF(H1784="","Резерв",CONCATENATE(INDIRECT(ADDRESS(3+ТС!H1784,2,1,0,"ЗДВ"),FALSE)," - самопроизвольное закрытие"))</f>
        <v>Резерв</v>
      </c>
      <c r="D1784" s="527"/>
      <c r="E1784" s="527"/>
      <c r="F1784" s="527"/>
      <c r="G1784" s="527"/>
      <c r="H1784" s="299"/>
      <c r="I1784" s="293">
        <v>5877</v>
      </c>
    </row>
    <row r="1785" spans="1:9" x14ac:dyDescent="0.25">
      <c r="A1785" s="182" t="s">
        <v>4717</v>
      </c>
      <c r="B1785" s="677">
        <v>1783</v>
      </c>
      <c r="C1785" s="546" t="str">
        <f ca="1">IF(H1785="","Резерв",CONCATENATE(INDIRECT(ADDRESS(3+ТС!H1785,2,1,0,"ЗДВ"),FALSE)," - самопроизвольное закрытие"))</f>
        <v>Резерв</v>
      </c>
      <c r="D1785" s="527"/>
      <c r="E1785" s="527"/>
      <c r="F1785" s="527"/>
      <c r="G1785" s="527"/>
      <c r="H1785" s="299"/>
      <c r="I1785" s="293">
        <v>5878</v>
      </c>
    </row>
    <row r="1786" spans="1:9" x14ac:dyDescent="0.25">
      <c r="A1786" s="182" t="s">
        <v>4718</v>
      </c>
      <c r="B1786" s="677">
        <v>1784</v>
      </c>
      <c r="C1786" s="546" t="str">
        <f ca="1">IF(H1786="","Резерв",CONCATENATE(INDIRECT(ADDRESS(3+ТС!H1786,2,1,0,"ЗДВ"),FALSE)," - самопроизвольное закрытие"))</f>
        <v>Резерв</v>
      </c>
      <c r="D1786" s="527"/>
      <c r="E1786" s="527"/>
      <c r="F1786" s="527"/>
      <c r="G1786" s="527"/>
      <c r="H1786" s="299"/>
      <c r="I1786" s="293">
        <v>5879</v>
      </c>
    </row>
    <row r="1787" spans="1:9" x14ac:dyDescent="0.25">
      <c r="A1787" s="182" t="s">
        <v>4719</v>
      </c>
      <c r="B1787" s="677">
        <v>1785</v>
      </c>
      <c r="C1787" s="546" t="str">
        <f ca="1">IF(H1787="","Резерв",CONCATENATE(INDIRECT(ADDRESS(3+ТС!H1787,2,1,0,"ЗДВ"),FALSE)," - самопроизвольное закрытие"))</f>
        <v>Резерв</v>
      </c>
      <c r="D1787" s="527"/>
      <c r="E1787" s="527"/>
      <c r="F1787" s="527"/>
      <c r="G1787" s="527"/>
      <c r="H1787" s="299"/>
      <c r="I1787" s="293">
        <v>5880</v>
      </c>
    </row>
    <row r="1788" spans="1:9" x14ac:dyDescent="0.25">
      <c r="A1788" s="182" t="s">
        <v>4720</v>
      </c>
      <c r="B1788" s="677">
        <v>1786</v>
      </c>
      <c r="C1788" s="546" t="str">
        <f ca="1">IF(H1788="","Резерв",CONCATENATE(INDIRECT(ADDRESS(3+ТС!H1788,2,1,0,"ЗДВ"),FALSE)," - самопроизвольное закрытие"))</f>
        <v>Резерв</v>
      </c>
      <c r="D1788" s="527"/>
      <c r="E1788" s="527"/>
      <c r="F1788" s="527"/>
      <c r="G1788" s="527"/>
      <c r="H1788" s="299"/>
      <c r="I1788" s="293">
        <v>5881</v>
      </c>
    </row>
    <row r="1789" spans="1:9" x14ac:dyDescent="0.25">
      <c r="A1789" s="182" t="s">
        <v>4721</v>
      </c>
      <c r="B1789" s="677">
        <v>1787</v>
      </c>
      <c r="C1789" s="546" t="str">
        <f ca="1">IF(H1789="","Резерв",CONCATENATE(INDIRECT(ADDRESS(3+ТС!H1789,2,1,0,"ЗДВ"),FALSE)," - самопроизвольное закрытие"))</f>
        <v>Резерв</v>
      </c>
      <c r="D1789" s="527"/>
      <c r="E1789" s="527"/>
      <c r="F1789" s="527"/>
      <c r="G1789" s="527"/>
      <c r="H1789" s="299"/>
      <c r="I1789" s="293">
        <v>5882</v>
      </c>
    </row>
    <row r="1790" spans="1:9" x14ac:dyDescent="0.25">
      <c r="A1790" s="182" t="s">
        <v>4722</v>
      </c>
      <c r="B1790" s="677">
        <v>1788</v>
      </c>
      <c r="C1790" s="546" t="str">
        <f ca="1">IF(H1790="","Резерв",CONCATENATE(INDIRECT(ADDRESS(3+ТС!H1790,2,1,0,"ЗДВ"),FALSE)," - самопроизвольное закрытие"))</f>
        <v>Резерв</v>
      </c>
      <c r="D1790" s="527"/>
      <c r="E1790" s="527"/>
      <c r="F1790" s="527"/>
      <c r="G1790" s="527"/>
      <c r="H1790" s="299"/>
      <c r="I1790" s="293">
        <v>5883</v>
      </c>
    </row>
    <row r="1791" spans="1:9" x14ac:dyDescent="0.25">
      <c r="A1791" s="182" t="s">
        <v>4723</v>
      </c>
      <c r="B1791" s="677">
        <v>1789</v>
      </c>
      <c r="C1791" s="546" t="str">
        <f ca="1">IF(H1791="","Резерв",CONCATENATE(INDIRECT(ADDRESS(3+ТС!H1791,2,1,0,"ЗДВ"),FALSE)," - самопроизвольное закрытие"))</f>
        <v>Резерв</v>
      </c>
      <c r="D1791" s="527"/>
      <c r="E1791" s="527"/>
      <c r="F1791" s="527"/>
      <c r="G1791" s="527"/>
      <c r="H1791" s="299"/>
      <c r="I1791" s="293">
        <v>5884</v>
      </c>
    </row>
    <row r="1792" spans="1:9" x14ac:dyDescent="0.25">
      <c r="A1792" s="182" t="s">
        <v>4724</v>
      </c>
      <c r="B1792" s="677">
        <v>1790</v>
      </c>
      <c r="C1792" s="546" t="str">
        <f ca="1">IF(H1792="","Резерв",CONCATENATE(INDIRECT(ADDRESS(3+ТС!H1792,2,1,0,"ЗДВ"),FALSE)," - самопроизвольное закрытие"))</f>
        <v>Резерв</v>
      </c>
      <c r="D1792" s="527"/>
      <c r="E1792" s="527"/>
      <c r="F1792" s="527"/>
      <c r="G1792" s="527"/>
      <c r="H1792" s="299"/>
      <c r="I1792" s="293">
        <v>5885</v>
      </c>
    </row>
    <row r="1793" spans="1:9" x14ac:dyDescent="0.25">
      <c r="A1793" s="182" t="s">
        <v>4725</v>
      </c>
      <c r="B1793" s="677">
        <v>1791</v>
      </c>
      <c r="C1793" s="546" t="str">
        <f ca="1">IF(H1793="","Резерв",CONCATENATE(INDIRECT(ADDRESS(3+ТС!H1793,2,1,0,"ЗДВ"),FALSE)," - самопроизвольное закрытие"))</f>
        <v>Резерв</v>
      </c>
      <c r="D1793" s="527"/>
      <c r="E1793" s="527"/>
      <c r="F1793" s="527"/>
      <c r="G1793" s="527"/>
      <c r="H1793" s="299"/>
      <c r="I1793" s="293">
        <v>5886</v>
      </c>
    </row>
    <row r="1794" spans="1:9" x14ac:dyDescent="0.25">
      <c r="A1794" s="182" t="s">
        <v>4726</v>
      </c>
      <c r="B1794" s="677">
        <v>1792</v>
      </c>
      <c r="C1794" s="546" t="str">
        <f ca="1">IF(H1794="","Резерв",CONCATENATE(INDIRECT(ADDRESS(3+ТС!H1794,2,1,0,"ЗДВ"),FALSE)," - самопроизвольное закрытие"))</f>
        <v>Резерв</v>
      </c>
      <c r="D1794" s="527"/>
      <c r="E1794" s="527"/>
      <c r="F1794" s="527"/>
      <c r="G1794" s="527"/>
      <c r="H1794" s="299"/>
      <c r="I1794" s="293">
        <v>5887</v>
      </c>
    </row>
    <row r="1795" spans="1:9" x14ac:dyDescent="0.25">
      <c r="A1795" s="182" t="s">
        <v>4727</v>
      </c>
      <c r="B1795" s="677">
        <v>1793</v>
      </c>
      <c r="C1795" s="546" t="str">
        <f ca="1">IF(H1795="","Резерв",CONCATENATE(INDIRECT(ADDRESS(3+ТС!H1795,2,1,0,"ЗДВ"),FALSE)," - самопроизвольное закрытие"))</f>
        <v>Резерв</v>
      </c>
      <c r="D1795" s="527"/>
      <c r="E1795" s="527"/>
      <c r="F1795" s="527"/>
      <c r="G1795" s="527"/>
      <c r="H1795" s="299"/>
      <c r="I1795" s="293">
        <v>5888</v>
      </c>
    </row>
    <row r="1796" spans="1:9" x14ac:dyDescent="0.25">
      <c r="A1796" s="182" t="s">
        <v>4728</v>
      </c>
      <c r="B1796" s="677">
        <v>1794</v>
      </c>
      <c r="C1796" s="546" t="str">
        <f ca="1">IF(H1796="","Резерв",CONCATENATE(INDIRECT(ADDRESS(3+ТС!H1796,2,1,0,"ЗДВ"),FALSE)," - самопроизвольное закрытие"))</f>
        <v>Резерв</v>
      </c>
      <c r="D1796" s="527"/>
      <c r="E1796" s="527"/>
      <c r="F1796" s="527"/>
      <c r="G1796" s="527"/>
      <c r="H1796" s="299"/>
      <c r="I1796" s="293">
        <v>5889</v>
      </c>
    </row>
    <row r="1797" spans="1:9" x14ac:dyDescent="0.25">
      <c r="A1797" s="182" t="s">
        <v>4729</v>
      </c>
      <c r="B1797" s="677">
        <v>1795</v>
      </c>
      <c r="C1797" s="546" t="str">
        <f ca="1">IF(H1797="","Резерв",CONCATENATE(INDIRECT(ADDRESS(3+ТС!H1797,2,1,0,"ЗДВ"),FALSE)," - самопроизвольное закрытие"))</f>
        <v>Резерв</v>
      </c>
      <c r="D1797" s="527"/>
      <c r="E1797" s="527"/>
      <c r="F1797" s="527"/>
      <c r="G1797" s="527"/>
      <c r="H1797" s="299"/>
      <c r="I1797" s="293">
        <v>5890</v>
      </c>
    </row>
    <row r="1798" spans="1:9" x14ac:dyDescent="0.25">
      <c r="A1798" s="182" t="s">
        <v>4730</v>
      </c>
      <c r="B1798" s="677">
        <v>1796</v>
      </c>
      <c r="C1798" s="546" t="str">
        <f ca="1">IF(H1798="","Резерв",CONCATENATE(INDIRECT(ADDRESS(3+ТС!H1798,2,1,0,"ЗДВ"),FALSE)," - самопроизвольное закрытие"))</f>
        <v>Резерв</v>
      </c>
      <c r="D1798" s="527"/>
      <c r="E1798" s="527"/>
      <c r="F1798" s="527"/>
      <c r="G1798" s="527"/>
      <c r="H1798" s="299"/>
      <c r="I1798" s="293">
        <v>5891</v>
      </c>
    </row>
    <row r="1799" spans="1:9" x14ac:dyDescent="0.25">
      <c r="A1799" s="182" t="s">
        <v>4731</v>
      </c>
      <c r="B1799" s="677">
        <v>1797</v>
      </c>
      <c r="C1799" s="546" t="str">
        <f ca="1">IF(H1799="","Резерв",CONCATENATE(INDIRECT(ADDRESS(3+ТС!H1799,2,1,0,"ЗДВ"),FALSE)," - самопроизвольное закрытие"))</f>
        <v>Резерв</v>
      </c>
      <c r="D1799" s="527"/>
      <c r="E1799" s="527"/>
      <c r="F1799" s="527"/>
      <c r="G1799" s="527"/>
      <c r="H1799" s="299"/>
      <c r="I1799" s="293">
        <v>5892</v>
      </c>
    </row>
    <row r="1800" spans="1:9" x14ac:dyDescent="0.25">
      <c r="A1800" s="182" t="s">
        <v>4732</v>
      </c>
      <c r="B1800" s="677">
        <v>1798</v>
      </c>
      <c r="C1800" s="546" t="str">
        <f ca="1">IF(H1800="","Резерв",CONCATENATE(INDIRECT(ADDRESS(3+ТС!H1800,2,1,0,"ЗДВ"),FALSE)," - самопроизвольное закрытие"))</f>
        <v>Резерв</v>
      </c>
      <c r="D1800" s="527"/>
      <c r="E1800" s="527"/>
      <c r="F1800" s="527"/>
      <c r="G1800" s="527"/>
      <c r="H1800" s="299"/>
      <c r="I1800" s="293">
        <v>5893</v>
      </c>
    </row>
    <row r="1801" spans="1:9" x14ac:dyDescent="0.25">
      <c r="A1801" s="182" t="s">
        <v>4733</v>
      </c>
      <c r="B1801" s="677">
        <v>1799</v>
      </c>
      <c r="C1801" s="546" t="str">
        <f ca="1">IF(H1801="","Резерв",CONCATENATE(INDIRECT(ADDRESS(3+ТС!H1801,2,1,0,"ЗДВ"),FALSE)," - самопроизвольное закрытие"))</f>
        <v>Резерв</v>
      </c>
      <c r="D1801" s="527"/>
      <c r="E1801" s="527"/>
      <c r="F1801" s="527"/>
      <c r="G1801" s="527"/>
      <c r="H1801" s="299"/>
      <c r="I1801" s="293">
        <v>5894</v>
      </c>
    </row>
    <row r="1802" spans="1:9" x14ac:dyDescent="0.25">
      <c r="A1802" s="182" t="s">
        <v>4734</v>
      </c>
      <c r="B1802" s="677">
        <v>1800</v>
      </c>
      <c r="C1802" s="546" t="str">
        <f ca="1">IF(H1802="","Резерв",CONCATENATE(INDIRECT(ADDRESS(3+ТС!H1802,2,1,0,"ЗДВ"),FALSE)," - самопроизвольное закрытие"))</f>
        <v>Резерв</v>
      </c>
      <c r="D1802" s="527"/>
      <c r="E1802" s="527"/>
      <c r="F1802" s="527"/>
      <c r="G1802" s="527"/>
      <c r="H1802" s="299"/>
      <c r="I1802" s="293">
        <v>5895</v>
      </c>
    </row>
    <row r="1803" spans="1:9" x14ac:dyDescent="0.25">
      <c r="A1803" s="182" t="s">
        <v>4735</v>
      </c>
      <c r="B1803" s="677">
        <v>1801</v>
      </c>
      <c r="C1803" s="546" t="str">
        <f ca="1">IF(H1803="","Резерв",CONCATENATE(INDIRECT(ADDRESS(3+ТС!H1803,2,1,0,"ЗДВ"),FALSE)," - самопроизвольное закрытие"))</f>
        <v>Резерв</v>
      </c>
      <c r="D1803" s="527"/>
      <c r="E1803" s="527"/>
      <c r="F1803" s="527"/>
      <c r="G1803" s="527"/>
      <c r="H1803" s="299"/>
      <c r="I1803" s="293">
        <v>5896</v>
      </c>
    </row>
    <row r="1804" spans="1:9" x14ac:dyDescent="0.25">
      <c r="A1804" s="182" t="s">
        <v>4736</v>
      </c>
      <c r="B1804" s="677">
        <v>1802</v>
      </c>
      <c r="C1804" s="546" t="str">
        <f ca="1">IF(H1804="","Резерв",CONCATENATE(INDIRECT(ADDRESS(3+ТС!H1804,2,1,0,"ЗДВ"),FALSE)," - самопроизвольное закрытие"))</f>
        <v>Резерв</v>
      </c>
      <c r="D1804" s="527"/>
      <c r="E1804" s="527"/>
      <c r="F1804" s="527"/>
      <c r="G1804" s="527"/>
      <c r="H1804" s="299"/>
      <c r="I1804" s="293">
        <v>5897</v>
      </c>
    </row>
    <row r="1805" spans="1:9" x14ac:dyDescent="0.25">
      <c r="A1805" s="182" t="s">
        <v>4737</v>
      </c>
      <c r="B1805" s="677">
        <v>1803</v>
      </c>
      <c r="C1805" s="546" t="str">
        <f ca="1">IF(H1805="","Резерв",CONCATENATE(INDIRECT(ADDRESS(3+ТС!H1805,2,1,0,"ЗДВ"),FALSE)," - самопроизвольное закрытие"))</f>
        <v>Резерв</v>
      </c>
      <c r="D1805" s="527"/>
      <c r="E1805" s="527"/>
      <c r="F1805" s="527"/>
      <c r="G1805" s="527"/>
      <c r="H1805" s="299"/>
      <c r="I1805" s="293">
        <v>5898</v>
      </c>
    </row>
    <row r="1806" spans="1:9" x14ac:dyDescent="0.25">
      <c r="A1806" s="182" t="s">
        <v>4738</v>
      </c>
      <c r="B1806" s="677">
        <v>1804</v>
      </c>
      <c r="C1806" s="546" t="str">
        <f ca="1">IF(H1806="","Резерв",CONCATENATE(INDIRECT(ADDRESS(3+ТС!H1806,2,1,0,"ЗДВ"),FALSE)," - самопроизвольное закрытие"))</f>
        <v>Резерв</v>
      </c>
      <c r="D1806" s="527"/>
      <c r="E1806" s="527"/>
      <c r="F1806" s="527"/>
      <c r="G1806" s="527"/>
      <c r="H1806" s="299"/>
      <c r="I1806" s="293">
        <v>5899</v>
      </c>
    </row>
    <row r="1807" spans="1:9" x14ac:dyDescent="0.25">
      <c r="A1807" s="182" t="s">
        <v>4739</v>
      </c>
      <c r="B1807" s="677">
        <v>1805</v>
      </c>
      <c r="C1807" s="546" t="str">
        <f ca="1">IF(H1807="","Резерв",CONCATENATE(INDIRECT(ADDRESS(3+ТС!H1807,2,1,0,"ЗДВ"),FALSE)," - самопроизвольное закрытие"))</f>
        <v>Резерв</v>
      </c>
      <c r="D1807" s="527"/>
      <c r="E1807" s="527"/>
      <c r="F1807" s="527"/>
      <c r="G1807" s="527"/>
      <c r="H1807" s="299"/>
      <c r="I1807" s="293">
        <v>5900</v>
      </c>
    </row>
    <row r="1808" spans="1:9" x14ac:dyDescent="0.25">
      <c r="A1808" s="182" t="s">
        <v>4740</v>
      </c>
      <c r="B1808" s="677">
        <v>1806</v>
      </c>
      <c r="C1808" s="546" t="str">
        <f ca="1">IF(H1808="","Резерв",CONCATENATE(INDIRECT(ADDRESS(3+ТС!H1808,2,1,0,"ЗДВ"),FALSE)," - самопроизвольное закрытие"))</f>
        <v>Резерв</v>
      </c>
      <c r="D1808" s="527"/>
      <c r="E1808" s="527"/>
      <c r="F1808" s="527"/>
      <c r="G1808" s="527"/>
      <c r="H1808" s="299"/>
      <c r="I1808" s="293">
        <v>5901</v>
      </c>
    </row>
    <row r="1809" spans="1:9" x14ac:dyDescent="0.25">
      <c r="A1809" s="182" t="s">
        <v>4741</v>
      </c>
      <c r="B1809" s="677">
        <v>1807</v>
      </c>
      <c r="C1809" s="546" t="str">
        <f ca="1">IF(H1809="","Резерв",CONCATENATE(INDIRECT(ADDRESS(3+ТС!H1809,2,1,0,"ЗДВ"),FALSE)," - самопроизвольное закрытие"))</f>
        <v>Резерв</v>
      </c>
      <c r="D1809" s="527"/>
      <c r="E1809" s="527"/>
      <c r="F1809" s="527"/>
      <c r="G1809" s="527"/>
      <c r="H1809" s="299"/>
      <c r="I1809" s="293">
        <v>5902</v>
      </c>
    </row>
    <row r="1810" spans="1:9" x14ac:dyDescent="0.25">
      <c r="A1810" s="182" t="s">
        <v>4742</v>
      </c>
      <c r="B1810" s="677">
        <v>1808</v>
      </c>
      <c r="C1810" s="546" t="str">
        <f ca="1">IF(H1810="","Резерв",CONCATENATE(INDIRECT(ADDRESS(3+ТС!H1810,2,1,0,"ЗДВ"),FALSE)," - самопроизвольное закрытие"))</f>
        <v>Резерв</v>
      </c>
      <c r="D1810" s="527"/>
      <c r="E1810" s="527"/>
      <c r="F1810" s="527"/>
      <c r="G1810" s="527"/>
      <c r="H1810" s="299"/>
      <c r="I1810" s="293">
        <v>5903</v>
      </c>
    </row>
    <row r="1811" spans="1:9" x14ac:dyDescent="0.25">
      <c r="A1811" s="182" t="s">
        <v>4743</v>
      </c>
      <c r="B1811" s="677">
        <v>1809</v>
      </c>
      <c r="C1811" s="546" t="str">
        <f ca="1">IF(H1811="","Резерв",CONCATENATE(INDIRECT(ADDRESS(3+ТС!H1811,2,1,0,"ЗДВ"),FALSE)," - самопроизвольное закрытие"))</f>
        <v>Резерв</v>
      </c>
      <c r="D1811" s="527"/>
      <c r="E1811" s="527"/>
      <c r="F1811" s="527"/>
      <c r="G1811" s="527"/>
      <c r="H1811" s="299"/>
      <c r="I1811" s="293">
        <v>5904</v>
      </c>
    </row>
    <row r="1812" spans="1:9" x14ac:dyDescent="0.25">
      <c r="A1812" s="182" t="s">
        <v>4744</v>
      </c>
      <c r="B1812" s="677">
        <v>1810</v>
      </c>
      <c r="C1812" s="546" t="str">
        <f ca="1">IF(H1812="","Резерв",CONCATENATE(INDIRECT(ADDRESS(3+ТС!H1812,2,1,0,"ЗДВ"),FALSE)," - самопроизвольное закрытие"))</f>
        <v>Резерв</v>
      </c>
      <c r="D1812" s="527"/>
      <c r="E1812" s="527"/>
      <c r="F1812" s="527"/>
      <c r="G1812" s="527"/>
      <c r="H1812" s="299"/>
      <c r="I1812" s="293">
        <v>5905</v>
      </c>
    </row>
    <row r="1813" spans="1:9" x14ac:dyDescent="0.25">
      <c r="A1813" s="182" t="s">
        <v>4745</v>
      </c>
      <c r="B1813" s="677">
        <v>1811</v>
      </c>
      <c r="C1813" s="546" t="str">
        <f ca="1">IF(H1813="","Резерв",CONCATENATE(INDIRECT(ADDRESS(3+ТС!H1813,2,1,0,"ЗДВ"),FALSE)," - самопроизвольное закрытие"))</f>
        <v>Резерв</v>
      </c>
      <c r="D1813" s="527"/>
      <c r="E1813" s="527"/>
      <c r="F1813" s="527"/>
      <c r="G1813" s="527"/>
      <c r="H1813" s="299"/>
      <c r="I1813" s="293">
        <v>5906</v>
      </c>
    </row>
    <row r="1814" spans="1:9" x14ac:dyDescent="0.25">
      <c r="A1814" s="182" t="s">
        <v>4746</v>
      </c>
      <c r="B1814" s="677">
        <v>1812</v>
      </c>
      <c r="C1814" s="546" t="str">
        <f ca="1">IF(H1814="","Резерв",CONCATENATE(INDIRECT(ADDRESS(3+ТС!H1814,2,1,0,"ЗДВ"),FALSE)," - самопроизвольное закрытие"))</f>
        <v>Резерв</v>
      </c>
      <c r="D1814" s="527"/>
      <c r="E1814" s="527"/>
      <c r="F1814" s="527"/>
      <c r="G1814" s="527"/>
      <c r="H1814" s="299"/>
      <c r="I1814" s="293">
        <v>5907</v>
      </c>
    </row>
    <row r="1815" spans="1:9" x14ac:dyDescent="0.25">
      <c r="A1815" s="182" t="s">
        <v>4747</v>
      </c>
      <c r="B1815" s="677">
        <v>1813</v>
      </c>
      <c r="C1815" s="546" t="str">
        <f ca="1">IF(H1815="","Резерв",CONCATENATE(INDIRECT(ADDRESS(3+ТС!H1815,2,1,0,"ЗДВ"),FALSE)," - самопроизвольное закрытие"))</f>
        <v>Резерв</v>
      </c>
      <c r="D1815" s="527"/>
      <c r="E1815" s="527"/>
      <c r="F1815" s="527"/>
      <c r="G1815" s="527"/>
      <c r="H1815" s="299"/>
      <c r="I1815" s="293">
        <v>5908</v>
      </c>
    </row>
    <row r="1816" spans="1:9" x14ac:dyDescent="0.25">
      <c r="A1816" s="182" t="s">
        <v>4748</v>
      </c>
      <c r="B1816" s="677">
        <v>1814</v>
      </c>
      <c r="C1816" s="546" t="str">
        <f ca="1">IF(H1816="","Резерв",CONCATENATE(INDIRECT(ADDRESS(3+ТС!H1816,2,1,0,"ЗДВ"),FALSE)," - самопроизвольное закрытие"))</f>
        <v>Резерв</v>
      </c>
      <c r="D1816" s="527"/>
      <c r="E1816" s="527"/>
      <c r="F1816" s="527"/>
      <c r="G1816" s="527"/>
      <c r="H1816" s="299"/>
      <c r="I1816" s="293">
        <v>5909</v>
      </c>
    </row>
    <row r="1817" spans="1:9" x14ac:dyDescent="0.25">
      <c r="A1817" s="182" t="s">
        <v>4749</v>
      </c>
      <c r="B1817" s="677">
        <v>1815</v>
      </c>
      <c r="C1817" s="546" t="str">
        <f ca="1">IF(H1817="","Резерв",CONCATENATE(INDIRECT(ADDRESS(3+ТС!H1817,2,1,0,"ЗДВ"),FALSE)," - самопроизвольное закрытие"))</f>
        <v>Резерв</v>
      </c>
      <c r="D1817" s="527"/>
      <c r="E1817" s="527"/>
      <c r="F1817" s="527"/>
      <c r="G1817" s="527"/>
      <c r="H1817" s="299"/>
      <c r="I1817" s="293">
        <v>5910</v>
      </c>
    </row>
    <row r="1818" spans="1:9" x14ac:dyDescent="0.25">
      <c r="A1818" s="182" t="s">
        <v>4750</v>
      </c>
      <c r="B1818" s="677">
        <v>1816</v>
      </c>
      <c r="C1818" s="546" t="str">
        <f ca="1">IF(H1818="","Резерв",CONCATENATE(INDIRECT(ADDRESS(3+ТС!H1818,2,1,0,"ЗДВ"),FALSE)," - самопроизвольное закрытие"))</f>
        <v>Резерв</v>
      </c>
      <c r="D1818" s="527"/>
      <c r="E1818" s="527"/>
      <c r="F1818" s="527"/>
      <c r="G1818" s="527"/>
      <c r="H1818" s="299"/>
      <c r="I1818" s="293">
        <v>5911</v>
      </c>
    </row>
    <row r="1819" spans="1:9" x14ac:dyDescent="0.25">
      <c r="A1819" s="182" t="s">
        <v>4751</v>
      </c>
      <c r="B1819" s="677">
        <v>1817</v>
      </c>
      <c r="C1819" s="546" t="str">
        <f ca="1">IF(H1819="","Резерв",CONCATENATE(INDIRECT(ADDRESS(3+ТС!H1819,2,1,0,"ЗДВ"),FALSE)," - самопроизвольное закрытие"))</f>
        <v>Резерв</v>
      </c>
      <c r="D1819" s="527"/>
      <c r="E1819" s="527"/>
      <c r="F1819" s="527"/>
      <c r="G1819" s="527"/>
      <c r="H1819" s="299"/>
      <c r="I1819" s="293">
        <v>5912</v>
      </c>
    </row>
    <row r="1820" spans="1:9" x14ac:dyDescent="0.25">
      <c r="A1820" s="182" t="s">
        <v>4752</v>
      </c>
      <c r="B1820" s="677">
        <v>1818</v>
      </c>
      <c r="C1820" s="546" t="str">
        <f ca="1">IF(H1820="","Резерв",CONCATENATE(INDIRECT(ADDRESS(3+ТС!H1820,2,1,0,"ЗДВ"),FALSE)," - самопроизвольное закрытие"))</f>
        <v>Резерв</v>
      </c>
      <c r="D1820" s="527"/>
      <c r="E1820" s="527"/>
      <c r="F1820" s="527"/>
      <c r="G1820" s="527"/>
      <c r="H1820" s="299"/>
      <c r="I1820" s="293">
        <v>5913</v>
      </c>
    </row>
    <row r="1821" spans="1:9" x14ac:dyDescent="0.25">
      <c r="A1821" s="182" t="s">
        <v>4753</v>
      </c>
      <c r="B1821" s="677">
        <v>1819</v>
      </c>
      <c r="C1821" s="546" t="str">
        <f ca="1">IF(H1821="","Резерв",CONCATENATE(INDIRECT(ADDRESS(3+ТС!H1821,2,1,0,"ЗДВ"),FALSE)," - самопроизвольное закрытие"))</f>
        <v>Резерв</v>
      </c>
      <c r="D1821" s="527"/>
      <c r="E1821" s="527"/>
      <c r="F1821" s="527"/>
      <c r="G1821" s="527"/>
      <c r="H1821" s="299"/>
      <c r="I1821" s="293">
        <v>5914</v>
      </c>
    </row>
    <row r="1822" spans="1:9" x14ac:dyDescent="0.25">
      <c r="A1822" s="182" t="s">
        <v>4754</v>
      </c>
      <c r="B1822" s="677">
        <v>1820</v>
      </c>
      <c r="C1822" s="546" t="str">
        <f ca="1">IF(H1822="","Резерв",CONCATENATE(INDIRECT(ADDRESS(3+ТС!H1822,2,1,0,"ЗДВ"),FALSE)," - самопроизвольное закрытие"))</f>
        <v>Резерв</v>
      </c>
      <c r="D1822" s="527"/>
      <c r="E1822" s="527"/>
      <c r="F1822" s="527"/>
      <c r="G1822" s="527"/>
      <c r="H1822" s="299"/>
      <c r="I1822" s="293">
        <v>5915</v>
      </c>
    </row>
    <row r="1823" spans="1:9" x14ac:dyDescent="0.25">
      <c r="A1823" s="182" t="s">
        <v>4755</v>
      </c>
      <c r="B1823" s="677">
        <v>1821</v>
      </c>
      <c r="C1823" s="546" t="str">
        <f ca="1">IF(H1823="","Резерв",CONCATENATE(INDIRECT(ADDRESS(3+ТС!H1823,2,1,0,"ЗДВ"),FALSE)," - самопроизвольное закрытие"))</f>
        <v>Резерв</v>
      </c>
      <c r="D1823" s="527"/>
      <c r="E1823" s="527"/>
      <c r="F1823" s="527"/>
      <c r="G1823" s="527"/>
      <c r="H1823" s="299"/>
      <c r="I1823" s="293">
        <v>5916</v>
      </c>
    </row>
    <row r="1824" spans="1:9" x14ac:dyDescent="0.25">
      <c r="A1824" s="182" t="s">
        <v>4756</v>
      </c>
      <c r="B1824" s="677">
        <v>1822</v>
      </c>
      <c r="C1824" s="546" t="str">
        <f ca="1">IF(H1824="","Резерв",CONCATENATE(INDIRECT(ADDRESS(3+ТС!H1824,2,1,0,"ЗДВ"),FALSE)," - самопроизвольное закрытие"))</f>
        <v>Резерв</v>
      </c>
      <c r="D1824" s="527"/>
      <c r="E1824" s="527"/>
      <c r="F1824" s="527"/>
      <c r="G1824" s="527"/>
      <c r="H1824" s="299"/>
      <c r="I1824" s="293">
        <v>5917</v>
      </c>
    </row>
    <row r="1825" spans="1:9" x14ac:dyDescent="0.25">
      <c r="A1825" s="182" t="s">
        <v>4757</v>
      </c>
      <c r="B1825" s="677">
        <v>1823</v>
      </c>
      <c r="C1825" s="546" t="str">
        <f ca="1">IF(H1825="","Резерв",CONCATENATE(INDIRECT(ADDRESS(3+ТС!H1825,2,1,0,"ЗДВ"),FALSE)," - самопроизвольное закрытие"))</f>
        <v>Резерв</v>
      </c>
      <c r="D1825" s="527"/>
      <c r="E1825" s="527"/>
      <c r="F1825" s="527"/>
      <c r="G1825" s="527"/>
      <c r="H1825" s="299"/>
      <c r="I1825" s="293">
        <v>5918</v>
      </c>
    </row>
    <row r="1826" spans="1:9" x14ac:dyDescent="0.25">
      <c r="A1826" s="182" t="s">
        <v>4758</v>
      </c>
      <c r="B1826" s="677">
        <v>1824</v>
      </c>
      <c r="C1826" s="546" t="str">
        <f ca="1">IF(H1826="","Резерв",CONCATENATE(INDIRECT(ADDRESS(3+ТС!H1826,2,1,0,"ЗДВ"),FALSE)," - самопроизвольное закрытие"))</f>
        <v>Резерв</v>
      </c>
      <c r="D1826" s="527"/>
      <c r="E1826" s="527"/>
      <c r="F1826" s="527"/>
      <c r="G1826" s="527"/>
      <c r="H1826" s="299"/>
      <c r="I1826" s="293">
        <v>5919</v>
      </c>
    </row>
    <row r="1827" spans="1:9" x14ac:dyDescent="0.25">
      <c r="A1827" s="182" t="s">
        <v>4759</v>
      </c>
      <c r="B1827" s="677">
        <v>1825</v>
      </c>
      <c r="C1827" s="546" t="str">
        <f ca="1">IF(H1827="","Резерв",CONCATENATE(INDIRECT(ADDRESS(3+ТС!H1827,2,1,0,"ЗДВ"),FALSE)," - самопроизвольное закрытие"))</f>
        <v>Резерв</v>
      </c>
      <c r="D1827" s="527"/>
      <c r="E1827" s="527"/>
      <c r="F1827" s="527"/>
      <c r="G1827" s="527"/>
      <c r="H1827" s="299"/>
      <c r="I1827" s="293">
        <v>5920</v>
      </c>
    </row>
    <row r="1828" spans="1:9" x14ac:dyDescent="0.25">
      <c r="A1828" s="182" t="s">
        <v>4760</v>
      </c>
      <c r="B1828" s="677">
        <v>1826</v>
      </c>
      <c r="C1828" s="546" t="str">
        <f ca="1">IF(H1828="","Резерв",CONCATENATE(INDIRECT(ADDRESS(3+ТС!H1828,2,1,0,"ЗДВ"),FALSE)," - самопроизвольное закрытие"))</f>
        <v>Резерв</v>
      </c>
      <c r="D1828" s="527"/>
      <c r="E1828" s="527"/>
      <c r="F1828" s="527"/>
      <c r="G1828" s="527"/>
      <c r="H1828" s="299"/>
      <c r="I1828" s="293">
        <v>5921</v>
      </c>
    </row>
    <row r="1829" spans="1:9" x14ac:dyDescent="0.25">
      <c r="A1829" s="182" t="s">
        <v>4761</v>
      </c>
      <c r="B1829" s="677">
        <v>1827</v>
      </c>
      <c r="C1829" s="546" t="str">
        <f ca="1">IF(H1829="","Резерв",CONCATENATE(INDIRECT(ADDRESS(3+ТС!H1829,2,1,0,"ЗДВ"),FALSE)," - самопроизвольное закрытие"))</f>
        <v>Резерв</v>
      </c>
      <c r="D1829" s="527"/>
      <c r="E1829" s="527"/>
      <c r="F1829" s="527"/>
      <c r="G1829" s="527"/>
      <c r="H1829" s="299"/>
      <c r="I1829" s="293">
        <v>5922</v>
      </c>
    </row>
    <row r="1830" spans="1:9" x14ac:dyDescent="0.25">
      <c r="A1830" s="182" t="s">
        <v>4762</v>
      </c>
      <c r="B1830" s="677">
        <v>1828</v>
      </c>
      <c r="C1830" s="546" t="str">
        <f ca="1">IF(H1830="","Резерв",CONCATENATE(INDIRECT(ADDRESS(3+ТС!H1830,2,1,0,"ЗДВ"),FALSE)," - самопроизвольное закрытие"))</f>
        <v>Резерв</v>
      </c>
      <c r="D1830" s="527"/>
      <c r="E1830" s="527"/>
      <c r="F1830" s="527"/>
      <c r="G1830" s="527"/>
      <c r="H1830" s="299"/>
      <c r="I1830" s="293">
        <v>5923</v>
      </c>
    </row>
    <row r="1831" spans="1:9" x14ac:dyDescent="0.25">
      <c r="A1831" s="182" t="s">
        <v>4763</v>
      </c>
      <c r="B1831" s="677">
        <v>1829</v>
      </c>
      <c r="C1831" s="546" t="str">
        <f ca="1">IF(H1831="","Резерв",CONCATENATE(INDIRECT(ADDRESS(3+ТС!H1831,2,1,0,"ЗДВ"),FALSE)," - самопроизвольное закрытие"))</f>
        <v>Резерв</v>
      </c>
      <c r="D1831" s="527"/>
      <c r="E1831" s="527"/>
      <c r="F1831" s="527"/>
      <c r="G1831" s="527"/>
      <c r="H1831" s="299"/>
      <c r="I1831" s="293">
        <v>5924</v>
      </c>
    </row>
    <row r="1832" spans="1:9" x14ac:dyDescent="0.25">
      <c r="A1832" s="182" t="s">
        <v>4764</v>
      </c>
      <c r="B1832" s="677">
        <v>1830</v>
      </c>
      <c r="C1832" s="546" t="str">
        <f ca="1">IF(H1832="","Резерв",CONCATENATE(INDIRECT(ADDRESS(3+ТС!H1832,2,1,0,"ЗДВ"),FALSE)," - самопроизвольное закрытие"))</f>
        <v>Резерв</v>
      </c>
      <c r="D1832" s="527"/>
      <c r="E1832" s="527"/>
      <c r="F1832" s="527"/>
      <c r="G1832" s="527"/>
      <c r="H1832" s="299"/>
      <c r="I1832" s="293">
        <v>5925</v>
      </c>
    </row>
    <row r="1833" spans="1:9" x14ac:dyDescent="0.25">
      <c r="A1833" s="182" t="s">
        <v>4765</v>
      </c>
      <c r="B1833" s="677">
        <v>1831</v>
      </c>
      <c r="C1833" s="546" t="str">
        <f ca="1">IF(H1833="","Резерв",CONCATENATE(INDIRECT(ADDRESS(3+ТС!H1833,2,1,0,"ЗДВ"),FALSE)," - самопроизвольное закрытие"))</f>
        <v>Резерв</v>
      </c>
      <c r="D1833" s="527"/>
      <c r="E1833" s="527"/>
      <c r="F1833" s="527"/>
      <c r="G1833" s="527"/>
      <c r="H1833" s="299"/>
      <c r="I1833" s="293">
        <v>5926</v>
      </c>
    </row>
    <row r="1834" spans="1:9" x14ac:dyDescent="0.25">
      <c r="A1834" s="182" t="s">
        <v>4766</v>
      </c>
      <c r="B1834" s="677">
        <v>1832</v>
      </c>
      <c r="C1834" s="546" t="str">
        <f ca="1">IF(H1834="","Резерв",CONCATENATE(INDIRECT(ADDRESS(3+ТС!H1834,2,1,0,"ЗДВ"),FALSE)," - самопроизвольное закрытие"))</f>
        <v>Резерв</v>
      </c>
      <c r="D1834" s="527"/>
      <c r="E1834" s="527"/>
      <c r="F1834" s="527"/>
      <c r="G1834" s="527"/>
      <c r="H1834" s="299"/>
      <c r="I1834" s="293">
        <v>5927</v>
      </c>
    </row>
    <row r="1835" spans="1:9" x14ac:dyDescent="0.25">
      <c r="A1835" s="182" t="s">
        <v>4767</v>
      </c>
      <c r="B1835" s="677">
        <v>1833</v>
      </c>
      <c r="C1835" s="546" t="str">
        <f ca="1">IF(H1835="","Резерв",CONCATENATE(INDIRECT(ADDRESS(3+ТС!H1835,2,1,0,"ЗДВ"),FALSE)," - самопроизвольное закрытие"))</f>
        <v>Резерв</v>
      </c>
      <c r="D1835" s="527"/>
      <c r="E1835" s="527"/>
      <c r="F1835" s="527"/>
      <c r="G1835" s="527"/>
      <c r="H1835" s="299"/>
      <c r="I1835" s="293">
        <v>5928</v>
      </c>
    </row>
    <row r="1836" spans="1:9" x14ac:dyDescent="0.25">
      <c r="A1836" s="182" t="s">
        <v>4768</v>
      </c>
      <c r="B1836" s="677">
        <v>1834</v>
      </c>
      <c r="C1836" s="546" t="str">
        <f ca="1">IF(H1836="","Резерв",CONCATENATE(INDIRECT(ADDRESS(3+ТС!H1836,2,1,0,"ЗДВ"),FALSE)," - самопроизвольное закрытие"))</f>
        <v>Резерв</v>
      </c>
      <c r="D1836" s="527"/>
      <c r="E1836" s="527"/>
      <c r="F1836" s="527"/>
      <c r="G1836" s="527"/>
      <c r="H1836" s="299"/>
      <c r="I1836" s="293">
        <v>5929</v>
      </c>
    </row>
    <row r="1837" spans="1:9" x14ac:dyDescent="0.25">
      <c r="A1837" s="182" t="s">
        <v>4769</v>
      </c>
      <c r="B1837" s="677">
        <v>1835</v>
      </c>
      <c r="C1837" s="546" t="str">
        <f ca="1">IF(H1837="","Резерв",CONCATENATE(INDIRECT(ADDRESS(3+ТС!H1837,2,1,0,"ЗДВ"),FALSE)," - самопроизвольное закрытие"))</f>
        <v>Резерв</v>
      </c>
      <c r="D1837" s="527"/>
      <c r="E1837" s="527"/>
      <c r="F1837" s="527"/>
      <c r="G1837" s="527"/>
      <c r="H1837" s="299"/>
      <c r="I1837" s="293">
        <v>5930</v>
      </c>
    </row>
    <row r="1838" spans="1:9" x14ac:dyDescent="0.25">
      <c r="A1838" s="182" t="s">
        <v>4770</v>
      </c>
      <c r="B1838" s="677">
        <v>1836</v>
      </c>
      <c r="C1838" s="546" t="str">
        <f ca="1">IF(H1838="","Резерв",CONCATENATE(INDIRECT(ADDRESS(3+ТС!H1838,2,1,0,"ЗДВ"),FALSE)," - самопроизвольное закрытие"))</f>
        <v>Резерв</v>
      </c>
      <c r="D1838" s="527"/>
      <c r="E1838" s="527"/>
      <c r="F1838" s="527"/>
      <c r="G1838" s="527"/>
      <c r="H1838" s="299"/>
      <c r="I1838" s="293">
        <v>5931</v>
      </c>
    </row>
    <row r="1839" spans="1:9" x14ac:dyDescent="0.25">
      <c r="A1839" s="182" t="s">
        <v>4771</v>
      </c>
      <c r="B1839" s="677">
        <v>1837</v>
      </c>
      <c r="C1839" s="546" t="str">
        <f ca="1">IF(H1839="","Резерв",CONCATENATE(INDIRECT(ADDRESS(3+ТС!H1839,2,1,0,"ЗДВ"),FALSE)," - самопроизвольное закрытие"))</f>
        <v>Резерв</v>
      </c>
      <c r="D1839" s="527"/>
      <c r="E1839" s="527"/>
      <c r="F1839" s="527"/>
      <c r="G1839" s="527"/>
      <c r="H1839" s="299"/>
      <c r="I1839" s="293">
        <v>5932</v>
      </c>
    </row>
    <row r="1840" spans="1:9" x14ac:dyDescent="0.25">
      <c r="A1840" s="182" t="s">
        <v>4772</v>
      </c>
      <c r="B1840" s="677">
        <v>1838</v>
      </c>
      <c r="C1840" s="546" t="str">
        <f ca="1">IF(H1840="","Резерв",CONCATENATE(INDIRECT(ADDRESS(3+ТС!H1840,2,1,0,"ЗДВ"),FALSE)," - самопроизвольное закрытие"))</f>
        <v>Резерв</v>
      </c>
      <c r="D1840" s="527"/>
      <c r="E1840" s="527"/>
      <c r="F1840" s="527"/>
      <c r="G1840" s="527"/>
      <c r="H1840" s="299"/>
      <c r="I1840" s="293">
        <v>5933</v>
      </c>
    </row>
    <row r="1841" spans="1:9" x14ac:dyDescent="0.25">
      <c r="A1841" s="182" t="s">
        <v>4773</v>
      </c>
      <c r="B1841" s="677">
        <v>1839</v>
      </c>
      <c r="C1841" s="546" t="str">
        <f ca="1">IF(H1841="","Резерв",CONCATENATE(INDIRECT(ADDRESS(3+ТС!H1841,2,1,0,"ЗДВ"),FALSE)," - самопроизвольное закрытие"))</f>
        <v>Резерв</v>
      </c>
      <c r="D1841" s="527"/>
      <c r="E1841" s="527"/>
      <c r="F1841" s="527"/>
      <c r="G1841" s="527"/>
      <c r="H1841" s="299"/>
      <c r="I1841" s="293">
        <v>5934</v>
      </c>
    </row>
    <row r="1842" spans="1:9" x14ac:dyDescent="0.25">
      <c r="A1842" s="182" t="s">
        <v>4774</v>
      </c>
      <c r="B1842" s="677">
        <v>1840</v>
      </c>
      <c r="C1842" s="546" t="str">
        <f ca="1">IF(H1842="","Резерв",CONCATENATE(INDIRECT(ADDRESS(3+ТС!H1842,2,1,0,"ЗДВ"),FALSE)," - самопроизвольное закрытие"))</f>
        <v>Резерв</v>
      </c>
      <c r="D1842" s="527"/>
      <c r="E1842" s="527"/>
      <c r="F1842" s="527"/>
      <c r="G1842" s="527"/>
      <c r="H1842" s="299"/>
      <c r="I1842" s="293">
        <v>5935</v>
      </c>
    </row>
    <row r="1843" spans="1:9" x14ac:dyDescent="0.25">
      <c r="A1843" s="182" t="s">
        <v>4775</v>
      </c>
      <c r="B1843" s="677">
        <v>1841</v>
      </c>
      <c r="C1843" s="546" t="str">
        <f ca="1">IF(H1843="","Резерв",CONCATENATE(INDIRECT(ADDRESS(3+ТС!H1843,2,1,0,"ЗДВ"),FALSE)," - самопроизвольное закрытие"))</f>
        <v>Резерв</v>
      </c>
      <c r="D1843" s="527"/>
      <c r="E1843" s="527"/>
      <c r="F1843" s="527"/>
      <c r="G1843" s="527"/>
      <c r="H1843" s="299"/>
      <c r="I1843" s="293">
        <v>5936</v>
      </c>
    </row>
    <row r="1844" spans="1:9" x14ac:dyDescent="0.25">
      <c r="A1844" s="182" t="s">
        <v>4776</v>
      </c>
      <c r="B1844" s="677">
        <v>1842</v>
      </c>
      <c r="C1844" s="546" t="str">
        <f ca="1">IF(H1844="","Резерв",CONCATENATE(INDIRECT(ADDRESS(3+ТС!H1844,2,1,0,"ЗДВ"),FALSE)," - самопроизвольное закрытие"))</f>
        <v>Резерв</v>
      </c>
      <c r="D1844" s="527"/>
      <c r="E1844" s="527"/>
      <c r="F1844" s="527"/>
      <c r="G1844" s="527"/>
      <c r="H1844" s="299"/>
      <c r="I1844" s="293">
        <v>5937</v>
      </c>
    </row>
    <row r="1845" spans="1:9" x14ac:dyDescent="0.25">
      <c r="A1845" s="182" t="s">
        <v>4777</v>
      </c>
      <c r="B1845" s="677">
        <v>1843</v>
      </c>
      <c r="C1845" s="546" t="str">
        <f ca="1">IF(H1845="","Резерв",CONCATENATE(INDIRECT(ADDRESS(3+ТС!H1845,2,1,0,"ЗДВ"),FALSE)," - самопроизвольное закрытие"))</f>
        <v>Резерв</v>
      </c>
      <c r="D1845" s="527"/>
      <c r="E1845" s="527"/>
      <c r="F1845" s="527"/>
      <c r="G1845" s="527"/>
      <c r="H1845" s="299"/>
      <c r="I1845" s="293">
        <v>5938</v>
      </c>
    </row>
    <row r="1846" spans="1:9" x14ac:dyDescent="0.25">
      <c r="A1846" s="182" t="s">
        <v>4778</v>
      </c>
      <c r="B1846" s="677">
        <v>1844</v>
      </c>
      <c r="C1846" s="546" t="str">
        <f ca="1">IF(H1846="","Резерв",CONCATENATE(INDIRECT(ADDRESS(3+ТС!H1846,2,1,0,"ЗДВ"),FALSE)," - самопроизвольное закрытие"))</f>
        <v>Резерв</v>
      </c>
      <c r="D1846" s="527"/>
      <c r="E1846" s="527"/>
      <c r="F1846" s="527"/>
      <c r="G1846" s="527"/>
      <c r="H1846" s="299"/>
      <c r="I1846" s="293">
        <v>5939</v>
      </c>
    </row>
    <row r="1847" spans="1:9" x14ac:dyDescent="0.25">
      <c r="A1847" s="182" t="s">
        <v>4779</v>
      </c>
      <c r="B1847" s="677">
        <v>1845</v>
      </c>
      <c r="C1847" s="546" t="str">
        <f ca="1">IF(H1847="","Резерв",CONCATENATE(INDIRECT(ADDRESS(3+ТС!H1847,2,1,0,"ЗДВ"),FALSE)," - самопроизвольное закрытие"))</f>
        <v>Резерв</v>
      </c>
      <c r="D1847" s="527"/>
      <c r="E1847" s="527"/>
      <c r="F1847" s="527"/>
      <c r="G1847" s="527"/>
      <c r="H1847" s="299"/>
      <c r="I1847" s="293">
        <v>5940</v>
      </c>
    </row>
    <row r="1848" spans="1:9" x14ac:dyDescent="0.25">
      <c r="A1848" s="182" t="s">
        <v>4780</v>
      </c>
      <c r="B1848" s="677">
        <v>1846</v>
      </c>
      <c r="C1848" s="546" t="str">
        <f ca="1">IF(H1848="","Резерв",CONCATENATE(INDIRECT(ADDRESS(3+ТС!H1848,2,1,0,"ЗДВ"),FALSE)," - самопроизвольное закрытие"))</f>
        <v>Резерв</v>
      </c>
      <c r="D1848" s="527"/>
      <c r="E1848" s="527"/>
      <c r="F1848" s="527"/>
      <c r="G1848" s="527"/>
      <c r="H1848" s="299"/>
      <c r="I1848" s="293">
        <v>5941</v>
      </c>
    </row>
    <row r="1849" spans="1:9" x14ac:dyDescent="0.25">
      <c r="A1849" s="182" t="s">
        <v>4781</v>
      </c>
      <c r="B1849" s="677">
        <v>1847</v>
      </c>
      <c r="C1849" s="546" t="str">
        <f ca="1">IF(H1849="","Резерв",CONCATENATE(INDIRECT(ADDRESS(3+ТС!H1849,2,1,0,"ЗДВ"),FALSE)," - самопроизвольное закрытие"))</f>
        <v>Резерв</v>
      </c>
      <c r="D1849" s="527"/>
      <c r="E1849" s="527"/>
      <c r="F1849" s="527"/>
      <c r="G1849" s="527"/>
      <c r="H1849" s="299"/>
      <c r="I1849" s="293">
        <v>5942</v>
      </c>
    </row>
    <row r="1850" spans="1:9" x14ac:dyDescent="0.25">
      <c r="A1850" s="182" t="s">
        <v>4782</v>
      </c>
      <c r="B1850" s="677">
        <v>1848</v>
      </c>
      <c r="C1850" s="546" t="str">
        <f ca="1">IF(H1850="","Резерв",CONCATENATE(INDIRECT(ADDRESS(3+ТС!H1850,2,1,0,"ЗДВ"),FALSE)," - самопроизвольное закрытие"))</f>
        <v>Резерв</v>
      </c>
      <c r="D1850" s="527"/>
      <c r="E1850" s="527"/>
      <c r="F1850" s="527"/>
      <c r="G1850" s="527"/>
      <c r="H1850" s="299"/>
      <c r="I1850" s="293">
        <v>5943</v>
      </c>
    </row>
    <row r="1851" spans="1:9" x14ac:dyDescent="0.25">
      <c r="A1851" s="182" t="s">
        <v>4783</v>
      </c>
      <c r="B1851" s="677">
        <v>1849</v>
      </c>
      <c r="C1851" s="546" t="str">
        <f ca="1">IF(H1851="","Резерв",CONCATENATE(INDIRECT(ADDRESS(3+ТС!H1851,2,1,0,"ЗДВ"),FALSE)," - самопроизвольное закрытие"))</f>
        <v>Резерв</v>
      </c>
      <c r="D1851" s="527"/>
      <c r="E1851" s="527"/>
      <c r="F1851" s="527"/>
      <c r="G1851" s="527"/>
      <c r="H1851" s="299"/>
      <c r="I1851" s="293">
        <v>5944</v>
      </c>
    </row>
    <row r="1852" spans="1:9" x14ac:dyDescent="0.25">
      <c r="A1852" s="182" t="s">
        <v>4784</v>
      </c>
      <c r="B1852" s="677">
        <v>1850</v>
      </c>
      <c r="C1852" s="546" t="str">
        <f ca="1">IF(H1852="","Резерв",CONCATENATE(INDIRECT(ADDRESS(3+ТС!H1852,2,1,0,"ЗДВ"),FALSE)," - самопроизвольное закрытие"))</f>
        <v>Резерв</v>
      </c>
      <c r="D1852" s="527"/>
      <c r="E1852" s="527"/>
      <c r="F1852" s="527"/>
      <c r="G1852" s="527"/>
      <c r="H1852" s="299"/>
      <c r="I1852" s="293">
        <v>5945</v>
      </c>
    </row>
    <row r="1853" spans="1:9" x14ac:dyDescent="0.25">
      <c r="A1853" s="182" t="s">
        <v>4785</v>
      </c>
      <c r="B1853" s="677">
        <v>1851</v>
      </c>
      <c r="C1853" s="546" t="str">
        <f ca="1">IF(H1853="","Резерв",CONCATENATE(INDIRECT(ADDRESS(3+ТС!H1853,2,1,0,"ЗДВ"),FALSE)," - самопроизвольное закрытие"))</f>
        <v>Резерв</v>
      </c>
      <c r="D1853" s="527"/>
      <c r="E1853" s="527"/>
      <c r="F1853" s="527"/>
      <c r="G1853" s="527"/>
      <c r="H1853" s="299"/>
      <c r="I1853" s="293">
        <v>5946</v>
      </c>
    </row>
    <row r="1854" spans="1:9" x14ac:dyDescent="0.25">
      <c r="A1854" s="182" t="s">
        <v>4786</v>
      </c>
      <c r="B1854" s="677">
        <v>1852</v>
      </c>
      <c r="C1854" s="546" t="str">
        <f ca="1">IF(H1854="","Резерв",CONCATENATE(INDIRECT(ADDRESS(3+ТС!H1854,2,1,0,"ЗДВ"),FALSE)," - самопроизвольное закрытие"))</f>
        <v>Резерв</v>
      </c>
      <c r="D1854" s="527"/>
      <c r="E1854" s="527"/>
      <c r="F1854" s="527"/>
      <c r="G1854" s="527"/>
      <c r="H1854" s="299"/>
      <c r="I1854" s="293">
        <v>5947</v>
      </c>
    </row>
    <row r="1855" spans="1:9" x14ac:dyDescent="0.25">
      <c r="A1855" s="182" t="s">
        <v>4787</v>
      </c>
      <c r="B1855" s="677">
        <v>1853</v>
      </c>
      <c r="C1855" s="546" t="str">
        <f ca="1">IF(H1855="","Резерв",CONCATENATE(INDIRECT(ADDRESS(3+ТС!H1855,2,1,0,"ЗДВ"),FALSE)," - самопроизвольное закрытие"))</f>
        <v>Резерв</v>
      </c>
      <c r="D1855" s="527"/>
      <c r="E1855" s="527"/>
      <c r="F1855" s="527"/>
      <c r="G1855" s="527"/>
      <c r="H1855" s="299"/>
      <c r="I1855" s="293">
        <v>5948</v>
      </c>
    </row>
    <row r="1856" spans="1:9" x14ac:dyDescent="0.25">
      <c r="A1856" s="182" t="s">
        <v>4788</v>
      </c>
      <c r="B1856" s="677">
        <v>1854</v>
      </c>
      <c r="C1856" s="546" t="str">
        <f ca="1">IF(H1856="","Резерв",CONCATENATE(INDIRECT(ADDRESS(3+ТС!H1856,2,1,0,"ЗДВ"),FALSE)," - самопроизвольное закрытие"))</f>
        <v>Резерв</v>
      </c>
      <c r="D1856" s="527"/>
      <c r="E1856" s="527"/>
      <c r="F1856" s="527"/>
      <c r="G1856" s="527"/>
      <c r="H1856" s="299"/>
      <c r="I1856" s="293">
        <v>5949</v>
      </c>
    </row>
    <row r="1857" spans="1:9" x14ac:dyDescent="0.25">
      <c r="A1857" s="182" t="s">
        <v>4789</v>
      </c>
      <c r="B1857" s="677">
        <v>1855</v>
      </c>
      <c r="C1857" s="546" t="str">
        <f ca="1">IF(H1857="","Резерв",CONCATENATE(INDIRECT(ADDRESS(3+ТС!H1857,2,1,0,"ЗДВ"),FALSE)," - самопроизвольное закрытие"))</f>
        <v>Резерв</v>
      </c>
      <c r="D1857" s="527"/>
      <c r="E1857" s="527"/>
      <c r="F1857" s="527"/>
      <c r="G1857" s="527"/>
      <c r="H1857" s="299"/>
      <c r="I1857" s="293">
        <v>5950</v>
      </c>
    </row>
    <row r="1858" spans="1:9" x14ac:dyDescent="0.25">
      <c r="A1858" s="182" t="s">
        <v>4790</v>
      </c>
      <c r="B1858" s="677">
        <v>1856</v>
      </c>
      <c r="C1858" s="546" t="str">
        <f ca="1">IF(H1858="","Резерв",CONCATENATE(INDIRECT(ADDRESS(3+ТС!H1858,2,1,0,"ЗДВ"),FALSE)," - самопроизвольное закрытие"))</f>
        <v>Резерв</v>
      </c>
      <c r="D1858" s="527"/>
      <c r="E1858" s="527"/>
      <c r="F1858" s="527"/>
      <c r="G1858" s="527"/>
      <c r="H1858" s="299"/>
      <c r="I1858" s="293">
        <v>5951</v>
      </c>
    </row>
    <row r="1859" spans="1:9" x14ac:dyDescent="0.25">
      <c r="A1859" s="182" t="s">
        <v>4791</v>
      </c>
      <c r="B1859" s="677">
        <v>1857</v>
      </c>
      <c r="C1859" s="546" t="str">
        <f ca="1">IF(H1859="","Резерв",CONCATENATE(INDIRECT(ADDRESS(3+ТС!H1859,2,1,0,"ЗДВ"),FALSE)," - самопроизвольное закрытие"))</f>
        <v>Резерв</v>
      </c>
      <c r="D1859" s="527"/>
      <c r="E1859" s="527"/>
      <c r="F1859" s="527"/>
      <c r="G1859" s="527"/>
      <c r="H1859" s="299"/>
      <c r="I1859" s="293">
        <v>5952</v>
      </c>
    </row>
    <row r="1860" spans="1:9" x14ac:dyDescent="0.25">
      <c r="A1860" s="182" t="s">
        <v>4792</v>
      </c>
      <c r="B1860" s="677">
        <v>1858</v>
      </c>
      <c r="C1860" s="546" t="str">
        <f ca="1">IF(H1860="","Резерв",CONCATENATE(INDIRECT(ADDRESS(3+ТС!H1860,2,1,0,"ЗДВ"),FALSE)," - самопроизвольное закрытие"))</f>
        <v>Резерв</v>
      </c>
      <c r="D1860" s="527"/>
      <c r="E1860" s="527"/>
      <c r="F1860" s="527"/>
      <c r="G1860" s="527"/>
      <c r="H1860" s="299"/>
      <c r="I1860" s="293">
        <v>5953</v>
      </c>
    </row>
    <row r="1861" spans="1:9" x14ac:dyDescent="0.25">
      <c r="A1861" s="182" t="s">
        <v>4793</v>
      </c>
      <c r="B1861" s="677">
        <v>1859</v>
      </c>
      <c r="C1861" s="546" t="str">
        <f ca="1">IF(H1861="","Резерв",CONCATENATE(INDIRECT(ADDRESS(3+ТС!H1861,2,1,0,"ЗДВ"),FALSE)," - самопроизвольное закрытие"))</f>
        <v>Резерв</v>
      </c>
      <c r="D1861" s="527"/>
      <c r="E1861" s="527"/>
      <c r="F1861" s="527"/>
      <c r="G1861" s="527"/>
      <c r="H1861" s="299"/>
      <c r="I1861" s="293">
        <v>5954</v>
      </c>
    </row>
    <row r="1862" spans="1:9" x14ac:dyDescent="0.25">
      <c r="A1862" s="182" t="s">
        <v>4794</v>
      </c>
      <c r="B1862" s="677">
        <v>1860</v>
      </c>
      <c r="C1862" s="546" t="str">
        <f ca="1">IF(H1862="","Резерв",CONCATENATE(INDIRECT(ADDRESS(3+ТС!H1862,2,1,0,"ЗДВ"),FALSE)," - самопроизвольное закрытие"))</f>
        <v>Резерв</v>
      </c>
      <c r="D1862" s="527"/>
      <c r="E1862" s="527"/>
      <c r="F1862" s="527"/>
      <c r="G1862" s="527"/>
      <c r="H1862" s="299"/>
      <c r="I1862" s="293">
        <v>5955</v>
      </c>
    </row>
    <row r="1863" spans="1:9" x14ac:dyDescent="0.25">
      <c r="A1863" s="182" t="s">
        <v>4795</v>
      </c>
      <c r="B1863" s="677">
        <v>1861</v>
      </c>
      <c r="C1863" s="546" t="str">
        <f ca="1">IF(H1863="","Резерв",CONCATENATE(INDIRECT(ADDRESS(3+ТС!H1863,2,1,0,"ЗДВ"),FALSE)," - самопроизвольное закрытие"))</f>
        <v>Резерв</v>
      </c>
      <c r="D1863" s="527"/>
      <c r="E1863" s="527"/>
      <c r="F1863" s="527"/>
      <c r="G1863" s="527"/>
      <c r="H1863" s="299"/>
      <c r="I1863" s="293">
        <v>5956</v>
      </c>
    </row>
    <row r="1864" spans="1:9" x14ac:dyDescent="0.25">
      <c r="A1864" s="182" t="s">
        <v>4796</v>
      </c>
      <c r="B1864" s="677">
        <v>1862</v>
      </c>
      <c r="C1864" s="546" t="str">
        <f ca="1">IF(H1864="","Резерв",CONCATENATE(INDIRECT(ADDRESS(3+ТС!H1864,2,1,0,"ЗДВ"),FALSE)," - самопроизвольное закрытие"))</f>
        <v>Резерв</v>
      </c>
      <c r="D1864" s="527"/>
      <c r="E1864" s="527"/>
      <c r="F1864" s="527"/>
      <c r="G1864" s="527"/>
      <c r="H1864" s="299"/>
      <c r="I1864" s="293">
        <v>5957</v>
      </c>
    </row>
    <row r="1865" spans="1:9" x14ac:dyDescent="0.25">
      <c r="A1865" s="182" t="s">
        <v>4797</v>
      </c>
      <c r="B1865" s="677">
        <v>1863</v>
      </c>
      <c r="C1865" s="546" t="str">
        <f ca="1">IF(H1865="","Резерв",CONCATENATE(INDIRECT(ADDRESS(3+ТС!H1865,2,1,0,"ЗДВ"),FALSE)," - самопроизвольное закрытие"))</f>
        <v>Резерв</v>
      </c>
      <c r="D1865" s="527"/>
      <c r="E1865" s="527"/>
      <c r="F1865" s="527"/>
      <c r="G1865" s="527"/>
      <c r="H1865" s="299"/>
      <c r="I1865" s="293">
        <v>5958</v>
      </c>
    </row>
    <row r="1866" spans="1:9" x14ac:dyDescent="0.25">
      <c r="A1866" s="182" t="s">
        <v>4798</v>
      </c>
      <c r="B1866" s="677">
        <v>1864</v>
      </c>
      <c r="C1866" s="546" t="str">
        <f ca="1">IF(H1866="","Резерв",CONCATENATE(INDIRECT(ADDRESS(3+ТС!H1866,2,1,0,"ЗДВ"),FALSE)," - самопроизвольное закрытие"))</f>
        <v>Резерв</v>
      </c>
      <c r="D1866" s="527"/>
      <c r="E1866" s="527"/>
      <c r="F1866" s="527"/>
      <c r="G1866" s="527"/>
      <c r="H1866" s="299"/>
      <c r="I1866" s="293">
        <v>5959</v>
      </c>
    </row>
    <row r="1867" spans="1:9" x14ac:dyDescent="0.25">
      <c r="A1867" s="182" t="s">
        <v>4799</v>
      </c>
      <c r="B1867" s="677">
        <v>1865</v>
      </c>
      <c r="C1867" s="546" t="str">
        <f ca="1">IF(H1867="","Резерв",CONCATENATE(INDIRECT(ADDRESS(3+ТС!H1867,2,1,0,"ЗДВ"),FALSE)," - самопроизвольное закрытие"))</f>
        <v>Резерв</v>
      </c>
      <c r="D1867" s="527"/>
      <c r="E1867" s="527"/>
      <c r="F1867" s="527"/>
      <c r="G1867" s="527"/>
      <c r="H1867" s="299"/>
      <c r="I1867" s="293">
        <v>5960</v>
      </c>
    </row>
    <row r="1868" spans="1:9" x14ac:dyDescent="0.25">
      <c r="A1868" s="182" t="s">
        <v>4800</v>
      </c>
      <c r="B1868" s="677">
        <v>1866</v>
      </c>
      <c r="C1868" s="546" t="str">
        <f ca="1">IF(H1868="","Резерв",CONCATENATE(INDIRECT(ADDRESS(3+ТС!H1868,2,1,0,"ЗДВ"),FALSE)," - самопроизвольное закрытие"))</f>
        <v>Резерв</v>
      </c>
      <c r="D1868" s="527"/>
      <c r="E1868" s="527"/>
      <c r="F1868" s="527"/>
      <c r="G1868" s="527"/>
      <c r="H1868" s="299"/>
      <c r="I1868" s="293">
        <v>5961</v>
      </c>
    </row>
    <row r="1869" spans="1:9" x14ac:dyDescent="0.25">
      <c r="A1869" s="182" t="s">
        <v>4801</v>
      </c>
      <c r="B1869" s="677">
        <v>1867</v>
      </c>
      <c r="C1869" s="546" t="str">
        <f ca="1">IF(H1869="","Резерв",CONCATENATE(INDIRECT(ADDRESS(3+ТС!H1869,2,1,0,"ЗДВ"),FALSE)," - самопроизвольное закрытие"))</f>
        <v>Резерв</v>
      </c>
      <c r="D1869" s="527"/>
      <c r="E1869" s="527"/>
      <c r="F1869" s="527"/>
      <c r="G1869" s="527"/>
      <c r="H1869" s="299"/>
      <c r="I1869" s="293">
        <v>5962</v>
      </c>
    </row>
    <row r="1870" spans="1:9" x14ac:dyDescent="0.25">
      <c r="A1870" s="182" t="s">
        <v>4802</v>
      </c>
      <c r="B1870" s="677">
        <v>1868</v>
      </c>
      <c r="C1870" s="546" t="str">
        <f ca="1">IF(H1870="","Резерв",CONCATENATE(INDIRECT(ADDRESS(3+ТС!H1870,2,1,0,"ЗДВ"),FALSE)," - самопроизвольное закрытие"))</f>
        <v>Резерв</v>
      </c>
      <c r="D1870" s="527"/>
      <c r="E1870" s="527"/>
      <c r="F1870" s="527"/>
      <c r="G1870" s="527"/>
      <c r="H1870" s="299"/>
      <c r="I1870" s="293">
        <v>5963</v>
      </c>
    </row>
    <row r="1871" spans="1:9" x14ac:dyDescent="0.25">
      <c r="A1871" s="182" t="s">
        <v>4803</v>
      </c>
      <c r="B1871" s="677">
        <v>1869</v>
      </c>
      <c r="C1871" s="546" t="str">
        <f ca="1">IF(H1871="","Резерв",CONCATENATE(INDIRECT(ADDRESS(3+ТС!H1871,2,1,0,"ЗДВ"),FALSE)," - самопроизвольное закрытие"))</f>
        <v>Резерв</v>
      </c>
      <c r="D1871" s="527"/>
      <c r="E1871" s="527"/>
      <c r="F1871" s="527"/>
      <c r="G1871" s="527"/>
      <c r="H1871" s="299"/>
      <c r="I1871" s="293">
        <v>5964</v>
      </c>
    </row>
    <row r="1872" spans="1:9" x14ac:dyDescent="0.25">
      <c r="A1872" s="182" t="s">
        <v>4804</v>
      </c>
      <c r="B1872" s="677">
        <v>1870</v>
      </c>
      <c r="C1872" s="546" t="str">
        <f ca="1">IF(H1872="","Резерв",CONCATENATE(INDIRECT(ADDRESS(3+ТС!H1872,2,1,0,"ЗДВ"),FALSE)," - самопроизвольное закрытие"))</f>
        <v>Резерв</v>
      </c>
      <c r="D1872" s="527"/>
      <c r="E1872" s="527"/>
      <c r="F1872" s="527"/>
      <c r="G1872" s="527"/>
      <c r="H1872" s="299"/>
      <c r="I1872" s="293">
        <v>5965</v>
      </c>
    </row>
    <row r="1873" spans="1:9" x14ac:dyDescent="0.25">
      <c r="A1873" s="182" t="s">
        <v>4805</v>
      </c>
      <c r="B1873" s="677">
        <v>1871</v>
      </c>
      <c r="C1873" s="546" t="str">
        <f ca="1">IF(H1873="","Резерв",CONCATENATE(INDIRECT(ADDRESS(3+ТС!H1873,2,1,0,"ЗДВ"),FALSE)," - самопроизвольное закрытие"))</f>
        <v>Резерв</v>
      </c>
      <c r="D1873" s="527"/>
      <c r="E1873" s="527"/>
      <c r="F1873" s="527"/>
      <c r="G1873" s="527"/>
      <c r="H1873" s="299"/>
      <c r="I1873" s="293">
        <v>5966</v>
      </c>
    </row>
    <row r="1874" spans="1:9" x14ac:dyDescent="0.25">
      <c r="A1874" s="182" t="s">
        <v>4806</v>
      </c>
      <c r="B1874" s="677">
        <v>1872</v>
      </c>
      <c r="C1874" s="546" t="str">
        <f ca="1">IF(H1874="","Резерв",CONCATENATE(INDIRECT(ADDRESS(3+ТС!H1874,2,1,0,"ЗДВ"),FALSE)," - самопроизвольное закрытие"))</f>
        <v>Резерв</v>
      </c>
      <c r="D1874" s="527"/>
      <c r="E1874" s="527"/>
      <c r="F1874" s="527"/>
      <c r="G1874" s="527"/>
      <c r="H1874" s="299"/>
      <c r="I1874" s="293">
        <v>5967</v>
      </c>
    </row>
    <row r="1875" spans="1:9" x14ac:dyDescent="0.25">
      <c r="A1875" s="182" t="s">
        <v>4807</v>
      </c>
      <c r="B1875" s="677">
        <v>1873</v>
      </c>
      <c r="C1875" s="546" t="str">
        <f ca="1">IF(H1875="","Резерв",CONCATENATE(INDIRECT(ADDRESS(3+ТС!H1875,2,1,0,"ЗДВ"),FALSE)," - самопроизвольное закрытие"))</f>
        <v>Резерв</v>
      </c>
      <c r="D1875" s="527"/>
      <c r="E1875" s="527"/>
      <c r="F1875" s="527"/>
      <c r="G1875" s="527"/>
      <c r="H1875" s="299"/>
      <c r="I1875" s="293">
        <v>5968</v>
      </c>
    </row>
    <row r="1876" spans="1:9" x14ac:dyDescent="0.25">
      <c r="A1876" s="182" t="s">
        <v>4808</v>
      </c>
      <c r="B1876" s="677">
        <v>1874</v>
      </c>
      <c r="C1876" s="546" t="str">
        <f ca="1">IF(H1876="","Резерв",CONCATENATE(INDIRECT(ADDRESS(3+ТС!H1876,2,1,0,"ЗДВ"),FALSE)," - самопроизвольное закрытие"))</f>
        <v>Резерв</v>
      </c>
      <c r="D1876" s="527"/>
      <c r="E1876" s="527"/>
      <c r="F1876" s="527"/>
      <c r="G1876" s="527"/>
      <c r="H1876" s="299"/>
      <c r="I1876" s="293">
        <v>5969</v>
      </c>
    </row>
    <row r="1877" spans="1:9" x14ac:dyDescent="0.25">
      <c r="A1877" s="182" t="s">
        <v>4809</v>
      </c>
      <c r="B1877" s="677">
        <v>1875</v>
      </c>
      <c r="C1877" s="546" t="str">
        <f ca="1">IF(H1877="","Резерв",CONCATENATE(INDIRECT(ADDRESS(3+ТС!H1877,2,1,0,"ЗДВ"),FALSE)," - самопроизвольное закрытие"))</f>
        <v>Резерв</v>
      </c>
      <c r="D1877" s="527"/>
      <c r="E1877" s="527"/>
      <c r="F1877" s="527"/>
      <c r="G1877" s="527"/>
      <c r="H1877" s="299"/>
      <c r="I1877" s="293">
        <v>5970</v>
      </c>
    </row>
    <row r="1878" spans="1:9" x14ac:dyDescent="0.25">
      <c r="A1878" s="182" t="s">
        <v>4810</v>
      </c>
      <c r="B1878" s="677">
        <v>1876</v>
      </c>
      <c r="C1878" s="546" t="str">
        <f ca="1">IF(H1878="","Резерв",CONCATENATE(INDIRECT(ADDRESS(3+ТС!H1878,2,1,0,"ЗДВ"),FALSE)," - самопроизвольное закрытие"))</f>
        <v>Резерв</v>
      </c>
      <c r="D1878" s="527"/>
      <c r="E1878" s="527"/>
      <c r="F1878" s="527"/>
      <c r="G1878" s="527"/>
      <c r="H1878" s="299"/>
      <c r="I1878" s="293">
        <v>5971</v>
      </c>
    </row>
    <row r="1879" spans="1:9" x14ac:dyDescent="0.25">
      <c r="A1879" s="182" t="s">
        <v>4811</v>
      </c>
      <c r="B1879" s="677">
        <v>1877</v>
      </c>
      <c r="C1879" s="546" t="str">
        <f ca="1">IF(H1879="","Резерв",CONCATENATE(INDIRECT(ADDRESS(3+ТС!H1879,2,1,0,"ЗДВ"),FALSE)," - самопроизвольное закрытие"))</f>
        <v>Резерв</v>
      </c>
      <c r="D1879" s="527"/>
      <c r="E1879" s="527"/>
      <c r="F1879" s="527"/>
      <c r="G1879" s="527"/>
      <c r="H1879" s="299"/>
      <c r="I1879" s="293">
        <v>5972</v>
      </c>
    </row>
    <row r="1880" spans="1:9" x14ac:dyDescent="0.25">
      <c r="A1880" s="182" t="s">
        <v>4812</v>
      </c>
      <c r="B1880" s="677">
        <v>1878</v>
      </c>
      <c r="C1880" s="546" t="str">
        <f ca="1">IF(H1880="","Резерв",CONCATENATE(INDIRECT(ADDRESS(3+ТС!H1880,2,1,0,"ЗДВ"),FALSE)," - самопроизвольное закрытие"))</f>
        <v>Резерв</v>
      </c>
      <c r="D1880" s="527"/>
      <c r="E1880" s="527"/>
      <c r="F1880" s="527"/>
      <c r="G1880" s="527"/>
      <c r="H1880" s="299"/>
      <c r="I1880" s="293">
        <v>5973</v>
      </c>
    </row>
    <row r="1881" spans="1:9" x14ac:dyDescent="0.25">
      <c r="A1881" s="182" t="s">
        <v>4813</v>
      </c>
      <c r="B1881" s="677">
        <v>1879</v>
      </c>
      <c r="C1881" s="546" t="str">
        <f ca="1">IF(H1881="","Резерв",CONCATENATE(INDIRECT(ADDRESS(3+ТС!H1881,2,1,0,"ЗДВ"),FALSE)," - самопроизвольное закрытие"))</f>
        <v>Резерв</v>
      </c>
      <c r="D1881" s="527"/>
      <c r="E1881" s="527"/>
      <c r="F1881" s="527"/>
      <c r="G1881" s="527"/>
      <c r="H1881" s="299"/>
      <c r="I1881" s="293">
        <v>5974</v>
      </c>
    </row>
    <row r="1882" spans="1:9" x14ac:dyDescent="0.25">
      <c r="A1882" s="182" t="s">
        <v>4814</v>
      </c>
      <c r="B1882" s="677">
        <v>1880</v>
      </c>
      <c r="C1882" s="546" t="str">
        <f ca="1">IF(H1882="","Резерв",CONCATENATE(INDIRECT(ADDRESS(3+ТС!H1882,2,1,0,"ЗДВ"),FALSE)," - самопроизвольное закрытие"))</f>
        <v>Резерв</v>
      </c>
      <c r="D1882" s="527"/>
      <c r="E1882" s="527"/>
      <c r="F1882" s="527"/>
      <c r="G1882" s="527"/>
      <c r="H1882" s="299"/>
      <c r="I1882" s="293">
        <v>5975</v>
      </c>
    </row>
    <row r="1883" spans="1:9" x14ac:dyDescent="0.25">
      <c r="A1883" s="182" t="s">
        <v>4815</v>
      </c>
      <c r="B1883" s="677">
        <v>1881</v>
      </c>
      <c r="C1883" s="546" t="str">
        <f ca="1">IF(H1883="","Резерв",CONCATENATE(INDIRECT(ADDRESS(3+ТС!H1883,2,1,0,"ЗДВ"),FALSE)," - самопроизвольное закрытие"))</f>
        <v>Резерв</v>
      </c>
      <c r="D1883" s="527"/>
      <c r="E1883" s="527"/>
      <c r="F1883" s="527"/>
      <c r="G1883" s="527"/>
      <c r="H1883" s="299"/>
      <c r="I1883" s="293">
        <v>5976</v>
      </c>
    </row>
    <row r="1884" spans="1:9" x14ac:dyDescent="0.25">
      <c r="A1884" s="182" t="s">
        <v>4816</v>
      </c>
      <c r="B1884" s="677">
        <v>1882</v>
      </c>
      <c r="C1884" s="546" t="str">
        <f ca="1">IF(H1884="","Резерв",CONCATENATE(INDIRECT(ADDRESS(3+ТС!H1884,2,1,0,"ЗДВ"),FALSE)," - самопроизвольное закрытие"))</f>
        <v>Резерв</v>
      </c>
      <c r="D1884" s="527"/>
      <c r="E1884" s="527"/>
      <c r="F1884" s="527"/>
      <c r="G1884" s="527"/>
      <c r="H1884" s="299"/>
      <c r="I1884" s="293">
        <v>5977</v>
      </c>
    </row>
    <row r="1885" spans="1:9" x14ac:dyDescent="0.25">
      <c r="A1885" s="182" t="s">
        <v>4817</v>
      </c>
      <c r="B1885" s="677">
        <v>1883</v>
      </c>
      <c r="C1885" s="546" t="str">
        <f ca="1">IF(H1885="","Резерв",CONCATENATE(INDIRECT(ADDRESS(3+ТС!H1885,2,1,0,"ЗДВ"),FALSE)," - самопроизвольное закрытие"))</f>
        <v>Резерв</v>
      </c>
      <c r="D1885" s="527"/>
      <c r="E1885" s="527"/>
      <c r="F1885" s="527"/>
      <c r="G1885" s="527"/>
      <c r="H1885" s="299"/>
      <c r="I1885" s="293">
        <v>5978</v>
      </c>
    </row>
    <row r="1886" spans="1:9" x14ac:dyDescent="0.25">
      <c r="A1886" s="182" t="s">
        <v>4818</v>
      </c>
      <c r="B1886" s="677">
        <v>1884</v>
      </c>
      <c r="C1886" s="546" t="str">
        <f ca="1">IF(H1886="","Резерв",CONCATENATE(INDIRECT(ADDRESS(3+ТС!H1886,2,1,0,"ЗДВ"),FALSE)," - самопроизвольное закрытие"))</f>
        <v>Резерв</v>
      </c>
      <c r="D1886" s="527"/>
      <c r="E1886" s="527"/>
      <c r="F1886" s="527"/>
      <c r="G1886" s="527"/>
      <c r="H1886" s="299"/>
      <c r="I1886" s="293">
        <v>5979</v>
      </c>
    </row>
    <row r="1887" spans="1:9" x14ac:dyDescent="0.25">
      <c r="A1887" s="182" t="s">
        <v>4819</v>
      </c>
      <c r="B1887" s="677">
        <v>1885</v>
      </c>
      <c r="C1887" s="546" t="str">
        <f ca="1">IF(H1887="","Резерв",CONCATENATE(INDIRECT(ADDRESS(3+ТС!H1887,2,1,0,"ЗДВ"),FALSE)," - самопроизвольное закрытие"))</f>
        <v>Резерв</v>
      </c>
      <c r="D1887" s="527"/>
      <c r="E1887" s="527"/>
      <c r="F1887" s="527"/>
      <c r="G1887" s="527"/>
      <c r="H1887" s="299"/>
      <c r="I1887" s="293">
        <v>5980</v>
      </c>
    </row>
    <row r="1888" spans="1:9" x14ac:dyDescent="0.25">
      <c r="A1888" s="182" t="s">
        <v>4820</v>
      </c>
      <c r="B1888" s="677">
        <v>1886</v>
      </c>
      <c r="C1888" s="546" t="str">
        <f ca="1">IF(H1888="","Резерв",CONCATENATE(INDIRECT(ADDRESS(3+ТС!H1888,2,1,0,"ЗДВ"),FALSE)," - самопроизвольное закрытие"))</f>
        <v>Резерв</v>
      </c>
      <c r="D1888" s="527"/>
      <c r="E1888" s="527"/>
      <c r="F1888" s="527"/>
      <c r="G1888" s="527"/>
      <c r="H1888" s="299"/>
      <c r="I1888" s="293">
        <v>5981</v>
      </c>
    </row>
    <row r="1889" spans="1:9" x14ac:dyDescent="0.25">
      <c r="A1889" s="182" t="s">
        <v>4821</v>
      </c>
      <c r="B1889" s="677">
        <v>1887</v>
      </c>
      <c r="C1889" s="546" t="str">
        <f ca="1">IF(H1889="","Резерв",CONCATENATE(INDIRECT(ADDRESS(3+ТС!H1889,2,1,0,"ЗДВ"),FALSE)," - самопроизвольное закрытие"))</f>
        <v>Резерв</v>
      </c>
      <c r="D1889" s="527"/>
      <c r="E1889" s="527"/>
      <c r="F1889" s="527"/>
      <c r="G1889" s="527"/>
      <c r="H1889" s="299"/>
      <c r="I1889" s="293">
        <v>5982</v>
      </c>
    </row>
    <row r="1890" spans="1:9" x14ac:dyDescent="0.25">
      <c r="A1890" s="182" t="s">
        <v>4822</v>
      </c>
      <c r="B1890" s="677">
        <v>1888</v>
      </c>
      <c r="C1890" s="546" t="str">
        <f ca="1">IF(H1890="","Резерв",CONCATENATE(INDIRECT(ADDRESS(3+ТС!H1890,2,1,0,"ЗДВ"),FALSE)," - самопроизвольное закрытие"))</f>
        <v>Резерв</v>
      </c>
      <c r="D1890" s="527"/>
      <c r="E1890" s="527"/>
      <c r="F1890" s="527"/>
      <c r="G1890" s="527"/>
      <c r="H1890" s="299"/>
      <c r="I1890" s="293">
        <v>5983</v>
      </c>
    </row>
    <row r="1891" spans="1:9" x14ac:dyDescent="0.25">
      <c r="A1891" s="182" t="s">
        <v>4823</v>
      </c>
      <c r="B1891" s="677">
        <v>1889</v>
      </c>
      <c r="C1891" s="546" t="str">
        <f ca="1">IF(H1891="","Резерв",CONCATENATE(INDIRECT(ADDRESS(3+ТС!H1891,2,1,0,"ЗДВ"),FALSE)," - самопроизвольное закрытие"))</f>
        <v>Резерв</v>
      </c>
      <c r="D1891" s="527"/>
      <c r="E1891" s="527"/>
      <c r="F1891" s="527"/>
      <c r="G1891" s="527"/>
      <c r="H1891" s="299"/>
      <c r="I1891" s="293">
        <v>5984</v>
      </c>
    </row>
    <row r="1892" spans="1:9" x14ac:dyDescent="0.25">
      <c r="A1892" s="182" t="s">
        <v>4824</v>
      </c>
      <c r="B1892" s="677">
        <v>1890</v>
      </c>
      <c r="C1892" s="546" t="str">
        <f ca="1">IF(H1892="","Резерв",CONCATENATE(INDIRECT(ADDRESS(3+ТС!H1892,2,1,0,"ЗДВ"),FALSE)," - самопроизвольное закрытие"))</f>
        <v>Резерв</v>
      </c>
      <c r="D1892" s="527"/>
      <c r="E1892" s="527"/>
      <c r="F1892" s="527"/>
      <c r="G1892" s="527"/>
      <c r="H1892" s="299"/>
      <c r="I1892" s="293">
        <v>5985</v>
      </c>
    </row>
    <row r="1893" spans="1:9" x14ac:dyDescent="0.25">
      <c r="A1893" s="182" t="s">
        <v>4825</v>
      </c>
      <c r="B1893" s="677">
        <v>1891</v>
      </c>
      <c r="C1893" s="546" t="str">
        <f ca="1">IF(H1893="","Резерв",CONCATENATE(INDIRECT(ADDRESS(3+ТС!H1893,2,1,0,"ЗДВ"),FALSE)," - самопроизвольное закрытие"))</f>
        <v>Резерв</v>
      </c>
      <c r="D1893" s="527"/>
      <c r="E1893" s="527"/>
      <c r="F1893" s="527"/>
      <c r="G1893" s="527"/>
      <c r="H1893" s="299"/>
      <c r="I1893" s="293">
        <v>5986</v>
      </c>
    </row>
    <row r="1894" spans="1:9" x14ac:dyDescent="0.25">
      <c r="A1894" s="182" t="s">
        <v>4826</v>
      </c>
      <c r="B1894" s="677">
        <v>1892</v>
      </c>
      <c r="C1894" s="546" t="str">
        <f ca="1">IF(H1894="","Резерв",CONCATENATE(INDIRECT(ADDRESS(3+ТС!H1894,2,1,0,"ЗДВ"),FALSE)," - самопроизвольное закрытие"))</f>
        <v>Резерв</v>
      </c>
      <c r="D1894" s="527"/>
      <c r="E1894" s="527"/>
      <c r="F1894" s="527"/>
      <c r="G1894" s="527"/>
      <c r="H1894" s="299"/>
      <c r="I1894" s="293">
        <v>5987</v>
      </c>
    </row>
    <row r="1895" spans="1:9" x14ac:dyDescent="0.25">
      <c r="A1895" s="182" t="s">
        <v>4827</v>
      </c>
      <c r="B1895" s="677">
        <v>1893</v>
      </c>
      <c r="C1895" s="546" t="str">
        <f ca="1">IF(H1895="","Резерв",CONCATENATE(INDIRECT(ADDRESS(3+ТС!H1895,2,1,0,"ЗДВ"),FALSE)," - самопроизвольное закрытие"))</f>
        <v>Резерв</v>
      </c>
      <c r="D1895" s="527"/>
      <c r="E1895" s="527"/>
      <c r="F1895" s="527"/>
      <c r="G1895" s="527"/>
      <c r="H1895" s="299"/>
      <c r="I1895" s="293">
        <v>5988</v>
      </c>
    </row>
    <row r="1896" spans="1:9" x14ac:dyDescent="0.25">
      <c r="A1896" s="182" t="s">
        <v>4828</v>
      </c>
      <c r="B1896" s="677">
        <v>1894</v>
      </c>
      <c r="C1896" s="546" t="str">
        <f ca="1">IF(H1896="","Резерв",CONCATENATE(INDIRECT(ADDRESS(3+ТС!H1896,2,1,0,"ЗДВ"),FALSE)," - самопроизвольное закрытие"))</f>
        <v>Резерв</v>
      </c>
      <c r="D1896" s="527"/>
      <c r="E1896" s="527"/>
      <c r="F1896" s="527"/>
      <c r="G1896" s="527"/>
      <c r="H1896" s="299"/>
      <c r="I1896" s="293">
        <v>5989</v>
      </c>
    </row>
    <row r="1897" spans="1:9" x14ac:dyDescent="0.25">
      <c r="A1897" s="182" t="s">
        <v>4829</v>
      </c>
      <c r="B1897" s="677">
        <v>1895</v>
      </c>
      <c r="C1897" s="546" t="str">
        <f ca="1">IF(H1897="","Резерв",CONCATENATE(INDIRECT(ADDRESS(3+ТС!H1897,2,1,0,"ЗДВ"),FALSE)," - самопроизвольное закрытие"))</f>
        <v>Резерв</v>
      </c>
      <c r="D1897" s="527"/>
      <c r="E1897" s="527"/>
      <c r="F1897" s="527"/>
      <c r="G1897" s="527"/>
      <c r="H1897" s="299"/>
      <c r="I1897" s="293">
        <v>5990</v>
      </c>
    </row>
    <row r="1898" spans="1:9" x14ac:dyDescent="0.25">
      <c r="A1898" s="182" t="s">
        <v>4830</v>
      </c>
      <c r="B1898" s="677">
        <v>1896</v>
      </c>
      <c r="C1898" s="546" t="str">
        <f ca="1">IF(H1898="","Резерв",CONCATENATE(INDIRECT(ADDRESS(3+ТС!H1898,2,1,0,"ЗДВ"),FALSE)," - самопроизвольное закрытие"))</f>
        <v>Резерв</v>
      </c>
      <c r="D1898" s="527"/>
      <c r="E1898" s="527"/>
      <c r="F1898" s="527"/>
      <c r="G1898" s="527"/>
      <c r="H1898" s="299"/>
      <c r="I1898" s="293">
        <v>5991</v>
      </c>
    </row>
    <row r="1899" spans="1:9" x14ac:dyDescent="0.25">
      <c r="A1899" s="182" t="s">
        <v>4831</v>
      </c>
      <c r="B1899" s="677">
        <v>1897</v>
      </c>
      <c r="C1899" s="546" t="str">
        <f ca="1">IF(H1899="","Резерв",CONCATENATE(INDIRECT(ADDRESS(3+ТС!H1899,2,1,0,"ЗДВ"),FALSE)," - самопроизвольное закрытие"))</f>
        <v>Резерв</v>
      </c>
      <c r="D1899" s="527"/>
      <c r="E1899" s="527"/>
      <c r="F1899" s="527"/>
      <c r="G1899" s="527"/>
      <c r="H1899" s="299"/>
      <c r="I1899" s="293">
        <v>5992</v>
      </c>
    </row>
    <row r="1900" spans="1:9" x14ac:dyDescent="0.25">
      <c r="A1900" s="182" t="s">
        <v>4832</v>
      </c>
      <c r="B1900" s="677">
        <v>1898</v>
      </c>
      <c r="C1900" s="546" t="str">
        <f ca="1">IF(H1900="","Резерв",CONCATENATE(INDIRECT(ADDRESS(3+ТС!H1900,2,1,0,"ЗДВ"),FALSE)," - самопроизвольное закрытие"))</f>
        <v>Резерв</v>
      </c>
      <c r="D1900" s="527"/>
      <c r="E1900" s="527"/>
      <c r="F1900" s="527"/>
      <c r="G1900" s="527"/>
      <c r="H1900" s="299"/>
      <c r="I1900" s="293">
        <v>5993</v>
      </c>
    </row>
    <row r="1901" spans="1:9" x14ac:dyDescent="0.25">
      <c r="A1901" s="182" t="s">
        <v>4833</v>
      </c>
      <c r="B1901" s="677">
        <v>1899</v>
      </c>
      <c r="C1901" s="546" t="str">
        <f ca="1">IF(H1901="","Резерв",CONCATENATE(INDIRECT(ADDRESS(3+ТС!H1901,2,1,0,"ЗДВ"),FALSE)," - самопроизвольное закрытие"))</f>
        <v>Резерв</v>
      </c>
      <c r="D1901" s="527"/>
      <c r="E1901" s="527"/>
      <c r="F1901" s="527"/>
      <c r="G1901" s="527"/>
      <c r="H1901" s="299"/>
      <c r="I1901" s="293">
        <v>5994</v>
      </c>
    </row>
    <row r="1902" spans="1:9" x14ac:dyDescent="0.25">
      <c r="A1902" s="182" t="s">
        <v>4834</v>
      </c>
      <c r="B1902" s="677">
        <v>1900</v>
      </c>
      <c r="C1902" s="546" t="str">
        <f ca="1">IF(H1902="","Резерв",CONCATENATE(INDIRECT(ADDRESS(3+ТС!H1902,2,1,0,"ЗДВ"),FALSE)," - самопроизвольное закрытие"))</f>
        <v>Резерв</v>
      </c>
      <c r="D1902" s="527"/>
      <c r="E1902" s="527"/>
      <c r="F1902" s="527"/>
      <c r="G1902" s="527"/>
      <c r="H1902" s="299"/>
      <c r="I1902" s="293">
        <v>5995</v>
      </c>
    </row>
    <row r="1903" spans="1:9" x14ac:dyDescent="0.25">
      <c r="A1903" s="182" t="s">
        <v>4835</v>
      </c>
      <c r="B1903" s="677">
        <v>1901</v>
      </c>
      <c r="C1903" s="546" t="str">
        <f ca="1">IF(H1903="","Резерв",CONCATENATE(INDIRECT(ADDRESS(3+ТС!H1903,2,1,0,"ЗДВ"),FALSE)," - самопроизвольное закрытие"))</f>
        <v>Резерв</v>
      </c>
      <c r="D1903" s="527"/>
      <c r="E1903" s="527"/>
      <c r="F1903" s="527"/>
      <c r="G1903" s="527"/>
      <c r="H1903" s="299"/>
      <c r="I1903" s="293">
        <v>5996</v>
      </c>
    </row>
    <row r="1904" spans="1:9" x14ac:dyDescent="0.25">
      <c r="A1904" s="182" t="s">
        <v>4836</v>
      </c>
      <c r="B1904" s="677">
        <v>1902</v>
      </c>
      <c r="C1904" s="546" t="str">
        <f ca="1">IF(H1904="","Резерв",CONCATENATE(INDIRECT(ADDRESS(3+ТС!H1904,2,1,0,"ЗДВ"),FALSE)," - самопроизвольное закрытие"))</f>
        <v>Резерв</v>
      </c>
      <c r="D1904" s="527"/>
      <c r="E1904" s="527"/>
      <c r="F1904" s="527"/>
      <c r="G1904" s="527"/>
      <c r="H1904" s="299"/>
      <c r="I1904" s="293">
        <v>5997</v>
      </c>
    </row>
    <row r="1905" spans="1:9" x14ac:dyDescent="0.25">
      <c r="A1905" s="182" t="s">
        <v>4837</v>
      </c>
      <c r="B1905" s="677">
        <v>1903</v>
      </c>
      <c r="C1905" s="546" t="str">
        <f ca="1">IF(H1905="","Резерв",CONCATENATE(INDIRECT(ADDRESS(3+ТС!H1905,2,1,0,"ЗДВ"),FALSE)," - самопроизвольное закрытие"))</f>
        <v>Резерв</v>
      </c>
      <c r="D1905" s="527"/>
      <c r="E1905" s="527"/>
      <c r="F1905" s="527"/>
      <c r="G1905" s="527"/>
      <c r="H1905" s="299"/>
      <c r="I1905" s="293">
        <v>5998</v>
      </c>
    </row>
    <row r="1906" spans="1:9" x14ac:dyDescent="0.25">
      <c r="A1906" s="182" t="s">
        <v>4838</v>
      </c>
      <c r="B1906" s="677">
        <v>1904</v>
      </c>
      <c r="C1906" s="546" t="str">
        <f ca="1">IF(H1906="","Резерв",CONCATENATE(INDIRECT(ADDRESS(3+ТС!H1906,2,1,0,"ЗДВ"),FALSE)," - самопроизвольное закрытие"))</f>
        <v>Резерв</v>
      </c>
      <c r="D1906" s="527"/>
      <c r="E1906" s="527"/>
      <c r="F1906" s="527"/>
      <c r="G1906" s="527"/>
      <c r="H1906" s="299"/>
      <c r="I1906" s="293">
        <v>5999</v>
      </c>
    </row>
    <row r="1907" spans="1:9" x14ac:dyDescent="0.25">
      <c r="A1907" s="182" t="s">
        <v>4839</v>
      </c>
      <c r="B1907" s="677">
        <v>1905</v>
      </c>
      <c r="C1907" s="546" t="str">
        <f ca="1">IF(H1907="","Резерв",CONCATENATE(INDIRECT(ADDRESS(3+ТС!H1907,2,1,0,"ЗДВ"),FALSE)," - самопроизвольное закрытие"))</f>
        <v>Резерв</v>
      </c>
      <c r="D1907" s="527"/>
      <c r="E1907" s="527"/>
      <c r="F1907" s="527"/>
      <c r="G1907" s="527"/>
      <c r="H1907" s="299"/>
      <c r="I1907" s="293">
        <v>6000</v>
      </c>
    </row>
    <row r="1908" spans="1:9" x14ac:dyDescent="0.25">
      <c r="A1908" s="182" t="s">
        <v>4840</v>
      </c>
      <c r="B1908" s="677">
        <v>1906</v>
      </c>
      <c r="C1908" s="546" t="str">
        <f ca="1">IF(H1908="","Резерв",CONCATENATE(INDIRECT(ADDRESS(3+ТС!H1908,2,1,0,"ЗДВ"),FALSE)," - самопроизвольное закрытие"))</f>
        <v>Резерв</v>
      </c>
      <c r="D1908" s="527"/>
      <c r="E1908" s="527"/>
      <c r="F1908" s="527"/>
      <c r="G1908" s="527"/>
      <c r="H1908" s="299"/>
      <c r="I1908" s="293">
        <v>6001</v>
      </c>
    </row>
    <row r="1909" spans="1:9" x14ac:dyDescent="0.25">
      <c r="A1909" s="182" t="s">
        <v>4841</v>
      </c>
      <c r="B1909" s="677">
        <v>1907</v>
      </c>
      <c r="C1909" s="546" t="str">
        <f ca="1">IF(H1909="","Резерв",CONCATENATE(INDIRECT(ADDRESS(3+ТС!H1909,2,1,0,"ЗДВ"),FALSE)," - самопроизвольное закрытие"))</f>
        <v>Резерв</v>
      </c>
      <c r="D1909" s="527"/>
      <c r="E1909" s="527"/>
      <c r="F1909" s="527"/>
      <c r="G1909" s="527"/>
      <c r="H1909" s="299"/>
      <c r="I1909" s="293">
        <v>6002</v>
      </c>
    </row>
    <row r="1910" spans="1:9" x14ac:dyDescent="0.25">
      <c r="A1910" s="182" t="s">
        <v>4842</v>
      </c>
      <c r="B1910" s="677">
        <v>1908</v>
      </c>
      <c r="C1910" s="546" t="str">
        <f ca="1">IF(H1910="","Резерв",CONCATENATE(INDIRECT(ADDRESS(3+ТС!H1910,2,1,0,"ЗДВ"),FALSE)," - самопроизвольное закрытие"))</f>
        <v>Резерв</v>
      </c>
      <c r="D1910" s="527"/>
      <c r="E1910" s="527"/>
      <c r="F1910" s="527"/>
      <c r="G1910" s="527"/>
      <c r="H1910" s="299"/>
      <c r="I1910" s="293">
        <v>6003</v>
      </c>
    </row>
    <row r="1911" spans="1:9" x14ac:dyDescent="0.25">
      <c r="A1911" s="182" t="s">
        <v>4843</v>
      </c>
      <c r="B1911" s="677">
        <v>1909</v>
      </c>
      <c r="C1911" s="546" t="str">
        <f ca="1">IF(H1911="","Резерв",CONCATENATE(INDIRECT(ADDRESS(3+ТС!H1911,2,1,0,"ЗДВ"),FALSE)," - самопроизвольное закрытие"))</f>
        <v>Резерв</v>
      </c>
      <c r="D1911" s="527"/>
      <c r="E1911" s="527"/>
      <c r="F1911" s="527"/>
      <c r="G1911" s="527"/>
      <c r="H1911" s="299"/>
      <c r="I1911" s="293">
        <v>6004</v>
      </c>
    </row>
    <row r="1912" spans="1:9" x14ac:dyDescent="0.25">
      <c r="A1912" s="182" t="s">
        <v>4844</v>
      </c>
      <c r="B1912" s="677">
        <v>1910</v>
      </c>
      <c r="C1912" s="546" t="str">
        <f ca="1">IF(H1912="","Резерв",CONCATENATE(INDIRECT(ADDRESS(3+ТС!H1912,2,1,0,"ЗДВ"),FALSE)," - самопроизвольное закрытие"))</f>
        <v>Резерв</v>
      </c>
      <c r="D1912" s="527"/>
      <c r="E1912" s="527"/>
      <c r="F1912" s="527"/>
      <c r="G1912" s="527"/>
      <c r="H1912" s="299"/>
      <c r="I1912" s="293">
        <v>6005</v>
      </c>
    </row>
    <row r="1913" spans="1:9" x14ac:dyDescent="0.25">
      <c r="A1913" s="182" t="s">
        <v>4845</v>
      </c>
      <c r="B1913" s="677">
        <v>1911</v>
      </c>
      <c r="C1913" s="546" t="str">
        <f ca="1">IF(H1913="","Резерв",CONCATENATE(INDIRECT(ADDRESS(3+ТС!H1913,2,1,0,"ЗДВ"),FALSE)," - самопроизвольное закрытие"))</f>
        <v>Резерв</v>
      </c>
      <c r="D1913" s="527"/>
      <c r="E1913" s="527"/>
      <c r="F1913" s="527"/>
      <c r="G1913" s="527"/>
      <c r="H1913" s="299"/>
      <c r="I1913" s="293">
        <v>6006</v>
      </c>
    </row>
    <row r="1914" spans="1:9" x14ac:dyDescent="0.25">
      <c r="A1914" s="182" t="s">
        <v>4846</v>
      </c>
      <c r="B1914" s="677">
        <v>1912</v>
      </c>
      <c r="C1914" s="546" t="str">
        <f ca="1">IF(H1914="","Резерв",CONCATENATE(INDIRECT(ADDRESS(3+ТС!H1914,2,1,0,"ЗДВ"),FALSE)," - самопроизвольное закрытие"))</f>
        <v>Резерв</v>
      </c>
      <c r="D1914" s="527"/>
      <c r="E1914" s="527"/>
      <c r="F1914" s="527"/>
      <c r="G1914" s="527"/>
      <c r="H1914" s="299"/>
      <c r="I1914" s="293">
        <v>6007</v>
      </c>
    </row>
    <row r="1915" spans="1:9" x14ac:dyDescent="0.25">
      <c r="A1915" s="182" t="s">
        <v>4847</v>
      </c>
      <c r="B1915" s="677">
        <v>1913</v>
      </c>
      <c r="C1915" s="546" t="str">
        <f ca="1">IF(H1915="","Резерв",CONCATENATE(INDIRECT(ADDRESS(3+ТС!H1915,2,1,0,"ЗДВ"),FALSE)," - самопроизвольное закрытие"))</f>
        <v>Резерв</v>
      </c>
      <c r="D1915" s="527"/>
      <c r="E1915" s="527"/>
      <c r="F1915" s="527"/>
      <c r="G1915" s="527"/>
      <c r="H1915" s="299"/>
      <c r="I1915" s="293">
        <v>6008</v>
      </c>
    </row>
    <row r="1916" spans="1:9" x14ac:dyDescent="0.25">
      <c r="A1916" s="182" t="s">
        <v>4848</v>
      </c>
      <c r="B1916" s="677">
        <v>1914</v>
      </c>
      <c r="C1916" s="546" t="str">
        <f ca="1">IF(H1916="","Резерв",CONCATENATE(INDIRECT(ADDRESS(3+ТС!H1916,2,1,0,"ЗДВ"),FALSE)," - самопроизвольное закрытие"))</f>
        <v>Резерв</v>
      </c>
      <c r="D1916" s="527"/>
      <c r="E1916" s="527"/>
      <c r="F1916" s="527"/>
      <c r="G1916" s="527"/>
      <c r="H1916" s="299"/>
      <c r="I1916" s="293">
        <v>6009</v>
      </c>
    </row>
    <row r="1917" spans="1:9" x14ac:dyDescent="0.25">
      <c r="A1917" s="182" t="s">
        <v>4849</v>
      </c>
      <c r="B1917" s="677">
        <v>1915</v>
      </c>
      <c r="C1917" s="546" t="str">
        <f ca="1">IF(H1917="","Резерв",CONCATENATE(INDIRECT(ADDRESS(3+ТС!H1917,2,1,0,"ЗДВ"),FALSE)," - самопроизвольное закрытие"))</f>
        <v>Резерв</v>
      </c>
      <c r="D1917" s="527"/>
      <c r="E1917" s="527"/>
      <c r="F1917" s="527"/>
      <c r="G1917" s="527"/>
      <c r="H1917" s="299"/>
      <c r="I1917" s="293">
        <v>6010</v>
      </c>
    </row>
    <row r="1918" spans="1:9" x14ac:dyDescent="0.25">
      <c r="A1918" s="182" t="s">
        <v>4850</v>
      </c>
      <c r="B1918" s="677">
        <v>1916</v>
      </c>
      <c r="C1918" s="546" t="str">
        <f ca="1">IF(H1918="","Резерв",CONCATENATE(INDIRECT(ADDRESS(3+ТС!H1918,2,1,0,"ЗДВ"),FALSE)," - самопроизвольное закрытие"))</f>
        <v>Резерв</v>
      </c>
      <c r="D1918" s="527"/>
      <c r="E1918" s="527"/>
      <c r="F1918" s="527"/>
      <c r="G1918" s="527"/>
      <c r="H1918" s="299"/>
      <c r="I1918" s="293">
        <v>6011</v>
      </c>
    </row>
    <row r="1919" spans="1:9" x14ac:dyDescent="0.25">
      <c r="A1919" s="182" t="s">
        <v>4851</v>
      </c>
      <c r="B1919" s="677">
        <v>1917</v>
      </c>
      <c r="C1919" s="546" t="str">
        <f ca="1">IF(H1919="","Резерв",CONCATENATE(INDIRECT(ADDRESS(3+ТС!H1919,2,1,0,"ЗДВ"),FALSE)," - самопроизвольное закрытие"))</f>
        <v>Резерв</v>
      </c>
      <c r="D1919" s="527"/>
      <c r="E1919" s="527"/>
      <c r="F1919" s="527"/>
      <c r="G1919" s="527"/>
      <c r="H1919" s="299"/>
      <c r="I1919" s="293">
        <v>6012</v>
      </c>
    </row>
    <row r="1920" spans="1:9" x14ac:dyDescent="0.25">
      <c r="A1920" s="182" t="s">
        <v>4852</v>
      </c>
      <c r="B1920" s="677">
        <v>1918</v>
      </c>
      <c r="C1920" s="546" t="str">
        <f ca="1">IF(H1920="","Резерв",CONCATENATE(INDIRECT(ADDRESS(3+ТС!H1920,2,1,0,"ЗДВ"),FALSE)," - самопроизвольное закрытие"))</f>
        <v>Резерв</v>
      </c>
      <c r="D1920" s="527"/>
      <c r="E1920" s="527"/>
      <c r="F1920" s="527"/>
      <c r="G1920" s="527"/>
      <c r="H1920" s="299"/>
      <c r="I1920" s="293">
        <v>6013</v>
      </c>
    </row>
    <row r="1921" spans="1:9" x14ac:dyDescent="0.25">
      <c r="A1921" s="182" t="s">
        <v>4853</v>
      </c>
      <c r="B1921" s="677">
        <v>1919</v>
      </c>
      <c r="C1921" s="546" t="str">
        <f ca="1">IF(H1921="","Резерв",CONCATENATE(INDIRECT(ADDRESS(3+ТС!H1921,2,1,0,"ЗДВ"),FALSE)," - самопроизвольное закрытие"))</f>
        <v>Резерв</v>
      </c>
      <c r="D1921" s="527"/>
      <c r="E1921" s="527"/>
      <c r="F1921" s="527"/>
      <c r="G1921" s="527"/>
      <c r="H1921" s="299"/>
      <c r="I1921" s="293">
        <v>6014</v>
      </c>
    </row>
    <row r="1922" spans="1:9" x14ac:dyDescent="0.25">
      <c r="A1922" s="182" t="s">
        <v>4854</v>
      </c>
      <c r="B1922" s="677">
        <v>1920</v>
      </c>
      <c r="C1922" s="546" t="str">
        <f ca="1">IF(H1922="","Резерв",CONCATENATE(INDIRECT(ADDRESS(3+ТС!H1922,2,1,0,"ЗДВ"),FALSE)," - самопроизвольное закрытие"))</f>
        <v>Резерв</v>
      </c>
      <c r="D1922" s="527"/>
      <c r="E1922" s="527"/>
      <c r="F1922" s="527"/>
      <c r="G1922" s="527"/>
      <c r="H1922" s="299"/>
      <c r="I1922" s="293">
        <v>6015</v>
      </c>
    </row>
    <row r="1923" spans="1:9" x14ac:dyDescent="0.25">
      <c r="A1923" s="182" t="s">
        <v>4855</v>
      </c>
      <c r="B1923" s="677">
        <v>1921</v>
      </c>
      <c r="C1923" s="546" t="str">
        <f ca="1">IF(H1923="","Резерв",CONCATENATE(INDIRECT(ADDRESS(3+ТС!H1923,2,1,0,"ЗДВ"),FALSE)," - самопроизвольное закрытие"))</f>
        <v>Резерв</v>
      </c>
      <c r="D1923" s="527"/>
      <c r="E1923" s="527"/>
      <c r="F1923" s="527"/>
      <c r="G1923" s="527"/>
      <c r="H1923" s="299"/>
      <c r="I1923" s="293">
        <v>6016</v>
      </c>
    </row>
    <row r="1924" spans="1:9" x14ac:dyDescent="0.25">
      <c r="A1924" s="182" t="s">
        <v>4856</v>
      </c>
      <c r="B1924" s="677">
        <v>1922</v>
      </c>
      <c r="C1924" s="546" t="str">
        <f ca="1">IF(H1924="","Резерв",CONCATENATE(INDIRECT(ADDRESS(3+ТС!H1924,2,1,0,"ЗДВ"),FALSE)," - самопроизвольное закрытие"))</f>
        <v>Резерв</v>
      </c>
      <c r="D1924" s="527"/>
      <c r="E1924" s="527"/>
      <c r="F1924" s="527"/>
      <c r="G1924" s="527"/>
      <c r="H1924" s="299"/>
      <c r="I1924" s="293">
        <v>6017</v>
      </c>
    </row>
    <row r="1925" spans="1:9" x14ac:dyDescent="0.25">
      <c r="A1925" s="182" t="s">
        <v>4857</v>
      </c>
      <c r="B1925" s="677">
        <v>1923</v>
      </c>
      <c r="C1925" s="546" t="str">
        <f ca="1">IF(H1925="","Резерв",CONCATENATE(INDIRECT(ADDRESS(3+ТС!H1925,2,1,0,"ЗДВ"),FALSE)," - самопроизвольное закрытие"))</f>
        <v>Резерв</v>
      </c>
      <c r="D1925" s="527"/>
      <c r="E1925" s="527"/>
      <c r="F1925" s="527"/>
      <c r="G1925" s="527"/>
      <c r="H1925" s="299"/>
      <c r="I1925" s="293">
        <v>6018</v>
      </c>
    </row>
    <row r="1926" spans="1:9" x14ac:dyDescent="0.25">
      <c r="A1926" s="182" t="s">
        <v>4858</v>
      </c>
      <c r="B1926" s="677">
        <v>1924</v>
      </c>
      <c r="C1926" s="546" t="str">
        <f ca="1">IF(H1926="","Резерв",CONCATENATE(INDIRECT(ADDRESS(3+ТС!H1926,2,1,0,"ЗДВ"),FALSE)," - самопроизвольное закрытие"))</f>
        <v>Резерв</v>
      </c>
      <c r="D1926" s="527"/>
      <c r="E1926" s="527"/>
      <c r="F1926" s="527"/>
      <c r="G1926" s="527"/>
      <c r="H1926" s="299"/>
      <c r="I1926" s="293">
        <v>6019</v>
      </c>
    </row>
    <row r="1927" spans="1:9" x14ac:dyDescent="0.25">
      <c r="A1927" s="182" t="s">
        <v>4859</v>
      </c>
      <c r="B1927" s="677">
        <v>1925</v>
      </c>
      <c r="C1927" s="546" t="str">
        <f ca="1">IF(H1927="","Резерв",CONCATENATE(INDIRECT(ADDRESS(3+ТС!H1927,2,1,0,"ЗДВ"),FALSE)," - самопроизвольное закрытие"))</f>
        <v>Резерв</v>
      </c>
      <c r="D1927" s="527"/>
      <c r="E1927" s="527"/>
      <c r="F1927" s="527"/>
      <c r="G1927" s="527"/>
      <c r="H1927" s="299"/>
      <c r="I1927" s="293">
        <v>6020</v>
      </c>
    </row>
    <row r="1928" spans="1:9" x14ac:dyDescent="0.25">
      <c r="A1928" s="182" t="s">
        <v>4860</v>
      </c>
      <c r="B1928" s="677">
        <v>1926</v>
      </c>
      <c r="C1928" s="546" t="str">
        <f ca="1">IF(H1928="","Резерв",CONCATENATE(INDIRECT(ADDRESS(3+ТС!H1928,2,1,0,"ЗДВ"),FALSE)," - самопроизвольное закрытие"))</f>
        <v>Резерв</v>
      </c>
      <c r="D1928" s="527"/>
      <c r="E1928" s="527"/>
      <c r="F1928" s="527"/>
      <c r="G1928" s="527"/>
      <c r="H1928" s="299"/>
      <c r="I1928" s="293">
        <v>6021</v>
      </c>
    </row>
    <row r="1929" spans="1:9" x14ac:dyDescent="0.25">
      <c r="A1929" s="182" t="s">
        <v>4861</v>
      </c>
      <c r="B1929" s="677">
        <v>1927</v>
      </c>
      <c r="C1929" s="546" t="str">
        <f ca="1">IF(H1929="","Резерв",CONCATENATE(INDIRECT(ADDRESS(3+ТС!H1929,2,1,0,"ЗДВ"),FALSE)," - самопроизвольное закрытие"))</f>
        <v>Резерв</v>
      </c>
      <c r="D1929" s="527"/>
      <c r="E1929" s="527"/>
      <c r="F1929" s="527"/>
      <c r="G1929" s="527"/>
      <c r="H1929" s="299"/>
      <c r="I1929" s="293">
        <v>6022</v>
      </c>
    </row>
    <row r="1930" spans="1:9" x14ac:dyDescent="0.25">
      <c r="A1930" s="182" t="s">
        <v>4862</v>
      </c>
      <c r="B1930" s="677">
        <v>1928</v>
      </c>
      <c r="C1930" s="546" t="str">
        <f ca="1">IF(H1930="","Резерв",CONCATENATE(INDIRECT(ADDRESS(3+ТС!H1930,2,1,0,"ЗДВ"),FALSE)," - самопроизвольное закрытие"))</f>
        <v>Резерв</v>
      </c>
      <c r="D1930" s="527"/>
      <c r="E1930" s="527"/>
      <c r="F1930" s="527"/>
      <c r="G1930" s="527"/>
      <c r="H1930" s="299"/>
      <c r="I1930" s="293">
        <v>6023</v>
      </c>
    </row>
    <row r="1931" spans="1:9" x14ac:dyDescent="0.25">
      <c r="A1931" s="182" t="s">
        <v>4863</v>
      </c>
      <c r="B1931" s="677">
        <v>1929</v>
      </c>
      <c r="C1931" s="546" t="str">
        <f ca="1">IF(H1931="","Резерв",CONCATENATE(INDIRECT(ADDRESS(3+ТС!H1931,2,1,0,"ЗДВ"),FALSE)," - самопроизвольное закрытие"))</f>
        <v>Резерв</v>
      </c>
      <c r="D1931" s="527"/>
      <c r="E1931" s="527"/>
      <c r="F1931" s="527"/>
      <c r="G1931" s="527"/>
      <c r="H1931" s="299"/>
      <c r="I1931" s="293">
        <v>6024</v>
      </c>
    </row>
    <row r="1932" spans="1:9" x14ac:dyDescent="0.25">
      <c r="A1932" s="182" t="s">
        <v>4864</v>
      </c>
      <c r="B1932" s="677">
        <v>1930</v>
      </c>
      <c r="C1932" s="546" t="str">
        <f ca="1">IF(H1932="","Резерв",CONCATENATE(INDIRECT(ADDRESS(3+ТС!H1932,2,1,0,"ЗДВ"),FALSE)," - самопроизвольное закрытие"))</f>
        <v>Резерв</v>
      </c>
      <c r="D1932" s="527"/>
      <c r="E1932" s="527"/>
      <c r="F1932" s="527"/>
      <c r="G1932" s="527"/>
      <c r="H1932" s="299"/>
      <c r="I1932" s="293">
        <v>6025</v>
      </c>
    </row>
    <row r="1933" spans="1:9" x14ac:dyDescent="0.25">
      <c r="A1933" s="1" t="s">
        <v>4865</v>
      </c>
      <c r="B1933" s="3">
        <v>1931</v>
      </c>
      <c r="D1933" s="205"/>
    </row>
    <row r="1934" spans="1:9" x14ac:dyDescent="0.25">
      <c r="A1934" s="1" t="s">
        <v>4866</v>
      </c>
      <c r="B1934" s="3">
        <v>1932</v>
      </c>
      <c r="D1934" s="205"/>
    </row>
    <row r="1935" spans="1:9" x14ac:dyDescent="0.25">
      <c r="A1935" s="1" t="s">
        <v>4867</v>
      </c>
      <c r="B1935" s="3">
        <v>1933</v>
      </c>
      <c r="D1935" s="205"/>
    </row>
    <row r="1936" spans="1:9" x14ac:dyDescent="0.25">
      <c r="A1936" s="1" t="s">
        <v>4868</v>
      </c>
      <c r="B1936" s="3">
        <v>1934</v>
      </c>
      <c r="D1936" s="205"/>
    </row>
    <row r="1937" spans="1:4" x14ac:dyDescent="0.25">
      <c r="A1937" s="1" t="s">
        <v>4869</v>
      </c>
      <c r="B1937" s="3">
        <v>1935</v>
      </c>
      <c r="D1937" s="205"/>
    </row>
    <row r="1938" spans="1:4" x14ac:dyDescent="0.25">
      <c r="A1938" s="1" t="s">
        <v>4870</v>
      </c>
      <c r="B1938" s="3">
        <v>1936</v>
      </c>
      <c r="D1938" s="205"/>
    </row>
    <row r="1939" spans="1:4" x14ac:dyDescent="0.25">
      <c r="A1939" s="1" t="s">
        <v>4871</v>
      </c>
      <c r="B1939" s="3">
        <v>1937</v>
      </c>
      <c r="D1939" s="205"/>
    </row>
    <row r="1940" spans="1:4" x14ac:dyDescent="0.25">
      <c r="A1940" s="1" t="s">
        <v>4872</v>
      </c>
      <c r="B1940" s="3">
        <v>1938</v>
      </c>
      <c r="D1940" s="205"/>
    </row>
    <row r="1941" spans="1:4" x14ac:dyDescent="0.25">
      <c r="A1941" s="1" t="s">
        <v>4873</v>
      </c>
      <c r="B1941" s="3">
        <v>1939</v>
      </c>
      <c r="D1941" s="205"/>
    </row>
    <row r="1942" spans="1:4" x14ac:dyDescent="0.25">
      <c r="A1942" s="1" t="s">
        <v>4874</v>
      </c>
      <c r="B1942" s="3">
        <v>1940</v>
      </c>
      <c r="D1942" s="205"/>
    </row>
    <row r="1943" spans="1:4" x14ac:dyDescent="0.25">
      <c r="A1943" s="1" t="s">
        <v>4875</v>
      </c>
      <c r="B1943" s="3">
        <v>1941</v>
      </c>
      <c r="D1943" s="205"/>
    </row>
    <row r="1944" spans="1:4" x14ac:dyDescent="0.25">
      <c r="A1944" s="1" t="s">
        <v>4876</v>
      </c>
      <c r="B1944" s="3">
        <v>1942</v>
      </c>
      <c r="D1944" s="205"/>
    </row>
    <row r="1945" spans="1:4" x14ac:dyDescent="0.25">
      <c r="A1945" s="1" t="s">
        <v>4877</v>
      </c>
      <c r="B1945" s="3">
        <v>1943</v>
      </c>
      <c r="D1945" s="205"/>
    </row>
    <row r="1946" spans="1:4" x14ac:dyDescent="0.25">
      <c r="A1946" s="1" t="s">
        <v>4878</v>
      </c>
      <c r="B1946" s="3">
        <v>1944</v>
      </c>
      <c r="D1946" s="205"/>
    </row>
    <row r="1947" spans="1:4" x14ac:dyDescent="0.25">
      <c r="A1947" s="1" t="s">
        <v>4879</v>
      </c>
      <c r="B1947" s="3">
        <v>1945</v>
      </c>
      <c r="D1947" s="205"/>
    </row>
    <row r="1948" spans="1:4" x14ac:dyDescent="0.25">
      <c r="A1948" s="1" t="s">
        <v>4880</v>
      </c>
      <c r="B1948" s="3">
        <v>1946</v>
      </c>
      <c r="D1948" s="205"/>
    </row>
    <row r="1949" spans="1:4" x14ac:dyDescent="0.25">
      <c r="A1949" s="1" t="s">
        <v>4881</v>
      </c>
      <c r="B1949" s="3">
        <v>1947</v>
      </c>
      <c r="D1949" s="205"/>
    </row>
    <row r="1950" spans="1:4" x14ac:dyDescent="0.25">
      <c r="A1950" s="1" t="s">
        <v>4882</v>
      </c>
      <c r="B1950" s="3">
        <v>1948</v>
      </c>
      <c r="D1950" s="205"/>
    </row>
    <row r="1951" spans="1:4" x14ac:dyDescent="0.25">
      <c r="A1951" s="1" t="s">
        <v>4883</v>
      </c>
      <c r="B1951" s="3">
        <v>1949</v>
      </c>
      <c r="D1951" s="205"/>
    </row>
    <row r="1952" spans="1:4" x14ac:dyDescent="0.25">
      <c r="A1952" s="1" t="s">
        <v>4884</v>
      </c>
      <c r="B1952" s="3">
        <v>1950</v>
      </c>
      <c r="D1952" s="205"/>
    </row>
    <row r="1953" spans="1:4" x14ac:dyDescent="0.25">
      <c r="A1953" s="1" t="s">
        <v>4885</v>
      </c>
      <c r="B1953" s="3">
        <v>1951</v>
      </c>
      <c r="D1953" s="205"/>
    </row>
    <row r="1954" spans="1:4" x14ac:dyDescent="0.25">
      <c r="A1954" s="1" t="s">
        <v>4886</v>
      </c>
      <c r="B1954" s="3">
        <v>1952</v>
      </c>
      <c r="D1954" s="205"/>
    </row>
    <row r="1955" spans="1:4" x14ac:dyDescent="0.25">
      <c r="A1955" s="1" t="s">
        <v>4887</v>
      </c>
      <c r="B1955" s="3">
        <v>1953</v>
      </c>
      <c r="D1955" s="205"/>
    </row>
    <row r="1956" spans="1:4" x14ac:dyDescent="0.25">
      <c r="A1956" s="1" t="s">
        <v>4888</v>
      </c>
      <c r="B1956" s="3">
        <v>1954</v>
      </c>
      <c r="D1956" s="205"/>
    </row>
    <row r="1957" spans="1:4" x14ac:dyDescent="0.25">
      <c r="A1957" s="1" t="s">
        <v>4889</v>
      </c>
      <c r="B1957" s="3">
        <v>1955</v>
      </c>
      <c r="D1957" s="205"/>
    </row>
    <row r="1958" spans="1:4" x14ac:dyDescent="0.25">
      <c r="A1958" s="1" t="s">
        <v>4890</v>
      </c>
      <c r="B1958" s="3">
        <v>1956</v>
      </c>
      <c r="D1958" s="205"/>
    </row>
    <row r="1959" spans="1:4" x14ac:dyDescent="0.25">
      <c r="A1959" s="1" t="s">
        <v>4891</v>
      </c>
      <c r="B1959" s="3">
        <v>1957</v>
      </c>
      <c r="D1959" s="205"/>
    </row>
    <row r="1960" spans="1:4" x14ac:dyDescent="0.25">
      <c r="A1960" s="1" t="s">
        <v>4892</v>
      </c>
      <c r="B1960" s="3">
        <v>1958</v>
      </c>
      <c r="D1960" s="205"/>
    </row>
    <row r="1961" spans="1:4" x14ac:dyDescent="0.25">
      <c r="A1961" s="1" t="s">
        <v>4893</v>
      </c>
      <c r="B1961" s="3">
        <v>1959</v>
      </c>
      <c r="D1961" s="205"/>
    </row>
    <row r="1962" spans="1:4" x14ac:dyDescent="0.25">
      <c r="A1962" s="1" t="s">
        <v>4894</v>
      </c>
      <c r="B1962" s="3">
        <v>1960</v>
      </c>
      <c r="D1962" s="205"/>
    </row>
    <row r="1963" spans="1:4" x14ac:dyDescent="0.25">
      <c r="A1963" s="1" t="s">
        <v>4895</v>
      </c>
      <c r="B1963" s="3">
        <v>1961</v>
      </c>
      <c r="D1963" s="205"/>
    </row>
    <row r="1964" spans="1:4" x14ac:dyDescent="0.25">
      <c r="A1964" s="1" t="s">
        <v>4896</v>
      </c>
      <c r="B1964" s="3">
        <v>1962</v>
      </c>
      <c r="D1964" s="205"/>
    </row>
    <row r="1965" spans="1:4" x14ac:dyDescent="0.25">
      <c r="A1965" s="1" t="s">
        <v>4897</v>
      </c>
      <c r="B1965" s="3">
        <v>1963</v>
      </c>
      <c r="D1965" s="205"/>
    </row>
    <row r="1966" spans="1:4" x14ac:dyDescent="0.25">
      <c r="A1966" s="1" t="s">
        <v>4898</v>
      </c>
      <c r="B1966" s="3">
        <v>1964</v>
      </c>
      <c r="D1966" s="205"/>
    </row>
    <row r="1967" spans="1:4" x14ac:dyDescent="0.25">
      <c r="A1967" s="1" t="s">
        <v>4899</v>
      </c>
      <c r="B1967" s="3">
        <v>1965</v>
      </c>
      <c r="D1967" s="205"/>
    </row>
    <row r="1968" spans="1:4" x14ac:dyDescent="0.25">
      <c r="A1968" s="1" t="s">
        <v>4900</v>
      </c>
      <c r="B1968" s="3">
        <v>1966</v>
      </c>
      <c r="D1968" s="205"/>
    </row>
    <row r="1969" spans="1:4" x14ac:dyDescent="0.25">
      <c r="A1969" s="1" t="s">
        <v>4901</v>
      </c>
      <c r="B1969" s="3">
        <v>1967</v>
      </c>
      <c r="D1969" s="205"/>
    </row>
    <row r="1970" spans="1:4" x14ac:dyDescent="0.25">
      <c r="A1970" s="1" t="s">
        <v>4902</v>
      </c>
      <c r="B1970" s="3">
        <v>1968</v>
      </c>
      <c r="D1970" s="205"/>
    </row>
    <row r="1971" spans="1:4" x14ac:dyDescent="0.25">
      <c r="A1971" s="1" t="s">
        <v>4903</v>
      </c>
      <c r="B1971" s="3">
        <v>1969</v>
      </c>
      <c r="D1971" s="205"/>
    </row>
    <row r="1972" spans="1:4" x14ac:dyDescent="0.25">
      <c r="A1972" s="1" t="s">
        <v>4904</v>
      </c>
      <c r="B1972" s="3">
        <v>1970</v>
      </c>
      <c r="D1972" s="205"/>
    </row>
    <row r="1973" spans="1:4" x14ac:dyDescent="0.25">
      <c r="A1973" s="1" t="s">
        <v>4905</v>
      </c>
      <c r="B1973" s="3">
        <v>1971</v>
      </c>
      <c r="D1973" s="205"/>
    </row>
    <row r="1974" spans="1:4" x14ac:dyDescent="0.25">
      <c r="A1974" s="1" t="s">
        <v>4906</v>
      </c>
      <c r="B1974" s="3">
        <v>1972</v>
      </c>
      <c r="D1974" s="205"/>
    </row>
    <row r="1975" spans="1:4" x14ac:dyDescent="0.25">
      <c r="A1975" s="1" t="s">
        <v>4907</v>
      </c>
      <c r="B1975" s="3">
        <v>1973</v>
      </c>
      <c r="D1975" s="205"/>
    </row>
    <row r="1976" spans="1:4" x14ac:dyDescent="0.25">
      <c r="A1976" s="1" t="s">
        <v>4908</v>
      </c>
      <c r="B1976" s="3">
        <v>1974</v>
      </c>
      <c r="D1976" s="205"/>
    </row>
    <row r="1977" spans="1:4" x14ac:dyDescent="0.25">
      <c r="A1977" s="1" t="s">
        <v>4909</v>
      </c>
      <c r="B1977" s="3">
        <v>1975</v>
      </c>
      <c r="D1977" s="205"/>
    </row>
    <row r="1978" spans="1:4" x14ac:dyDescent="0.25">
      <c r="A1978" s="1" t="s">
        <v>4910</v>
      </c>
      <c r="B1978" s="3">
        <v>1976</v>
      </c>
      <c r="D1978" s="205"/>
    </row>
    <row r="1979" spans="1:4" x14ac:dyDescent="0.25">
      <c r="A1979" s="1" t="s">
        <v>4911</v>
      </c>
      <c r="B1979" s="3">
        <v>1977</v>
      </c>
      <c r="D1979" s="205"/>
    </row>
    <row r="1980" spans="1:4" x14ac:dyDescent="0.25">
      <c r="A1980" s="1" t="s">
        <v>4912</v>
      </c>
      <c r="B1980" s="3">
        <v>1978</v>
      </c>
      <c r="D1980" s="205"/>
    </row>
    <row r="1981" spans="1:4" x14ac:dyDescent="0.25">
      <c r="A1981" s="1" t="s">
        <v>4913</v>
      </c>
      <c r="B1981" s="3">
        <v>1979</v>
      </c>
      <c r="D1981" s="205"/>
    </row>
    <row r="1982" spans="1:4" x14ac:dyDescent="0.25">
      <c r="A1982" s="1" t="s">
        <v>4914</v>
      </c>
      <c r="B1982" s="3">
        <v>1980</v>
      </c>
      <c r="D1982" s="205"/>
    </row>
    <row r="1983" spans="1:4" x14ac:dyDescent="0.25">
      <c r="A1983" s="1" t="s">
        <v>4915</v>
      </c>
      <c r="B1983" s="3">
        <v>1981</v>
      </c>
      <c r="D1983" s="205"/>
    </row>
    <row r="1984" spans="1:4" x14ac:dyDescent="0.25">
      <c r="A1984" s="1" t="s">
        <v>4916</v>
      </c>
      <c r="B1984" s="3">
        <v>1982</v>
      </c>
      <c r="D1984" s="205"/>
    </row>
    <row r="1985" spans="1:4" x14ac:dyDescent="0.25">
      <c r="A1985" s="1" t="s">
        <v>4917</v>
      </c>
      <c r="B1985" s="3">
        <v>1983</v>
      </c>
      <c r="D1985" s="205"/>
    </row>
    <row r="1986" spans="1:4" x14ac:dyDescent="0.25">
      <c r="A1986" s="1" t="s">
        <v>4918</v>
      </c>
      <c r="B1986" s="3">
        <v>1984</v>
      </c>
      <c r="D1986" s="205"/>
    </row>
    <row r="1987" spans="1:4" x14ac:dyDescent="0.25">
      <c r="A1987" s="1" t="s">
        <v>4919</v>
      </c>
      <c r="B1987" s="3">
        <v>1985</v>
      </c>
      <c r="D1987" s="205"/>
    </row>
    <row r="1988" spans="1:4" x14ac:dyDescent="0.25">
      <c r="A1988" s="1" t="s">
        <v>4920</v>
      </c>
      <c r="B1988" s="3">
        <v>1986</v>
      </c>
      <c r="D1988" s="205"/>
    </row>
    <row r="1989" spans="1:4" x14ac:dyDescent="0.25">
      <c r="A1989" s="1" t="s">
        <v>4921</v>
      </c>
      <c r="B1989" s="3">
        <v>1987</v>
      </c>
      <c r="D1989" s="205"/>
    </row>
    <row r="1990" spans="1:4" x14ac:dyDescent="0.25">
      <c r="A1990" s="1" t="s">
        <v>4922</v>
      </c>
      <c r="B1990" s="3">
        <v>1988</v>
      </c>
      <c r="D1990" s="205"/>
    </row>
    <row r="1991" spans="1:4" x14ac:dyDescent="0.25">
      <c r="A1991" s="1" t="s">
        <v>4923</v>
      </c>
      <c r="B1991" s="3">
        <v>1989</v>
      </c>
      <c r="D1991" s="205"/>
    </row>
    <row r="1992" spans="1:4" x14ac:dyDescent="0.25">
      <c r="A1992" s="1" t="s">
        <v>4924</v>
      </c>
      <c r="B1992" s="3">
        <v>1990</v>
      </c>
      <c r="D1992" s="205"/>
    </row>
    <row r="1993" spans="1:4" x14ac:dyDescent="0.25">
      <c r="A1993" s="1" t="s">
        <v>4925</v>
      </c>
      <c r="B1993" s="3">
        <v>1991</v>
      </c>
      <c r="D1993" s="205"/>
    </row>
    <row r="1994" spans="1:4" x14ac:dyDescent="0.25">
      <c r="A1994" s="1" t="s">
        <v>4926</v>
      </c>
      <c r="B1994" s="3">
        <v>1992</v>
      </c>
      <c r="D1994" s="205"/>
    </row>
    <row r="1995" spans="1:4" x14ac:dyDescent="0.25">
      <c r="A1995" s="1" t="s">
        <v>4927</v>
      </c>
      <c r="B1995" s="3">
        <v>1993</v>
      </c>
      <c r="D1995" s="205"/>
    </row>
    <row r="1996" spans="1:4" x14ac:dyDescent="0.25">
      <c r="A1996" s="1" t="s">
        <v>4928</v>
      </c>
      <c r="B1996" s="3">
        <v>1994</v>
      </c>
      <c r="D1996" s="205"/>
    </row>
    <row r="1997" spans="1:4" x14ac:dyDescent="0.25">
      <c r="A1997" s="1" t="s">
        <v>4929</v>
      </c>
      <c r="B1997" s="3">
        <v>1995</v>
      </c>
      <c r="D1997" s="205"/>
    </row>
    <row r="1998" spans="1:4" x14ac:dyDescent="0.25">
      <c r="A1998" s="1" t="s">
        <v>4930</v>
      </c>
      <c r="B1998" s="3">
        <v>1996</v>
      </c>
      <c r="D1998" s="205"/>
    </row>
    <row r="1999" spans="1:4" x14ac:dyDescent="0.25">
      <c r="A1999" s="1" t="s">
        <v>4931</v>
      </c>
      <c r="B1999" s="3">
        <v>1997</v>
      </c>
      <c r="D1999" s="205"/>
    </row>
    <row r="2000" spans="1:4" x14ac:dyDescent="0.25">
      <c r="A2000" s="1" t="s">
        <v>4932</v>
      </c>
      <c r="B2000" s="3">
        <v>1998</v>
      </c>
      <c r="D2000" s="205"/>
    </row>
    <row r="2001" spans="1:4" x14ac:dyDescent="0.25">
      <c r="A2001" s="1" t="s">
        <v>4933</v>
      </c>
      <c r="B2001" s="3">
        <v>1999</v>
      </c>
      <c r="D2001" s="205"/>
    </row>
    <row r="2002" spans="1:4" x14ac:dyDescent="0.25">
      <c r="A2002" s="1" t="s">
        <v>4934</v>
      </c>
      <c r="B2002" s="3">
        <v>2000</v>
      </c>
      <c r="D2002" s="205"/>
    </row>
    <row r="2003" spans="1:4" x14ac:dyDescent="0.25">
      <c r="D2003" s="205"/>
    </row>
    <row r="2004" spans="1:4" x14ac:dyDescent="0.25">
      <c r="D2004" s="205"/>
    </row>
    <row r="2005" spans="1:4" x14ac:dyDescent="0.25">
      <c r="D2005" s="205"/>
    </row>
    <row r="2006" spans="1:4" x14ac:dyDescent="0.25">
      <c r="D2006" s="205"/>
    </row>
    <row r="2007" spans="1:4" x14ac:dyDescent="0.25">
      <c r="D2007" s="205"/>
    </row>
    <row r="2008" spans="1:4" x14ac:dyDescent="0.25">
      <c r="D2008" s="205"/>
    </row>
    <row r="2009" spans="1:4" x14ac:dyDescent="0.25">
      <c r="D2009" s="205"/>
    </row>
    <row r="2010" spans="1:4" x14ac:dyDescent="0.25">
      <c r="D2010" s="205"/>
    </row>
    <row r="2011" spans="1:4" x14ac:dyDescent="0.25">
      <c r="D2011" s="205"/>
    </row>
    <row r="2012" spans="1:4" x14ac:dyDescent="0.25">
      <c r="D2012" s="205"/>
    </row>
    <row r="2013" spans="1:4" x14ac:dyDescent="0.25">
      <c r="D2013" s="205"/>
    </row>
    <row r="2014" spans="1:4" x14ac:dyDescent="0.25">
      <c r="D2014" s="205"/>
    </row>
    <row r="2015" spans="1:4" x14ac:dyDescent="0.25">
      <c r="D2015" s="205"/>
    </row>
    <row r="2016" spans="1:4" x14ac:dyDescent="0.25">
      <c r="D2016" s="205"/>
    </row>
    <row r="2017" spans="4:4" x14ac:dyDescent="0.25">
      <c r="D2017" s="205"/>
    </row>
    <row r="2018" spans="4:4" x14ac:dyDescent="0.25">
      <c r="D2018" s="205"/>
    </row>
    <row r="2019" spans="4:4" x14ac:dyDescent="0.25">
      <c r="D2019" s="205"/>
    </row>
    <row r="2020" spans="4:4" x14ac:dyDescent="0.25">
      <c r="D2020" s="205"/>
    </row>
    <row r="2021" spans="4:4" x14ac:dyDescent="0.25">
      <c r="D2021" s="205"/>
    </row>
    <row r="2022" spans="4:4" x14ac:dyDescent="0.25">
      <c r="D2022" s="205"/>
    </row>
    <row r="2023" spans="4:4" x14ac:dyDescent="0.25">
      <c r="D2023" s="205"/>
    </row>
    <row r="2024" spans="4:4" x14ac:dyDescent="0.25">
      <c r="D2024" s="205"/>
    </row>
    <row r="2025" spans="4:4" x14ac:dyDescent="0.25">
      <c r="D2025" s="205"/>
    </row>
    <row r="2026" spans="4:4" x14ac:dyDescent="0.25">
      <c r="D2026" s="205"/>
    </row>
    <row r="2027" spans="4:4" x14ac:dyDescent="0.25">
      <c r="D2027" s="205"/>
    </row>
    <row r="2028" spans="4:4" x14ac:dyDescent="0.25">
      <c r="D2028" s="205"/>
    </row>
    <row r="2029" spans="4:4" x14ac:dyDescent="0.25">
      <c r="D2029" s="205"/>
    </row>
    <row r="2030" spans="4:4" x14ac:dyDescent="0.25">
      <c r="D2030" s="205"/>
    </row>
    <row r="2031" spans="4:4" x14ac:dyDescent="0.25">
      <c r="D2031" s="205"/>
    </row>
    <row r="2032" spans="4:4" x14ac:dyDescent="0.25">
      <c r="D2032" s="205"/>
    </row>
    <row r="2033" spans="4:4" x14ac:dyDescent="0.25">
      <c r="D2033" s="205"/>
    </row>
    <row r="2034" spans="4:4" x14ac:dyDescent="0.25">
      <c r="D2034" s="205"/>
    </row>
    <row r="2035" spans="4:4" x14ac:dyDescent="0.25">
      <c r="D2035" s="205"/>
    </row>
    <row r="2036" spans="4:4" x14ac:dyDescent="0.25">
      <c r="D2036" s="205"/>
    </row>
    <row r="2037" spans="4:4" x14ac:dyDescent="0.25">
      <c r="D2037" s="205"/>
    </row>
    <row r="2038" spans="4:4" x14ac:dyDescent="0.25">
      <c r="D2038" s="205"/>
    </row>
    <row r="2039" spans="4:4" x14ac:dyDescent="0.25">
      <c r="D2039" s="205"/>
    </row>
    <row r="2040" spans="4:4" x14ac:dyDescent="0.25">
      <c r="D2040" s="205"/>
    </row>
    <row r="2041" spans="4:4" x14ac:dyDescent="0.25">
      <c r="D2041" s="205"/>
    </row>
    <row r="2042" spans="4:4" x14ac:dyDescent="0.25">
      <c r="D2042" s="205"/>
    </row>
    <row r="2043" spans="4:4" x14ac:dyDescent="0.25">
      <c r="D2043" s="205"/>
    </row>
    <row r="2044" spans="4:4" x14ac:dyDescent="0.25">
      <c r="D2044" s="205"/>
    </row>
    <row r="2045" spans="4:4" x14ac:dyDescent="0.25">
      <c r="D2045" s="205"/>
    </row>
    <row r="2046" spans="4:4" x14ac:dyDescent="0.25">
      <c r="D2046" s="205"/>
    </row>
    <row r="2047" spans="4:4" x14ac:dyDescent="0.25">
      <c r="D2047" s="205"/>
    </row>
    <row r="2048" spans="4:4" x14ac:dyDescent="0.25">
      <c r="D2048" s="205"/>
    </row>
    <row r="2049" spans="4:4" x14ac:dyDescent="0.25">
      <c r="D2049" s="205"/>
    </row>
    <row r="2050" spans="4:4" x14ac:dyDescent="0.25">
      <c r="D2050" s="205"/>
    </row>
    <row r="2051" spans="4:4" x14ac:dyDescent="0.25">
      <c r="D2051" s="205"/>
    </row>
    <row r="2052" spans="4:4" x14ac:dyDescent="0.25">
      <c r="D2052" s="205"/>
    </row>
    <row r="2053" spans="4:4" x14ac:dyDescent="0.25">
      <c r="D2053" s="205"/>
    </row>
    <row r="2054" spans="4:4" x14ac:dyDescent="0.25">
      <c r="D2054" s="205"/>
    </row>
    <row r="2055" spans="4:4" x14ac:dyDescent="0.25">
      <c r="D2055" s="205"/>
    </row>
    <row r="2056" spans="4:4" x14ac:dyDescent="0.25">
      <c r="D2056" s="205"/>
    </row>
    <row r="2057" spans="4:4" x14ac:dyDescent="0.25">
      <c r="D2057" s="205"/>
    </row>
    <row r="2058" spans="4:4" x14ac:dyDescent="0.25">
      <c r="D2058" s="205"/>
    </row>
    <row r="2059" spans="4:4" x14ac:dyDescent="0.25">
      <c r="D2059" s="205"/>
    </row>
    <row r="2060" spans="4:4" x14ac:dyDescent="0.25">
      <c r="D2060" s="205"/>
    </row>
    <row r="2061" spans="4:4" x14ac:dyDescent="0.25">
      <c r="D2061" s="205"/>
    </row>
    <row r="2062" spans="4:4" x14ac:dyDescent="0.25">
      <c r="D2062" s="205"/>
    </row>
    <row r="2063" spans="4:4" x14ac:dyDescent="0.25">
      <c r="D2063" s="205"/>
    </row>
    <row r="2064" spans="4:4" x14ac:dyDescent="0.25">
      <c r="D2064" s="205"/>
    </row>
    <row r="2065" spans="4:4" x14ac:dyDescent="0.25">
      <c r="D2065" s="205"/>
    </row>
    <row r="2066" spans="4:4" x14ac:dyDescent="0.25">
      <c r="D2066" s="205"/>
    </row>
    <row r="2067" spans="4:4" x14ac:dyDescent="0.25">
      <c r="D2067" s="205"/>
    </row>
    <row r="2068" spans="4:4" x14ac:dyDescent="0.25">
      <c r="D2068" s="205"/>
    </row>
    <row r="2069" spans="4:4" x14ac:dyDescent="0.25">
      <c r="D2069" s="205"/>
    </row>
    <row r="2070" spans="4:4" x14ac:dyDescent="0.25">
      <c r="D2070" s="205"/>
    </row>
    <row r="2071" spans="4:4" x14ac:dyDescent="0.25">
      <c r="D2071" s="205"/>
    </row>
    <row r="2072" spans="4:4" x14ac:dyDescent="0.25">
      <c r="D2072" s="205"/>
    </row>
    <row r="2073" spans="4:4" x14ac:dyDescent="0.25">
      <c r="D2073" s="205"/>
    </row>
    <row r="2074" spans="4:4" x14ac:dyDescent="0.25">
      <c r="D2074" s="205"/>
    </row>
    <row r="2075" spans="4:4" x14ac:dyDescent="0.25">
      <c r="D2075" s="205"/>
    </row>
    <row r="2076" spans="4:4" x14ac:dyDescent="0.25">
      <c r="D2076" s="205"/>
    </row>
    <row r="2077" spans="4:4" x14ac:dyDescent="0.25">
      <c r="D2077" s="205"/>
    </row>
    <row r="2078" spans="4:4" x14ac:dyDescent="0.25">
      <c r="D2078" s="205"/>
    </row>
    <row r="2079" spans="4:4" x14ac:dyDescent="0.25">
      <c r="D2079" s="205"/>
    </row>
    <row r="2080" spans="4:4" x14ac:dyDescent="0.25">
      <c r="D2080" s="205"/>
    </row>
    <row r="2081" spans="4:4" x14ac:dyDescent="0.25">
      <c r="D2081" s="205"/>
    </row>
    <row r="2082" spans="4:4" x14ac:dyDescent="0.25">
      <c r="D2082" s="205"/>
    </row>
    <row r="2083" spans="4:4" x14ac:dyDescent="0.25">
      <c r="D2083" s="205"/>
    </row>
    <row r="2084" spans="4:4" x14ac:dyDescent="0.25">
      <c r="D2084" s="205"/>
    </row>
    <row r="2085" spans="4:4" x14ac:dyDescent="0.25">
      <c r="D2085" s="205"/>
    </row>
    <row r="2086" spans="4:4" x14ac:dyDescent="0.25">
      <c r="D2086" s="205"/>
    </row>
    <row r="2087" spans="4:4" x14ac:dyDescent="0.25">
      <c r="D2087" s="205"/>
    </row>
    <row r="2088" spans="4:4" x14ac:dyDescent="0.25">
      <c r="D2088" s="205"/>
    </row>
    <row r="2089" spans="4:4" x14ac:dyDescent="0.25">
      <c r="D2089" s="205"/>
    </row>
    <row r="2090" spans="4:4" x14ac:dyDescent="0.25">
      <c r="D2090" s="205"/>
    </row>
    <row r="2091" spans="4:4" x14ac:dyDescent="0.25">
      <c r="D2091" s="205"/>
    </row>
    <row r="2092" spans="4:4" x14ac:dyDescent="0.25">
      <c r="D2092" s="205"/>
    </row>
    <row r="2093" spans="4:4" x14ac:dyDescent="0.25">
      <c r="D2093" s="205"/>
    </row>
    <row r="2094" spans="4:4" x14ac:dyDescent="0.25">
      <c r="D2094" s="205"/>
    </row>
    <row r="2095" spans="4:4" x14ac:dyDescent="0.25">
      <c r="D2095" s="205"/>
    </row>
    <row r="2096" spans="4:4" x14ac:dyDescent="0.25">
      <c r="D2096" s="205"/>
    </row>
    <row r="2097" spans="4:4" x14ac:dyDescent="0.25">
      <c r="D2097" s="205"/>
    </row>
    <row r="2098" spans="4:4" x14ac:dyDescent="0.25">
      <c r="D2098" s="205"/>
    </row>
    <row r="2099" spans="4:4" x14ac:dyDescent="0.25">
      <c r="D2099" s="205"/>
    </row>
    <row r="2100" spans="4:4" x14ac:dyDescent="0.25">
      <c r="D2100" s="205"/>
    </row>
    <row r="2101" spans="4:4" x14ac:dyDescent="0.25">
      <c r="D2101" s="205"/>
    </row>
    <row r="2102" spans="4:4" x14ac:dyDescent="0.25">
      <c r="D2102" s="205"/>
    </row>
    <row r="2103" spans="4:4" x14ac:dyDescent="0.25">
      <c r="D2103" s="205"/>
    </row>
    <row r="2104" spans="4:4" x14ac:dyDescent="0.25">
      <c r="D2104" s="205"/>
    </row>
    <row r="2105" spans="4:4" x14ac:dyDescent="0.25">
      <c r="D2105" s="205"/>
    </row>
    <row r="2106" spans="4:4" x14ac:dyDescent="0.25">
      <c r="D2106" s="205"/>
    </row>
    <row r="2107" spans="4:4" x14ac:dyDescent="0.25">
      <c r="D2107" s="205"/>
    </row>
    <row r="2108" spans="4:4" x14ac:dyDescent="0.25">
      <c r="D2108" s="205"/>
    </row>
    <row r="2109" spans="4:4" x14ac:dyDescent="0.25">
      <c r="D2109" s="205"/>
    </row>
    <row r="2110" spans="4:4" x14ac:dyDescent="0.25">
      <c r="D2110" s="205"/>
    </row>
    <row r="2111" spans="4:4" x14ac:dyDescent="0.25">
      <c r="D2111" s="205"/>
    </row>
    <row r="2112" spans="4:4" x14ac:dyDescent="0.25">
      <c r="D2112" s="205"/>
    </row>
    <row r="2113" spans="4:4" x14ac:dyDescent="0.25">
      <c r="D2113" s="205"/>
    </row>
    <row r="2114" spans="4:4" x14ac:dyDescent="0.25">
      <c r="D2114" s="205"/>
    </row>
    <row r="2115" spans="4:4" x14ac:dyDescent="0.25">
      <c r="D2115" s="205"/>
    </row>
    <row r="2116" spans="4:4" x14ac:dyDescent="0.25">
      <c r="D2116" s="205"/>
    </row>
    <row r="2117" spans="4:4" x14ac:dyDescent="0.25">
      <c r="D2117" s="205"/>
    </row>
    <row r="2118" spans="4:4" x14ac:dyDescent="0.25">
      <c r="D2118" s="205"/>
    </row>
    <row r="2119" spans="4:4" x14ac:dyDescent="0.25">
      <c r="D2119" s="205"/>
    </row>
    <row r="2120" spans="4:4" x14ac:dyDescent="0.25">
      <c r="D2120" s="205"/>
    </row>
    <row r="2121" spans="4:4" x14ac:dyDescent="0.25">
      <c r="D2121" s="205"/>
    </row>
    <row r="2122" spans="4:4" x14ac:dyDescent="0.25">
      <c r="D2122" s="205"/>
    </row>
    <row r="2123" spans="4:4" x14ac:dyDescent="0.25">
      <c r="D2123" s="205"/>
    </row>
    <row r="2124" spans="4:4" x14ac:dyDescent="0.25">
      <c r="D2124" s="205"/>
    </row>
    <row r="2125" spans="4:4" x14ac:dyDescent="0.25">
      <c r="D2125" s="205"/>
    </row>
    <row r="2126" spans="4:4" x14ac:dyDescent="0.25">
      <c r="D2126" s="205"/>
    </row>
    <row r="2127" spans="4:4" x14ac:dyDescent="0.25">
      <c r="D2127" s="205"/>
    </row>
    <row r="2128" spans="4:4" x14ac:dyDescent="0.25">
      <c r="D2128" s="205"/>
    </row>
    <row r="2129" spans="4:4" x14ac:dyDescent="0.25">
      <c r="D2129" s="205"/>
    </row>
    <row r="2130" spans="4:4" x14ac:dyDescent="0.25">
      <c r="D2130" s="205"/>
    </row>
    <row r="2131" spans="4:4" x14ac:dyDescent="0.25">
      <c r="D2131" s="205"/>
    </row>
    <row r="2132" spans="4:4" x14ac:dyDescent="0.25">
      <c r="D2132" s="205"/>
    </row>
    <row r="2133" spans="4:4" x14ac:dyDescent="0.25">
      <c r="D2133" s="205"/>
    </row>
    <row r="2134" spans="4:4" x14ac:dyDescent="0.25">
      <c r="D2134" s="205"/>
    </row>
    <row r="2135" spans="4:4" x14ac:dyDescent="0.25">
      <c r="D2135" s="205"/>
    </row>
    <row r="2136" spans="4:4" x14ac:dyDescent="0.25">
      <c r="D2136" s="205"/>
    </row>
    <row r="2137" spans="4:4" x14ac:dyDescent="0.25">
      <c r="D2137" s="205"/>
    </row>
    <row r="2138" spans="4:4" x14ac:dyDescent="0.25">
      <c r="D2138" s="205"/>
    </row>
    <row r="2139" spans="4:4" x14ac:dyDescent="0.25">
      <c r="D2139" s="205"/>
    </row>
    <row r="2140" spans="4:4" x14ac:dyDescent="0.25">
      <c r="D2140" s="205"/>
    </row>
    <row r="2141" spans="4:4" x14ac:dyDescent="0.25">
      <c r="D2141" s="205"/>
    </row>
    <row r="2142" spans="4:4" x14ac:dyDescent="0.25">
      <c r="D2142" s="205"/>
    </row>
    <row r="2143" spans="4:4" x14ac:dyDescent="0.25">
      <c r="D2143" s="205"/>
    </row>
    <row r="2144" spans="4:4" x14ac:dyDescent="0.25">
      <c r="D2144" s="205"/>
    </row>
    <row r="2145" spans="4:4" x14ac:dyDescent="0.25">
      <c r="D2145" s="205"/>
    </row>
    <row r="2146" spans="4:4" x14ac:dyDescent="0.25">
      <c r="D2146" s="205"/>
    </row>
    <row r="2147" spans="4:4" x14ac:dyDescent="0.25">
      <c r="D2147" s="205"/>
    </row>
    <row r="2148" spans="4:4" x14ac:dyDescent="0.25">
      <c r="D2148" s="205"/>
    </row>
    <row r="2149" spans="4:4" x14ac:dyDescent="0.25">
      <c r="D2149" s="205"/>
    </row>
    <row r="2150" spans="4:4" x14ac:dyDescent="0.25">
      <c r="D2150" s="205"/>
    </row>
    <row r="2151" spans="4:4" x14ac:dyDescent="0.25">
      <c r="D2151" s="205"/>
    </row>
    <row r="2152" spans="4:4" x14ac:dyDescent="0.25">
      <c r="D2152" s="205"/>
    </row>
    <row r="2153" spans="4:4" x14ac:dyDescent="0.25">
      <c r="D2153" s="205"/>
    </row>
    <row r="2154" spans="4:4" x14ac:dyDescent="0.25">
      <c r="D2154" s="205"/>
    </row>
    <row r="2155" spans="4:4" x14ac:dyDescent="0.25">
      <c r="D2155" s="205"/>
    </row>
    <row r="2156" spans="4:4" x14ac:dyDescent="0.25">
      <c r="D2156" s="205"/>
    </row>
    <row r="2157" spans="4:4" x14ac:dyDescent="0.25">
      <c r="D2157" s="205"/>
    </row>
    <row r="2158" spans="4:4" x14ac:dyDescent="0.25">
      <c r="D2158" s="205"/>
    </row>
    <row r="2159" spans="4:4" x14ac:dyDescent="0.25">
      <c r="D2159" s="205"/>
    </row>
    <row r="2160" spans="4:4" x14ac:dyDescent="0.25">
      <c r="D2160" s="205"/>
    </row>
    <row r="2161" spans="4:4" x14ac:dyDescent="0.25">
      <c r="D2161" s="205"/>
    </row>
    <row r="2162" spans="4:4" x14ac:dyDescent="0.25">
      <c r="D2162" s="205"/>
    </row>
    <row r="2163" spans="4:4" x14ac:dyDescent="0.25">
      <c r="D2163" s="205"/>
    </row>
    <row r="2164" spans="4:4" x14ac:dyDescent="0.25">
      <c r="D2164" s="205"/>
    </row>
    <row r="2165" spans="4:4" x14ac:dyDescent="0.25">
      <c r="D2165" s="205"/>
    </row>
    <row r="2166" spans="4:4" x14ac:dyDescent="0.25">
      <c r="D2166" s="205"/>
    </row>
    <row r="2167" spans="4:4" x14ac:dyDescent="0.25">
      <c r="D2167" s="205"/>
    </row>
    <row r="2168" spans="4:4" x14ac:dyDescent="0.25">
      <c r="D2168" s="205"/>
    </row>
    <row r="2169" spans="4:4" x14ac:dyDescent="0.25">
      <c r="D2169" s="205"/>
    </row>
    <row r="2170" spans="4:4" x14ac:dyDescent="0.25">
      <c r="D2170" s="205"/>
    </row>
    <row r="2171" spans="4:4" x14ac:dyDescent="0.25">
      <c r="D2171" s="205"/>
    </row>
    <row r="2172" spans="4:4" x14ac:dyDescent="0.25">
      <c r="D2172" s="205"/>
    </row>
    <row r="2173" spans="4:4" x14ac:dyDescent="0.25">
      <c r="D2173" s="205"/>
    </row>
    <row r="2174" spans="4:4" x14ac:dyDescent="0.25">
      <c r="D2174" s="205"/>
    </row>
    <row r="2175" spans="4:4" x14ac:dyDescent="0.25">
      <c r="D2175" s="205"/>
    </row>
    <row r="2176" spans="4:4" x14ac:dyDescent="0.25">
      <c r="D2176" s="205"/>
    </row>
    <row r="2177" spans="4:4" x14ac:dyDescent="0.25">
      <c r="D2177" s="205"/>
    </row>
    <row r="2178" spans="4:4" x14ac:dyDescent="0.25">
      <c r="D2178" s="205"/>
    </row>
    <row r="2179" spans="4:4" x14ac:dyDescent="0.25">
      <c r="D2179" s="205"/>
    </row>
    <row r="2180" spans="4:4" x14ac:dyDescent="0.25">
      <c r="D2180" s="205"/>
    </row>
    <row r="2181" spans="4:4" x14ac:dyDescent="0.25">
      <c r="D2181" s="205"/>
    </row>
    <row r="2182" spans="4:4" x14ac:dyDescent="0.25">
      <c r="D2182" s="205"/>
    </row>
    <row r="2183" spans="4:4" x14ac:dyDescent="0.25">
      <c r="D2183" s="205"/>
    </row>
    <row r="2184" spans="4:4" x14ac:dyDescent="0.25">
      <c r="D2184" s="205"/>
    </row>
    <row r="2185" spans="4:4" x14ac:dyDescent="0.25">
      <c r="D2185" s="205"/>
    </row>
    <row r="2186" spans="4:4" x14ac:dyDescent="0.25">
      <c r="D2186" s="205"/>
    </row>
    <row r="2187" spans="4:4" x14ac:dyDescent="0.25">
      <c r="D2187" s="205"/>
    </row>
    <row r="2188" spans="4:4" x14ac:dyDescent="0.25">
      <c r="D2188" s="205"/>
    </row>
    <row r="2189" spans="4:4" x14ac:dyDescent="0.25">
      <c r="D2189" s="205"/>
    </row>
    <row r="2190" spans="4:4" x14ac:dyDescent="0.25">
      <c r="D2190" s="205"/>
    </row>
    <row r="2191" spans="4:4" x14ac:dyDescent="0.25">
      <c r="D2191" s="205"/>
    </row>
    <row r="2192" spans="4:4" x14ac:dyDescent="0.25">
      <c r="D2192" s="205"/>
    </row>
    <row r="2193" spans="4:4" x14ac:dyDescent="0.25">
      <c r="D2193" s="205"/>
    </row>
    <row r="2194" spans="4:4" x14ac:dyDescent="0.25">
      <c r="D2194" s="205"/>
    </row>
    <row r="2195" spans="4:4" x14ac:dyDescent="0.25">
      <c r="D2195" s="205"/>
    </row>
    <row r="2196" spans="4:4" x14ac:dyDescent="0.25">
      <c r="D2196" s="205"/>
    </row>
    <row r="2197" spans="4:4" x14ac:dyDescent="0.25">
      <c r="D2197" s="205"/>
    </row>
    <row r="2198" spans="4:4" x14ac:dyDescent="0.25">
      <c r="D2198" s="205"/>
    </row>
    <row r="2199" spans="4:4" x14ac:dyDescent="0.25">
      <c r="D2199" s="205"/>
    </row>
    <row r="2200" spans="4:4" x14ac:dyDescent="0.25">
      <c r="D2200" s="205"/>
    </row>
    <row r="2201" spans="4:4" x14ac:dyDescent="0.25">
      <c r="D2201" s="205"/>
    </row>
    <row r="2202" spans="4:4" x14ac:dyDescent="0.25">
      <c r="D2202" s="205"/>
    </row>
    <row r="2203" spans="4:4" x14ac:dyDescent="0.25">
      <c r="D2203" s="205"/>
    </row>
    <row r="2204" spans="4:4" x14ac:dyDescent="0.25">
      <c r="D2204" s="205"/>
    </row>
    <row r="2205" spans="4:4" x14ac:dyDescent="0.25">
      <c r="D2205" s="205"/>
    </row>
    <row r="2206" spans="4:4" x14ac:dyDescent="0.25">
      <c r="D2206" s="205"/>
    </row>
    <row r="2207" spans="4:4" x14ac:dyDescent="0.25">
      <c r="D2207" s="205"/>
    </row>
    <row r="2208" spans="4:4" x14ac:dyDescent="0.25">
      <c r="D2208" s="205"/>
    </row>
    <row r="2209" spans="4:4" x14ac:dyDescent="0.25">
      <c r="D2209" s="205"/>
    </row>
    <row r="2210" spans="4:4" x14ac:dyDescent="0.25">
      <c r="D2210" s="205"/>
    </row>
    <row r="2211" spans="4:4" x14ac:dyDescent="0.25">
      <c r="D2211" s="205"/>
    </row>
    <row r="2212" spans="4:4" x14ac:dyDescent="0.25">
      <c r="D2212" s="205"/>
    </row>
    <row r="2213" spans="4:4" x14ac:dyDescent="0.25">
      <c r="D2213" s="205"/>
    </row>
    <row r="2214" spans="4:4" x14ac:dyDescent="0.25">
      <c r="D2214" s="205"/>
    </row>
    <row r="2215" spans="4:4" x14ac:dyDescent="0.25">
      <c r="D2215" s="205"/>
    </row>
    <row r="2216" spans="4:4" x14ac:dyDescent="0.25">
      <c r="D2216" s="205"/>
    </row>
    <row r="2217" spans="4:4" x14ac:dyDescent="0.25">
      <c r="D2217" s="205"/>
    </row>
    <row r="2218" spans="4:4" x14ac:dyDescent="0.25">
      <c r="D2218" s="205"/>
    </row>
    <row r="2219" spans="4:4" x14ac:dyDescent="0.25">
      <c r="D2219" s="205"/>
    </row>
    <row r="2220" spans="4:4" x14ac:dyDescent="0.25">
      <c r="D2220" s="205"/>
    </row>
    <row r="2221" spans="4:4" x14ac:dyDescent="0.25">
      <c r="D2221" s="205"/>
    </row>
    <row r="2222" spans="4:4" x14ac:dyDescent="0.25">
      <c r="D2222" s="205"/>
    </row>
    <row r="2223" spans="4:4" x14ac:dyDescent="0.25">
      <c r="D2223" s="205"/>
    </row>
    <row r="2224" spans="4:4" x14ac:dyDescent="0.25">
      <c r="D2224" s="205"/>
    </row>
    <row r="2225" spans="4:4" x14ac:dyDescent="0.25">
      <c r="D2225" s="205"/>
    </row>
    <row r="2226" spans="4:4" x14ac:dyDescent="0.25">
      <c r="D2226" s="205"/>
    </row>
    <row r="2227" spans="4:4" x14ac:dyDescent="0.25">
      <c r="D2227" s="205"/>
    </row>
    <row r="2228" spans="4:4" x14ac:dyDescent="0.25">
      <c r="D2228" s="205"/>
    </row>
    <row r="2229" spans="4:4" x14ac:dyDescent="0.25">
      <c r="D2229" s="205"/>
    </row>
    <row r="2230" spans="4:4" x14ac:dyDescent="0.25">
      <c r="D2230" s="205"/>
    </row>
    <row r="2231" spans="4:4" x14ac:dyDescent="0.25">
      <c r="D2231" s="205"/>
    </row>
    <row r="2232" spans="4:4" x14ac:dyDescent="0.25">
      <c r="D2232" s="205"/>
    </row>
    <row r="2233" spans="4:4" x14ac:dyDescent="0.25">
      <c r="D2233" s="205"/>
    </row>
    <row r="2234" spans="4:4" x14ac:dyDescent="0.25">
      <c r="D2234" s="205"/>
    </row>
    <row r="2235" spans="4:4" x14ac:dyDescent="0.25">
      <c r="D2235" s="205"/>
    </row>
    <row r="2236" spans="4:4" x14ac:dyDescent="0.25">
      <c r="D2236" s="205"/>
    </row>
    <row r="2237" spans="4:4" x14ac:dyDescent="0.25">
      <c r="D2237" s="205"/>
    </row>
    <row r="2238" spans="4:4" x14ac:dyDescent="0.25">
      <c r="D2238" s="205"/>
    </row>
    <row r="2239" spans="4:4" x14ac:dyDescent="0.25">
      <c r="D2239" s="205"/>
    </row>
    <row r="2240" spans="4:4" x14ac:dyDescent="0.25">
      <c r="D2240" s="205"/>
    </row>
    <row r="2241" spans="4:4" x14ac:dyDescent="0.25">
      <c r="D2241" s="205"/>
    </row>
    <row r="2242" spans="4:4" x14ac:dyDescent="0.25">
      <c r="D2242" s="205"/>
    </row>
    <row r="2243" spans="4:4" x14ac:dyDescent="0.25">
      <c r="D2243" s="205"/>
    </row>
    <row r="2244" spans="4:4" x14ac:dyDescent="0.25">
      <c r="D2244" s="205"/>
    </row>
    <row r="2245" spans="4:4" x14ac:dyDescent="0.25">
      <c r="D2245" s="205"/>
    </row>
    <row r="2246" spans="4:4" x14ac:dyDescent="0.25">
      <c r="D2246" s="205"/>
    </row>
    <row r="2247" spans="4:4" x14ac:dyDescent="0.25">
      <c r="D2247" s="205"/>
    </row>
    <row r="2248" spans="4:4" x14ac:dyDescent="0.25">
      <c r="D2248" s="205"/>
    </row>
    <row r="2249" spans="4:4" x14ac:dyDescent="0.25">
      <c r="D2249" s="205"/>
    </row>
    <row r="2250" spans="4:4" x14ac:dyDescent="0.25">
      <c r="D2250" s="205"/>
    </row>
    <row r="2251" spans="4:4" x14ac:dyDescent="0.25">
      <c r="D2251" s="205"/>
    </row>
    <row r="2252" spans="4:4" x14ac:dyDescent="0.25">
      <c r="D2252" s="205"/>
    </row>
    <row r="2253" spans="4:4" x14ac:dyDescent="0.25">
      <c r="D2253" s="205"/>
    </row>
    <row r="2254" spans="4:4" x14ac:dyDescent="0.25">
      <c r="D2254" s="205"/>
    </row>
    <row r="2255" spans="4:4" x14ac:dyDescent="0.25">
      <c r="D2255" s="205"/>
    </row>
    <row r="2256" spans="4:4" x14ac:dyDescent="0.25">
      <c r="D2256" s="205"/>
    </row>
    <row r="2257" spans="4:4" x14ac:dyDescent="0.25">
      <c r="D2257" s="205"/>
    </row>
    <row r="2258" spans="4:4" x14ac:dyDescent="0.25">
      <c r="D2258" s="205"/>
    </row>
    <row r="2259" spans="4:4" x14ac:dyDescent="0.25">
      <c r="D2259" s="205"/>
    </row>
    <row r="2260" spans="4:4" x14ac:dyDescent="0.25">
      <c r="D2260" s="205"/>
    </row>
    <row r="2261" spans="4:4" x14ac:dyDescent="0.25">
      <c r="D2261" s="205"/>
    </row>
    <row r="2262" spans="4:4" x14ac:dyDescent="0.25">
      <c r="D2262" s="205"/>
    </row>
    <row r="2263" spans="4:4" x14ac:dyDescent="0.25">
      <c r="D2263" s="205"/>
    </row>
    <row r="2264" spans="4:4" x14ac:dyDescent="0.25">
      <c r="D2264" s="205"/>
    </row>
    <row r="2265" spans="4:4" x14ac:dyDescent="0.25">
      <c r="D2265" s="205"/>
    </row>
    <row r="2266" spans="4:4" x14ac:dyDescent="0.25">
      <c r="D2266" s="205"/>
    </row>
    <row r="2267" spans="4:4" x14ac:dyDescent="0.25">
      <c r="D2267" s="205"/>
    </row>
    <row r="2268" spans="4:4" x14ac:dyDescent="0.25">
      <c r="D2268" s="205"/>
    </row>
    <row r="2269" spans="4:4" x14ac:dyDescent="0.25">
      <c r="D2269" s="205"/>
    </row>
    <row r="2270" spans="4:4" x14ac:dyDescent="0.25">
      <c r="D2270" s="205"/>
    </row>
    <row r="2271" spans="4:4" x14ac:dyDescent="0.25">
      <c r="D2271" s="205"/>
    </row>
    <row r="2272" spans="4:4" x14ac:dyDescent="0.25">
      <c r="D2272" s="205"/>
    </row>
    <row r="2273" spans="4:4" x14ac:dyDescent="0.25">
      <c r="D2273" s="205"/>
    </row>
    <row r="2274" spans="4:4" x14ac:dyDescent="0.25">
      <c r="D2274" s="205"/>
    </row>
    <row r="2275" spans="4:4" x14ac:dyDescent="0.25">
      <c r="D2275" s="205"/>
    </row>
    <row r="2276" spans="4:4" x14ac:dyDescent="0.25">
      <c r="D2276" s="205"/>
    </row>
    <row r="2277" spans="4:4" x14ac:dyDescent="0.25">
      <c r="D2277" s="205"/>
    </row>
    <row r="2278" spans="4:4" x14ac:dyDescent="0.25">
      <c r="D2278" s="205"/>
    </row>
    <row r="2279" spans="4:4" x14ac:dyDescent="0.25">
      <c r="D2279" s="205"/>
    </row>
    <row r="2280" spans="4:4" x14ac:dyDescent="0.25">
      <c r="D2280" s="205"/>
    </row>
    <row r="2281" spans="4:4" x14ac:dyDescent="0.25">
      <c r="D2281" s="205"/>
    </row>
    <row r="2282" spans="4:4" x14ac:dyDescent="0.25">
      <c r="D2282" s="205"/>
    </row>
    <row r="2283" spans="4:4" x14ac:dyDescent="0.25">
      <c r="D2283" s="205"/>
    </row>
    <row r="2284" spans="4:4" x14ac:dyDescent="0.25">
      <c r="D2284" s="205"/>
    </row>
    <row r="2285" spans="4:4" x14ac:dyDescent="0.25">
      <c r="D2285" s="205"/>
    </row>
    <row r="2286" spans="4:4" x14ac:dyDescent="0.25">
      <c r="D2286" s="205"/>
    </row>
    <row r="2287" spans="4:4" x14ac:dyDescent="0.25">
      <c r="D2287" s="205"/>
    </row>
    <row r="2288" spans="4:4" x14ac:dyDescent="0.25">
      <c r="D2288" s="205"/>
    </row>
    <row r="2289" spans="4:4" x14ac:dyDescent="0.25">
      <c r="D2289" s="205"/>
    </row>
    <row r="2290" spans="4:4" x14ac:dyDescent="0.25">
      <c r="D2290" s="205"/>
    </row>
    <row r="2291" spans="4:4" x14ac:dyDescent="0.25">
      <c r="D2291" s="205"/>
    </row>
    <row r="2292" spans="4:4" x14ac:dyDescent="0.25">
      <c r="D2292" s="205"/>
    </row>
    <row r="2293" spans="4:4" x14ac:dyDescent="0.25">
      <c r="D2293" s="205"/>
    </row>
    <row r="2294" spans="4:4" x14ac:dyDescent="0.25">
      <c r="D2294" s="205"/>
    </row>
    <row r="2295" spans="4:4" x14ac:dyDescent="0.25">
      <c r="D2295" s="205"/>
    </row>
    <row r="2296" spans="4:4" x14ac:dyDescent="0.25">
      <c r="D2296" s="205"/>
    </row>
    <row r="2297" spans="4:4" x14ac:dyDescent="0.25">
      <c r="D2297" s="205"/>
    </row>
    <row r="2298" spans="4:4" x14ac:dyDescent="0.25">
      <c r="D2298" s="205"/>
    </row>
    <row r="2299" spans="4:4" x14ac:dyDescent="0.25">
      <c r="D2299" s="205"/>
    </row>
    <row r="2300" spans="4:4" x14ac:dyDescent="0.25">
      <c r="D2300" s="205"/>
    </row>
    <row r="2301" spans="4:4" x14ac:dyDescent="0.25">
      <c r="D2301" s="205"/>
    </row>
    <row r="2302" spans="4:4" x14ac:dyDescent="0.25">
      <c r="D2302" s="205"/>
    </row>
    <row r="2303" spans="4:4" x14ac:dyDescent="0.25">
      <c r="D2303" s="205"/>
    </row>
    <row r="2304" spans="4:4" x14ac:dyDescent="0.25">
      <c r="D2304" s="205"/>
    </row>
    <row r="2305" spans="4:4" x14ac:dyDescent="0.25">
      <c r="D2305" s="205"/>
    </row>
    <row r="2306" spans="4:4" x14ac:dyDescent="0.25">
      <c r="D2306" s="205"/>
    </row>
    <row r="2307" spans="4:4" x14ac:dyDescent="0.25">
      <c r="D2307" s="205"/>
    </row>
    <row r="2308" spans="4:4" x14ac:dyDescent="0.25">
      <c r="D2308" s="205"/>
    </row>
    <row r="2309" spans="4:4" x14ac:dyDescent="0.25">
      <c r="D2309" s="205"/>
    </row>
    <row r="2310" spans="4:4" x14ac:dyDescent="0.25">
      <c r="D2310" s="205"/>
    </row>
    <row r="2311" spans="4:4" x14ac:dyDescent="0.25">
      <c r="D2311" s="205"/>
    </row>
    <row r="2312" spans="4:4" x14ac:dyDescent="0.25">
      <c r="D2312" s="205"/>
    </row>
    <row r="2313" spans="4:4" x14ac:dyDescent="0.25">
      <c r="D2313" s="205"/>
    </row>
    <row r="2314" spans="4:4" x14ac:dyDescent="0.25">
      <c r="D2314" s="205"/>
    </row>
    <row r="2315" spans="4:4" x14ac:dyDescent="0.25">
      <c r="D2315" s="205"/>
    </row>
    <row r="2316" spans="4:4" x14ac:dyDescent="0.25">
      <c r="D2316" s="205"/>
    </row>
    <row r="2317" spans="4:4" x14ac:dyDescent="0.25">
      <c r="D2317" s="205"/>
    </row>
    <row r="2318" spans="4:4" x14ac:dyDescent="0.25">
      <c r="D2318" s="205"/>
    </row>
    <row r="2319" spans="4:4" x14ac:dyDescent="0.25">
      <c r="D2319" s="205"/>
    </row>
    <row r="2320" spans="4:4" x14ac:dyDescent="0.25">
      <c r="D2320" s="205"/>
    </row>
    <row r="2321" spans="4:4" x14ac:dyDescent="0.25">
      <c r="D2321" s="205"/>
    </row>
    <row r="2322" spans="4:4" x14ac:dyDescent="0.25">
      <c r="D2322" s="205"/>
    </row>
    <row r="2323" spans="4:4" x14ac:dyDescent="0.25">
      <c r="D2323" s="205"/>
    </row>
    <row r="2324" spans="4:4" x14ac:dyDescent="0.25">
      <c r="D2324" s="205"/>
    </row>
    <row r="2325" spans="4:4" x14ac:dyDescent="0.25">
      <c r="D2325" s="205"/>
    </row>
    <row r="2326" spans="4:4" x14ac:dyDescent="0.25">
      <c r="D2326" s="205"/>
    </row>
    <row r="2327" spans="4:4" x14ac:dyDescent="0.25">
      <c r="D2327" s="205"/>
    </row>
    <row r="2328" spans="4:4" x14ac:dyDescent="0.25">
      <c r="D2328" s="205"/>
    </row>
    <row r="2329" spans="4:4" x14ac:dyDescent="0.25">
      <c r="D2329" s="205"/>
    </row>
    <row r="2330" spans="4:4" x14ac:dyDescent="0.25">
      <c r="D2330" s="205"/>
    </row>
    <row r="2331" spans="4:4" x14ac:dyDescent="0.25">
      <c r="D2331" s="205"/>
    </row>
    <row r="2332" spans="4:4" x14ac:dyDescent="0.25">
      <c r="D2332" s="205"/>
    </row>
    <row r="2333" spans="4:4" x14ac:dyDescent="0.25">
      <c r="D2333" s="205"/>
    </row>
    <row r="2334" spans="4:4" x14ac:dyDescent="0.25">
      <c r="D2334" s="205"/>
    </row>
    <row r="2335" spans="4:4" x14ac:dyDescent="0.25">
      <c r="D2335" s="205"/>
    </row>
    <row r="2336" spans="4:4" x14ac:dyDescent="0.25">
      <c r="D2336" s="205"/>
    </row>
    <row r="2337" spans="4:4" x14ac:dyDescent="0.25">
      <c r="D2337" s="205"/>
    </row>
    <row r="2338" spans="4:4" x14ac:dyDescent="0.25">
      <c r="D2338" s="205"/>
    </row>
    <row r="2339" spans="4:4" x14ac:dyDescent="0.25">
      <c r="D2339" s="205"/>
    </row>
    <row r="2340" spans="4:4" x14ac:dyDescent="0.25">
      <c r="D2340" s="205"/>
    </row>
    <row r="2341" spans="4:4" x14ac:dyDescent="0.25">
      <c r="D2341" s="205"/>
    </row>
    <row r="2342" spans="4:4" x14ac:dyDescent="0.25">
      <c r="D2342" s="205"/>
    </row>
    <row r="2343" spans="4:4" x14ac:dyDescent="0.25">
      <c r="D2343" s="205"/>
    </row>
    <row r="2344" spans="4:4" x14ac:dyDescent="0.25">
      <c r="D2344" s="205"/>
    </row>
    <row r="2345" spans="4:4" x14ac:dyDescent="0.25">
      <c r="D2345" s="205"/>
    </row>
    <row r="2346" spans="4:4" x14ac:dyDescent="0.25">
      <c r="D2346" s="205"/>
    </row>
    <row r="2347" spans="4:4" x14ac:dyDescent="0.25">
      <c r="D2347" s="205"/>
    </row>
    <row r="2348" spans="4:4" x14ac:dyDescent="0.25">
      <c r="D2348" s="205"/>
    </row>
    <row r="2349" spans="4:4" x14ac:dyDescent="0.25">
      <c r="D2349" s="205"/>
    </row>
    <row r="2350" spans="4:4" x14ac:dyDescent="0.25">
      <c r="D2350" s="205"/>
    </row>
    <row r="2351" spans="4:4" x14ac:dyDescent="0.25">
      <c r="D2351" s="205"/>
    </row>
    <row r="2352" spans="4:4" x14ac:dyDescent="0.25">
      <c r="D2352" s="205"/>
    </row>
    <row r="2353" spans="4:4" x14ac:dyDescent="0.25">
      <c r="D2353" s="205"/>
    </row>
    <row r="2354" spans="4:4" x14ac:dyDescent="0.25">
      <c r="D2354" s="205"/>
    </row>
    <row r="2355" spans="4:4" x14ac:dyDescent="0.25">
      <c r="D2355" s="205"/>
    </row>
    <row r="2356" spans="4:4" x14ac:dyDescent="0.25">
      <c r="D2356" s="205"/>
    </row>
    <row r="2357" spans="4:4" x14ac:dyDescent="0.25">
      <c r="D2357" s="205"/>
    </row>
    <row r="2358" spans="4:4" x14ac:dyDescent="0.25">
      <c r="D2358" s="205"/>
    </row>
    <row r="2359" spans="4:4" x14ac:dyDescent="0.25">
      <c r="D2359" s="205"/>
    </row>
    <row r="2360" spans="4:4" x14ac:dyDescent="0.25">
      <c r="D2360" s="205"/>
    </row>
    <row r="2361" spans="4:4" x14ac:dyDescent="0.25">
      <c r="D2361" s="205"/>
    </row>
    <row r="2362" spans="4:4" x14ac:dyDescent="0.25">
      <c r="D2362" s="205"/>
    </row>
    <row r="2363" spans="4:4" x14ac:dyDescent="0.25">
      <c r="D2363" s="205"/>
    </row>
    <row r="2364" spans="4:4" x14ac:dyDescent="0.25">
      <c r="D2364" s="205"/>
    </row>
    <row r="2365" spans="4:4" x14ac:dyDescent="0.25">
      <c r="D2365" s="205"/>
    </row>
    <row r="2366" spans="4:4" x14ac:dyDescent="0.25">
      <c r="D2366" s="205"/>
    </row>
    <row r="2367" spans="4:4" x14ac:dyDescent="0.25">
      <c r="D2367" s="205"/>
    </row>
    <row r="2368" spans="4:4" x14ac:dyDescent="0.25">
      <c r="D2368" s="205"/>
    </row>
    <row r="2369" spans="4:4" x14ac:dyDescent="0.25">
      <c r="D2369" s="205"/>
    </row>
    <row r="2370" spans="4:4" x14ac:dyDescent="0.25">
      <c r="D2370" s="205"/>
    </row>
    <row r="2371" spans="4:4" x14ac:dyDescent="0.25">
      <c r="D2371" s="205"/>
    </row>
    <row r="2372" spans="4:4" x14ac:dyDescent="0.25">
      <c r="D2372" s="205"/>
    </row>
    <row r="2373" spans="4:4" x14ac:dyDescent="0.25">
      <c r="D2373" s="205"/>
    </row>
    <row r="2374" spans="4:4" x14ac:dyDescent="0.25">
      <c r="D2374" s="205"/>
    </row>
    <row r="2375" spans="4:4" x14ac:dyDescent="0.25">
      <c r="D2375" s="205"/>
    </row>
    <row r="2376" spans="4:4" x14ac:dyDescent="0.25">
      <c r="D2376" s="205"/>
    </row>
    <row r="2377" spans="4:4" x14ac:dyDescent="0.25">
      <c r="D2377" s="205"/>
    </row>
    <row r="2378" spans="4:4" x14ac:dyDescent="0.25">
      <c r="D2378" s="205"/>
    </row>
    <row r="2379" spans="4:4" x14ac:dyDescent="0.25">
      <c r="D2379" s="205"/>
    </row>
    <row r="2380" spans="4:4" x14ac:dyDescent="0.25">
      <c r="D2380" s="205"/>
    </row>
    <row r="2381" spans="4:4" x14ac:dyDescent="0.25">
      <c r="D2381" s="205"/>
    </row>
    <row r="2382" spans="4:4" x14ac:dyDescent="0.25">
      <c r="D2382" s="205"/>
    </row>
    <row r="2383" spans="4:4" x14ac:dyDescent="0.25">
      <c r="D2383" s="205"/>
    </row>
    <row r="2384" spans="4:4" x14ac:dyDescent="0.25">
      <c r="D2384" s="205"/>
    </row>
    <row r="2385" spans="4:4" x14ac:dyDescent="0.25">
      <c r="D2385" s="205"/>
    </row>
    <row r="2386" spans="4:4" x14ac:dyDescent="0.25">
      <c r="D2386" s="205"/>
    </row>
    <row r="2387" spans="4:4" x14ac:dyDescent="0.25">
      <c r="D2387" s="205"/>
    </row>
    <row r="2388" spans="4:4" x14ac:dyDescent="0.25">
      <c r="D2388" s="205"/>
    </row>
    <row r="2389" spans="4:4" x14ac:dyDescent="0.25">
      <c r="D2389" s="205"/>
    </row>
    <row r="2390" spans="4:4" x14ac:dyDescent="0.25">
      <c r="D2390" s="205"/>
    </row>
    <row r="2391" spans="4:4" x14ac:dyDescent="0.25">
      <c r="D2391" s="205"/>
    </row>
    <row r="2392" spans="4:4" x14ac:dyDescent="0.25">
      <c r="D2392" s="205"/>
    </row>
    <row r="2393" spans="4:4" x14ac:dyDescent="0.25">
      <c r="D2393" s="205"/>
    </row>
    <row r="2394" spans="4:4" x14ac:dyDescent="0.25">
      <c r="D2394" s="205"/>
    </row>
    <row r="2395" spans="4:4" x14ac:dyDescent="0.25">
      <c r="D2395" s="205"/>
    </row>
    <row r="2396" spans="4:4" x14ac:dyDescent="0.25">
      <c r="D2396" s="205"/>
    </row>
    <row r="2397" spans="4:4" x14ac:dyDescent="0.25">
      <c r="D2397" s="205"/>
    </row>
    <row r="2398" spans="4:4" x14ac:dyDescent="0.25">
      <c r="D2398" s="205"/>
    </row>
    <row r="2399" spans="4:4" x14ac:dyDescent="0.25">
      <c r="D2399" s="205"/>
    </row>
    <row r="2400" spans="4:4" x14ac:dyDescent="0.25">
      <c r="D2400" s="205"/>
    </row>
    <row r="2401" spans="4:4" x14ac:dyDescent="0.25">
      <c r="D2401" s="205"/>
    </row>
    <row r="2402" spans="4:4" x14ac:dyDescent="0.25">
      <c r="D2402" s="205"/>
    </row>
    <row r="2403" spans="4:4" x14ac:dyDescent="0.25">
      <c r="D2403" s="205"/>
    </row>
  </sheetData>
  <autoFilter ref="A2:J2002"/>
  <dataConsolidate link="1"/>
  <mergeCells count="1">
    <mergeCell ref="E1:H1"/>
  </mergeCells>
  <phoneticPr fontId="16" type="noConversion"/>
  <dataValidations count="5">
    <dataValidation type="list" allowBlank="1" showErrorMessage="1" sqref="F3:F19 F25:F34 F1558:F1564 F1522:F1548 F1551:F1555 F36:F1508">
      <formula1>Type</formula1>
    </dataValidation>
    <dataValidation type="list" allowBlank="1" showInputMessage="1" showErrorMessage="1" sqref="G1480:G1496 G1498:G1508 G652:G668 G32:G34 G1228:G1244 G1210:G1226 G1192:G1208 G1174:G1190 G1156:G1172 G58:G61 G1120:G1136 G1102:G1118 G1084:G1100 G1066:G1082 G1048:G1064 G994:G1010 G1030:G1046 G1012:G1028 G976:G992 G940:G956 G922:G938 G724:G740 G904:G920 G886:G902 G958:G974 G868:G884 G850:G866 G832:G848 G814:G830 G796:G812 G778:G794 G760:G776 G742:G758 G706:G722 G688:G704 G634:G650 G670:G686 G1522:G1526 G1552:G1555 G1264:G1280 G1246:G1262 G1300:G1316 G1318:G1334 G1336:G1352 G1282:G1298 G1354:G1364 G1385 G1399:G1406 G1426:G1442 G1444:G1460 G1462:G1478 G107:G117 G37:G39 G41:G51 G76:G77 G63:G73 G1416:G1424 G245:G265 G85:G95 G81:G83 G1144:G1154 G1535:G1548 G304 G223:G243 G1408:G1412 G102:G105 G98:G99 G54:G55 G1138:G1141 G469:G470 G472:G632 G280:G302 G267:G278 G120:G121 G124:G140">
      <formula1>#REF!</formula1>
    </dataValidation>
    <dataValidation type="list" allowBlank="1" showInputMessage="1" showErrorMessage="1" sqref="E1558:E1564 E1522:E1548 E1551:E1555 E3:E1508">
      <formula1>INV</formula1>
    </dataValidation>
    <dataValidation type="list" allowBlank="1" showInputMessage="1" showErrorMessage="1" sqref="G80">
      <formula1>" "</formula1>
    </dataValidation>
    <dataValidation type="whole" operator="greaterThanOrEqual" allowBlank="1" showInputMessage="1" showErrorMessage="1" sqref="H3:H1932">
      <formula1>1</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6">
        <x14:dataValidation type="list" allowBlank="1" showInputMessage="1" showErrorMessage="1">
          <x14:formula1>
            <xm:f>'C:\UserFiles\Work\Project12 (ПКО)\ПО\trunk\МНС\ИО\[ПКО МНС ИО — копия.XLSM]Системный'!#REF!</xm:f>
          </x14:formula1>
          <xm:sqref>G1527:G1534 G1551 G1558:G1564</xm:sqref>
        </x14:dataValidation>
        <x14:dataValidation type="list" allowBlank="1" showInputMessage="1" showErrorMessage="1">
          <x14:formula1>
            <xm:f>Системный!K11:K13</xm:f>
          </x14:formula1>
          <xm:sqref>G1373</xm:sqref>
        </x14:dataValidation>
        <x14:dataValidation type="list" allowBlank="1" showInputMessage="1" showErrorMessage="1">
          <x14:formula1>
            <xm:f>Системный!K35:K37</xm:f>
          </x14:formula1>
          <xm:sqref>G1397</xm:sqref>
        </x14:dataValidation>
        <x14:dataValidation type="list" allowBlank="1" showInputMessage="1" showErrorMessage="1">
          <x14:formula1>
            <xm:f>Системный!K33:K35</xm:f>
          </x14:formula1>
          <xm:sqref>G1395</xm:sqref>
        </x14:dataValidation>
        <x14:dataValidation type="list" allowBlank="1" showInputMessage="1" showErrorMessage="1">
          <x14:formula1>
            <xm:f>Системный!K29:K31</xm:f>
          </x14:formula1>
          <xm:sqref>G1391</xm:sqref>
        </x14:dataValidation>
        <x14:dataValidation type="list" allowBlank="1" showInputMessage="1" showErrorMessage="1">
          <x14:formula1>
            <xm:f>Системный!K25:K27</xm:f>
          </x14:formula1>
          <xm:sqref>G1387</xm:sqref>
        </x14:dataValidation>
        <x14:dataValidation type="list" allowBlank="1" showInputMessage="1" showErrorMessage="1">
          <x14:formula1>
            <xm:f>Системный!K19:K21</xm:f>
          </x14:formula1>
          <xm:sqref>G1381</xm:sqref>
        </x14:dataValidation>
        <x14:dataValidation type="list" allowBlank="1" showInputMessage="1" showErrorMessage="1">
          <x14:formula1>
            <xm:f>Системный!K15:K17</xm:f>
          </x14:formula1>
          <xm:sqref>G1377</xm:sqref>
        </x14:dataValidation>
        <x14:dataValidation type="list" allowBlank="1" showInputMessage="1" showErrorMessage="1">
          <x14:formula1>
            <xm:f>Системный!K6:K8</xm:f>
          </x14:formula1>
          <xm:sqref>G1368</xm:sqref>
        </x14:dataValidation>
        <x14:dataValidation type="list" allowBlank="1" showInputMessage="1" showErrorMessage="1">
          <x14:formula1>
            <xm:f>Системный!K3:K5</xm:f>
          </x14:formula1>
          <xm:sqref>G1366</xm:sqref>
        </x14:dataValidation>
        <x14:dataValidation type="list" allowBlank="1" showInputMessage="1" showErrorMessage="1">
          <x14:formula1>
            <xm:f>Системный!K29:K31</xm:f>
          </x14:formula1>
          <xm:sqref>G1392</xm:sqref>
        </x14:dataValidation>
        <x14:dataValidation type="list" allowBlank="1" showInputMessage="1" showErrorMessage="1">
          <x14:formula1>
            <xm:f>Системный!K25:K27</xm:f>
          </x14:formula1>
          <xm:sqref>G1388</xm:sqref>
        </x14:dataValidation>
        <x14:dataValidation type="list" allowBlank="1" showInputMessage="1" showErrorMessage="1">
          <x14:formula1>
            <xm:f>Системный!K19:K21</xm:f>
          </x14:formula1>
          <xm:sqref>G1382</xm:sqref>
        </x14:dataValidation>
        <x14:dataValidation type="list" allowBlank="1" showInputMessage="1" showErrorMessage="1">
          <x14:formula1>
            <xm:f>Системный!K15:K17</xm:f>
          </x14:formula1>
          <xm:sqref>G1378</xm:sqref>
        </x14:dataValidation>
        <x14:dataValidation type="list" allowBlank="1" showInputMessage="1" showErrorMessage="1">
          <x14:formula1>
            <xm:f>Системный!K11:K13</xm:f>
          </x14:formula1>
          <xm:sqref>G1374</xm:sqref>
        </x14:dataValidation>
        <x14:dataValidation type="list" allowBlank="1" showInputMessage="1" showErrorMessage="1">
          <x14:formula1>
            <xm:f>Системный!K6:K8</xm:f>
          </x14:formula1>
          <xm:sqref>G1369</xm:sqref>
        </x14:dataValidation>
        <x14:dataValidation type="list" allowBlank="1" showInputMessage="1" showErrorMessage="1">
          <x14:formula1>
            <xm:f>Системный!K11:K13</xm:f>
          </x14:formula1>
          <xm:sqref>G1375</xm:sqref>
        </x14:dataValidation>
        <x14:dataValidation type="list" allowBlank="1" showInputMessage="1" showErrorMessage="1">
          <x14:formula1>
            <xm:f>Системный!K29:K31</xm:f>
          </x14:formula1>
          <xm:sqref>G1393</xm:sqref>
        </x14:dataValidation>
        <x14:dataValidation type="list" allowBlank="1" showInputMessage="1" showErrorMessage="1">
          <x14:formula1>
            <xm:f>Системный!K25:K27</xm:f>
          </x14:formula1>
          <xm:sqref>G1389</xm:sqref>
        </x14:dataValidation>
        <x14:dataValidation type="list" allowBlank="1" showInputMessage="1" showErrorMessage="1">
          <x14:formula1>
            <xm:f>Системный!K19:K21</xm:f>
          </x14:formula1>
          <xm:sqref>G1383</xm:sqref>
        </x14:dataValidation>
        <x14:dataValidation type="list" allowBlank="1" showInputMessage="1" showErrorMessage="1">
          <x14:formula1>
            <xm:f>Системный!K15:K17</xm:f>
          </x14:formula1>
          <xm:sqref>G1379</xm:sqref>
        </x14:dataValidation>
        <x14:dataValidation type="list" allowBlank="1" showInputMessage="1" showErrorMessage="1">
          <x14:formula1>
            <xm:f>Системный!K6:K8</xm:f>
          </x14:formula1>
          <xm:sqref>G1370</xm:sqref>
        </x14:dataValidation>
        <x14:dataValidation type="list" allowBlank="1" showInputMessage="1" showErrorMessage="1">
          <x14:formula1>
            <xm:f>Системный!O3:O4</xm:f>
          </x14:formula1>
          <xm:sqref>G1365</xm:sqref>
        </x14:dataValidation>
        <x14:dataValidation type="list" allowBlank="1" showInputMessage="1" showErrorMessage="1">
          <x14:formula1>
            <xm:f>Системный!O3:O4</xm:f>
          </x14:formula1>
          <xm:sqref>G1367</xm:sqref>
        </x14:dataValidation>
        <x14:dataValidation type="list" allowBlank="1" showInputMessage="1" showErrorMessage="1">
          <x14:formula1>
            <xm:f>Системный!O32:O33</xm:f>
          </x14:formula1>
          <xm:sqref>G1396</xm:sqref>
        </x14:dataValidation>
        <x14:dataValidation type="list" allowBlank="1" showInputMessage="1" showErrorMessage="1">
          <x14:formula1>
            <xm:f>Системный!O34:O35</xm:f>
          </x14:formula1>
          <xm:sqref>G1398</xm:sqref>
        </x14:dataValidation>
        <x14:dataValidation type="list" allowBlank="1" showInputMessage="1" showErrorMessage="1">
          <x14:formula1>
            <xm:f>Системный!O30:O31</xm:f>
          </x14:formula1>
          <xm:sqref>G1394</xm:sqref>
        </x14:dataValidation>
        <x14:dataValidation type="list" allowBlank="1" showInputMessage="1" showErrorMessage="1">
          <x14:formula1>
            <xm:f>Системный!O26:O27</xm:f>
          </x14:formula1>
          <xm:sqref>G1390</xm:sqref>
        </x14:dataValidation>
        <x14:dataValidation type="list" allowBlank="1" showInputMessage="1" showErrorMessage="1">
          <x14:formula1>
            <xm:f>Системный!O22:O23</xm:f>
          </x14:formula1>
          <xm:sqref>G1386</xm:sqref>
        </x14:dataValidation>
        <x14:dataValidation type="list" allowBlank="1" showInputMessage="1" showErrorMessage="1">
          <x14:formula1>
            <xm:f>Системный!O20:O21</xm:f>
          </x14:formula1>
          <xm:sqref>G1384</xm:sqref>
        </x14:dataValidation>
        <x14:dataValidation type="list" allowBlank="1" showInputMessage="1" showErrorMessage="1">
          <x14:formula1>
            <xm:f>Системный!O16:O17</xm:f>
          </x14:formula1>
          <xm:sqref>G1380</xm:sqref>
        </x14:dataValidation>
        <x14:dataValidation type="list" allowBlank="1" showInputMessage="1" showErrorMessage="1">
          <x14:formula1>
            <xm:f>Системный!O12:O13</xm:f>
          </x14:formula1>
          <xm:sqref>G1376</xm:sqref>
        </x14:dataValidation>
        <x14:dataValidation type="list" allowBlank="1" showInputMessage="1" showErrorMessage="1">
          <x14:formula1>
            <xm:f>Системный!O8:O9</xm:f>
          </x14:formula1>
          <xm:sqref>G1372</xm:sqref>
        </x14:dataValidation>
        <x14:dataValidation type="list" allowBlank="1" showInputMessage="1" showErrorMessage="1">
          <x14:formula1>
            <xm:f>Системный!L3:L21</xm:f>
          </x14:formula1>
          <xm:sqref>G1413</xm:sqref>
        </x14:dataValidation>
        <x14:dataValidation type="list" allowBlank="1" showInputMessage="1" showErrorMessage="1">
          <x14:formula1>
            <xm:f>Системный!O3:O4</xm:f>
          </x14:formula1>
          <xm:sqref>G1414</xm:sqref>
        </x14:dataValidation>
        <x14:dataValidation type="list" allowBlank="1" showInputMessage="1" showErrorMessage="1">
          <x14:formula1>
            <xm:f>Системный!O3:O4</xm:f>
          </x14:formula1>
          <xm:sqref>G1415</xm:sqref>
        </x14:dataValidation>
        <x14:dataValidation type="list" allowBlank="1" showInputMessage="1" showErrorMessage="1">
          <x14:formula1>
            <xm:f>Системный!Y3:Y24</xm:f>
          </x14:formula1>
          <xm:sqref>G1142</xm:sqref>
        </x14:dataValidation>
        <x14:dataValidation type="list" allowBlank="1" showInputMessage="1" showErrorMessage="1">
          <x14:formula1>
            <xm:f>Системный!Y3:Y24</xm:f>
          </x14:formula1>
          <xm:sqref>G1143</xm:sqref>
        </x14:dataValidation>
        <x14:dataValidation type="list" allowBlank="1" showInputMessage="1" showErrorMessage="1">
          <x14:formula1>
            <xm:f>Системный!O3:O4</xm:f>
          </x14:formula1>
          <xm:sqref>G471</xm:sqref>
        </x14:dataValidation>
        <x14:dataValidation type="list" allowBlank="1" showInputMessage="1" showErrorMessage="1">
          <x14:formula1>
            <xm:f>Системный!S104:S115</xm:f>
          </x14:formula1>
          <xm:sqref>G303</xm:sqref>
        </x14:dataValidation>
        <x14:dataValidation type="list" allowBlank="1" showInputMessage="1" showErrorMessage="1">
          <x14:formula1>
            <xm:f>Системный!S72:S83</xm:f>
          </x14:formula1>
          <xm:sqref>G279</xm:sqref>
        </x14:dataValidation>
        <x14:dataValidation type="list" allowBlank="1" showInputMessage="1" showErrorMessage="1">
          <x14:formula1>
            <xm:f>Системный!S49:S60</xm:f>
          </x14:formula1>
          <xm:sqref>G266</xm:sqref>
        </x14:dataValidation>
        <x14:dataValidation type="list" allowBlank="1" showInputMessage="1" showErrorMessage="1">
          <x14:formula1>
            <xm:f>Системный!S26:S37</xm:f>
          </x14:formula1>
          <xm:sqref>G244</xm:sqref>
        </x14:dataValidation>
        <x14:dataValidation type="list" allowBlank="1" showInputMessage="1" showErrorMessage="1">
          <x14:formula1>
            <xm:f>Системный!W63:W128</xm:f>
          </x14:formula1>
          <xm:sqref>G106</xm:sqref>
        </x14:dataValidation>
        <x14:dataValidation type="list" allowBlank="1" showInputMessage="1" showErrorMessage="1">
          <x14:formula1>
            <xm:f>Системный!K63:K65</xm:f>
          </x14:formula1>
          <xm:sqref>G118</xm:sqref>
        </x14:dataValidation>
        <x14:dataValidation type="list" allowBlank="1" showInputMessage="1" showErrorMessage="1">
          <x14:formula1>
            <xm:f>Системный!K63:K65</xm:f>
          </x14:formula1>
          <xm:sqref>G119</xm:sqref>
        </x14:dataValidation>
        <x14:dataValidation type="list" allowBlank="1" showInputMessage="1" showErrorMessage="1">
          <x14:formula1>
            <xm:f>Системный!K43:K45</xm:f>
          </x14:formula1>
          <xm:sqref>G97</xm:sqref>
        </x14:dataValidation>
        <x14:dataValidation type="list" allowBlank="1" showInputMessage="1" showErrorMessage="1">
          <x14:formula1>
            <xm:f>Системный!W43:W108</xm:f>
          </x14:formula1>
          <xm:sqref>G84</xm:sqref>
        </x14:dataValidation>
        <x14:dataValidation type="list" allowBlank="1" showInputMessage="1" showErrorMessage="1">
          <x14:formula1>
            <xm:f>Системный!K43:K45</xm:f>
          </x14:formula1>
          <xm:sqref>G96</xm:sqref>
        </x14:dataValidation>
        <x14:dataValidation type="list" allowBlank="1" showInputMessage="1" showErrorMessage="1">
          <x14:formula1>
            <xm:f>Системный!W3:W68</xm:f>
          </x14:formula1>
          <xm:sqref>G100</xm:sqref>
        </x14:dataValidation>
        <x14:dataValidation type="list" allowBlank="1" showInputMessage="1" showErrorMessage="1">
          <x14:formula1>
            <xm:f>Системный!W46:W1048557</xm:f>
          </x14:formula1>
          <xm:sqref>G78</xm:sqref>
        </x14:dataValidation>
        <x14:dataValidation type="list" allowBlank="1" showInputMessage="1" showErrorMessage="1">
          <x14:formula1>
            <xm:f>Системный!W24:W1048535</xm:f>
          </x14:formula1>
          <xm:sqref>G56</xm:sqref>
        </x14:dataValidation>
        <x14:dataValidation type="list" allowBlank="1" showInputMessage="1" showErrorMessage="1">
          <x14:formula1>
            <xm:f>Системный!W25:W90</xm:f>
          </x14:formula1>
          <xm:sqref>G122</xm:sqref>
        </x14:dataValidation>
        <x14:dataValidation type="list" allowBlank="1" showInputMessage="1" showErrorMessage="1">
          <x14:formula1>
            <xm:f>Системный!W3:W68</xm:f>
          </x14:formula1>
          <xm:sqref>G101</xm:sqref>
        </x14:dataValidation>
        <x14:dataValidation type="list" allowBlank="1" showInputMessage="1" showErrorMessage="1">
          <x14:formula1>
            <xm:f>Системный!W46:W1048557</xm:f>
          </x14:formula1>
          <xm:sqref>G79</xm:sqref>
        </x14:dataValidation>
        <x14:dataValidation type="list" allowBlank="1" showInputMessage="1" showErrorMessage="1">
          <x14:formula1>
            <xm:f>Системный!W24:W1048535</xm:f>
          </x14:formula1>
          <xm:sqref>G57</xm:sqref>
        </x14:dataValidation>
        <x14:dataValidation type="list" allowBlank="1" showInputMessage="1" showErrorMessage="1">
          <x14:formula1>
            <xm:f>Системный!W25:W90</xm:f>
          </x14:formula1>
          <xm:sqref>G123</xm:sqref>
        </x14:dataValidation>
        <x14:dataValidation type="list" allowBlank="1" showInputMessage="1" showErrorMessage="1">
          <x14:formula1>
            <xm:f>Системный!K23:K25</xm:f>
          </x14:formula1>
          <xm:sqref>G75</xm:sqref>
        </x14:dataValidation>
        <x14:dataValidation type="list" allowBlank="1" showInputMessage="1" showErrorMessage="1">
          <x14:formula1>
            <xm:f>Системный!W23:W88</xm:f>
          </x14:formula1>
          <xm:sqref>G62</xm:sqref>
        </x14:dataValidation>
        <x14:dataValidation type="list" allowBlank="1" showInputMessage="1" showErrorMessage="1">
          <x14:formula1>
            <xm:f>Системный!K23:K25</xm:f>
          </x14:formula1>
          <xm:sqref>G74</xm:sqref>
        </x14:dataValidation>
        <x14:dataValidation type="list" allowBlank="1" showInputMessage="1" showErrorMessage="1">
          <x14:formula1>
            <xm:f>Системный!K3:K5</xm:f>
          </x14:formula1>
          <xm:sqref>G53</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Системный!V3:V19</xm:f>
          </x14:formula1>
          <xm:sqref>G36</xm:sqref>
        </x14:dataValidation>
        <x14:dataValidation type="list" allowBlank="1" showInputMessage="1" showErrorMessage="1">
          <x14:formula1>
            <xm:f>Системный!W3:W68</xm:f>
          </x14:formula1>
          <xm:sqref>G40</xm:sqref>
        </x14:dataValidation>
        <x14:dataValidation type="list" allowBlank="1" showInputMessage="1" showErrorMessage="1">
          <x14:formula1>
            <xm:f>Системный!K3:K5</xm:f>
          </x14:formula1>
          <xm:sqref>G52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rgb="FF00B050"/>
  </sheetPr>
  <dimension ref="A1:I242"/>
  <sheetViews>
    <sheetView zoomScale="70" zoomScaleNormal="70" workbookViewId="0">
      <pane xSplit="3" ySplit="2" topLeftCell="D16" activePane="bottomRight" state="frozen"/>
      <selection pane="topRight" activeCell="D1" sqref="D1"/>
      <selection pane="bottomLeft" activeCell="A3" sqref="A3"/>
      <selection pane="bottomRight" activeCell="F16" sqref="F16"/>
    </sheetView>
  </sheetViews>
  <sheetFormatPr defaultColWidth="9.140625" defaultRowHeight="15" x14ac:dyDescent="0.25"/>
  <cols>
    <col min="1" max="1" width="16.5703125" style="293" customWidth="1"/>
    <col min="2" max="2" width="9.140625" style="293"/>
    <col min="3" max="3" width="76" style="293" customWidth="1"/>
    <col min="4" max="4" width="15.5703125" style="1" bestFit="1" customWidth="1"/>
    <col min="5" max="5" width="9.140625" style="293"/>
    <col min="6" max="6" width="33.28515625" style="293" customWidth="1"/>
    <col min="7" max="7" width="64.28515625" style="293" customWidth="1"/>
    <col min="8" max="8" width="9.140625" style="293"/>
    <col min="9" max="9" width="15.42578125" style="293" customWidth="1"/>
    <col min="10" max="16384" width="9.140625" style="293"/>
  </cols>
  <sheetData>
    <row r="1" spans="1:9" x14ac:dyDescent="0.25">
      <c r="A1" s="147"/>
      <c r="B1" s="147"/>
      <c r="C1" s="147"/>
      <c r="D1" s="182"/>
      <c r="E1" s="527" t="s">
        <v>74</v>
      </c>
      <c r="F1" s="527"/>
      <c r="G1" s="527"/>
      <c r="H1" s="527"/>
    </row>
    <row r="2" spans="1:9" x14ac:dyDescent="0.25">
      <c r="A2" s="296" t="s">
        <v>77</v>
      </c>
      <c r="B2" s="296" t="s">
        <v>0</v>
      </c>
      <c r="C2" s="297" t="s">
        <v>1943</v>
      </c>
      <c r="D2" s="297" t="s">
        <v>2</v>
      </c>
      <c r="E2" s="298" t="s">
        <v>49</v>
      </c>
      <c r="F2" s="298" t="s">
        <v>50</v>
      </c>
      <c r="G2" s="298" t="s">
        <v>73</v>
      </c>
      <c r="H2" s="298" t="s">
        <v>0</v>
      </c>
      <c r="I2" s="403" t="s">
        <v>1841</v>
      </c>
    </row>
    <row r="3" spans="1:9" x14ac:dyDescent="0.25">
      <c r="A3" s="182" t="s">
        <v>363</v>
      </c>
      <c r="B3" s="299">
        <v>1</v>
      </c>
      <c r="C3" s="474" t="s">
        <v>2477</v>
      </c>
      <c r="D3" s="527"/>
      <c r="E3" s="527"/>
      <c r="F3" s="527" t="s">
        <v>51</v>
      </c>
      <c r="G3" s="527" t="s">
        <v>72</v>
      </c>
      <c r="H3" s="299">
        <v>362</v>
      </c>
      <c r="I3" s="147">
        <v>1E-3</v>
      </c>
    </row>
    <row r="4" spans="1:9" x14ac:dyDescent="0.25">
      <c r="A4" s="182" t="s">
        <v>364</v>
      </c>
      <c r="B4" s="299">
        <v>2</v>
      </c>
      <c r="C4" s="474" t="s">
        <v>2478</v>
      </c>
      <c r="D4" s="527"/>
      <c r="E4" s="527"/>
      <c r="F4" s="527" t="s">
        <v>51</v>
      </c>
      <c r="G4" s="527" t="s">
        <v>72</v>
      </c>
      <c r="H4" s="299">
        <v>363</v>
      </c>
      <c r="I4" s="147">
        <v>1E-3</v>
      </c>
    </row>
    <row r="5" spans="1:9" x14ac:dyDescent="0.25">
      <c r="A5" s="182" t="s">
        <v>365</v>
      </c>
      <c r="B5" s="299">
        <v>3</v>
      </c>
      <c r="C5" s="646" t="s">
        <v>2217</v>
      </c>
      <c r="D5" s="527"/>
      <c r="E5" s="527"/>
      <c r="F5" s="527" t="s">
        <v>51</v>
      </c>
      <c r="G5" s="527" t="s">
        <v>72</v>
      </c>
      <c r="H5" s="299">
        <v>364</v>
      </c>
      <c r="I5" s="147">
        <v>1E-3</v>
      </c>
    </row>
    <row r="6" spans="1:9" x14ac:dyDescent="0.25">
      <c r="A6" s="182" t="s">
        <v>366</v>
      </c>
      <c r="B6" s="299">
        <v>4</v>
      </c>
      <c r="C6" s="646" t="s">
        <v>2216</v>
      </c>
      <c r="D6" s="527"/>
      <c r="E6" s="527"/>
      <c r="F6" s="527" t="s">
        <v>51</v>
      </c>
      <c r="G6" s="527" t="s">
        <v>72</v>
      </c>
      <c r="H6" s="299">
        <v>365</v>
      </c>
      <c r="I6" s="147">
        <v>1E-3</v>
      </c>
    </row>
    <row r="7" spans="1:9" x14ac:dyDescent="0.25">
      <c r="A7" s="182" t="s">
        <v>367</v>
      </c>
      <c r="B7" s="299">
        <v>5</v>
      </c>
      <c r="C7" s="544" t="s">
        <v>43</v>
      </c>
      <c r="D7" s="527"/>
      <c r="E7" s="527"/>
      <c r="F7" s="527" t="s">
        <v>51</v>
      </c>
      <c r="G7" s="527"/>
      <c r="H7" s="299"/>
      <c r="I7" s="147"/>
    </row>
    <row r="8" spans="1:9" x14ac:dyDescent="0.25">
      <c r="A8" s="182" t="s">
        <v>368</v>
      </c>
      <c r="B8" s="299">
        <v>6</v>
      </c>
      <c r="C8" s="646" t="s">
        <v>2215</v>
      </c>
      <c r="D8" s="527"/>
      <c r="E8" s="527"/>
      <c r="F8" s="527" t="s">
        <v>51</v>
      </c>
      <c r="G8" s="527" t="s">
        <v>72</v>
      </c>
      <c r="H8" s="299">
        <v>356</v>
      </c>
      <c r="I8" s="147">
        <v>0.1</v>
      </c>
    </row>
    <row r="9" spans="1:9" x14ac:dyDescent="0.25">
      <c r="A9" s="182" t="s">
        <v>369</v>
      </c>
      <c r="B9" s="339">
        <v>7</v>
      </c>
      <c r="C9" s="646" t="s">
        <v>2480</v>
      </c>
      <c r="D9" s="527"/>
      <c r="E9" s="527"/>
      <c r="F9" s="527" t="s">
        <v>51</v>
      </c>
      <c r="G9" s="527" t="s">
        <v>72</v>
      </c>
      <c r="H9" s="299">
        <v>357</v>
      </c>
      <c r="I9" s="147">
        <v>0.1</v>
      </c>
    </row>
    <row r="10" spans="1:9" x14ac:dyDescent="0.25">
      <c r="A10" s="182" t="s">
        <v>370</v>
      </c>
      <c r="B10" s="339">
        <v>8</v>
      </c>
      <c r="C10" s="544" t="s">
        <v>43</v>
      </c>
      <c r="D10" s="527"/>
      <c r="E10" s="527"/>
      <c r="F10" s="527" t="s">
        <v>51</v>
      </c>
      <c r="G10" s="678" t="s">
        <v>72</v>
      </c>
      <c r="H10" s="299"/>
      <c r="I10" s="147"/>
    </row>
    <row r="11" spans="1:9" x14ac:dyDescent="0.25">
      <c r="A11" s="182" t="s">
        <v>371</v>
      </c>
      <c r="B11" s="339">
        <v>9</v>
      </c>
      <c r="C11" s="646" t="s">
        <v>2479</v>
      </c>
      <c r="D11" s="527"/>
      <c r="E11" s="527"/>
      <c r="F11" s="678" t="s">
        <v>51</v>
      </c>
      <c r="G11" s="527"/>
      <c r="H11" s="299">
        <v>361</v>
      </c>
      <c r="I11" s="147">
        <v>1</v>
      </c>
    </row>
    <row r="12" spans="1:9" x14ac:dyDescent="0.25">
      <c r="A12" s="182" t="s">
        <v>372</v>
      </c>
      <c r="B12" s="299">
        <v>10</v>
      </c>
      <c r="C12" s="544" t="s">
        <v>43</v>
      </c>
      <c r="D12" s="527"/>
      <c r="E12" s="527"/>
      <c r="F12" s="527"/>
      <c r="G12" s="527"/>
      <c r="H12" s="299"/>
      <c r="I12" s="147"/>
    </row>
    <row r="13" spans="1:9" x14ac:dyDescent="0.25">
      <c r="A13" s="182" t="s">
        <v>373</v>
      </c>
      <c r="B13" s="299">
        <v>11</v>
      </c>
      <c r="C13" s="474" t="s">
        <v>2202</v>
      </c>
      <c r="D13" s="527"/>
      <c r="E13" s="527"/>
      <c r="F13" s="527" t="s">
        <v>51</v>
      </c>
      <c r="G13" s="527" t="s">
        <v>72</v>
      </c>
      <c r="H13" s="299">
        <v>407</v>
      </c>
      <c r="I13" s="147">
        <v>1E-3</v>
      </c>
    </row>
    <row r="14" spans="1:9" x14ac:dyDescent="0.25">
      <c r="A14" s="182" t="s">
        <v>374</v>
      </c>
      <c r="B14" s="299">
        <v>12</v>
      </c>
      <c r="C14" s="474" t="s">
        <v>2203</v>
      </c>
      <c r="D14" s="527"/>
      <c r="E14" s="527"/>
      <c r="F14" s="527" t="s">
        <v>51</v>
      </c>
      <c r="G14" s="643" t="s">
        <v>72</v>
      </c>
      <c r="H14" s="299">
        <v>410</v>
      </c>
      <c r="I14" s="147">
        <v>1E-3</v>
      </c>
    </row>
    <row r="15" spans="1:9" x14ac:dyDescent="0.25">
      <c r="A15" s="182" t="s">
        <v>375</v>
      </c>
      <c r="B15" s="299">
        <v>13</v>
      </c>
      <c r="C15" s="544" t="s">
        <v>43</v>
      </c>
      <c r="D15" s="527"/>
      <c r="E15" s="527"/>
      <c r="F15" s="527"/>
      <c r="G15" s="527"/>
      <c r="H15" s="299"/>
      <c r="I15" s="147"/>
    </row>
    <row r="16" spans="1:9" x14ac:dyDescent="0.25">
      <c r="A16" s="182" t="s">
        <v>376</v>
      </c>
      <c r="B16" s="299">
        <v>14</v>
      </c>
      <c r="C16" s="528" t="s">
        <v>2143</v>
      </c>
      <c r="D16" s="527"/>
      <c r="E16" s="527"/>
      <c r="F16" s="527" t="s">
        <v>2271</v>
      </c>
      <c r="G16" s="643" t="s">
        <v>2205</v>
      </c>
      <c r="H16" s="299">
        <v>1</v>
      </c>
      <c r="I16" s="147">
        <v>0.1</v>
      </c>
    </row>
    <row r="17" spans="1:9" x14ac:dyDescent="0.25">
      <c r="A17" s="182" t="s">
        <v>377</v>
      </c>
      <c r="B17" s="299">
        <v>15</v>
      </c>
      <c r="C17" s="528" t="s">
        <v>2144</v>
      </c>
      <c r="D17" s="527"/>
      <c r="E17" s="527"/>
      <c r="F17" s="527" t="s">
        <v>2271</v>
      </c>
      <c r="G17" s="643" t="s">
        <v>2205</v>
      </c>
      <c r="H17" s="299">
        <v>2</v>
      </c>
      <c r="I17" s="147">
        <v>0.1</v>
      </c>
    </row>
    <row r="18" spans="1:9" x14ac:dyDescent="0.25">
      <c r="A18" s="182" t="s">
        <v>378</v>
      </c>
      <c r="B18" s="299">
        <v>16</v>
      </c>
      <c r="C18" s="544" t="s">
        <v>43</v>
      </c>
      <c r="D18" s="527"/>
      <c r="E18" s="527"/>
      <c r="F18" s="527"/>
      <c r="G18" s="527"/>
      <c r="H18" s="299"/>
      <c r="I18" s="147"/>
    </row>
    <row r="19" spans="1:9" x14ac:dyDescent="0.25">
      <c r="A19" s="182" t="s">
        <v>379</v>
      </c>
      <c r="B19" s="299">
        <v>17</v>
      </c>
      <c r="C19" s="528" t="s">
        <v>2135</v>
      </c>
      <c r="D19" s="527"/>
      <c r="E19" s="527"/>
      <c r="F19" s="527" t="s">
        <v>1815</v>
      </c>
      <c r="G19" s="527" t="s">
        <v>72</v>
      </c>
      <c r="H19" s="299">
        <v>1</v>
      </c>
      <c r="I19" s="147">
        <v>0.1</v>
      </c>
    </row>
    <row r="20" spans="1:9" x14ac:dyDescent="0.25">
      <c r="A20" s="182" t="s">
        <v>380</v>
      </c>
      <c r="B20" s="299">
        <v>18</v>
      </c>
      <c r="C20" s="528" t="s">
        <v>2136</v>
      </c>
      <c r="D20" s="527"/>
      <c r="E20" s="527"/>
      <c r="F20" s="643" t="s">
        <v>1815</v>
      </c>
      <c r="G20" s="643" t="s">
        <v>72</v>
      </c>
      <c r="H20" s="299">
        <v>2</v>
      </c>
      <c r="I20" s="147">
        <v>0.1</v>
      </c>
    </row>
    <row r="21" spans="1:9" x14ac:dyDescent="0.25">
      <c r="A21" s="182" t="s">
        <v>381</v>
      </c>
      <c r="B21" s="299">
        <v>19</v>
      </c>
      <c r="C21" s="528" t="s">
        <v>2510</v>
      </c>
      <c r="D21" s="527"/>
      <c r="E21" s="527"/>
      <c r="F21" s="643" t="s">
        <v>1815</v>
      </c>
      <c r="G21" s="643" t="s">
        <v>72</v>
      </c>
      <c r="H21" s="299">
        <v>3</v>
      </c>
      <c r="I21" s="147">
        <v>0.1</v>
      </c>
    </row>
    <row r="22" spans="1:9" x14ac:dyDescent="0.25">
      <c r="A22" s="182" t="s">
        <v>382</v>
      </c>
      <c r="B22" s="299">
        <v>20</v>
      </c>
      <c r="C22" s="544" t="s">
        <v>43</v>
      </c>
      <c r="D22" s="527"/>
      <c r="E22" s="527"/>
      <c r="F22" s="527"/>
      <c r="G22" s="527"/>
      <c r="H22" s="299"/>
      <c r="I22" s="147"/>
    </row>
    <row r="23" spans="1:9" x14ac:dyDescent="0.25">
      <c r="A23" s="182" t="s">
        <v>383</v>
      </c>
      <c r="B23" s="299">
        <v>21</v>
      </c>
      <c r="C23" s="474" t="s">
        <v>2208</v>
      </c>
      <c r="D23" s="527"/>
      <c r="E23" s="527"/>
      <c r="F23" s="527" t="s">
        <v>51</v>
      </c>
      <c r="G23" s="527" t="s">
        <v>72</v>
      </c>
      <c r="H23" s="299">
        <v>405</v>
      </c>
      <c r="I23" s="147">
        <v>1E-3</v>
      </c>
    </row>
    <row r="24" spans="1:9" x14ac:dyDescent="0.25">
      <c r="A24" s="182" t="s">
        <v>384</v>
      </c>
      <c r="B24" s="299">
        <v>22</v>
      </c>
      <c r="C24" s="474" t="s">
        <v>2225</v>
      </c>
      <c r="D24" s="527"/>
      <c r="E24" s="527"/>
      <c r="F24" s="527" t="s">
        <v>51</v>
      </c>
      <c r="G24" s="643" t="s">
        <v>72</v>
      </c>
      <c r="H24" s="299">
        <v>408</v>
      </c>
      <c r="I24" s="147">
        <v>1E-3</v>
      </c>
    </row>
    <row r="25" spans="1:9" x14ac:dyDescent="0.25">
      <c r="A25" s="182" t="s">
        <v>385</v>
      </c>
      <c r="B25" s="299">
        <v>23</v>
      </c>
      <c r="C25" s="474" t="s">
        <v>2223</v>
      </c>
      <c r="D25" s="527"/>
      <c r="E25" s="527"/>
      <c r="F25" s="527" t="s">
        <v>51</v>
      </c>
      <c r="G25" s="643" t="s">
        <v>72</v>
      </c>
      <c r="H25" s="299">
        <v>406</v>
      </c>
      <c r="I25" s="147">
        <v>1E-3</v>
      </c>
    </row>
    <row r="26" spans="1:9" x14ac:dyDescent="0.25">
      <c r="A26" s="182" t="s">
        <v>386</v>
      </c>
      <c r="B26" s="299">
        <v>24</v>
      </c>
      <c r="C26" s="474" t="s">
        <v>2224</v>
      </c>
      <c r="D26" s="527"/>
      <c r="E26" s="527"/>
      <c r="F26" s="678" t="s">
        <v>51</v>
      </c>
      <c r="G26" s="678" t="s">
        <v>72</v>
      </c>
      <c r="H26" s="299">
        <v>409</v>
      </c>
      <c r="I26" s="147">
        <v>1E-3</v>
      </c>
    </row>
    <row r="27" spans="1:9" x14ac:dyDescent="0.25">
      <c r="A27" s="182" t="s">
        <v>387</v>
      </c>
      <c r="B27" s="299">
        <v>25</v>
      </c>
      <c r="C27" s="544" t="s">
        <v>43</v>
      </c>
      <c r="D27" s="527"/>
      <c r="E27" s="527"/>
      <c r="F27" s="527"/>
      <c r="G27" s="527"/>
      <c r="H27" s="299"/>
      <c r="I27" s="147"/>
    </row>
    <row r="28" spans="1:9" x14ac:dyDescent="0.25">
      <c r="A28" s="182" t="s">
        <v>388</v>
      </c>
      <c r="B28" s="299">
        <v>26</v>
      </c>
      <c r="C28" s="474" t="s">
        <v>2137</v>
      </c>
      <c r="D28" s="527"/>
      <c r="E28" s="527"/>
      <c r="F28" s="527" t="s">
        <v>51</v>
      </c>
      <c r="G28" s="527" t="s">
        <v>72</v>
      </c>
      <c r="H28" s="299">
        <v>109</v>
      </c>
      <c r="I28" s="147">
        <v>1E-3</v>
      </c>
    </row>
    <row r="29" spans="1:9" x14ac:dyDescent="0.25">
      <c r="A29" s="182" t="s">
        <v>389</v>
      </c>
      <c r="B29" s="299">
        <v>27</v>
      </c>
      <c r="C29" s="474" t="s">
        <v>2138</v>
      </c>
      <c r="D29" s="527"/>
      <c r="E29" s="527"/>
      <c r="F29" s="527" t="s">
        <v>51</v>
      </c>
      <c r="G29" s="527" t="s">
        <v>72</v>
      </c>
      <c r="H29" s="299">
        <v>110</v>
      </c>
      <c r="I29" s="147">
        <v>1E-3</v>
      </c>
    </row>
    <row r="30" spans="1:9" x14ac:dyDescent="0.25">
      <c r="A30" s="182" t="s">
        <v>390</v>
      </c>
      <c r="B30" s="299">
        <v>28</v>
      </c>
      <c r="C30" s="474" t="s">
        <v>2139</v>
      </c>
      <c r="D30" s="527"/>
      <c r="E30" s="527"/>
      <c r="F30" s="527" t="s">
        <v>51</v>
      </c>
      <c r="G30" s="527" t="s">
        <v>72</v>
      </c>
      <c r="H30" s="299">
        <v>114</v>
      </c>
      <c r="I30" s="147">
        <v>0.1</v>
      </c>
    </row>
    <row r="31" spans="1:9" x14ac:dyDescent="0.25">
      <c r="A31" s="182" t="s">
        <v>391</v>
      </c>
      <c r="B31" s="299">
        <v>29</v>
      </c>
      <c r="C31" s="646" t="s">
        <v>2490</v>
      </c>
      <c r="D31" s="527"/>
      <c r="E31" s="527"/>
      <c r="F31" s="527" t="s">
        <v>51</v>
      </c>
      <c r="G31" s="643" t="s">
        <v>72</v>
      </c>
      <c r="H31" s="299">
        <v>111</v>
      </c>
      <c r="I31" s="147">
        <v>1E-3</v>
      </c>
    </row>
    <row r="32" spans="1:9" x14ac:dyDescent="0.25">
      <c r="A32" s="182" t="s">
        <v>392</v>
      </c>
      <c r="B32" s="299">
        <v>30</v>
      </c>
      <c r="C32" s="646" t="s">
        <v>2491</v>
      </c>
      <c r="D32" s="645"/>
      <c r="E32" s="645"/>
      <c r="F32" s="645" t="s">
        <v>51</v>
      </c>
      <c r="G32" s="645" t="s">
        <v>72</v>
      </c>
      <c r="H32" s="644">
        <v>112</v>
      </c>
      <c r="I32" s="147">
        <v>1E-3</v>
      </c>
    </row>
    <row r="33" spans="1:9" x14ac:dyDescent="0.25">
      <c r="A33" s="182" t="s">
        <v>393</v>
      </c>
      <c r="B33" s="299">
        <v>31</v>
      </c>
      <c r="C33" s="529" t="s">
        <v>2140</v>
      </c>
      <c r="D33" s="645"/>
      <c r="E33" s="645"/>
      <c r="F33" s="645" t="s">
        <v>62</v>
      </c>
      <c r="G33" s="645" t="s">
        <v>665</v>
      </c>
      <c r="H33" s="644">
        <v>1</v>
      </c>
      <c r="I33" s="147">
        <v>0.1</v>
      </c>
    </row>
    <row r="34" spans="1:9" x14ac:dyDescent="0.25">
      <c r="A34" s="182" t="s">
        <v>394</v>
      </c>
      <c r="B34" s="299">
        <v>32</v>
      </c>
      <c r="C34" s="528" t="s">
        <v>2141</v>
      </c>
      <c r="D34" s="645"/>
      <c r="E34" s="645"/>
      <c r="F34" s="645" t="s">
        <v>62</v>
      </c>
      <c r="G34" s="645" t="s">
        <v>663</v>
      </c>
      <c r="H34" s="644">
        <v>1</v>
      </c>
      <c r="I34" s="147">
        <v>0.01</v>
      </c>
    </row>
    <row r="35" spans="1:9" x14ac:dyDescent="0.25">
      <c r="A35" s="182" t="s">
        <v>395</v>
      </c>
      <c r="B35" s="299">
        <v>33</v>
      </c>
      <c r="C35" s="528" t="s">
        <v>2142</v>
      </c>
      <c r="D35" s="645"/>
      <c r="E35" s="645"/>
      <c r="F35" s="645" t="s">
        <v>62</v>
      </c>
      <c r="G35" s="645" t="s">
        <v>664</v>
      </c>
      <c r="H35" s="644">
        <v>1</v>
      </c>
      <c r="I35" s="147">
        <v>0.01</v>
      </c>
    </row>
    <row r="36" spans="1:9" x14ac:dyDescent="0.25">
      <c r="A36" s="182" t="s">
        <v>396</v>
      </c>
      <c r="B36" s="299">
        <v>34</v>
      </c>
      <c r="C36" s="544" t="s">
        <v>43</v>
      </c>
      <c r="D36" s="527"/>
      <c r="E36" s="527"/>
      <c r="F36" s="527"/>
      <c r="G36" s="527"/>
      <c r="H36" s="299"/>
      <c r="I36" s="147"/>
    </row>
    <row r="37" spans="1:9" x14ac:dyDescent="0.25">
      <c r="A37" s="182" t="s">
        <v>397</v>
      </c>
      <c r="B37" s="299">
        <v>35</v>
      </c>
      <c r="C37" s="544" t="s">
        <v>43</v>
      </c>
      <c r="D37" s="527"/>
      <c r="E37" s="527"/>
      <c r="F37" s="527"/>
      <c r="G37" s="643"/>
      <c r="H37" s="299"/>
      <c r="I37" s="147"/>
    </row>
    <row r="38" spans="1:9" x14ac:dyDescent="0.25">
      <c r="A38" s="182" t="s">
        <v>398</v>
      </c>
      <c r="B38" s="299">
        <v>36</v>
      </c>
      <c r="C38" s="474" t="s">
        <v>2511</v>
      </c>
      <c r="D38" s="645"/>
      <c r="E38" s="645"/>
      <c r="F38" s="645" t="s">
        <v>51</v>
      </c>
      <c r="G38" s="645" t="s">
        <v>72</v>
      </c>
      <c r="H38" s="644">
        <v>164</v>
      </c>
      <c r="I38" s="147">
        <v>1E-3</v>
      </c>
    </row>
    <row r="39" spans="1:9" x14ac:dyDescent="0.25">
      <c r="A39" s="182" t="s">
        <v>399</v>
      </c>
      <c r="B39" s="299">
        <v>37</v>
      </c>
      <c r="C39" s="474" t="s">
        <v>2512</v>
      </c>
      <c r="D39" s="645"/>
      <c r="E39" s="645"/>
      <c r="F39" s="645" t="s">
        <v>51</v>
      </c>
      <c r="G39" s="645" t="s">
        <v>72</v>
      </c>
      <c r="H39" s="644">
        <v>165</v>
      </c>
      <c r="I39" s="147">
        <v>1E-3</v>
      </c>
    </row>
    <row r="40" spans="1:9" x14ac:dyDescent="0.25">
      <c r="A40" s="182" t="s">
        <v>400</v>
      </c>
      <c r="B40" s="299">
        <v>38</v>
      </c>
      <c r="C40" s="474" t="s">
        <v>2513</v>
      </c>
      <c r="D40" s="645"/>
      <c r="E40" s="645"/>
      <c r="F40" s="645" t="s">
        <v>51</v>
      </c>
      <c r="G40" s="645" t="s">
        <v>72</v>
      </c>
      <c r="H40" s="644">
        <v>169</v>
      </c>
      <c r="I40" s="147">
        <v>0.1</v>
      </c>
    </row>
    <row r="41" spans="1:9" x14ac:dyDescent="0.25">
      <c r="A41" s="182" t="s">
        <v>401</v>
      </c>
      <c r="B41" s="299">
        <v>39</v>
      </c>
      <c r="C41" s="646" t="s">
        <v>2488</v>
      </c>
      <c r="D41" s="645"/>
      <c r="E41" s="645"/>
      <c r="F41" s="645" t="s">
        <v>51</v>
      </c>
      <c r="G41" s="645" t="s">
        <v>72</v>
      </c>
      <c r="H41" s="644">
        <v>166</v>
      </c>
      <c r="I41" s="147">
        <v>1E-3</v>
      </c>
    </row>
    <row r="42" spans="1:9" x14ac:dyDescent="0.25">
      <c r="A42" s="182" t="s">
        <v>402</v>
      </c>
      <c r="B42" s="299">
        <v>40</v>
      </c>
      <c r="C42" s="646" t="s">
        <v>2489</v>
      </c>
      <c r="D42" s="645"/>
      <c r="E42" s="645"/>
      <c r="F42" s="645" t="s">
        <v>51</v>
      </c>
      <c r="G42" s="645" t="s">
        <v>72</v>
      </c>
      <c r="H42" s="644">
        <v>167</v>
      </c>
      <c r="I42" s="147">
        <v>1E-3</v>
      </c>
    </row>
    <row r="43" spans="1:9" x14ac:dyDescent="0.25">
      <c r="A43" s="182" t="s">
        <v>403</v>
      </c>
      <c r="B43" s="299">
        <v>41</v>
      </c>
      <c r="C43" s="529" t="s">
        <v>2514</v>
      </c>
      <c r="D43" s="645"/>
      <c r="E43" s="645"/>
      <c r="F43" s="645" t="s">
        <v>62</v>
      </c>
      <c r="G43" s="645" t="s">
        <v>665</v>
      </c>
      <c r="H43" s="644">
        <v>2</v>
      </c>
      <c r="I43" s="147">
        <v>0.1</v>
      </c>
    </row>
    <row r="44" spans="1:9" x14ac:dyDescent="0.25">
      <c r="A44" s="182" t="s">
        <v>404</v>
      </c>
      <c r="B44" s="299">
        <v>42</v>
      </c>
      <c r="C44" s="528" t="s">
        <v>2515</v>
      </c>
      <c r="D44" s="645"/>
      <c r="E44" s="645"/>
      <c r="F44" s="645" t="s">
        <v>62</v>
      </c>
      <c r="G44" s="645" t="s">
        <v>663</v>
      </c>
      <c r="H44" s="644">
        <v>2</v>
      </c>
      <c r="I44" s="147">
        <v>0.01</v>
      </c>
    </row>
    <row r="45" spans="1:9" x14ac:dyDescent="0.25">
      <c r="A45" s="182" t="s">
        <v>405</v>
      </c>
      <c r="B45" s="299">
        <v>43</v>
      </c>
      <c r="C45" s="528" t="s">
        <v>2516</v>
      </c>
      <c r="D45" s="645"/>
      <c r="E45" s="645"/>
      <c r="F45" s="645" t="s">
        <v>62</v>
      </c>
      <c r="G45" s="645" t="s">
        <v>664</v>
      </c>
      <c r="H45" s="644">
        <v>2</v>
      </c>
      <c r="I45" s="147">
        <v>0.01</v>
      </c>
    </row>
    <row r="46" spans="1:9" x14ac:dyDescent="0.25">
      <c r="A46" s="182" t="s">
        <v>406</v>
      </c>
      <c r="B46" s="299">
        <v>44</v>
      </c>
      <c r="C46" s="544" t="s">
        <v>43</v>
      </c>
      <c r="D46" s="527"/>
      <c r="E46" s="527"/>
      <c r="F46" s="527"/>
      <c r="G46" s="527"/>
      <c r="H46" s="299"/>
      <c r="I46" s="147"/>
    </row>
    <row r="47" spans="1:9" x14ac:dyDescent="0.25">
      <c r="A47" s="182" t="s">
        <v>407</v>
      </c>
      <c r="B47" s="299">
        <v>45</v>
      </c>
      <c r="C47" s="544" t="s">
        <v>43</v>
      </c>
      <c r="D47" s="527"/>
      <c r="E47" s="527"/>
      <c r="F47" s="527"/>
      <c r="G47" s="527"/>
      <c r="H47" s="299"/>
      <c r="I47" s="147"/>
    </row>
    <row r="48" spans="1:9" x14ac:dyDescent="0.25">
      <c r="A48" s="182" t="s">
        <v>408</v>
      </c>
      <c r="B48" s="299">
        <v>46</v>
      </c>
      <c r="C48" s="474" t="s">
        <v>2517</v>
      </c>
      <c r="D48" s="645"/>
      <c r="E48" s="645"/>
      <c r="F48" s="645" t="s">
        <v>51</v>
      </c>
      <c r="G48" s="645" t="s">
        <v>72</v>
      </c>
      <c r="H48" s="644">
        <v>219</v>
      </c>
      <c r="I48" s="147">
        <v>1E-3</v>
      </c>
    </row>
    <row r="49" spans="1:9" x14ac:dyDescent="0.25">
      <c r="A49" s="182" t="s">
        <v>409</v>
      </c>
      <c r="B49" s="299">
        <v>47</v>
      </c>
      <c r="C49" s="474" t="s">
        <v>2518</v>
      </c>
      <c r="D49" s="645"/>
      <c r="E49" s="645"/>
      <c r="F49" s="645" t="s">
        <v>51</v>
      </c>
      <c r="G49" s="645" t="s">
        <v>72</v>
      </c>
      <c r="H49" s="644">
        <v>220</v>
      </c>
      <c r="I49" s="147">
        <v>1E-3</v>
      </c>
    </row>
    <row r="50" spans="1:9" x14ac:dyDescent="0.25">
      <c r="A50" s="182" t="s">
        <v>410</v>
      </c>
      <c r="B50" s="299">
        <v>48</v>
      </c>
      <c r="C50" s="474" t="s">
        <v>2519</v>
      </c>
      <c r="D50" s="645"/>
      <c r="E50" s="645"/>
      <c r="F50" s="645" t="s">
        <v>51</v>
      </c>
      <c r="G50" s="645" t="s">
        <v>72</v>
      </c>
      <c r="H50" s="644">
        <v>224</v>
      </c>
      <c r="I50" s="147">
        <v>0.1</v>
      </c>
    </row>
    <row r="51" spans="1:9" x14ac:dyDescent="0.25">
      <c r="A51" s="182" t="s">
        <v>411</v>
      </c>
      <c r="B51" s="299">
        <v>49</v>
      </c>
      <c r="C51" s="646" t="s">
        <v>2486</v>
      </c>
      <c r="D51" s="645"/>
      <c r="E51" s="645"/>
      <c r="F51" s="645" t="s">
        <v>51</v>
      </c>
      <c r="G51" s="645" t="s">
        <v>72</v>
      </c>
      <c r="H51" s="644">
        <v>221</v>
      </c>
      <c r="I51" s="147">
        <v>1E-3</v>
      </c>
    </row>
    <row r="52" spans="1:9" x14ac:dyDescent="0.25">
      <c r="A52" s="182" t="s">
        <v>412</v>
      </c>
      <c r="B52" s="299">
        <v>50</v>
      </c>
      <c r="C52" s="646" t="s">
        <v>2487</v>
      </c>
      <c r="D52" s="645"/>
      <c r="E52" s="645"/>
      <c r="F52" s="645" t="s">
        <v>51</v>
      </c>
      <c r="G52" s="645" t="s">
        <v>72</v>
      </c>
      <c r="H52" s="644">
        <v>222</v>
      </c>
      <c r="I52" s="147">
        <v>1E-3</v>
      </c>
    </row>
    <row r="53" spans="1:9" x14ac:dyDescent="0.25">
      <c r="A53" s="182" t="s">
        <v>413</v>
      </c>
      <c r="B53" s="299">
        <v>51</v>
      </c>
      <c r="C53" s="529" t="s">
        <v>2520</v>
      </c>
      <c r="D53" s="645"/>
      <c r="E53" s="645"/>
      <c r="F53" s="645" t="s">
        <v>62</v>
      </c>
      <c r="G53" s="645" t="s">
        <v>665</v>
      </c>
      <c r="H53" s="644">
        <v>3</v>
      </c>
      <c r="I53" s="147">
        <v>0.1</v>
      </c>
    </row>
    <row r="54" spans="1:9" x14ac:dyDescent="0.25">
      <c r="A54" s="182" t="s">
        <v>414</v>
      </c>
      <c r="B54" s="299">
        <v>52</v>
      </c>
      <c r="C54" s="528" t="s">
        <v>2521</v>
      </c>
      <c r="D54" s="645"/>
      <c r="E54" s="645"/>
      <c r="F54" s="645" t="s">
        <v>62</v>
      </c>
      <c r="G54" s="645" t="s">
        <v>663</v>
      </c>
      <c r="H54" s="644">
        <v>3</v>
      </c>
      <c r="I54" s="147">
        <v>0.01</v>
      </c>
    </row>
    <row r="55" spans="1:9" x14ac:dyDescent="0.25">
      <c r="A55" s="182" t="s">
        <v>415</v>
      </c>
      <c r="B55" s="299">
        <v>53</v>
      </c>
      <c r="C55" s="528" t="s">
        <v>2522</v>
      </c>
      <c r="D55" s="645"/>
      <c r="E55" s="645"/>
      <c r="F55" s="645" t="s">
        <v>62</v>
      </c>
      <c r="G55" s="645" t="s">
        <v>664</v>
      </c>
      <c r="H55" s="644">
        <v>3</v>
      </c>
      <c r="I55" s="147">
        <v>0.01</v>
      </c>
    </row>
    <row r="56" spans="1:9" x14ac:dyDescent="0.25">
      <c r="A56" s="182" t="s">
        <v>416</v>
      </c>
      <c r="B56" s="299">
        <v>54</v>
      </c>
      <c r="C56" s="544" t="s">
        <v>43</v>
      </c>
      <c r="D56" s="527"/>
      <c r="E56" s="527"/>
      <c r="F56" s="527"/>
      <c r="G56" s="527"/>
      <c r="H56" s="299"/>
      <c r="I56" s="147"/>
    </row>
    <row r="57" spans="1:9" x14ac:dyDescent="0.25">
      <c r="A57" s="182" t="s">
        <v>417</v>
      </c>
      <c r="B57" s="299">
        <v>55</v>
      </c>
      <c r="C57" s="544" t="s">
        <v>43</v>
      </c>
      <c r="D57" s="527"/>
      <c r="E57" s="527"/>
      <c r="F57" s="527"/>
      <c r="G57" s="527"/>
      <c r="H57" s="299"/>
      <c r="I57" s="147"/>
    </row>
    <row r="58" spans="1:9" x14ac:dyDescent="0.25">
      <c r="A58" s="182" t="s">
        <v>418</v>
      </c>
      <c r="B58" s="299">
        <v>56</v>
      </c>
      <c r="C58" s="474" t="s">
        <v>2523</v>
      </c>
      <c r="D58" s="645"/>
      <c r="E58" s="645"/>
      <c r="F58" s="645" t="s">
        <v>51</v>
      </c>
      <c r="G58" s="645" t="s">
        <v>72</v>
      </c>
      <c r="H58" s="644">
        <v>274</v>
      </c>
      <c r="I58" s="147">
        <v>1E-3</v>
      </c>
    </row>
    <row r="59" spans="1:9" ht="16.899999999999999" customHeight="1" x14ac:dyDescent="0.25">
      <c r="A59" s="182" t="s">
        <v>419</v>
      </c>
      <c r="B59" s="299">
        <v>57</v>
      </c>
      <c r="C59" s="474" t="s">
        <v>2524</v>
      </c>
      <c r="D59" s="645"/>
      <c r="E59" s="645"/>
      <c r="F59" s="645" t="s">
        <v>51</v>
      </c>
      <c r="G59" s="645" t="s">
        <v>72</v>
      </c>
      <c r="H59" s="644">
        <v>275</v>
      </c>
      <c r="I59" s="147">
        <v>1E-3</v>
      </c>
    </row>
    <row r="60" spans="1:9" x14ac:dyDescent="0.25">
      <c r="A60" s="182" t="s">
        <v>420</v>
      </c>
      <c r="B60" s="299">
        <v>58</v>
      </c>
      <c r="C60" s="474" t="s">
        <v>2525</v>
      </c>
      <c r="D60" s="645"/>
      <c r="E60" s="645"/>
      <c r="F60" s="645" t="s">
        <v>51</v>
      </c>
      <c r="G60" s="645" t="s">
        <v>72</v>
      </c>
      <c r="H60" s="644">
        <v>279</v>
      </c>
      <c r="I60" s="147">
        <v>0.1</v>
      </c>
    </row>
    <row r="61" spans="1:9" x14ac:dyDescent="0.25">
      <c r="A61" s="182" t="s">
        <v>421</v>
      </c>
      <c r="B61" s="299">
        <v>59</v>
      </c>
      <c r="C61" s="646" t="s">
        <v>2484</v>
      </c>
      <c r="D61" s="645"/>
      <c r="E61" s="645"/>
      <c r="F61" s="645" t="s">
        <v>51</v>
      </c>
      <c r="G61" s="645" t="s">
        <v>72</v>
      </c>
      <c r="H61" s="644">
        <v>276</v>
      </c>
      <c r="I61" s="147">
        <v>1E-3</v>
      </c>
    </row>
    <row r="62" spans="1:9" x14ac:dyDescent="0.25">
      <c r="A62" s="182" t="s">
        <v>422</v>
      </c>
      <c r="B62" s="299">
        <v>60</v>
      </c>
      <c r="C62" s="646" t="s">
        <v>2485</v>
      </c>
      <c r="D62" s="645"/>
      <c r="E62" s="645"/>
      <c r="F62" s="645" t="s">
        <v>51</v>
      </c>
      <c r="G62" s="645" t="s">
        <v>72</v>
      </c>
      <c r="H62" s="644">
        <v>277</v>
      </c>
      <c r="I62" s="147">
        <v>1E-3</v>
      </c>
    </row>
    <row r="63" spans="1:9" x14ac:dyDescent="0.25">
      <c r="A63" s="182" t="s">
        <v>423</v>
      </c>
      <c r="B63" s="299">
        <v>61</v>
      </c>
      <c r="C63" s="529" t="s">
        <v>2526</v>
      </c>
      <c r="D63" s="645"/>
      <c r="E63" s="645"/>
      <c r="F63" s="645" t="s">
        <v>62</v>
      </c>
      <c r="G63" s="645" t="s">
        <v>665</v>
      </c>
      <c r="H63" s="644">
        <v>4</v>
      </c>
      <c r="I63" s="147">
        <v>0.1</v>
      </c>
    </row>
    <row r="64" spans="1:9" x14ac:dyDescent="0.25">
      <c r="A64" s="182" t="s">
        <v>424</v>
      </c>
      <c r="B64" s="299">
        <v>62</v>
      </c>
      <c r="C64" s="528" t="s">
        <v>2527</v>
      </c>
      <c r="D64" s="645"/>
      <c r="E64" s="645"/>
      <c r="F64" s="645" t="s">
        <v>62</v>
      </c>
      <c r="G64" s="645" t="s">
        <v>663</v>
      </c>
      <c r="H64" s="644">
        <v>4</v>
      </c>
      <c r="I64" s="147">
        <v>0.01</v>
      </c>
    </row>
    <row r="65" spans="1:9" x14ac:dyDescent="0.25">
      <c r="A65" s="182" t="s">
        <v>425</v>
      </c>
      <c r="B65" s="299">
        <v>63</v>
      </c>
      <c r="C65" s="528" t="s">
        <v>2528</v>
      </c>
      <c r="D65" s="645"/>
      <c r="E65" s="645"/>
      <c r="F65" s="645" t="s">
        <v>62</v>
      </c>
      <c r="G65" s="645" t="s">
        <v>664</v>
      </c>
      <c r="H65" s="644">
        <v>4</v>
      </c>
      <c r="I65" s="147">
        <v>0.01</v>
      </c>
    </row>
    <row r="66" spans="1:9" x14ac:dyDescent="0.25">
      <c r="A66" s="182" t="s">
        <v>426</v>
      </c>
      <c r="B66" s="299">
        <v>64</v>
      </c>
      <c r="C66" s="544" t="s">
        <v>43</v>
      </c>
      <c r="D66" s="527"/>
      <c r="E66" s="527"/>
      <c r="F66" s="527"/>
      <c r="G66" s="527"/>
      <c r="H66" s="299"/>
      <c r="I66" s="147"/>
    </row>
    <row r="67" spans="1:9" x14ac:dyDescent="0.25">
      <c r="A67" s="182" t="s">
        <v>427</v>
      </c>
      <c r="B67" s="299">
        <v>65</v>
      </c>
      <c r="C67" s="544" t="s">
        <v>43</v>
      </c>
      <c r="D67" s="527"/>
      <c r="E67" s="527"/>
      <c r="F67" s="645"/>
      <c r="G67" s="527"/>
      <c r="H67" s="299"/>
      <c r="I67" s="147"/>
    </row>
    <row r="68" spans="1:9" x14ac:dyDescent="0.25">
      <c r="A68" s="182" t="s">
        <v>428</v>
      </c>
      <c r="B68" s="339">
        <v>66</v>
      </c>
      <c r="C68" s="529" t="s">
        <v>2209</v>
      </c>
      <c r="D68" s="527"/>
      <c r="E68" s="527"/>
      <c r="F68" s="645" t="s">
        <v>51</v>
      </c>
      <c r="G68" s="527" t="s">
        <v>72</v>
      </c>
      <c r="H68" s="299">
        <v>411</v>
      </c>
      <c r="I68" s="147">
        <v>1E-3</v>
      </c>
    </row>
    <row r="69" spans="1:9" x14ac:dyDescent="0.25">
      <c r="A69" s="182" t="s">
        <v>429</v>
      </c>
      <c r="B69" s="339">
        <v>67</v>
      </c>
      <c r="C69" s="544" t="s">
        <v>43</v>
      </c>
      <c r="D69" s="527"/>
      <c r="E69" s="527"/>
      <c r="F69" s="645"/>
      <c r="G69" s="527"/>
      <c r="H69" s="299"/>
      <c r="I69" s="147"/>
    </row>
    <row r="70" spans="1:9" x14ac:dyDescent="0.25">
      <c r="A70" s="182" t="s">
        <v>430</v>
      </c>
      <c r="B70" s="339">
        <v>68</v>
      </c>
      <c r="C70" s="474" t="s">
        <v>2529</v>
      </c>
      <c r="D70" s="527"/>
      <c r="E70" s="527"/>
      <c r="F70" s="645" t="s">
        <v>64</v>
      </c>
      <c r="G70" s="548" t="s">
        <v>1549</v>
      </c>
      <c r="H70" s="299">
        <v>38</v>
      </c>
      <c r="I70" s="147">
        <v>0.1</v>
      </c>
    </row>
    <row r="71" spans="1:9" x14ac:dyDescent="0.25">
      <c r="A71" s="182" t="s">
        <v>431</v>
      </c>
      <c r="B71" s="339">
        <v>69</v>
      </c>
      <c r="C71" s="474" t="s">
        <v>2638</v>
      </c>
      <c r="D71" s="527"/>
      <c r="E71" s="527"/>
      <c r="F71" s="678" t="s">
        <v>64</v>
      </c>
      <c r="G71" s="548" t="s">
        <v>1549</v>
      </c>
      <c r="H71" s="299">
        <v>29</v>
      </c>
      <c r="I71" s="147">
        <v>0.1</v>
      </c>
    </row>
    <row r="72" spans="1:9" x14ac:dyDescent="0.25">
      <c r="A72" s="182" t="s">
        <v>432</v>
      </c>
      <c r="B72" s="339">
        <v>70</v>
      </c>
      <c r="C72" s="544" t="s">
        <v>43</v>
      </c>
      <c r="D72" s="527"/>
      <c r="E72" s="527"/>
      <c r="F72" s="527"/>
      <c r="G72" s="527"/>
      <c r="H72" s="299"/>
      <c r="I72" s="147"/>
    </row>
    <row r="73" spans="1:9" x14ac:dyDescent="0.25">
      <c r="A73" s="182" t="s">
        <v>433</v>
      </c>
      <c r="B73" s="339">
        <v>71</v>
      </c>
      <c r="C73" s="544" t="s">
        <v>43</v>
      </c>
      <c r="D73" s="527"/>
      <c r="E73" s="527"/>
      <c r="F73" s="527"/>
      <c r="G73" s="527"/>
      <c r="H73" s="299"/>
      <c r="I73" s="147"/>
    </row>
    <row r="74" spans="1:9" x14ac:dyDescent="0.25">
      <c r="A74" s="182" t="s">
        <v>434</v>
      </c>
      <c r="B74" s="299">
        <v>72</v>
      </c>
      <c r="C74" s="544" t="s">
        <v>43</v>
      </c>
      <c r="D74" s="527"/>
      <c r="E74" s="527"/>
      <c r="F74" s="527"/>
      <c r="G74" s="527"/>
      <c r="H74" s="299"/>
      <c r="I74" s="147"/>
    </row>
    <row r="75" spans="1:9" x14ac:dyDescent="0.25">
      <c r="A75" s="182" t="s">
        <v>435</v>
      </c>
      <c r="B75" s="299">
        <v>73</v>
      </c>
      <c r="C75" s="544" t="s">
        <v>43</v>
      </c>
      <c r="D75" s="527"/>
      <c r="E75" s="527"/>
      <c r="F75" s="527"/>
      <c r="G75" s="527"/>
      <c r="H75" s="299"/>
      <c r="I75" s="147"/>
    </row>
    <row r="76" spans="1:9" x14ac:dyDescent="0.25">
      <c r="A76" s="182" t="s">
        <v>436</v>
      </c>
      <c r="B76" s="299">
        <v>74</v>
      </c>
      <c r="C76" s="544" t="s">
        <v>43</v>
      </c>
      <c r="D76" s="527"/>
      <c r="E76" s="527"/>
      <c r="F76" s="527"/>
      <c r="G76" s="527"/>
      <c r="H76" s="299"/>
      <c r="I76" s="147"/>
    </row>
    <row r="77" spans="1:9" x14ac:dyDescent="0.25">
      <c r="A77" s="182" t="s">
        <v>437</v>
      </c>
      <c r="B77" s="299">
        <v>75</v>
      </c>
      <c r="C77" s="544" t="s">
        <v>43</v>
      </c>
      <c r="D77" s="527"/>
      <c r="E77" s="527"/>
      <c r="F77" s="527"/>
      <c r="G77" s="527"/>
      <c r="H77" s="299"/>
      <c r="I77" s="147"/>
    </row>
    <row r="78" spans="1:9" x14ac:dyDescent="0.25">
      <c r="A78" s="182" t="s">
        <v>438</v>
      </c>
      <c r="B78" s="299">
        <v>76</v>
      </c>
      <c r="C78" s="544" t="s">
        <v>43</v>
      </c>
      <c r="D78" s="527"/>
      <c r="E78" s="527"/>
      <c r="F78" s="527"/>
      <c r="G78" s="527"/>
      <c r="H78" s="299"/>
      <c r="I78" s="147"/>
    </row>
    <row r="79" spans="1:9" x14ac:dyDescent="0.25">
      <c r="A79" s="182" t="s">
        <v>439</v>
      </c>
      <c r="B79" s="299">
        <v>77</v>
      </c>
      <c r="C79" s="544" t="s">
        <v>43</v>
      </c>
      <c r="D79" s="527"/>
      <c r="E79" s="527"/>
      <c r="F79" s="527"/>
      <c r="G79" s="527"/>
      <c r="H79" s="299"/>
      <c r="I79" s="147"/>
    </row>
    <row r="80" spans="1:9" x14ac:dyDescent="0.25">
      <c r="A80" s="182" t="s">
        <v>440</v>
      </c>
      <c r="B80" s="299">
        <v>78</v>
      </c>
      <c r="C80" s="544" t="s">
        <v>43</v>
      </c>
      <c r="D80" s="527"/>
      <c r="E80" s="527"/>
      <c r="F80" s="527"/>
      <c r="G80" s="527"/>
      <c r="H80" s="299"/>
      <c r="I80" s="147"/>
    </row>
    <row r="81" spans="1:9" x14ac:dyDescent="0.25">
      <c r="A81" s="182" t="s">
        <v>441</v>
      </c>
      <c r="B81" s="299">
        <v>79</v>
      </c>
      <c r="C81" s="646" t="s">
        <v>2482</v>
      </c>
      <c r="D81" s="527"/>
      <c r="E81" s="527"/>
      <c r="F81" s="527" t="s">
        <v>51</v>
      </c>
      <c r="G81" s="527" t="s">
        <v>72</v>
      </c>
      <c r="H81" s="299">
        <v>327</v>
      </c>
      <c r="I81" s="147">
        <v>0.1</v>
      </c>
    </row>
    <row r="82" spans="1:9" x14ac:dyDescent="0.25">
      <c r="A82" s="182" t="s">
        <v>442</v>
      </c>
      <c r="B82" s="299">
        <v>80</v>
      </c>
      <c r="C82" s="646" t="s">
        <v>2483</v>
      </c>
      <c r="D82" s="527"/>
      <c r="E82" s="527"/>
      <c r="F82" s="527" t="s">
        <v>51</v>
      </c>
      <c r="G82" s="527" t="s">
        <v>72</v>
      </c>
      <c r="H82" s="299">
        <v>328</v>
      </c>
      <c r="I82" s="147">
        <v>0.1</v>
      </c>
    </row>
    <row r="83" spans="1:9" x14ac:dyDescent="0.25">
      <c r="A83" s="182" t="s">
        <v>443</v>
      </c>
      <c r="B83" s="299">
        <v>81</v>
      </c>
      <c r="C83" s="544" t="s">
        <v>43</v>
      </c>
      <c r="D83" s="527"/>
      <c r="E83" s="527"/>
      <c r="F83" s="527"/>
      <c r="G83" s="527"/>
      <c r="H83" s="299"/>
      <c r="I83" s="147"/>
    </row>
    <row r="84" spans="1:9" x14ac:dyDescent="0.25">
      <c r="A84" s="182" t="s">
        <v>1274</v>
      </c>
      <c r="B84" s="299">
        <v>82</v>
      </c>
      <c r="C84" s="544" t="s">
        <v>43</v>
      </c>
      <c r="D84" s="527"/>
      <c r="E84" s="527"/>
      <c r="F84" s="527"/>
      <c r="G84" s="527"/>
      <c r="H84" s="299"/>
      <c r="I84" s="147"/>
    </row>
    <row r="85" spans="1:9" x14ac:dyDescent="0.25">
      <c r="A85" s="182" t="s">
        <v>1275</v>
      </c>
      <c r="B85" s="299">
        <v>83</v>
      </c>
      <c r="C85" s="544" t="s">
        <v>43</v>
      </c>
      <c r="D85" s="527"/>
      <c r="E85" s="527"/>
      <c r="F85" s="527"/>
      <c r="G85" s="527"/>
      <c r="H85" s="299"/>
      <c r="I85" s="147"/>
    </row>
    <row r="86" spans="1:9" x14ac:dyDescent="0.25">
      <c r="A86" s="182" t="s">
        <v>1276</v>
      </c>
      <c r="B86" s="299">
        <v>84</v>
      </c>
      <c r="C86" s="544" t="s">
        <v>43</v>
      </c>
      <c r="D86" s="527"/>
      <c r="E86" s="527"/>
      <c r="F86" s="527"/>
      <c r="G86" s="527"/>
      <c r="H86" s="299"/>
      <c r="I86" s="147"/>
    </row>
    <row r="87" spans="1:9" x14ac:dyDescent="0.25">
      <c r="A87" s="182" t="s">
        <v>1277</v>
      </c>
      <c r="B87" s="299">
        <v>85</v>
      </c>
      <c r="C87" s="646" t="s">
        <v>2492</v>
      </c>
      <c r="D87" s="527"/>
      <c r="E87" s="527"/>
      <c r="F87" s="527" t="s">
        <v>51</v>
      </c>
      <c r="G87" s="645" t="s">
        <v>72</v>
      </c>
      <c r="H87" s="299">
        <v>56</v>
      </c>
      <c r="I87" s="147">
        <v>1</v>
      </c>
    </row>
    <row r="88" spans="1:9" x14ac:dyDescent="0.25">
      <c r="A88" s="182" t="s">
        <v>1278</v>
      </c>
      <c r="B88" s="299">
        <v>86</v>
      </c>
      <c r="C88" s="646" t="s">
        <v>2493</v>
      </c>
      <c r="D88" s="527"/>
      <c r="E88" s="527"/>
      <c r="F88" s="527" t="s">
        <v>51</v>
      </c>
      <c r="G88" s="645" t="s">
        <v>72</v>
      </c>
      <c r="H88" s="299">
        <v>57</v>
      </c>
      <c r="I88" s="147">
        <v>1</v>
      </c>
    </row>
    <row r="89" spans="1:9" x14ac:dyDescent="0.25">
      <c r="A89" s="182" t="s">
        <v>1279</v>
      </c>
      <c r="B89" s="299">
        <v>87</v>
      </c>
      <c r="C89" s="646" t="s">
        <v>2494</v>
      </c>
      <c r="D89" s="527"/>
      <c r="E89" s="527"/>
      <c r="F89" s="527" t="s">
        <v>51</v>
      </c>
      <c r="G89" s="527" t="s">
        <v>72</v>
      </c>
      <c r="H89" s="299">
        <v>58</v>
      </c>
      <c r="I89" s="147">
        <v>1</v>
      </c>
    </row>
    <row r="90" spans="1:9" x14ac:dyDescent="0.25">
      <c r="A90" s="182" t="s">
        <v>1280</v>
      </c>
      <c r="B90" s="299">
        <v>88</v>
      </c>
      <c r="C90" s="646" t="s">
        <v>2481</v>
      </c>
      <c r="D90" s="527"/>
      <c r="E90" s="527"/>
      <c r="F90" s="527" t="s">
        <v>51</v>
      </c>
      <c r="G90" s="527" t="s">
        <v>72</v>
      </c>
      <c r="H90" s="299">
        <v>350</v>
      </c>
      <c r="I90" s="147">
        <v>1</v>
      </c>
    </row>
    <row r="91" spans="1:9" x14ac:dyDescent="0.25">
      <c r="A91" s="182" t="s">
        <v>1281</v>
      </c>
      <c r="B91" s="299">
        <v>89</v>
      </c>
      <c r="C91" s="544" t="s">
        <v>43</v>
      </c>
      <c r="D91" s="527"/>
      <c r="E91" s="527"/>
      <c r="F91" s="527"/>
      <c r="G91" s="527"/>
      <c r="H91" s="299"/>
      <c r="I91" s="147"/>
    </row>
    <row r="92" spans="1:9" x14ac:dyDescent="0.25">
      <c r="A92" s="182" t="s">
        <v>1282</v>
      </c>
      <c r="B92" s="299">
        <v>90</v>
      </c>
      <c r="C92" s="544" t="s">
        <v>43</v>
      </c>
      <c r="D92" s="527"/>
      <c r="E92" s="527"/>
      <c r="F92" s="527"/>
      <c r="G92" s="527"/>
      <c r="H92" s="299"/>
      <c r="I92" s="147"/>
    </row>
    <row r="93" spans="1:9" x14ac:dyDescent="0.25">
      <c r="A93" s="182" t="s">
        <v>1283</v>
      </c>
      <c r="B93" s="299">
        <v>91</v>
      </c>
      <c r="C93" s="544" t="s">
        <v>43</v>
      </c>
      <c r="D93" s="527"/>
      <c r="E93" s="527"/>
      <c r="F93" s="527"/>
      <c r="G93" s="527"/>
      <c r="H93" s="299"/>
      <c r="I93" s="147"/>
    </row>
    <row r="94" spans="1:9" x14ac:dyDescent="0.25">
      <c r="A94" s="182" t="s">
        <v>1284</v>
      </c>
      <c r="B94" s="299">
        <v>92</v>
      </c>
      <c r="C94" s="544" t="s">
        <v>43</v>
      </c>
      <c r="D94" s="527"/>
      <c r="E94" s="527"/>
      <c r="F94" s="527"/>
      <c r="G94" s="527"/>
      <c r="H94" s="299"/>
      <c r="I94" s="147"/>
    </row>
    <row r="95" spans="1:9" x14ac:dyDescent="0.25">
      <c r="A95" s="182" t="s">
        <v>1285</v>
      </c>
      <c r="B95" s="299">
        <v>93</v>
      </c>
      <c r="C95" s="544" t="s">
        <v>43</v>
      </c>
      <c r="D95" s="527"/>
      <c r="E95" s="527"/>
      <c r="F95" s="527"/>
      <c r="G95" s="527"/>
      <c r="H95" s="299"/>
      <c r="I95" s="147"/>
    </row>
    <row r="96" spans="1:9" x14ac:dyDescent="0.25">
      <c r="A96" s="182" t="s">
        <v>1286</v>
      </c>
      <c r="B96" s="299">
        <v>94</v>
      </c>
      <c r="C96" s="544" t="s">
        <v>43</v>
      </c>
      <c r="D96" s="527"/>
      <c r="E96" s="527"/>
      <c r="F96" s="527"/>
      <c r="G96" s="527"/>
      <c r="H96" s="299"/>
      <c r="I96" s="147"/>
    </row>
    <row r="97" spans="1:9" x14ac:dyDescent="0.25">
      <c r="A97" s="182" t="s">
        <v>1287</v>
      </c>
      <c r="B97" s="299">
        <v>95</v>
      </c>
      <c r="C97" s="544" t="s">
        <v>43</v>
      </c>
      <c r="D97" s="527"/>
      <c r="E97" s="527"/>
      <c r="F97" s="527"/>
      <c r="G97" s="527"/>
      <c r="H97" s="299"/>
      <c r="I97" s="147"/>
    </row>
    <row r="98" spans="1:9" x14ac:dyDescent="0.25">
      <c r="A98" s="182" t="s">
        <v>1288</v>
      </c>
      <c r="B98" s="299">
        <v>96</v>
      </c>
      <c r="C98" s="544" t="s">
        <v>43</v>
      </c>
      <c r="D98" s="527"/>
      <c r="E98" s="527"/>
      <c r="F98" s="527"/>
      <c r="G98" s="527"/>
      <c r="H98" s="299"/>
      <c r="I98" s="147"/>
    </row>
    <row r="99" spans="1:9" x14ac:dyDescent="0.25">
      <c r="A99" s="182" t="s">
        <v>1289</v>
      </c>
      <c r="B99" s="299">
        <v>97</v>
      </c>
      <c r="C99" s="544" t="s">
        <v>43</v>
      </c>
      <c r="D99" s="527"/>
      <c r="E99" s="527"/>
      <c r="F99" s="527"/>
      <c r="G99" s="527"/>
      <c r="H99" s="299"/>
      <c r="I99" s="147"/>
    </row>
    <row r="100" spans="1:9" x14ac:dyDescent="0.25">
      <c r="A100" s="182" t="s">
        <v>1290</v>
      </c>
      <c r="B100" s="299">
        <v>98</v>
      </c>
      <c r="C100" s="544" t="s">
        <v>43</v>
      </c>
      <c r="D100" s="527"/>
      <c r="E100" s="527"/>
      <c r="F100" s="527"/>
      <c r="G100" s="527"/>
      <c r="H100" s="299"/>
      <c r="I100" s="147"/>
    </row>
    <row r="101" spans="1:9" x14ac:dyDescent="0.25">
      <c r="A101" s="182" t="s">
        <v>1291</v>
      </c>
      <c r="B101" s="299">
        <v>99</v>
      </c>
      <c r="C101" s="544" t="s">
        <v>43</v>
      </c>
      <c r="D101" s="527"/>
      <c r="E101" s="527"/>
      <c r="F101" s="527"/>
      <c r="G101" s="527"/>
      <c r="H101" s="299"/>
      <c r="I101" s="147"/>
    </row>
    <row r="102" spans="1:9" x14ac:dyDescent="0.25">
      <c r="A102" s="182" t="s">
        <v>1292</v>
      </c>
      <c r="B102" s="299">
        <v>100</v>
      </c>
      <c r="C102" s="544" t="s">
        <v>43</v>
      </c>
      <c r="D102" s="527"/>
      <c r="E102" s="527"/>
      <c r="F102" s="527"/>
      <c r="G102" s="527"/>
      <c r="H102" s="299"/>
      <c r="I102" s="147"/>
    </row>
    <row r="103" spans="1:9" x14ac:dyDescent="0.25">
      <c r="A103" s="182" t="s">
        <v>1293</v>
      </c>
      <c r="B103" s="299">
        <v>101</v>
      </c>
      <c r="C103" s="544" t="s">
        <v>43</v>
      </c>
      <c r="D103" s="527"/>
      <c r="E103" s="527"/>
      <c r="F103" s="527"/>
      <c r="G103" s="527"/>
      <c r="H103" s="299"/>
      <c r="I103" s="147"/>
    </row>
    <row r="104" spans="1:9" x14ac:dyDescent="0.25">
      <c r="A104" s="182" t="s">
        <v>1294</v>
      </c>
      <c r="B104" s="299">
        <v>102</v>
      </c>
      <c r="C104" s="544" t="s">
        <v>43</v>
      </c>
      <c r="D104" s="527"/>
      <c r="E104" s="527"/>
      <c r="F104" s="527"/>
      <c r="G104" s="527"/>
      <c r="H104" s="299"/>
      <c r="I104" s="147"/>
    </row>
    <row r="105" spans="1:9" x14ac:dyDescent="0.25">
      <c r="A105" s="182" t="s">
        <v>1295</v>
      </c>
      <c r="B105" s="299">
        <v>103</v>
      </c>
      <c r="C105" s="544" t="s">
        <v>43</v>
      </c>
      <c r="D105" s="527"/>
      <c r="E105" s="527"/>
      <c r="F105" s="527"/>
      <c r="G105" s="527"/>
      <c r="H105" s="299"/>
      <c r="I105" s="147"/>
    </row>
    <row r="106" spans="1:9" x14ac:dyDescent="0.25">
      <c r="A106" s="182" t="s">
        <v>1296</v>
      </c>
      <c r="B106" s="299">
        <v>104</v>
      </c>
      <c r="C106" s="544" t="s">
        <v>43</v>
      </c>
      <c r="D106" s="527"/>
      <c r="E106" s="527"/>
      <c r="F106" s="527"/>
      <c r="G106" s="527"/>
      <c r="H106" s="299"/>
      <c r="I106" s="147"/>
    </row>
    <row r="107" spans="1:9" x14ac:dyDescent="0.25">
      <c r="A107" s="182" t="s">
        <v>1297</v>
      </c>
      <c r="B107" s="299">
        <v>105</v>
      </c>
      <c r="C107" s="544" t="s">
        <v>43</v>
      </c>
      <c r="D107" s="527"/>
      <c r="E107" s="527"/>
      <c r="F107" s="527"/>
      <c r="G107" s="527"/>
      <c r="H107" s="299"/>
      <c r="I107" s="147"/>
    </row>
    <row r="108" spans="1:9" x14ac:dyDescent="0.25">
      <c r="A108" s="182" t="s">
        <v>1298</v>
      </c>
      <c r="B108" s="299">
        <v>106</v>
      </c>
      <c r="C108" s="544" t="s">
        <v>43</v>
      </c>
      <c r="D108" s="527"/>
      <c r="E108" s="527"/>
      <c r="F108" s="527"/>
      <c r="G108" s="527"/>
      <c r="H108" s="299"/>
      <c r="I108" s="147"/>
    </row>
    <row r="109" spans="1:9" x14ac:dyDescent="0.25">
      <c r="A109" s="182" t="s">
        <v>1299</v>
      </c>
      <c r="B109" s="299">
        <v>107</v>
      </c>
      <c r="C109" s="544" t="s">
        <v>43</v>
      </c>
      <c r="D109" s="527"/>
      <c r="E109" s="527"/>
      <c r="F109" s="527"/>
      <c r="G109" s="527"/>
      <c r="H109" s="299"/>
      <c r="I109" s="147"/>
    </row>
    <row r="110" spans="1:9" x14ac:dyDescent="0.25">
      <c r="A110" s="182" t="s">
        <v>1300</v>
      </c>
      <c r="B110" s="299">
        <v>108</v>
      </c>
      <c r="C110" s="544" t="s">
        <v>43</v>
      </c>
      <c r="D110" s="527"/>
      <c r="E110" s="527"/>
      <c r="F110" s="527"/>
      <c r="G110" s="527"/>
      <c r="H110" s="299"/>
      <c r="I110" s="147"/>
    </row>
    <row r="111" spans="1:9" x14ac:dyDescent="0.25">
      <c r="A111" s="182" t="s">
        <v>1301</v>
      </c>
      <c r="B111" s="299">
        <v>109</v>
      </c>
      <c r="C111" s="544" t="s">
        <v>43</v>
      </c>
      <c r="D111" s="527"/>
      <c r="E111" s="527"/>
      <c r="F111" s="527"/>
      <c r="G111" s="527"/>
      <c r="H111" s="299"/>
      <c r="I111" s="147"/>
    </row>
    <row r="112" spans="1:9" x14ac:dyDescent="0.25">
      <c r="A112" s="182" t="s">
        <v>1302</v>
      </c>
      <c r="B112" s="299">
        <v>110</v>
      </c>
      <c r="C112" s="544" t="s">
        <v>43</v>
      </c>
      <c r="D112" s="527"/>
      <c r="E112" s="527"/>
      <c r="F112" s="527"/>
      <c r="G112" s="527"/>
      <c r="H112" s="299"/>
      <c r="I112" s="147"/>
    </row>
    <row r="113" spans="1:9" x14ac:dyDescent="0.25">
      <c r="A113" s="182" t="s">
        <v>1303</v>
      </c>
      <c r="B113" s="299">
        <v>111</v>
      </c>
      <c r="C113" s="544" t="s">
        <v>43</v>
      </c>
      <c r="D113" s="527"/>
      <c r="E113" s="527"/>
      <c r="F113" s="527"/>
      <c r="G113" s="527"/>
      <c r="H113" s="299"/>
      <c r="I113" s="147"/>
    </row>
    <row r="114" spans="1:9" x14ac:dyDescent="0.25">
      <c r="A114" s="182" t="s">
        <v>1304</v>
      </c>
      <c r="B114" s="299">
        <v>112</v>
      </c>
      <c r="C114" s="544" t="s">
        <v>43</v>
      </c>
      <c r="D114" s="527"/>
      <c r="E114" s="527"/>
      <c r="F114" s="527"/>
      <c r="G114" s="527"/>
      <c r="H114" s="299"/>
      <c r="I114" s="147"/>
    </row>
    <row r="115" spans="1:9" x14ac:dyDescent="0.25">
      <c r="A115" s="182" t="s">
        <v>1305</v>
      </c>
      <c r="B115" s="299">
        <v>113</v>
      </c>
      <c r="C115" s="544" t="s">
        <v>43</v>
      </c>
      <c r="D115" s="527"/>
      <c r="E115" s="527"/>
      <c r="F115" s="527"/>
      <c r="G115" s="527"/>
      <c r="H115" s="299"/>
      <c r="I115" s="147"/>
    </row>
    <row r="116" spans="1:9" x14ac:dyDescent="0.25">
      <c r="A116" s="182" t="s">
        <v>1306</v>
      </c>
      <c r="B116" s="299">
        <v>114</v>
      </c>
      <c r="C116" s="544" t="s">
        <v>43</v>
      </c>
      <c r="D116" s="527"/>
      <c r="E116" s="527"/>
      <c r="F116" s="527"/>
      <c r="G116" s="527"/>
      <c r="H116" s="299"/>
      <c r="I116" s="147"/>
    </row>
    <row r="117" spans="1:9" x14ac:dyDescent="0.25">
      <c r="A117" s="182" t="s">
        <v>1307</v>
      </c>
      <c r="B117" s="299">
        <v>115</v>
      </c>
      <c r="C117" s="544" t="s">
        <v>43</v>
      </c>
      <c r="D117" s="527"/>
      <c r="E117" s="527"/>
      <c r="F117" s="527"/>
      <c r="G117" s="527"/>
      <c r="H117" s="299"/>
      <c r="I117" s="147"/>
    </row>
    <row r="118" spans="1:9" x14ac:dyDescent="0.25">
      <c r="A118" s="182" t="s">
        <v>1308</v>
      </c>
      <c r="B118" s="299">
        <v>116</v>
      </c>
      <c r="C118" s="544" t="s">
        <v>43</v>
      </c>
      <c r="D118" s="527"/>
      <c r="E118" s="527"/>
      <c r="F118" s="527"/>
      <c r="G118" s="527"/>
      <c r="H118" s="299"/>
      <c r="I118" s="147"/>
    </row>
    <row r="119" spans="1:9" x14ac:dyDescent="0.25">
      <c r="A119" s="182" t="s">
        <v>1309</v>
      </c>
      <c r="B119" s="299">
        <v>117</v>
      </c>
      <c r="C119" s="544" t="s">
        <v>43</v>
      </c>
      <c r="D119" s="527"/>
      <c r="E119" s="527"/>
      <c r="F119" s="527"/>
      <c r="G119" s="527"/>
      <c r="H119" s="299"/>
      <c r="I119" s="147"/>
    </row>
    <row r="120" spans="1:9" x14ac:dyDescent="0.25">
      <c r="A120" s="182" t="s">
        <v>1310</v>
      </c>
      <c r="B120" s="299">
        <v>118</v>
      </c>
      <c r="C120" s="544" t="s">
        <v>43</v>
      </c>
      <c r="D120" s="527"/>
      <c r="E120" s="527"/>
      <c r="F120" s="527"/>
      <c r="G120" s="527"/>
      <c r="H120" s="299"/>
      <c r="I120" s="147"/>
    </row>
    <row r="121" spans="1:9" x14ac:dyDescent="0.25">
      <c r="A121" s="182" t="s">
        <v>1311</v>
      </c>
      <c r="B121" s="299">
        <v>119</v>
      </c>
      <c r="C121" s="544" t="s">
        <v>43</v>
      </c>
      <c r="D121" s="527"/>
      <c r="E121" s="527"/>
      <c r="F121" s="527"/>
      <c r="G121" s="527"/>
      <c r="H121" s="299"/>
      <c r="I121" s="147"/>
    </row>
    <row r="122" spans="1:9" x14ac:dyDescent="0.25">
      <c r="A122" s="182" t="s">
        <v>1312</v>
      </c>
      <c r="B122" s="299">
        <v>120</v>
      </c>
      <c r="C122" s="544" t="s">
        <v>43</v>
      </c>
      <c r="D122" s="527"/>
      <c r="E122" s="527"/>
      <c r="F122" s="527"/>
      <c r="G122" s="527"/>
      <c r="H122" s="299"/>
      <c r="I122" s="147"/>
    </row>
    <row r="123" spans="1:9" x14ac:dyDescent="0.25">
      <c r="A123" s="182" t="s">
        <v>1313</v>
      </c>
      <c r="B123" s="299">
        <v>121</v>
      </c>
      <c r="C123" s="544" t="s">
        <v>43</v>
      </c>
      <c r="D123" s="527"/>
      <c r="E123" s="527"/>
      <c r="F123" s="527"/>
      <c r="G123" s="527"/>
      <c r="H123" s="299"/>
      <c r="I123" s="147"/>
    </row>
    <row r="124" spans="1:9" x14ac:dyDescent="0.25">
      <c r="A124" s="182" t="s">
        <v>1314</v>
      </c>
      <c r="B124" s="299">
        <v>122</v>
      </c>
      <c r="C124" s="544" t="s">
        <v>43</v>
      </c>
      <c r="D124" s="527"/>
      <c r="E124" s="527"/>
      <c r="F124" s="527"/>
      <c r="G124" s="527"/>
      <c r="H124" s="299"/>
      <c r="I124" s="147"/>
    </row>
    <row r="125" spans="1:9" x14ac:dyDescent="0.25">
      <c r="A125" s="182" t="s">
        <v>1315</v>
      </c>
      <c r="B125" s="299">
        <v>123</v>
      </c>
      <c r="C125" s="544" t="s">
        <v>43</v>
      </c>
      <c r="D125" s="527"/>
      <c r="E125" s="527"/>
      <c r="F125" s="527"/>
      <c r="G125" s="527"/>
      <c r="H125" s="299"/>
      <c r="I125" s="147"/>
    </row>
    <row r="126" spans="1:9" x14ac:dyDescent="0.25">
      <c r="A126" s="182" t="s">
        <v>1316</v>
      </c>
      <c r="B126" s="299">
        <v>124</v>
      </c>
      <c r="C126" s="544" t="s">
        <v>43</v>
      </c>
      <c r="D126" s="527"/>
      <c r="E126" s="527"/>
      <c r="F126" s="527"/>
      <c r="G126" s="527"/>
      <c r="H126" s="299"/>
      <c r="I126" s="147"/>
    </row>
    <row r="127" spans="1:9" x14ac:dyDescent="0.25">
      <c r="A127" s="182" t="s">
        <v>1317</v>
      </c>
      <c r="B127" s="299">
        <v>125</v>
      </c>
      <c r="C127" s="544" t="s">
        <v>43</v>
      </c>
      <c r="D127" s="527"/>
      <c r="E127" s="527"/>
      <c r="F127" s="527"/>
      <c r="G127" s="527"/>
      <c r="H127" s="299"/>
      <c r="I127" s="147"/>
    </row>
    <row r="128" spans="1:9" x14ac:dyDescent="0.25">
      <c r="A128" s="182" t="s">
        <v>1318</v>
      </c>
      <c r="B128" s="299">
        <v>126</v>
      </c>
      <c r="C128" s="544" t="s">
        <v>43</v>
      </c>
      <c r="D128" s="527"/>
      <c r="E128" s="527"/>
      <c r="F128" s="527"/>
      <c r="G128" s="527"/>
      <c r="H128" s="299"/>
      <c r="I128" s="147"/>
    </row>
    <row r="129" spans="1:9" x14ac:dyDescent="0.25">
      <c r="A129" s="182" t="s">
        <v>1319</v>
      </c>
      <c r="B129" s="299">
        <v>127</v>
      </c>
      <c r="C129" s="544" t="s">
        <v>43</v>
      </c>
      <c r="D129" s="527"/>
      <c r="E129" s="527"/>
      <c r="F129" s="527"/>
      <c r="G129" s="527"/>
      <c r="H129" s="299"/>
      <c r="I129" s="147"/>
    </row>
    <row r="130" spans="1:9" x14ac:dyDescent="0.25">
      <c r="A130" s="182" t="s">
        <v>1320</v>
      </c>
      <c r="B130" s="299">
        <v>128</v>
      </c>
      <c r="C130" s="544" t="s">
        <v>43</v>
      </c>
      <c r="D130" s="527"/>
      <c r="E130" s="527"/>
      <c r="F130" s="527"/>
      <c r="G130" s="527"/>
      <c r="H130" s="299"/>
      <c r="I130" s="147"/>
    </row>
    <row r="131" spans="1:9" x14ac:dyDescent="0.25">
      <c r="A131" s="182" t="s">
        <v>1321</v>
      </c>
      <c r="B131" s="299">
        <v>129</v>
      </c>
      <c r="C131" s="544" t="s">
        <v>43</v>
      </c>
      <c r="D131" s="527"/>
      <c r="E131" s="527"/>
      <c r="F131" s="527"/>
      <c r="G131" s="527"/>
      <c r="H131" s="299"/>
      <c r="I131" s="147"/>
    </row>
    <row r="132" spans="1:9" x14ac:dyDescent="0.25">
      <c r="A132" s="182" t="s">
        <v>1322</v>
      </c>
      <c r="B132" s="299">
        <v>130</v>
      </c>
      <c r="C132" s="544" t="s">
        <v>43</v>
      </c>
      <c r="D132" s="527"/>
      <c r="E132" s="527"/>
      <c r="F132" s="527"/>
      <c r="G132" s="527"/>
      <c r="H132" s="299"/>
      <c r="I132" s="147"/>
    </row>
    <row r="133" spans="1:9" x14ac:dyDescent="0.25">
      <c r="A133" s="182" t="s">
        <v>1323</v>
      </c>
      <c r="B133" s="299">
        <v>131</v>
      </c>
      <c r="C133" s="544" t="s">
        <v>43</v>
      </c>
      <c r="D133" s="527"/>
      <c r="E133" s="527"/>
      <c r="F133" s="527"/>
      <c r="G133" s="527"/>
      <c r="H133" s="299"/>
      <c r="I133" s="147"/>
    </row>
    <row r="134" spans="1:9" x14ac:dyDescent="0.25">
      <c r="A134" s="182" t="s">
        <v>1324</v>
      </c>
      <c r="B134" s="299">
        <v>132</v>
      </c>
      <c r="C134" s="544" t="s">
        <v>43</v>
      </c>
      <c r="D134" s="527"/>
      <c r="E134" s="527"/>
      <c r="F134" s="527"/>
      <c r="G134" s="527"/>
      <c r="H134" s="299"/>
      <c r="I134" s="147"/>
    </row>
    <row r="135" spans="1:9" x14ac:dyDescent="0.25">
      <c r="A135" s="182" t="s">
        <v>1325</v>
      </c>
      <c r="B135" s="299">
        <v>133</v>
      </c>
      <c r="C135" s="544" t="s">
        <v>43</v>
      </c>
      <c r="D135" s="527"/>
      <c r="E135" s="527"/>
      <c r="F135" s="527"/>
      <c r="G135" s="527"/>
      <c r="H135" s="299"/>
      <c r="I135" s="147"/>
    </row>
    <row r="136" spans="1:9" x14ac:dyDescent="0.25">
      <c r="A136" s="182" t="s">
        <v>1326</v>
      </c>
      <c r="B136" s="299">
        <v>134</v>
      </c>
      <c r="C136" s="544" t="s">
        <v>43</v>
      </c>
      <c r="D136" s="527"/>
      <c r="E136" s="527"/>
      <c r="F136" s="527"/>
      <c r="G136" s="527"/>
      <c r="H136" s="299"/>
      <c r="I136" s="147"/>
    </row>
    <row r="137" spans="1:9" x14ac:dyDescent="0.25">
      <c r="A137" s="182" t="s">
        <v>1327</v>
      </c>
      <c r="B137" s="299">
        <v>135</v>
      </c>
      <c r="C137" s="544" t="s">
        <v>43</v>
      </c>
      <c r="D137" s="527"/>
      <c r="E137" s="527"/>
      <c r="F137" s="527"/>
      <c r="G137" s="527"/>
      <c r="H137" s="299"/>
      <c r="I137" s="147"/>
    </row>
    <row r="138" spans="1:9" x14ac:dyDescent="0.25">
      <c r="A138" s="182" t="s">
        <v>1328</v>
      </c>
      <c r="B138" s="299">
        <v>136</v>
      </c>
      <c r="C138" s="544" t="s">
        <v>43</v>
      </c>
      <c r="D138" s="527"/>
      <c r="E138" s="527"/>
      <c r="F138" s="527"/>
      <c r="G138" s="527"/>
      <c r="H138" s="299"/>
      <c r="I138" s="147"/>
    </row>
    <row r="139" spans="1:9" x14ac:dyDescent="0.25">
      <c r="A139" s="182" t="s">
        <v>1329</v>
      </c>
      <c r="B139" s="299">
        <v>137</v>
      </c>
      <c r="C139" s="544" t="s">
        <v>43</v>
      </c>
      <c r="D139" s="527"/>
      <c r="E139" s="527"/>
      <c r="F139" s="527"/>
      <c r="G139" s="527"/>
      <c r="H139" s="299"/>
      <c r="I139" s="147"/>
    </row>
    <row r="140" spans="1:9" x14ac:dyDescent="0.25">
      <c r="A140" s="182" t="s">
        <v>1330</v>
      </c>
      <c r="B140" s="299">
        <v>138</v>
      </c>
      <c r="C140" s="544" t="s">
        <v>43</v>
      </c>
      <c r="D140" s="527"/>
      <c r="E140" s="527"/>
      <c r="F140" s="527"/>
      <c r="G140" s="527"/>
      <c r="H140" s="299"/>
      <c r="I140" s="147"/>
    </row>
    <row r="141" spans="1:9" x14ac:dyDescent="0.25">
      <c r="A141" s="182" t="s">
        <v>1331</v>
      </c>
      <c r="B141" s="299">
        <v>139</v>
      </c>
      <c r="C141" s="544" t="s">
        <v>43</v>
      </c>
      <c r="D141" s="527"/>
      <c r="E141" s="527"/>
      <c r="F141" s="527"/>
      <c r="G141" s="527"/>
      <c r="H141" s="299"/>
      <c r="I141" s="147"/>
    </row>
    <row r="142" spans="1:9" x14ac:dyDescent="0.25">
      <c r="A142" s="182" t="s">
        <v>1332</v>
      </c>
      <c r="B142" s="299">
        <v>140</v>
      </c>
      <c r="C142" s="544" t="s">
        <v>43</v>
      </c>
      <c r="D142" s="527"/>
      <c r="E142" s="527"/>
      <c r="F142" s="527"/>
      <c r="G142" s="527"/>
      <c r="H142" s="299"/>
      <c r="I142" s="147"/>
    </row>
    <row r="143" spans="1:9" x14ac:dyDescent="0.25">
      <c r="A143" s="182" t="s">
        <v>1333</v>
      </c>
      <c r="B143" s="299">
        <v>141</v>
      </c>
      <c r="C143" s="544" t="s">
        <v>43</v>
      </c>
      <c r="D143" s="527"/>
      <c r="E143" s="527"/>
      <c r="F143" s="527"/>
      <c r="G143" s="527"/>
      <c r="H143" s="299"/>
      <c r="I143" s="147"/>
    </row>
    <row r="144" spans="1:9" x14ac:dyDescent="0.25">
      <c r="A144" s="182" t="s">
        <v>1334</v>
      </c>
      <c r="B144" s="299">
        <v>142</v>
      </c>
      <c r="C144" s="544" t="s">
        <v>43</v>
      </c>
      <c r="D144" s="527"/>
      <c r="E144" s="527"/>
      <c r="F144" s="527"/>
      <c r="G144" s="527"/>
      <c r="H144" s="299"/>
      <c r="I144" s="147"/>
    </row>
    <row r="145" spans="1:9" x14ac:dyDescent="0.25">
      <c r="A145" s="182" t="s">
        <v>1335</v>
      </c>
      <c r="B145" s="299">
        <v>143</v>
      </c>
      <c r="C145" s="544" t="s">
        <v>43</v>
      </c>
      <c r="D145" s="527"/>
      <c r="E145" s="527"/>
      <c r="F145" s="527"/>
      <c r="G145" s="527"/>
      <c r="H145" s="299"/>
      <c r="I145" s="147"/>
    </row>
    <row r="146" spans="1:9" x14ac:dyDescent="0.25">
      <c r="A146" s="182" t="s">
        <v>1336</v>
      </c>
      <c r="B146" s="299">
        <v>144</v>
      </c>
      <c r="C146" s="544" t="s">
        <v>43</v>
      </c>
      <c r="D146" s="527"/>
      <c r="E146" s="527"/>
      <c r="F146" s="527"/>
      <c r="G146" s="527"/>
      <c r="H146" s="299"/>
      <c r="I146" s="147"/>
    </row>
    <row r="147" spans="1:9" x14ac:dyDescent="0.25">
      <c r="A147" s="182" t="s">
        <v>1337</v>
      </c>
      <c r="B147" s="299">
        <v>145</v>
      </c>
      <c r="C147" s="544" t="s">
        <v>43</v>
      </c>
      <c r="D147" s="527"/>
      <c r="E147" s="527"/>
      <c r="F147" s="527"/>
      <c r="G147" s="527"/>
      <c r="H147" s="299"/>
      <c r="I147" s="147"/>
    </row>
    <row r="148" spans="1:9" x14ac:dyDescent="0.25">
      <c r="A148" s="182" t="s">
        <v>1338</v>
      </c>
      <c r="B148" s="299">
        <v>146</v>
      </c>
      <c r="C148" s="544" t="s">
        <v>43</v>
      </c>
      <c r="D148" s="527"/>
      <c r="E148" s="527"/>
      <c r="F148" s="527"/>
      <c r="G148" s="527"/>
      <c r="H148" s="299"/>
      <c r="I148" s="147"/>
    </row>
    <row r="149" spans="1:9" x14ac:dyDescent="0.25">
      <c r="A149" s="182" t="s">
        <v>1339</v>
      </c>
      <c r="B149" s="299">
        <v>147</v>
      </c>
      <c r="C149" s="544" t="s">
        <v>43</v>
      </c>
      <c r="D149" s="527"/>
      <c r="E149" s="527"/>
      <c r="F149" s="527"/>
      <c r="G149" s="527"/>
      <c r="H149" s="299"/>
      <c r="I149" s="147"/>
    </row>
    <row r="150" spans="1:9" x14ac:dyDescent="0.25">
      <c r="A150" s="182" t="s">
        <v>1340</v>
      </c>
      <c r="B150" s="299">
        <v>148</v>
      </c>
      <c r="C150" s="544" t="s">
        <v>43</v>
      </c>
      <c r="D150" s="527"/>
      <c r="E150" s="527"/>
      <c r="F150" s="527"/>
      <c r="G150" s="527"/>
      <c r="H150" s="299"/>
      <c r="I150" s="147"/>
    </row>
    <row r="151" spans="1:9" x14ac:dyDescent="0.25">
      <c r="A151" s="182" t="s">
        <v>1341</v>
      </c>
      <c r="B151" s="299">
        <v>149</v>
      </c>
      <c r="C151" s="544" t="s">
        <v>43</v>
      </c>
      <c r="D151" s="527"/>
      <c r="E151" s="527"/>
      <c r="F151" s="527"/>
      <c r="G151" s="527"/>
      <c r="H151" s="299"/>
      <c r="I151" s="147"/>
    </row>
    <row r="152" spans="1:9" x14ac:dyDescent="0.25">
      <c r="A152" s="182" t="s">
        <v>1342</v>
      </c>
      <c r="B152" s="299">
        <v>150</v>
      </c>
      <c r="C152" s="544" t="s">
        <v>43</v>
      </c>
      <c r="D152" s="527"/>
      <c r="E152" s="527"/>
      <c r="F152" s="527"/>
      <c r="G152" s="527"/>
      <c r="H152" s="299"/>
      <c r="I152" s="147"/>
    </row>
    <row r="153" spans="1:9" x14ac:dyDescent="0.25">
      <c r="A153" s="182" t="s">
        <v>1376</v>
      </c>
      <c r="B153" s="299">
        <v>151</v>
      </c>
      <c r="C153" s="544" t="s">
        <v>43</v>
      </c>
      <c r="D153" s="527"/>
      <c r="E153" s="527"/>
      <c r="F153" s="527"/>
      <c r="G153" s="527"/>
      <c r="H153" s="299"/>
      <c r="I153" s="147"/>
    </row>
    <row r="154" spans="1:9" x14ac:dyDescent="0.25">
      <c r="A154" s="182" t="s">
        <v>1377</v>
      </c>
      <c r="B154" s="299">
        <v>152</v>
      </c>
      <c r="C154" s="544" t="s">
        <v>43</v>
      </c>
      <c r="D154" s="527"/>
      <c r="E154" s="527"/>
      <c r="F154" s="527"/>
      <c r="G154" s="527"/>
      <c r="H154" s="299"/>
      <c r="I154" s="147"/>
    </row>
    <row r="155" spans="1:9" x14ac:dyDescent="0.25">
      <c r="A155" s="182" t="s">
        <v>1378</v>
      </c>
      <c r="B155" s="299">
        <v>153</v>
      </c>
      <c r="C155" s="544" t="s">
        <v>43</v>
      </c>
      <c r="D155" s="527"/>
      <c r="E155" s="527"/>
      <c r="F155" s="527"/>
      <c r="G155" s="527"/>
      <c r="H155" s="299"/>
      <c r="I155" s="147"/>
    </row>
    <row r="156" spans="1:9" x14ac:dyDescent="0.25">
      <c r="A156" s="182" t="s">
        <v>1379</v>
      </c>
      <c r="B156" s="299">
        <v>154</v>
      </c>
      <c r="C156" s="544" t="s">
        <v>43</v>
      </c>
      <c r="D156" s="527"/>
      <c r="E156" s="527"/>
      <c r="F156" s="527"/>
      <c r="G156" s="527"/>
      <c r="H156" s="299"/>
      <c r="I156" s="147"/>
    </row>
    <row r="157" spans="1:9" x14ac:dyDescent="0.25">
      <c r="A157" s="182" t="s">
        <v>1380</v>
      </c>
      <c r="B157" s="299">
        <v>155</v>
      </c>
      <c r="C157" s="544" t="s">
        <v>43</v>
      </c>
      <c r="D157" s="527"/>
      <c r="E157" s="527"/>
      <c r="F157" s="527"/>
      <c r="G157" s="527"/>
      <c r="H157" s="299"/>
      <c r="I157" s="147"/>
    </row>
    <row r="158" spans="1:9" x14ac:dyDescent="0.25">
      <c r="A158" s="182" t="s">
        <v>1381</v>
      </c>
      <c r="B158" s="299">
        <v>156</v>
      </c>
      <c r="C158" s="544" t="s">
        <v>43</v>
      </c>
      <c r="D158" s="527"/>
      <c r="E158" s="527"/>
      <c r="F158" s="527"/>
      <c r="G158" s="527"/>
      <c r="H158" s="299"/>
      <c r="I158" s="147"/>
    </row>
    <row r="159" spans="1:9" x14ac:dyDescent="0.25">
      <c r="A159" s="182" t="s">
        <v>1382</v>
      </c>
      <c r="B159" s="299">
        <v>157</v>
      </c>
      <c r="C159" s="544" t="s">
        <v>43</v>
      </c>
      <c r="D159" s="527"/>
      <c r="E159" s="527"/>
      <c r="F159" s="527"/>
      <c r="G159" s="527"/>
      <c r="H159" s="299"/>
      <c r="I159" s="147"/>
    </row>
    <row r="160" spans="1:9" x14ac:dyDescent="0.25">
      <c r="A160" s="182" t="s">
        <v>1383</v>
      </c>
      <c r="B160" s="299">
        <v>158</v>
      </c>
      <c r="C160" s="544" t="s">
        <v>43</v>
      </c>
      <c r="D160" s="527"/>
      <c r="E160" s="527"/>
      <c r="F160" s="527"/>
      <c r="G160" s="527"/>
      <c r="H160" s="299"/>
      <c r="I160" s="147"/>
    </row>
    <row r="161" spans="1:9" x14ac:dyDescent="0.25">
      <c r="A161" s="182" t="s">
        <v>1384</v>
      </c>
      <c r="B161" s="299">
        <v>159</v>
      </c>
      <c r="C161" s="544" t="s">
        <v>43</v>
      </c>
      <c r="D161" s="527"/>
      <c r="E161" s="527"/>
      <c r="F161" s="527"/>
      <c r="G161" s="527"/>
      <c r="H161" s="299"/>
      <c r="I161" s="147"/>
    </row>
    <row r="162" spans="1:9" x14ac:dyDescent="0.25">
      <c r="A162" s="182" t="s">
        <v>1385</v>
      </c>
      <c r="B162" s="299">
        <v>160</v>
      </c>
      <c r="C162" s="544" t="s">
        <v>43</v>
      </c>
      <c r="D162" s="527"/>
      <c r="E162" s="527"/>
      <c r="F162" s="527"/>
      <c r="G162" s="527"/>
      <c r="H162" s="299"/>
      <c r="I162" s="147"/>
    </row>
    <row r="163" spans="1:9" x14ac:dyDescent="0.25">
      <c r="A163" s="182" t="s">
        <v>1386</v>
      </c>
      <c r="B163" s="299">
        <v>161</v>
      </c>
      <c r="C163" s="544" t="s">
        <v>43</v>
      </c>
      <c r="D163" s="527"/>
      <c r="E163" s="527"/>
      <c r="F163" s="527"/>
      <c r="G163" s="527"/>
      <c r="H163" s="299"/>
      <c r="I163" s="147"/>
    </row>
    <row r="164" spans="1:9" x14ac:dyDescent="0.25">
      <c r="A164" s="182" t="s">
        <v>1387</v>
      </c>
      <c r="B164" s="299">
        <v>162</v>
      </c>
      <c r="C164" s="544" t="s">
        <v>43</v>
      </c>
      <c r="D164" s="527"/>
      <c r="E164" s="527"/>
      <c r="F164" s="527"/>
      <c r="G164" s="527"/>
      <c r="H164" s="299"/>
      <c r="I164" s="147"/>
    </row>
    <row r="165" spans="1:9" x14ac:dyDescent="0.25">
      <c r="A165" s="182" t="s">
        <v>1388</v>
      </c>
      <c r="B165" s="299">
        <v>163</v>
      </c>
      <c r="C165" s="544" t="s">
        <v>43</v>
      </c>
      <c r="D165" s="527"/>
      <c r="E165" s="527"/>
      <c r="F165" s="527"/>
      <c r="G165" s="527"/>
      <c r="H165" s="299"/>
      <c r="I165" s="147"/>
    </row>
    <row r="166" spans="1:9" x14ac:dyDescent="0.25">
      <c r="A166" s="182" t="s">
        <v>1389</v>
      </c>
      <c r="B166" s="299">
        <v>164</v>
      </c>
      <c r="C166" s="544" t="s">
        <v>43</v>
      </c>
      <c r="D166" s="527"/>
      <c r="E166" s="527"/>
      <c r="F166" s="527"/>
      <c r="G166" s="527"/>
      <c r="H166" s="299"/>
      <c r="I166" s="147"/>
    </row>
    <row r="167" spans="1:9" x14ac:dyDescent="0.25">
      <c r="A167" s="182" t="s">
        <v>1390</v>
      </c>
      <c r="B167" s="299">
        <v>165</v>
      </c>
      <c r="C167" s="544" t="s">
        <v>43</v>
      </c>
      <c r="D167" s="527"/>
      <c r="E167" s="527"/>
      <c r="F167" s="527"/>
      <c r="G167" s="527"/>
      <c r="H167" s="299"/>
      <c r="I167" s="147"/>
    </row>
    <row r="168" spans="1:9" x14ac:dyDescent="0.25">
      <c r="A168" s="182" t="s">
        <v>1391</v>
      </c>
      <c r="B168" s="299">
        <v>166</v>
      </c>
      <c r="C168" s="544" t="s">
        <v>43</v>
      </c>
      <c r="D168" s="527"/>
      <c r="E168" s="527"/>
      <c r="F168" s="527"/>
      <c r="G168" s="527"/>
      <c r="H168" s="299"/>
      <c r="I168" s="147"/>
    </row>
    <row r="169" spans="1:9" x14ac:dyDescent="0.25">
      <c r="A169" s="182" t="s">
        <v>1392</v>
      </c>
      <c r="B169" s="299">
        <v>167</v>
      </c>
      <c r="C169" s="544" t="s">
        <v>43</v>
      </c>
      <c r="D169" s="527"/>
      <c r="E169" s="527"/>
      <c r="F169" s="527"/>
      <c r="G169" s="527"/>
      <c r="H169" s="299"/>
      <c r="I169" s="147"/>
    </row>
    <row r="170" spans="1:9" x14ac:dyDescent="0.25">
      <c r="A170" s="182" t="s">
        <v>1393</v>
      </c>
      <c r="B170" s="299">
        <v>168</v>
      </c>
      <c r="C170" s="544" t="s">
        <v>43</v>
      </c>
      <c r="D170" s="527"/>
      <c r="E170" s="527"/>
      <c r="F170" s="527"/>
      <c r="G170" s="527"/>
      <c r="H170" s="299"/>
      <c r="I170" s="147"/>
    </row>
    <row r="171" spans="1:9" x14ac:dyDescent="0.25">
      <c r="A171" s="182" t="s">
        <v>1394</v>
      </c>
      <c r="B171" s="299">
        <v>169</v>
      </c>
      <c r="C171" s="544" t="s">
        <v>43</v>
      </c>
      <c r="D171" s="527"/>
      <c r="E171" s="527"/>
      <c r="F171" s="527"/>
      <c r="G171" s="527"/>
      <c r="H171" s="299"/>
      <c r="I171" s="147"/>
    </row>
    <row r="172" spans="1:9" x14ac:dyDescent="0.25">
      <c r="A172" s="182" t="s">
        <v>1395</v>
      </c>
      <c r="B172" s="299">
        <v>170</v>
      </c>
      <c r="C172" s="544" t="s">
        <v>43</v>
      </c>
      <c r="D172" s="527"/>
      <c r="E172" s="527"/>
      <c r="F172" s="527"/>
      <c r="G172" s="527"/>
      <c r="H172" s="299"/>
      <c r="I172" s="147"/>
    </row>
    <row r="173" spans="1:9" x14ac:dyDescent="0.25">
      <c r="A173" s="182" t="s">
        <v>1396</v>
      </c>
      <c r="B173" s="299">
        <v>171</v>
      </c>
      <c r="C173" s="544" t="s">
        <v>43</v>
      </c>
      <c r="D173" s="527"/>
      <c r="E173" s="527"/>
      <c r="F173" s="527"/>
      <c r="G173" s="527"/>
      <c r="H173" s="299"/>
      <c r="I173" s="147"/>
    </row>
    <row r="174" spans="1:9" x14ac:dyDescent="0.25">
      <c r="A174" s="182" t="s">
        <v>1397</v>
      </c>
      <c r="B174" s="299">
        <v>172</v>
      </c>
      <c r="C174" s="544" t="s">
        <v>43</v>
      </c>
      <c r="D174" s="527"/>
      <c r="E174" s="527"/>
      <c r="F174" s="527"/>
      <c r="G174" s="527"/>
      <c r="H174" s="299"/>
      <c r="I174" s="147"/>
    </row>
    <row r="175" spans="1:9" x14ac:dyDescent="0.25">
      <c r="A175" s="182" t="s">
        <v>1398</v>
      </c>
      <c r="B175" s="299">
        <v>173</v>
      </c>
      <c r="C175" s="544" t="s">
        <v>43</v>
      </c>
      <c r="D175" s="527"/>
      <c r="E175" s="527"/>
      <c r="F175" s="527"/>
      <c r="G175" s="527"/>
      <c r="H175" s="299"/>
      <c r="I175" s="147"/>
    </row>
    <row r="176" spans="1:9" x14ac:dyDescent="0.25">
      <c r="A176" s="182" t="s">
        <v>1399</v>
      </c>
      <c r="B176" s="299">
        <v>174</v>
      </c>
      <c r="C176" s="544" t="s">
        <v>43</v>
      </c>
      <c r="D176" s="527"/>
      <c r="E176" s="527"/>
      <c r="F176" s="527"/>
      <c r="G176" s="527"/>
      <c r="H176" s="299"/>
      <c r="I176" s="147"/>
    </row>
    <row r="177" spans="1:9" x14ac:dyDescent="0.25">
      <c r="A177" s="182" t="s">
        <v>1400</v>
      </c>
      <c r="B177" s="299">
        <v>175</v>
      </c>
      <c r="C177" s="544" t="s">
        <v>43</v>
      </c>
      <c r="D177" s="527"/>
      <c r="E177" s="527"/>
      <c r="F177" s="527"/>
      <c r="G177" s="527"/>
      <c r="H177" s="299"/>
      <c r="I177" s="147"/>
    </row>
    <row r="178" spans="1:9" x14ac:dyDescent="0.25">
      <c r="A178" s="182" t="s">
        <v>1401</v>
      </c>
      <c r="B178" s="299">
        <v>176</v>
      </c>
      <c r="C178" s="544" t="s">
        <v>43</v>
      </c>
      <c r="D178" s="527"/>
      <c r="E178" s="527"/>
      <c r="F178" s="527"/>
      <c r="G178" s="527"/>
      <c r="H178" s="299"/>
      <c r="I178" s="147"/>
    </row>
    <row r="179" spans="1:9" x14ac:dyDescent="0.25">
      <c r="A179" s="182" t="s">
        <v>1402</v>
      </c>
      <c r="B179" s="299">
        <v>177</v>
      </c>
      <c r="C179" s="544" t="s">
        <v>43</v>
      </c>
      <c r="D179" s="527"/>
      <c r="E179" s="527"/>
      <c r="F179" s="527"/>
      <c r="G179" s="527"/>
      <c r="H179" s="299"/>
      <c r="I179" s="147"/>
    </row>
    <row r="180" spans="1:9" x14ac:dyDescent="0.25">
      <c r="A180" s="182" t="s">
        <v>1403</v>
      </c>
      <c r="B180" s="299">
        <v>178</v>
      </c>
      <c r="C180" s="544" t="s">
        <v>43</v>
      </c>
      <c r="D180" s="527"/>
      <c r="E180" s="527"/>
      <c r="F180" s="527"/>
      <c r="G180" s="527"/>
      <c r="H180" s="299"/>
      <c r="I180" s="147"/>
    </row>
    <row r="181" spans="1:9" x14ac:dyDescent="0.25">
      <c r="A181" s="182" t="s">
        <v>1404</v>
      </c>
      <c r="B181" s="299">
        <v>179</v>
      </c>
      <c r="C181" s="544" t="s">
        <v>43</v>
      </c>
      <c r="D181" s="527"/>
      <c r="E181" s="527"/>
      <c r="F181" s="527"/>
      <c r="G181" s="527"/>
      <c r="H181" s="299"/>
      <c r="I181" s="147"/>
    </row>
    <row r="182" spans="1:9" x14ac:dyDescent="0.25">
      <c r="A182" s="182" t="s">
        <v>1405</v>
      </c>
      <c r="B182" s="299">
        <v>180</v>
      </c>
      <c r="C182" s="544" t="s">
        <v>43</v>
      </c>
      <c r="D182" s="527"/>
      <c r="E182" s="527"/>
      <c r="F182" s="527"/>
      <c r="G182" s="527"/>
      <c r="H182" s="299"/>
      <c r="I182" s="147"/>
    </row>
    <row r="183" spans="1:9" x14ac:dyDescent="0.25">
      <c r="A183" s="182" t="s">
        <v>1406</v>
      </c>
      <c r="B183" s="299">
        <v>181</v>
      </c>
      <c r="C183" s="544" t="s">
        <v>43</v>
      </c>
      <c r="D183" s="527"/>
      <c r="E183" s="527"/>
      <c r="F183" s="527"/>
      <c r="G183" s="527"/>
      <c r="H183" s="299"/>
      <c r="I183" s="147"/>
    </row>
    <row r="184" spans="1:9" x14ac:dyDescent="0.25">
      <c r="A184" s="182" t="s">
        <v>1407</v>
      </c>
      <c r="B184" s="299">
        <v>182</v>
      </c>
      <c r="C184" s="544" t="s">
        <v>43</v>
      </c>
      <c r="D184" s="527"/>
      <c r="E184" s="527"/>
      <c r="F184" s="527"/>
      <c r="G184" s="527"/>
      <c r="H184" s="299"/>
      <c r="I184" s="147"/>
    </row>
    <row r="185" spans="1:9" x14ac:dyDescent="0.25">
      <c r="A185" s="182" t="s">
        <v>1408</v>
      </c>
      <c r="B185" s="299">
        <v>183</v>
      </c>
      <c r="C185" s="544" t="s">
        <v>43</v>
      </c>
      <c r="D185" s="527"/>
      <c r="E185" s="527"/>
      <c r="F185" s="527"/>
      <c r="G185" s="527"/>
      <c r="H185" s="299"/>
      <c r="I185" s="147"/>
    </row>
    <row r="186" spans="1:9" x14ac:dyDescent="0.25">
      <c r="A186" s="182" t="s">
        <v>1409</v>
      </c>
      <c r="B186" s="299">
        <v>184</v>
      </c>
      <c r="C186" s="544" t="s">
        <v>43</v>
      </c>
      <c r="D186" s="527"/>
      <c r="E186" s="527"/>
      <c r="F186" s="527"/>
      <c r="G186" s="527"/>
      <c r="H186" s="299"/>
      <c r="I186" s="147"/>
    </row>
    <row r="187" spans="1:9" x14ac:dyDescent="0.25">
      <c r="A187" s="182" t="s">
        <v>1410</v>
      </c>
      <c r="B187" s="299">
        <v>185</v>
      </c>
      <c r="C187" s="544" t="s">
        <v>43</v>
      </c>
      <c r="D187" s="527"/>
      <c r="E187" s="527"/>
      <c r="F187" s="527"/>
      <c r="G187" s="527"/>
      <c r="H187" s="299"/>
      <c r="I187" s="147"/>
    </row>
    <row r="188" spans="1:9" x14ac:dyDescent="0.25">
      <c r="A188" s="182" t="s">
        <v>1411</v>
      </c>
      <c r="B188" s="299">
        <v>186</v>
      </c>
      <c r="C188" s="544" t="s">
        <v>43</v>
      </c>
      <c r="D188" s="527"/>
      <c r="E188" s="527"/>
      <c r="F188" s="527"/>
      <c r="G188" s="527"/>
      <c r="H188" s="299"/>
      <c r="I188" s="147"/>
    </row>
    <row r="189" spans="1:9" x14ac:dyDescent="0.25">
      <c r="A189" s="182" t="s">
        <v>1412</v>
      </c>
      <c r="B189" s="299">
        <v>187</v>
      </c>
      <c r="C189" s="544" t="s">
        <v>43</v>
      </c>
      <c r="D189" s="527"/>
      <c r="E189" s="527"/>
      <c r="F189" s="527"/>
      <c r="G189" s="527"/>
      <c r="H189" s="299"/>
      <c r="I189" s="147"/>
    </row>
    <row r="190" spans="1:9" x14ac:dyDescent="0.25">
      <c r="A190" s="182" t="s">
        <v>1413</v>
      </c>
      <c r="B190" s="299">
        <v>188</v>
      </c>
      <c r="C190" s="544" t="s">
        <v>43</v>
      </c>
      <c r="D190" s="527"/>
      <c r="E190" s="527"/>
      <c r="F190" s="527"/>
      <c r="G190" s="527"/>
      <c r="H190" s="299"/>
      <c r="I190" s="147"/>
    </row>
    <row r="191" spans="1:9" x14ac:dyDescent="0.25">
      <c r="A191" s="182" t="s">
        <v>1414</v>
      </c>
      <c r="B191" s="299">
        <v>189</v>
      </c>
      <c r="C191" s="544" t="s">
        <v>43</v>
      </c>
      <c r="D191" s="527"/>
      <c r="E191" s="527"/>
      <c r="F191" s="527"/>
      <c r="G191" s="527"/>
      <c r="H191" s="299"/>
      <c r="I191" s="147"/>
    </row>
    <row r="192" spans="1:9" x14ac:dyDescent="0.25">
      <c r="A192" s="182" t="s">
        <v>1415</v>
      </c>
      <c r="B192" s="299">
        <v>190</v>
      </c>
      <c r="C192" s="544" t="s">
        <v>43</v>
      </c>
      <c r="D192" s="527"/>
      <c r="E192" s="527"/>
      <c r="F192" s="527"/>
      <c r="G192" s="527"/>
      <c r="H192" s="299"/>
      <c r="I192" s="147"/>
    </row>
    <row r="193" spans="1:9" x14ac:dyDescent="0.25">
      <c r="A193" s="182" t="s">
        <v>1416</v>
      </c>
      <c r="B193" s="299">
        <v>191</v>
      </c>
      <c r="C193" s="544" t="s">
        <v>43</v>
      </c>
      <c r="D193" s="527"/>
      <c r="E193" s="527"/>
      <c r="F193" s="527"/>
      <c r="G193" s="527"/>
      <c r="H193" s="299"/>
      <c r="I193" s="147"/>
    </row>
    <row r="194" spans="1:9" x14ac:dyDescent="0.25">
      <c r="A194" s="182" t="s">
        <v>1417</v>
      </c>
      <c r="B194" s="299">
        <v>192</v>
      </c>
      <c r="C194" s="544" t="s">
        <v>43</v>
      </c>
      <c r="D194" s="527"/>
      <c r="E194" s="527"/>
      <c r="F194" s="527"/>
      <c r="G194" s="527"/>
      <c r="H194" s="299"/>
      <c r="I194" s="147"/>
    </row>
    <row r="195" spans="1:9" x14ac:dyDescent="0.25">
      <c r="A195" s="182" t="s">
        <v>1418</v>
      </c>
      <c r="B195" s="299">
        <v>193</v>
      </c>
      <c r="C195" s="544" t="s">
        <v>43</v>
      </c>
      <c r="D195" s="527"/>
      <c r="E195" s="527"/>
      <c r="F195" s="527"/>
      <c r="G195" s="527"/>
      <c r="H195" s="299"/>
      <c r="I195" s="147"/>
    </row>
    <row r="196" spans="1:9" x14ac:dyDescent="0.25">
      <c r="A196" s="182" t="s">
        <v>1419</v>
      </c>
      <c r="B196" s="299">
        <v>194</v>
      </c>
      <c r="C196" s="544" t="s">
        <v>43</v>
      </c>
      <c r="D196" s="527"/>
      <c r="E196" s="527"/>
      <c r="F196" s="527"/>
      <c r="G196" s="527"/>
      <c r="H196" s="299"/>
      <c r="I196" s="147"/>
    </row>
    <row r="197" spans="1:9" x14ac:dyDescent="0.25">
      <c r="A197" s="182" t="s">
        <v>1420</v>
      </c>
      <c r="B197" s="299">
        <v>195</v>
      </c>
      <c r="C197" s="544" t="s">
        <v>43</v>
      </c>
      <c r="D197" s="527"/>
      <c r="E197" s="527"/>
      <c r="F197" s="527"/>
      <c r="G197" s="527"/>
      <c r="H197" s="299"/>
      <c r="I197" s="147"/>
    </row>
    <row r="198" spans="1:9" x14ac:dyDescent="0.25">
      <c r="A198" s="182" t="s">
        <v>1421</v>
      </c>
      <c r="B198" s="299">
        <v>196</v>
      </c>
      <c r="C198" s="544" t="s">
        <v>43</v>
      </c>
      <c r="D198" s="527"/>
      <c r="E198" s="527"/>
      <c r="F198" s="527"/>
      <c r="G198" s="527"/>
      <c r="H198" s="299"/>
      <c r="I198" s="147"/>
    </row>
    <row r="199" spans="1:9" x14ac:dyDescent="0.25">
      <c r="A199" s="182" t="s">
        <v>1422</v>
      </c>
      <c r="B199" s="299">
        <v>197</v>
      </c>
      <c r="C199" s="544" t="s">
        <v>43</v>
      </c>
      <c r="D199" s="527"/>
      <c r="E199" s="527"/>
      <c r="F199" s="527"/>
      <c r="G199" s="527"/>
      <c r="H199" s="299"/>
      <c r="I199" s="147"/>
    </row>
    <row r="200" spans="1:9" x14ac:dyDescent="0.25">
      <c r="A200" s="182" t="s">
        <v>1423</v>
      </c>
      <c r="B200" s="299">
        <v>198</v>
      </c>
      <c r="C200" s="544" t="s">
        <v>43</v>
      </c>
      <c r="D200" s="527"/>
      <c r="E200" s="527"/>
      <c r="F200" s="527"/>
      <c r="G200" s="527"/>
      <c r="H200" s="299"/>
      <c r="I200" s="147"/>
    </row>
    <row r="201" spans="1:9" x14ac:dyDescent="0.25">
      <c r="A201" s="182" t="s">
        <v>1424</v>
      </c>
      <c r="B201" s="299">
        <v>199</v>
      </c>
      <c r="C201" s="544" t="s">
        <v>43</v>
      </c>
      <c r="D201" s="527"/>
      <c r="E201" s="527"/>
      <c r="F201" s="527"/>
      <c r="G201" s="527"/>
      <c r="H201" s="299"/>
      <c r="I201" s="147"/>
    </row>
    <row r="202" spans="1:9" x14ac:dyDescent="0.25">
      <c r="A202" s="182" t="s">
        <v>1425</v>
      </c>
      <c r="B202" s="299">
        <v>200</v>
      </c>
      <c r="C202" s="544" t="s">
        <v>43</v>
      </c>
      <c r="D202" s="527"/>
      <c r="E202" s="527"/>
      <c r="F202" s="527"/>
      <c r="G202" s="527"/>
      <c r="H202" s="299"/>
      <c r="I202" s="147"/>
    </row>
    <row r="203" spans="1:9" x14ac:dyDescent="0.25">
      <c r="A203" s="182" t="s">
        <v>1426</v>
      </c>
      <c r="B203" s="299">
        <v>201</v>
      </c>
      <c r="C203" s="544"/>
      <c r="D203" s="527"/>
      <c r="E203" s="527"/>
      <c r="F203" s="527"/>
      <c r="G203" s="527"/>
      <c r="H203" s="299"/>
      <c r="I203" s="147"/>
    </row>
    <row r="204" spans="1:9" x14ac:dyDescent="0.25">
      <c r="A204" s="182" t="s">
        <v>1427</v>
      </c>
      <c r="B204" s="299">
        <v>202</v>
      </c>
      <c r="C204" s="544"/>
      <c r="D204" s="527"/>
      <c r="E204" s="527"/>
      <c r="F204" s="527"/>
      <c r="G204" s="527"/>
      <c r="H204" s="299"/>
      <c r="I204" s="147"/>
    </row>
    <row r="205" spans="1:9" x14ac:dyDescent="0.25">
      <c r="A205" s="182" t="s">
        <v>1428</v>
      </c>
      <c r="B205" s="299">
        <v>203</v>
      </c>
      <c r="C205" s="147"/>
      <c r="D205" s="527"/>
      <c r="E205" s="527"/>
      <c r="F205" s="527"/>
      <c r="G205" s="527"/>
      <c r="H205" s="299"/>
      <c r="I205" s="147"/>
    </row>
    <row r="206" spans="1:9" x14ac:dyDescent="0.25">
      <c r="A206" s="182" t="s">
        <v>1429</v>
      </c>
      <c r="B206" s="299">
        <v>204</v>
      </c>
      <c r="C206" s="147"/>
      <c r="D206" s="527"/>
      <c r="E206" s="527"/>
      <c r="F206" s="527"/>
      <c r="G206" s="527"/>
      <c r="H206" s="299"/>
      <c r="I206" s="147"/>
    </row>
    <row r="207" spans="1:9" x14ac:dyDescent="0.25">
      <c r="A207" s="182" t="s">
        <v>1430</v>
      </c>
      <c r="B207" s="299">
        <v>205</v>
      </c>
      <c r="C207" s="147"/>
      <c r="D207" s="527"/>
      <c r="E207" s="527"/>
      <c r="F207" s="527"/>
      <c r="G207" s="527"/>
      <c r="H207" s="299"/>
      <c r="I207" s="147"/>
    </row>
    <row r="208" spans="1:9" x14ac:dyDescent="0.25">
      <c r="A208" s="182" t="s">
        <v>1431</v>
      </c>
      <c r="B208" s="299">
        <v>206</v>
      </c>
      <c r="C208" s="544"/>
      <c r="D208" s="527"/>
      <c r="E208" s="527"/>
      <c r="F208" s="527"/>
      <c r="G208" s="527"/>
      <c r="H208" s="299"/>
      <c r="I208" s="147"/>
    </row>
    <row r="209" spans="1:9" x14ac:dyDescent="0.25">
      <c r="A209" s="182" t="s">
        <v>1432</v>
      </c>
      <c r="B209" s="299">
        <v>207</v>
      </c>
      <c r="C209" s="147"/>
      <c r="D209" s="527"/>
      <c r="E209" s="527"/>
      <c r="F209" s="527"/>
      <c r="G209" s="527"/>
      <c r="H209" s="299"/>
      <c r="I209" s="147"/>
    </row>
    <row r="210" spans="1:9" x14ac:dyDescent="0.25">
      <c r="A210" s="182" t="s">
        <v>1433</v>
      </c>
      <c r="B210" s="299">
        <v>208</v>
      </c>
      <c r="C210" s="147"/>
      <c r="D210" s="527"/>
      <c r="E210" s="527"/>
      <c r="F210" s="527"/>
      <c r="G210" s="527"/>
      <c r="H210" s="299"/>
      <c r="I210" s="147"/>
    </row>
    <row r="211" spans="1:9" x14ac:dyDescent="0.25">
      <c r="A211" s="182" t="s">
        <v>1434</v>
      </c>
      <c r="B211" s="299">
        <v>209</v>
      </c>
      <c r="C211" s="147"/>
      <c r="D211" s="527"/>
      <c r="E211" s="527"/>
      <c r="F211" s="527"/>
      <c r="G211" s="527"/>
      <c r="H211" s="299"/>
      <c r="I211" s="147"/>
    </row>
    <row r="212" spans="1:9" x14ac:dyDescent="0.25">
      <c r="A212" s="182" t="s">
        <v>1435</v>
      </c>
      <c r="B212" s="299">
        <v>210</v>
      </c>
      <c r="C212" s="147"/>
      <c r="D212" s="527"/>
      <c r="E212" s="527"/>
      <c r="F212" s="527"/>
      <c r="G212" s="527"/>
      <c r="H212" s="299"/>
      <c r="I212" s="147"/>
    </row>
    <row r="213" spans="1:9" x14ac:dyDescent="0.25">
      <c r="A213" s="182" t="s">
        <v>1436</v>
      </c>
      <c r="B213" s="299">
        <v>211</v>
      </c>
      <c r="C213" s="147"/>
      <c r="D213" s="527"/>
      <c r="E213" s="527"/>
      <c r="F213" s="527"/>
      <c r="G213" s="527"/>
      <c r="H213" s="299"/>
      <c r="I213" s="147"/>
    </row>
    <row r="214" spans="1:9" x14ac:dyDescent="0.25">
      <c r="A214" s="182" t="s">
        <v>1437</v>
      </c>
      <c r="B214" s="299">
        <v>212</v>
      </c>
      <c r="C214" s="147"/>
      <c r="D214" s="527"/>
      <c r="E214" s="527"/>
      <c r="F214" s="527"/>
      <c r="G214" s="527"/>
      <c r="H214" s="299"/>
      <c r="I214" s="147"/>
    </row>
    <row r="215" spans="1:9" x14ac:dyDescent="0.25">
      <c r="A215" s="182" t="s">
        <v>1438</v>
      </c>
      <c r="B215" s="299">
        <v>213</v>
      </c>
      <c r="C215" s="147"/>
      <c r="D215" s="527"/>
      <c r="E215" s="527"/>
      <c r="F215" s="527"/>
      <c r="G215" s="527"/>
      <c r="H215" s="299"/>
      <c r="I215" s="147"/>
    </row>
    <row r="216" spans="1:9" x14ac:dyDescent="0.25">
      <c r="A216" s="182" t="s">
        <v>1439</v>
      </c>
      <c r="B216" s="299">
        <v>214</v>
      </c>
      <c r="C216" s="147"/>
      <c r="D216" s="527"/>
      <c r="E216" s="527"/>
      <c r="F216" s="527"/>
      <c r="G216" s="527"/>
      <c r="H216" s="299"/>
      <c r="I216" s="147"/>
    </row>
    <row r="217" spans="1:9" x14ac:dyDescent="0.25">
      <c r="A217" s="182" t="s">
        <v>1440</v>
      </c>
      <c r="B217" s="299">
        <v>215</v>
      </c>
      <c r="C217" s="147"/>
      <c r="D217" s="527"/>
      <c r="E217" s="527"/>
      <c r="F217" s="527"/>
      <c r="G217" s="527"/>
      <c r="H217" s="299"/>
      <c r="I217" s="147"/>
    </row>
    <row r="218" spans="1:9" x14ac:dyDescent="0.25">
      <c r="A218" s="182" t="s">
        <v>1441</v>
      </c>
      <c r="B218" s="299">
        <v>216</v>
      </c>
      <c r="C218" s="147"/>
      <c r="D218" s="527"/>
      <c r="E218" s="527"/>
      <c r="F218" s="527"/>
      <c r="G218" s="527"/>
      <c r="H218" s="299"/>
      <c r="I218" s="147"/>
    </row>
    <row r="219" spans="1:9" x14ac:dyDescent="0.25">
      <c r="A219" s="182" t="s">
        <v>1442</v>
      </c>
      <c r="B219" s="299">
        <v>217</v>
      </c>
      <c r="C219" s="147"/>
      <c r="D219" s="527"/>
      <c r="E219" s="527"/>
      <c r="F219" s="527"/>
      <c r="G219" s="527"/>
      <c r="H219" s="299"/>
      <c r="I219" s="147"/>
    </row>
    <row r="220" spans="1:9" x14ac:dyDescent="0.25">
      <c r="A220" s="182" t="s">
        <v>1443</v>
      </c>
      <c r="B220" s="299">
        <v>218</v>
      </c>
      <c r="C220" s="147"/>
      <c r="D220" s="527"/>
      <c r="E220" s="527"/>
      <c r="F220" s="527"/>
      <c r="G220" s="527"/>
      <c r="H220" s="299"/>
      <c r="I220" s="147"/>
    </row>
    <row r="221" spans="1:9" x14ac:dyDescent="0.25">
      <c r="A221" s="182" t="s">
        <v>1444</v>
      </c>
      <c r="B221" s="299">
        <v>219</v>
      </c>
      <c r="C221" s="147"/>
      <c r="D221" s="527"/>
      <c r="E221" s="527"/>
      <c r="F221" s="527"/>
      <c r="G221" s="527"/>
      <c r="H221" s="299"/>
      <c r="I221" s="147"/>
    </row>
    <row r="222" spans="1:9" x14ac:dyDescent="0.25">
      <c r="A222" s="182" t="s">
        <v>1445</v>
      </c>
      <c r="B222" s="299">
        <v>220</v>
      </c>
      <c r="C222" s="147"/>
      <c r="D222" s="527"/>
      <c r="E222" s="527"/>
      <c r="F222" s="527"/>
      <c r="G222" s="527"/>
      <c r="H222" s="299"/>
      <c r="I222" s="147"/>
    </row>
    <row r="223" spans="1:9" x14ac:dyDescent="0.25">
      <c r="A223" s="182" t="s">
        <v>1446</v>
      </c>
      <c r="B223" s="299">
        <v>221</v>
      </c>
      <c r="C223" s="147"/>
      <c r="D223" s="527"/>
      <c r="E223" s="527"/>
      <c r="F223" s="527"/>
      <c r="G223" s="527"/>
      <c r="H223" s="299"/>
      <c r="I223" s="147"/>
    </row>
    <row r="224" spans="1:9" x14ac:dyDescent="0.25">
      <c r="A224" s="182" t="s">
        <v>1447</v>
      </c>
      <c r="B224" s="299">
        <v>222</v>
      </c>
      <c r="C224" s="147"/>
      <c r="D224" s="527"/>
      <c r="E224" s="527"/>
      <c r="F224" s="527"/>
      <c r="G224" s="527"/>
      <c r="H224" s="299"/>
      <c r="I224" s="147"/>
    </row>
    <row r="225" spans="1:9" x14ac:dyDescent="0.25">
      <c r="A225" s="182" t="s">
        <v>1448</v>
      </c>
      <c r="B225" s="299">
        <v>223</v>
      </c>
      <c r="C225" s="147"/>
      <c r="D225" s="527"/>
      <c r="E225" s="527"/>
      <c r="F225" s="527"/>
      <c r="G225" s="527"/>
      <c r="H225" s="299"/>
      <c r="I225" s="147"/>
    </row>
    <row r="226" spans="1:9" x14ac:dyDescent="0.25">
      <c r="A226" s="182" t="s">
        <v>1449</v>
      </c>
      <c r="B226" s="299">
        <v>224</v>
      </c>
      <c r="C226" s="147"/>
      <c r="D226" s="527"/>
      <c r="E226" s="527"/>
      <c r="F226" s="527"/>
      <c r="G226" s="527"/>
      <c r="H226" s="299"/>
      <c r="I226" s="147"/>
    </row>
    <row r="227" spans="1:9" x14ac:dyDescent="0.25">
      <c r="A227" s="182" t="s">
        <v>1450</v>
      </c>
      <c r="B227" s="299">
        <v>225</v>
      </c>
      <c r="C227" s="147"/>
      <c r="D227" s="527"/>
      <c r="E227" s="527"/>
      <c r="F227" s="527"/>
      <c r="G227" s="527"/>
      <c r="H227" s="299"/>
      <c r="I227" s="147"/>
    </row>
    <row r="228" spans="1:9" x14ac:dyDescent="0.25">
      <c r="A228" s="182" t="s">
        <v>1451</v>
      </c>
      <c r="B228" s="299">
        <v>226</v>
      </c>
      <c r="C228" s="147"/>
      <c r="D228" s="527"/>
      <c r="E228" s="527"/>
      <c r="F228" s="527"/>
      <c r="G228" s="527"/>
      <c r="H228" s="299"/>
      <c r="I228" s="147"/>
    </row>
    <row r="229" spans="1:9" x14ac:dyDescent="0.25">
      <c r="A229" s="182" t="s">
        <v>1452</v>
      </c>
      <c r="B229" s="299">
        <v>227</v>
      </c>
      <c r="C229" s="147"/>
      <c r="D229" s="527"/>
      <c r="E229" s="527"/>
      <c r="F229" s="527"/>
      <c r="G229" s="527"/>
      <c r="H229" s="299"/>
      <c r="I229" s="147"/>
    </row>
    <row r="230" spans="1:9" x14ac:dyDescent="0.25">
      <c r="A230" s="182" t="s">
        <v>1453</v>
      </c>
      <c r="B230" s="299">
        <v>228</v>
      </c>
      <c r="C230" s="147"/>
      <c r="D230" s="527"/>
      <c r="E230" s="527"/>
      <c r="F230" s="527"/>
      <c r="G230" s="527"/>
      <c r="H230" s="299"/>
      <c r="I230" s="147"/>
    </row>
    <row r="231" spans="1:9" x14ac:dyDescent="0.25">
      <c r="A231" s="182" t="s">
        <v>1454</v>
      </c>
      <c r="B231" s="299">
        <v>229</v>
      </c>
      <c r="C231" s="147"/>
      <c r="D231" s="527"/>
      <c r="E231" s="527"/>
      <c r="F231" s="527"/>
      <c r="G231" s="527"/>
      <c r="H231" s="299"/>
      <c r="I231" s="147"/>
    </row>
    <row r="232" spans="1:9" x14ac:dyDescent="0.25">
      <c r="A232" s="182" t="s">
        <v>1455</v>
      </c>
      <c r="B232" s="299">
        <v>230</v>
      </c>
      <c r="C232" s="147"/>
      <c r="D232" s="527"/>
      <c r="E232" s="527"/>
      <c r="F232" s="527"/>
      <c r="G232" s="527"/>
      <c r="H232" s="299"/>
      <c r="I232" s="147"/>
    </row>
    <row r="233" spans="1:9" x14ac:dyDescent="0.25">
      <c r="A233" s="182" t="s">
        <v>1456</v>
      </c>
      <c r="B233" s="299">
        <v>231</v>
      </c>
      <c r="C233" s="147"/>
      <c r="D233" s="527"/>
      <c r="E233" s="527"/>
      <c r="F233" s="527"/>
      <c r="G233" s="527"/>
      <c r="H233" s="299"/>
      <c r="I233" s="147"/>
    </row>
    <row r="234" spans="1:9" x14ac:dyDescent="0.25">
      <c r="A234" s="182" t="s">
        <v>1457</v>
      </c>
      <c r="B234" s="299">
        <v>232</v>
      </c>
      <c r="C234" s="147"/>
      <c r="D234" s="527"/>
      <c r="E234" s="527"/>
      <c r="F234" s="527"/>
      <c r="G234" s="527"/>
      <c r="H234" s="299"/>
      <c r="I234" s="147"/>
    </row>
    <row r="235" spans="1:9" x14ac:dyDescent="0.25">
      <c r="A235" s="182" t="s">
        <v>1458</v>
      </c>
      <c r="B235" s="299">
        <v>233</v>
      </c>
      <c r="C235" s="147"/>
      <c r="D235" s="527"/>
      <c r="E235" s="527"/>
      <c r="F235" s="527"/>
      <c r="G235" s="527"/>
      <c r="H235" s="299"/>
      <c r="I235" s="147"/>
    </row>
    <row r="236" spans="1:9" x14ac:dyDescent="0.25">
      <c r="A236" s="182" t="s">
        <v>1459</v>
      </c>
      <c r="B236" s="299">
        <v>234</v>
      </c>
      <c r="C236" s="147"/>
      <c r="D236" s="527"/>
      <c r="E236" s="527"/>
      <c r="F236" s="527"/>
      <c r="G236" s="527"/>
      <c r="H236" s="299"/>
      <c r="I236" s="147"/>
    </row>
    <row r="237" spans="1:9" x14ac:dyDescent="0.25">
      <c r="A237" s="182" t="s">
        <v>1460</v>
      </c>
      <c r="B237" s="299">
        <v>235</v>
      </c>
      <c r="C237" s="147"/>
      <c r="D237" s="527"/>
      <c r="E237" s="527"/>
      <c r="F237" s="527"/>
      <c r="G237" s="527"/>
      <c r="H237" s="299"/>
      <c r="I237" s="147"/>
    </row>
    <row r="238" spans="1:9" x14ac:dyDescent="0.25">
      <c r="A238" s="182" t="s">
        <v>1461</v>
      </c>
      <c r="B238" s="299">
        <v>236</v>
      </c>
      <c r="C238" s="147"/>
      <c r="D238" s="527"/>
      <c r="E238" s="527"/>
      <c r="F238" s="527"/>
      <c r="G238" s="527"/>
      <c r="H238" s="299"/>
      <c r="I238" s="147"/>
    </row>
    <row r="239" spans="1:9" x14ac:dyDescent="0.25">
      <c r="A239" s="182" t="s">
        <v>1462</v>
      </c>
      <c r="B239" s="299">
        <v>237</v>
      </c>
      <c r="C239" s="147"/>
      <c r="D239" s="527"/>
      <c r="E239" s="527"/>
      <c r="F239" s="527"/>
      <c r="G239" s="527"/>
      <c r="H239" s="299"/>
      <c r="I239" s="147"/>
    </row>
    <row r="240" spans="1:9" x14ac:dyDescent="0.25">
      <c r="A240" s="182" t="s">
        <v>1463</v>
      </c>
      <c r="B240" s="299">
        <v>238</v>
      </c>
      <c r="C240" s="147"/>
      <c r="D240" s="527"/>
      <c r="E240" s="527"/>
      <c r="F240" s="527"/>
      <c r="G240" s="527"/>
      <c r="H240" s="299"/>
      <c r="I240" s="147"/>
    </row>
    <row r="241" spans="1:9" x14ac:dyDescent="0.25">
      <c r="A241" s="182" t="s">
        <v>1464</v>
      </c>
      <c r="B241" s="299">
        <v>239</v>
      </c>
      <c r="C241" s="147"/>
      <c r="D241" s="527"/>
      <c r="E241" s="527"/>
      <c r="F241" s="527"/>
      <c r="G241" s="527"/>
      <c r="H241" s="299"/>
      <c r="I241" s="147"/>
    </row>
    <row r="242" spans="1:9" x14ac:dyDescent="0.25">
      <c r="A242" s="182" t="s">
        <v>1465</v>
      </c>
      <c r="B242" s="299">
        <v>240</v>
      </c>
      <c r="C242" s="147"/>
      <c r="D242" s="527"/>
      <c r="E242" s="527"/>
      <c r="F242" s="527"/>
      <c r="G242" s="527"/>
      <c r="H242" s="299"/>
      <c r="I242" s="147"/>
    </row>
  </sheetData>
  <autoFilter ref="A2:I242"/>
  <phoneticPr fontId="16" type="noConversion"/>
  <dataValidations count="5">
    <dataValidation type="list" allowBlank="1" showInputMessage="1" showErrorMessage="1" sqref="F3:F242">
      <formula1>Type</formula1>
    </dataValidation>
    <dataValidation type="list" allowBlank="1" showInputMessage="1" showErrorMessage="1" sqref="E3:E242">
      <formula1>INV</formula1>
    </dataValidation>
    <dataValidation type="whole" operator="greaterThanOrEqual" allowBlank="1" showInputMessage="1" showErrorMessage="1" sqref="H3">
      <formula1>1</formula1>
    </dataValidation>
    <dataValidation type="decimal" allowBlank="1" showInputMessage="1" showErrorMessage="1" sqref="I3">
      <formula1>0</formula1>
      <formula2>1</formula2>
    </dataValidation>
    <dataValidation type="list" allowBlank="1" showInputMessage="1" showErrorMessage="1" sqref="G18 G12 G15 G27 G67 G69">
      <formula1>" "</formula1>
    </dataValidation>
  </dataValidations>
  <pageMargins left="0.7" right="0.7" top="0.75" bottom="0.75" header="0.3" footer="0.3"/>
  <pageSetup orientation="portrait" horizontalDpi="200" r:id="rId1"/>
  <legacy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'C:\UserFiles\Work\Project12 (ПКО)\ПО\trunk\МНС\ИО\[ПКО МНС ИО — копия.XLSM]Системный'!#REF!</xm:f>
          </x14:formula1>
          <xm:sqref>G77:G78 G16:G17</xm:sqref>
        </x14:dataValidation>
        <x14:dataValidation type="list" allowBlank="1" showInputMessage="1" showErrorMessage="1">
          <x14:formula1>
            <xm:f>Системный!AF3:AF3</xm:f>
          </x14:formula1>
          <xm:sqref>G19</xm:sqref>
        </x14:dataValidation>
        <x14:dataValidation type="list" allowBlank="1" showInputMessage="1" showErrorMessage="1">
          <x14:formula1>
            <xm:f>Системный!AF3:AF3</xm:f>
          </x14:formula1>
          <xm:sqref>G20</xm:sqref>
        </x14:dataValidation>
        <x14:dataValidation type="list" allowBlank="1" showInputMessage="1" showErrorMessage="1">
          <x14:formula1>
            <xm:f>Системный!AF3:AF3</xm:f>
          </x14:formula1>
          <xm:sqref>G21</xm:sqref>
        </x14:dataValidation>
        <x14:dataValidation type="list" allowBlank="1" showInputMessage="1" showErrorMessage="1">
          <x14:formula1>
            <xm:f>Системный!L3:L21</xm:f>
          </x14:formula1>
          <xm:sqref>G13</xm:sqref>
        </x14:dataValidation>
        <x14:dataValidation type="list" allowBlank="1" showInputMessage="1" showErrorMessage="1">
          <x14:formula1>
            <xm:f>Системный!L3:L22</xm:f>
          </x14:formula1>
          <xm:sqref>G14</xm:sqref>
        </x14:dataValidation>
        <x14:dataValidation type="list" allowBlank="1" showInputMessage="1" showErrorMessage="1">
          <x14:formula1>
            <xm:f>Системный!L3:L21</xm:f>
          </x14:formula1>
          <xm:sqref>G23:G26</xm:sqref>
        </x14:dataValidation>
        <x14:dataValidation type="list" allowBlank="1" showInputMessage="1" showErrorMessage="1">
          <x14:formula1>
            <xm:f>Системный!L3:L21</xm:f>
          </x14:formula1>
          <xm:sqref>G28</xm:sqref>
        </x14:dataValidation>
        <x14:dataValidation type="list" allowBlank="1" showInputMessage="1" showErrorMessage="1">
          <x14:formula1>
            <xm:f>Системный!L33:L51</xm:f>
          </x14:formula1>
          <xm:sqref>G58</xm:sqref>
        </x14:dataValidation>
        <x14:dataValidation type="list" allowBlank="1" showInputMessage="1" showErrorMessage="1">
          <x14:formula1>
            <xm:f>Системный!L23:L41</xm:f>
          </x14:formula1>
          <xm:sqref>G48</xm:sqref>
        </x14:dataValidation>
        <x14:dataValidation type="list" allowBlank="1" showInputMessage="1" showErrorMessage="1">
          <x14:formula1>
            <xm:f>Системный!L13:L31</xm:f>
          </x14:formula1>
          <xm:sqref>G38</xm:sqref>
        </x14:dataValidation>
        <x14:dataValidation type="list" allowBlank="1" showInputMessage="1" showErrorMessage="1">
          <x14:formula1>
            <xm:f>Системный!L3:L21</xm:f>
          </x14:formula1>
          <xm:sqref>G29</xm:sqref>
        </x14:dataValidation>
        <x14:dataValidation type="list" allowBlank="1" showInputMessage="1" showErrorMessage="1">
          <x14:formula1>
            <xm:f>Системный!L33:L51</xm:f>
          </x14:formula1>
          <xm:sqref>G59</xm:sqref>
        </x14:dataValidation>
        <x14:dataValidation type="list" allowBlank="1" showInputMessage="1" showErrorMessage="1">
          <x14:formula1>
            <xm:f>Системный!L23:L41</xm:f>
          </x14:formula1>
          <xm:sqref>G49</xm:sqref>
        </x14:dataValidation>
        <x14:dataValidation type="list" allowBlank="1" showInputMessage="1" showErrorMessage="1">
          <x14:formula1>
            <xm:f>Системный!L13:L31</xm:f>
          </x14:formula1>
          <xm:sqref>G39</xm:sqref>
        </x14:dataValidation>
        <x14:dataValidation type="list" allowBlank="1" showInputMessage="1" showErrorMessage="1">
          <x14:formula1>
            <xm:f>Системный!L3:L21</xm:f>
          </x14:formula1>
          <xm:sqref>G30</xm:sqref>
        </x14:dataValidation>
        <x14:dataValidation type="list" allowBlank="1" showInputMessage="1" showErrorMessage="1">
          <x14:formula1>
            <xm:f>Системный!L33:L51</xm:f>
          </x14:formula1>
          <xm:sqref>G60</xm:sqref>
        </x14:dataValidation>
        <x14:dataValidation type="list" allowBlank="1" showInputMessage="1" showErrorMessage="1">
          <x14:formula1>
            <xm:f>Системный!L23:L41</xm:f>
          </x14:formula1>
          <xm:sqref>G50</xm:sqref>
        </x14:dataValidation>
        <x14:dataValidation type="list" allowBlank="1" showInputMessage="1" showErrorMessage="1">
          <x14:formula1>
            <xm:f>Системный!L13:L31</xm:f>
          </x14:formula1>
          <xm:sqref>G40</xm:sqref>
        </x14:dataValidation>
        <x14:dataValidation type="list" allowBlank="1" showInputMessage="1" showErrorMessage="1">
          <x14:formula1>
            <xm:f>Системный!L3:L21</xm:f>
          </x14:formula1>
          <xm:sqref>G31</xm:sqref>
        </x14:dataValidation>
        <x14:dataValidation type="list" allowBlank="1" showInputMessage="1" showErrorMessage="1">
          <x14:formula1>
            <xm:f>Системный!L33:L51</xm:f>
          </x14:formula1>
          <xm:sqref>G61</xm:sqref>
        </x14:dataValidation>
        <x14:dataValidation type="list" allowBlank="1" showInputMessage="1" showErrorMessage="1">
          <x14:formula1>
            <xm:f>Системный!L23:L41</xm:f>
          </x14:formula1>
          <xm:sqref>G51</xm:sqref>
        </x14:dataValidation>
        <x14:dataValidation type="list" allowBlank="1" showInputMessage="1" showErrorMessage="1">
          <x14:formula1>
            <xm:f>Системный!L13:L31</xm:f>
          </x14:formula1>
          <xm:sqref>G41</xm:sqref>
        </x14:dataValidation>
        <x14:dataValidation type="list" allowBlank="1" showInputMessage="1" showErrorMessage="1">
          <x14:formula1>
            <xm:f>Системный!L2:L20</xm:f>
          </x14:formula1>
          <xm:sqref>G32</xm:sqref>
        </x14:dataValidation>
        <x14:dataValidation type="list" allowBlank="1" showInputMessage="1" showErrorMessage="1">
          <x14:formula1>
            <xm:f>Системный!L32:L50</xm:f>
          </x14:formula1>
          <xm:sqref>G62</xm:sqref>
        </x14:dataValidation>
        <x14:dataValidation type="list" allowBlank="1" showInputMessage="1" showErrorMessage="1">
          <x14:formula1>
            <xm:f>Системный!L22:L40</xm:f>
          </x14:formula1>
          <xm:sqref>G52</xm:sqref>
        </x14:dataValidation>
        <x14:dataValidation type="list" allowBlank="1" showInputMessage="1" showErrorMessage="1">
          <x14:formula1>
            <xm:f>Системный!L12:L30</xm:f>
          </x14:formula1>
          <xm:sqref>G42</xm:sqref>
        </x14:dataValidation>
        <x14:dataValidation type="list" allowBlank="1" showInputMessage="1" showErrorMessage="1">
          <x14:formula1>
            <xm:f>Системный!W65:W1048576</xm:f>
          </x14:formula1>
          <xm:sqref>G33:G37</xm:sqref>
        </x14:dataValidation>
        <x14:dataValidation type="list" allowBlank="1" showInputMessage="1" showErrorMessage="1">
          <x14:formula1>
            <xm:f>Системный!W30:W95</xm:f>
          </x14:formula1>
          <xm:sqref>G63:G65</xm:sqref>
        </x14:dataValidation>
        <x14:dataValidation type="list" allowBlank="1" showInputMessage="1" showErrorMessage="1">
          <x14:formula1>
            <xm:f>Системный!W20:W85</xm:f>
          </x14:formula1>
          <xm:sqref>G53:G55</xm:sqref>
        </x14:dataValidation>
        <x14:dataValidation type="list" allowBlank="1" showInputMessage="1" showErrorMessage="1">
          <x14:formula1>
            <xm:f>Системный!W10:W75</xm:f>
          </x14:formula1>
          <xm:sqref>G43:G45</xm:sqref>
        </x14:dataValidation>
        <x14:dataValidation type="list" allowBlank="1" showInputMessage="1" showErrorMessage="1">
          <x14:formula1>
            <xm:f>Системный!L3:L21</xm:f>
          </x14:formula1>
          <xm:sqref>G68</xm:sqref>
        </x14:dataValidation>
        <x14:dataValidation type="list" allowBlank="1" showInputMessage="1" showErrorMessage="1">
          <x14:formula1>
            <xm:f>Системный!Y3:Y24</xm:f>
          </x14:formula1>
          <xm:sqref>G70</xm:sqref>
        </x14:dataValidation>
        <x14:dataValidation type="list" allowBlank="1" showInputMessage="1" showErrorMessage="1">
          <x14:formula1>
            <xm:f>Системный!L3:L21</xm:f>
          </x14:formula1>
          <xm:sqref>G81</xm:sqref>
        </x14:dataValidation>
        <x14:dataValidation type="list" allowBlank="1" showInputMessage="1" showErrorMessage="1">
          <x14:formula1>
            <xm:f>Системный!L3:L21</xm:f>
          </x14:formula1>
          <xm:sqref>G82</xm:sqref>
        </x14:dataValidation>
        <x14:dataValidation type="list" allowBlank="1" showInputMessage="1" showErrorMessage="1">
          <x14:formula1>
            <xm:f>Системный!L3:L21</xm:f>
          </x14:formula1>
          <xm:sqref>G87</xm:sqref>
        </x14:dataValidation>
        <x14:dataValidation type="list" allowBlank="1" showInputMessage="1" showErrorMessage="1">
          <x14:formula1>
            <xm:f>Системный!L3:L21</xm:f>
          </x14:formula1>
          <xm:sqref>G88</xm:sqref>
        </x14:dataValidation>
        <x14:dataValidation type="list" allowBlank="1" showInputMessage="1" showErrorMessage="1">
          <x14:formula1>
            <xm:f>Системный!L3:L21</xm:f>
          </x14:formula1>
          <xm:sqref>G89</xm:sqref>
        </x14:dataValidation>
        <x14:dataValidation type="list" allowBlank="1" showInputMessage="1" showErrorMessage="1">
          <x14:formula1>
            <xm:f>Системный!L3:L21</xm:f>
          </x14:formula1>
          <xm:sqref>G90</xm:sqref>
        </x14:dataValidation>
        <x14:dataValidation type="list" allowBlank="1" showInputMessage="1" showErrorMessage="1">
          <x14:formula1>
            <xm:f>Системный!L3:L21</xm:f>
          </x14:formula1>
          <xm:sqref>G11</xm:sqref>
        </x14:dataValidation>
        <x14:dataValidation type="list" allowBlank="1" showInputMessage="1" showErrorMessage="1">
          <x14:formula1>
            <xm:f>Системный!Y3:Y24</xm:f>
          </x14:formula1>
          <xm:sqref>G71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Normal="100" workbookViewId="0">
      <pane xSplit="3" ySplit="2" topLeftCell="D45" activePane="bottomRight" state="frozen"/>
      <selection pane="topRight" activeCell="D1" sqref="D1"/>
      <selection pane="bottomLeft" activeCell="A3" sqref="A3"/>
      <selection pane="bottomRight" activeCell="G56" sqref="G56"/>
    </sheetView>
  </sheetViews>
  <sheetFormatPr defaultColWidth="9.140625" defaultRowHeight="15" x14ac:dyDescent="0.25"/>
  <cols>
    <col min="1" max="1" width="13.42578125" style="1" customWidth="1"/>
    <col min="2" max="2" width="12.28515625" style="3" customWidth="1"/>
    <col min="3" max="3" width="80.7109375" style="37" customWidth="1"/>
    <col min="4" max="4" width="13.28515625" style="37" customWidth="1"/>
    <col min="5" max="5" width="14.7109375" style="37" customWidth="1"/>
    <col min="6" max="6" width="16.7109375" style="37" customWidth="1"/>
    <col min="7" max="7" width="17.28515625" style="37" customWidth="1"/>
    <col min="8" max="8" width="17.5703125" style="1" customWidth="1"/>
    <col min="9" max="16384" width="9.140625" style="183"/>
  </cols>
  <sheetData>
    <row r="1" spans="1:8" ht="15.75" thickBot="1" x14ac:dyDescent="0.3"/>
    <row r="2" spans="1:8" ht="45.75" thickBot="1" x14ac:dyDescent="0.3">
      <c r="A2" s="16" t="s">
        <v>77</v>
      </c>
      <c r="B2" s="16" t="s">
        <v>0</v>
      </c>
      <c r="C2" s="397" t="s">
        <v>678</v>
      </c>
      <c r="D2" s="397" t="s">
        <v>679</v>
      </c>
      <c r="E2" s="396" t="s">
        <v>1570</v>
      </c>
      <c r="F2" s="396" t="s">
        <v>1571</v>
      </c>
      <c r="G2" s="396" t="s">
        <v>680</v>
      </c>
      <c r="H2" s="396" t="s">
        <v>1816</v>
      </c>
    </row>
    <row r="3" spans="1:8" x14ac:dyDescent="0.25">
      <c r="A3" s="477" t="s">
        <v>681</v>
      </c>
      <c r="B3" s="478">
        <v>1</v>
      </c>
      <c r="C3" s="530" t="s">
        <v>2145</v>
      </c>
      <c r="D3" s="476">
        <v>17</v>
      </c>
      <c r="E3" s="476">
        <v>4</v>
      </c>
      <c r="F3" s="476">
        <v>9</v>
      </c>
      <c r="G3" s="476">
        <v>1</v>
      </c>
      <c r="H3" s="203"/>
    </row>
    <row r="4" spans="1:8" x14ac:dyDescent="0.25">
      <c r="A4" s="139" t="s">
        <v>682</v>
      </c>
      <c r="B4" s="299">
        <v>2</v>
      </c>
      <c r="C4" s="530" t="s">
        <v>2146</v>
      </c>
      <c r="D4" s="476">
        <v>17</v>
      </c>
      <c r="E4" s="476">
        <v>3</v>
      </c>
      <c r="F4" s="476">
        <v>9</v>
      </c>
      <c r="G4" s="476">
        <v>1</v>
      </c>
      <c r="H4" s="203"/>
    </row>
    <row r="5" spans="1:8" x14ac:dyDescent="0.25">
      <c r="A5" s="139" t="s">
        <v>683</v>
      </c>
      <c r="B5" s="299">
        <v>3</v>
      </c>
      <c r="C5" s="530" t="s">
        <v>2147</v>
      </c>
      <c r="D5" s="476"/>
      <c r="E5" s="476"/>
      <c r="F5" s="476"/>
      <c r="G5" s="476"/>
      <c r="H5" s="203"/>
    </row>
    <row r="6" spans="1:8" x14ac:dyDescent="0.25">
      <c r="A6" s="139" t="s">
        <v>684</v>
      </c>
      <c r="B6" s="299">
        <v>4</v>
      </c>
      <c r="C6" s="530" t="s">
        <v>2148</v>
      </c>
      <c r="D6" s="476">
        <v>17</v>
      </c>
      <c r="E6" s="476">
        <v>19</v>
      </c>
      <c r="F6" s="476">
        <v>13</v>
      </c>
      <c r="G6" s="476">
        <v>1</v>
      </c>
      <c r="H6" s="203"/>
    </row>
    <row r="7" spans="1:8" x14ac:dyDescent="0.25">
      <c r="A7" s="139" t="s">
        <v>685</v>
      </c>
      <c r="B7" s="299">
        <v>5</v>
      </c>
      <c r="C7" s="137" t="s">
        <v>43</v>
      </c>
      <c r="D7" s="476"/>
      <c r="E7" s="476"/>
      <c r="F7" s="476"/>
      <c r="G7" s="476"/>
      <c r="H7" s="203"/>
    </row>
    <row r="8" spans="1:8" x14ac:dyDescent="0.25">
      <c r="A8" s="139" t="s">
        <v>686</v>
      </c>
      <c r="B8" s="299">
        <v>6</v>
      </c>
      <c r="C8" s="137" t="s">
        <v>43</v>
      </c>
      <c r="D8" s="476"/>
      <c r="E8" s="476"/>
      <c r="F8" s="476"/>
      <c r="G8" s="476"/>
      <c r="H8" s="203"/>
    </row>
    <row r="9" spans="1:8" x14ac:dyDescent="0.25">
      <c r="A9" s="139" t="s">
        <v>687</v>
      </c>
      <c r="B9" s="299">
        <v>7</v>
      </c>
      <c r="C9" s="530" t="s">
        <v>2149</v>
      </c>
      <c r="D9" s="476">
        <v>17</v>
      </c>
      <c r="E9" s="476">
        <v>4</v>
      </c>
      <c r="F9" s="476">
        <v>9</v>
      </c>
      <c r="G9" s="476">
        <v>2</v>
      </c>
      <c r="H9" s="203"/>
    </row>
    <row r="10" spans="1:8" x14ac:dyDescent="0.25">
      <c r="A10" s="139" t="s">
        <v>688</v>
      </c>
      <c r="B10" s="299">
        <v>8</v>
      </c>
      <c r="C10" s="530" t="s">
        <v>2150</v>
      </c>
      <c r="D10" s="476">
        <v>17</v>
      </c>
      <c r="E10" s="476">
        <v>3</v>
      </c>
      <c r="F10" s="476">
        <v>9</v>
      </c>
      <c r="G10" s="476">
        <v>2</v>
      </c>
      <c r="H10" s="203"/>
    </row>
    <row r="11" spans="1:8" x14ac:dyDescent="0.25">
      <c r="A11" s="139" t="s">
        <v>689</v>
      </c>
      <c r="B11" s="299">
        <v>9</v>
      </c>
      <c r="C11" s="530" t="s">
        <v>2151</v>
      </c>
      <c r="D11" s="476"/>
      <c r="E11" s="476"/>
      <c r="F11" s="476"/>
      <c r="G11" s="476"/>
      <c r="H11" s="203"/>
    </row>
    <row r="12" spans="1:8" x14ac:dyDescent="0.25">
      <c r="A12" s="139" t="s">
        <v>690</v>
      </c>
      <c r="B12" s="299">
        <v>10</v>
      </c>
      <c r="C12" s="530" t="s">
        <v>2152</v>
      </c>
      <c r="D12" s="476">
        <v>17</v>
      </c>
      <c r="E12" s="476">
        <v>19</v>
      </c>
      <c r="F12" s="476">
        <v>13</v>
      </c>
      <c r="G12" s="476">
        <v>2</v>
      </c>
      <c r="H12" s="203"/>
    </row>
    <row r="13" spans="1:8" x14ac:dyDescent="0.25">
      <c r="A13" s="139" t="s">
        <v>691</v>
      </c>
      <c r="B13" s="299">
        <v>11</v>
      </c>
      <c r="C13" s="137" t="s">
        <v>43</v>
      </c>
      <c r="D13" s="476"/>
      <c r="E13" s="476"/>
      <c r="F13" s="476"/>
      <c r="G13" s="476"/>
      <c r="H13" s="203"/>
    </row>
    <row r="14" spans="1:8" x14ac:dyDescent="0.25">
      <c r="A14" s="139" t="s">
        <v>692</v>
      </c>
      <c r="B14" s="299">
        <v>12</v>
      </c>
      <c r="C14" s="137" t="s">
        <v>43</v>
      </c>
      <c r="D14" s="476"/>
      <c r="E14" s="476"/>
      <c r="F14" s="476"/>
      <c r="G14" s="476"/>
      <c r="H14" s="203"/>
    </row>
    <row r="15" spans="1:8" x14ac:dyDescent="0.25">
      <c r="A15" s="139" t="s">
        <v>693</v>
      </c>
      <c r="B15" s="299">
        <v>13</v>
      </c>
      <c r="C15" s="530" t="s">
        <v>2581</v>
      </c>
      <c r="D15" s="476">
        <v>17</v>
      </c>
      <c r="E15" s="476">
        <v>4</v>
      </c>
      <c r="F15" s="476">
        <v>9</v>
      </c>
      <c r="G15" s="476">
        <v>3</v>
      </c>
      <c r="H15" s="203"/>
    </row>
    <row r="16" spans="1:8" x14ac:dyDescent="0.25">
      <c r="A16" s="139" t="s">
        <v>694</v>
      </c>
      <c r="B16" s="299">
        <v>14</v>
      </c>
      <c r="C16" s="530" t="s">
        <v>2582</v>
      </c>
      <c r="D16" s="476">
        <v>17</v>
      </c>
      <c r="E16" s="476">
        <v>3</v>
      </c>
      <c r="F16" s="476">
        <v>9</v>
      </c>
      <c r="G16" s="476">
        <v>3</v>
      </c>
      <c r="H16" s="203"/>
    </row>
    <row r="17" spans="1:8" x14ac:dyDescent="0.25">
      <c r="A17" s="139" t="s">
        <v>695</v>
      </c>
      <c r="B17" s="299">
        <v>15</v>
      </c>
      <c r="C17" s="530" t="s">
        <v>2583</v>
      </c>
      <c r="D17" s="476"/>
      <c r="E17" s="476"/>
      <c r="F17" s="476"/>
      <c r="G17" s="476"/>
      <c r="H17" s="203"/>
    </row>
    <row r="18" spans="1:8" x14ac:dyDescent="0.25">
      <c r="A18" s="139" t="s">
        <v>696</v>
      </c>
      <c r="B18" s="299">
        <v>16</v>
      </c>
      <c r="C18" s="530" t="s">
        <v>2584</v>
      </c>
      <c r="D18" s="476">
        <v>17</v>
      </c>
      <c r="E18" s="476">
        <v>19</v>
      </c>
      <c r="F18" s="476">
        <v>13</v>
      </c>
      <c r="G18" s="476">
        <v>3</v>
      </c>
      <c r="H18" s="203"/>
    </row>
    <row r="19" spans="1:8" x14ac:dyDescent="0.25">
      <c r="A19" s="139" t="s">
        <v>697</v>
      </c>
      <c r="B19" s="299">
        <v>17</v>
      </c>
      <c r="C19" s="137" t="s">
        <v>43</v>
      </c>
      <c r="D19" s="476"/>
      <c r="E19" s="476"/>
      <c r="F19" s="476"/>
      <c r="G19" s="476"/>
      <c r="H19" s="203"/>
    </row>
    <row r="20" spans="1:8" x14ac:dyDescent="0.25">
      <c r="A20" s="139" t="s">
        <v>698</v>
      </c>
      <c r="B20" s="299">
        <v>18</v>
      </c>
      <c r="C20" s="137" t="s">
        <v>43</v>
      </c>
      <c r="D20" s="476"/>
      <c r="E20" s="476"/>
      <c r="F20" s="476"/>
      <c r="G20" s="476"/>
      <c r="H20" s="203"/>
    </row>
    <row r="21" spans="1:8" x14ac:dyDescent="0.25">
      <c r="A21" s="139" t="s">
        <v>699</v>
      </c>
      <c r="B21" s="299">
        <v>19</v>
      </c>
      <c r="C21" s="530" t="s">
        <v>2585</v>
      </c>
      <c r="D21" s="476">
        <v>17</v>
      </c>
      <c r="E21" s="476">
        <v>4</v>
      </c>
      <c r="F21" s="476">
        <v>9</v>
      </c>
      <c r="G21" s="476">
        <v>4</v>
      </c>
      <c r="H21" s="203"/>
    </row>
    <row r="22" spans="1:8" x14ac:dyDescent="0.25">
      <c r="A22" s="139" t="s">
        <v>700</v>
      </c>
      <c r="B22" s="299">
        <v>20</v>
      </c>
      <c r="C22" s="530" t="s">
        <v>2586</v>
      </c>
      <c r="D22" s="476">
        <v>17</v>
      </c>
      <c r="E22" s="476">
        <v>3</v>
      </c>
      <c r="F22" s="476">
        <v>9</v>
      </c>
      <c r="G22" s="476">
        <v>4</v>
      </c>
      <c r="H22" s="203"/>
    </row>
    <row r="23" spans="1:8" x14ac:dyDescent="0.25">
      <c r="A23" s="139" t="s">
        <v>701</v>
      </c>
      <c r="B23" s="299">
        <v>21</v>
      </c>
      <c r="C23" s="530" t="s">
        <v>2587</v>
      </c>
      <c r="D23" s="476"/>
      <c r="E23" s="476"/>
      <c r="F23" s="476"/>
      <c r="G23" s="476"/>
      <c r="H23" s="203"/>
    </row>
    <row r="24" spans="1:8" x14ac:dyDescent="0.25">
      <c r="A24" s="139" t="s">
        <v>702</v>
      </c>
      <c r="B24" s="299">
        <v>22</v>
      </c>
      <c r="C24" s="530" t="s">
        <v>2588</v>
      </c>
      <c r="D24" s="476">
        <v>17</v>
      </c>
      <c r="E24" s="476">
        <v>19</v>
      </c>
      <c r="F24" s="476">
        <v>13</v>
      </c>
      <c r="G24" s="476">
        <v>4</v>
      </c>
      <c r="H24" s="203"/>
    </row>
    <row r="25" spans="1:8" x14ac:dyDescent="0.25">
      <c r="A25" s="139" t="s">
        <v>703</v>
      </c>
      <c r="B25" s="299">
        <v>23</v>
      </c>
      <c r="C25" s="137" t="s">
        <v>43</v>
      </c>
      <c r="D25" s="476"/>
      <c r="E25" s="476"/>
      <c r="F25" s="476"/>
      <c r="G25" s="476"/>
      <c r="H25" s="203"/>
    </row>
    <row r="26" spans="1:8" x14ac:dyDescent="0.25">
      <c r="A26" s="139" t="s">
        <v>704</v>
      </c>
      <c r="B26" s="299">
        <v>24</v>
      </c>
      <c r="C26" s="137" t="s">
        <v>43</v>
      </c>
      <c r="D26" s="476"/>
      <c r="E26" s="476"/>
      <c r="F26" s="476"/>
      <c r="G26" s="476"/>
      <c r="H26" s="203"/>
    </row>
    <row r="27" spans="1:8" x14ac:dyDescent="0.25">
      <c r="A27" s="139" t="s">
        <v>705</v>
      </c>
      <c r="B27" s="299">
        <v>25</v>
      </c>
      <c r="C27" s="137" t="s">
        <v>43</v>
      </c>
      <c r="D27" s="476"/>
      <c r="E27" s="476"/>
      <c r="F27" s="476"/>
      <c r="G27" s="476"/>
      <c r="H27" s="203"/>
    </row>
    <row r="28" spans="1:8" x14ac:dyDescent="0.25">
      <c r="A28" s="139" t="s">
        <v>706</v>
      </c>
      <c r="B28" s="299">
        <v>26</v>
      </c>
      <c r="C28" s="530" t="s">
        <v>1968</v>
      </c>
      <c r="D28" s="476">
        <v>24</v>
      </c>
      <c r="E28" s="476">
        <v>15</v>
      </c>
      <c r="F28" s="476">
        <v>13</v>
      </c>
      <c r="G28" s="476">
        <v>1</v>
      </c>
      <c r="H28" s="203">
        <v>1</v>
      </c>
    </row>
    <row r="29" spans="1:8" x14ac:dyDescent="0.25">
      <c r="A29" s="139" t="s">
        <v>707</v>
      </c>
      <c r="B29" s="299">
        <v>27</v>
      </c>
      <c r="C29" s="530" t="s">
        <v>1960</v>
      </c>
      <c r="D29" s="476">
        <v>24</v>
      </c>
      <c r="E29" s="476">
        <v>5</v>
      </c>
      <c r="F29" s="476">
        <v>9</v>
      </c>
      <c r="G29" s="476">
        <v>1</v>
      </c>
      <c r="H29" s="203">
        <v>1</v>
      </c>
    </row>
    <row r="30" spans="1:8" x14ac:dyDescent="0.25">
      <c r="A30" s="139" t="s">
        <v>708</v>
      </c>
      <c r="B30" s="299">
        <v>28</v>
      </c>
      <c r="C30" s="530" t="s">
        <v>2026</v>
      </c>
      <c r="D30" s="476">
        <v>24</v>
      </c>
      <c r="E30" s="476">
        <v>5</v>
      </c>
      <c r="F30" s="476">
        <v>13</v>
      </c>
      <c r="G30" s="476">
        <v>1</v>
      </c>
      <c r="H30" s="203">
        <v>1</v>
      </c>
    </row>
    <row r="31" spans="1:8" x14ac:dyDescent="0.25">
      <c r="A31" s="139" t="s">
        <v>709</v>
      </c>
      <c r="B31" s="299">
        <v>29</v>
      </c>
      <c r="C31" s="137" t="s">
        <v>43</v>
      </c>
      <c r="D31" s="476"/>
      <c r="E31" s="476"/>
      <c r="F31" s="476"/>
      <c r="G31" s="476"/>
      <c r="H31" s="203"/>
    </row>
    <row r="32" spans="1:8" x14ac:dyDescent="0.25">
      <c r="A32" s="139" t="s">
        <v>710</v>
      </c>
      <c r="B32" s="299">
        <v>30</v>
      </c>
      <c r="C32" s="137" t="s">
        <v>43</v>
      </c>
      <c r="D32" s="476"/>
      <c r="E32" s="476"/>
      <c r="F32" s="476"/>
      <c r="G32" s="476"/>
      <c r="H32" s="203"/>
    </row>
    <row r="33" spans="1:12" x14ac:dyDescent="0.25">
      <c r="A33" s="139" t="s">
        <v>711</v>
      </c>
      <c r="B33" s="299">
        <v>31</v>
      </c>
      <c r="C33" s="530" t="s">
        <v>1961</v>
      </c>
      <c r="D33" s="476">
        <v>11</v>
      </c>
      <c r="E33" s="476">
        <v>3</v>
      </c>
      <c r="F33" s="476">
        <v>9</v>
      </c>
      <c r="G33" s="476">
        <v>65535</v>
      </c>
      <c r="H33" s="203"/>
    </row>
    <row r="34" spans="1:12" x14ac:dyDescent="0.25">
      <c r="A34" s="139" t="s">
        <v>712</v>
      </c>
      <c r="B34" s="299">
        <v>32</v>
      </c>
      <c r="C34" s="137" t="s">
        <v>43</v>
      </c>
      <c r="D34" s="476"/>
      <c r="E34" s="476"/>
      <c r="F34" s="476"/>
      <c r="G34" s="476"/>
      <c r="H34" s="203"/>
    </row>
    <row r="35" spans="1:12" x14ac:dyDescent="0.25">
      <c r="A35" s="139" t="s">
        <v>713</v>
      </c>
      <c r="B35" s="299">
        <v>33</v>
      </c>
      <c r="C35" s="531" t="s">
        <v>2153</v>
      </c>
      <c r="D35" s="476">
        <v>24</v>
      </c>
      <c r="E35" s="476">
        <v>12</v>
      </c>
      <c r="F35" s="476">
        <v>9</v>
      </c>
      <c r="G35" s="476">
        <v>1</v>
      </c>
      <c r="H35" s="203"/>
    </row>
    <row r="36" spans="1:12" x14ac:dyDescent="0.25">
      <c r="A36" s="139" t="s">
        <v>714</v>
      </c>
      <c r="B36" s="299">
        <v>34</v>
      </c>
      <c r="C36" s="531" t="s">
        <v>2154</v>
      </c>
      <c r="D36" s="476">
        <v>24</v>
      </c>
      <c r="E36" s="476">
        <v>13</v>
      </c>
      <c r="F36" s="476">
        <v>9</v>
      </c>
      <c r="G36" s="476">
        <v>1</v>
      </c>
      <c r="H36" s="203"/>
    </row>
    <row r="37" spans="1:12" x14ac:dyDescent="0.25">
      <c r="A37" s="139" t="s">
        <v>715</v>
      </c>
      <c r="B37" s="299">
        <v>35</v>
      </c>
      <c r="C37" s="530" t="s">
        <v>2226</v>
      </c>
      <c r="D37" s="476">
        <v>23</v>
      </c>
      <c r="E37" s="476">
        <v>3</v>
      </c>
      <c r="F37" s="476">
        <v>9</v>
      </c>
      <c r="G37" s="476">
        <v>1</v>
      </c>
      <c r="H37" s="203"/>
    </row>
    <row r="38" spans="1:12" x14ac:dyDescent="0.25">
      <c r="A38" s="139" t="s">
        <v>716</v>
      </c>
      <c r="B38" s="299">
        <v>36</v>
      </c>
      <c r="C38" s="530" t="s">
        <v>2227</v>
      </c>
      <c r="D38" s="476">
        <v>23</v>
      </c>
      <c r="E38" s="476">
        <v>4</v>
      </c>
      <c r="F38" s="476">
        <v>9</v>
      </c>
      <c r="G38" s="476">
        <v>1</v>
      </c>
      <c r="H38" s="203"/>
    </row>
    <row r="39" spans="1:12" x14ac:dyDescent="0.25">
      <c r="A39" s="139" t="s">
        <v>717</v>
      </c>
      <c r="B39" s="299">
        <v>37</v>
      </c>
      <c r="C39" s="530" t="s">
        <v>2228</v>
      </c>
      <c r="D39" s="476">
        <v>23</v>
      </c>
      <c r="E39" s="476">
        <v>3</v>
      </c>
      <c r="F39" s="476">
        <v>9</v>
      </c>
      <c r="G39" s="476">
        <v>2</v>
      </c>
      <c r="H39" s="203"/>
    </row>
    <row r="40" spans="1:12" x14ac:dyDescent="0.25">
      <c r="A40" s="139" t="s">
        <v>718</v>
      </c>
      <c r="B40" s="299">
        <v>38</v>
      </c>
      <c r="C40" s="530" t="s">
        <v>2229</v>
      </c>
      <c r="D40" s="476">
        <v>23</v>
      </c>
      <c r="E40" s="476">
        <v>4</v>
      </c>
      <c r="F40" s="476">
        <v>9</v>
      </c>
      <c r="G40" s="476">
        <v>2</v>
      </c>
      <c r="H40" s="203"/>
    </row>
    <row r="41" spans="1:12" x14ac:dyDescent="0.25">
      <c r="A41" s="139" t="s">
        <v>719</v>
      </c>
      <c r="B41" s="299">
        <v>39</v>
      </c>
      <c r="C41" s="530" t="s">
        <v>2230</v>
      </c>
      <c r="D41" s="476">
        <v>23</v>
      </c>
      <c r="E41" s="476">
        <v>3</v>
      </c>
      <c r="F41" s="476">
        <v>9</v>
      </c>
      <c r="G41" s="476">
        <v>3</v>
      </c>
      <c r="H41" s="203"/>
    </row>
    <row r="42" spans="1:12" x14ac:dyDescent="0.25">
      <c r="A42" s="139" t="s">
        <v>720</v>
      </c>
      <c r="B42" s="299">
        <v>40</v>
      </c>
      <c r="C42" s="530" t="s">
        <v>2231</v>
      </c>
      <c r="D42" s="476">
        <v>23</v>
      </c>
      <c r="E42" s="476">
        <v>4</v>
      </c>
      <c r="F42" s="476">
        <v>9</v>
      </c>
      <c r="G42" s="476">
        <v>3</v>
      </c>
      <c r="H42" s="203"/>
      <c r="J42" s="200"/>
      <c r="K42" s="216"/>
      <c r="L42" s="200"/>
    </row>
    <row r="43" spans="1:12" x14ac:dyDescent="0.25">
      <c r="A43" s="139" t="s">
        <v>721</v>
      </c>
      <c r="B43" s="299">
        <v>41</v>
      </c>
      <c r="C43" s="137" t="s">
        <v>43</v>
      </c>
      <c r="D43" s="476"/>
      <c r="E43" s="476"/>
      <c r="F43" s="476"/>
      <c r="G43" s="476"/>
      <c r="H43" s="203"/>
      <c r="J43" s="200"/>
      <c r="K43" s="216"/>
      <c r="L43" s="200"/>
    </row>
    <row r="44" spans="1:12" x14ac:dyDescent="0.25">
      <c r="A44" s="139" t="s">
        <v>722</v>
      </c>
      <c r="B44" s="299">
        <v>42</v>
      </c>
      <c r="C44" s="137" t="s">
        <v>43</v>
      </c>
      <c r="D44" s="476"/>
      <c r="E44" s="476"/>
      <c r="F44" s="476"/>
      <c r="G44" s="476"/>
      <c r="H44" s="203"/>
    </row>
    <row r="45" spans="1:12" x14ac:dyDescent="0.25">
      <c r="A45" s="139" t="s">
        <v>723</v>
      </c>
      <c r="B45" s="299">
        <v>43</v>
      </c>
      <c r="C45" s="137" t="s">
        <v>43</v>
      </c>
      <c r="D45" s="476"/>
      <c r="E45" s="476"/>
      <c r="F45" s="476"/>
      <c r="G45" s="476"/>
      <c r="H45" s="203"/>
    </row>
    <row r="46" spans="1:12" x14ac:dyDescent="0.25">
      <c r="A46" s="139" t="s">
        <v>724</v>
      </c>
      <c r="B46" s="299">
        <v>44</v>
      </c>
      <c r="C46" s="137" t="s">
        <v>43</v>
      </c>
      <c r="D46" s="476"/>
      <c r="E46" s="476"/>
      <c r="F46" s="476"/>
      <c r="G46" s="476"/>
      <c r="H46" s="203"/>
    </row>
    <row r="47" spans="1:12" x14ac:dyDescent="0.25">
      <c r="A47" s="139" t="s">
        <v>725</v>
      </c>
      <c r="B47" s="299">
        <v>45</v>
      </c>
      <c r="C47" s="137" t="s">
        <v>43</v>
      </c>
      <c r="D47" s="476"/>
      <c r="E47" s="476"/>
      <c r="F47" s="476"/>
      <c r="G47" s="476"/>
      <c r="H47" s="203"/>
    </row>
    <row r="48" spans="1:12" x14ac:dyDescent="0.25">
      <c r="A48" s="139" t="s">
        <v>726</v>
      </c>
      <c r="B48" s="299">
        <v>46</v>
      </c>
      <c r="C48" s="137" t="s">
        <v>43</v>
      </c>
      <c r="D48" s="476"/>
      <c r="E48" s="476"/>
      <c r="F48" s="476"/>
      <c r="G48" s="476"/>
      <c r="H48" s="203"/>
    </row>
    <row r="49" spans="1:8" x14ac:dyDescent="0.25">
      <c r="A49" s="139" t="s">
        <v>727</v>
      </c>
      <c r="B49" s="299">
        <v>47</v>
      </c>
      <c r="C49" s="137" t="s">
        <v>43</v>
      </c>
      <c r="D49" s="476"/>
      <c r="E49" s="476"/>
      <c r="F49" s="476"/>
      <c r="G49" s="476"/>
      <c r="H49" s="203"/>
    </row>
    <row r="50" spans="1:8" x14ac:dyDescent="0.25">
      <c r="A50" s="139" t="s">
        <v>728</v>
      </c>
      <c r="B50" s="299">
        <v>48</v>
      </c>
      <c r="C50" s="137" t="s">
        <v>43</v>
      </c>
      <c r="D50" s="476"/>
      <c r="E50" s="476"/>
      <c r="F50" s="476"/>
      <c r="G50" s="476"/>
      <c r="H50" s="203"/>
    </row>
    <row r="51" spans="1:8" x14ac:dyDescent="0.25">
      <c r="A51" s="139" t="s">
        <v>729</v>
      </c>
      <c r="B51" s="299">
        <v>49</v>
      </c>
      <c r="C51" s="137" t="s">
        <v>43</v>
      </c>
      <c r="D51" s="476"/>
      <c r="E51" s="476"/>
      <c r="F51" s="476"/>
      <c r="G51" s="476"/>
      <c r="H51" s="203"/>
    </row>
    <row r="52" spans="1:8" x14ac:dyDescent="0.25">
      <c r="A52" s="139" t="s">
        <v>730</v>
      </c>
      <c r="B52" s="299">
        <v>50</v>
      </c>
      <c r="C52" s="137" t="s">
        <v>43</v>
      </c>
      <c r="D52" s="476"/>
      <c r="E52" s="476"/>
      <c r="F52" s="476"/>
      <c r="G52" s="476"/>
      <c r="H52" s="203"/>
    </row>
    <row r="53" spans="1:8" ht="25.5" x14ac:dyDescent="0.25">
      <c r="A53" s="139" t="s">
        <v>731</v>
      </c>
      <c r="B53" s="299">
        <v>51</v>
      </c>
      <c r="C53" s="530" t="s">
        <v>2236</v>
      </c>
      <c r="D53" s="476">
        <v>11</v>
      </c>
      <c r="E53" s="476">
        <v>12</v>
      </c>
      <c r="F53" s="476">
        <v>13</v>
      </c>
      <c r="G53" s="476">
        <v>27</v>
      </c>
      <c r="H53" s="475"/>
    </row>
    <row r="54" spans="1:8" ht="25.5" x14ac:dyDescent="0.25">
      <c r="A54" s="139" t="s">
        <v>732</v>
      </c>
      <c r="B54" s="299">
        <v>52</v>
      </c>
      <c r="C54" s="530" t="s">
        <v>2237</v>
      </c>
      <c r="D54" s="476">
        <v>11</v>
      </c>
      <c r="E54" s="476">
        <v>11</v>
      </c>
      <c r="F54" s="476">
        <v>13</v>
      </c>
      <c r="G54" s="476">
        <v>27</v>
      </c>
      <c r="H54" s="475"/>
    </row>
    <row r="55" spans="1:8" x14ac:dyDescent="0.25">
      <c r="A55" s="139" t="s">
        <v>733</v>
      </c>
      <c r="B55" s="299">
        <v>53</v>
      </c>
      <c r="C55" s="137" t="s">
        <v>43</v>
      </c>
      <c r="D55" s="476"/>
      <c r="E55" s="476"/>
      <c r="F55" s="476"/>
      <c r="G55" s="476"/>
      <c r="H55" s="203"/>
    </row>
    <row r="56" spans="1:8" x14ac:dyDescent="0.25">
      <c r="A56" s="139" t="s">
        <v>734</v>
      </c>
      <c r="B56" s="299">
        <v>54</v>
      </c>
      <c r="C56" s="530" t="str">
        <f ca="1">IF(G56="","Резерв",CONCATENATE(INDIRECT(ADDRESS(3+G56,2,1,0,"ЗДВ"),FALSE)," открыть по ТМ"))</f>
        <v>Приёмная задвижка №036.1.1 открыть по ТМ</v>
      </c>
      <c r="D56" s="476">
        <v>20</v>
      </c>
      <c r="E56" s="476">
        <v>7</v>
      </c>
      <c r="F56" s="476">
        <v>10</v>
      </c>
      <c r="G56" s="476">
        <v>1</v>
      </c>
      <c r="H56" s="203"/>
    </row>
    <row r="57" spans="1:8" x14ac:dyDescent="0.25">
      <c r="A57" s="139" t="s">
        <v>735</v>
      </c>
      <c r="B57" s="299">
        <v>55</v>
      </c>
      <c r="C57" s="530" t="str">
        <f ca="1">IF(G57="","Резерв",CONCATENATE(INDIRECT(ADDRESS(3+G57,2,1,0,"ЗДВ"),FALSE)," закрыть по ТМ"))</f>
        <v>Приёмная задвижка №036.1.1 закрыть по ТМ</v>
      </c>
      <c r="D57" s="476">
        <v>20</v>
      </c>
      <c r="E57" s="476">
        <v>8</v>
      </c>
      <c r="F57" s="476">
        <v>10</v>
      </c>
      <c r="G57" s="476">
        <v>1</v>
      </c>
      <c r="H57" s="203"/>
    </row>
    <row r="58" spans="1:8" x14ac:dyDescent="0.25">
      <c r="A58" s="139" t="s">
        <v>736</v>
      </c>
      <c r="B58" s="299">
        <v>56</v>
      </c>
      <c r="C58" s="530" t="str">
        <f ca="1">IF(G58="","Резерв",CONCATENATE(INDIRECT(ADDRESS(3+G58,2,1,0,"ЗДВ"),FALSE)," стоп по ТМ"))</f>
        <v>Приёмная задвижка №036.1.1 стоп по ТМ</v>
      </c>
      <c r="D58" s="476">
        <v>20</v>
      </c>
      <c r="E58" s="476">
        <v>9</v>
      </c>
      <c r="F58" s="476">
        <v>10</v>
      </c>
      <c r="G58" s="476">
        <v>1</v>
      </c>
      <c r="H58" s="203"/>
    </row>
    <row r="59" spans="1:8" x14ac:dyDescent="0.25">
      <c r="A59" s="139" t="s">
        <v>737</v>
      </c>
      <c r="B59" s="299">
        <v>57</v>
      </c>
      <c r="C59" s="530" t="str">
        <f ca="1">IF(G59="","Резерв",CONCATENATE(INDIRECT(ADDRESS(3+G59,2,1,0,"ЗДВ"),FALSE)," открыть от ЦСПА"))</f>
        <v>Приёмная задвижка №036.1.1 открыть от ЦСПА</v>
      </c>
      <c r="D59" s="476">
        <v>20</v>
      </c>
      <c r="E59" s="476">
        <v>7</v>
      </c>
      <c r="F59" s="476">
        <v>13</v>
      </c>
      <c r="G59" s="476">
        <v>1</v>
      </c>
      <c r="H59" s="203"/>
    </row>
    <row r="60" spans="1:8" x14ac:dyDescent="0.25">
      <c r="A60" s="139" t="s">
        <v>738</v>
      </c>
      <c r="B60" s="299">
        <v>58</v>
      </c>
      <c r="C60" s="530" t="str">
        <f ca="1">IF(G60="","Резерв",CONCATENATE(INDIRECT(ADDRESS(3+G60,2,1,0,"ЗДВ"),FALSE)," закрыть от ЦСПА"))</f>
        <v>Приёмная задвижка №036.1.1 закрыть от ЦСПА</v>
      </c>
      <c r="D60" s="476">
        <v>20</v>
      </c>
      <c r="E60" s="476">
        <v>8</v>
      </c>
      <c r="F60" s="476">
        <v>13</v>
      </c>
      <c r="G60" s="476">
        <v>1</v>
      </c>
      <c r="H60" s="203"/>
    </row>
    <row r="61" spans="1:8" x14ac:dyDescent="0.25">
      <c r="A61" s="139" t="s">
        <v>739</v>
      </c>
      <c r="B61" s="299">
        <v>59</v>
      </c>
      <c r="C61" s="530" t="str">
        <f ca="1">IF(G61="","Резерв",CONCATENATE(INDIRECT(ADDRESS(3+G61,2,1,0,"ЗДВ"),FALSE)," стоп от ЦСПА"))</f>
        <v>Приёмная задвижка №036.1.1 стоп от ЦСПА</v>
      </c>
      <c r="D61" s="476">
        <v>20</v>
      </c>
      <c r="E61" s="476">
        <v>9</v>
      </c>
      <c r="F61" s="476">
        <v>13</v>
      </c>
      <c r="G61" s="476">
        <v>1</v>
      </c>
      <c r="H61" s="203"/>
    </row>
    <row r="62" spans="1:8" x14ac:dyDescent="0.25">
      <c r="A62" s="139" t="s">
        <v>740</v>
      </c>
      <c r="B62" s="299">
        <v>60</v>
      </c>
      <c r="C62" s="530" t="s">
        <v>43</v>
      </c>
      <c r="D62" s="476"/>
      <c r="E62" s="476"/>
      <c r="F62" s="476"/>
      <c r="G62" s="476"/>
      <c r="H62" s="203"/>
    </row>
    <row r="63" spans="1:8" x14ac:dyDescent="0.25">
      <c r="A63" s="139" t="s">
        <v>741</v>
      </c>
      <c r="B63" s="299">
        <v>61</v>
      </c>
      <c r="C63" s="530" t="s">
        <v>43</v>
      </c>
      <c r="D63" s="476"/>
      <c r="E63" s="476"/>
      <c r="F63" s="476"/>
      <c r="G63" s="476"/>
      <c r="H63" s="203"/>
    </row>
    <row r="64" spans="1:8" x14ac:dyDescent="0.25">
      <c r="A64" s="139" t="s">
        <v>742</v>
      </c>
      <c r="B64" s="299">
        <v>62</v>
      </c>
      <c r="C64" s="530" t="s">
        <v>43</v>
      </c>
      <c r="D64" s="476"/>
      <c r="E64" s="476"/>
      <c r="F64" s="476"/>
      <c r="G64" s="476"/>
      <c r="H64" s="203"/>
    </row>
    <row r="65" spans="1:8" x14ac:dyDescent="0.25">
      <c r="A65" s="139" t="s">
        <v>743</v>
      </c>
      <c r="B65" s="299">
        <v>63</v>
      </c>
      <c r="C65" s="530" t="str">
        <f ca="1">IF(G65="","Резерв",CONCATENATE(INDIRECT(ADDRESS(3+G65,2,1,0,"ЗДВ"),FALSE)," открыть по ТМ"))</f>
        <v>Выкидная задвижка №036.1.2 открыть по ТМ</v>
      </c>
      <c r="D65" s="476">
        <v>20</v>
      </c>
      <c r="E65" s="476">
        <v>7</v>
      </c>
      <c r="F65" s="476">
        <v>10</v>
      </c>
      <c r="G65" s="476">
        <v>2</v>
      </c>
      <c r="H65" s="203"/>
    </row>
    <row r="66" spans="1:8" x14ac:dyDescent="0.25">
      <c r="A66" s="139" t="s">
        <v>744</v>
      </c>
      <c r="B66" s="299">
        <v>64</v>
      </c>
      <c r="C66" s="530" t="str">
        <f ca="1">IF(G66="","Резерв",CONCATENATE(INDIRECT(ADDRESS(3+G66,2,1,0,"ЗДВ"),FALSE)," закрыть по ТМ"))</f>
        <v>Выкидная задвижка №036.1.2 закрыть по ТМ</v>
      </c>
      <c r="D66" s="476">
        <v>20</v>
      </c>
      <c r="E66" s="476">
        <v>8</v>
      </c>
      <c r="F66" s="476">
        <v>10</v>
      </c>
      <c r="G66" s="476">
        <v>2</v>
      </c>
      <c r="H66" s="203"/>
    </row>
    <row r="67" spans="1:8" x14ac:dyDescent="0.25">
      <c r="A67" s="139" t="s">
        <v>745</v>
      </c>
      <c r="B67" s="299">
        <v>65</v>
      </c>
      <c r="C67" s="530" t="str">
        <f ca="1">IF(G67="","Резерв",CONCATENATE(INDIRECT(ADDRESS(3+G67,2,1,0,"ЗДВ"),FALSE)," стоп по ТМ"))</f>
        <v>Выкидная задвижка №036.1.2 стоп по ТМ</v>
      </c>
      <c r="D67" s="476">
        <v>20</v>
      </c>
      <c r="E67" s="476">
        <v>9</v>
      </c>
      <c r="F67" s="476">
        <v>10</v>
      </c>
      <c r="G67" s="476">
        <v>2</v>
      </c>
      <c r="H67" s="203"/>
    </row>
    <row r="68" spans="1:8" x14ac:dyDescent="0.25">
      <c r="A68" s="139" t="s">
        <v>746</v>
      </c>
      <c r="B68" s="299">
        <v>66</v>
      </c>
      <c r="C68" s="530" t="str">
        <f ca="1">IF(G68="","Резерв",CONCATENATE(INDIRECT(ADDRESS(3+G68,2,1,0,"ЗДВ"),FALSE)," открыть от ЦСПА"))</f>
        <v>Выкидная задвижка №036.1.2 открыть от ЦСПА</v>
      </c>
      <c r="D68" s="476">
        <v>20</v>
      </c>
      <c r="E68" s="476">
        <v>7</v>
      </c>
      <c r="F68" s="476">
        <v>13</v>
      </c>
      <c r="G68" s="476">
        <v>2</v>
      </c>
      <c r="H68" s="203"/>
    </row>
    <row r="69" spans="1:8" x14ac:dyDescent="0.25">
      <c r="A69" s="139" t="s">
        <v>747</v>
      </c>
      <c r="B69" s="299">
        <v>67</v>
      </c>
      <c r="C69" s="530" t="str">
        <f ca="1">IF(G69="","Резерв",CONCATENATE(INDIRECT(ADDRESS(3+G69,2,1,0,"ЗДВ"),FALSE)," закрыть от ЦСПА"))</f>
        <v>Выкидная задвижка №036.1.2 закрыть от ЦСПА</v>
      </c>
      <c r="D69" s="476">
        <v>20</v>
      </c>
      <c r="E69" s="476">
        <v>8</v>
      </c>
      <c r="F69" s="476">
        <v>13</v>
      </c>
      <c r="G69" s="476">
        <v>2</v>
      </c>
      <c r="H69" s="203"/>
    </row>
    <row r="70" spans="1:8" x14ac:dyDescent="0.25">
      <c r="A70" s="139" t="s">
        <v>748</v>
      </c>
      <c r="B70" s="299">
        <v>68</v>
      </c>
      <c r="C70" s="530" t="str">
        <f ca="1">IF(G70="","Резерв",CONCATENATE(INDIRECT(ADDRESS(3+G70,2,1,0,"ЗДВ"),FALSE)," стоп от ЦСПА"))</f>
        <v>Выкидная задвижка №036.1.2 стоп от ЦСПА</v>
      </c>
      <c r="D70" s="476">
        <v>20</v>
      </c>
      <c r="E70" s="476">
        <v>9</v>
      </c>
      <c r="F70" s="476">
        <v>13</v>
      </c>
      <c r="G70" s="476">
        <v>2</v>
      </c>
      <c r="H70" s="203"/>
    </row>
    <row r="71" spans="1:8" x14ac:dyDescent="0.25">
      <c r="A71" s="139" t="s">
        <v>749</v>
      </c>
      <c r="B71" s="299">
        <v>69</v>
      </c>
      <c r="C71" s="530" t="s">
        <v>43</v>
      </c>
      <c r="D71" s="476"/>
      <c r="E71" s="476"/>
      <c r="F71" s="476"/>
      <c r="G71" s="476"/>
      <c r="H71" s="203"/>
    </row>
    <row r="72" spans="1:8" x14ac:dyDescent="0.25">
      <c r="A72" s="139" t="s">
        <v>750</v>
      </c>
      <c r="B72" s="299">
        <v>70</v>
      </c>
      <c r="C72" s="530" t="s">
        <v>43</v>
      </c>
      <c r="D72" s="476"/>
      <c r="E72" s="476"/>
      <c r="F72" s="476"/>
      <c r="G72" s="476"/>
      <c r="H72" s="203"/>
    </row>
    <row r="73" spans="1:8" x14ac:dyDescent="0.25">
      <c r="A73" s="139" t="s">
        <v>751</v>
      </c>
      <c r="B73" s="299">
        <v>71</v>
      </c>
      <c r="C73" s="530" t="s">
        <v>43</v>
      </c>
      <c r="D73" s="476"/>
      <c r="E73" s="476"/>
      <c r="F73" s="476"/>
      <c r="G73" s="476"/>
      <c r="H73" s="203"/>
    </row>
    <row r="74" spans="1:8" x14ac:dyDescent="0.25">
      <c r="A74" s="139" t="s">
        <v>752</v>
      </c>
      <c r="B74" s="299">
        <v>72</v>
      </c>
      <c r="C74" s="530" t="str">
        <f ca="1">IF(G74="","Резерв",CONCATENATE(INDIRECT(ADDRESS(3+G74,2,1,0,"ЗДВ"),FALSE)," открыть по ТМ"))</f>
        <v>Приёмная задвижка №036.2.1 открыть по ТМ</v>
      </c>
      <c r="D74" s="476">
        <v>20</v>
      </c>
      <c r="E74" s="476">
        <v>7</v>
      </c>
      <c r="F74" s="476">
        <v>10</v>
      </c>
      <c r="G74" s="476">
        <v>3</v>
      </c>
      <c r="H74" s="203"/>
    </row>
    <row r="75" spans="1:8" x14ac:dyDescent="0.25">
      <c r="A75" s="139" t="s">
        <v>753</v>
      </c>
      <c r="B75" s="299">
        <v>73</v>
      </c>
      <c r="C75" s="530" t="str">
        <f ca="1">IF(G75="","Резерв",CONCATENATE(INDIRECT(ADDRESS(3+G75,2,1,0,"ЗДВ"),FALSE)," закрыть по ТМ"))</f>
        <v>Приёмная задвижка №036.2.1 закрыть по ТМ</v>
      </c>
      <c r="D75" s="476">
        <v>20</v>
      </c>
      <c r="E75" s="476">
        <v>8</v>
      </c>
      <c r="F75" s="476">
        <v>10</v>
      </c>
      <c r="G75" s="476">
        <v>3</v>
      </c>
      <c r="H75" s="203"/>
    </row>
    <row r="76" spans="1:8" x14ac:dyDescent="0.25">
      <c r="A76" s="139" t="s">
        <v>754</v>
      </c>
      <c r="B76" s="299">
        <v>74</v>
      </c>
      <c r="C76" s="530" t="str">
        <f ca="1">IF(G76="","Резерв",CONCATENATE(INDIRECT(ADDRESS(3+G76,2,1,0,"ЗДВ"),FALSE)," стоп по ТМ"))</f>
        <v>Приёмная задвижка №036.2.1 стоп по ТМ</v>
      </c>
      <c r="D76" s="476">
        <v>20</v>
      </c>
      <c r="E76" s="476">
        <v>9</v>
      </c>
      <c r="F76" s="476">
        <v>10</v>
      </c>
      <c r="G76" s="476">
        <v>3</v>
      </c>
      <c r="H76" s="203"/>
    </row>
    <row r="77" spans="1:8" x14ac:dyDescent="0.25">
      <c r="A77" s="139" t="s">
        <v>755</v>
      </c>
      <c r="B77" s="299">
        <v>75</v>
      </c>
      <c r="C77" s="530" t="str">
        <f ca="1">IF(G77="","Резерв",CONCATENATE(INDIRECT(ADDRESS(3+G77,2,1,0,"ЗДВ"),FALSE)," открыть от ЦСПА"))</f>
        <v>Приёмная задвижка №036.2.1 открыть от ЦСПА</v>
      </c>
      <c r="D77" s="476">
        <v>20</v>
      </c>
      <c r="E77" s="476">
        <v>7</v>
      </c>
      <c r="F77" s="476">
        <v>13</v>
      </c>
      <c r="G77" s="476">
        <v>3</v>
      </c>
      <c r="H77" s="203"/>
    </row>
    <row r="78" spans="1:8" x14ac:dyDescent="0.25">
      <c r="A78" s="139" t="s">
        <v>756</v>
      </c>
      <c r="B78" s="299">
        <v>76</v>
      </c>
      <c r="C78" s="530" t="str">
        <f ca="1">IF(G78="","Резерв",CONCATENATE(INDIRECT(ADDRESS(3+G78,2,1,0,"ЗДВ"),FALSE)," закрыть от ЦСПА"))</f>
        <v>Приёмная задвижка №036.2.1 закрыть от ЦСПА</v>
      </c>
      <c r="D78" s="476">
        <v>20</v>
      </c>
      <c r="E78" s="476">
        <v>8</v>
      </c>
      <c r="F78" s="476">
        <v>13</v>
      </c>
      <c r="G78" s="476">
        <v>3</v>
      </c>
      <c r="H78" s="203"/>
    </row>
    <row r="79" spans="1:8" x14ac:dyDescent="0.25">
      <c r="A79" s="139" t="s">
        <v>757</v>
      </c>
      <c r="B79" s="299">
        <v>77</v>
      </c>
      <c r="C79" s="530" t="str">
        <f ca="1">IF(G79="","Резерв",CONCATENATE(INDIRECT(ADDRESS(3+G79,2,1,0,"ЗДВ"),FALSE)," стоп от ЦСПА"))</f>
        <v>Приёмная задвижка №036.2.1 стоп от ЦСПА</v>
      </c>
      <c r="D79" s="476">
        <v>20</v>
      </c>
      <c r="E79" s="476">
        <v>9</v>
      </c>
      <c r="F79" s="476">
        <v>13</v>
      </c>
      <c r="G79" s="476">
        <v>3</v>
      </c>
      <c r="H79" s="203"/>
    </row>
    <row r="80" spans="1:8" x14ac:dyDescent="0.25">
      <c r="A80" s="139" t="s">
        <v>758</v>
      </c>
      <c r="B80" s="299">
        <v>78</v>
      </c>
      <c r="C80" s="530" t="s">
        <v>43</v>
      </c>
      <c r="D80" s="476"/>
      <c r="E80" s="476"/>
      <c r="F80" s="476"/>
      <c r="G80" s="476"/>
      <c r="H80" s="203"/>
    </row>
    <row r="81" spans="1:8" x14ac:dyDescent="0.25">
      <c r="A81" s="139" t="s">
        <v>759</v>
      </c>
      <c r="B81" s="299">
        <v>79</v>
      </c>
      <c r="C81" s="530" t="s">
        <v>43</v>
      </c>
      <c r="D81" s="476"/>
      <c r="E81" s="476"/>
      <c r="F81" s="476"/>
      <c r="G81" s="476"/>
      <c r="H81" s="203"/>
    </row>
    <row r="82" spans="1:8" x14ac:dyDescent="0.25">
      <c r="A82" s="139" t="s">
        <v>760</v>
      </c>
      <c r="B82" s="299">
        <v>80</v>
      </c>
      <c r="C82" s="530" t="s">
        <v>43</v>
      </c>
      <c r="D82" s="476"/>
      <c r="E82" s="476"/>
      <c r="F82" s="476"/>
      <c r="G82" s="476"/>
      <c r="H82" s="203"/>
    </row>
    <row r="83" spans="1:8" x14ac:dyDescent="0.25">
      <c r="A83" s="139" t="s">
        <v>761</v>
      </c>
      <c r="B83" s="299">
        <v>81</v>
      </c>
      <c r="C83" s="530" t="str">
        <f ca="1">IF(G83="","Резерв",CONCATENATE(INDIRECT(ADDRESS(3+G83,2,1,0,"ЗДВ"),FALSE)," открыть по ТМ"))</f>
        <v>Выкидная задвижка №036.2.2 открыть по ТМ</v>
      </c>
      <c r="D83" s="476">
        <v>20</v>
      </c>
      <c r="E83" s="476">
        <v>7</v>
      </c>
      <c r="F83" s="476">
        <v>10</v>
      </c>
      <c r="G83" s="476">
        <v>4</v>
      </c>
      <c r="H83" s="203"/>
    </row>
    <row r="84" spans="1:8" x14ac:dyDescent="0.25">
      <c r="A84" s="139" t="s">
        <v>762</v>
      </c>
      <c r="B84" s="299">
        <v>82</v>
      </c>
      <c r="C84" s="530" t="str">
        <f ca="1">IF(G84="","Резерв",CONCATENATE(INDIRECT(ADDRESS(3+G84,2,1,0,"ЗДВ"),FALSE)," закрыть по ТМ"))</f>
        <v>Выкидная задвижка №036.2.2 закрыть по ТМ</v>
      </c>
      <c r="D84" s="476">
        <v>20</v>
      </c>
      <c r="E84" s="476">
        <v>8</v>
      </c>
      <c r="F84" s="476">
        <v>10</v>
      </c>
      <c r="G84" s="476">
        <v>4</v>
      </c>
      <c r="H84" s="203"/>
    </row>
    <row r="85" spans="1:8" x14ac:dyDescent="0.25">
      <c r="A85" s="139" t="s">
        <v>763</v>
      </c>
      <c r="B85" s="299">
        <v>83</v>
      </c>
      <c r="C85" s="530" t="str">
        <f ca="1">IF(G85="","Резерв",CONCATENATE(INDIRECT(ADDRESS(3+G85,2,1,0,"ЗДВ"),FALSE)," стоп по ТМ"))</f>
        <v>Выкидная задвижка №036.2.2 стоп по ТМ</v>
      </c>
      <c r="D85" s="476">
        <v>20</v>
      </c>
      <c r="E85" s="476">
        <v>9</v>
      </c>
      <c r="F85" s="476">
        <v>10</v>
      </c>
      <c r="G85" s="476">
        <v>4</v>
      </c>
      <c r="H85" s="203"/>
    </row>
    <row r="86" spans="1:8" x14ac:dyDescent="0.25">
      <c r="A86" s="139" t="s">
        <v>764</v>
      </c>
      <c r="B86" s="299">
        <v>84</v>
      </c>
      <c r="C86" s="530" t="str">
        <f ca="1">IF(G86="","Резерв",CONCATENATE(INDIRECT(ADDRESS(3+G86,2,1,0,"ЗДВ"),FALSE)," открыть от ЦСПА"))</f>
        <v>Выкидная задвижка №036.2.2 открыть от ЦСПА</v>
      </c>
      <c r="D86" s="476">
        <v>20</v>
      </c>
      <c r="E86" s="476">
        <v>7</v>
      </c>
      <c r="F86" s="476">
        <v>13</v>
      </c>
      <c r="G86" s="476">
        <v>4</v>
      </c>
      <c r="H86" s="203"/>
    </row>
    <row r="87" spans="1:8" x14ac:dyDescent="0.25">
      <c r="A87" s="139" t="s">
        <v>765</v>
      </c>
      <c r="B87" s="299">
        <v>85</v>
      </c>
      <c r="C87" s="530" t="str">
        <f ca="1">IF(G87="","Резерв",CONCATENATE(INDIRECT(ADDRESS(3+G87,2,1,0,"ЗДВ"),FALSE)," закрыть от ЦСПА"))</f>
        <v>Выкидная задвижка №036.2.2 закрыть от ЦСПА</v>
      </c>
      <c r="D87" s="476">
        <v>20</v>
      </c>
      <c r="E87" s="476">
        <v>8</v>
      </c>
      <c r="F87" s="476">
        <v>13</v>
      </c>
      <c r="G87" s="476">
        <v>4</v>
      </c>
      <c r="H87" s="203"/>
    </row>
    <row r="88" spans="1:8" x14ac:dyDescent="0.25">
      <c r="A88" s="139" t="s">
        <v>766</v>
      </c>
      <c r="B88" s="299">
        <v>86</v>
      </c>
      <c r="C88" s="530" t="str">
        <f ca="1">IF(G88="","Резерв",CONCATENATE(INDIRECT(ADDRESS(3+G88,2,1,0,"ЗДВ"),FALSE)," стоп от ЦСПА"))</f>
        <v>Выкидная задвижка №036.2.2 стоп от ЦСПА</v>
      </c>
      <c r="D88" s="476">
        <v>20</v>
      </c>
      <c r="E88" s="476">
        <v>9</v>
      </c>
      <c r="F88" s="476">
        <v>13</v>
      </c>
      <c r="G88" s="476">
        <v>4</v>
      </c>
      <c r="H88" s="203"/>
    </row>
    <row r="89" spans="1:8" x14ac:dyDescent="0.25">
      <c r="A89" s="139" t="s">
        <v>767</v>
      </c>
      <c r="B89" s="299">
        <v>87</v>
      </c>
      <c r="C89" s="530" t="s">
        <v>43</v>
      </c>
      <c r="D89" s="476"/>
      <c r="E89" s="476"/>
      <c r="F89" s="476"/>
      <c r="G89" s="476"/>
      <c r="H89" s="203"/>
    </row>
    <row r="90" spans="1:8" x14ac:dyDescent="0.25">
      <c r="A90" s="139" t="s">
        <v>768</v>
      </c>
      <c r="B90" s="299">
        <v>88</v>
      </c>
      <c r="C90" s="530" t="s">
        <v>43</v>
      </c>
      <c r="D90" s="476"/>
      <c r="E90" s="476"/>
      <c r="F90" s="476"/>
      <c r="G90" s="476"/>
      <c r="H90" s="203"/>
    </row>
    <row r="91" spans="1:8" x14ac:dyDescent="0.25">
      <c r="A91" s="139" t="s">
        <v>769</v>
      </c>
      <c r="B91" s="299">
        <v>89</v>
      </c>
      <c r="C91" s="530" t="s">
        <v>43</v>
      </c>
      <c r="D91" s="476"/>
      <c r="E91" s="476"/>
      <c r="F91" s="476"/>
      <c r="G91" s="476"/>
      <c r="H91" s="203"/>
    </row>
    <row r="92" spans="1:8" x14ac:dyDescent="0.25">
      <c r="A92" s="139" t="s">
        <v>770</v>
      </c>
      <c r="B92" s="299">
        <v>90</v>
      </c>
      <c r="C92" s="530" t="str">
        <f ca="1">IF(G92="","Резерв",CONCATENATE(INDIRECT(ADDRESS(3+G92,2,1,0,"ЗДВ"),FALSE)," открыть по ТМ"))</f>
        <v>Приёмная задвижка №036.3.1 открыть по ТМ</v>
      </c>
      <c r="D92" s="476">
        <v>20</v>
      </c>
      <c r="E92" s="476">
        <v>7</v>
      </c>
      <c r="F92" s="476">
        <v>10</v>
      </c>
      <c r="G92" s="476">
        <v>5</v>
      </c>
      <c r="H92" s="203"/>
    </row>
    <row r="93" spans="1:8" x14ac:dyDescent="0.25">
      <c r="A93" s="139" t="s">
        <v>771</v>
      </c>
      <c r="B93" s="299">
        <v>91</v>
      </c>
      <c r="C93" s="530" t="str">
        <f ca="1">IF(G93="","Резерв",CONCATENATE(INDIRECT(ADDRESS(3+G93,2,1,0,"ЗДВ"),FALSE)," закрыть по ТМ"))</f>
        <v>Приёмная задвижка №036.3.1 закрыть по ТМ</v>
      </c>
      <c r="D93" s="476">
        <v>20</v>
      </c>
      <c r="E93" s="476">
        <v>8</v>
      </c>
      <c r="F93" s="476">
        <v>10</v>
      </c>
      <c r="G93" s="476">
        <v>5</v>
      </c>
      <c r="H93" s="203"/>
    </row>
    <row r="94" spans="1:8" x14ac:dyDescent="0.25">
      <c r="A94" s="139" t="s">
        <v>772</v>
      </c>
      <c r="B94" s="299">
        <v>92</v>
      </c>
      <c r="C94" s="530" t="str">
        <f ca="1">IF(G94="","Резерв",CONCATENATE(INDIRECT(ADDRESS(3+G94,2,1,0,"ЗДВ"),FALSE)," стоп по ТМ"))</f>
        <v>Приёмная задвижка №036.3.1 стоп по ТМ</v>
      </c>
      <c r="D94" s="476">
        <v>20</v>
      </c>
      <c r="E94" s="476">
        <v>9</v>
      </c>
      <c r="F94" s="476">
        <v>10</v>
      </c>
      <c r="G94" s="476">
        <v>5</v>
      </c>
      <c r="H94" s="203"/>
    </row>
    <row r="95" spans="1:8" x14ac:dyDescent="0.25">
      <c r="A95" s="139" t="s">
        <v>773</v>
      </c>
      <c r="B95" s="299">
        <v>93</v>
      </c>
      <c r="C95" s="530" t="str">
        <f ca="1">IF(G95="","Резерв",CONCATENATE(INDIRECT(ADDRESS(3+G95,2,1,0,"ЗДВ"),FALSE)," открыть от ЦСПА"))</f>
        <v>Приёмная задвижка №036.3.1 открыть от ЦСПА</v>
      </c>
      <c r="D95" s="476">
        <v>20</v>
      </c>
      <c r="E95" s="476">
        <v>7</v>
      </c>
      <c r="F95" s="476">
        <v>13</v>
      </c>
      <c r="G95" s="476">
        <v>5</v>
      </c>
      <c r="H95" s="203"/>
    </row>
    <row r="96" spans="1:8" x14ac:dyDescent="0.25">
      <c r="A96" s="139" t="s">
        <v>774</v>
      </c>
      <c r="B96" s="299">
        <v>94</v>
      </c>
      <c r="C96" s="530" t="str">
        <f ca="1">IF(G96="","Резерв",CONCATENATE(INDIRECT(ADDRESS(3+G96,2,1,0,"ЗДВ"),FALSE)," закрыть от ЦСПА"))</f>
        <v>Приёмная задвижка №036.3.1 закрыть от ЦСПА</v>
      </c>
      <c r="D96" s="476">
        <v>20</v>
      </c>
      <c r="E96" s="476">
        <v>8</v>
      </c>
      <c r="F96" s="476">
        <v>13</v>
      </c>
      <c r="G96" s="476">
        <v>5</v>
      </c>
      <c r="H96" s="203"/>
    </row>
    <row r="97" spans="1:8" x14ac:dyDescent="0.25">
      <c r="A97" s="139" t="s">
        <v>775</v>
      </c>
      <c r="B97" s="299">
        <v>95</v>
      </c>
      <c r="C97" s="530" t="str">
        <f ca="1">IF(G97="","Резерв",CONCATENATE(INDIRECT(ADDRESS(3+G97,2,1,0,"ЗДВ"),FALSE)," стоп от ЦСПА"))</f>
        <v>Приёмная задвижка №036.3.1 стоп от ЦСПА</v>
      </c>
      <c r="D97" s="476">
        <v>20</v>
      </c>
      <c r="E97" s="476">
        <v>9</v>
      </c>
      <c r="F97" s="476">
        <v>13</v>
      </c>
      <c r="G97" s="476">
        <v>5</v>
      </c>
      <c r="H97" s="203"/>
    </row>
    <row r="98" spans="1:8" x14ac:dyDescent="0.25">
      <c r="A98" s="139" t="s">
        <v>776</v>
      </c>
      <c r="B98" s="299">
        <v>96</v>
      </c>
      <c r="C98" s="530" t="s">
        <v>43</v>
      </c>
      <c r="D98" s="476"/>
      <c r="E98" s="476"/>
      <c r="F98" s="476"/>
      <c r="G98" s="476"/>
      <c r="H98" s="203"/>
    </row>
    <row r="99" spans="1:8" x14ac:dyDescent="0.25">
      <c r="A99" s="139" t="s">
        <v>777</v>
      </c>
      <c r="B99" s="299">
        <v>97</v>
      </c>
      <c r="C99" s="530" t="s">
        <v>43</v>
      </c>
      <c r="D99" s="476"/>
      <c r="E99" s="476"/>
      <c r="F99" s="476"/>
      <c r="G99" s="476"/>
      <c r="H99" s="203"/>
    </row>
    <row r="100" spans="1:8" x14ac:dyDescent="0.25">
      <c r="A100" s="139" t="s">
        <v>778</v>
      </c>
      <c r="B100" s="299">
        <v>98</v>
      </c>
      <c r="C100" s="530" t="s">
        <v>43</v>
      </c>
      <c r="D100" s="476"/>
      <c r="E100" s="476"/>
      <c r="F100" s="476"/>
      <c r="G100" s="476"/>
      <c r="H100" s="203"/>
    </row>
    <row r="101" spans="1:8" x14ac:dyDescent="0.25">
      <c r="A101" s="139" t="s">
        <v>779</v>
      </c>
      <c r="B101" s="299">
        <v>99</v>
      </c>
      <c r="C101" s="530" t="str">
        <f ca="1">IF(G101="","Резерв",CONCATENATE(INDIRECT(ADDRESS(3+G101,2,1,0,"ЗДВ"),FALSE)," открыть по ТМ"))</f>
        <v>Выкидная задвижка №036.3.2 открыть по ТМ</v>
      </c>
      <c r="D101" s="476">
        <v>20</v>
      </c>
      <c r="E101" s="476">
        <v>7</v>
      </c>
      <c r="F101" s="476">
        <v>10</v>
      </c>
      <c r="G101" s="476">
        <v>6</v>
      </c>
      <c r="H101" s="203"/>
    </row>
    <row r="102" spans="1:8" x14ac:dyDescent="0.25">
      <c r="A102" s="139" t="s">
        <v>780</v>
      </c>
      <c r="B102" s="299">
        <v>100</v>
      </c>
      <c r="C102" s="530" t="str">
        <f ca="1">IF(G102="","Резерв",CONCATENATE(INDIRECT(ADDRESS(3+G102,2,1,0,"ЗДВ"),FALSE)," закрыть по ТМ"))</f>
        <v>Выкидная задвижка №036.3.2 закрыть по ТМ</v>
      </c>
      <c r="D102" s="476">
        <v>20</v>
      </c>
      <c r="E102" s="476">
        <v>8</v>
      </c>
      <c r="F102" s="476">
        <v>10</v>
      </c>
      <c r="G102" s="476">
        <v>6</v>
      </c>
      <c r="H102" s="203"/>
    </row>
    <row r="103" spans="1:8" x14ac:dyDescent="0.25">
      <c r="A103" s="139" t="s">
        <v>781</v>
      </c>
      <c r="B103" s="299">
        <v>101</v>
      </c>
      <c r="C103" s="530" t="str">
        <f ca="1">IF(G103="","Резерв",CONCATENATE(INDIRECT(ADDRESS(3+G103,2,1,0,"ЗДВ"),FALSE)," стоп по ТМ"))</f>
        <v>Выкидная задвижка №036.3.2 стоп по ТМ</v>
      </c>
      <c r="D103" s="476">
        <v>20</v>
      </c>
      <c r="E103" s="476">
        <v>9</v>
      </c>
      <c r="F103" s="476">
        <v>10</v>
      </c>
      <c r="G103" s="476">
        <v>6</v>
      </c>
      <c r="H103" s="203"/>
    </row>
    <row r="104" spans="1:8" x14ac:dyDescent="0.25">
      <c r="A104" s="139" t="s">
        <v>782</v>
      </c>
      <c r="B104" s="299">
        <v>102</v>
      </c>
      <c r="C104" s="530" t="str">
        <f ca="1">IF(G104="","Резерв",CONCATENATE(INDIRECT(ADDRESS(3+G104,2,1,0,"ЗДВ"),FALSE)," открыть от ЦСПА"))</f>
        <v>Выкидная задвижка №036.3.2 открыть от ЦСПА</v>
      </c>
      <c r="D104" s="476">
        <v>20</v>
      </c>
      <c r="E104" s="476">
        <v>7</v>
      </c>
      <c r="F104" s="476">
        <v>13</v>
      </c>
      <c r="G104" s="476">
        <v>6</v>
      </c>
      <c r="H104" s="203"/>
    </row>
    <row r="105" spans="1:8" x14ac:dyDescent="0.25">
      <c r="A105" s="139" t="s">
        <v>783</v>
      </c>
      <c r="B105" s="299">
        <v>103</v>
      </c>
      <c r="C105" s="530" t="str">
        <f ca="1">IF(G105="","Резерв",CONCATENATE(INDIRECT(ADDRESS(3+G105,2,1,0,"ЗДВ"),FALSE)," закрыть от ЦСПА"))</f>
        <v>Выкидная задвижка №036.3.2 закрыть от ЦСПА</v>
      </c>
      <c r="D105" s="476">
        <v>20</v>
      </c>
      <c r="E105" s="476">
        <v>8</v>
      </c>
      <c r="F105" s="476">
        <v>13</v>
      </c>
      <c r="G105" s="476">
        <v>6</v>
      </c>
      <c r="H105" s="203"/>
    </row>
    <row r="106" spans="1:8" x14ac:dyDescent="0.25">
      <c r="A106" s="139" t="s">
        <v>784</v>
      </c>
      <c r="B106" s="299">
        <v>104</v>
      </c>
      <c r="C106" s="530" t="str">
        <f ca="1">IF(G106="","Резерв",CONCATENATE(INDIRECT(ADDRESS(3+G106,2,1,0,"ЗДВ"),FALSE)," стоп от ЦСПА"))</f>
        <v>Выкидная задвижка №036.3.2 стоп от ЦСПА</v>
      </c>
      <c r="D106" s="476">
        <v>20</v>
      </c>
      <c r="E106" s="476">
        <v>9</v>
      </c>
      <c r="F106" s="476">
        <v>13</v>
      </c>
      <c r="G106" s="476">
        <v>6</v>
      </c>
      <c r="H106" s="203"/>
    </row>
    <row r="107" spans="1:8" x14ac:dyDescent="0.25">
      <c r="A107" s="139" t="s">
        <v>785</v>
      </c>
      <c r="B107" s="299">
        <v>105</v>
      </c>
      <c r="C107" s="530" t="s">
        <v>43</v>
      </c>
      <c r="D107" s="476"/>
      <c r="E107" s="476"/>
      <c r="F107" s="476"/>
      <c r="G107" s="476"/>
      <c r="H107" s="203"/>
    </row>
    <row r="108" spans="1:8" x14ac:dyDescent="0.25">
      <c r="A108" s="139" t="s">
        <v>786</v>
      </c>
      <c r="B108" s="299">
        <v>106</v>
      </c>
      <c r="C108" s="530" t="s">
        <v>43</v>
      </c>
      <c r="D108" s="476"/>
      <c r="E108" s="476"/>
      <c r="F108" s="476"/>
      <c r="G108" s="476"/>
      <c r="H108" s="203"/>
    </row>
    <row r="109" spans="1:8" x14ac:dyDescent="0.25">
      <c r="A109" s="139" t="s">
        <v>787</v>
      </c>
      <c r="B109" s="299">
        <v>107</v>
      </c>
      <c r="C109" s="530" t="s">
        <v>43</v>
      </c>
      <c r="D109" s="476"/>
      <c r="E109" s="476"/>
      <c r="F109" s="476"/>
      <c r="G109" s="476"/>
      <c r="H109" s="203"/>
    </row>
    <row r="110" spans="1:8" x14ac:dyDescent="0.25">
      <c r="A110" s="139" t="s">
        <v>788</v>
      </c>
      <c r="B110" s="299">
        <v>108</v>
      </c>
      <c r="C110" s="530" t="str">
        <f ca="1">IF(G110="","Резерв",CONCATENATE(INDIRECT(ADDRESS(3+G110,2,1,0,"ЗДВ"),FALSE)," открыть по ТМ"))</f>
        <v>Приёмная задвижка №036.4.1 открыть по ТМ</v>
      </c>
      <c r="D110" s="476">
        <v>20</v>
      </c>
      <c r="E110" s="476">
        <v>7</v>
      </c>
      <c r="F110" s="476">
        <v>10</v>
      </c>
      <c r="G110" s="476">
        <v>7</v>
      </c>
      <c r="H110" s="203"/>
    </row>
    <row r="111" spans="1:8" x14ac:dyDescent="0.25">
      <c r="A111" s="139" t="s">
        <v>789</v>
      </c>
      <c r="B111" s="299">
        <v>109</v>
      </c>
      <c r="C111" s="530" t="str">
        <f ca="1">IF(G111="","Резерв",CONCATENATE(INDIRECT(ADDRESS(3+G111,2,1,0,"ЗДВ"),FALSE)," закрыть по ТМ"))</f>
        <v>Приёмная задвижка №036.4.1 закрыть по ТМ</v>
      </c>
      <c r="D111" s="476">
        <v>20</v>
      </c>
      <c r="E111" s="476">
        <v>8</v>
      </c>
      <c r="F111" s="476">
        <v>10</v>
      </c>
      <c r="G111" s="476">
        <v>7</v>
      </c>
      <c r="H111" s="203"/>
    </row>
    <row r="112" spans="1:8" x14ac:dyDescent="0.25">
      <c r="A112" s="139" t="s">
        <v>790</v>
      </c>
      <c r="B112" s="299">
        <v>110</v>
      </c>
      <c r="C112" s="530" t="str">
        <f ca="1">IF(G112="","Резерв",CONCATENATE(INDIRECT(ADDRESS(3+G112,2,1,0,"ЗДВ"),FALSE)," стоп по ТМ"))</f>
        <v>Приёмная задвижка №036.4.1 стоп по ТМ</v>
      </c>
      <c r="D112" s="476">
        <v>20</v>
      </c>
      <c r="E112" s="476">
        <v>9</v>
      </c>
      <c r="F112" s="476">
        <v>10</v>
      </c>
      <c r="G112" s="476">
        <v>7</v>
      </c>
      <c r="H112" s="203"/>
    </row>
    <row r="113" spans="1:8" x14ac:dyDescent="0.25">
      <c r="A113" s="139" t="s">
        <v>791</v>
      </c>
      <c r="B113" s="299">
        <v>111</v>
      </c>
      <c r="C113" s="530" t="str">
        <f ca="1">IF(G113="","Резерв",CONCATENATE(INDIRECT(ADDRESS(3+G113,2,1,0,"ЗДВ"),FALSE)," открыть от ЦСПА"))</f>
        <v>Приёмная задвижка №036.4.1 открыть от ЦСПА</v>
      </c>
      <c r="D113" s="476">
        <v>20</v>
      </c>
      <c r="E113" s="476">
        <v>7</v>
      </c>
      <c r="F113" s="476">
        <v>13</v>
      </c>
      <c r="G113" s="476">
        <v>7</v>
      </c>
      <c r="H113" s="203"/>
    </row>
    <row r="114" spans="1:8" x14ac:dyDescent="0.25">
      <c r="A114" s="139" t="s">
        <v>792</v>
      </c>
      <c r="B114" s="299">
        <v>112</v>
      </c>
      <c r="C114" s="530" t="str">
        <f ca="1">IF(G114="","Резерв",CONCATENATE(INDIRECT(ADDRESS(3+G114,2,1,0,"ЗДВ"),FALSE)," закрыть от ЦСПА"))</f>
        <v>Приёмная задвижка №036.4.1 закрыть от ЦСПА</v>
      </c>
      <c r="D114" s="476">
        <v>20</v>
      </c>
      <c r="E114" s="476">
        <v>8</v>
      </c>
      <c r="F114" s="476">
        <v>13</v>
      </c>
      <c r="G114" s="476">
        <v>7</v>
      </c>
      <c r="H114" s="203"/>
    </row>
    <row r="115" spans="1:8" x14ac:dyDescent="0.25">
      <c r="A115" s="139" t="s">
        <v>793</v>
      </c>
      <c r="B115" s="299">
        <v>113</v>
      </c>
      <c r="C115" s="530" t="str">
        <f ca="1">IF(G115="","Резерв",CONCATENATE(INDIRECT(ADDRESS(3+G115,2,1,0,"ЗДВ"),FALSE)," стоп от ЦСПА"))</f>
        <v>Приёмная задвижка №036.4.1 стоп от ЦСПА</v>
      </c>
      <c r="D115" s="476">
        <v>20</v>
      </c>
      <c r="E115" s="476">
        <v>9</v>
      </c>
      <c r="F115" s="476">
        <v>13</v>
      </c>
      <c r="G115" s="476">
        <v>7</v>
      </c>
      <c r="H115" s="203"/>
    </row>
    <row r="116" spans="1:8" x14ac:dyDescent="0.25">
      <c r="A116" s="139" t="s">
        <v>794</v>
      </c>
      <c r="B116" s="299">
        <v>114</v>
      </c>
      <c r="C116" s="530" t="s">
        <v>43</v>
      </c>
      <c r="D116" s="476"/>
      <c r="E116" s="476"/>
      <c r="F116" s="476"/>
      <c r="G116" s="476"/>
      <c r="H116" s="203"/>
    </row>
    <row r="117" spans="1:8" x14ac:dyDescent="0.25">
      <c r="A117" s="139" t="s">
        <v>795</v>
      </c>
      <c r="B117" s="299">
        <v>115</v>
      </c>
      <c r="C117" s="530" t="s">
        <v>43</v>
      </c>
      <c r="D117" s="476"/>
      <c r="E117" s="476"/>
      <c r="F117" s="476"/>
      <c r="G117" s="476"/>
      <c r="H117" s="203"/>
    </row>
    <row r="118" spans="1:8" x14ac:dyDescent="0.25">
      <c r="A118" s="139" t="s">
        <v>796</v>
      </c>
      <c r="B118" s="299">
        <v>116</v>
      </c>
      <c r="C118" s="530" t="s">
        <v>43</v>
      </c>
      <c r="D118" s="476"/>
      <c r="E118" s="476"/>
      <c r="F118" s="476"/>
      <c r="G118" s="476"/>
      <c r="H118" s="203"/>
    </row>
    <row r="119" spans="1:8" x14ac:dyDescent="0.25">
      <c r="A119" s="139" t="s">
        <v>797</v>
      </c>
      <c r="B119" s="299">
        <v>117</v>
      </c>
      <c r="C119" s="530" t="str">
        <f ca="1">IF(G119="","Резерв",CONCATENATE(INDIRECT(ADDRESS(3+G119,2,1,0,"ЗДВ"),FALSE)," открыть по ТМ"))</f>
        <v>Выкидная задвижка №036.4.2 открыть по ТМ</v>
      </c>
      <c r="D119" s="476">
        <v>20</v>
      </c>
      <c r="E119" s="476">
        <v>7</v>
      </c>
      <c r="F119" s="476">
        <v>10</v>
      </c>
      <c r="G119" s="476">
        <v>8</v>
      </c>
      <c r="H119" s="203"/>
    </row>
    <row r="120" spans="1:8" x14ac:dyDescent="0.25">
      <c r="A120" s="139" t="s">
        <v>798</v>
      </c>
      <c r="B120" s="299">
        <v>118</v>
      </c>
      <c r="C120" s="530" t="str">
        <f ca="1">IF(G120="","Резерв",CONCATENATE(INDIRECT(ADDRESS(3+G120,2,1,0,"ЗДВ"),FALSE)," закрыть по ТМ"))</f>
        <v>Выкидная задвижка №036.4.2 закрыть по ТМ</v>
      </c>
      <c r="D120" s="476">
        <v>20</v>
      </c>
      <c r="E120" s="476">
        <v>8</v>
      </c>
      <c r="F120" s="476">
        <v>10</v>
      </c>
      <c r="G120" s="476">
        <v>8</v>
      </c>
      <c r="H120" s="203"/>
    </row>
    <row r="121" spans="1:8" x14ac:dyDescent="0.25">
      <c r="A121" s="139" t="s">
        <v>799</v>
      </c>
      <c r="B121" s="299">
        <v>119</v>
      </c>
      <c r="C121" s="530" t="str">
        <f ca="1">IF(G121="","Резерв",CONCATENATE(INDIRECT(ADDRESS(3+G121,2,1,0,"ЗДВ"),FALSE)," стоп по ТМ"))</f>
        <v>Выкидная задвижка №036.4.2 стоп по ТМ</v>
      </c>
      <c r="D121" s="476">
        <v>20</v>
      </c>
      <c r="E121" s="476">
        <v>9</v>
      </c>
      <c r="F121" s="476">
        <v>10</v>
      </c>
      <c r="G121" s="476">
        <v>8</v>
      </c>
      <c r="H121" s="203"/>
    </row>
    <row r="122" spans="1:8" x14ac:dyDescent="0.25">
      <c r="A122" s="139" t="s">
        <v>800</v>
      </c>
      <c r="B122" s="299">
        <v>120</v>
      </c>
      <c r="C122" s="530" t="str">
        <f ca="1">IF(G122="","Резерв",CONCATENATE(INDIRECT(ADDRESS(3+G122,2,1,0,"ЗДВ"),FALSE)," открыть от ЦСПА"))</f>
        <v>Выкидная задвижка №036.4.2 открыть от ЦСПА</v>
      </c>
      <c r="D122" s="476">
        <v>20</v>
      </c>
      <c r="E122" s="476">
        <v>7</v>
      </c>
      <c r="F122" s="476">
        <v>13</v>
      </c>
      <c r="G122" s="476">
        <v>8</v>
      </c>
      <c r="H122" s="203"/>
    </row>
    <row r="123" spans="1:8" x14ac:dyDescent="0.25">
      <c r="A123" s="139" t="s">
        <v>801</v>
      </c>
      <c r="B123" s="299">
        <v>121</v>
      </c>
      <c r="C123" s="530" t="str">
        <f ca="1">IF(G123="","Резерв",CONCATENATE(INDIRECT(ADDRESS(3+G123,2,1,0,"ЗДВ"),FALSE)," закрыть от ЦСПА"))</f>
        <v>Выкидная задвижка №036.4.2 закрыть от ЦСПА</v>
      </c>
      <c r="D123" s="476">
        <v>20</v>
      </c>
      <c r="E123" s="476">
        <v>8</v>
      </c>
      <c r="F123" s="476">
        <v>13</v>
      </c>
      <c r="G123" s="476">
        <v>8</v>
      </c>
      <c r="H123" s="203"/>
    </row>
    <row r="124" spans="1:8" x14ac:dyDescent="0.25">
      <c r="A124" s="139" t="s">
        <v>802</v>
      </c>
      <c r="B124" s="299">
        <v>122</v>
      </c>
      <c r="C124" s="530" t="str">
        <f ca="1">IF(G124="","Резерв",CONCATENATE(INDIRECT(ADDRESS(3+G124,2,1,0,"ЗДВ"),FALSE)," стоп от ЦСПА"))</f>
        <v>Выкидная задвижка №036.4.2 стоп от ЦСПА</v>
      </c>
      <c r="D124" s="476">
        <v>20</v>
      </c>
      <c r="E124" s="476">
        <v>9</v>
      </c>
      <c r="F124" s="476">
        <v>13</v>
      </c>
      <c r="G124" s="476">
        <v>8</v>
      </c>
      <c r="H124" s="203"/>
    </row>
    <row r="125" spans="1:8" x14ac:dyDescent="0.25">
      <c r="A125" s="139" t="s">
        <v>803</v>
      </c>
      <c r="B125" s="299">
        <v>123</v>
      </c>
      <c r="C125" s="530" t="s">
        <v>43</v>
      </c>
      <c r="D125" s="476"/>
      <c r="E125" s="476"/>
      <c r="F125" s="476"/>
      <c r="G125" s="476"/>
      <c r="H125" s="203"/>
    </row>
    <row r="126" spans="1:8" x14ac:dyDescent="0.25">
      <c r="A126" s="139" t="s">
        <v>804</v>
      </c>
      <c r="B126" s="299">
        <v>124</v>
      </c>
      <c r="C126" s="530" t="s">
        <v>43</v>
      </c>
      <c r="D126" s="476"/>
      <c r="E126" s="476"/>
      <c r="F126" s="476"/>
      <c r="G126" s="476"/>
      <c r="H126" s="203"/>
    </row>
    <row r="127" spans="1:8" x14ac:dyDescent="0.25">
      <c r="A127" s="139" t="s">
        <v>805</v>
      </c>
      <c r="B127" s="299">
        <v>125</v>
      </c>
      <c r="C127" s="530" t="s">
        <v>43</v>
      </c>
      <c r="D127" s="476"/>
      <c r="E127" s="476"/>
      <c r="F127" s="476"/>
      <c r="G127" s="476"/>
      <c r="H127" s="203"/>
    </row>
    <row r="128" spans="1:8" x14ac:dyDescent="0.25">
      <c r="A128" s="139" t="s">
        <v>806</v>
      </c>
      <c r="B128" s="299">
        <v>126</v>
      </c>
      <c r="C128" s="530" t="str">
        <f ca="1">IF(G128="","Резерв",CONCATENATE(INDIRECT(ADDRESS(3+G128,2,1,0,"ЗДВ"),FALSE)," открыть по ТМ"))</f>
        <v>Задвижка №007.1.1 открыть по ТМ</v>
      </c>
      <c r="D128" s="476">
        <v>20</v>
      </c>
      <c r="E128" s="476">
        <v>7</v>
      </c>
      <c r="F128" s="476">
        <v>10</v>
      </c>
      <c r="G128" s="476">
        <v>9</v>
      </c>
      <c r="H128" s="203"/>
    </row>
    <row r="129" spans="1:8" x14ac:dyDescent="0.25">
      <c r="A129" s="139" t="s">
        <v>807</v>
      </c>
      <c r="B129" s="299">
        <v>127</v>
      </c>
      <c r="C129" s="530" t="str">
        <f ca="1">IF(G129="","Резерв",CONCATENATE(INDIRECT(ADDRESS(3+G129,2,1,0,"ЗДВ"),FALSE)," закрыть по ТМ"))</f>
        <v>Задвижка №007.1.1 закрыть по ТМ</v>
      </c>
      <c r="D129" s="476">
        <v>20</v>
      </c>
      <c r="E129" s="476">
        <v>8</v>
      </c>
      <c r="F129" s="476">
        <v>10</v>
      </c>
      <c r="G129" s="476">
        <v>9</v>
      </c>
      <c r="H129" s="203"/>
    </row>
    <row r="130" spans="1:8" x14ac:dyDescent="0.25">
      <c r="A130" s="139" t="s">
        <v>808</v>
      </c>
      <c r="B130" s="299">
        <v>128</v>
      </c>
      <c r="C130" s="530" t="str">
        <f ca="1">IF(G130="","Резерв",CONCATENATE(INDIRECT(ADDRESS(3+G130,2,1,0,"ЗДВ"),FALSE)," стоп по ТМ"))</f>
        <v>Задвижка №007.1.1 стоп по ТМ</v>
      </c>
      <c r="D130" s="476">
        <v>20</v>
      </c>
      <c r="E130" s="476">
        <v>9</v>
      </c>
      <c r="F130" s="476">
        <v>10</v>
      </c>
      <c r="G130" s="476">
        <v>9</v>
      </c>
      <c r="H130" s="203"/>
    </row>
    <row r="131" spans="1:8" x14ac:dyDescent="0.25">
      <c r="A131" s="139" t="s">
        <v>809</v>
      </c>
      <c r="B131" s="299">
        <v>129</v>
      </c>
      <c r="C131" s="530" t="str">
        <f ca="1">IF(G131="","Резерв",CONCATENATE(INDIRECT(ADDRESS(3+G131,2,1,0,"ЗДВ"),FALSE)," открыть от ЦСПА"))</f>
        <v>Задвижка №007.1.1 открыть от ЦСПА</v>
      </c>
      <c r="D131" s="476">
        <v>20</v>
      </c>
      <c r="E131" s="476">
        <v>7</v>
      </c>
      <c r="F131" s="476">
        <v>13</v>
      </c>
      <c r="G131" s="476">
        <v>9</v>
      </c>
      <c r="H131" s="203"/>
    </row>
    <row r="132" spans="1:8" x14ac:dyDescent="0.25">
      <c r="A132" s="139" t="s">
        <v>810</v>
      </c>
      <c r="B132" s="299">
        <v>130</v>
      </c>
      <c r="C132" s="530" t="str">
        <f ca="1">IF(G132="","Резерв",CONCATENATE(INDIRECT(ADDRESS(3+G132,2,1,0,"ЗДВ"),FALSE)," закрыть от ЦСПА"))</f>
        <v>Задвижка №007.1.1 закрыть от ЦСПА</v>
      </c>
      <c r="D132" s="476">
        <v>20</v>
      </c>
      <c r="E132" s="476">
        <v>8</v>
      </c>
      <c r="F132" s="476">
        <v>13</v>
      </c>
      <c r="G132" s="476">
        <v>9</v>
      </c>
      <c r="H132" s="203"/>
    </row>
    <row r="133" spans="1:8" x14ac:dyDescent="0.25">
      <c r="A133" s="139" t="s">
        <v>811</v>
      </c>
      <c r="B133" s="299">
        <v>131</v>
      </c>
      <c r="C133" s="530" t="str">
        <f ca="1">IF(G133="","Резерв",CONCATENATE(INDIRECT(ADDRESS(3+G133,2,1,0,"ЗДВ"),FALSE)," стоп от ЦСПА"))</f>
        <v>Задвижка №007.1.1 стоп от ЦСПА</v>
      </c>
      <c r="D133" s="476">
        <v>20</v>
      </c>
      <c r="E133" s="476">
        <v>9</v>
      </c>
      <c r="F133" s="476">
        <v>13</v>
      </c>
      <c r="G133" s="476">
        <v>9</v>
      </c>
      <c r="H133" s="203"/>
    </row>
    <row r="134" spans="1:8" x14ac:dyDescent="0.25">
      <c r="A134" s="139" t="s">
        <v>812</v>
      </c>
      <c r="B134" s="299">
        <v>132</v>
      </c>
      <c r="C134" s="530" t="s">
        <v>43</v>
      </c>
      <c r="D134" s="476"/>
      <c r="E134" s="476"/>
      <c r="F134" s="476"/>
      <c r="G134" s="476"/>
      <c r="H134" s="203"/>
    </row>
    <row r="135" spans="1:8" x14ac:dyDescent="0.25">
      <c r="A135" s="139" t="s">
        <v>813</v>
      </c>
      <c r="B135" s="299">
        <v>133</v>
      </c>
      <c r="C135" s="530" t="s">
        <v>43</v>
      </c>
      <c r="D135" s="476"/>
      <c r="E135" s="476"/>
      <c r="F135" s="476"/>
      <c r="G135" s="476"/>
      <c r="H135" s="203"/>
    </row>
    <row r="136" spans="1:8" x14ac:dyDescent="0.25">
      <c r="A136" s="139" t="s">
        <v>814</v>
      </c>
      <c r="B136" s="299">
        <v>134</v>
      </c>
      <c r="C136" s="530" t="s">
        <v>43</v>
      </c>
      <c r="D136" s="476"/>
      <c r="E136" s="476"/>
      <c r="F136" s="476"/>
      <c r="G136" s="476"/>
      <c r="H136" s="203"/>
    </row>
    <row r="137" spans="1:8" x14ac:dyDescent="0.25">
      <c r="A137" s="139" t="s">
        <v>815</v>
      </c>
      <c r="B137" s="299">
        <v>135</v>
      </c>
      <c r="C137" s="530" t="str">
        <f ca="1">IF(G137="","Резерв",CONCATENATE(INDIRECT(ADDRESS(3+G137,2,1,0,"ЗДВ"),FALSE)," открыть по ТМ"))</f>
        <v>Задвижка №007.1.2 открыть по ТМ</v>
      </c>
      <c r="D137" s="476">
        <v>20</v>
      </c>
      <c r="E137" s="476">
        <v>7</v>
      </c>
      <c r="F137" s="476">
        <v>10</v>
      </c>
      <c r="G137" s="476">
        <v>10</v>
      </c>
      <c r="H137" s="203"/>
    </row>
    <row r="138" spans="1:8" x14ac:dyDescent="0.25">
      <c r="A138" s="139" t="s">
        <v>816</v>
      </c>
      <c r="B138" s="299">
        <v>136</v>
      </c>
      <c r="C138" s="530" t="str">
        <f ca="1">IF(G138="","Резерв",CONCATENATE(INDIRECT(ADDRESS(3+G138,2,1,0,"ЗДВ"),FALSE)," закрыть по ТМ"))</f>
        <v>Задвижка №007.1.2 закрыть по ТМ</v>
      </c>
      <c r="D138" s="476">
        <v>20</v>
      </c>
      <c r="E138" s="476">
        <v>8</v>
      </c>
      <c r="F138" s="476">
        <v>10</v>
      </c>
      <c r="G138" s="476">
        <v>10</v>
      </c>
      <c r="H138" s="203"/>
    </row>
    <row r="139" spans="1:8" x14ac:dyDescent="0.25">
      <c r="A139" s="139" t="s">
        <v>817</v>
      </c>
      <c r="B139" s="299">
        <v>137</v>
      </c>
      <c r="C139" s="530" t="str">
        <f ca="1">IF(G139="","Резерв",CONCATENATE(INDIRECT(ADDRESS(3+G139,2,1,0,"ЗДВ"),FALSE)," стоп по ТМ"))</f>
        <v>Задвижка №007.1.2 стоп по ТМ</v>
      </c>
      <c r="D139" s="476">
        <v>20</v>
      </c>
      <c r="E139" s="476">
        <v>9</v>
      </c>
      <c r="F139" s="476">
        <v>10</v>
      </c>
      <c r="G139" s="476">
        <v>10</v>
      </c>
      <c r="H139" s="203"/>
    </row>
    <row r="140" spans="1:8" x14ac:dyDescent="0.25">
      <c r="A140" s="139" t="s">
        <v>818</v>
      </c>
      <c r="B140" s="299">
        <v>138</v>
      </c>
      <c r="C140" s="530" t="str">
        <f ca="1">IF(G140="","Резерв",CONCATENATE(INDIRECT(ADDRESS(3+G140,2,1,0,"ЗДВ"),FALSE)," открыть от ЦСПА"))</f>
        <v>Задвижка №007.1.2 открыть от ЦСПА</v>
      </c>
      <c r="D140" s="476">
        <v>20</v>
      </c>
      <c r="E140" s="476">
        <v>7</v>
      </c>
      <c r="F140" s="476">
        <v>13</v>
      </c>
      <c r="G140" s="476">
        <v>10</v>
      </c>
      <c r="H140" s="203"/>
    </row>
    <row r="141" spans="1:8" x14ac:dyDescent="0.25">
      <c r="A141" s="139" t="s">
        <v>819</v>
      </c>
      <c r="B141" s="299">
        <v>139</v>
      </c>
      <c r="C141" s="530" t="str">
        <f ca="1">IF(G141="","Резерв",CONCATENATE(INDIRECT(ADDRESS(3+G141,2,1,0,"ЗДВ"),FALSE)," закрыть от ЦСПА"))</f>
        <v>Задвижка №007.1.2 закрыть от ЦСПА</v>
      </c>
      <c r="D141" s="476">
        <v>20</v>
      </c>
      <c r="E141" s="476">
        <v>8</v>
      </c>
      <c r="F141" s="476">
        <v>13</v>
      </c>
      <c r="G141" s="476">
        <v>10</v>
      </c>
      <c r="H141" s="203"/>
    </row>
    <row r="142" spans="1:8" x14ac:dyDescent="0.25">
      <c r="A142" s="139" t="s">
        <v>820</v>
      </c>
      <c r="B142" s="299">
        <v>140</v>
      </c>
      <c r="C142" s="530" t="str">
        <f ca="1">IF(G142="","Резерв",CONCATENATE(INDIRECT(ADDRESS(3+G142,2,1,0,"ЗДВ"),FALSE)," стоп от ЦСПА"))</f>
        <v>Задвижка №007.1.2 стоп от ЦСПА</v>
      </c>
      <c r="D142" s="476">
        <v>20</v>
      </c>
      <c r="E142" s="476">
        <v>9</v>
      </c>
      <c r="F142" s="476">
        <v>13</v>
      </c>
      <c r="G142" s="476">
        <v>10</v>
      </c>
      <c r="H142" s="203"/>
    </row>
    <row r="143" spans="1:8" x14ac:dyDescent="0.25">
      <c r="A143" s="139" t="s">
        <v>821</v>
      </c>
      <c r="B143" s="299">
        <v>141</v>
      </c>
      <c r="C143" s="530" t="s">
        <v>43</v>
      </c>
      <c r="D143" s="476"/>
      <c r="E143" s="476"/>
      <c r="F143" s="476"/>
      <c r="G143" s="476"/>
      <c r="H143" s="203"/>
    </row>
    <row r="144" spans="1:8" x14ac:dyDescent="0.25">
      <c r="A144" s="139" t="s">
        <v>822</v>
      </c>
      <c r="B144" s="299">
        <v>142</v>
      </c>
      <c r="C144" s="530" t="s">
        <v>43</v>
      </c>
      <c r="D144" s="476"/>
      <c r="E144" s="476"/>
      <c r="F144" s="476"/>
      <c r="G144" s="476"/>
      <c r="H144" s="203"/>
    </row>
    <row r="145" spans="1:8" x14ac:dyDescent="0.25">
      <c r="A145" s="139" t="s">
        <v>823</v>
      </c>
      <c r="B145" s="299">
        <v>143</v>
      </c>
      <c r="C145" s="530" t="s">
        <v>43</v>
      </c>
      <c r="D145" s="476"/>
      <c r="E145" s="476"/>
      <c r="F145" s="476"/>
      <c r="G145" s="476"/>
      <c r="H145" s="203"/>
    </row>
    <row r="146" spans="1:8" x14ac:dyDescent="0.25">
      <c r="A146" s="139" t="s">
        <v>824</v>
      </c>
      <c r="B146" s="299">
        <v>144</v>
      </c>
      <c r="C146" s="530" t="str">
        <f ca="1">IF(G146="","Резерв",CONCATENATE(INDIRECT(ADDRESS(3+G146,2,1,0,"ЗДВ"),FALSE)," открыть по ТМ"))</f>
        <v>Задвижка №007.2.1 открыть по ТМ</v>
      </c>
      <c r="D146" s="476">
        <v>20</v>
      </c>
      <c r="E146" s="476">
        <v>7</v>
      </c>
      <c r="F146" s="476">
        <v>10</v>
      </c>
      <c r="G146" s="476">
        <v>11</v>
      </c>
      <c r="H146" s="203"/>
    </row>
    <row r="147" spans="1:8" x14ac:dyDescent="0.25">
      <c r="A147" s="139" t="s">
        <v>825</v>
      </c>
      <c r="B147" s="299">
        <v>145</v>
      </c>
      <c r="C147" s="530" t="str">
        <f ca="1">IF(G147="","Резерв",CONCATENATE(INDIRECT(ADDRESS(3+G147,2,1,0,"ЗДВ"),FALSE)," закрыть по ТМ"))</f>
        <v>Задвижка №007.2.1 закрыть по ТМ</v>
      </c>
      <c r="D147" s="476">
        <v>20</v>
      </c>
      <c r="E147" s="476">
        <v>8</v>
      </c>
      <c r="F147" s="476">
        <v>10</v>
      </c>
      <c r="G147" s="476">
        <v>11</v>
      </c>
      <c r="H147" s="203"/>
    </row>
    <row r="148" spans="1:8" x14ac:dyDescent="0.25">
      <c r="A148" s="139" t="s">
        <v>826</v>
      </c>
      <c r="B148" s="299">
        <v>146</v>
      </c>
      <c r="C148" s="530" t="str">
        <f ca="1">IF(G148="","Резерв",CONCATENATE(INDIRECT(ADDRESS(3+G148,2,1,0,"ЗДВ"),FALSE)," стоп по ТМ"))</f>
        <v>Задвижка №007.2.1 стоп по ТМ</v>
      </c>
      <c r="D148" s="476">
        <v>20</v>
      </c>
      <c r="E148" s="476">
        <v>9</v>
      </c>
      <c r="F148" s="476">
        <v>10</v>
      </c>
      <c r="G148" s="476">
        <v>11</v>
      </c>
      <c r="H148" s="203"/>
    </row>
    <row r="149" spans="1:8" x14ac:dyDescent="0.25">
      <c r="A149" s="139" t="s">
        <v>827</v>
      </c>
      <c r="B149" s="299">
        <v>147</v>
      </c>
      <c r="C149" s="530" t="str">
        <f ca="1">IF(G149="","Резерв",CONCATENATE(INDIRECT(ADDRESS(3+G149,2,1,0,"ЗДВ"),FALSE)," открыть от ЦСПА"))</f>
        <v>Задвижка №007.2.1 открыть от ЦСПА</v>
      </c>
      <c r="D149" s="476">
        <v>20</v>
      </c>
      <c r="E149" s="476">
        <v>7</v>
      </c>
      <c r="F149" s="476">
        <v>13</v>
      </c>
      <c r="G149" s="476">
        <v>11</v>
      </c>
      <c r="H149" s="203"/>
    </row>
    <row r="150" spans="1:8" x14ac:dyDescent="0.25">
      <c r="A150" s="139" t="s">
        <v>828</v>
      </c>
      <c r="B150" s="299">
        <v>148</v>
      </c>
      <c r="C150" s="530" t="str">
        <f ca="1">IF(G150="","Резерв",CONCATENATE(INDIRECT(ADDRESS(3+G150,2,1,0,"ЗДВ"),FALSE)," закрыть от ЦСПА"))</f>
        <v>Задвижка №007.2.1 закрыть от ЦСПА</v>
      </c>
      <c r="D150" s="476">
        <v>20</v>
      </c>
      <c r="E150" s="476">
        <v>8</v>
      </c>
      <c r="F150" s="476">
        <v>13</v>
      </c>
      <c r="G150" s="476">
        <v>11</v>
      </c>
      <c r="H150" s="203"/>
    </row>
    <row r="151" spans="1:8" x14ac:dyDescent="0.25">
      <c r="A151" s="139" t="s">
        <v>829</v>
      </c>
      <c r="B151" s="299">
        <v>149</v>
      </c>
      <c r="C151" s="530" t="str">
        <f ca="1">IF(G151="","Резерв",CONCATENATE(INDIRECT(ADDRESS(3+G151,2,1,0,"ЗДВ"),FALSE)," стоп от ЦСПА"))</f>
        <v>Задвижка №007.2.1 стоп от ЦСПА</v>
      </c>
      <c r="D151" s="476">
        <v>20</v>
      </c>
      <c r="E151" s="476">
        <v>9</v>
      </c>
      <c r="F151" s="476">
        <v>13</v>
      </c>
      <c r="G151" s="476">
        <v>11</v>
      </c>
      <c r="H151" s="203"/>
    </row>
    <row r="152" spans="1:8" x14ac:dyDescent="0.25">
      <c r="A152" s="139" t="s">
        <v>830</v>
      </c>
      <c r="B152" s="299">
        <v>150</v>
      </c>
      <c r="C152" s="530" t="s">
        <v>43</v>
      </c>
      <c r="D152" s="476"/>
      <c r="E152" s="476"/>
      <c r="F152" s="476"/>
      <c r="G152" s="476"/>
      <c r="H152" s="203"/>
    </row>
    <row r="153" spans="1:8" x14ac:dyDescent="0.25">
      <c r="A153" s="139" t="s">
        <v>831</v>
      </c>
      <c r="B153" s="299">
        <v>151</v>
      </c>
      <c r="C153" s="530" t="s">
        <v>43</v>
      </c>
      <c r="D153" s="476"/>
      <c r="E153" s="476"/>
      <c r="F153" s="476"/>
      <c r="G153" s="476"/>
      <c r="H153" s="203"/>
    </row>
    <row r="154" spans="1:8" x14ac:dyDescent="0.25">
      <c r="A154" s="139" t="s">
        <v>832</v>
      </c>
      <c r="B154" s="299">
        <v>152</v>
      </c>
      <c r="C154" s="530" t="s">
        <v>43</v>
      </c>
      <c r="D154" s="476"/>
      <c r="E154" s="476"/>
      <c r="F154" s="476"/>
      <c r="G154" s="476"/>
      <c r="H154" s="203"/>
    </row>
    <row r="155" spans="1:8" x14ac:dyDescent="0.25">
      <c r="A155" s="139" t="s">
        <v>833</v>
      </c>
      <c r="B155" s="299">
        <v>153</v>
      </c>
      <c r="C155" s="530" t="str">
        <f ca="1">IF(G155="","Резерв",CONCATENATE(INDIRECT(ADDRESS(3+G155,2,1,0,"ЗДВ"),FALSE)," открыть по ТМ"))</f>
        <v>Задвижка №007.2.2 открыть по ТМ</v>
      </c>
      <c r="D155" s="476">
        <v>20</v>
      </c>
      <c r="E155" s="476">
        <v>7</v>
      </c>
      <c r="F155" s="476">
        <v>10</v>
      </c>
      <c r="G155" s="476">
        <v>12</v>
      </c>
      <c r="H155" s="203"/>
    </row>
    <row r="156" spans="1:8" x14ac:dyDescent="0.25">
      <c r="A156" s="139" t="s">
        <v>834</v>
      </c>
      <c r="B156" s="299">
        <v>154</v>
      </c>
      <c r="C156" s="530" t="str">
        <f ca="1">IF(G156="","Резерв",CONCATENATE(INDIRECT(ADDRESS(3+G156,2,1,0,"ЗДВ"),FALSE)," закрыть по ТМ"))</f>
        <v>Задвижка №007.2.2 закрыть по ТМ</v>
      </c>
      <c r="D156" s="476">
        <v>20</v>
      </c>
      <c r="E156" s="476">
        <v>8</v>
      </c>
      <c r="F156" s="476">
        <v>10</v>
      </c>
      <c r="G156" s="476">
        <v>12</v>
      </c>
      <c r="H156" s="203"/>
    </row>
    <row r="157" spans="1:8" x14ac:dyDescent="0.25">
      <c r="A157" s="139" t="s">
        <v>835</v>
      </c>
      <c r="B157" s="299">
        <v>155</v>
      </c>
      <c r="C157" s="530" t="str">
        <f ca="1">IF(G157="","Резерв",CONCATENATE(INDIRECT(ADDRESS(3+G157,2,1,0,"ЗДВ"),FALSE)," стоп по ТМ"))</f>
        <v>Задвижка №007.2.2 стоп по ТМ</v>
      </c>
      <c r="D157" s="476">
        <v>20</v>
      </c>
      <c r="E157" s="476">
        <v>9</v>
      </c>
      <c r="F157" s="476">
        <v>10</v>
      </c>
      <c r="G157" s="476">
        <v>12</v>
      </c>
      <c r="H157" s="203"/>
    </row>
    <row r="158" spans="1:8" x14ac:dyDescent="0.25">
      <c r="A158" s="139" t="s">
        <v>836</v>
      </c>
      <c r="B158" s="299">
        <v>156</v>
      </c>
      <c r="C158" s="530" t="str">
        <f ca="1">IF(G158="","Резерв",CONCATENATE(INDIRECT(ADDRESS(3+G158,2,1,0,"ЗДВ"),FALSE)," открыть от ЦСПА"))</f>
        <v>Задвижка №007.2.2 открыть от ЦСПА</v>
      </c>
      <c r="D158" s="476">
        <v>20</v>
      </c>
      <c r="E158" s="476">
        <v>7</v>
      </c>
      <c r="F158" s="476">
        <v>13</v>
      </c>
      <c r="G158" s="476">
        <v>12</v>
      </c>
      <c r="H158" s="203"/>
    </row>
    <row r="159" spans="1:8" x14ac:dyDescent="0.25">
      <c r="A159" s="139" t="s">
        <v>837</v>
      </c>
      <c r="B159" s="299">
        <v>157</v>
      </c>
      <c r="C159" s="530" t="str">
        <f ca="1">IF(G159="","Резерв",CONCATENATE(INDIRECT(ADDRESS(3+G159,2,1,0,"ЗДВ"),FALSE)," закрыть от ЦСПА"))</f>
        <v>Задвижка №007.2.2 закрыть от ЦСПА</v>
      </c>
      <c r="D159" s="476">
        <v>20</v>
      </c>
      <c r="E159" s="476">
        <v>8</v>
      </c>
      <c r="F159" s="476">
        <v>13</v>
      </c>
      <c r="G159" s="476">
        <v>12</v>
      </c>
      <c r="H159" s="203"/>
    </row>
    <row r="160" spans="1:8" x14ac:dyDescent="0.25">
      <c r="A160" s="139" t="s">
        <v>838</v>
      </c>
      <c r="B160" s="299">
        <v>158</v>
      </c>
      <c r="C160" s="530" t="str">
        <f ca="1">IF(G160="","Резерв",CONCATENATE(INDIRECT(ADDRESS(3+G160,2,1,0,"ЗДВ"),FALSE)," стоп от ЦСПА"))</f>
        <v>Задвижка №007.2.2 стоп от ЦСПА</v>
      </c>
      <c r="D160" s="476">
        <v>20</v>
      </c>
      <c r="E160" s="476">
        <v>9</v>
      </c>
      <c r="F160" s="476">
        <v>13</v>
      </c>
      <c r="G160" s="476">
        <v>12</v>
      </c>
      <c r="H160" s="203"/>
    </row>
    <row r="161" spans="1:8" x14ac:dyDescent="0.25">
      <c r="A161" s="139" t="s">
        <v>839</v>
      </c>
      <c r="B161" s="299">
        <v>159</v>
      </c>
      <c r="C161" s="530" t="s">
        <v>43</v>
      </c>
      <c r="D161" s="476"/>
      <c r="E161" s="476"/>
      <c r="F161" s="476"/>
      <c r="G161" s="476"/>
      <c r="H161" s="203"/>
    </row>
    <row r="162" spans="1:8" x14ac:dyDescent="0.25">
      <c r="A162" s="139" t="s">
        <v>840</v>
      </c>
      <c r="B162" s="299">
        <v>160</v>
      </c>
      <c r="C162" s="530" t="s">
        <v>43</v>
      </c>
      <c r="D162" s="476"/>
      <c r="E162" s="476"/>
      <c r="F162" s="476"/>
      <c r="G162" s="476"/>
      <c r="H162" s="203"/>
    </row>
    <row r="163" spans="1:8" x14ac:dyDescent="0.25">
      <c r="A163" s="139" t="s">
        <v>841</v>
      </c>
      <c r="B163" s="299">
        <v>161</v>
      </c>
      <c r="C163" s="530" t="s">
        <v>43</v>
      </c>
      <c r="D163" s="476"/>
      <c r="E163" s="476"/>
      <c r="F163" s="476"/>
      <c r="G163" s="476"/>
      <c r="H163" s="203"/>
    </row>
    <row r="164" spans="1:8" x14ac:dyDescent="0.25">
      <c r="A164" s="139" t="s">
        <v>842</v>
      </c>
      <c r="B164" s="299">
        <v>162</v>
      </c>
      <c r="C164" s="530" t="str">
        <f ca="1">IF(G164="","Резерв",CONCATENATE(INDIRECT(ADDRESS(3+G164,2,1,0,"ЗДВ"),FALSE)," открыть по ТМ"))</f>
        <v>Задвижка №007.3.1 открыть по ТМ</v>
      </c>
      <c r="D164" s="476">
        <v>20</v>
      </c>
      <c r="E164" s="476">
        <v>7</v>
      </c>
      <c r="F164" s="476">
        <v>10</v>
      </c>
      <c r="G164" s="476">
        <v>13</v>
      </c>
      <c r="H164" s="203"/>
    </row>
    <row r="165" spans="1:8" x14ac:dyDescent="0.25">
      <c r="A165" s="139" t="s">
        <v>843</v>
      </c>
      <c r="B165" s="299">
        <v>163</v>
      </c>
      <c r="C165" s="530" t="str">
        <f ca="1">IF(G165="","Резерв",CONCATENATE(INDIRECT(ADDRESS(3+G165,2,1,0,"ЗДВ"),FALSE)," закрыть по ТМ"))</f>
        <v>Задвижка №007.3.1 закрыть по ТМ</v>
      </c>
      <c r="D165" s="476">
        <v>20</v>
      </c>
      <c r="E165" s="476">
        <v>8</v>
      </c>
      <c r="F165" s="476">
        <v>10</v>
      </c>
      <c r="G165" s="476">
        <v>13</v>
      </c>
      <c r="H165" s="203"/>
    </row>
    <row r="166" spans="1:8" x14ac:dyDescent="0.25">
      <c r="A166" s="139" t="s">
        <v>844</v>
      </c>
      <c r="B166" s="299">
        <v>164</v>
      </c>
      <c r="C166" s="530" t="str">
        <f ca="1">IF(G166="","Резерв",CONCATENATE(INDIRECT(ADDRESS(3+G166,2,1,0,"ЗДВ"),FALSE)," стоп по ТМ"))</f>
        <v>Задвижка №007.3.1 стоп по ТМ</v>
      </c>
      <c r="D166" s="476">
        <v>20</v>
      </c>
      <c r="E166" s="476">
        <v>9</v>
      </c>
      <c r="F166" s="476">
        <v>10</v>
      </c>
      <c r="G166" s="476">
        <v>13</v>
      </c>
      <c r="H166" s="203"/>
    </row>
    <row r="167" spans="1:8" x14ac:dyDescent="0.25">
      <c r="A167" s="139" t="s">
        <v>845</v>
      </c>
      <c r="B167" s="299">
        <v>165</v>
      </c>
      <c r="C167" s="530" t="str">
        <f ca="1">IF(G167="","Резерв",CONCATENATE(INDIRECT(ADDRESS(3+G167,2,1,0,"ЗДВ"),FALSE)," открыть от ЦСПА"))</f>
        <v>Задвижка №007.3.1 открыть от ЦСПА</v>
      </c>
      <c r="D167" s="476">
        <v>20</v>
      </c>
      <c r="E167" s="476">
        <v>7</v>
      </c>
      <c r="F167" s="476">
        <v>13</v>
      </c>
      <c r="G167" s="476">
        <v>13</v>
      </c>
      <c r="H167" s="203"/>
    </row>
    <row r="168" spans="1:8" x14ac:dyDescent="0.25">
      <c r="A168" s="139" t="s">
        <v>846</v>
      </c>
      <c r="B168" s="299">
        <v>166</v>
      </c>
      <c r="C168" s="530" t="str">
        <f ca="1">IF(G168="","Резерв",CONCATENATE(INDIRECT(ADDRESS(3+G168,2,1,0,"ЗДВ"),FALSE)," закрыть от ЦСПА"))</f>
        <v>Задвижка №007.3.1 закрыть от ЦСПА</v>
      </c>
      <c r="D168" s="476">
        <v>20</v>
      </c>
      <c r="E168" s="476">
        <v>8</v>
      </c>
      <c r="F168" s="476">
        <v>13</v>
      </c>
      <c r="G168" s="476">
        <v>13</v>
      </c>
      <c r="H168" s="203"/>
    </row>
    <row r="169" spans="1:8" x14ac:dyDescent="0.25">
      <c r="A169" s="139" t="s">
        <v>847</v>
      </c>
      <c r="B169" s="299">
        <v>167</v>
      </c>
      <c r="C169" s="530" t="str">
        <f ca="1">IF(G169="","Резерв",CONCATENATE(INDIRECT(ADDRESS(3+G169,2,1,0,"ЗДВ"),FALSE)," стоп от ЦСПА"))</f>
        <v>Задвижка №007.3.1 стоп от ЦСПА</v>
      </c>
      <c r="D169" s="476">
        <v>20</v>
      </c>
      <c r="E169" s="476">
        <v>9</v>
      </c>
      <c r="F169" s="476">
        <v>13</v>
      </c>
      <c r="G169" s="476">
        <v>13</v>
      </c>
      <c r="H169" s="203"/>
    </row>
    <row r="170" spans="1:8" x14ac:dyDescent="0.25">
      <c r="A170" s="139" t="s">
        <v>848</v>
      </c>
      <c r="B170" s="299">
        <v>168</v>
      </c>
      <c r="C170" s="530" t="s">
        <v>43</v>
      </c>
      <c r="D170" s="476"/>
      <c r="E170" s="476"/>
      <c r="F170" s="476"/>
      <c r="G170" s="476"/>
      <c r="H170" s="203"/>
    </row>
    <row r="171" spans="1:8" x14ac:dyDescent="0.25">
      <c r="A171" s="139" t="s">
        <v>849</v>
      </c>
      <c r="B171" s="299">
        <v>169</v>
      </c>
      <c r="C171" s="530" t="s">
        <v>43</v>
      </c>
      <c r="D171" s="476"/>
      <c r="E171" s="476"/>
      <c r="F171" s="476"/>
      <c r="G171" s="476"/>
      <c r="H171" s="203"/>
    </row>
    <row r="172" spans="1:8" x14ac:dyDescent="0.25">
      <c r="A172" s="139" t="s">
        <v>850</v>
      </c>
      <c r="B172" s="299">
        <v>170</v>
      </c>
      <c r="C172" s="530" t="s">
        <v>43</v>
      </c>
      <c r="D172" s="476"/>
      <c r="E172" s="476"/>
      <c r="F172" s="476"/>
      <c r="G172" s="476"/>
      <c r="H172" s="203"/>
    </row>
    <row r="173" spans="1:8" x14ac:dyDescent="0.25">
      <c r="A173" s="139" t="s">
        <v>851</v>
      </c>
      <c r="B173" s="299">
        <v>171</v>
      </c>
      <c r="C173" s="530" t="str">
        <f ca="1">IF(G173="","Резерв",CONCATENATE(INDIRECT(ADDRESS(3+G173,2,1,0,"ЗДВ"),FALSE)," открыть по ТМ"))</f>
        <v>Задвижка №036.5.1 открыть по ТМ</v>
      </c>
      <c r="D173" s="476">
        <v>20</v>
      </c>
      <c r="E173" s="476">
        <v>7</v>
      </c>
      <c r="F173" s="476">
        <v>10</v>
      </c>
      <c r="G173" s="476">
        <v>14</v>
      </c>
      <c r="H173" s="203"/>
    </row>
    <row r="174" spans="1:8" x14ac:dyDescent="0.25">
      <c r="A174" s="139" t="s">
        <v>852</v>
      </c>
      <c r="B174" s="299">
        <v>172</v>
      </c>
      <c r="C174" s="530" t="str">
        <f ca="1">IF(G174="","Резерв",CONCATENATE(INDIRECT(ADDRESS(3+G174,2,1,0,"ЗДВ"),FALSE)," закрыть по ТМ"))</f>
        <v>Задвижка №036.5.1 закрыть по ТМ</v>
      </c>
      <c r="D174" s="476">
        <v>20</v>
      </c>
      <c r="E174" s="476">
        <v>8</v>
      </c>
      <c r="F174" s="476">
        <v>10</v>
      </c>
      <c r="G174" s="476">
        <v>14</v>
      </c>
      <c r="H174" s="203"/>
    </row>
    <row r="175" spans="1:8" x14ac:dyDescent="0.25">
      <c r="A175" s="139" t="s">
        <v>853</v>
      </c>
      <c r="B175" s="299">
        <v>173</v>
      </c>
      <c r="C175" s="530" t="str">
        <f ca="1">IF(G175="","Резерв",CONCATENATE(INDIRECT(ADDRESS(3+G175,2,1,0,"ЗДВ"),FALSE)," стоп по ТМ"))</f>
        <v>Задвижка №036.5.1 стоп по ТМ</v>
      </c>
      <c r="D175" s="476">
        <v>20</v>
      </c>
      <c r="E175" s="476">
        <v>9</v>
      </c>
      <c r="F175" s="476">
        <v>10</v>
      </c>
      <c r="G175" s="476">
        <v>14</v>
      </c>
      <c r="H175" s="203"/>
    </row>
    <row r="176" spans="1:8" x14ac:dyDescent="0.25">
      <c r="A176" s="139" t="s">
        <v>854</v>
      </c>
      <c r="B176" s="299">
        <v>174</v>
      </c>
      <c r="C176" s="530" t="str">
        <f ca="1">IF(G176="","Резерв",CONCATENATE(INDIRECT(ADDRESS(3+G176,2,1,0,"ЗДВ"),FALSE)," открыть от ЦСПА"))</f>
        <v>Задвижка №036.5.1 открыть от ЦСПА</v>
      </c>
      <c r="D176" s="476">
        <v>20</v>
      </c>
      <c r="E176" s="476">
        <v>7</v>
      </c>
      <c r="F176" s="476">
        <v>13</v>
      </c>
      <c r="G176" s="476">
        <v>14</v>
      </c>
      <c r="H176" s="203"/>
    </row>
    <row r="177" spans="1:8" x14ac:dyDescent="0.25">
      <c r="A177" s="139" t="s">
        <v>855</v>
      </c>
      <c r="B177" s="299">
        <v>175</v>
      </c>
      <c r="C177" s="530" t="str">
        <f ca="1">IF(G177="","Резерв",CONCATENATE(INDIRECT(ADDRESS(3+G177,2,1,0,"ЗДВ"),FALSE)," закрыть от ЦСПА"))</f>
        <v>Задвижка №036.5.1 закрыть от ЦСПА</v>
      </c>
      <c r="D177" s="476">
        <v>20</v>
      </c>
      <c r="E177" s="476">
        <v>8</v>
      </c>
      <c r="F177" s="476">
        <v>13</v>
      </c>
      <c r="G177" s="476">
        <v>14</v>
      </c>
      <c r="H177" s="203"/>
    </row>
    <row r="178" spans="1:8" x14ac:dyDescent="0.25">
      <c r="A178" s="139" t="s">
        <v>856</v>
      </c>
      <c r="B178" s="299">
        <v>176</v>
      </c>
      <c r="C178" s="530" t="str">
        <f ca="1">IF(G178="","Резерв",CONCATENATE(INDIRECT(ADDRESS(3+G178,2,1,0,"ЗДВ"),FALSE)," стоп от ЦСПА"))</f>
        <v>Задвижка №036.5.1 стоп от ЦСПА</v>
      </c>
      <c r="D178" s="476">
        <v>20</v>
      </c>
      <c r="E178" s="476">
        <v>9</v>
      </c>
      <c r="F178" s="476">
        <v>13</v>
      </c>
      <c r="G178" s="476">
        <v>14</v>
      </c>
      <c r="H178" s="203"/>
    </row>
    <row r="179" spans="1:8" x14ac:dyDescent="0.25">
      <c r="A179" s="139" t="s">
        <v>857</v>
      </c>
      <c r="B179" s="299">
        <v>177</v>
      </c>
      <c r="C179" s="530" t="s">
        <v>43</v>
      </c>
      <c r="D179" s="476"/>
      <c r="E179" s="476"/>
      <c r="F179" s="476"/>
      <c r="G179" s="476"/>
      <c r="H179" s="203"/>
    </row>
    <row r="180" spans="1:8" x14ac:dyDescent="0.25">
      <c r="A180" s="139" t="s">
        <v>858</v>
      </c>
      <c r="B180" s="299">
        <v>178</v>
      </c>
      <c r="C180" s="530" t="s">
        <v>43</v>
      </c>
      <c r="D180" s="476"/>
      <c r="E180" s="476"/>
      <c r="F180" s="476"/>
      <c r="G180" s="476"/>
      <c r="H180" s="203"/>
    </row>
    <row r="181" spans="1:8" x14ac:dyDescent="0.25">
      <c r="A181" s="139" t="s">
        <v>859</v>
      </c>
      <c r="B181" s="299">
        <v>179</v>
      </c>
      <c r="C181" s="530" t="s">
        <v>43</v>
      </c>
      <c r="D181" s="476"/>
      <c r="E181" s="476"/>
      <c r="F181" s="476"/>
      <c r="G181" s="476"/>
      <c r="H181" s="203"/>
    </row>
    <row r="182" spans="1:8" x14ac:dyDescent="0.25">
      <c r="A182" s="139" t="s">
        <v>860</v>
      </c>
      <c r="B182" s="299">
        <v>180</v>
      </c>
      <c r="C182" s="530" t="str">
        <f ca="1">IF(G182="","Резерв",CONCATENATE(INDIRECT(ADDRESS(3+G182,2,1,0,"ЗДВ"),FALSE)," открыть по ТМ"))</f>
        <v>Задвижка №036.5.2 открыть по ТМ</v>
      </c>
      <c r="D182" s="476">
        <v>20</v>
      </c>
      <c r="E182" s="476">
        <v>7</v>
      </c>
      <c r="F182" s="476">
        <v>10</v>
      </c>
      <c r="G182" s="476">
        <v>15</v>
      </c>
      <c r="H182" s="203"/>
    </row>
    <row r="183" spans="1:8" x14ac:dyDescent="0.25">
      <c r="A183" s="139" t="s">
        <v>861</v>
      </c>
      <c r="B183" s="299">
        <v>181</v>
      </c>
      <c r="C183" s="530" t="str">
        <f ca="1">IF(G183="","Резерв",CONCATENATE(INDIRECT(ADDRESS(3+G183,2,1,0,"ЗДВ"),FALSE)," закрыть по ТМ"))</f>
        <v>Задвижка №036.5.2 закрыть по ТМ</v>
      </c>
      <c r="D183" s="476">
        <v>20</v>
      </c>
      <c r="E183" s="476">
        <v>8</v>
      </c>
      <c r="F183" s="476">
        <v>10</v>
      </c>
      <c r="G183" s="476">
        <v>15</v>
      </c>
      <c r="H183" s="203"/>
    </row>
    <row r="184" spans="1:8" x14ac:dyDescent="0.25">
      <c r="A184" s="139" t="s">
        <v>862</v>
      </c>
      <c r="B184" s="299">
        <v>182</v>
      </c>
      <c r="C184" s="530" t="str">
        <f ca="1">IF(G184="","Резерв",CONCATENATE(INDIRECT(ADDRESS(3+G184,2,1,0,"ЗДВ"),FALSE)," стоп по ТМ"))</f>
        <v>Задвижка №036.5.2 стоп по ТМ</v>
      </c>
      <c r="D184" s="476">
        <v>20</v>
      </c>
      <c r="E184" s="476">
        <v>9</v>
      </c>
      <c r="F184" s="476">
        <v>10</v>
      </c>
      <c r="G184" s="476">
        <v>15</v>
      </c>
      <c r="H184" s="203"/>
    </row>
    <row r="185" spans="1:8" x14ac:dyDescent="0.25">
      <c r="A185" s="139" t="s">
        <v>863</v>
      </c>
      <c r="B185" s="299">
        <v>183</v>
      </c>
      <c r="C185" s="530" t="str">
        <f ca="1">IF(G185="","Резерв",CONCATENATE(INDIRECT(ADDRESS(3+G185,2,1,0,"ЗДВ"),FALSE)," открыть от ЦСПА"))</f>
        <v>Задвижка №036.5.2 открыть от ЦСПА</v>
      </c>
      <c r="D185" s="476">
        <v>20</v>
      </c>
      <c r="E185" s="476">
        <v>7</v>
      </c>
      <c r="F185" s="476">
        <v>13</v>
      </c>
      <c r="G185" s="476">
        <v>15</v>
      </c>
      <c r="H185" s="203"/>
    </row>
    <row r="186" spans="1:8" x14ac:dyDescent="0.25">
      <c r="A186" s="139" t="s">
        <v>864</v>
      </c>
      <c r="B186" s="299">
        <v>184</v>
      </c>
      <c r="C186" s="530" t="str">
        <f ca="1">IF(G186="","Резерв",CONCATENATE(INDIRECT(ADDRESS(3+G186,2,1,0,"ЗДВ"),FALSE)," закрыть от ЦСПА"))</f>
        <v>Задвижка №036.5.2 закрыть от ЦСПА</v>
      </c>
      <c r="D186" s="476">
        <v>20</v>
      </c>
      <c r="E186" s="476">
        <v>8</v>
      </c>
      <c r="F186" s="476">
        <v>13</v>
      </c>
      <c r="G186" s="476">
        <v>15</v>
      </c>
      <c r="H186" s="203"/>
    </row>
    <row r="187" spans="1:8" x14ac:dyDescent="0.25">
      <c r="A187" s="139" t="s">
        <v>865</v>
      </c>
      <c r="B187" s="299">
        <v>185</v>
      </c>
      <c r="C187" s="530" t="str">
        <f ca="1">IF(G187="","Резерв",CONCATENATE(INDIRECT(ADDRESS(3+G187,2,1,0,"ЗДВ"),FALSE)," стоп от ЦСПА"))</f>
        <v>Задвижка №036.5.2 стоп от ЦСПА</v>
      </c>
      <c r="D187" s="476">
        <v>20</v>
      </c>
      <c r="E187" s="476">
        <v>9</v>
      </c>
      <c r="F187" s="476">
        <v>13</v>
      </c>
      <c r="G187" s="476">
        <v>15</v>
      </c>
      <c r="H187" s="203"/>
    </row>
    <row r="188" spans="1:8" x14ac:dyDescent="0.25">
      <c r="A188" s="139" t="s">
        <v>866</v>
      </c>
      <c r="B188" s="299">
        <v>186</v>
      </c>
      <c r="C188" s="530" t="s">
        <v>43</v>
      </c>
      <c r="D188" s="476"/>
      <c r="E188" s="476"/>
      <c r="F188" s="476"/>
      <c r="G188" s="476"/>
      <c r="H188" s="203"/>
    </row>
    <row r="189" spans="1:8" x14ac:dyDescent="0.25">
      <c r="A189" s="139" t="s">
        <v>867</v>
      </c>
      <c r="B189" s="299">
        <v>187</v>
      </c>
      <c r="C189" s="530" t="s">
        <v>43</v>
      </c>
      <c r="D189" s="476"/>
      <c r="E189" s="476"/>
      <c r="F189" s="476"/>
      <c r="G189" s="476"/>
      <c r="H189" s="203"/>
    </row>
    <row r="190" spans="1:8" x14ac:dyDescent="0.25">
      <c r="A190" s="139" t="s">
        <v>868</v>
      </c>
      <c r="B190" s="299">
        <v>188</v>
      </c>
      <c r="C190" s="530" t="s">
        <v>43</v>
      </c>
      <c r="D190" s="476"/>
      <c r="E190" s="476"/>
      <c r="F190" s="476"/>
      <c r="G190" s="476"/>
      <c r="H190" s="203"/>
    </row>
    <row r="191" spans="1:8" x14ac:dyDescent="0.25">
      <c r="A191" s="139" t="s">
        <v>869</v>
      </c>
      <c r="B191" s="299">
        <v>189</v>
      </c>
      <c r="C191" s="530" t="str">
        <f ca="1">IF(G191="","Резерв",CONCATENATE(INDIRECT(ADDRESS(3+G191,2,1,0,"ЗДВ"),FALSE)," открыть по ТМ"))</f>
        <v>Задвижка №008.1.1.1 открыть по ТМ</v>
      </c>
      <c r="D191" s="476">
        <v>20</v>
      </c>
      <c r="E191" s="476">
        <v>7</v>
      </c>
      <c r="F191" s="476">
        <v>10</v>
      </c>
      <c r="G191" s="476">
        <v>16</v>
      </c>
      <c r="H191" s="203"/>
    </row>
    <row r="192" spans="1:8" x14ac:dyDescent="0.25">
      <c r="A192" s="139" t="s">
        <v>870</v>
      </c>
      <c r="B192" s="299">
        <v>190</v>
      </c>
      <c r="C192" s="530" t="str">
        <f ca="1">IF(G192="","Резерв",CONCATENATE(INDIRECT(ADDRESS(3+G192,2,1,0,"ЗДВ"),FALSE)," закрыть по ТМ"))</f>
        <v>Задвижка №008.1.1.1 закрыть по ТМ</v>
      </c>
      <c r="D192" s="476">
        <v>20</v>
      </c>
      <c r="E192" s="476">
        <v>8</v>
      </c>
      <c r="F192" s="476">
        <v>10</v>
      </c>
      <c r="G192" s="476">
        <v>16</v>
      </c>
      <c r="H192" s="203"/>
    </row>
    <row r="193" spans="1:8" x14ac:dyDescent="0.25">
      <c r="A193" s="139" t="s">
        <v>871</v>
      </c>
      <c r="B193" s="299">
        <v>191</v>
      </c>
      <c r="C193" s="530" t="str">
        <f ca="1">IF(G193="","Резерв",CONCATENATE(INDIRECT(ADDRESS(3+G193,2,1,0,"ЗДВ"),FALSE)," стоп по ТМ"))</f>
        <v>Задвижка №008.1.1.1 стоп по ТМ</v>
      </c>
      <c r="D193" s="476">
        <v>20</v>
      </c>
      <c r="E193" s="476">
        <v>9</v>
      </c>
      <c r="F193" s="476">
        <v>10</v>
      </c>
      <c r="G193" s="476">
        <v>16</v>
      </c>
      <c r="H193" s="203"/>
    </row>
    <row r="194" spans="1:8" x14ac:dyDescent="0.25">
      <c r="A194" s="139" t="s">
        <v>872</v>
      </c>
      <c r="B194" s="299">
        <v>192</v>
      </c>
      <c r="C194" s="530" t="str">
        <f ca="1">IF(G194="","Резерв",CONCATENATE(INDIRECT(ADDRESS(3+G194,2,1,0,"ЗДВ"),FALSE)," открыть от ЦСПА"))</f>
        <v>Задвижка №008.1.1.1 открыть от ЦСПА</v>
      </c>
      <c r="D194" s="476">
        <v>20</v>
      </c>
      <c r="E194" s="476">
        <v>7</v>
      </c>
      <c r="F194" s="476">
        <v>13</v>
      </c>
      <c r="G194" s="476">
        <v>16</v>
      </c>
      <c r="H194" s="203"/>
    </row>
    <row r="195" spans="1:8" x14ac:dyDescent="0.25">
      <c r="A195" s="139" t="s">
        <v>873</v>
      </c>
      <c r="B195" s="299">
        <v>193</v>
      </c>
      <c r="C195" s="530" t="str">
        <f ca="1">IF(G195="","Резерв",CONCATENATE(INDIRECT(ADDRESS(3+G195,2,1,0,"ЗДВ"),FALSE)," закрыть от ЦСПА"))</f>
        <v>Задвижка №008.1.1.1 закрыть от ЦСПА</v>
      </c>
      <c r="D195" s="476">
        <v>20</v>
      </c>
      <c r="E195" s="476">
        <v>8</v>
      </c>
      <c r="F195" s="476">
        <v>13</v>
      </c>
      <c r="G195" s="476">
        <v>16</v>
      </c>
      <c r="H195" s="203"/>
    </row>
    <row r="196" spans="1:8" x14ac:dyDescent="0.25">
      <c r="A196" s="139" t="s">
        <v>874</v>
      </c>
      <c r="B196" s="299">
        <v>194</v>
      </c>
      <c r="C196" s="530" t="str">
        <f ca="1">IF(G196="","Резерв",CONCATENATE(INDIRECT(ADDRESS(3+G196,2,1,0,"ЗДВ"),FALSE)," стоп от ЦСПА"))</f>
        <v>Задвижка №008.1.1.1 стоп от ЦСПА</v>
      </c>
      <c r="D196" s="476">
        <v>20</v>
      </c>
      <c r="E196" s="476">
        <v>9</v>
      </c>
      <c r="F196" s="476">
        <v>13</v>
      </c>
      <c r="G196" s="476">
        <v>16</v>
      </c>
      <c r="H196" s="203"/>
    </row>
    <row r="197" spans="1:8" x14ac:dyDescent="0.25">
      <c r="A197" s="139" t="s">
        <v>875</v>
      </c>
      <c r="B197" s="299">
        <v>195</v>
      </c>
      <c r="C197" s="530" t="s">
        <v>43</v>
      </c>
      <c r="D197" s="476"/>
      <c r="E197" s="476"/>
      <c r="F197" s="476"/>
      <c r="G197" s="476"/>
      <c r="H197" s="203"/>
    </row>
    <row r="198" spans="1:8" x14ac:dyDescent="0.25">
      <c r="A198" s="139" t="s">
        <v>876</v>
      </c>
      <c r="B198" s="299">
        <v>196</v>
      </c>
      <c r="C198" s="530" t="s">
        <v>43</v>
      </c>
      <c r="D198" s="476"/>
      <c r="E198" s="476"/>
      <c r="F198" s="476"/>
      <c r="G198" s="476"/>
      <c r="H198" s="203"/>
    </row>
    <row r="199" spans="1:8" x14ac:dyDescent="0.25">
      <c r="A199" s="139" t="s">
        <v>877</v>
      </c>
      <c r="B199" s="299">
        <v>197</v>
      </c>
      <c r="C199" s="530" t="s">
        <v>43</v>
      </c>
      <c r="D199" s="476"/>
      <c r="E199" s="476"/>
      <c r="F199" s="476"/>
      <c r="G199" s="476"/>
      <c r="H199" s="203"/>
    </row>
    <row r="200" spans="1:8" x14ac:dyDescent="0.25">
      <c r="A200" s="139" t="s">
        <v>878</v>
      </c>
      <c r="B200" s="299">
        <v>198</v>
      </c>
      <c r="C200" s="530" t="str">
        <f ca="1">IF(G200="","Резерв",CONCATENATE(INDIRECT(ADDRESS(3+G200,2,1,0,"ЗДВ"),FALSE)," открыть по ТМ"))</f>
        <v>Задвижка №008.1.1.2 открыть по ТМ</v>
      </c>
      <c r="D200" s="476">
        <v>20</v>
      </c>
      <c r="E200" s="476">
        <v>7</v>
      </c>
      <c r="F200" s="476">
        <v>10</v>
      </c>
      <c r="G200" s="476">
        <v>17</v>
      </c>
      <c r="H200" s="203"/>
    </row>
    <row r="201" spans="1:8" x14ac:dyDescent="0.25">
      <c r="A201" s="139" t="s">
        <v>879</v>
      </c>
      <c r="B201" s="299">
        <v>199</v>
      </c>
      <c r="C201" s="530" t="str">
        <f ca="1">IF(G201="","Резерв",CONCATENATE(INDIRECT(ADDRESS(3+G201,2,1,0,"ЗДВ"),FALSE)," закрыть по ТМ"))</f>
        <v>Задвижка №008.1.1.2 закрыть по ТМ</v>
      </c>
      <c r="D201" s="476">
        <v>20</v>
      </c>
      <c r="E201" s="476">
        <v>8</v>
      </c>
      <c r="F201" s="476">
        <v>10</v>
      </c>
      <c r="G201" s="476">
        <v>17</v>
      </c>
      <c r="H201" s="203"/>
    </row>
    <row r="202" spans="1:8" x14ac:dyDescent="0.25">
      <c r="A202" s="139" t="s">
        <v>880</v>
      </c>
      <c r="B202" s="299">
        <v>200</v>
      </c>
      <c r="C202" s="530" t="str">
        <f ca="1">IF(G202="","Резерв",CONCATENATE(INDIRECT(ADDRESS(3+G202,2,1,0,"ЗДВ"),FALSE)," стоп по ТМ"))</f>
        <v>Задвижка №008.1.1.2 стоп по ТМ</v>
      </c>
      <c r="D202" s="476">
        <v>20</v>
      </c>
      <c r="E202" s="476">
        <v>9</v>
      </c>
      <c r="F202" s="476">
        <v>10</v>
      </c>
      <c r="G202" s="476">
        <v>17</v>
      </c>
      <c r="H202" s="203"/>
    </row>
    <row r="203" spans="1:8" x14ac:dyDescent="0.25">
      <c r="A203" s="139" t="s">
        <v>881</v>
      </c>
      <c r="B203" s="299">
        <v>201</v>
      </c>
      <c r="C203" s="530" t="str">
        <f ca="1">IF(G203="","Резерв",CONCATENATE(INDIRECT(ADDRESS(3+G203,2,1,0,"ЗДВ"),FALSE)," открыть от ЦСПА"))</f>
        <v>Задвижка №008.1.1.2 открыть от ЦСПА</v>
      </c>
      <c r="D203" s="476">
        <v>20</v>
      </c>
      <c r="E203" s="476">
        <v>7</v>
      </c>
      <c r="F203" s="476">
        <v>13</v>
      </c>
      <c r="G203" s="476">
        <v>17</v>
      </c>
      <c r="H203" s="203"/>
    </row>
    <row r="204" spans="1:8" x14ac:dyDescent="0.25">
      <c r="A204" s="139" t="s">
        <v>882</v>
      </c>
      <c r="B204" s="299">
        <v>202</v>
      </c>
      <c r="C204" s="530" t="str">
        <f ca="1">IF(G204="","Резерв",CONCATENATE(INDIRECT(ADDRESS(3+G204,2,1,0,"ЗДВ"),FALSE)," закрыть от ЦСПА"))</f>
        <v>Задвижка №008.1.1.2 закрыть от ЦСПА</v>
      </c>
      <c r="D204" s="476">
        <v>20</v>
      </c>
      <c r="E204" s="476">
        <v>8</v>
      </c>
      <c r="F204" s="476">
        <v>13</v>
      </c>
      <c r="G204" s="476">
        <v>17</v>
      </c>
      <c r="H204" s="203"/>
    </row>
    <row r="205" spans="1:8" x14ac:dyDescent="0.25">
      <c r="A205" s="139" t="s">
        <v>883</v>
      </c>
      <c r="B205" s="299">
        <v>203</v>
      </c>
      <c r="C205" s="530" t="str">
        <f ca="1">IF(G205="","Резерв",CONCATENATE(INDIRECT(ADDRESS(3+G205,2,1,0,"ЗДВ"),FALSE)," стоп от ЦСПА"))</f>
        <v>Задвижка №008.1.1.2 стоп от ЦСПА</v>
      </c>
      <c r="D205" s="476">
        <v>20</v>
      </c>
      <c r="E205" s="476">
        <v>9</v>
      </c>
      <c r="F205" s="476">
        <v>13</v>
      </c>
      <c r="G205" s="476">
        <v>17</v>
      </c>
      <c r="H205" s="203"/>
    </row>
    <row r="206" spans="1:8" x14ac:dyDescent="0.25">
      <c r="A206" s="139" t="s">
        <v>884</v>
      </c>
      <c r="B206" s="299">
        <v>204</v>
      </c>
      <c r="C206" s="530" t="s">
        <v>43</v>
      </c>
      <c r="D206" s="476"/>
      <c r="E206" s="476"/>
      <c r="F206" s="476"/>
      <c r="G206" s="476"/>
      <c r="H206" s="203"/>
    </row>
    <row r="207" spans="1:8" x14ac:dyDescent="0.25">
      <c r="A207" s="139" t="s">
        <v>885</v>
      </c>
      <c r="B207" s="299">
        <v>205</v>
      </c>
      <c r="C207" s="530" t="s">
        <v>43</v>
      </c>
      <c r="D207" s="476"/>
      <c r="E207" s="476"/>
      <c r="F207" s="476"/>
      <c r="G207" s="476"/>
      <c r="H207" s="203"/>
    </row>
    <row r="208" spans="1:8" x14ac:dyDescent="0.25">
      <c r="A208" s="139" t="s">
        <v>886</v>
      </c>
      <c r="B208" s="299">
        <v>206</v>
      </c>
      <c r="C208" s="530" t="s">
        <v>43</v>
      </c>
      <c r="D208" s="476"/>
      <c r="E208" s="476"/>
      <c r="F208" s="476"/>
      <c r="G208" s="476"/>
      <c r="H208" s="203"/>
    </row>
    <row r="209" spans="1:8" x14ac:dyDescent="0.25">
      <c r="A209" s="139" t="s">
        <v>887</v>
      </c>
      <c r="B209" s="299">
        <v>207</v>
      </c>
      <c r="C209" s="530" t="str">
        <f ca="1">IF(G209="","Резерв",CONCATENATE(INDIRECT(ADDRESS(3+G209,2,1,0,"ЗДВ"),FALSE)," открыть по ТМ"))</f>
        <v>Задвижка №008.1.2.1 открыть по ТМ</v>
      </c>
      <c r="D209" s="476">
        <v>20</v>
      </c>
      <c r="E209" s="476">
        <v>7</v>
      </c>
      <c r="F209" s="476">
        <v>10</v>
      </c>
      <c r="G209" s="476">
        <v>18</v>
      </c>
      <c r="H209" s="203"/>
    </row>
    <row r="210" spans="1:8" x14ac:dyDescent="0.25">
      <c r="A210" s="139" t="s">
        <v>888</v>
      </c>
      <c r="B210" s="299">
        <v>208</v>
      </c>
      <c r="C210" s="530" t="str">
        <f ca="1">IF(G210="","Резерв",CONCATENATE(INDIRECT(ADDRESS(3+G210,2,1,0,"ЗДВ"),FALSE)," закрыть по ТМ"))</f>
        <v>Задвижка №008.1.2.1 закрыть по ТМ</v>
      </c>
      <c r="D210" s="476">
        <v>20</v>
      </c>
      <c r="E210" s="476">
        <v>8</v>
      </c>
      <c r="F210" s="476">
        <v>10</v>
      </c>
      <c r="G210" s="476">
        <v>18</v>
      </c>
      <c r="H210" s="203"/>
    </row>
    <row r="211" spans="1:8" x14ac:dyDescent="0.25">
      <c r="A211" s="139" t="s">
        <v>889</v>
      </c>
      <c r="B211" s="299">
        <v>209</v>
      </c>
      <c r="C211" s="530" t="str">
        <f ca="1">IF(G211="","Резерв",CONCATENATE(INDIRECT(ADDRESS(3+G211,2,1,0,"ЗДВ"),FALSE)," стоп по ТМ"))</f>
        <v>Задвижка №008.1.2.1 стоп по ТМ</v>
      </c>
      <c r="D211" s="476">
        <v>20</v>
      </c>
      <c r="E211" s="476">
        <v>9</v>
      </c>
      <c r="F211" s="476">
        <v>10</v>
      </c>
      <c r="G211" s="476">
        <v>18</v>
      </c>
      <c r="H211" s="203"/>
    </row>
    <row r="212" spans="1:8" x14ac:dyDescent="0.25">
      <c r="A212" s="139" t="s">
        <v>890</v>
      </c>
      <c r="B212" s="299">
        <v>210</v>
      </c>
      <c r="C212" s="530" t="str">
        <f ca="1">IF(G212="","Резерв",CONCATENATE(INDIRECT(ADDRESS(3+G212,2,1,0,"ЗДВ"),FALSE)," открыть от ЦСПА"))</f>
        <v>Задвижка №008.1.2.1 открыть от ЦСПА</v>
      </c>
      <c r="D212" s="476">
        <v>20</v>
      </c>
      <c r="E212" s="476">
        <v>7</v>
      </c>
      <c r="F212" s="476">
        <v>13</v>
      </c>
      <c r="G212" s="476">
        <v>18</v>
      </c>
      <c r="H212" s="203"/>
    </row>
    <row r="213" spans="1:8" x14ac:dyDescent="0.25">
      <c r="A213" s="139" t="s">
        <v>891</v>
      </c>
      <c r="B213" s="299">
        <v>211</v>
      </c>
      <c r="C213" s="530" t="str">
        <f ca="1">IF(G213="","Резерв",CONCATENATE(INDIRECT(ADDRESS(3+G213,2,1,0,"ЗДВ"),FALSE)," закрыть от ЦСПА"))</f>
        <v>Задвижка №008.1.2.1 закрыть от ЦСПА</v>
      </c>
      <c r="D213" s="476">
        <v>20</v>
      </c>
      <c r="E213" s="476">
        <v>8</v>
      </c>
      <c r="F213" s="476">
        <v>13</v>
      </c>
      <c r="G213" s="476">
        <v>18</v>
      </c>
      <c r="H213" s="203"/>
    </row>
    <row r="214" spans="1:8" x14ac:dyDescent="0.25">
      <c r="A214" s="139" t="s">
        <v>892</v>
      </c>
      <c r="B214" s="299">
        <v>212</v>
      </c>
      <c r="C214" s="530" t="str">
        <f ca="1">IF(G214="","Резерв",CONCATENATE(INDIRECT(ADDRESS(3+G214,2,1,0,"ЗДВ"),FALSE)," стоп от ЦСПА"))</f>
        <v>Задвижка №008.1.2.1 стоп от ЦСПА</v>
      </c>
      <c r="D214" s="476">
        <v>20</v>
      </c>
      <c r="E214" s="476">
        <v>9</v>
      </c>
      <c r="F214" s="476">
        <v>13</v>
      </c>
      <c r="G214" s="476">
        <v>18</v>
      </c>
      <c r="H214" s="203"/>
    </row>
    <row r="215" spans="1:8" x14ac:dyDescent="0.25">
      <c r="A215" s="139" t="s">
        <v>893</v>
      </c>
      <c r="B215" s="299">
        <v>213</v>
      </c>
      <c r="C215" s="530" t="s">
        <v>43</v>
      </c>
      <c r="D215" s="476"/>
      <c r="E215" s="476"/>
      <c r="F215" s="476"/>
      <c r="G215" s="476"/>
      <c r="H215" s="203"/>
    </row>
    <row r="216" spans="1:8" x14ac:dyDescent="0.25">
      <c r="A216" s="139" t="s">
        <v>894</v>
      </c>
      <c r="B216" s="299">
        <v>214</v>
      </c>
      <c r="C216" s="530" t="s">
        <v>43</v>
      </c>
      <c r="D216" s="476"/>
      <c r="E216" s="476"/>
      <c r="F216" s="476"/>
      <c r="G216" s="476"/>
      <c r="H216" s="203"/>
    </row>
    <row r="217" spans="1:8" x14ac:dyDescent="0.25">
      <c r="A217" s="139" t="s">
        <v>895</v>
      </c>
      <c r="B217" s="299">
        <v>215</v>
      </c>
      <c r="C217" s="530" t="s">
        <v>43</v>
      </c>
      <c r="D217" s="476"/>
      <c r="E217" s="476"/>
      <c r="F217" s="476"/>
      <c r="G217" s="476"/>
      <c r="H217" s="203"/>
    </row>
    <row r="218" spans="1:8" x14ac:dyDescent="0.25">
      <c r="A218" s="139" t="s">
        <v>896</v>
      </c>
      <c r="B218" s="299">
        <v>216</v>
      </c>
      <c r="C218" s="530" t="str">
        <f ca="1">IF(G218="","Резерв",CONCATENATE(INDIRECT(ADDRESS(3+G218,2,1,0,"ЗДВ"),FALSE)," открыть по ТМ"))</f>
        <v>Задвижка №008.1.2.2 открыть по ТМ</v>
      </c>
      <c r="D218" s="476">
        <v>20</v>
      </c>
      <c r="E218" s="476">
        <v>7</v>
      </c>
      <c r="F218" s="476">
        <v>10</v>
      </c>
      <c r="G218" s="476">
        <v>19</v>
      </c>
      <c r="H218" s="203"/>
    </row>
    <row r="219" spans="1:8" x14ac:dyDescent="0.25">
      <c r="A219" s="139" t="s">
        <v>897</v>
      </c>
      <c r="B219" s="299">
        <v>217</v>
      </c>
      <c r="C219" s="530" t="str">
        <f ca="1">IF(G219="","Резерв",CONCATENATE(INDIRECT(ADDRESS(3+G219,2,1,0,"ЗДВ"),FALSE)," закрыть по ТМ"))</f>
        <v>Задвижка №008.1.2.2 закрыть по ТМ</v>
      </c>
      <c r="D219" s="476">
        <v>20</v>
      </c>
      <c r="E219" s="476">
        <v>8</v>
      </c>
      <c r="F219" s="476">
        <v>10</v>
      </c>
      <c r="G219" s="476">
        <v>19</v>
      </c>
      <c r="H219" s="203"/>
    </row>
    <row r="220" spans="1:8" x14ac:dyDescent="0.25">
      <c r="A220" s="139" t="s">
        <v>898</v>
      </c>
      <c r="B220" s="299">
        <v>218</v>
      </c>
      <c r="C220" s="530" t="str">
        <f ca="1">IF(G220="","Резерв",CONCATENATE(INDIRECT(ADDRESS(3+G220,2,1,0,"ЗДВ"),FALSE)," стоп по ТМ"))</f>
        <v>Задвижка №008.1.2.2 стоп по ТМ</v>
      </c>
      <c r="D220" s="476">
        <v>20</v>
      </c>
      <c r="E220" s="476">
        <v>9</v>
      </c>
      <c r="F220" s="476">
        <v>10</v>
      </c>
      <c r="G220" s="476">
        <v>19</v>
      </c>
      <c r="H220" s="203"/>
    </row>
    <row r="221" spans="1:8" x14ac:dyDescent="0.25">
      <c r="A221" s="139" t="s">
        <v>899</v>
      </c>
      <c r="B221" s="299">
        <v>219</v>
      </c>
      <c r="C221" s="530" t="str">
        <f ca="1">IF(G221="","Резерв",CONCATENATE(INDIRECT(ADDRESS(3+G221,2,1,0,"ЗДВ"),FALSE)," открыть от ЦСПА"))</f>
        <v>Задвижка №008.1.2.2 открыть от ЦСПА</v>
      </c>
      <c r="D221" s="476">
        <v>20</v>
      </c>
      <c r="E221" s="476">
        <v>7</v>
      </c>
      <c r="F221" s="476">
        <v>13</v>
      </c>
      <c r="G221" s="476">
        <v>19</v>
      </c>
      <c r="H221" s="203"/>
    </row>
    <row r="222" spans="1:8" x14ac:dyDescent="0.25">
      <c r="A222" s="139" t="s">
        <v>900</v>
      </c>
      <c r="B222" s="299">
        <v>220</v>
      </c>
      <c r="C222" s="530" t="str">
        <f ca="1">IF(G222="","Резерв",CONCATENATE(INDIRECT(ADDRESS(3+G222,2,1,0,"ЗДВ"),FALSE)," закрыть от ЦСПА"))</f>
        <v>Задвижка №008.1.2.2 закрыть от ЦСПА</v>
      </c>
      <c r="D222" s="476">
        <v>20</v>
      </c>
      <c r="E222" s="476">
        <v>8</v>
      </c>
      <c r="F222" s="476">
        <v>13</v>
      </c>
      <c r="G222" s="476">
        <v>19</v>
      </c>
      <c r="H222" s="203"/>
    </row>
    <row r="223" spans="1:8" x14ac:dyDescent="0.25">
      <c r="A223" s="139" t="s">
        <v>901</v>
      </c>
      <c r="B223" s="299">
        <v>221</v>
      </c>
      <c r="C223" s="530" t="str">
        <f ca="1">IF(G223="","Резерв",CONCATENATE(INDIRECT(ADDRESS(3+G223,2,1,0,"ЗДВ"),FALSE)," стоп от ЦСПА"))</f>
        <v>Задвижка №008.1.2.2 стоп от ЦСПА</v>
      </c>
      <c r="D223" s="476">
        <v>20</v>
      </c>
      <c r="E223" s="476">
        <v>9</v>
      </c>
      <c r="F223" s="476">
        <v>13</v>
      </c>
      <c r="G223" s="476">
        <v>19</v>
      </c>
      <c r="H223" s="203"/>
    </row>
    <row r="224" spans="1:8" x14ac:dyDescent="0.25">
      <c r="A224" s="139" t="s">
        <v>902</v>
      </c>
      <c r="B224" s="299">
        <v>222</v>
      </c>
      <c r="C224" s="530" t="s">
        <v>43</v>
      </c>
      <c r="D224" s="476"/>
      <c r="E224" s="476"/>
      <c r="F224" s="476"/>
      <c r="G224" s="476"/>
      <c r="H224" s="203"/>
    </row>
    <row r="225" spans="1:8" x14ac:dyDescent="0.25">
      <c r="A225" s="139" t="s">
        <v>903</v>
      </c>
      <c r="B225" s="299">
        <v>223</v>
      </c>
      <c r="C225" s="530" t="s">
        <v>43</v>
      </c>
      <c r="D225" s="476"/>
      <c r="E225" s="476"/>
      <c r="F225" s="476"/>
      <c r="G225" s="476"/>
      <c r="H225" s="203"/>
    </row>
    <row r="226" spans="1:8" x14ac:dyDescent="0.25">
      <c r="A226" s="139" t="s">
        <v>904</v>
      </c>
      <c r="B226" s="299">
        <v>224</v>
      </c>
      <c r="C226" s="530" t="s">
        <v>43</v>
      </c>
      <c r="D226" s="476"/>
      <c r="E226" s="476"/>
      <c r="F226" s="476"/>
      <c r="G226" s="476"/>
      <c r="H226" s="203"/>
    </row>
    <row r="227" spans="1:8" x14ac:dyDescent="0.25">
      <c r="A227" s="139" t="s">
        <v>905</v>
      </c>
      <c r="B227" s="299">
        <v>225</v>
      </c>
      <c r="C227" s="530" t="str">
        <f ca="1">IF(G227="","Резерв",CONCATENATE(INDIRECT(ADDRESS(3+G227,2,1,0,"ЗДВ"),FALSE)," открыть по ТМ"))</f>
        <v>Задвижка №008.2.1.1 открыть по ТМ</v>
      </c>
      <c r="D227" s="476">
        <v>20</v>
      </c>
      <c r="E227" s="476">
        <v>7</v>
      </c>
      <c r="F227" s="476">
        <v>10</v>
      </c>
      <c r="G227" s="476">
        <v>20</v>
      </c>
      <c r="H227" s="203"/>
    </row>
    <row r="228" spans="1:8" x14ac:dyDescent="0.25">
      <c r="A228" s="139" t="s">
        <v>906</v>
      </c>
      <c r="B228" s="299">
        <v>226</v>
      </c>
      <c r="C228" s="530" t="str">
        <f ca="1">IF(G228="","Резерв",CONCATENATE(INDIRECT(ADDRESS(3+G228,2,1,0,"ЗДВ"),FALSE)," закрыть по ТМ"))</f>
        <v>Задвижка №008.2.1.1 закрыть по ТМ</v>
      </c>
      <c r="D228" s="476">
        <v>20</v>
      </c>
      <c r="E228" s="476">
        <v>8</v>
      </c>
      <c r="F228" s="476">
        <v>10</v>
      </c>
      <c r="G228" s="476">
        <v>20</v>
      </c>
      <c r="H228" s="203"/>
    </row>
    <row r="229" spans="1:8" x14ac:dyDescent="0.25">
      <c r="A229" s="139" t="s">
        <v>907</v>
      </c>
      <c r="B229" s="299">
        <v>227</v>
      </c>
      <c r="C229" s="530" t="str">
        <f ca="1">IF(G229="","Резерв",CONCATENATE(INDIRECT(ADDRESS(3+G229,2,1,0,"ЗДВ"),FALSE)," стоп по ТМ"))</f>
        <v>Задвижка №008.2.1.1 стоп по ТМ</v>
      </c>
      <c r="D229" s="476">
        <v>20</v>
      </c>
      <c r="E229" s="476">
        <v>9</v>
      </c>
      <c r="F229" s="476">
        <v>10</v>
      </c>
      <c r="G229" s="476">
        <v>20</v>
      </c>
      <c r="H229" s="203"/>
    </row>
    <row r="230" spans="1:8" x14ac:dyDescent="0.25">
      <c r="A230" s="139" t="s">
        <v>908</v>
      </c>
      <c r="B230" s="299">
        <v>228</v>
      </c>
      <c r="C230" s="530" t="str">
        <f ca="1">IF(G230="","Резерв",CONCATENATE(INDIRECT(ADDRESS(3+G230,2,1,0,"ЗДВ"),FALSE)," открыть от ЦСПА"))</f>
        <v>Задвижка №008.2.1.1 открыть от ЦСПА</v>
      </c>
      <c r="D230" s="476">
        <v>20</v>
      </c>
      <c r="E230" s="476">
        <v>7</v>
      </c>
      <c r="F230" s="476">
        <v>13</v>
      </c>
      <c r="G230" s="476">
        <v>20</v>
      </c>
      <c r="H230" s="203"/>
    </row>
    <row r="231" spans="1:8" x14ac:dyDescent="0.25">
      <c r="A231" s="139" t="s">
        <v>909</v>
      </c>
      <c r="B231" s="299">
        <v>229</v>
      </c>
      <c r="C231" s="530" t="str">
        <f ca="1">IF(G231="","Резерв",CONCATENATE(INDIRECT(ADDRESS(3+G231,2,1,0,"ЗДВ"),FALSE)," закрыть от ЦСПА"))</f>
        <v>Задвижка №008.2.1.1 закрыть от ЦСПА</v>
      </c>
      <c r="D231" s="476">
        <v>20</v>
      </c>
      <c r="E231" s="476">
        <v>8</v>
      </c>
      <c r="F231" s="476">
        <v>13</v>
      </c>
      <c r="G231" s="476">
        <v>20</v>
      </c>
      <c r="H231" s="203"/>
    </row>
    <row r="232" spans="1:8" x14ac:dyDescent="0.25">
      <c r="A232" s="139" t="s">
        <v>910</v>
      </c>
      <c r="B232" s="299">
        <v>230</v>
      </c>
      <c r="C232" s="530" t="str">
        <f ca="1">IF(G232="","Резерв",CONCATENATE(INDIRECT(ADDRESS(3+G232,2,1,0,"ЗДВ"),FALSE)," стоп от ЦСПА"))</f>
        <v>Задвижка №008.2.1.1 стоп от ЦСПА</v>
      </c>
      <c r="D232" s="476">
        <v>20</v>
      </c>
      <c r="E232" s="476">
        <v>9</v>
      </c>
      <c r="F232" s="476">
        <v>13</v>
      </c>
      <c r="G232" s="476">
        <v>20</v>
      </c>
      <c r="H232" s="203"/>
    </row>
    <row r="233" spans="1:8" x14ac:dyDescent="0.25">
      <c r="A233" s="139" t="s">
        <v>911</v>
      </c>
      <c r="B233" s="299">
        <v>231</v>
      </c>
      <c r="C233" s="530" t="s">
        <v>43</v>
      </c>
      <c r="D233" s="476"/>
      <c r="E233" s="476"/>
      <c r="F233" s="476"/>
      <c r="G233" s="476"/>
      <c r="H233" s="203"/>
    </row>
    <row r="234" spans="1:8" x14ac:dyDescent="0.25">
      <c r="A234" s="139" t="s">
        <v>912</v>
      </c>
      <c r="B234" s="299">
        <v>232</v>
      </c>
      <c r="C234" s="530" t="s">
        <v>43</v>
      </c>
      <c r="D234" s="476"/>
      <c r="E234" s="476"/>
      <c r="F234" s="476"/>
      <c r="G234" s="476"/>
      <c r="H234" s="203"/>
    </row>
    <row r="235" spans="1:8" x14ac:dyDescent="0.25">
      <c r="A235" s="139" t="s">
        <v>913</v>
      </c>
      <c r="B235" s="299">
        <v>233</v>
      </c>
      <c r="C235" s="530" t="s">
        <v>43</v>
      </c>
      <c r="D235" s="476"/>
      <c r="E235" s="476"/>
      <c r="F235" s="476"/>
      <c r="G235" s="476"/>
      <c r="H235" s="203"/>
    </row>
    <row r="236" spans="1:8" x14ac:dyDescent="0.25">
      <c r="A236" s="139" t="s">
        <v>914</v>
      </c>
      <c r="B236" s="299">
        <v>234</v>
      </c>
      <c r="C236" s="530" t="str">
        <f ca="1">IF(G236="","Резерв",CONCATENATE(INDIRECT(ADDRESS(3+G236,2,1,0,"ЗДВ"),FALSE)," открыть по ТМ"))</f>
        <v>Задвижка №008.2.1.2 открыть по ТМ</v>
      </c>
      <c r="D236" s="476">
        <v>20</v>
      </c>
      <c r="E236" s="476">
        <v>7</v>
      </c>
      <c r="F236" s="476">
        <v>10</v>
      </c>
      <c r="G236" s="476">
        <v>21</v>
      </c>
      <c r="H236" s="203"/>
    </row>
    <row r="237" spans="1:8" x14ac:dyDescent="0.25">
      <c r="A237" s="139" t="s">
        <v>915</v>
      </c>
      <c r="B237" s="299">
        <v>235</v>
      </c>
      <c r="C237" s="530" t="str">
        <f ca="1">IF(G237="","Резерв",CONCATENATE(INDIRECT(ADDRESS(3+G237,2,1,0,"ЗДВ"),FALSE)," закрыть по ТМ"))</f>
        <v>Задвижка №008.2.1.2 закрыть по ТМ</v>
      </c>
      <c r="D237" s="476">
        <v>20</v>
      </c>
      <c r="E237" s="476">
        <v>8</v>
      </c>
      <c r="F237" s="476">
        <v>10</v>
      </c>
      <c r="G237" s="476">
        <v>21</v>
      </c>
      <c r="H237" s="203"/>
    </row>
    <row r="238" spans="1:8" x14ac:dyDescent="0.25">
      <c r="A238" s="139" t="s">
        <v>916</v>
      </c>
      <c r="B238" s="299">
        <v>236</v>
      </c>
      <c r="C238" s="530" t="str">
        <f ca="1">IF(G238="","Резерв",CONCATENATE(INDIRECT(ADDRESS(3+G238,2,1,0,"ЗДВ"),FALSE)," стоп по ТМ"))</f>
        <v>Задвижка №008.2.1.2 стоп по ТМ</v>
      </c>
      <c r="D238" s="476">
        <v>20</v>
      </c>
      <c r="E238" s="476">
        <v>9</v>
      </c>
      <c r="F238" s="476">
        <v>10</v>
      </c>
      <c r="G238" s="476">
        <v>21</v>
      </c>
      <c r="H238" s="203"/>
    </row>
    <row r="239" spans="1:8" x14ac:dyDescent="0.25">
      <c r="A239" s="139" t="s">
        <v>917</v>
      </c>
      <c r="B239" s="299">
        <v>237</v>
      </c>
      <c r="C239" s="530" t="str">
        <f ca="1">IF(G239="","Резерв",CONCATENATE(INDIRECT(ADDRESS(3+G239,2,1,0,"ЗДВ"),FALSE)," открыть от ЦСПА"))</f>
        <v>Задвижка №008.2.1.2 открыть от ЦСПА</v>
      </c>
      <c r="D239" s="476">
        <v>20</v>
      </c>
      <c r="E239" s="476">
        <v>7</v>
      </c>
      <c r="F239" s="476">
        <v>13</v>
      </c>
      <c r="G239" s="476">
        <v>21</v>
      </c>
      <c r="H239" s="203"/>
    </row>
    <row r="240" spans="1:8" x14ac:dyDescent="0.25">
      <c r="A240" s="139" t="s">
        <v>918</v>
      </c>
      <c r="B240" s="299">
        <v>238</v>
      </c>
      <c r="C240" s="530" t="str">
        <f ca="1">IF(G240="","Резерв",CONCATENATE(INDIRECT(ADDRESS(3+G240,2,1,0,"ЗДВ"),FALSE)," закрыть от ЦСПА"))</f>
        <v>Задвижка №008.2.1.2 закрыть от ЦСПА</v>
      </c>
      <c r="D240" s="476">
        <v>20</v>
      </c>
      <c r="E240" s="476">
        <v>8</v>
      </c>
      <c r="F240" s="476">
        <v>13</v>
      </c>
      <c r="G240" s="476">
        <v>21</v>
      </c>
      <c r="H240" s="203"/>
    </row>
    <row r="241" spans="1:8" x14ac:dyDescent="0.25">
      <c r="A241" s="139" t="s">
        <v>919</v>
      </c>
      <c r="B241" s="299">
        <v>239</v>
      </c>
      <c r="C241" s="530" t="str">
        <f ca="1">IF(G241="","Резерв",CONCATENATE(INDIRECT(ADDRESS(3+G241,2,1,0,"ЗДВ"),FALSE)," стоп от ЦСПА"))</f>
        <v>Задвижка №008.2.1.2 стоп от ЦСПА</v>
      </c>
      <c r="D241" s="476">
        <v>20</v>
      </c>
      <c r="E241" s="476">
        <v>9</v>
      </c>
      <c r="F241" s="476">
        <v>13</v>
      </c>
      <c r="G241" s="476">
        <v>21</v>
      </c>
      <c r="H241" s="203"/>
    </row>
    <row r="242" spans="1:8" x14ac:dyDescent="0.25">
      <c r="A242" s="139" t="s">
        <v>920</v>
      </c>
      <c r="B242" s="299">
        <v>240</v>
      </c>
      <c r="C242" s="530" t="s">
        <v>43</v>
      </c>
      <c r="D242" s="476"/>
      <c r="E242" s="476"/>
      <c r="F242" s="476"/>
      <c r="G242" s="476"/>
      <c r="H242" s="203"/>
    </row>
    <row r="243" spans="1:8" x14ac:dyDescent="0.25">
      <c r="A243" s="139" t="s">
        <v>921</v>
      </c>
      <c r="B243" s="299">
        <v>241</v>
      </c>
      <c r="C243" s="530" t="s">
        <v>43</v>
      </c>
      <c r="D243" s="476"/>
      <c r="E243" s="476"/>
      <c r="F243" s="476"/>
      <c r="G243" s="476"/>
      <c r="H243" s="203"/>
    </row>
    <row r="244" spans="1:8" x14ac:dyDescent="0.25">
      <c r="A244" s="139" t="s">
        <v>922</v>
      </c>
      <c r="B244" s="299">
        <v>242</v>
      </c>
      <c r="C244" s="530" t="s">
        <v>43</v>
      </c>
      <c r="D244" s="476"/>
      <c r="E244" s="476"/>
      <c r="F244" s="476"/>
      <c r="G244" s="476"/>
      <c r="H244" s="203"/>
    </row>
    <row r="245" spans="1:8" x14ac:dyDescent="0.25">
      <c r="A245" s="139" t="s">
        <v>923</v>
      </c>
      <c r="B245" s="299">
        <v>243</v>
      </c>
      <c r="C245" s="530" t="str">
        <f ca="1">IF(G245="","Резерв",CONCATENATE(INDIRECT(ADDRESS(3+G245,2,1,0,"ЗДВ"),FALSE)," открыть по ТМ"))</f>
        <v>Задвижка №008.2.2.1 открыть по ТМ</v>
      </c>
      <c r="D245" s="476">
        <v>20</v>
      </c>
      <c r="E245" s="476">
        <v>7</v>
      </c>
      <c r="F245" s="476">
        <v>10</v>
      </c>
      <c r="G245" s="476">
        <v>22</v>
      </c>
      <c r="H245" s="203"/>
    </row>
    <row r="246" spans="1:8" x14ac:dyDescent="0.25">
      <c r="A246" s="139" t="s">
        <v>924</v>
      </c>
      <c r="B246" s="299">
        <v>244</v>
      </c>
      <c r="C246" s="530" t="str">
        <f ca="1">IF(G246="","Резерв",CONCATENATE(INDIRECT(ADDRESS(3+G246,2,1,0,"ЗДВ"),FALSE)," закрыть по ТМ"))</f>
        <v>Задвижка №008.2.2.1 закрыть по ТМ</v>
      </c>
      <c r="D246" s="476">
        <v>20</v>
      </c>
      <c r="E246" s="476">
        <v>8</v>
      </c>
      <c r="F246" s="476">
        <v>10</v>
      </c>
      <c r="G246" s="476">
        <v>22</v>
      </c>
      <c r="H246" s="203"/>
    </row>
    <row r="247" spans="1:8" x14ac:dyDescent="0.25">
      <c r="A247" s="139" t="s">
        <v>925</v>
      </c>
      <c r="B247" s="299">
        <v>245</v>
      </c>
      <c r="C247" s="530" t="str">
        <f ca="1">IF(G247="","Резерв",CONCATENATE(INDIRECT(ADDRESS(3+G247,2,1,0,"ЗДВ"),FALSE)," стоп по ТМ"))</f>
        <v>Задвижка №008.2.2.1 стоп по ТМ</v>
      </c>
      <c r="D247" s="476">
        <v>20</v>
      </c>
      <c r="E247" s="476">
        <v>9</v>
      </c>
      <c r="F247" s="476">
        <v>10</v>
      </c>
      <c r="G247" s="476">
        <v>22</v>
      </c>
      <c r="H247" s="203"/>
    </row>
    <row r="248" spans="1:8" x14ac:dyDescent="0.25">
      <c r="A248" s="139" t="s">
        <v>926</v>
      </c>
      <c r="B248" s="299">
        <v>246</v>
      </c>
      <c r="C248" s="530" t="str">
        <f ca="1">IF(G248="","Резерв",CONCATENATE(INDIRECT(ADDRESS(3+G248,2,1,0,"ЗДВ"),FALSE)," открыть от ЦСПА"))</f>
        <v>Задвижка №008.2.2.1 открыть от ЦСПА</v>
      </c>
      <c r="D248" s="476">
        <v>20</v>
      </c>
      <c r="E248" s="476">
        <v>7</v>
      </c>
      <c r="F248" s="476">
        <v>13</v>
      </c>
      <c r="G248" s="476">
        <v>22</v>
      </c>
      <c r="H248" s="203"/>
    </row>
    <row r="249" spans="1:8" x14ac:dyDescent="0.25">
      <c r="A249" s="139" t="s">
        <v>927</v>
      </c>
      <c r="B249" s="299">
        <v>247</v>
      </c>
      <c r="C249" s="530" t="str">
        <f ca="1">IF(G249="","Резерв",CONCATENATE(INDIRECT(ADDRESS(3+G249,2,1,0,"ЗДВ"),FALSE)," закрыть от ЦСПА"))</f>
        <v>Задвижка №008.2.2.1 закрыть от ЦСПА</v>
      </c>
      <c r="D249" s="476">
        <v>20</v>
      </c>
      <c r="E249" s="476">
        <v>8</v>
      </c>
      <c r="F249" s="476">
        <v>13</v>
      </c>
      <c r="G249" s="476">
        <v>22</v>
      </c>
      <c r="H249" s="203"/>
    </row>
    <row r="250" spans="1:8" x14ac:dyDescent="0.25">
      <c r="A250" s="139" t="s">
        <v>928</v>
      </c>
      <c r="B250" s="299">
        <v>248</v>
      </c>
      <c r="C250" s="530" t="str">
        <f ca="1">IF(G250="","Резерв",CONCATENATE(INDIRECT(ADDRESS(3+G250,2,1,0,"ЗДВ"),FALSE)," стоп от ЦСПА"))</f>
        <v>Задвижка №008.2.2.1 стоп от ЦСПА</v>
      </c>
      <c r="D250" s="476">
        <v>20</v>
      </c>
      <c r="E250" s="476">
        <v>9</v>
      </c>
      <c r="F250" s="476">
        <v>13</v>
      </c>
      <c r="G250" s="476">
        <v>22</v>
      </c>
      <c r="H250" s="203"/>
    </row>
    <row r="251" spans="1:8" x14ac:dyDescent="0.25">
      <c r="A251" s="139" t="s">
        <v>929</v>
      </c>
      <c r="B251" s="299">
        <v>249</v>
      </c>
      <c r="C251" s="530" t="s">
        <v>43</v>
      </c>
      <c r="D251" s="476"/>
      <c r="E251" s="476"/>
      <c r="F251" s="476"/>
      <c r="G251" s="476"/>
      <c r="H251" s="203"/>
    </row>
    <row r="252" spans="1:8" x14ac:dyDescent="0.25">
      <c r="A252" s="139" t="s">
        <v>930</v>
      </c>
      <c r="B252" s="299">
        <v>250</v>
      </c>
      <c r="C252" s="530" t="s">
        <v>43</v>
      </c>
      <c r="D252" s="476"/>
      <c r="E252" s="476"/>
      <c r="F252" s="476"/>
      <c r="G252" s="476"/>
      <c r="H252" s="203"/>
    </row>
    <row r="253" spans="1:8" x14ac:dyDescent="0.25">
      <c r="A253" s="139" t="s">
        <v>931</v>
      </c>
      <c r="B253" s="299">
        <v>251</v>
      </c>
      <c r="C253" s="530" t="s">
        <v>43</v>
      </c>
      <c r="D253" s="476"/>
      <c r="E253" s="476"/>
      <c r="F253" s="476"/>
      <c r="G253" s="476"/>
      <c r="H253" s="203"/>
    </row>
    <row r="254" spans="1:8" x14ac:dyDescent="0.25">
      <c r="A254" s="139" t="s">
        <v>932</v>
      </c>
      <c r="B254" s="299">
        <v>252</v>
      </c>
      <c r="C254" s="530" t="str">
        <f ca="1">IF(G254="","Резерв",CONCATENATE(INDIRECT(ADDRESS(3+G254,2,1,0,"ЗДВ"),FALSE)," открыть по ТМ"))</f>
        <v>Задвижка №008.2.2.2 открыть по ТМ</v>
      </c>
      <c r="D254" s="476">
        <v>20</v>
      </c>
      <c r="E254" s="476">
        <v>7</v>
      </c>
      <c r="F254" s="476">
        <v>10</v>
      </c>
      <c r="G254" s="476">
        <v>23</v>
      </c>
      <c r="H254" s="203"/>
    </row>
    <row r="255" spans="1:8" x14ac:dyDescent="0.25">
      <c r="A255" s="139" t="s">
        <v>933</v>
      </c>
      <c r="B255" s="299">
        <v>253</v>
      </c>
      <c r="C255" s="530" t="str">
        <f ca="1">IF(G255="","Резерв",CONCATENATE(INDIRECT(ADDRESS(3+G255,2,1,0,"ЗДВ"),FALSE)," закрыть по ТМ"))</f>
        <v>Задвижка №008.2.2.2 закрыть по ТМ</v>
      </c>
      <c r="D255" s="476">
        <v>20</v>
      </c>
      <c r="E255" s="476">
        <v>8</v>
      </c>
      <c r="F255" s="476">
        <v>10</v>
      </c>
      <c r="G255" s="476">
        <v>23</v>
      </c>
      <c r="H255" s="203"/>
    </row>
    <row r="256" spans="1:8" x14ac:dyDescent="0.25">
      <c r="A256" s="139" t="s">
        <v>934</v>
      </c>
      <c r="B256" s="299">
        <v>254</v>
      </c>
      <c r="C256" s="530" t="str">
        <f ca="1">IF(G256="","Резерв",CONCATENATE(INDIRECT(ADDRESS(3+G256,2,1,0,"ЗДВ"),FALSE)," стоп по ТМ"))</f>
        <v>Задвижка №008.2.2.2 стоп по ТМ</v>
      </c>
      <c r="D256" s="476">
        <v>20</v>
      </c>
      <c r="E256" s="476">
        <v>9</v>
      </c>
      <c r="F256" s="476">
        <v>10</v>
      </c>
      <c r="G256" s="476">
        <v>23</v>
      </c>
      <c r="H256" s="203"/>
    </row>
    <row r="257" spans="1:8" x14ac:dyDescent="0.25">
      <c r="A257" s="139" t="s">
        <v>935</v>
      </c>
      <c r="B257" s="299">
        <v>255</v>
      </c>
      <c r="C257" s="530" t="str">
        <f ca="1">IF(G257="","Резерв",CONCATENATE(INDIRECT(ADDRESS(3+G257,2,1,0,"ЗДВ"),FALSE)," открыть от ЦСПА"))</f>
        <v>Задвижка №008.2.2.2 открыть от ЦСПА</v>
      </c>
      <c r="D257" s="476">
        <v>20</v>
      </c>
      <c r="E257" s="476">
        <v>7</v>
      </c>
      <c r="F257" s="476">
        <v>13</v>
      </c>
      <c r="G257" s="476">
        <v>23</v>
      </c>
      <c r="H257" s="203"/>
    </row>
    <row r="258" spans="1:8" x14ac:dyDescent="0.25">
      <c r="A258" s="139" t="s">
        <v>936</v>
      </c>
      <c r="B258" s="299">
        <v>256</v>
      </c>
      <c r="C258" s="530" t="str">
        <f ca="1">IF(G258="","Резерв",CONCATENATE(INDIRECT(ADDRESS(3+G258,2,1,0,"ЗДВ"),FALSE)," закрыть от ЦСПА"))</f>
        <v>Задвижка №008.2.2.2 закрыть от ЦСПА</v>
      </c>
      <c r="D258" s="476">
        <v>20</v>
      </c>
      <c r="E258" s="476">
        <v>8</v>
      </c>
      <c r="F258" s="476">
        <v>13</v>
      </c>
      <c r="G258" s="476">
        <v>23</v>
      </c>
      <c r="H258" s="203"/>
    </row>
    <row r="259" spans="1:8" x14ac:dyDescent="0.25">
      <c r="A259" s="139" t="s">
        <v>937</v>
      </c>
      <c r="B259" s="299">
        <v>257</v>
      </c>
      <c r="C259" s="530" t="str">
        <f ca="1">IF(G259="","Резерв",CONCATENATE(INDIRECT(ADDRESS(3+G259,2,1,0,"ЗДВ"),FALSE)," стоп от ЦСПА"))</f>
        <v>Задвижка №008.2.2.2 стоп от ЦСПА</v>
      </c>
      <c r="D259" s="476">
        <v>20</v>
      </c>
      <c r="E259" s="476">
        <v>9</v>
      </c>
      <c r="F259" s="476">
        <v>13</v>
      </c>
      <c r="G259" s="476">
        <v>23</v>
      </c>
      <c r="H259" s="203"/>
    </row>
    <row r="260" spans="1:8" x14ac:dyDescent="0.25">
      <c r="A260" s="139" t="s">
        <v>938</v>
      </c>
      <c r="B260" s="299">
        <v>258</v>
      </c>
      <c r="C260" s="530" t="s">
        <v>43</v>
      </c>
      <c r="D260" s="476"/>
      <c r="E260" s="476"/>
      <c r="F260" s="476"/>
      <c r="G260" s="476"/>
      <c r="H260" s="203"/>
    </row>
    <row r="261" spans="1:8" x14ac:dyDescent="0.25">
      <c r="A261" s="139" t="s">
        <v>939</v>
      </c>
      <c r="B261" s="299">
        <v>259</v>
      </c>
      <c r="C261" s="530" t="s">
        <v>43</v>
      </c>
      <c r="D261" s="476"/>
      <c r="E261" s="476"/>
      <c r="F261" s="476"/>
      <c r="G261" s="476"/>
      <c r="H261" s="203"/>
    </row>
    <row r="262" spans="1:8" x14ac:dyDescent="0.25">
      <c r="A262" s="139" t="s">
        <v>940</v>
      </c>
      <c r="B262" s="299">
        <v>260</v>
      </c>
      <c r="C262" s="530" t="s">
        <v>43</v>
      </c>
      <c r="D262" s="476"/>
      <c r="E262" s="476"/>
      <c r="F262" s="476"/>
      <c r="G262" s="476"/>
      <c r="H262" s="203"/>
    </row>
    <row r="263" spans="1:8" x14ac:dyDescent="0.25">
      <c r="A263" s="139" t="s">
        <v>941</v>
      </c>
      <c r="B263" s="299">
        <v>261</v>
      </c>
      <c r="C263" s="530" t="str">
        <f ca="1">IF(G263="","Резерв",CONCATENATE(INDIRECT(ADDRESS(3+G263,2,1,0,"ЗДВ"),FALSE)," открыть по ТМ"))</f>
        <v>Задвижка №024.1 открыть по ТМ</v>
      </c>
      <c r="D263" s="476">
        <v>20</v>
      </c>
      <c r="E263" s="476">
        <v>7</v>
      </c>
      <c r="F263" s="476">
        <v>10</v>
      </c>
      <c r="G263" s="476">
        <v>24</v>
      </c>
      <c r="H263" s="203"/>
    </row>
    <row r="264" spans="1:8" x14ac:dyDescent="0.25">
      <c r="A264" s="139" t="s">
        <v>942</v>
      </c>
      <c r="B264" s="299">
        <v>262</v>
      </c>
      <c r="C264" s="530" t="str">
        <f ca="1">IF(G264="","Резерв",CONCATENATE(INDIRECT(ADDRESS(3+G264,2,1,0,"ЗДВ"),FALSE)," закрыть по ТМ"))</f>
        <v>Задвижка №024.1 закрыть по ТМ</v>
      </c>
      <c r="D264" s="476">
        <v>20</v>
      </c>
      <c r="E264" s="476">
        <v>8</v>
      </c>
      <c r="F264" s="476">
        <v>10</v>
      </c>
      <c r="G264" s="476">
        <v>24</v>
      </c>
      <c r="H264" s="203"/>
    </row>
    <row r="265" spans="1:8" x14ac:dyDescent="0.25">
      <c r="A265" s="139" t="s">
        <v>943</v>
      </c>
      <c r="B265" s="299">
        <v>263</v>
      </c>
      <c r="C265" s="530" t="str">
        <f ca="1">IF(G265="","Резерв",CONCATENATE(INDIRECT(ADDRESS(3+G265,2,1,0,"ЗДВ"),FALSE)," стоп по ТМ"))</f>
        <v>Задвижка №024.1 стоп по ТМ</v>
      </c>
      <c r="D265" s="476">
        <v>20</v>
      </c>
      <c r="E265" s="476">
        <v>9</v>
      </c>
      <c r="F265" s="476">
        <v>10</v>
      </c>
      <c r="G265" s="476">
        <v>24</v>
      </c>
      <c r="H265" s="203"/>
    </row>
    <row r="266" spans="1:8" x14ac:dyDescent="0.25">
      <c r="A266" s="139" t="s">
        <v>944</v>
      </c>
      <c r="B266" s="299">
        <v>264</v>
      </c>
      <c r="C266" s="530" t="str">
        <f ca="1">IF(G266="","Резерв",CONCATENATE(INDIRECT(ADDRESS(3+G266,2,1,0,"ЗДВ"),FALSE)," открыть от ЦСПА"))</f>
        <v>Задвижка №024.1 открыть от ЦСПА</v>
      </c>
      <c r="D266" s="476">
        <v>20</v>
      </c>
      <c r="E266" s="476">
        <v>7</v>
      </c>
      <c r="F266" s="476">
        <v>13</v>
      </c>
      <c r="G266" s="476">
        <v>24</v>
      </c>
      <c r="H266" s="203"/>
    </row>
    <row r="267" spans="1:8" x14ac:dyDescent="0.25">
      <c r="A267" s="139" t="s">
        <v>945</v>
      </c>
      <c r="B267" s="299">
        <v>265</v>
      </c>
      <c r="C267" s="530" t="str">
        <f ca="1">IF(G267="","Резерв",CONCATENATE(INDIRECT(ADDRESS(3+G267,2,1,0,"ЗДВ"),FALSE)," закрыть от ЦСПА"))</f>
        <v>Задвижка №024.1 закрыть от ЦСПА</v>
      </c>
      <c r="D267" s="476">
        <v>20</v>
      </c>
      <c r="E267" s="476">
        <v>8</v>
      </c>
      <c r="F267" s="476">
        <v>13</v>
      </c>
      <c r="G267" s="476">
        <v>24</v>
      </c>
      <c r="H267" s="203"/>
    </row>
    <row r="268" spans="1:8" x14ac:dyDescent="0.25">
      <c r="A268" s="139" t="s">
        <v>946</v>
      </c>
      <c r="B268" s="299">
        <v>266</v>
      </c>
      <c r="C268" s="530" t="str">
        <f ca="1">IF(G268="","Резерв",CONCATENATE(INDIRECT(ADDRESS(3+G268,2,1,0,"ЗДВ"),FALSE)," стоп от ЦСПА"))</f>
        <v>Задвижка №024.1 стоп от ЦСПА</v>
      </c>
      <c r="D268" s="476">
        <v>20</v>
      </c>
      <c r="E268" s="476">
        <v>9</v>
      </c>
      <c r="F268" s="476">
        <v>13</v>
      </c>
      <c r="G268" s="476">
        <v>24</v>
      </c>
      <c r="H268" s="203"/>
    </row>
    <row r="269" spans="1:8" x14ac:dyDescent="0.25">
      <c r="A269" s="139" t="s">
        <v>947</v>
      </c>
      <c r="B269" s="299">
        <v>267</v>
      </c>
      <c r="C269" s="530" t="s">
        <v>43</v>
      </c>
      <c r="D269" s="476"/>
      <c r="E269" s="476"/>
      <c r="F269" s="476"/>
      <c r="G269" s="476"/>
      <c r="H269" s="203"/>
    </row>
    <row r="270" spans="1:8" x14ac:dyDescent="0.25">
      <c r="A270" s="139" t="s">
        <v>948</v>
      </c>
      <c r="B270" s="299">
        <v>268</v>
      </c>
      <c r="C270" s="530" t="s">
        <v>43</v>
      </c>
      <c r="D270" s="476"/>
      <c r="E270" s="476"/>
      <c r="F270" s="476"/>
      <c r="G270" s="476"/>
      <c r="H270" s="203"/>
    </row>
    <row r="271" spans="1:8" x14ac:dyDescent="0.25">
      <c r="A271" s="139" t="s">
        <v>949</v>
      </c>
      <c r="B271" s="299">
        <v>269</v>
      </c>
      <c r="C271" s="530" t="s">
        <v>43</v>
      </c>
      <c r="D271" s="476"/>
      <c r="E271" s="476"/>
      <c r="F271" s="476"/>
      <c r="G271" s="476"/>
      <c r="H271" s="203"/>
    </row>
    <row r="272" spans="1:8" x14ac:dyDescent="0.25">
      <c r="A272" s="139" t="s">
        <v>950</v>
      </c>
      <c r="B272" s="299">
        <v>270</v>
      </c>
      <c r="C272" s="530" t="str">
        <f ca="1">IF(G272="","Резерв",CONCATENATE(INDIRECT(ADDRESS(3+G272,2,1,0,"ЗДВ"),FALSE)," открыть по ТМ"))</f>
        <v>Задвижка №024.2 открыть по ТМ</v>
      </c>
      <c r="D272" s="476">
        <v>20</v>
      </c>
      <c r="E272" s="476">
        <v>7</v>
      </c>
      <c r="F272" s="476">
        <v>10</v>
      </c>
      <c r="G272" s="476">
        <v>25</v>
      </c>
      <c r="H272" s="203"/>
    </row>
    <row r="273" spans="1:8" x14ac:dyDescent="0.25">
      <c r="A273" s="139" t="s">
        <v>951</v>
      </c>
      <c r="B273" s="299">
        <v>271</v>
      </c>
      <c r="C273" s="530" t="str">
        <f ca="1">IF(G273="","Резерв",CONCATENATE(INDIRECT(ADDRESS(3+G273,2,1,0,"ЗДВ"),FALSE)," закрыть по ТМ"))</f>
        <v>Задвижка №024.2 закрыть по ТМ</v>
      </c>
      <c r="D273" s="476">
        <v>20</v>
      </c>
      <c r="E273" s="476">
        <v>8</v>
      </c>
      <c r="F273" s="476">
        <v>10</v>
      </c>
      <c r="G273" s="476">
        <v>25</v>
      </c>
      <c r="H273" s="203"/>
    </row>
    <row r="274" spans="1:8" x14ac:dyDescent="0.25">
      <c r="A274" s="139" t="s">
        <v>952</v>
      </c>
      <c r="B274" s="299">
        <v>272</v>
      </c>
      <c r="C274" s="530" t="str">
        <f ca="1">IF(G274="","Резерв",CONCATENATE(INDIRECT(ADDRESS(3+G274,2,1,0,"ЗДВ"),FALSE)," стоп по ТМ"))</f>
        <v>Задвижка №024.2 стоп по ТМ</v>
      </c>
      <c r="D274" s="476">
        <v>20</v>
      </c>
      <c r="E274" s="476">
        <v>9</v>
      </c>
      <c r="F274" s="476">
        <v>10</v>
      </c>
      <c r="G274" s="476">
        <v>25</v>
      </c>
      <c r="H274" s="203"/>
    </row>
    <row r="275" spans="1:8" x14ac:dyDescent="0.25">
      <c r="A275" s="139" t="s">
        <v>953</v>
      </c>
      <c r="B275" s="299">
        <v>273</v>
      </c>
      <c r="C275" s="530" t="str">
        <f ca="1">IF(G275="","Резерв",CONCATENATE(INDIRECT(ADDRESS(3+G275,2,1,0,"ЗДВ"),FALSE)," открыть от ЦСПА"))</f>
        <v>Задвижка №024.2 открыть от ЦСПА</v>
      </c>
      <c r="D275" s="476">
        <v>20</v>
      </c>
      <c r="E275" s="476">
        <v>7</v>
      </c>
      <c r="F275" s="476">
        <v>13</v>
      </c>
      <c r="G275" s="476">
        <v>25</v>
      </c>
      <c r="H275" s="203"/>
    </row>
    <row r="276" spans="1:8" x14ac:dyDescent="0.25">
      <c r="A276" s="139" t="s">
        <v>954</v>
      </c>
      <c r="B276" s="299">
        <v>274</v>
      </c>
      <c r="C276" s="530" t="str">
        <f ca="1">IF(G276="","Резерв",CONCATENATE(INDIRECT(ADDRESS(3+G276,2,1,0,"ЗДВ"),FALSE)," закрыть от ЦСПА"))</f>
        <v>Задвижка №024.2 закрыть от ЦСПА</v>
      </c>
      <c r="D276" s="476">
        <v>20</v>
      </c>
      <c r="E276" s="476">
        <v>8</v>
      </c>
      <c r="F276" s="476">
        <v>13</v>
      </c>
      <c r="G276" s="476">
        <v>25</v>
      </c>
      <c r="H276" s="203"/>
    </row>
    <row r="277" spans="1:8" x14ac:dyDescent="0.25">
      <c r="A277" s="139" t="s">
        <v>955</v>
      </c>
      <c r="B277" s="299">
        <v>275</v>
      </c>
      <c r="C277" s="530" t="str">
        <f ca="1">IF(G277="","Резерв",CONCATENATE(INDIRECT(ADDRESS(3+G277,2,1,0,"ЗДВ"),FALSE)," стоп от ЦСПА"))</f>
        <v>Задвижка №024.2 стоп от ЦСПА</v>
      </c>
      <c r="D277" s="476">
        <v>20</v>
      </c>
      <c r="E277" s="476">
        <v>9</v>
      </c>
      <c r="F277" s="476">
        <v>13</v>
      </c>
      <c r="G277" s="476">
        <v>25</v>
      </c>
      <c r="H277" s="203"/>
    </row>
    <row r="278" spans="1:8" x14ac:dyDescent="0.25">
      <c r="A278" s="139" t="s">
        <v>956</v>
      </c>
      <c r="B278" s="299">
        <v>276</v>
      </c>
      <c r="C278" s="530" t="s">
        <v>43</v>
      </c>
      <c r="D278" s="476"/>
      <c r="E278" s="476"/>
      <c r="F278" s="476"/>
      <c r="G278" s="476"/>
      <c r="H278" s="203"/>
    </row>
    <row r="279" spans="1:8" x14ac:dyDescent="0.25">
      <c r="A279" s="139" t="s">
        <v>957</v>
      </c>
      <c r="B279" s="299">
        <v>277</v>
      </c>
      <c r="C279" s="530" t="s">
        <v>43</v>
      </c>
      <c r="D279" s="476"/>
      <c r="E279" s="476"/>
      <c r="F279" s="476"/>
      <c r="G279" s="476"/>
      <c r="H279" s="203"/>
    </row>
    <row r="280" spans="1:8" x14ac:dyDescent="0.25">
      <c r="A280" s="139" t="s">
        <v>958</v>
      </c>
      <c r="B280" s="299">
        <v>278</v>
      </c>
      <c r="C280" s="530" t="s">
        <v>43</v>
      </c>
      <c r="D280" s="476"/>
      <c r="E280" s="476"/>
      <c r="F280" s="476"/>
      <c r="G280" s="476"/>
      <c r="H280" s="203"/>
    </row>
    <row r="281" spans="1:8" x14ac:dyDescent="0.25">
      <c r="A281" s="139" t="s">
        <v>959</v>
      </c>
      <c r="B281" s="299">
        <v>279</v>
      </c>
      <c r="C281" s="530" t="str">
        <f ca="1">IF(G281="","Резерв",CONCATENATE(INDIRECT(ADDRESS(3+G281,2,1,0,"ЗДВ"),FALSE)," открыть по ТМ"))</f>
        <v xml:space="preserve"> открыть по ТМ</v>
      </c>
      <c r="D281" s="476">
        <v>20</v>
      </c>
      <c r="E281" s="476">
        <v>7</v>
      </c>
      <c r="F281" s="476">
        <v>10</v>
      </c>
      <c r="G281" s="476">
        <v>26</v>
      </c>
      <c r="H281" s="203"/>
    </row>
    <row r="282" spans="1:8" x14ac:dyDescent="0.25">
      <c r="A282" s="139" t="s">
        <v>960</v>
      </c>
      <c r="B282" s="299">
        <v>280</v>
      </c>
      <c r="C282" s="530" t="str">
        <f ca="1">IF(G282="","Резерв",CONCATENATE(INDIRECT(ADDRESS(3+G282,2,1,0,"ЗДВ"),FALSE)," закрыть по ТМ"))</f>
        <v xml:space="preserve"> закрыть по ТМ</v>
      </c>
      <c r="D282" s="476">
        <v>20</v>
      </c>
      <c r="E282" s="476">
        <v>8</v>
      </c>
      <c r="F282" s="476">
        <v>10</v>
      </c>
      <c r="G282" s="476">
        <v>26</v>
      </c>
      <c r="H282" s="203"/>
    </row>
    <row r="283" spans="1:8" x14ac:dyDescent="0.25">
      <c r="A283" s="139" t="s">
        <v>961</v>
      </c>
      <c r="B283" s="299">
        <v>281</v>
      </c>
      <c r="C283" s="530" t="str">
        <f ca="1">IF(G283="","Резерв",CONCATENATE(INDIRECT(ADDRESS(3+G283,2,1,0,"ЗДВ"),FALSE)," стоп по ТМ"))</f>
        <v xml:space="preserve"> стоп по ТМ</v>
      </c>
      <c r="D283" s="476">
        <v>20</v>
      </c>
      <c r="E283" s="476">
        <v>9</v>
      </c>
      <c r="F283" s="476">
        <v>10</v>
      </c>
      <c r="G283" s="476">
        <v>26</v>
      </c>
      <c r="H283" s="203"/>
    </row>
    <row r="284" spans="1:8" x14ac:dyDescent="0.25">
      <c r="A284" s="139" t="s">
        <v>962</v>
      </c>
      <c r="B284" s="299">
        <v>282</v>
      </c>
      <c r="C284" s="530" t="str">
        <f ca="1">IF(G284="","Резерв",CONCATENATE(INDIRECT(ADDRESS(3+G284,2,1,0,"ЗДВ"),FALSE)," открыть от ЦСПА"))</f>
        <v xml:space="preserve"> открыть от ЦСПА</v>
      </c>
      <c r="D284" s="476">
        <v>20</v>
      </c>
      <c r="E284" s="476">
        <v>7</v>
      </c>
      <c r="F284" s="476">
        <v>13</v>
      </c>
      <c r="G284" s="476">
        <v>26</v>
      </c>
      <c r="H284" s="203"/>
    </row>
    <row r="285" spans="1:8" x14ac:dyDescent="0.25">
      <c r="A285" s="139" t="s">
        <v>963</v>
      </c>
      <c r="B285" s="299">
        <v>283</v>
      </c>
      <c r="C285" s="530" t="str">
        <f ca="1">IF(G285="","Резерв",CONCATENATE(INDIRECT(ADDRESS(3+G285,2,1,0,"ЗДВ"),FALSE)," закрыть от ЦСПА"))</f>
        <v xml:space="preserve"> закрыть от ЦСПА</v>
      </c>
      <c r="D285" s="476">
        <v>20</v>
      </c>
      <c r="E285" s="476">
        <v>8</v>
      </c>
      <c r="F285" s="476">
        <v>13</v>
      </c>
      <c r="G285" s="476">
        <v>26</v>
      </c>
      <c r="H285" s="203"/>
    </row>
    <row r="286" spans="1:8" x14ac:dyDescent="0.25">
      <c r="A286" s="139" t="s">
        <v>964</v>
      </c>
      <c r="B286" s="299">
        <v>284</v>
      </c>
      <c r="C286" s="530" t="str">
        <f ca="1">IF(G286="","Резерв",CONCATENATE(INDIRECT(ADDRESS(3+G286,2,1,0,"ЗДВ"),FALSE)," стоп от ЦСПА"))</f>
        <v xml:space="preserve"> стоп от ЦСПА</v>
      </c>
      <c r="D286" s="476">
        <v>20</v>
      </c>
      <c r="E286" s="476">
        <v>9</v>
      </c>
      <c r="F286" s="476">
        <v>13</v>
      </c>
      <c r="G286" s="476">
        <v>26</v>
      </c>
      <c r="H286" s="203"/>
    </row>
    <row r="287" spans="1:8" x14ac:dyDescent="0.25">
      <c r="A287" s="139" t="s">
        <v>965</v>
      </c>
      <c r="B287" s="299">
        <v>285</v>
      </c>
      <c r="C287" s="530" t="s">
        <v>43</v>
      </c>
      <c r="D287" s="476"/>
      <c r="E287" s="476"/>
      <c r="F287" s="476"/>
      <c r="G287" s="476"/>
      <c r="H287" s="203"/>
    </row>
    <row r="288" spans="1:8" x14ac:dyDescent="0.25">
      <c r="A288" s="139" t="s">
        <v>966</v>
      </c>
      <c r="B288" s="299">
        <v>286</v>
      </c>
      <c r="C288" s="530" t="s">
        <v>43</v>
      </c>
      <c r="D288" s="476"/>
      <c r="E288" s="476"/>
      <c r="F288" s="476"/>
      <c r="G288" s="476"/>
      <c r="H288" s="203"/>
    </row>
    <row r="289" spans="1:8" x14ac:dyDescent="0.25">
      <c r="A289" s="139" t="s">
        <v>967</v>
      </c>
      <c r="B289" s="299">
        <v>287</v>
      </c>
      <c r="C289" s="530" t="s">
        <v>43</v>
      </c>
      <c r="D289" s="476"/>
      <c r="E289" s="476"/>
      <c r="F289" s="476"/>
      <c r="G289" s="476"/>
      <c r="H289" s="203"/>
    </row>
    <row r="290" spans="1:8" x14ac:dyDescent="0.25">
      <c r="A290" s="139" t="s">
        <v>968</v>
      </c>
      <c r="B290" s="299">
        <v>288</v>
      </c>
      <c r="C290" s="530" t="str">
        <f ca="1">IF(G290="","Резерв",CONCATENATE(INDIRECT(ADDRESS(3+G290,2,1,0,"ЗДВ"),FALSE)," открыть по ТМ"))</f>
        <v xml:space="preserve"> открыть по ТМ</v>
      </c>
      <c r="D290" s="476">
        <v>20</v>
      </c>
      <c r="E290" s="476">
        <v>7</v>
      </c>
      <c r="F290" s="476">
        <v>10</v>
      </c>
      <c r="G290" s="476">
        <v>27</v>
      </c>
      <c r="H290" s="203"/>
    </row>
    <row r="291" spans="1:8" x14ac:dyDescent="0.25">
      <c r="A291" s="139" t="s">
        <v>969</v>
      </c>
      <c r="B291" s="299">
        <v>289</v>
      </c>
      <c r="C291" s="530" t="str">
        <f ca="1">IF(G291="","Резерв",CONCATENATE(INDIRECT(ADDRESS(3+G291,2,1,0,"ЗДВ"),FALSE)," закрыть по ТМ"))</f>
        <v xml:space="preserve"> закрыть по ТМ</v>
      </c>
      <c r="D291" s="476">
        <v>20</v>
      </c>
      <c r="E291" s="476">
        <v>8</v>
      </c>
      <c r="F291" s="476">
        <v>10</v>
      </c>
      <c r="G291" s="476">
        <v>27</v>
      </c>
      <c r="H291" s="203"/>
    </row>
    <row r="292" spans="1:8" x14ac:dyDescent="0.25">
      <c r="A292" s="139" t="s">
        <v>970</v>
      </c>
      <c r="B292" s="299">
        <v>290</v>
      </c>
      <c r="C292" s="530" t="str">
        <f ca="1">IF(G292="","Резерв",CONCATENATE(INDIRECT(ADDRESS(3+G292,2,1,0,"ЗДВ"),FALSE)," стоп по ТМ"))</f>
        <v xml:space="preserve"> стоп по ТМ</v>
      </c>
      <c r="D292" s="476">
        <v>20</v>
      </c>
      <c r="E292" s="476">
        <v>9</v>
      </c>
      <c r="F292" s="476">
        <v>10</v>
      </c>
      <c r="G292" s="476">
        <v>27</v>
      </c>
      <c r="H292" s="203"/>
    </row>
    <row r="293" spans="1:8" x14ac:dyDescent="0.25">
      <c r="A293" s="139" t="s">
        <v>971</v>
      </c>
      <c r="B293" s="299">
        <v>291</v>
      </c>
      <c r="C293" s="530" t="str">
        <f ca="1">IF(G293="","Резерв",CONCATENATE(INDIRECT(ADDRESS(3+G293,2,1,0,"ЗДВ"),FALSE)," открыть от ЦСПА"))</f>
        <v xml:space="preserve"> открыть от ЦСПА</v>
      </c>
      <c r="D293" s="476">
        <v>20</v>
      </c>
      <c r="E293" s="476">
        <v>7</v>
      </c>
      <c r="F293" s="476">
        <v>13</v>
      </c>
      <c r="G293" s="476">
        <v>27</v>
      </c>
      <c r="H293" s="203"/>
    </row>
    <row r="294" spans="1:8" x14ac:dyDescent="0.25">
      <c r="A294" s="139" t="s">
        <v>972</v>
      </c>
      <c r="B294" s="299">
        <v>292</v>
      </c>
      <c r="C294" s="530" t="str">
        <f ca="1">IF(G294="","Резерв",CONCATENATE(INDIRECT(ADDRESS(3+G294,2,1,0,"ЗДВ"),FALSE)," закрыть от ЦСПА"))</f>
        <v xml:space="preserve"> закрыть от ЦСПА</v>
      </c>
      <c r="D294" s="476">
        <v>20</v>
      </c>
      <c r="E294" s="476">
        <v>8</v>
      </c>
      <c r="F294" s="476">
        <v>13</v>
      </c>
      <c r="G294" s="476">
        <v>27</v>
      </c>
      <c r="H294" s="203"/>
    </row>
    <row r="295" spans="1:8" x14ac:dyDescent="0.25">
      <c r="A295" s="139" t="s">
        <v>973</v>
      </c>
      <c r="B295" s="299">
        <v>293</v>
      </c>
      <c r="C295" s="530" t="str">
        <f ca="1">IF(G295="","Резерв",CONCATENATE(INDIRECT(ADDRESS(3+G295,2,1,0,"ЗДВ"),FALSE)," стоп от ЦСПА"))</f>
        <v xml:space="preserve"> стоп от ЦСПА</v>
      </c>
      <c r="D295" s="476">
        <v>20</v>
      </c>
      <c r="E295" s="476">
        <v>9</v>
      </c>
      <c r="F295" s="476">
        <v>13</v>
      </c>
      <c r="G295" s="476">
        <v>27</v>
      </c>
      <c r="H295" s="203"/>
    </row>
    <row r="296" spans="1:8" x14ac:dyDescent="0.25">
      <c r="A296" s="139" t="s">
        <v>974</v>
      </c>
      <c r="B296" s="299">
        <v>294</v>
      </c>
      <c r="C296" s="530" t="s">
        <v>43</v>
      </c>
      <c r="D296" s="476"/>
      <c r="E296" s="476"/>
      <c r="F296" s="476"/>
      <c r="G296" s="476"/>
      <c r="H296" s="203"/>
    </row>
    <row r="297" spans="1:8" x14ac:dyDescent="0.25">
      <c r="A297" s="139" t="s">
        <v>975</v>
      </c>
      <c r="B297" s="299">
        <v>295</v>
      </c>
      <c r="C297" s="530" t="s">
        <v>43</v>
      </c>
      <c r="D297" s="476"/>
      <c r="E297" s="476"/>
      <c r="F297" s="476"/>
      <c r="G297" s="476"/>
      <c r="H297" s="203"/>
    </row>
    <row r="298" spans="1:8" x14ac:dyDescent="0.25">
      <c r="A298" s="139" t="s">
        <v>976</v>
      </c>
      <c r="B298" s="299">
        <v>296</v>
      </c>
      <c r="C298" s="530" t="s">
        <v>43</v>
      </c>
      <c r="D298" s="476"/>
      <c r="E298" s="476"/>
      <c r="F298" s="476"/>
      <c r="G298" s="476"/>
      <c r="H298" s="203"/>
    </row>
    <row r="299" spans="1:8" x14ac:dyDescent="0.25">
      <c r="A299" s="139" t="s">
        <v>977</v>
      </c>
      <c r="B299" s="299">
        <v>297</v>
      </c>
      <c r="C299" s="530" t="str">
        <f ca="1">IF(G299="","Резерв",CONCATENATE(INDIRECT(ADDRESS(3+G299,2,1,0,"ЗДВ"),FALSE)," открыть по ТМ"))</f>
        <v xml:space="preserve"> открыть по ТМ</v>
      </c>
      <c r="D299" s="476">
        <v>20</v>
      </c>
      <c r="E299" s="476">
        <v>7</v>
      </c>
      <c r="F299" s="476">
        <v>10</v>
      </c>
      <c r="G299" s="476">
        <v>28</v>
      </c>
      <c r="H299" s="203"/>
    </row>
    <row r="300" spans="1:8" x14ac:dyDescent="0.25">
      <c r="A300" s="139" t="s">
        <v>978</v>
      </c>
      <c r="B300" s="299">
        <v>298</v>
      </c>
      <c r="C300" s="530" t="str">
        <f ca="1">IF(G300="","Резерв",CONCATENATE(INDIRECT(ADDRESS(3+G300,2,1,0,"ЗДВ"),FALSE)," закрыть по ТМ"))</f>
        <v xml:space="preserve"> закрыть по ТМ</v>
      </c>
      <c r="D300" s="476">
        <v>20</v>
      </c>
      <c r="E300" s="476">
        <v>8</v>
      </c>
      <c r="F300" s="476">
        <v>10</v>
      </c>
      <c r="G300" s="476">
        <v>28</v>
      </c>
      <c r="H300" s="203"/>
    </row>
    <row r="301" spans="1:8" x14ac:dyDescent="0.25">
      <c r="A301" s="139" t="s">
        <v>979</v>
      </c>
      <c r="B301" s="299">
        <v>299</v>
      </c>
      <c r="C301" s="530" t="str">
        <f ca="1">IF(G301="","Резерв",CONCATENATE(INDIRECT(ADDRESS(3+G301,2,1,0,"ЗДВ"),FALSE)," стоп по ТМ"))</f>
        <v xml:space="preserve"> стоп по ТМ</v>
      </c>
      <c r="D301" s="476">
        <v>20</v>
      </c>
      <c r="E301" s="476">
        <v>9</v>
      </c>
      <c r="F301" s="476">
        <v>10</v>
      </c>
      <c r="G301" s="476">
        <v>28</v>
      </c>
      <c r="H301" s="203"/>
    </row>
    <row r="302" spans="1:8" x14ac:dyDescent="0.25">
      <c r="A302" s="139" t="s">
        <v>980</v>
      </c>
      <c r="B302" s="299">
        <v>300</v>
      </c>
      <c r="C302" s="530" t="str">
        <f ca="1">IF(G302="","Резерв",CONCATENATE(INDIRECT(ADDRESS(3+G302,2,1,0,"ЗДВ"),FALSE)," открыть от ЦСПА"))</f>
        <v xml:space="preserve"> открыть от ЦСПА</v>
      </c>
      <c r="D302" s="476">
        <v>20</v>
      </c>
      <c r="E302" s="476">
        <v>7</v>
      </c>
      <c r="F302" s="476">
        <v>13</v>
      </c>
      <c r="G302" s="476">
        <v>28</v>
      </c>
      <c r="H302" s="203"/>
    </row>
    <row r="303" spans="1:8" x14ac:dyDescent="0.25">
      <c r="A303" s="139" t="s">
        <v>981</v>
      </c>
      <c r="B303" s="299">
        <v>301</v>
      </c>
      <c r="C303" s="530" t="str">
        <f ca="1">IF(G303="","Резерв",CONCATENATE(INDIRECT(ADDRESS(3+G303,2,1,0,"ЗДВ"),FALSE)," закрыть от ЦСПА"))</f>
        <v xml:space="preserve"> закрыть от ЦСПА</v>
      </c>
      <c r="D303" s="476">
        <v>20</v>
      </c>
      <c r="E303" s="476">
        <v>8</v>
      </c>
      <c r="F303" s="476">
        <v>13</v>
      </c>
      <c r="G303" s="476">
        <v>28</v>
      </c>
      <c r="H303" s="203"/>
    </row>
    <row r="304" spans="1:8" x14ac:dyDescent="0.25">
      <c r="A304" s="139" t="s">
        <v>982</v>
      </c>
      <c r="B304" s="299">
        <v>302</v>
      </c>
      <c r="C304" s="530" t="str">
        <f ca="1">IF(G304="","Резерв",CONCATENATE(INDIRECT(ADDRESS(3+G304,2,1,0,"ЗДВ"),FALSE)," стоп от ЦСПА"))</f>
        <v xml:space="preserve"> стоп от ЦСПА</v>
      </c>
      <c r="D304" s="476">
        <v>20</v>
      </c>
      <c r="E304" s="476">
        <v>9</v>
      </c>
      <c r="F304" s="476">
        <v>13</v>
      </c>
      <c r="G304" s="476">
        <v>28</v>
      </c>
      <c r="H304" s="203"/>
    </row>
    <row r="305" spans="1:8" x14ac:dyDescent="0.25">
      <c r="A305" s="139" t="s">
        <v>983</v>
      </c>
      <c r="B305" s="299">
        <v>303</v>
      </c>
      <c r="C305" s="530" t="s">
        <v>43</v>
      </c>
      <c r="D305" s="476"/>
      <c r="E305" s="476"/>
      <c r="F305" s="476"/>
      <c r="G305" s="476"/>
      <c r="H305" s="203"/>
    </row>
    <row r="306" spans="1:8" x14ac:dyDescent="0.25">
      <c r="A306" s="139" t="s">
        <v>984</v>
      </c>
      <c r="B306" s="299">
        <v>304</v>
      </c>
      <c r="C306" s="530" t="s">
        <v>43</v>
      </c>
      <c r="D306" s="476"/>
      <c r="E306" s="476"/>
      <c r="F306" s="476"/>
      <c r="G306" s="476"/>
      <c r="H306" s="203"/>
    </row>
    <row r="307" spans="1:8" x14ac:dyDescent="0.25">
      <c r="A307" s="139" t="s">
        <v>985</v>
      </c>
      <c r="B307" s="299">
        <v>305</v>
      </c>
      <c r="C307" s="530" t="s">
        <v>43</v>
      </c>
      <c r="D307" s="476"/>
      <c r="E307" s="476"/>
      <c r="F307" s="476"/>
      <c r="G307" s="476"/>
      <c r="H307" s="203"/>
    </row>
    <row r="308" spans="1:8" x14ac:dyDescent="0.25">
      <c r="A308" s="139" t="s">
        <v>986</v>
      </c>
      <c r="B308" s="299">
        <v>306</v>
      </c>
      <c r="C308" s="530" t="str">
        <f ca="1">IF(G308="","Резерв",CONCATENATE(INDIRECT(ADDRESS(3+G308,2,1,0,"ЗДВ"),FALSE)," открыть по ТМ"))</f>
        <v xml:space="preserve"> открыть по ТМ</v>
      </c>
      <c r="D308" s="476">
        <v>20</v>
      </c>
      <c r="E308" s="476">
        <v>7</v>
      </c>
      <c r="F308" s="476">
        <v>10</v>
      </c>
      <c r="G308" s="476">
        <v>29</v>
      </c>
      <c r="H308" s="203"/>
    </row>
    <row r="309" spans="1:8" x14ac:dyDescent="0.25">
      <c r="A309" s="139" t="s">
        <v>987</v>
      </c>
      <c r="B309" s="299">
        <v>307</v>
      </c>
      <c r="C309" s="530" t="str">
        <f ca="1">IF(G309="","Резерв",CONCATENATE(INDIRECT(ADDRESS(3+G309,2,1,0,"ЗДВ"),FALSE)," закрыть по ТМ"))</f>
        <v xml:space="preserve"> закрыть по ТМ</v>
      </c>
      <c r="D309" s="476">
        <v>20</v>
      </c>
      <c r="E309" s="476">
        <v>8</v>
      </c>
      <c r="F309" s="476">
        <v>10</v>
      </c>
      <c r="G309" s="476">
        <v>29</v>
      </c>
      <c r="H309" s="203"/>
    </row>
    <row r="310" spans="1:8" x14ac:dyDescent="0.25">
      <c r="A310" s="139" t="s">
        <v>988</v>
      </c>
      <c r="B310" s="299">
        <v>308</v>
      </c>
      <c r="C310" s="530" t="str">
        <f ca="1">IF(G310="","Резерв",CONCATENATE(INDIRECT(ADDRESS(3+G310,2,1,0,"ЗДВ"),FALSE)," стоп по ТМ"))</f>
        <v xml:space="preserve"> стоп по ТМ</v>
      </c>
      <c r="D310" s="476">
        <v>20</v>
      </c>
      <c r="E310" s="476">
        <v>9</v>
      </c>
      <c r="F310" s="476">
        <v>10</v>
      </c>
      <c r="G310" s="476">
        <v>29</v>
      </c>
      <c r="H310" s="203"/>
    </row>
    <row r="311" spans="1:8" x14ac:dyDescent="0.25">
      <c r="A311" s="139" t="s">
        <v>989</v>
      </c>
      <c r="B311" s="299">
        <v>309</v>
      </c>
      <c r="C311" s="530" t="str">
        <f ca="1">IF(G311="","Резерв",CONCATENATE(INDIRECT(ADDRESS(3+G311,2,1,0,"ЗДВ"),FALSE)," открыть от ЦСПА"))</f>
        <v xml:space="preserve"> открыть от ЦСПА</v>
      </c>
      <c r="D311" s="476">
        <v>20</v>
      </c>
      <c r="E311" s="476">
        <v>7</v>
      </c>
      <c r="F311" s="476">
        <v>13</v>
      </c>
      <c r="G311" s="476">
        <v>29</v>
      </c>
      <c r="H311" s="203"/>
    </row>
    <row r="312" spans="1:8" x14ac:dyDescent="0.25">
      <c r="A312" s="139" t="s">
        <v>990</v>
      </c>
      <c r="B312" s="299">
        <v>310</v>
      </c>
      <c r="C312" s="530" t="str">
        <f ca="1">IF(G312="","Резерв",CONCATENATE(INDIRECT(ADDRESS(3+G312,2,1,0,"ЗДВ"),FALSE)," закрыть от ЦСПА"))</f>
        <v xml:space="preserve"> закрыть от ЦСПА</v>
      </c>
      <c r="D312" s="476">
        <v>20</v>
      </c>
      <c r="E312" s="476">
        <v>8</v>
      </c>
      <c r="F312" s="476">
        <v>13</v>
      </c>
      <c r="G312" s="476">
        <v>29</v>
      </c>
      <c r="H312" s="203"/>
    </row>
    <row r="313" spans="1:8" x14ac:dyDescent="0.25">
      <c r="A313" s="139" t="s">
        <v>991</v>
      </c>
      <c r="B313" s="299">
        <v>311</v>
      </c>
      <c r="C313" s="530" t="str">
        <f ca="1">IF(G313="","Резерв",CONCATENATE(INDIRECT(ADDRESS(3+G313,2,1,0,"ЗДВ"),FALSE)," стоп от ЦСПА"))</f>
        <v xml:space="preserve"> стоп от ЦСПА</v>
      </c>
      <c r="D313" s="476">
        <v>20</v>
      </c>
      <c r="E313" s="476">
        <v>9</v>
      </c>
      <c r="F313" s="476">
        <v>13</v>
      </c>
      <c r="G313" s="476">
        <v>29</v>
      </c>
      <c r="H313" s="203"/>
    </row>
    <row r="314" spans="1:8" x14ac:dyDescent="0.25">
      <c r="A314" s="139" t="s">
        <v>992</v>
      </c>
      <c r="B314" s="299">
        <v>312</v>
      </c>
      <c r="C314" s="530" t="s">
        <v>43</v>
      </c>
      <c r="D314" s="476"/>
      <c r="E314" s="476"/>
      <c r="F314" s="476"/>
      <c r="G314" s="476"/>
      <c r="H314" s="203"/>
    </row>
    <row r="315" spans="1:8" x14ac:dyDescent="0.25">
      <c r="A315" s="139" t="s">
        <v>993</v>
      </c>
      <c r="B315" s="299">
        <v>313</v>
      </c>
      <c r="C315" s="530" t="s">
        <v>43</v>
      </c>
      <c r="D315" s="476"/>
      <c r="E315" s="476"/>
      <c r="F315" s="476"/>
      <c r="G315" s="476"/>
      <c r="H315" s="203"/>
    </row>
    <row r="316" spans="1:8" x14ac:dyDescent="0.25">
      <c r="A316" s="139" t="s">
        <v>994</v>
      </c>
      <c r="B316" s="299">
        <v>314</v>
      </c>
      <c r="C316" s="530" t="s">
        <v>43</v>
      </c>
      <c r="D316" s="476"/>
      <c r="E316" s="476"/>
      <c r="F316" s="476"/>
      <c r="G316" s="476"/>
      <c r="H316" s="203"/>
    </row>
    <row r="317" spans="1:8" x14ac:dyDescent="0.25">
      <c r="A317" s="139" t="s">
        <v>995</v>
      </c>
      <c r="B317" s="299">
        <v>315</v>
      </c>
      <c r="C317" s="530" t="str">
        <f ca="1">IF(G317="","Резерв",CONCATENATE(INDIRECT(ADDRESS(3+G317,2,1,0,"ЗДВ"),FALSE)," открыть по ТМ"))</f>
        <v xml:space="preserve"> открыть по ТМ</v>
      </c>
      <c r="D317" s="476">
        <v>20</v>
      </c>
      <c r="E317" s="476">
        <v>7</v>
      </c>
      <c r="F317" s="476">
        <v>10</v>
      </c>
      <c r="G317" s="476">
        <v>30</v>
      </c>
      <c r="H317" s="203"/>
    </row>
    <row r="318" spans="1:8" x14ac:dyDescent="0.25">
      <c r="A318" s="139" t="s">
        <v>996</v>
      </c>
      <c r="B318" s="299">
        <v>316</v>
      </c>
      <c r="C318" s="530" t="str">
        <f ca="1">IF(G318="","Резерв",CONCATENATE(INDIRECT(ADDRESS(3+G318,2,1,0,"ЗДВ"),FALSE)," закрыть по ТМ"))</f>
        <v xml:space="preserve"> закрыть по ТМ</v>
      </c>
      <c r="D318" s="476">
        <v>20</v>
      </c>
      <c r="E318" s="476">
        <v>8</v>
      </c>
      <c r="F318" s="476">
        <v>10</v>
      </c>
      <c r="G318" s="476">
        <v>30</v>
      </c>
      <c r="H318" s="203"/>
    </row>
    <row r="319" spans="1:8" x14ac:dyDescent="0.25">
      <c r="A319" s="139" t="s">
        <v>997</v>
      </c>
      <c r="B319" s="299">
        <v>317</v>
      </c>
      <c r="C319" s="530" t="str">
        <f ca="1">IF(G319="","Резерв",CONCATENATE(INDIRECT(ADDRESS(3+G319,2,1,0,"ЗДВ"),FALSE)," стоп по ТМ"))</f>
        <v xml:space="preserve"> стоп по ТМ</v>
      </c>
      <c r="D319" s="476">
        <v>20</v>
      </c>
      <c r="E319" s="476">
        <v>9</v>
      </c>
      <c r="F319" s="476">
        <v>10</v>
      </c>
      <c r="G319" s="476">
        <v>30</v>
      </c>
      <c r="H319" s="203"/>
    </row>
    <row r="320" spans="1:8" x14ac:dyDescent="0.25">
      <c r="A320" s="139" t="s">
        <v>998</v>
      </c>
      <c r="B320" s="299">
        <v>318</v>
      </c>
      <c r="C320" s="530" t="str">
        <f ca="1">IF(G320="","Резерв",CONCATENATE(INDIRECT(ADDRESS(3+G320,2,1,0,"ЗДВ"),FALSE)," открыть от ЦСПА"))</f>
        <v xml:space="preserve"> открыть от ЦСПА</v>
      </c>
      <c r="D320" s="476">
        <v>20</v>
      </c>
      <c r="E320" s="476">
        <v>7</v>
      </c>
      <c r="F320" s="476">
        <v>13</v>
      </c>
      <c r="G320" s="476">
        <v>30</v>
      </c>
      <c r="H320" s="203"/>
    </row>
    <row r="321" spans="1:8" x14ac:dyDescent="0.25">
      <c r="A321" s="139" t="s">
        <v>999</v>
      </c>
      <c r="B321" s="299">
        <v>319</v>
      </c>
      <c r="C321" s="530" t="str">
        <f ca="1">IF(G321="","Резерв",CONCATENATE(INDIRECT(ADDRESS(3+G321,2,1,0,"ЗДВ"),FALSE)," закрыть от ЦСПА"))</f>
        <v xml:space="preserve"> закрыть от ЦСПА</v>
      </c>
      <c r="D321" s="476">
        <v>20</v>
      </c>
      <c r="E321" s="476">
        <v>8</v>
      </c>
      <c r="F321" s="476">
        <v>13</v>
      </c>
      <c r="G321" s="476">
        <v>30</v>
      </c>
      <c r="H321" s="203"/>
    </row>
    <row r="322" spans="1:8" x14ac:dyDescent="0.25">
      <c r="A322" s="139" t="s">
        <v>1000</v>
      </c>
      <c r="B322" s="299">
        <v>320</v>
      </c>
      <c r="C322" s="530" t="str">
        <f ca="1">IF(G322="","Резерв",CONCATENATE(INDIRECT(ADDRESS(3+G322,2,1,0,"ЗДВ"),FALSE)," стоп от ЦСПА"))</f>
        <v xml:space="preserve"> стоп от ЦСПА</v>
      </c>
      <c r="D322" s="476">
        <v>20</v>
      </c>
      <c r="E322" s="476">
        <v>9</v>
      </c>
      <c r="F322" s="476">
        <v>13</v>
      </c>
      <c r="G322" s="476">
        <v>30</v>
      </c>
      <c r="H322" s="203"/>
    </row>
    <row r="323" spans="1:8" x14ac:dyDescent="0.25">
      <c r="A323" s="139" t="s">
        <v>1001</v>
      </c>
      <c r="B323" s="299">
        <v>321</v>
      </c>
      <c r="C323" s="530" t="s">
        <v>43</v>
      </c>
      <c r="D323" s="476"/>
      <c r="E323" s="476"/>
      <c r="F323" s="476"/>
      <c r="G323" s="476"/>
      <c r="H323" s="203"/>
    </row>
    <row r="324" spans="1:8" x14ac:dyDescent="0.25">
      <c r="A324" s="139" t="s">
        <v>1002</v>
      </c>
      <c r="B324" s="299">
        <v>322</v>
      </c>
      <c r="C324" s="530" t="s">
        <v>43</v>
      </c>
      <c r="D324" s="476"/>
      <c r="E324" s="476"/>
      <c r="F324" s="476"/>
      <c r="G324" s="476"/>
      <c r="H324" s="203"/>
    </row>
    <row r="325" spans="1:8" x14ac:dyDescent="0.25">
      <c r="A325" s="139" t="s">
        <v>1003</v>
      </c>
      <c r="B325" s="299">
        <v>323</v>
      </c>
      <c r="C325" s="530" t="s">
        <v>43</v>
      </c>
      <c r="D325" s="476"/>
      <c r="E325" s="476"/>
      <c r="F325" s="476"/>
      <c r="G325" s="476"/>
      <c r="H325" s="203"/>
    </row>
    <row r="326" spans="1:8" x14ac:dyDescent="0.25">
      <c r="A326" s="139" t="s">
        <v>1004</v>
      </c>
      <c r="B326" s="299">
        <v>324</v>
      </c>
      <c r="C326" s="530" t="str">
        <f ca="1">IF(G326="","Резерв",CONCATENATE(INDIRECT(ADDRESS(3+G326,2,1,0,"ЗДВ"),FALSE)," открыть по ТМ"))</f>
        <v xml:space="preserve"> открыть по ТМ</v>
      </c>
      <c r="D326" s="476">
        <v>20</v>
      </c>
      <c r="E326" s="476">
        <v>7</v>
      </c>
      <c r="F326" s="476">
        <v>10</v>
      </c>
      <c r="G326" s="476">
        <v>31</v>
      </c>
      <c r="H326" s="203"/>
    </row>
    <row r="327" spans="1:8" x14ac:dyDescent="0.25">
      <c r="A327" s="139" t="s">
        <v>1005</v>
      </c>
      <c r="B327" s="299">
        <v>325</v>
      </c>
      <c r="C327" s="530" t="str">
        <f ca="1">IF(G327="","Резерв",CONCATENATE(INDIRECT(ADDRESS(3+G327,2,1,0,"ЗДВ"),FALSE)," закрыть по ТМ"))</f>
        <v xml:space="preserve"> закрыть по ТМ</v>
      </c>
      <c r="D327" s="476">
        <v>20</v>
      </c>
      <c r="E327" s="476">
        <v>8</v>
      </c>
      <c r="F327" s="476">
        <v>10</v>
      </c>
      <c r="G327" s="476">
        <v>31</v>
      </c>
      <c r="H327" s="203"/>
    </row>
    <row r="328" spans="1:8" x14ac:dyDescent="0.25">
      <c r="A328" s="139" t="s">
        <v>1006</v>
      </c>
      <c r="B328" s="299">
        <v>326</v>
      </c>
      <c r="C328" s="530" t="str">
        <f ca="1">IF(G328="","Резерв",CONCATENATE(INDIRECT(ADDRESS(3+G328,2,1,0,"ЗДВ"),FALSE)," стоп по ТМ"))</f>
        <v xml:space="preserve"> стоп по ТМ</v>
      </c>
      <c r="D328" s="476">
        <v>20</v>
      </c>
      <c r="E328" s="476">
        <v>9</v>
      </c>
      <c r="F328" s="476">
        <v>10</v>
      </c>
      <c r="G328" s="476">
        <v>31</v>
      </c>
      <c r="H328" s="203"/>
    </row>
    <row r="329" spans="1:8" x14ac:dyDescent="0.25">
      <c r="A329" s="139" t="s">
        <v>1007</v>
      </c>
      <c r="B329" s="299">
        <v>327</v>
      </c>
      <c r="C329" s="530" t="str">
        <f ca="1">IF(G329="","Резерв",CONCATENATE(INDIRECT(ADDRESS(3+G329,2,1,0,"ЗДВ"),FALSE)," открыть от ЦСПА"))</f>
        <v xml:space="preserve"> открыть от ЦСПА</v>
      </c>
      <c r="D329" s="476">
        <v>20</v>
      </c>
      <c r="E329" s="476">
        <v>7</v>
      </c>
      <c r="F329" s="476">
        <v>13</v>
      </c>
      <c r="G329" s="476">
        <v>31</v>
      </c>
      <c r="H329" s="203"/>
    </row>
    <row r="330" spans="1:8" x14ac:dyDescent="0.25">
      <c r="A330" s="139" t="s">
        <v>1008</v>
      </c>
      <c r="B330" s="299">
        <v>328</v>
      </c>
      <c r="C330" s="530" t="str">
        <f ca="1">IF(G330="","Резерв",CONCATENATE(INDIRECT(ADDRESS(3+G330,2,1,0,"ЗДВ"),FALSE)," закрыть от ЦСПА"))</f>
        <v xml:space="preserve"> закрыть от ЦСПА</v>
      </c>
      <c r="D330" s="476">
        <v>20</v>
      </c>
      <c r="E330" s="476">
        <v>8</v>
      </c>
      <c r="F330" s="476">
        <v>13</v>
      </c>
      <c r="G330" s="476">
        <v>31</v>
      </c>
      <c r="H330" s="203"/>
    </row>
    <row r="331" spans="1:8" x14ac:dyDescent="0.25">
      <c r="A331" s="139" t="s">
        <v>1009</v>
      </c>
      <c r="B331" s="299">
        <v>329</v>
      </c>
      <c r="C331" s="530" t="str">
        <f ca="1">IF(G331="","Резерв",CONCATENATE(INDIRECT(ADDRESS(3+G331,2,1,0,"ЗДВ"),FALSE)," стоп от ЦСПА"))</f>
        <v xml:space="preserve"> стоп от ЦСПА</v>
      </c>
      <c r="D331" s="476">
        <v>20</v>
      </c>
      <c r="E331" s="476">
        <v>9</v>
      </c>
      <c r="F331" s="476">
        <v>13</v>
      </c>
      <c r="G331" s="476">
        <v>31</v>
      </c>
      <c r="H331" s="203"/>
    </row>
    <row r="332" spans="1:8" x14ac:dyDescent="0.25">
      <c r="A332" s="139" t="s">
        <v>1010</v>
      </c>
      <c r="B332" s="299">
        <v>330</v>
      </c>
      <c r="C332" s="530" t="s">
        <v>43</v>
      </c>
      <c r="D332" s="476"/>
      <c r="E332" s="476"/>
      <c r="F332" s="476"/>
      <c r="G332" s="476"/>
      <c r="H332" s="203"/>
    </row>
    <row r="333" spans="1:8" x14ac:dyDescent="0.25">
      <c r="A333" s="139" t="s">
        <v>1011</v>
      </c>
      <c r="B333" s="299">
        <v>331</v>
      </c>
      <c r="C333" s="530" t="s">
        <v>43</v>
      </c>
      <c r="D333" s="476"/>
      <c r="E333" s="476"/>
      <c r="F333" s="476"/>
      <c r="G333" s="476"/>
      <c r="H333" s="203"/>
    </row>
    <row r="334" spans="1:8" x14ac:dyDescent="0.25">
      <c r="A334" s="139" t="s">
        <v>1012</v>
      </c>
      <c r="B334" s="299">
        <v>332</v>
      </c>
      <c r="C334" s="530" t="s">
        <v>43</v>
      </c>
      <c r="D334" s="476"/>
      <c r="E334" s="476"/>
      <c r="F334" s="476"/>
      <c r="G334" s="476"/>
      <c r="H334" s="203"/>
    </row>
    <row r="335" spans="1:8" x14ac:dyDescent="0.25">
      <c r="A335" s="139" t="s">
        <v>1013</v>
      </c>
      <c r="B335" s="299">
        <v>333</v>
      </c>
      <c r="C335" s="530" t="str">
        <f ca="1">IF(G335="","Резерв",CONCATENATE(INDIRECT(ADDRESS(3+G335,2,1,0,"ЗДВ"),FALSE)," открыть по ТМ"))</f>
        <v xml:space="preserve"> открыть по ТМ</v>
      </c>
      <c r="D335" s="476">
        <v>20</v>
      </c>
      <c r="E335" s="476">
        <v>7</v>
      </c>
      <c r="F335" s="476">
        <v>10</v>
      </c>
      <c r="G335" s="476">
        <v>32</v>
      </c>
      <c r="H335" s="203"/>
    </row>
    <row r="336" spans="1:8" x14ac:dyDescent="0.25">
      <c r="A336" s="139" t="s">
        <v>1014</v>
      </c>
      <c r="B336" s="299">
        <v>334</v>
      </c>
      <c r="C336" s="530" t="str">
        <f ca="1">IF(G336="","Резерв",CONCATENATE(INDIRECT(ADDRESS(3+G336,2,1,0,"ЗДВ"),FALSE)," закрыть по ТМ"))</f>
        <v xml:space="preserve"> закрыть по ТМ</v>
      </c>
      <c r="D336" s="476">
        <v>20</v>
      </c>
      <c r="E336" s="476">
        <v>8</v>
      </c>
      <c r="F336" s="476">
        <v>10</v>
      </c>
      <c r="G336" s="476">
        <v>32</v>
      </c>
      <c r="H336" s="203"/>
    </row>
    <row r="337" spans="1:8" x14ac:dyDescent="0.25">
      <c r="A337" s="139" t="s">
        <v>1015</v>
      </c>
      <c r="B337" s="299">
        <v>335</v>
      </c>
      <c r="C337" s="530" t="str">
        <f ca="1">IF(G337="","Резерв",CONCATENATE(INDIRECT(ADDRESS(3+G337,2,1,0,"ЗДВ"),FALSE)," стоп по ТМ"))</f>
        <v xml:space="preserve"> стоп по ТМ</v>
      </c>
      <c r="D337" s="476">
        <v>20</v>
      </c>
      <c r="E337" s="476">
        <v>9</v>
      </c>
      <c r="F337" s="476">
        <v>10</v>
      </c>
      <c r="G337" s="476">
        <v>32</v>
      </c>
      <c r="H337" s="203"/>
    </row>
    <row r="338" spans="1:8" x14ac:dyDescent="0.25">
      <c r="A338" s="139" t="s">
        <v>1016</v>
      </c>
      <c r="B338" s="299">
        <v>336</v>
      </c>
      <c r="C338" s="530" t="str">
        <f ca="1">IF(G338="","Резерв",CONCATENATE(INDIRECT(ADDRESS(3+G338,2,1,0,"ЗДВ"),FALSE)," открыть от ЦСПА"))</f>
        <v xml:space="preserve"> открыть от ЦСПА</v>
      </c>
      <c r="D338" s="476">
        <v>20</v>
      </c>
      <c r="E338" s="476">
        <v>7</v>
      </c>
      <c r="F338" s="476">
        <v>13</v>
      </c>
      <c r="G338" s="476">
        <v>32</v>
      </c>
      <c r="H338" s="203"/>
    </row>
    <row r="339" spans="1:8" x14ac:dyDescent="0.25">
      <c r="A339" s="139" t="s">
        <v>1017</v>
      </c>
      <c r="B339" s="299">
        <v>337</v>
      </c>
      <c r="C339" s="530" t="str">
        <f ca="1">IF(G339="","Резерв",CONCATENATE(INDIRECT(ADDRESS(3+G339,2,1,0,"ЗДВ"),FALSE)," закрыть от ЦСПА"))</f>
        <v xml:space="preserve"> закрыть от ЦСПА</v>
      </c>
      <c r="D339" s="476">
        <v>20</v>
      </c>
      <c r="E339" s="476">
        <v>8</v>
      </c>
      <c r="F339" s="476">
        <v>13</v>
      </c>
      <c r="G339" s="476">
        <v>32</v>
      </c>
      <c r="H339" s="203"/>
    </row>
    <row r="340" spans="1:8" x14ac:dyDescent="0.25">
      <c r="A340" s="139" t="s">
        <v>1018</v>
      </c>
      <c r="B340" s="299">
        <v>338</v>
      </c>
      <c r="C340" s="530" t="str">
        <f ca="1">IF(G340="","Резерв",CONCATENATE(INDIRECT(ADDRESS(3+G340,2,1,0,"ЗДВ"),FALSE)," стоп от ЦСПА"))</f>
        <v xml:space="preserve"> стоп от ЦСПА</v>
      </c>
      <c r="D340" s="476">
        <v>20</v>
      </c>
      <c r="E340" s="476">
        <v>9</v>
      </c>
      <c r="F340" s="476">
        <v>13</v>
      </c>
      <c r="G340" s="476">
        <v>32</v>
      </c>
      <c r="H340" s="203"/>
    </row>
    <row r="341" spans="1:8" x14ac:dyDescent="0.25">
      <c r="A341" s="139" t="s">
        <v>1019</v>
      </c>
      <c r="B341" s="299">
        <v>339</v>
      </c>
      <c r="C341" s="530" t="s">
        <v>43</v>
      </c>
      <c r="D341" s="476"/>
      <c r="E341" s="476"/>
      <c r="F341" s="476"/>
      <c r="G341" s="476"/>
      <c r="H341" s="203"/>
    </row>
    <row r="342" spans="1:8" x14ac:dyDescent="0.25">
      <c r="A342" s="139" t="s">
        <v>1020</v>
      </c>
      <c r="B342" s="299">
        <v>340</v>
      </c>
      <c r="C342" s="530" t="s">
        <v>43</v>
      </c>
      <c r="D342" s="476"/>
      <c r="E342" s="476"/>
      <c r="F342" s="476"/>
      <c r="G342" s="476"/>
      <c r="H342" s="203"/>
    </row>
    <row r="343" spans="1:8" x14ac:dyDescent="0.25">
      <c r="A343" s="139" t="s">
        <v>1021</v>
      </c>
      <c r="B343" s="299">
        <v>341</v>
      </c>
      <c r="C343" s="530" t="s">
        <v>43</v>
      </c>
      <c r="D343" s="476"/>
      <c r="E343" s="476"/>
      <c r="F343" s="476"/>
      <c r="G343" s="476"/>
      <c r="H343" s="203"/>
    </row>
    <row r="344" spans="1:8" x14ac:dyDescent="0.25">
      <c r="A344" s="139" t="s">
        <v>1022</v>
      </c>
      <c r="B344" s="299">
        <v>342</v>
      </c>
      <c r="C344" s="530" t="str">
        <f ca="1">IF(G344="","Резерв",CONCATENATE(INDIRECT(ADDRESS(3+G344,2,1,0,"ЗДВ"),FALSE)," открыть по ТМ"))</f>
        <v xml:space="preserve"> открыть по ТМ</v>
      </c>
      <c r="D344" s="476">
        <v>20</v>
      </c>
      <c r="E344" s="476">
        <v>7</v>
      </c>
      <c r="F344" s="476">
        <v>10</v>
      </c>
      <c r="G344" s="476">
        <v>33</v>
      </c>
      <c r="H344" s="203"/>
    </row>
    <row r="345" spans="1:8" x14ac:dyDescent="0.25">
      <c r="A345" s="139" t="s">
        <v>1023</v>
      </c>
      <c r="B345" s="299">
        <v>343</v>
      </c>
      <c r="C345" s="530" t="str">
        <f ca="1">IF(G345="","Резерв",CONCATENATE(INDIRECT(ADDRESS(3+G345,2,1,0,"ЗДВ"),FALSE)," закрыть по ТМ"))</f>
        <v xml:space="preserve"> закрыть по ТМ</v>
      </c>
      <c r="D345" s="476">
        <v>20</v>
      </c>
      <c r="E345" s="476">
        <v>8</v>
      </c>
      <c r="F345" s="476">
        <v>10</v>
      </c>
      <c r="G345" s="476">
        <v>33</v>
      </c>
      <c r="H345" s="203"/>
    </row>
    <row r="346" spans="1:8" x14ac:dyDescent="0.25">
      <c r="A346" s="139" t="s">
        <v>1024</v>
      </c>
      <c r="B346" s="299">
        <v>344</v>
      </c>
      <c r="C346" s="530" t="str">
        <f ca="1">IF(G346="","Резерв",CONCATENATE(INDIRECT(ADDRESS(3+G346,2,1,0,"ЗДВ"),FALSE)," стоп по ТМ"))</f>
        <v xml:space="preserve"> стоп по ТМ</v>
      </c>
      <c r="D346" s="476">
        <v>20</v>
      </c>
      <c r="E346" s="476">
        <v>9</v>
      </c>
      <c r="F346" s="476">
        <v>10</v>
      </c>
      <c r="G346" s="476">
        <v>33</v>
      </c>
      <c r="H346" s="203"/>
    </row>
    <row r="347" spans="1:8" x14ac:dyDescent="0.25">
      <c r="A347" s="139" t="s">
        <v>1025</v>
      </c>
      <c r="B347" s="299">
        <v>345</v>
      </c>
      <c r="C347" s="530" t="str">
        <f ca="1">IF(G347="","Резерв",CONCATENATE(INDIRECT(ADDRESS(3+G347,2,1,0,"ЗДВ"),FALSE)," открыть от ЦСПА"))</f>
        <v xml:space="preserve"> открыть от ЦСПА</v>
      </c>
      <c r="D347" s="476">
        <v>20</v>
      </c>
      <c r="E347" s="476">
        <v>7</v>
      </c>
      <c r="F347" s="476">
        <v>13</v>
      </c>
      <c r="G347" s="476">
        <v>33</v>
      </c>
      <c r="H347" s="203"/>
    </row>
    <row r="348" spans="1:8" x14ac:dyDescent="0.25">
      <c r="A348" s="139" t="s">
        <v>1026</v>
      </c>
      <c r="B348" s="299">
        <v>346</v>
      </c>
      <c r="C348" s="530" t="str">
        <f ca="1">IF(G348="","Резерв",CONCATENATE(INDIRECT(ADDRESS(3+G348,2,1,0,"ЗДВ"),FALSE)," закрыть от ЦСПА"))</f>
        <v xml:space="preserve"> закрыть от ЦСПА</v>
      </c>
      <c r="D348" s="476">
        <v>20</v>
      </c>
      <c r="E348" s="476">
        <v>8</v>
      </c>
      <c r="F348" s="476">
        <v>13</v>
      </c>
      <c r="G348" s="476">
        <v>33</v>
      </c>
      <c r="H348" s="203"/>
    </row>
    <row r="349" spans="1:8" x14ac:dyDescent="0.25">
      <c r="A349" s="139" t="s">
        <v>1027</v>
      </c>
      <c r="B349" s="299">
        <v>347</v>
      </c>
      <c r="C349" s="530" t="str">
        <f ca="1">IF(G349="","Резерв",CONCATENATE(INDIRECT(ADDRESS(3+G349,2,1,0,"ЗДВ"),FALSE)," стоп от ЦСПА"))</f>
        <v xml:space="preserve"> стоп от ЦСПА</v>
      </c>
      <c r="D349" s="476">
        <v>20</v>
      </c>
      <c r="E349" s="476">
        <v>9</v>
      </c>
      <c r="F349" s="476">
        <v>13</v>
      </c>
      <c r="G349" s="476">
        <v>33</v>
      </c>
      <c r="H349" s="203"/>
    </row>
    <row r="350" spans="1:8" x14ac:dyDescent="0.25">
      <c r="A350" s="139" t="s">
        <v>1028</v>
      </c>
      <c r="B350" s="299">
        <v>348</v>
      </c>
      <c r="C350" s="530" t="s">
        <v>43</v>
      </c>
      <c r="D350" s="476"/>
      <c r="E350" s="476"/>
      <c r="F350" s="476"/>
      <c r="G350" s="476"/>
      <c r="H350" s="203"/>
    </row>
    <row r="351" spans="1:8" x14ac:dyDescent="0.25">
      <c r="A351" s="139" t="s">
        <v>1029</v>
      </c>
      <c r="B351" s="299">
        <v>349</v>
      </c>
      <c r="C351" s="530" t="s">
        <v>43</v>
      </c>
      <c r="D351" s="476"/>
      <c r="E351" s="476"/>
      <c r="F351" s="476"/>
      <c r="G351" s="476"/>
      <c r="H351" s="203"/>
    </row>
    <row r="352" spans="1:8" x14ac:dyDescent="0.25">
      <c r="A352" s="139" t="s">
        <v>1030</v>
      </c>
      <c r="B352" s="299">
        <v>350</v>
      </c>
      <c r="C352" s="530" t="s">
        <v>43</v>
      </c>
      <c r="D352" s="476"/>
      <c r="E352" s="476"/>
      <c r="F352" s="476"/>
      <c r="G352" s="476"/>
      <c r="H352" s="203"/>
    </row>
    <row r="353" spans="1:8" x14ac:dyDescent="0.25">
      <c r="A353" s="139" t="s">
        <v>1031</v>
      </c>
      <c r="B353" s="299">
        <v>351</v>
      </c>
      <c r="C353" s="530" t="str">
        <f ca="1">IF(G353="","Резерв",CONCATENATE(INDIRECT(ADDRESS(3+G353,2,1,0,"ЗДВ"),FALSE)," открыть по ТМ"))</f>
        <v xml:space="preserve"> открыть по ТМ</v>
      </c>
      <c r="D353" s="476">
        <v>20</v>
      </c>
      <c r="E353" s="476">
        <v>7</v>
      </c>
      <c r="F353" s="476">
        <v>10</v>
      </c>
      <c r="G353" s="476">
        <v>34</v>
      </c>
      <c r="H353" s="203"/>
    </row>
    <row r="354" spans="1:8" x14ac:dyDescent="0.25">
      <c r="A354" s="139" t="s">
        <v>1032</v>
      </c>
      <c r="B354" s="299">
        <v>352</v>
      </c>
      <c r="C354" s="530" t="str">
        <f ca="1">IF(G354="","Резерв",CONCATENATE(INDIRECT(ADDRESS(3+G354,2,1,0,"ЗДВ"),FALSE)," закрыть по ТМ"))</f>
        <v xml:space="preserve"> закрыть по ТМ</v>
      </c>
      <c r="D354" s="476">
        <v>20</v>
      </c>
      <c r="E354" s="476">
        <v>8</v>
      </c>
      <c r="F354" s="476">
        <v>10</v>
      </c>
      <c r="G354" s="476">
        <v>34</v>
      </c>
      <c r="H354" s="203"/>
    </row>
    <row r="355" spans="1:8" x14ac:dyDescent="0.25">
      <c r="A355" s="139" t="s">
        <v>1033</v>
      </c>
      <c r="B355" s="299">
        <v>353</v>
      </c>
      <c r="C355" s="530" t="str">
        <f ca="1">IF(G355="","Резерв",CONCATENATE(INDIRECT(ADDRESS(3+G355,2,1,0,"ЗДВ"),FALSE)," стоп по ТМ"))</f>
        <v xml:space="preserve"> стоп по ТМ</v>
      </c>
      <c r="D355" s="476">
        <v>20</v>
      </c>
      <c r="E355" s="476">
        <v>9</v>
      </c>
      <c r="F355" s="476">
        <v>10</v>
      </c>
      <c r="G355" s="476">
        <v>34</v>
      </c>
      <c r="H355" s="203"/>
    </row>
    <row r="356" spans="1:8" x14ac:dyDescent="0.25">
      <c r="A356" s="139" t="s">
        <v>1034</v>
      </c>
      <c r="B356" s="299">
        <v>354</v>
      </c>
      <c r="C356" s="530" t="str">
        <f ca="1">IF(G356="","Резерв",CONCATENATE(INDIRECT(ADDRESS(3+G356,2,1,0,"ЗДВ"),FALSE)," открыть от ЦСПА"))</f>
        <v xml:space="preserve"> открыть от ЦСПА</v>
      </c>
      <c r="D356" s="476">
        <v>20</v>
      </c>
      <c r="E356" s="476">
        <v>7</v>
      </c>
      <c r="F356" s="476">
        <v>13</v>
      </c>
      <c r="G356" s="476">
        <v>34</v>
      </c>
      <c r="H356" s="203"/>
    </row>
    <row r="357" spans="1:8" x14ac:dyDescent="0.25">
      <c r="A357" s="139" t="s">
        <v>1035</v>
      </c>
      <c r="B357" s="299">
        <v>355</v>
      </c>
      <c r="C357" s="530" t="str">
        <f ca="1">IF(G357="","Резерв",CONCATENATE(INDIRECT(ADDRESS(3+G357,2,1,0,"ЗДВ"),FALSE)," закрыть от ЦСПА"))</f>
        <v xml:space="preserve"> закрыть от ЦСПА</v>
      </c>
      <c r="D357" s="476">
        <v>20</v>
      </c>
      <c r="E357" s="476">
        <v>8</v>
      </c>
      <c r="F357" s="476">
        <v>13</v>
      </c>
      <c r="G357" s="476">
        <v>34</v>
      </c>
      <c r="H357" s="203"/>
    </row>
    <row r="358" spans="1:8" x14ac:dyDescent="0.25">
      <c r="A358" s="139" t="s">
        <v>1036</v>
      </c>
      <c r="B358" s="299">
        <v>356</v>
      </c>
      <c r="C358" s="530" t="str">
        <f ca="1">IF(G358="","Резерв",CONCATENATE(INDIRECT(ADDRESS(3+G358,2,1,0,"ЗДВ"),FALSE)," стоп от ЦСПА"))</f>
        <v xml:space="preserve"> стоп от ЦСПА</v>
      </c>
      <c r="D358" s="476">
        <v>20</v>
      </c>
      <c r="E358" s="476">
        <v>9</v>
      </c>
      <c r="F358" s="476">
        <v>13</v>
      </c>
      <c r="G358" s="476">
        <v>34</v>
      </c>
      <c r="H358" s="203"/>
    </row>
    <row r="359" spans="1:8" x14ac:dyDescent="0.25">
      <c r="A359" s="139" t="s">
        <v>1037</v>
      </c>
      <c r="B359" s="299">
        <v>357</v>
      </c>
      <c r="C359" s="530" t="s">
        <v>43</v>
      </c>
      <c r="D359" s="476"/>
      <c r="E359" s="476"/>
      <c r="F359" s="476"/>
      <c r="G359" s="476"/>
      <c r="H359" s="203"/>
    </row>
    <row r="360" spans="1:8" x14ac:dyDescent="0.25">
      <c r="A360" s="139" t="s">
        <v>1038</v>
      </c>
      <c r="B360" s="299">
        <v>358</v>
      </c>
      <c r="C360" s="530" t="s">
        <v>43</v>
      </c>
      <c r="D360" s="476"/>
      <c r="E360" s="476"/>
      <c r="F360" s="476"/>
      <c r="G360" s="476"/>
      <c r="H360" s="203"/>
    </row>
    <row r="361" spans="1:8" x14ac:dyDescent="0.25">
      <c r="A361" s="139" t="s">
        <v>1039</v>
      </c>
      <c r="B361" s="299">
        <v>359</v>
      </c>
      <c r="C361" s="530" t="s">
        <v>43</v>
      </c>
      <c r="D361" s="476"/>
      <c r="E361" s="476"/>
      <c r="F361" s="476"/>
      <c r="G361" s="476"/>
      <c r="H361" s="203"/>
    </row>
    <row r="362" spans="1:8" x14ac:dyDescent="0.25">
      <c r="A362" s="139" t="s">
        <v>1040</v>
      </c>
      <c r="B362" s="299">
        <v>360</v>
      </c>
      <c r="C362" s="530" t="str">
        <f ca="1">IF(G362="","Резерв",CONCATENATE(INDIRECT(ADDRESS(3+G362,2,1,0,"ЗДВ"),FALSE)," открыть по ТМ"))</f>
        <v xml:space="preserve"> открыть по ТМ</v>
      </c>
      <c r="D362" s="476">
        <v>20</v>
      </c>
      <c r="E362" s="476">
        <v>7</v>
      </c>
      <c r="F362" s="476">
        <v>10</v>
      </c>
      <c r="G362" s="476">
        <v>35</v>
      </c>
      <c r="H362" s="203"/>
    </row>
    <row r="363" spans="1:8" x14ac:dyDescent="0.25">
      <c r="A363" s="139" t="s">
        <v>1041</v>
      </c>
      <c r="B363" s="299">
        <v>361</v>
      </c>
      <c r="C363" s="530" t="str">
        <f ca="1">IF(G363="","Резерв",CONCATENATE(INDIRECT(ADDRESS(3+G363,2,1,0,"ЗДВ"),FALSE)," закрыть по ТМ"))</f>
        <v xml:space="preserve"> закрыть по ТМ</v>
      </c>
      <c r="D363" s="476">
        <v>20</v>
      </c>
      <c r="E363" s="476">
        <v>8</v>
      </c>
      <c r="F363" s="476">
        <v>10</v>
      </c>
      <c r="G363" s="476">
        <v>35</v>
      </c>
      <c r="H363" s="203"/>
    </row>
    <row r="364" spans="1:8" x14ac:dyDescent="0.25">
      <c r="A364" s="139" t="s">
        <v>1042</v>
      </c>
      <c r="B364" s="299">
        <v>362</v>
      </c>
      <c r="C364" s="530" t="str">
        <f ca="1">IF(G364="","Резерв",CONCATENATE(INDIRECT(ADDRESS(3+G364,2,1,0,"ЗДВ"),FALSE)," стоп по ТМ"))</f>
        <v xml:space="preserve"> стоп по ТМ</v>
      </c>
      <c r="D364" s="476">
        <v>20</v>
      </c>
      <c r="E364" s="476">
        <v>9</v>
      </c>
      <c r="F364" s="476">
        <v>10</v>
      </c>
      <c r="G364" s="476">
        <v>35</v>
      </c>
      <c r="H364" s="203"/>
    </row>
    <row r="365" spans="1:8" x14ac:dyDescent="0.25">
      <c r="A365" s="139" t="s">
        <v>1043</v>
      </c>
      <c r="B365" s="299">
        <v>363</v>
      </c>
      <c r="C365" s="530" t="str">
        <f ca="1">IF(G365="","Резерв",CONCATENATE(INDIRECT(ADDRESS(3+G365,2,1,0,"ЗДВ"),FALSE)," открыть от ЦСПА"))</f>
        <v xml:space="preserve"> открыть от ЦСПА</v>
      </c>
      <c r="D365" s="476">
        <v>20</v>
      </c>
      <c r="E365" s="476">
        <v>7</v>
      </c>
      <c r="F365" s="476">
        <v>13</v>
      </c>
      <c r="G365" s="476">
        <v>35</v>
      </c>
      <c r="H365" s="203"/>
    </row>
    <row r="366" spans="1:8" x14ac:dyDescent="0.25">
      <c r="A366" s="139" t="s">
        <v>1044</v>
      </c>
      <c r="B366" s="299">
        <v>364</v>
      </c>
      <c r="C366" s="530" t="str">
        <f ca="1">IF(G366="","Резерв",CONCATENATE(INDIRECT(ADDRESS(3+G366,2,1,0,"ЗДВ"),FALSE)," закрыть от ЦСПА"))</f>
        <v xml:space="preserve"> закрыть от ЦСПА</v>
      </c>
      <c r="D366" s="476">
        <v>20</v>
      </c>
      <c r="E366" s="476">
        <v>8</v>
      </c>
      <c r="F366" s="476">
        <v>13</v>
      </c>
      <c r="G366" s="476">
        <v>35</v>
      </c>
      <c r="H366" s="203"/>
    </row>
    <row r="367" spans="1:8" x14ac:dyDescent="0.25">
      <c r="A367" s="139" t="s">
        <v>1045</v>
      </c>
      <c r="B367" s="299">
        <v>365</v>
      </c>
      <c r="C367" s="530" t="str">
        <f ca="1">IF(G367="","Резерв",CONCATENATE(INDIRECT(ADDRESS(3+G367,2,1,0,"ЗДВ"),FALSE)," стоп от ЦСПА"))</f>
        <v xml:space="preserve"> стоп от ЦСПА</v>
      </c>
      <c r="D367" s="476">
        <v>20</v>
      </c>
      <c r="E367" s="476">
        <v>9</v>
      </c>
      <c r="F367" s="476">
        <v>13</v>
      </c>
      <c r="G367" s="476">
        <v>35</v>
      </c>
      <c r="H367" s="203"/>
    </row>
    <row r="368" spans="1:8" x14ac:dyDescent="0.25">
      <c r="A368" s="139" t="s">
        <v>1046</v>
      </c>
      <c r="B368" s="299">
        <v>366</v>
      </c>
      <c r="C368" s="530" t="s">
        <v>43</v>
      </c>
      <c r="D368" s="476"/>
      <c r="E368" s="476"/>
      <c r="F368" s="476"/>
      <c r="G368" s="476"/>
      <c r="H368" s="203"/>
    </row>
    <row r="369" spans="1:8" x14ac:dyDescent="0.25">
      <c r="A369" s="139" t="s">
        <v>1047</v>
      </c>
      <c r="B369" s="299">
        <v>367</v>
      </c>
      <c r="C369" s="530" t="s">
        <v>43</v>
      </c>
      <c r="D369" s="476"/>
      <c r="E369" s="476"/>
      <c r="F369" s="476"/>
      <c r="G369" s="476"/>
      <c r="H369" s="203"/>
    </row>
    <row r="370" spans="1:8" x14ac:dyDescent="0.25">
      <c r="A370" s="139" t="s">
        <v>1048</v>
      </c>
      <c r="B370" s="299">
        <v>368</v>
      </c>
      <c r="C370" s="530" t="s">
        <v>43</v>
      </c>
      <c r="D370" s="476"/>
      <c r="E370" s="476"/>
      <c r="F370" s="476"/>
      <c r="G370" s="476"/>
      <c r="H370" s="203"/>
    </row>
    <row r="371" spans="1:8" x14ac:dyDescent="0.25">
      <c r="A371" s="139" t="s">
        <v>1049</v>
      </c>
      <c r="B371" s="299">
        <v>369</v>
      </c>
      <c r="C371" s="530" t="str">
        <f ca="1">IF(G371="","Резерв",CONCATENATE(INDIRECT(ADDRESS(3+G371,2,1,0,"ЗДВ"),FALSE)," открыть по ТМ"))</f>
        <v xml:space="preserve"> открыть по ТМ</v>
      </c>
      <c r="D371" s="476">
        <v>20</v>
      </c>
      <c r="E371" s="476">
        <v>7</v>
      </c>
      <c r="F371" s="476">
        <v>10</v>
      </c>
      <c r="G371" s="476">
        <v>36</v>
      </c>
      <c r="H371" s="203"/>
    </row>
    <row r="372" spans="1:8" x14ac:dyDescent="0.25">
      <c r="A372" s="139" t="s">
        <v>1050</v>
      </c>
      <c r="B372" s="299">
        <v>370</v>
      </c>
      <c r="C372" s="530" t="str">
        <f ca="1">IF(G372="","Резерв",CONCATENATE(INDIRECT(ADDRESS(3+G372,2,1,0,"ЗДВ"),FALSE)," закрыть по ТМ"))</f>
        <v xml:space="preserve"> закрыть по ТМ</v>
      </c>
      <c r="D372" s="476">
        <v>20</v>
      </c>
      <c r="E372" s="476">
        <v>8</v>
      </c>
      <c r="F372" s="476">
        <v>10</v>
      </c>
      <c r="G372" s="476">
        <v>36</v>
      </c>
      <c r="H372" s="203"/>
    </row>
    <row r="373" spans="1:8" x14ac:dyDescent="0.25">
      <c r="A373" s="139" t="s">
        <v>1051</v>
      </c>
      <c r="B373" s="299">
        <v>371</v>
      </c>
      <c r="C373" s="530" t="str">
        <f ca="1">IF(G373="","Резерв",CONCATENATE(INDIRECT(ADDRESS(3+G373,2,1,0,"ЗДВ"),FALSE)," стоп по ТМ"))</f>
        <v xml:space="preserve"> стоп по ТМ</v>
      </c>
      <c r="D373" s="476">
        <v>20</v>
      </c>
      <c r="E373" s="476">
        <v>9</v>
      </c>
      <c r="F373" s="476">
        <v>10</v>
      </c>
      <c r="G373" s="476">
        <v>36</v>
      </c>
      <c r="H373" s="203"/>
    </row>
    <row r="374" spans="1:8" x14ac:dyDescent="0.25">
      <c r="A374" s="139" t="s">
        <v>1052</v>
      </c>
      <c r="B374" s="299">
        <v>372</v>
      </c>
      <c r="C374" s="530" t="str">
        <f ca="1">IF(G374="","Резерв",CONCATENATE(INDIRECT(ADDRESS(3+G374,2,1,0,"ЗДВ"),FALSE)," открыть от ЦСПА"))</f>
        <v xml:space="preserve"> открыть от ЦСПА</v>
      </c>
      <c r="D374" s="476">
        <v>20</v>
      </c>
      <c r="E374" s="476">
        <v>7</v>
      </c>
      <c r="F374" s="476">
        <v>13</v>
      </c>
      <c r="G374" s="476">
        <v>36</v>
      </c>
      <c r="H374" s="203"/>
    </row>
    <row r="375" spans="1:8" x14ac:dyDescent="0.25">
      <c r="A375" s="139" t="s">
        <v>1053</v>
      </c>
      <c r="B375" s="299">
        <v>373</v>
      </c>
      <c r="C375" s="530" t="str">
        <f ca="1">IF(G375="","Резерв",CONCATENATE(INDIRECT(ADDRESS(3+G375,2,1,0,"ЗДВ"),FALSE)," закрыть от ЦСПА"))</f>
        <v xml:space="preserve"> закрыть от ЦСПА</v>
      </c>
      <c r="D375" s="476">
        <v>20</v>
      </c>
      <c r="E375" s="476">
        <v>8</v>
      </c>
      <c r="F375" s="476">
        <v>13</v>
      </c>
      <c r="G375" s="476">
        <v>36</v>
      </c>
      <c r="H375" s="203"/>
    </row>
    <row r="376" spans="1:8" x14ac:dyDescent="0.25">
      <c r="A376" s="139" t="s">
        <v>1054</v>
      </c>
      <c r="B376" s="299">
        <v>374</v>
      </c>
      <c r="C376" s="530" t="str">
        <f ca="1">IF(G376="","Резерв",CONCATENATE(INDIRECT(ADDRESS(3+G376,2,1,0,"ЗДВ"),FALSE)," стоп от ЦСПА"))</f>
        <v xml:space="preserve"> стоп от ЦСПА</v>
      </c>
      <c r="D376" s="476">
        <v>20</v>
      </c>
      <c r="E376" s="476">
        <v>9</v>
      </c>
      <c r="F376" s="476">
        <v>13</v>
      </c>
      <c r="G376" s="476">
        <v>36</v>
      </c>
      <c r="H376" s="203"/>
    </row>
    <row r="377" spans="1:8" x14ac:dyDescent="0.25">
      <c r="A377" s="139" t="s">
        <v>1055</v>
      </c>
      <c r="B377" s="299">
        <v>375</v>
      </c>
      <c r="C377" s="530" t="s">
        <v>43</v>
      </c>
      <c r="D377" s="476"/>
      <c r="E377" s="476"/>
      <c r="F377" s="476"/>
      <c r="G377" s="476"/>
      <c r="H377" s="203"/>
    </row>
    <row r="378" spans="1:8" x14ac:dyDescent="0.25">
      <c r="A378" s="139" t="s">
        <v>1056</v>
      </c>
      <c r="B378" s="299">
        <v>376</v>
      </c>
      <c r="C378" s="530" t="s">
        <v>43</v>
      </c>
      <c r="D378" s="476"/>
      <c r="E378" s="476"/>
      <c r="F378" s="476"/>
      <c r="G378" s="476"/>
      <c r="H378" s="203"/>
    </row>
    <row r="379" spans="1:8" x14ac:dyDescent="0.25">
      <c r="A379" s="139" t="s">
        <v>1057</v>
      </c>
      <c r="B379" s="299">
        <v>377</v>
      </c>
      <c r="C379" s="530" t="s">
        <v>43</v>
      </c>
      <c r="D379" s="476"/>
      <c r="E379" s="476"/>
      <c r="F379" s="476"/>
      <c r="G379" s="476"/>
      <c r="H379" s="203"/>
    </row>
    <row r="380" spans="1:8" x14ac:dyDescent="0.25">
      <c r="A380" s="139" t="s">
        <v>1058</v>
      </c>
      <c r="B380" s="299">
        <v>378</v>
      </c>
      <c r="C380" s="530" t="str">
        <f ca="1">IF(G380="","Резерв",CONCATENATE(INDIRECT(ADDRESS(3+G380,2,1,0,"ЗДВ"),FALSE)," открыть по ТМ"))</f>
        <v xml:space="preserve"> открыть по ТМ</v>
      </c>
      <c r="D380" s="476">
        <v>20</v>
      </c>
      <c r="E380" s="476">
        <v>7</v>
      </c>
      <c r="F380" s="476">
        <v>10</v>
      </c>
      <c r="G380" s="476">
        <v>37</v>
      </c>
      <c r="H380" s="203"/>
    </row>
    <row r="381" spans="1:8" x14ac:dyDescent="0.25">
      <c r="A381" s="139" t="s">
        <v>1059</v>
      </c>
      <c r="B381" s="299">
        <v>379</v>
      </c>
      <c r="C381" s="530" t="str">
        <f ca="1">IF(G381="","Резерв",CONCATENATE(INDIRECT(ADDRESS(3+G381,2,1,0,"ЗДВ"),FALSE)," закрыть по ТМ"))</f>
        <v xml:space="preserve"> закрыть по ТМ</v>
      </c>
      <c r="D381" s="476">
        <v>20</v>
      </c>
      <c r="E381" s="476">
        <v>8</v>
      </c>
      <c r="F381" s="476">
        <v>10</v>
      </c>
      <c r="G381" s="476">
        <v>37</v>
      </c>
      <c r="H381" s="203"/>
    </row>
    <row r="382" spans="1:8" x14ac:dyDescent="0.25">
      <c r="A382" s="139" t="s">
        <v>1060</v>
      </c>
      <c r="B382" s="299">
        <v>380</v>
      </c>
      <c r="C382" s="530" t="str">
        <f ca="1">IF(G382="","Резерв",CONCATENATE(INDIRECT(ADDRESS(3+G382,2,1,0,"ЗДВ"),FALSE)," стоп по ТМ"))</f>
        <v xml:space="preserve"> стоп по ТМ</v>
      </c>
      <c r="D382" s="476">
        <v>20</v>
      </c>
      <c r="E382" s="476">
        <v>9</v>
      </c>
      <c r="F382" s="476">
        <v>10</v>
      </c>
      <c r="G382" s="476">
        <v>37</v>
      </c>
      <c r="H382" s="203"/>
    </row>
    <row r="383" spans="1:8" x14ac:dyDescent="0.25">
      <c r="A383" s="139" t="s">
        <v>1061</v>
      </c>
      <c r="B383" s="299">
        <v>381</v>
      </c>
      <c r="C383" s="530" t="str">
        <f ca="1">IF(G383="","Резерв",CONCATENATE(INDIRECT(ADDRESS(3+G383,2,1,0,"ЗДВ"),FALSE)," открыть от ЦСПА"))</f>
        <v xml:space="preserve"> открыть от ЦСПА</v>
      </c>
      <c r="D383" s="476">
        <v>20</v>
      </c>
      <c r="E383" s="476">
        <v>7</v>
      </c>
      <c r="F383" s="476">
        <v>13</v>
      </c>
      <c r="G383" s="476">
        <v>37</v>
      </c>
      <c r="H383" s="203"/>
    </row>
    <row r="384" spans="1:8" x14ac:dyDescent="0.25">
      <c r="A384" s="139" t="s">
        <v>1062</v>
      </c>
      <c r="B384" s="299">
        <v>382</v>
      </c>
      <c r="C384" s="530" t="str">
        <f ca="1">IF(G384="","Резерв",CONCATENATE(INDIRECT(ADDRESS(3+G384,2,1,0,"ЗДВ"),FALSE)," закрыть от ЦСПА"))</f>
        <v xml:space="preserve"> закрыть от ЦСПА</v>
      </c>
      <c r="D384" s="476">
        <v>20</v>
      </c>
      <c r="E384" s="476">
        <v>8</v>
      </c>
      <c r="F384" s="476">
        <v>13</v>
      </c>
      <c r="G384" s="476">
        <v>37</v>
      </c>
      <c r="H384" s="203"/>
    </row>
    <row r="385" spans="1:8" x14ac:dyDescent="0.25">
      <c r="A385" s="139" t="s">
        <v>1063</v>
      </c>
      <c r="B385" s="299">
        <v>383</v>
      </c>
      <c r="C385" s="530" t="str">
        <f ca="1">IF(G385="","Резерв",CONCATENATE(INDIRECT(ADDRESS(3+G385,2,1,0,"ЗДВ"),FALSE)," стоп от ЦСПА"))</f>
        <v xml:space="preserve"> стоп от ЦСПА</v>
      </c>
      <c r="D385" s="476">
        <v>20</v>
      </c>
      <c r="E385" s="476">
        <v>9</v>
      </c>
      <c r="F385" s="476">
        <v>13</v>
      </c>
      <c r="G385" s="476">
        <v>37</v>
      </c>
      <c r="H385" s="203"/>
    </row>
    <row r="386" spans="1:8" x14ac:dyDescent="0.25">
      <c r="A386" s="139" t="s">
        <v>1064</v>
      </c>
      <c r="B386" s="299">
        <v>384</v>
      </c>
      <c r="C386" s="530" t="s">
        <v>43</v>
      </c>
      <c r="D386" s="476"/>
      <c r="E386" s="476"/>
      <c r="F386" s="476"/>
      <c r="G386" s="476"/>
      <c r="H386" s="203"/>
    </row>
    <row r="387" spans="1:8" x14ac:dyDescent="0.25">
      <c r="A387" s="139" t="s">
        <v>1065</v>
      </c>
      <c r="B387" s="299">
        <v>385</v>
      </c>
      <c r="C387" s="530" t="s">
        <v>43</v>
      </c>
      <c r="D387" s="476"/>
      <c r="E387" s="476"/>
      <c r="F387" s="476"/>
      <c r="G387" s="476"/>
      <c r="H387" s="203"/>
    </row>
    <row r="388" spans="1:8" x14ac:dyDescent="0.25">
      <c r="A388" s="139" t="s">
        <v>1066</v>
      </c>
      <c r="B388" s="299">
        <v>386</v>
      </c>
      <c r="C388" s="530" t="s">
        <v>43</v>
      </c>
      <c r="D388" s="476"/>
      <c r="E388" s="476"/>
      <c r="F388" s="476"/>
      <c r="G388" s="476"/>
      <c r="H388" s="203"/>
    </row>
    <row r="389" spans="1:8" x14ac:dyDescent="0.25">
      <c r="A389" s="139" t="s">
        <v>1067</v>
      </c>
      <c r="B389" s="299">
        <v>387</v>
      </c>
      <c r="C389" s="530" t="str">
        <f ca="1">IF(G389="","Резерв",CONCATENATE(INDIRECT(ADDRESS(3+G389,2,1,0,"ЗДВ"),FALSE)," открыть по ТМ"))</f>
        <v xml:space="preserve"> открыть по ТМ</v>
      </c>
      <c r="D389" s="476">
        <v>20</v>
      </c>
      <c r="E389" s="476">
        <v>7</v>
      </c>
      <c r="F389" s="476">
        <v>10</v>
      </c>
      <c r="G389" s="476">
        <v>38</v>
      </c>
      <c r="H389" s="203"/>
    </row>
    <row r="390" spans="1:8" x14ac:dyDescent="0.25">
      <c r="A390" s="139" t="s">
        <v>1068</v>
      </c>
      <c r="B390" s="299">
        <v>388</v>
      </c>
      <c r="C390" s="530" t="str">
        <f ca="1">IF(G390="","Резерв",CONCATENATE(INDIRECT(ADDRESS(3+G390,2,1,0,"ЗДВ"),FALSE)," закрыть по ТМ"))</f>
        <v xml:space="preserve"> закрыть по ТМ</v>
      </c>
      <c r="D390" s="476">
        <v>20</v>
      </c>
      <c r="E390" s="476">
        <v>8</v>
      </c>
      <c r="F390" s="476">
        <v>10</v>
      </c>
      <c r="G390" s="476">
        <v>38</v>
      </c>
      <c r="H390" s="203"/>
    </row>
    <row r="391" spans="1:8" x14ac:dyDescent="0.25">
      <c r="A391" s="139" t="s">
        <v>1069</v>
      </c>
      <c r="B391" s="299">
        <v>389</v>
      </c>
      <c r="C391" s="530" t="str">
        <f ca="1">IF(G391="","Резерв",CONCATENATE(INDIRECT(ADDRESS(3+G391,2,1,0,"ЗДВ"),FALSE)," стоп по ТМ"))</f>
        <v xml:space="preserve"> стоп по ТМ</v>
      </c>
      <c r="D391" s="476">
        <v>20</v>
      </c>
      <c r="E391" s="476">
        <v>9</v>
      </c>
      <c r="F391" s="476">
        <v>10</v>
      </c>
      <c r="G391" s="476">
        <v>38</v>
      </c>
      <c r="H391" s="203"/>
    </row>
    <row r="392" spans="1:8" x14ac:dyDescent="0.25">
      <c r="A392" s="139" t="s">
        <v>1070</v>
      </c>
      <c r="B392" s="299">
        <v>390</v>
      </c>
      <c r="C392" s="530" t="str">
        <f ca="1">IF(G392="","Резерв",CONCATENATE(INDIRECT(ADDRESS(3+G392,2,1,0,"ЗДВ"),FALSE)," открыть от ЦСПА"))</f>
        <v xml:space="preserve"> открыть от ЦСПА</v>
      </c>
      <c r="D392" s="476">
        <v>20</v>
      </c>
      <c r="E392" s="476">
        <v>7</v>
      </c>
      <c r="F392" s="476">
        <v>13</v>
      </c>
      <c r="G392" s="476">
        <v>38</v>
      </c>
      <c r="H392" s="203"/>
    </row>
    <row r="393" spans="1:8" x14ac:dyDescent="0.25">
      <c r="A393" s="139" t="s">
        <v>1071</v>
      </c>
      <c r="B393" s="299">
        <v>391</v>
      </c>
      <c r="C393" s="530" t="str">
        <f ca="1">IF(G393="","Резерв",CONCATENATE(INDIRECT(ADDRESS(3+G393,2,1,0,"ЗДВ"),FALSE)," закрыть от ЦСПА"))</f>
        <v xml:space="preserve"> закрыть от ЦСПА</v>
      </c>
      <c r="D393" s="476">
        <v>20</v>
      </c>
      <c r="E393" s="476">
        <v>8</v>
      </c>
      <c r="F393" s="476">
        <v>13</v>
      </c>
      <c r="G393" s="476">
        <v>38</v>
      </c>
      <c r="H393" s="203"/>
    </row>
    <row r="394" spans="1:8" x14ac:dyDescent="0.25">
      <c r="A394" s="139" t="s">
        <v>1072</v>
      </c>
      <c r="B394" s="299">
        <v>392</v>
      </c>
      <c r="C394" s="530" t="str">
        <f ca="1">IF(G394="","Резерв",CONCATENATE(INDIRECT(ADDRESS(3+G394,2,1,0,"ЗДВ"),FALSE)," стоп от ЦСПА"))</f>
        <v xml:space="preserve"> стоп от ЦСПА</v>
      </c>
      <c r="D394" s="476">
        <v>20</v>
      </c>
      <c r="E394" s="476">
        <v>9</v>
      </c>
      <c r="F394" s="476">
        <v>13</v>
      </c>
      <c r="G394" s="476">
        <v>38</v>
      </c>
      <c r="H394" s="203"/>
    </row>
    <row r="395" spans="1:8" x14ac:dyDescent="0.25">
      <c r="A395" s="139" t="s">
        <v>1073</v>
      </c>
      <c r="B395" s="299">
        <v>393</v>
      </c>
      <c r="C395" s="137" t="s">
        <v>43</v>
      </c>
      <c r="D395" s="476"/>
      <c r="E395" s="476"/>
      <c r="F395" s="476"/>
      <c r="G395" s="476"/>
      <c r="H395" s="203"/>
    </row>
    <row r="396" spans="1:8" x14ac:dyDescent="0.25">
      <c r="A396" s="139" t="s">
        <v>1074</v>
      </c>
      <c r="B396" s="299">
        <v>394</v>
      </c>
      <c r="C396" s="137" t="s">
        <v>43</v>
      </c>
      <c r="D396" s="476"/>
      <c r="E396" s="476"/>
      <c r="F396" s="476"/>
      <c r="G396" s="476"/>
      <c r="H396" s="203"/>
    </row>
    <row r="397" spans="1:8" x14ac:dyDescent="0.25">
      <c r="A397" s="139" t="s">
        <v>1075</v>
      </c>
      <c r="B397" s="299">
        <v>395</v>
      </c>
      <c r="C397" s="137" t="s">
        <v>43</v>
      </c>
      <c r="D397" s="476"/>
      <c r="E397" s="476"/>
      <c r="F397" s="476"/>
      <c r="G397" s="476"/>
      <c r="H397" s="203"/>
    </row>
    <row r="398" spans="1:8" x14ac:dyDescent="0.25">
      <c r="A398" s="139" t="s">
        <v>1076</v>
      </c>
      <c r="B398" s="299">
        <v>396</v>
      </c>
      <c r="C398" s="137" t="str">
        <f ca="1">IF(G398="","Резерв",CONCATENATE(INDIRECT(ADDRESS(3+G398,2,1,0,"ЗДВ"),FALSE)," открыть по ТМ"))</f>
        <v>Резерв</v>
      </c>
      <c r="D398" s="476">
        <v>20</v>
      </c>
      <c r="E398" s="476">
        <v>7</v>
      </c>
      <c r="F398" s="476">
        <v>10</v>
      </c>
      <c r="G398" s="476"/>
      <c r="H398" s="203"/>
    </row>
    <row r="399" spans="1:8" x14ac:dyDescent="0.25">
      <c r="A399" s="139" t="s">
        <v>1077</v>
      </c>
      <c r="B399" s="299">
        <v>397</v>
      </c>
      <c r="C399" s="137" t="str">
        <f ca="1">IF(G399="","Резерв",CONCATENATE(INDIRECT(ADDRESS(3+G399,2,1,0,"ЗДВ"),FALSE)," закрыть по ТМ"))</f>
        <v>Резерв</v>
      </c>
      <c r="D399" s="476">
        <v>20</v>
      </c>
      <c r="E399" s="476">
        <v>8</v>
      </c>
      <c r="F399" s="476">
        <v>10</v>
      </c>
      <c r="G399" s="476"/>
      <c r="H399" s="203"/>
    </row>
    <row r="400" spans="1:8" x14ac:dyDescent="0.25">
      <c r="A400" s="139" t="s">
        <v>1078</v>
      </c>
      <c r="B400" s="299">
        <v>398</v>
      </c>
      <c r="C400" s="137" t="str">
        <f ca="1">IF(G400="","Резерв",CONCATENATE(INDIRECT(ADDRESS(3+G400,2,1,0,"ЗДВ"),FALSE)," стоп по ТМ"))</f>
        <v>Резерв</v>
      </c>
      <c r="D400" s="476">
        <v>20</v>
      </c>
      <c r="E400" s="476">
        <v>9</v>
      </c>
      <c r="F400" s="476">
        <v>10</v>
      </c>
      <c r="G400" s="476"/>
      <c r="H400" s="203"/>
    </row>
    <row r="401" spans="1:8" x14ac:dyDescent="0.25">
      <c r="A401" s="139" t="s">
        <v>1079</v>
      </c>
      <c r="B401" s="299">
        <v>399</v>
      </c>
      <c r="C401" s="137" t="str">
        <f ca="1">IF(G401="","Резерв",CONCATENATE(INDIRECT(ADDRESS(3+G401,2,1,0,"ЗДВ"),FALSE)," открыть от ЦСПА"))</f>
        <v>Резерв</v>
      </c>
      <c r="D401" s="476">
        <v>20</v>
      </c>
      <c r="E401" s="476">
        <v>7</v>
      </c>
      <c r="F401" s="476">
        <v>13</v>
      </c>
      <c r="G401" s="476"/>
      <c r="H401" s="203"/>
    </row>
    <row r="402" spans="1:8" x14ac:dyDescent="0.25">
      <c r="A402" s="139" t="s">
        <v>1080</v>
      </c>
      <c r="B402" s="299">
        <v>400</v>
      </c>
      <c r="C402" s="137" t="str">
        <f ca="1">IF(G402="","Резерв",CONCATENATE(INDIRECT(ADDRESS(3+G402,2,1,0,"ЗДВ"),FALSE)," закрыть от ЦСПА"))</f>
        <v>Резерв</v>
      </c>
      <c r="D402" s="476">
        <v>20</v>
      </c>
      <c r="E402" s="476">
        <v>8</v>
      </c>
      <c r="F402" s="476">
        <v>13</v>
      </c>
      <c r="G402" s="476"/>
      <c r="H402" s="203"/>
    </row>
    <row r="403" spans="1:8" x14ac:dyDescent="0.25">
      <c r="A403" s="139" t="s">
        <v>1081</v>
      </c>
      <c r="B403" s="299">
        <v>401</v>
      </c>
      <c r="C403" s="137" t="str">
        <f ca="1">IF(G403="","Резерв",CONCATENATE(INDIRECT(ADDRESS(3+G403,2,1,0,"ЗДВ"),FALSE)," стоп от ЦСПА"))</f>
        <v>Резерв</v>
      </c>
      <c r="D403" s="476">
        <v>20</v>
      </c>
      <c r="E403" s="476">
        <v>9</v>
      </c>
      <c r="F403" s="476">
        <v>13</v>
      </c>
      <c r="G403" s="476"/>
      <c r="H403" s="203"/>
    </row>
    <row r="404" spans="1:8" x14ac:dyDescent="0.25">
      <c r="A404" s="139" t="s">
        <v>1082</v>
      </c>
      <c r="B404" s="299">
        <v>402</v>
      </c>
      <c r="C404" s="137" t="s">
        <v>43</v>
      </c>
      <c r="D404" s="476"/>
      <c r="E404" s="476"/>
      <c r="F404" s="476"/>
      <c r="G404" s="476"/>
      <c r="H404" s="203"/>
    </row>
    <row r="405" spans="1:8" x14ac:dyDescent="0.25">
      <c r="A405" s="139" t="s">
        <v>1083</v>
      </c>
      <c r="B405" s="299">
        <v>403</v>
      </c>
      <c r="C405" s="137" t="s">
        <v>43</v>
      </c>
      <c r="D405" s="476"/>
      <c r="E405" s="476"/>
      <c r="F405" s="476"/>
      <c r="G405" s="476"/>
      <c r="H405" s="203"/>
    </row>
    <row r="406" spans="1:8" x14ac:dyDescent="0.25">
      <c r="A406" s="139" t="s">
        <v>1084</v>
      </c>
      <c r="B406" s="299">
        <v>404</v>
      </c>
      <c r="C406" s="137" t="s">
        <v>43</v>
      </c>
      <c r="D406" s="476"/>
      <c r="E406" s="476"/>
      <c r="F406" s="476"/>
      <c r="G406" s="476"/>
      <c r="H406" s="203"/>
    </row>
    <row r="407" spans="1:8" x14ac:dyDescent="0.25">
      <c r="A407" s="139" t="s">
        <v>1085</v>
      </c>
      <c r="B407" s="299">
        <v>405</v>
      </c>
      <c r="C407" s="137" t="str">
        <f ca="1">IF(G407="","Резерв",CONCATENATE(INDIRECT(ADDRESS(3+G407,2,1,0,"ЗДВ"),FALSE)," открыть по ТМ"))</f>
        <v>Резерв</v>
      </c>
      <c r="D407" s="476">
        <v>20</v>
      </c>
      <c r="E407" s="476">
        <v>7</v>
      </c>
      <c r="F407" s="476">
        <v>10</v>
      </c>
      <c r="G407" s="476"/>
      <c r="H407" s="203"/>
    </row>
    <row r="408" spans="1:8" x14ac:dyDescent="0.25">
      <c r="A408" s="139" t="s">
        <v>1086</v>
      </c>
      <c r="B408" s="299">
        <v>406</v>
      </c>
      <c r="C408" s="137" t="str">
        <f ca="1">IF(G408="","Резерв",CONCATENATE(INDIRECT(ADDRESS(3+G408,2,1,0,"ЗДВ"),FALSE)," закрыть по ТМ"))</f>
        <v>Резерв</v>
      </c>
      <c r="D408" s="476">
        <v>20</v>
      </c>
      <c r="E408" s="476">
        <v>8</v>
      </c>
      <c r="F408" s="476">
        <v>10</v>
      </c>
      <c r="G408" s="476"/>
      <c r="H408" s="203"/>
    </row>
    <row r="409" spans="1:8" x14ac:dyDescent="0.25">
      <c r="A409" s="139" t="s">
        <v>1087</v>
      </c>
      <c r="B409" s="299">
        <v>407</v>
      </c>
      <c r="C409" s="137" t="str">
        <f ca="1">IF(G409="","Резерв",CONCATENATE(INDIRECT(ADDRESS(3+G409,2,1,0,"ЗДВ"),FALSE)," стоп по ТМ"))</f>
        <v>Резерв</v>
      </c>
      <c r="D409" s="476">
        <v>20</v>
      </c>
      <c r="E409" s="476">
        <v>9</v>
      </c>
      <c r="F409" s="476">
        <v>10</v>
      </c>
      <c r="G409" s="476"/>
      <c r="H409" s="203"/>
    </row>
    <row r="410" spans="1:8" x14ac:dyDescent="0.25">
      <c r="A410" s="139" t="s">
        <v>1088</v>
      </c>
      <c r="B410" s="299">
        <v>408</v>
      </c>
      <c r="C410" s="137" t="str">
        <f ca="1">IF(G410="","Резерв",CONCATENATE(INDIRECT(ADDRESS(3+G410,2,1,0,"ЗДВ"),FALSE)," открыть от ЦСПА"))</f>
        <v>Резерв</v>
      </c>
      <c r="D410" s="476">
        <v>20</v>
      </c>
      <c r="E410" s="476">
        <v>7</v>
      </c>
      <c r="F410" s="476">
        <v>13</v>
      </c>
      <c r="G410" s="476"/>
      <c r="H410" s="203"/>
    </row>
    <row r="411" spans="1:8" x14ac:dyDescent="0.25">
      <c r="A411" s="139" t="s">
        <v>1089</v>
      </c>
      <c r="B411" s="299">
        <v>409</v>
      </c>
      <c r="C411" s="137" t="str">
        <f ca="1">IF(G411="","Резерв",CONCATENATE(INDIRECT(ADDRESS(3+G411,2,1,0,"ЗДВ"),FALSE)," закрыть от ЦСПА"))</f>
        <v>Резерв</v>
      </c>
      <c r="D411" s="476">
        <v>20</v>
      </c>
      <c r="E411" s="476">
        <v>8</v>
      </c>
      <c r="F411" s="476">
        <v>13</v>
      </c>
      <c r="G411" s="476"/>
      <c r="H411" s="203"/>
    </row>
    <row r="412" spans="1:8" x14ac:dyDescent="0.25">
      <c r="A412" s="139" t="s">
        <v>1090</v>
      </c>
      <c r="B412" s="299">
        <v>410</v>
      </c>
      <c r="C412" s="137" t="str">
        <f ca="1">IF(G412="","Резерв",CONCATENATE(INDIRECT(ADDRESS(3+G412,2,1,0,"ЗДВ"),FALSE)," стоп от ЦСПА"))</f>
        <v>Резерв</v>
      </c>
      <c r="D412" s="476">
        <v>20</v>
      </c>
      <c r="E412" s="476">
        <v>9</v>
      </c>
      <c r="F412" s="476">
        <v>13</v>
      </c>
      <c r="G412" s="476"/>
      <c r="H412" s="203"/>
    </row>
    <row r="413" spans="1:8" x14ac:dyDescent="0.25">
      <c r="A413" s="139" t="s">
        <v>1091</v>
      </c>
      <c r="B413" s="299">
        <v>411</v>
      </c>
      <c r="C413" s="137" t="s">
        <v>43</v>
      </c>
      <c r="D413" s="476"/>
      <c r="E413" s="476"/>
      <c r="F413" s="476"/>
      <c r="G413" s="476"/>
      <c r="H413" s="203"/>
    </row>
    <row r="414" spans="1:8" x14ac:dyDescent="0.25">
      <c r="A414" s="139" t="s">
        <v>1092</v>
      </c>
      <c r="B414" s="299">
        <v>412</v>
      </c>
      <c r="C414" s="137" t="s">
        <v>43</v>
      </c>
      <c r="D414" s="476"/>
      <c r="E414" s="476"/>
      <c r="F414" s="476"/>
      <c r="G414" s="476"/>
      <c r="H414" s="203"/>
    </row>
    <row r="415" spans="1:8" x14ac:dyDescent="0.25">
      <c r="A415" s="139" t="s">
        <v>1093</v>
      </c>
      <c r="B415" s="299">
        <v>413</v>
      </c>
      <c r="C415" s="137" t="s">
        <v>43</v>
      </c>
      <c r="D415" s="476"/>
      <c r="E415" s="476"/>
      <c r="F415" s="476"/>
      <c r="G415" s="476"/>
      <c r="H415" s="203"/>
    </row>
    <row r="416" spans="1:8" x14ac:dyDescent="0.25">
      <c r="A416" s="139" t="s">
        <v>1094</v>
      </c>
      <c r="B416" s="299">
        <v>414</v>
      </c>
      <c r="C416" s="137" t="str">
        <f ca="1">IF(G416="","Резерв",CONCATENATE(INDIRECT(ADDRESS(3+G416,2,1,0,"ЗДВ"),FALSE)," открыть по ТМ"))</f>
        <v>Резерв</v>
      </c>
      <c r="D416" s="476">
        <v>20</v>
      </c>
      <c r="E416" s="476">
        <v>7</v>
      </c>
      <c r="F416" s="476">
        <v>10</v>
      </c>
      <c r="G416" s="476"/>
      <c r="H416" s="203"/>
    </row>
    <row r="417" spans="1:8" x14ac:dyDescent="0.25">
      <c r="A417" s="139" t="s">
        <v>1095</v>
      </c>
      <c r="B417" s="299">
        <v>415</v>
      </c>
      <c r="C417" s="137" t="str">
        <f ca="1">IF(G417="","Резерв",CONCATENATE(INDIRECT(ADDRESS(3+G417,2,1,0,"ЗДВ"),FALSE)," закрыть по ТМ"))</f>
        <v>Резерв</v>
      </c>
      <c r="D417" s="476">
        <v>20</v>
      </c>
      <c r="E417" s="476">
        <v>8</v>
      </c>
      <c r="F417" s="476">
        <v>10</v>
      </c>
      <c r="G417" s="476"/>
      <c r="H417" s="203"/>
    </row>
    <row r="418" spans="1:8" x14ac:dyDescent="0.25">
      <c r="A418" s="139" t="s">
        <v>1096</v>
      </c>
      <c r="B418" s="299">
        <v>416</v>
      </c>
      <c r="C418" s="137" t="str">
        <f ca="1">IF(G418="","Резерв",CONCATENATE(INDIRECT(ADDRESS(3+G418,2,1,0,"ЗДВ"),FALSE)," стоп по ТМ"))</f>
        <v>Резерв</v>
      </c>
      <c r="D418" s="476">
        <v>20</v>
      </c>
      <c r="E418" s="476">
        <v>9</v>
      </c>
      <c r="F418" s="476">
        <v>10</v>
      </c>
      <c r="G418" s="476"/>
      <c r="H418" s="203"/>
    </row>
    <row r="419" spans="1:8" x14ac:dyDescent="0.25">
      <c r="A419" s="139" t="s">
        <v>1097</v>
      </c>
      <c r="B419" s="299">
        <v>417</v>
      </c>
      <c r="C419" s="137" t="str">
        <f ca="1">IF(G419="","Резерв",CONCATENATE(INDIRECT(ADDRESS(3+G419,2,1,0,"ЗДВ"),FALSE)," открыть от ЦСПА"))</f>
        <v>Резерв</v>
      </c>
      <c r="D419" s="476">
        <v>20</v>
      </c>
      <c r="E419" s="476">
        <v>7</v>
      </c>
      <c r="F419" s="476">
        <v>13</v>
      </c>
      <c r="G419" s="476"/>
      <c r="H419" s="203"/>
    </row>
    <row r="420" spans="1:8" x14ac:dyDescent="0.25">
      <c r="A420" s="139" t="s">
        <v>1098</v>
      </c>
      <c r="B420" s="299">
        <v>418</v>
      </c>
      <c r="C420" s="137" t="str">
        <f ca="1">IF(G420="","Резерв",CONCATENATE(INDIRECT(ADDRESS(3+G420,2,1,0,"ЗДВ"),FALSE)," закрыть от ЦСПА"))</f>
        <v>Резерв</v>
      </c>
      <c r="D420" s="476">
        <v>20</v>
      </c>
      <c r="E420" s="476">
        <v>8</v>
      </c>
      <c r="F420" s="476">
        <v>13</v>
      </c>
      <c r="G420" s="476"/>
      <c r="H420" s="203"/>
    </row>
    <row r="421" spans="1:8" x14ac:dyDescent="0.25">
      <c r="A421" s="139" t="s">
        <v>1099</v>
      </c>
      <c r="B421" s="299">
        <v>419</v>
      </c>
      <c r="C421" s="137" t="str">
        <f ca="1">IF(G421="","Резерв",CONCATENATE(INDIRECT(ADDRESS(3+G421,2,1,0,"ЗДВ"),FALSE)," стоп от ЦСПА"))</f>
        <v>Резерв</v>
      </c>
      <c r="D421" s="476">
        <v>20</v>
      </c>
      <c r="E421" s="476">
        <v>9</v>
      </c>
      <c r="F421" s="476">
        <v>13</v>
      </c>
      <c r="G421" s="476"/>
      <c r="H421" s="203"/>
    </row>
    <row r="422" spans="1:8" x14ac:dyDescent="0.25">
      <c r="A422" s="139" t="s">
        <v>1100</v>
      </c>
      <c r="B422" s="299">
        <v>420</v>
      </c>
      <c r="C422" s="137" t="s">
        <v>43</v>
      </c>
      <c r="D422" s="476"/>
      <c r="E422" s="476"/>
      <c r="F422" s="476"/>
      <c r="G422" s="476"/>
      <c r="H422" s="203"/>
    </row>
    <row r="423" spans="1:8" x14ac:dyDescent="0.25">
      <c r="A423" s="139" t="s">
        <v>1101</v>
      </c>
      <c r="B423" s="299">
        <v>421</v>
      </c>
      <c r="C423" s="137" t="s">
        <v>43</v>
      </c>
      <c r="D423" s="476"/>
      <c r="E423" s="476"/>
      <c r="F423" s="476"/>
      <c r="G423" s="476"/>
      <c r="H423" s="203"/>
    </row>
    <row r="424" spans="1:8" x14ac:dyDescent="0.25">
      <c r="A424" s="139" t="s">
        <v>1102</v>
      </c>
      <c r="B424" s="299">
        <v>422</v>
      </c>
      <c r="C424" s="137" t="s">
        <v>43</v>
      </c>
      <c r="D424" s="476"/>
      <c r="E424" s="476"/>
      <c r="F424" s="476"/>
      <c r="G424" s="476"/>
      <c r="H424" s="203"/>
    </row>
    <row r="425" spans="1:8" x14ac:dyDescent="0.25">
      <c r="A425" s="139" t="s">
        <v>1103</v>
      </c>
      <c r="B425" s="299">
        <v>423</v>
      </c>
      <c r="C425" s="137" t="str">
        <f ca="1">IF(G425="","Резерв",CONCATENATE(INDIRECT(ADDRESS(3+G425,2,1,0,"ЗДВ"),FALSE)," открыть по ТМ"))</f>
        <v>Резерв</v>
      </c>
      <c r="D425" s="476">
        <v>20</v>
      </c>
      <c r="E425" s="476">
        <v>7</v>
      </c>
      <c r="F425" s="476">
        <v>10</v>
      </c>
      <c r="G425" s="476"/>
      <c r="H425" s="203"/>
    </row>
    <row r="426" spans="1:8" x14ac:dyDescent="0.25">
      <c r="A426" s="139" t="s">
        <v>1104</v>
      </c>
      <c r="B426" s="299">
        <v>424</v>
      </c>
      <c r="C426" s="137" t="str">
        <f ca="1">IF(G426="","Резерв",CONCATENATE(INDIRECT(ADDRESS(3+G426,2,1,0,"ЗДВ"),FALSE)," закрыть по ТМ"))</f>
        <v>Резерв</v>
      </c>
      <c r="D426" s="476">
        <v>20</v>
      </c>
      <c r="E426" s="476">
        <v>8</v>
      </c>
      <c r="F426" s="476">
        <v>10</v>
      </c>
      <c r="G426" s="476"/>
      <c r="H426" s="203"/>
    </row>
    <row r="427" spans="1:8" x14ac:dyDescent="0.25">
      <c r="A427" s="139" t="s">
        <v>1105</v>
      </c>
      <c r="B427" s="299">
        <v>425</v>
      </c>
      <c r="C427" s="137" t="str">
        <f ca="1">IF(G427="","Резерв",CONCATENATE(INDIRECT(ADDRESS(3+G427,2,1,0,"ЗДВ"),FALSE)," стоп по ТМ"))</f>
        <v>Резерв</v>
      </c>
      <c r="D427" s="476">
        <v>20</v>
      </c>
      <c r="E427" s="476">
        <v>9</v>
      </c>
      <c r="F427" s="476">
        <v>10</v>
      </c>
      <c r="G427" s="476"/>
      <c r="H427" s="203"/>
    </row>
    <row r="428" spans="1:8" x14ac:dyDescent="0.25">
      <c r="A428" s="139" t="s">
        <v>1106</v>
      </c>
      <c r="B428" s="299">
        <v>426</v>
      </c>
      <c r="C428" s="137" t="str">
        <f ca="1">IF(G428="","Резерв",CONCATENATE(INDIRECT(ADDRESS(3+G428,2,1,0,"ЗДВ"),FALSE)," открыть от ЦСПА"))</f>
        <v>Резерв</v>
      </c>
      <c r="D428" s="476">
        <v>20</v>
      </c>
      <c r="E428" s="476">
        <v>7</v>
      </c>
      <c r="F428" s="476">
        <v>13</v>
      </c>
      <c r="G428" s="476"/>
      <c r="H428" s="203"/>
    </row>
    <row r="429" spans="1:8" x14ac:dyDescent="0.25">
      <c r="A429" s="139" t="s">
        <v>1107</v>
      </c>
      <c r="B429" s="299">
        <v>427</v>
      </c>
      <c r="C429" s="137" t="str">
        <f ca="1">IF(G429="","Резерв",CONCATENATE(INDIRECT(ADDRESS(3+G429,2,1,0,"ЗДВ"),FALSE)," закрыть от ЦСПА"))</f>
        <v>Резерв</v>
      </c>
      <c r="D429" s="476">
        <v>20</v>
      </c>
      <c r="E429" s="476">
        <v>8</v>
      </c>
      <c r="F429" s="476">
        <v>13</v>
      </c>
      <c r="G429" s="476"/>
      <c r="H429" s="203"/>
    </row>
    <row r="430" spans="1:8" x14ac:dyDescent="0.25">
      <c r="A430" s="139" t="s">
        <v>1108</v>
      </c>
      <c r="B430" s="299">
        <v>428</v>
      </c>
      <c r="C430" s="137" t="str">
        <f ca="1">IF(G430="","Резерв",CONCATENATE(INDIRECT(ADDRESS(3+G430,2,1,0,"ЗДВ"),FALSE)," стоп от ЦСПА"))</f>
        <v>Резерв</v>
      </c>
      <c r="D430" s="476">
        <v>20</v>
      </c>
      <c r="E430" s="476">
        <v>9</v>
      </c>
      <c r="F430" s="476">
        <v>13</v>
      </c>
      <c r="G430" s="476"/>
      <c r="H430" s="203"/>
    </row>
    <row r="431" spans="1:8" x14ac:dyDescent="0.25">
      <c r="A431" s="139" t="s">
        <v>1109</v>
      </c>
      <c r="B431" s="299">
        <v>429</v>
      </c>
      <c r="C431" s="137" t="s">
        <v>43</v>
      </c>
      <c r="D431" s="476"/>
      <c r="E431" s="476"/>
      <c r="F431" s="476"/>
      <c r="G431" s="476"/>
      <c r="H431" s="203"/>
    </row>
    <row r="432" spans="1:8" x14ac:dyDescent="0.25">
      <c r="A432" s="139" t="s">
        <v>1110</v>
      </c>
      <c r="B432" s="299">
        <v>430</v>
      </c>
      <c r="C432" s="137" t="s">
        <v>43</v>
      </c>
      <c r="D432" s="476"/>
      <c r="E432" s="476"/>
      <c r="F432" s="476"/>
      <c r="G432" s="476"/>
      <c r="H432" s="203"/>
    </row>
    <row r="433" spans="1:8" x14ac:dyDescent="0.25">
      <c r="A433" s="139" t="s">
        <v>1111</v>
      </c>
      <c r="B433" s="299">
        <v>431</v>
      </c>
      <c r="C433" s="137" t="s">
        <v>43</v>
      </c>
      <c r="D433" s="476"/>
      <c r="E433" s="476"/>
      <c r="F433" s="476"/>
      <c r="G433" s="476"/>
      <c r="H433" s="203"/>
    </row>
    <row r="434" spans="1:8" x14ac:dyDescent="0.25">
      <c r="A434" s="139" t="s">
        <v>1112</v>
      </c>
      <c r="B434" s="299">
        <v>432</v>
      </c>
      <c r="C434" s="137" t="str">
        <f ca="1">IF(G434="","Резерв",CONCATENATE(INDIRECT(ADDRESS(3+G434,2,1,0,"ЗДВ"),FALSE)," открыть по ТМ"))</f>
        <v>Резерв</v>
      </c>
      <c r="D434" s="476">
        <v>20</v>
      </c>
      <c r="E434" s="476">
        <v>7</v>
      </c>
      <c r="F434" s="476">
        <v>10</v>
      </c>
      <c r="G434" s="476"/>
      <c r="H434" s="203"/>
    </row>
    <row r="435" spans="1:8" x14ac:dyDescent="0.25">
      <c r="A435" s="139" t="s">
        <v>1113</v>
      </c>
      <c r="B435" s="299">
        <v>433</v>
      </c>
      <c r="C435" s="137" t="str">
        <f ca="1">IF(G435="","Резерв",CONCATENATE(INDIRECT(ADDRESS(3+G435,2,1,0,"ЗДВ"),FALSE)," закрыть по ТМ"))</f>
        <v>Резерв</v>
      </c>
      <c r="D435" s="476">
        <v>20</v>
      </c>
      <c r="E435" s="476">
        <v>8</v>
      </c>
      <c r="F435" s="476">
        <v>10</v>
      </c>
      <c r="G435" s="476"/>
      <c r="H435" s="203"/>
    </row>
    <row r="436" spans="1:8" x14ac:dyDescent="0.25">
      <c r="A436" s="139" t="s">
        <v>1114</v>
      </c>
      <c r="B436" s="299">
        <v>434</v>
      </c>
      <c r="C436" s="137" t="str">
        <f ca="1">IF(G436="","Резерв",CONCATENATE(INDIRECT(ADDRESS(3+G436,2,1,0,"ЗДВ"),FALSE)," стоп по ТМ"))</f>
        <v>Резерв</v>
      </c>
      <c r="D436" s="476">
        <v>20</v>
      </c>
      <c r="E436" s="476">
        <v>9</v>
      </c>
      <c r="F436" s="476">
        <v>10</v>
      </c>
      <c r="G436" s="476"/>
      <c r="H436" s="203"/>
    </row>
    <row r="437" spans="1:8" x14ac:dyDescent="0.25">
      <c r="A437" s="139" t="s">
        <v>1115</v>
      </c>
      <c r="B437" s="299">
        <v>435</v>
      </c>
      <c r="C437" s="137" t="str">
        <f ca="1">IF(G437="","Резерв",CONCATENATE(INDIRECT(ADDRESS(3+G437,2,1,0,"ЗДВ"),FALSE)," открыть от ЦСПА"))</f>
        <v>Резерв</v>
      </c>
      <c r="D437" s="476">
        <v>20</v>
      </c>
      <c r="E437" s="476">
        <v>7</v>
      </c>
      <c r="F437" s="476">
        <v>13</v>
      </c>
      <c r="G437" s="476"/>
      <c r="H437" s="203"/>
    </row>
    <row r="438" spans="1:8" x14ac:dyDescent="0.25">
      <c r="A438" s="139" t="s">
        <v>1116</v>
      </c>
      <c r="B438" s="299">
        <v>436</v>
      </c>
      <c r="C438" s="137" t="str">
        <f ca="1">IF(G438="","Резерв",CONCATENATE(INDIRECT(ADDRESS(3+G438,2,1,0,"ЗДВ"),FALSE)," закрыть от ЦСПА"))</f>
        <v>Резерв</v>
      </c>
      <c r="D438" s="476">
        <v>20</v>
      </c>
      <c r="E438" s="476">
        <v>8</v>
      </c>
      <c r="F438" s="476">
        <v>13</v>
      </c>
      <c r="G438" s="476"/>
      <c r="H438" s="203"/>
    </row>
    <row r="439" spans="1:8" x14ac:dyDescent="0.25">
      <c r="A439" s="139" t="s">
        <v>1117</v>
      </c>
      <c r="B439" s="299">
        <v>437</v>
      </c>
      <c r="C439" s="137" t="str">
        <f ca="1">IF(G439="","Резерв",CONCATENATE(INDIRECT(ADDRESS(3+G439,2,1,0,"ЗДВ"),FALSE)," стоп от ЦСПА"))</f>
        <v>Резерв</v>
      </c>
      <c r="D439" s="476">
        <v>20</v>
      </c>
      <c r="E439" s="476">
        <v>9</v>
      </c>
      <c r="F439" s="476">
        <v>13</v>
      </c>
      <c r="G439" s="476"/>
      <c r="H439" s="203"/>
    </row>
    <row r="440" spans="1:8" x14ac:dyDescent="0.25">
      <c r="A440" s="139" t="s">
        <v>1118</v>
      </c>
      <c r="B440" s="299">
        <v>438</v>
      </c>
      <c r="C440" s="137" t="s">
        <v>43</v>
      </c>
      <c r="D440" s="476"/>
      <c r="E440" s="476"/>
      <c r="F440" s="476"/>
      <c r="G440" s="476"/>
      <c r="H440" s="203"/>
    </row>
    <row r="441" spans="1:8" x14ac:dyDescent="0.25">
      <c r="A441" s="139" t="s">
        <v>1119</v>
      </c>
      <c r="B441" s="299">
        <v>439</v>
      </c>
      <c r="C441" s="137" t="s">
        <v>43</v>
      </c>
      <c r="D441" s="476"/>
      <c r="E441" s="476"/>
      <c r="F441" s="476"/>
      <c r="G441" s="476"/>
      <c r="H441" s="203"/>
    </row>
    <row r="442" spans="1:8" x14ac:dyDescent="0.25">
      <c r="A442" s="139" t="s">
        <v>1120</v>
      </c>
      <c r="B442" s="299">
        <v>440</v>
      </c>
      <c r="C442" s="137" t="s">
        <v>43</v>
      </c>
      <c r="D442" s="476"/>
      <c r="E442" s="476"/>
      <c r="F442" s="476"/>
      <c r="G442" s="476"/>
      <c r="H442" s="203"/>
    </row>
    <row r="443" spans="1:8" x14ac:dyDescent="0.25">
      <c r="A443" s="139" t="s">
        <v>1121</v>
      </c>
      <c r="B443" s="299">
        <v>441</v>
      </c>
      <c r="C443" s="137" t="str">
        <f ca="1">IF(G443="","Резерв",CONCATENATE(INDIRECT(ADDRESS(3+G443,2,1,0,"ЗДВ"),FALSE)," открыть по ТМ"))</f>
        <v>Резерв</v>
      </c>
      <c r="D443" s="476">
        <v>20</v>
      </c>
      <c r="E443" s="476">
        <v>7</v>
      </c>
      <c r="F443" s="476">
        <v>10</v>
      </c>
      <c r="G443" s="476"/>
      <c r="H443" s="203"/>
    </row>
    <row r="444" spans="1:8" x14ac:dyDescent="0.25">
      <c r="A444" s="139" t="s">
        <v>1122</v>
      </c>
      <c r="B444" s="299">
        <v>442</v>
      </c>
      <c r="C444" s="137" t="str">
        <f ca="1">IF(G444="","Резерв",CONCATENATE(INDIRECT(ADDRESS(3+G444,2,1,0,"ЗДВ"),FALSE)," закрыть по ТМ"))</f>
        <v>Резерв</v>
      </c>
      <c r="D444" s="476">
        <v>20</v>
      </c>
      <c r="E444" s="476">
        <v>8</v>
      </c>
      <c r="F444" s="476">
        <v>10</v>
      </c>
      <c r="G444" s="476"/>
      <c r="H444" s="203"/>
    </row>
    <row r="445" spans="1:8" x14ac:dyDescent="0.25">
      <c r="A445" s="139" t="s">
        <v>1123</v>
      </c>
      <c r="B445" s="299">
        <v>443</v>
      </c>
      <c r="C445" s="137" t="str">
        <f ca="1">IF(G445="","Резерв",CONCATENATE(INDIRECT(ADDRESS(3+G445,2,1,0,"ЗДВ"),FALSE)," стоп по ТМ"))</f>
        <v>Резерв</v>
      </c>
      <c r="D445" s="476">
        <v>20</v>
      </c>
      <c r="E445" s="476">
        <v>9</v>
      </c>
      <c r="F445" s="476">
        <v>10</v>
      </c>
      <c r="G445" s="476"/>
      <c r="H445" s="203"/>
    </row>
    <row r="446" spans="1:8" x14ac:dyDescent="0.25">
      <c r="A446" s="139" t="s">
        <v>1124</v>
      </c>
      <c r="B446" s="299">
        <v>444</v>
      </c>
      <c r="C446" s="137" t="str">
        <f ca="1">IF(G446="","Резерв",CONCATENATE(INDIRECT(ADDRESS(3+G446,2,1,0,"ЗДВ"),FALSE)," открыть от ЦСПА"))</f>
        <v>Резерв</v>
      </c>
      <c r="D446" s="476">
        <v>20</v>
      </c>
      <c r="E446" s="476">
        <v>7</v>
      </c>
      <c r="F446" s="476">
        <v>13</v>
      </c>
      <c r="G446" s="476"/>
      <c r="H446" s="203"/>
    </row>
    <row r="447" spans="1:8" x14ac:dyDescent="0.25">
      <c r="A447" s="139" t="s">
        <v>1125</v>
      </c>
      <c r="B447" s="299">
        <v>445</v>
      </c>
      <c r="C447" s="137" t="str">
        <f ca="1">IF(G447="","Резерв",CONCATENATE(INDIRECT(ADDRESS(3+G447,2,1,0,"ЗДВ"),FALSE)," закрыть от ЦСПА"))</f>
        <v>Резерв</v>
      </c>
      <c r="D447" s="476">
        <v>20</v>
      </c>
      <c r="E447" s="476">
        <v>8</v>
      </c>
      <c r="F447" s="476">
        <v>13</v>
      </c>
      <c r="G447" s="476"/>
      <c r="H447" s="203"/>
    </row>
    <row r="448" spans="1:8" x14ac:dyDescent="0.25">
      <c r="A448" s="139" t="s">
        <v>1126</v>
      </c>
      <c r="B448" s="299">
        <v>446</v>
      </c>
      <c r="C448" s="137" t="str">
        <f ca="1">IF(G448="","Резерв",CONCATENATE(INDIRECT(ADDRESS(3+G448,2,1,0,"ЗДВ"),FALSE)," стоп от ЦСПА"))</f>
        <v>Резерв</v>
      </c>
      <c r="D448" s="476">
        <v>20</v>
      </c>
      <c r="E448" s="476">
        <v>9</v>
      </c>
      <c r="F448" s="476">
        <v>13</v>
      </c>
      <c r="G448" s="476"/>
      <c r="H448" s="203"/>
    </row>
    <row r="449" spans="1:8" x14ac:dyDescent="0.25">
      <c r="A449" s="139" t="s">
        <v>1127</v>
      </c>
      <c r="B449" s="299">
        <v>447</v>
      </c>
      <c r="C449" s="137" t="s">
        <v>43</v>
      </c>
      <c r="D449" s="476"/>
      <c r="E449" s="476"/>
      <c r="F449" s="476"/>
      <c r="G449" s="476"/>
      <c r="H449" s="203"/>
    </row>
    <row r="450" spans="1:8" x14ac:dyDescent="0.25">
      <c r="A450" s="139" t="s">
        <v>1128</v>
      </c>
      <c r="B450" s="299">
        <v>448</v>
      </c>
      <c r="C450" s="137" t="s">
        <v>43</v>
      </c>
      <c r="D450" s="476"/>
      <c r="E450" s="476"/>
      <c r="F450" s="476"/>
      <c r="G450" s="476"/>
      <c r="H450" s="203"/>
    </row>
    <row r="451" spans="1:8" x14ac:dyDescent="0.25">
      <c r="A451" s="139" t="s">
        <v>1129</v>
      </c>
      <c r="B451" s="299">
        <v>449</v>
      </c>
      <c r="C451" s="137" t="s">
        <v>43</v>
      </c>
      <c r="D451" s="476"/>
      <c r="E451" s="476"/>
      <c r="F451" s="476"/>
      <c r="G451" s="476"/>
      <c r="H451" s="203"/>
    </row>
    <row r="452" spans="1:8" x14ac:dyDescent="0.25">
      <c r="A452" s="139" t="s">
        <v>1130</v>
      </c>
      <c r="B452" s="299">
        <v>450</v>
      </c>
      <c r="C452" s="137" t="str">
        <f ca="1">IF(G452="","Резерв",CONCATENATE(INDIRECT(ADDRESS(3+G452,2,1,0,"ЗДВ"),FALSE)," открыть по ТМ"))</f>
        <v>Резерв</v>
      </c>
      <c r="D452" s="476">
        <v>20</v>
      </c>
      <c r="E452" s="476">
        <v>7</v>
      </c>
      <c r="F452" s="476">
        <v>10</v>
      </c>
      <c r="G452" s="476"/>
      <c r="H452" s="203"/>
    </row>
    <row r="453" spans="1:8" x14ac:dyDescent="0.25">
      <c r="A453" s="139" t="s">
        <v>1131</v>
      </c>
      <c r="B453" s="299">
        <v>451</v>
      </c>
      <c r="C453" s="137" t="str">
        <f ca="1">IF(G453="","Резерв",CONCATENATE(INDIRECT(ADDRESS(3+G453,2,1,0,"ЗДВ"),FALSE)," закрыть по ТМ"))</f>
        <v>Резерв</v>
      </c>
      <c r="D453" s="476">
        <v>20</v>
      </c>
      <c r="E453" s="476">
        <v>8</v>
      </c>
      <c r="F453" s="476">
        <v>10</v>
      </c>
      <c r="G453" s="476"/>
      <c r="H453" s="203"/>
    </row>
    <row r="454" spans="1:8" x14ac:dyDescent="0.25">
      <c r="A454" s="139" t="s">
        <v>1132</v>
      </c>
      <c r="B454" s="299">
        <v>452</v>
      </c>
      <c r="C454" s="137" t="str">
        <f ca="1">IF(G454="","Резерв",CONCATENATE(INDIRECT(ADDRESS(3+G454,2,1,0,"ЗДВ"),FALSE)," стоп по ТМ"))</f>
        <v>Резерв</v>
      </c>
      <c r="D454" s="476">
        <v>20</v>
      </c>
      <c r="E454" s="476">
        <v>9</v>
      </c>
      <c r="F454" s="476">
        <v>10</v>
      </c>
      <c r="G454" s="476"/>
      <c r="H454" s="203"/>
    </row>
    <row r="455" spans="1:8" x14ac:dyDescent="0.25">
      <c r="A455" s="139" t="s">
        <v>1133</v>
      </c>
      <c r="B455" s="299">
        <v>453</v>
      </c>
      <c r="C455" s="137" t="str">
        <f ca="1">IF(G455="","Резерв",CONCATENATE(INDIRECT(ADDRESS(3+G455,2,1,0,"ЗДВ"),FALSE)," открыть от ЦСПА"))</f>
        <v>Резерв</v>
      </c>
      <c r="D455" s="476">
        <v>20</v>
      </c>
      <c r="E455" s="476">
        <v>7</v>
      </c>
      <c r="F455" s="476">
        <v>13</v>
      </c>
      <c r="G455" s="476"/>
      <c r="H455" s="203"/>
    </row>
    <row r="456" spans="1:8" x14ac:dyDescent="0.25">
      <c r="A456" s="139" t="s">
        <v>1134</v>
      </c>
      <c r="B456" s="299">
        <v>454</v>
      </c>
      <c r="C456" s="137" t="str">
        <f ca="1">IF(G456="","Резерв",CONCATENATE(INDIRECT(ADDRESS(3+G456,2,1,0,"ЗДВ"),FALSE)," закрыть от ЦСПА"))</f>
        <v>Резерв</v>
      </c>
      <c r="D456" s="476">
        <v>20</v>
      </c>
      <c r="E456" s="476">
        <v>8</v>
      </c>
      <c r="F456" s="476">
        <v>13</v>
      </c>
      <c r="G456" s="476"/>
      <c r="H456" s="203"/>
    </row>
    <row r="457" spans="1:8" x14ac:dyDescent="0.25">
      <c r="A457" s="139" t="s">
        <v>1135</v>
      </c>
      <c r="B457" s="299">
        <v>455</v>
      </c>
      <c r="C457" s="137" t="str">
        <f ca="1">IF(G457="","Резерв",CONCATENATE(INDIRECT(ADDRESS(3+G457,2,1,0,"ЗДВ"),FALSE)," стоп от ЦСПА"))</f>
        <v>Резерв</v>
      </c>
      <c r="D457" s="476">
        <v>20</v>
      </c>
      <c r="E457" s="476">
        <v>9</v>
      </c>
      <c r="F457" s="476">
        <v>13</v>
      </c>
      <c r="G457" s="476"/>
      <c r="H457" s="203"/>
    </row>
    <row r="458" spans="1:8" x14ac:dyDescent="0.25">
      <c r="A458" s="139" t="s">
        <v>1136</v>
      </c>
      <c r="B458" s="299">
        <v>456</v>
      </c>
      <c r="C458" s="137" t="s">
        <v>43</v>
      </c>
      <c r="D458" s="476"/>
      <c r="E458" s="476"/>
      <c r="F458" s="476"/>
      <c r="G458" s="476"/>
      <c r="H458" s="203"/>
    </row>
    <row r="459" spans="1:8" x14ac:dyDescent="0.25">
      <c r="A459" s="139" t="s">
        <v>1137</v>
      </c>
      <c r="B459" s="299">
        <v>457</v>
      </c>
      <c r="C459" s="137" t="s">
        <v>43</v>
      </c>
      <c r="D459" s="476"/>
      <c r="E459" s="476"/>
      <c r="F459" s="476"/>
      <c r="G459" s="476"/>
      <c r="H459" s="203"/>
    </row>
    <row r="460" spans="1:8" x14ac:dyDescent="0.25">
      <c r="A460" s="139" t="s">
        <v>1138</v>
      </c>
      <c r="B460" s="299">
        <v>458</v>
      </c>
      <c r="C460" s="137" t="s">
        <v>43</v>
      </c>
      <c r="D460" s="476"/>
      <c r="E460" s="476"/>
      <c r="F460" s="476"/>
      <c r="G460" s="476"/>
      <c r="H460" s="203"/>
    </row>
    <row r="461" spans="1:8" x14ac:dyDescent="0.25">
      <c r="A461" s="139" t="s">
        <v>1139</v>
      </c>
      <c r="B461" s="299">
        <v>459</v>
      </c>
      <c r="C461" s="137" t="str">
        <f ca="1">IF(G461="","Резерв",CONCATENATE(INDIRECT(ADDRESS(3+G461,2,1,0,"ЗДВ"),FALSE)," открыть по ТМ"))</f>
        <v>Резерв</v>
      </c>
      <c r="D461" s="476">
        <v>20</v>
      </c>
      <c r="E461" s="476">
        <v>7</v>
      </c>
      <c r="F461" s="476">
        <v>10</v>
      </c>
      <c r="G461" s="476"/>
      <c r="H461" s="203"/>
    </row>
    <row r="462" spans="1:8" x14ac:dyDescent="0.25">
      <c r="A462" s="139" t="s">
        <v>1140</v>
      </c>
      <c r="B462" s="299">
        <v>460</v>
      </c>
      <c r="C462" s="137" t="str">
        <f ca="1">IF(G462="","Резерв",CONCATENATE(INDIRECT(ADDRESS(3+G462,2,1,0,"ЗДВ"),FALSE)," закрыть по ТМ"))</f>
        <v>Резерв</v>
      </c>
      <c r="D462" s="476">
        <v>20</v>
      </c>
      <c r="E462" s="476">
        <v>8</v>
      </c>
      <c r="F462" s="476">
        <v>10</v>
      </c>
      <c r="G462" s="476"/>
      <c r="H462" s="203"/>
    </row>
    <row r="463" spans="1:8" x14ac:dyDescent="0.25">
      <c r="A463" s="139" t="s">
        <v>1141</v>
      </c>
      <c r="B463" s="299">
        <v>461</v>
      </c>
      <c r="C463" s="137" t="str">
        <f ca="1">IF(G463="","Резерв",CONCATENATE(INDIRECT(ADDRESS(3+G463,2,1,0,"ЗДВ"),FALSE)," стоп по ТМ"))</f>
        <v>Резерв</v>
      </c>
      <c r="D463" s="476">
        <v>20</v>
      </c>
      <c r="E463" s="476">
        <v>9</v>
      </c>
      <c r="F463" s="476">
        <v>10</v>
      </c>
      <c r="G463" s="476"/>
      <c r="H463" s="203"/>
    </row>
    <row r="464" spans="1:8" x14ac:dyDescent="0.25">
      <c r="A464" s="139" t="s">
        <v>1142</v>
      </c>
      <c r="B464" s="299">
        <v>462</v>
      </c>
      <c r="C464" s="137" t="str">
        <f ca="1">IF(G464="","Резерв",CONCATENATE(INDIRECT(ADDRESS(3+G464,2,1,0,"ЗДВ"),FALSE)," открыть от ЦСПА"))</f>
        <v>Резерв</v>
      </c>
      <c r="D464" s="476">
        <v>20</v>
      </c>
      <c r="E464" s="476">
        <v>7</v>
      </c>
      <c r="F464" s="476">
        <v>13</v>
      </c>
      <c r="G464" s="476"/>
      <c r="H464" s="203"/>
    </row>
    <row r="465" spans="1:8" x14ac:dyDescent="0.25">
      <c r="A465" s="139" t="s">
        <v>1143</v>
      </c>
      <c r="B465" s="299">
        <v>463</v>
      </c>
      <c r="C465" s="137" t="str">
        <f ca="1">IF(G465="","Резерв",CONCATENATE(INDIRECT(ADDRESS(3+G465,2,1,0,"ЗДВ"),FALSE)," закрыть от ЦСПА"))</f>
        <v>Резерв</v>
      </c>
      <c r="D465" s="476">
        <v>20</v>
      </c>
      <c r="E465" s="476">
        <v>8</v>
      </c>
      <c r="F465" s="476">
        <v>13</v>
      </c>
      <c r="G465" s="476"/>
      <c r="H465" s="203"/>
    </row>
    <row r="466" spans="1:8" x14ac:dyDescent="0.25">
      <c r="A466" s="139" t="s">
        <v>1144</v>
      </c>
      <c r="B466" s="299">
        <v>464</v>
      </c>
      <c r="C466" s="137" t="str">
        <f ca="1">IF(G466="","Резерв",CONCATENATE(INDIRECT(ADDRESS(3+G466,2,1,0,"ЗДВ"),FALSE)," стоп от ЦСПА"))</f>
        <v>Резерв</v>
      </c>
      <c r="D466" s="476">
        <v>20</v>
      </c>
      <c r="E466" s="476">
        <v>9</v>
      </c>
      <c r="F466" s="476">
        <v>13</v>
      </c>
      <c r="G466" s="476"/>
      <c r="H466" s="203"/>
    </row>
    <row r="467" spans="1:8" x14ac:dyDescent="0.25">
      <c r="A467" s="139" t="s">
        <v>1145</v>
      </c>
      <c r="B467" s="299">
        <v>465</v>
      </c>
      <c r="C467" s="137" t="s">
        <v>43</v>
      </c>
      <c r="D467" s="476"/>
      <c r="E467" s="476"/>
      <c r="F467" s="476"/>
      <c r="G467" s="476"/>
      <c r="H467" s="203"/>
    </row>
    <row r="468" spans="1:8" x14ac:dyDescent="0.25">
      <c r="A468" s="139" t="s">
        <v>1146</v>
      </c>
      <c r="B468" s="299">
        <v>466</v>
      </c>
      <c r="C468" s="137" t="s">
        <v>43</v>
      </c>
      <c r="D468" s="476"/>
      <c r="E468" s="476"/>
      <c r="F468" s="476"/>
      <c r="G468" s="476"/>
      <c r="H468" s="203"/>
    </row>
    <row r="469" spans="1:8" x14ac:dyDescent="0.25">
      <c r="A469" s="139" t="s">
        <v>1147</v>
      </c>
      <c r="B469" s="299">
        <v>467</v>
      </c>
      <c r="C469" s="137" t="s">
        <v>43</v>
      </c>
      <c r="D469" s="476"/>
      <c r="E469" s="476"/>
      <c r="F469" s="476"/>
      <c r="G469" s="476"/>
      <c r="H469" s="203"/>
    </row>
    <row r="470" spans="1:8" x14ac:dyDescent="0.25">
      <c r="A470" s="139" t="s">
        <v>1148</v>
      </c>
      <c r="B470" s="299">
        <v>468</v>
      </c>
      <c r="C470" s="137" t="str">
        <f ca="1">IF(G470="","Резерв",CONCATENATE(INDIRECT(ADDRESS(3+G470,2,1,0,"ЗДВ"),FALSE)," открыть по ТМ"))</f>
        <v>Резерв</v>
      </c>
      <c r="D470" s="476">
        <v>20</v>
      </c>
      <c r="E470" s="476">
        <v>7</v>
      </c>
      <c r="F470" s="476">
        <v>10</v>
      </c>
      <c r="G470" s="476"/>
      <c r="H470" s="203"/>
    </row>
    <row r="471" spans="1:8" x14ac:dyDescent="0.25">
      <c r="A471" s="139" t="s">
        <v>1149</v>
      </c>
      <c r="B471" s="299">
        <v>469</v>
      </c>
      <c r="C471" s="137" t="str">
        <f ca="1">IF(G471="","Резерв",CONCATENATE(INDIRECT(ADDRESS(3+G471,2,1,0,"ЗДВ"),FALSE)," закрыть по ТМ"))</f>
        <v>Резерв</v>
      </c>
      <c r="D471" s="476">
        <v>20</v>
      </c>
      <c r="E471" s="476">
        <v>8</v>
      </c>
      <c r="F471" s="476">
        <v>10</v>
      </c>
      <c r="G471" s="476"/>
      <c r="H471" s="203"/>
    </row>
    <row r="472" spans="1:8" x14ac:dyDescent="0.25">
      <c r="A472" s="139" t="s">
        <v>1150</v>
      </c>
      <c r="B472" s="299">
        <v>470</v>
      </c>
      <c r="C472" s="137" t="str">
        <f ca="1">IF(G472="","Резерв",CONCATENATE(INDIRECT(ADDRESS(3+G472,2,1,0,"ЗДВ"),FALSE)," стоп по ТМ"))</f>
        <v>Резерв</v>
      </c>
      <c r="D472" s="476">
        <v>20</v>
      </c>
      <c r="E472" s="476">
        <v>9</v>
      </c>
      <c r="F472" s="476">
        <v>10</v>
      </c>
      <c r="G472" s="476"/>
      <c r="H472" s="203"/>
    </row>
    <row r="473" spans="1:8" x14ac:dyDescent="0.25">
      <c r="A473" s="139" t="s">
        <v>1151</v>
      </c>
      <c r="B473" s="299">
        <v>471</v>
      </c>
      <c r="C473" s="137" t="str">
        <f ca="1">IF(G473="","Резерв",CONCATENATE(INDIRECT(ADDRESS(3+G473,2,1,0,"ЗДВ"),FALSE)," открыть от ЦСПА"))</f>
        <v>Резерв</v>
      </c>
      <c r="D473" s="476">
        <v>20</v>
      </c>
      <c r="E473" s="476">
        <v>7</v>
      </c>
      <c r="F473" s="476">
        <v>13</v>
      </c>
      <c r="G473" s="476"/>
      <c r="H473" s="203"/>
    </row>
    <row r="474" spans="1:8" x14ac:dyDescent="0.25">
      <c r="A474" s="139" t="s">
        <v>1152</v>
      </c>
      <c r="B474" s="299">
        <v>472</v>
      </c>
      <c r="C474" s="137" t="str">
        <f ca="1">IF(G474="","Резерв",CONCATENATE(INDIRECT(ADDRESS(3+G474,2,1,0,"ЗДВ"),FALSE)," закрыть от ЦСПА"))</f>
        <v>Резерв</v>
      </c>
      <c r="D474" s="476">
        <v>20</v>
      </c>
      <c r="E474" s="476">
        <v>8</v>
      </c>
      <c r="F474" s="476">
        <v>13</v>
      </c>
      <c r="G474" s="476"/>
      <c r="H474" s="203"/>
    </row>
    <row r="475" spans="1:8" x14ac:dyDescent="0.25">
      <c r="A475" s="139" t="s">
        <v>1153</v>
      </c>
      <c r="B475" s="299">
        <v>473</v>
      </c>
      <c r="C475" s="137" t="str">
        <f ca="1">IF(G475="","Резерв",CONCATENATE(INDIRECT(ADDRESS(3+G475,2,1,0,"ЗДВ"),FALSE)," стоп от ЦСПА"))</f>
        <v>Резерв</v>
      </c>
      <c r="D475" s="476">
        <v>20</v>
      </c>
      <c r="E475" s="476">
        <v>9</v>
      </c>
      <c r="F475" s="476">
        <v>13</v>
      </c>
      <c r="G475" s="476"/>
      <c r="H475" s="203"/>
    </row>
    <row r="476" spans="1:8" x14ac:dyDescent="0.25">
      <c r="A476" s="139" t="s">
        <v>1154</v>
      </c>
      <c r="B476" s="299">
        <v>474</v>
      </c>
      <c r="C476" s="137" t="s">
        <v>43</v>
      </c>
      <c r="D476" s="476"/>
      <c r="E476" s="476"/>
      <c r="F476" s="476"/>
      <c r="G476" s="476"/>
      <c r="H476" s="203"/>
    </row>
    <row r="477" spans="1:8" x14ac:dyDescent="0.25">
      <c r="A477" s="139" t="s">
        <v>1155</v>
      </c>
      <c r="B477" s="299">
        <v>475</v>
      </c>
      <c r="C477" s="137" t="s">
        <v>43</v>
      </c>
      <c r="D477" s="476"/>
      <c r="E477" s="476"/>
      <c r="F477" s="476"/>
      <c r="G477" s="476"/>
      <c r="H477" s="203"/>
    </row>
    <row r="478" spans="1:8" x14ac:dyDescent="0.25">
      <c r="A478" s="139" t="s">
        <v>1156</v>
      </c>
      <c r="B478" s="299">
        <v>476</v>
      </c>
      <c r="C478" s="137" t="s">
        <v>43</v>
      </c>
      <c r="D478" s="476"/>
      <c r="E478" s="476"/>
      <c r="F478" s="476"/>
      <c r="G478" s="476"/>
      <c r="H478" s="203"/>
    </row>
    <row r="479" spans="1:8" x14ac:dyDescent="0.25">
      <c r="A479" s="139" t="s">
        <v>1157</v>
      </c>
      <c r="B479" s="299">
        <v>477</v>
      </c>
      <c r="C479" s="137" t="str">
        <f ca="1">IF(G479="","Резерв",CONCATENATE(INDIRECT(ADDRESS(3+G479,2,1,0,"ЗДВ"),FALSE)," открыть по ТМ"))</f>
        <v>Резерв</v>
      </c>
      <c r="D479" s="476">
        <v>20</v>
      </c>
      <c r="E479" s="476">
        <v>7</v>
      </c>
      <c r="F479" s="476">
        <v>10</v>
      </c>
      <c r="G479" s="476"/>
      <c r="H479" s="203"/>
    </row>
    <row r="480" spans="1:8" x14ac:dyDescent="0.25">
      <c r="A480" s="139" t="s">
        <v>1158</v>
      </c>
      <c r="B480" s="299">
        <v>478</v>
      </c>
      <c r="C480" s="137" t="str">
        <f ca="1">IF(G480="","Резерв",CONCATENATE(INDIRECT(ADDRESS(3+G480,2,1,0,"ЗДВ"),FALSE)," закрыть по ТМ"))</f>
        <v>Резерв</v>
      </c>
      <c r="D480" s="476">
        <v>20</v>
      </c>
      <c r="E480" s="476">
        <v>8</v>
      </c>
      <c r="F480" s="476">
        <v>10</v>
      </c>
      <c r="G480" s="476"/>
      <c r="H480" s="203"/>
    </row>
    <row r="481" spans="1:8" x14ac:dyDescent="0.25">
      <c r="A481" s="139" t="s">
        <v>1159</v>
      </c>
      <c r="B481" s="299">
        <v>479</v>
      </c>
      <c r="C481" s="137" t="str">
        <f ca="1">IF(G481="","Резерв",CONCATENATE(INDIRECT(ADDRESS(3+G481,2,1,0,"ЗДВ"),FALSE)," стоп по ТМ"))</f>
        <v>Резерв</v>
      </c>
      <c r="D481" s="476">
        <v>20</v>
      </c>
      <c r="E481" s="476">
        <v>9</v>
      </c>
      <c r="F481" s="476">
        <v>10</v>
      </c>
      <c r="G481" s="476"/>
      <c r="H481" s="203"/>
    </row>
    <row r="482" spans="1:8" x14ac:dyDescent="0.25">
      <c r="A482" s="139" t="s">
        <v>1160</v>
      </c>
      <c r="B482" s="299">
        <v>480</v>
      </c>
      <c r="C482" s="137" t="str">
        <f ca="1">IF(G482="","Резерв",CONCATENATE(INDIRECT(ADDRESS(3+G482,2,1,0,"ЗДВ"),FALSE)," открыть от ЦСПА"))</f>
        <v>Резерв</v>
      </c>
      <c r="D482" s="476">
        <v>20</v>
      </c>
      <c r="E482" s="476">
        <v>7</v>
      </c>
      <c r="F482" s="476">
        <v>13</v>
      </c>
      <c r="G482" s="476"/>
      <c r="H482" s="203"/>
    </row>
    <row r="483" spans="1:8" x14ac:dyDescent="0.25">
      <c r="A483" s="139" t="s">
        <v>1161</v>
      </c>
      <c r="B483" s="299">
        <v>481</v>
      </c>
      <c r="C483" s="137" t="str">
        <f ca="1">IF(G483="","Резерв",CONCATENATE(INDIRECT(ADDRESS(3+G483,2,1,0,"ЗДВ"),FALSE)," закрыть от ЦСПА"))</f>
        <v>Резерв</v>
      </c>
      <c r="D483" s="476">
        <v>20</v>
      </c>
      <c r="E483" s="476">
        <v>8</v>
      </c>
      <c r="F483" s="476">
        <v>13</v>
      </c>
      <c r="G483" s="476"/>
      <c r="H483" s="203"/>
    </row>
    <row r="484" spans="1:8" x14ac:dyDescent="0.25">
      <c r="A484" s="139" t="s">
        <v>1162</v>
      </c>
      <c r="B484" s="299">
        <v>482</v>
      </c>
      <c r="C484" s="137" t="str">
        <f ca="1">IF(G484="","Резерв",CONCATENATE(INDIRECT(ADDRESS(3+G484,2,1,0,"ЗДВ"),FALSE)," стоп от ЦСПА"))</f>
        <v>Резерв</v>
      </c>
      <c r="D484" s="476">
        <v>20</v>
      </c>
      <c r="E484" s="476">
        <v>9</v>
      </c>
      <c r="F484" s="476">
        <v>13</v>
      </c>
      <c r="G484" s="476"/>
      <c r="H484" s="203"/>
    </row>
    <row r="485" spans="1:8" x14ac:dyDescent="0.25">
      <c r="A485" s="139" t="s">
        <v>1163</v>
      </c>
      <c r="B485" s="299">
        <v>483</v>
      </c>
      <c r="C485" s="137" t="s">
        <v>43</v>
      </c>
      <c r="D485" s="476"/>
      <c r="E485" s="476"/>
      <c r="F485" s="476"/>
      <c r="G485" s="476"/>
      <c r="H485" s="203"/>
    </row>
    <row r="486" spans="1:8" x14ac:dyDescent="0.25">
      <c r="A486" s="139" t="s">
        <v>1164</v>
      </c>
      <c r="B486" s="299">
        <v>484</v>
      </c>
      <c r="C486" s="137" t="s">
        <v>43</v>
      </c>
      <c r="D486" s="476"/>
      <c r="E486" s="476"/>
      <c r="F486" s="476"/>
      <c r="G486" s="476"/>
      <c r="H486" s="203"/>
    </row>
    <row r="487" spans="1:8" x14ac:dyDescent="0.25">
      <c r="A487" s="139" t="s">
        <v>1165</v>
      </c>
      <c r="B487" s="299">
        <v>485</v>
      </c>
      <c r="C487" s="137" t="s">
        <v>43</v>
      </c>
      <c r="D487" s="476"/>
      <c r="E487" s="476"/>
      <c r="F487" s="476"/>
      <c r="G487" s="476"/>
      <c r="H487" s="203"/>
    </row>
    <row r="488" spans="1:8" x14ac:dyDescent="0.25">
      <c r="A488" s="139" t="s">
        <v>1166</v>
      </c>
      <c r="B488" s="299">
        <v>486</v>
      </c>
      <c r="C488" s="137" t="str">
        <f ca="1">IF(G488="","Резерв",CONCATENATE(INDIRECT(ADDRESS(3+G488,2,1,0,"ЗДВ"),FALSE)," открыть по ТМ"))</f>
        <v>Резерв</v>
      </c>
      <c r="D488" s="476">
        <v>20</v>
      </c>
      <c r="E488" s="476">
        <v>7</v>
      </c>
      <c r="F488" s="476">
        <v>10</v>
      </c>
      <c r="G488" s="476"/>
      <c r="H488" s="203"/>
    </row>
    <row r="489" spans="1:8" x14ac:dyDescent="0.25">
      <c r="A489" s="139" t="s">
        <v>1167</v>
      </c>
      <c r="B489" s="299">
        <v>487</v>
      </c>
      <c r="C489" s="137" t="str">
        <f ca="1">IF(G489="","Резерв",CONCATENATE(INDIRECT(ADDRESS(3+G489,2,1,0,"ЗДВ"),FALSE)," закрыть по ТМ"))</f>
        <v>Резерв</v>
      </c>
      <c r="D489" s="476">
        <v>20</v>
      </c>
      <c r="E489" s="476">
        <v>8</v>
      </c>
      <c r="F489" s="476">
        <v>10</v>
      </c>
      <c r="G489" s="476"/>
      <c r="H489" s="203"/>
    </row>
    <row r="490" spans="1:8" x14ac:dyDescent="0.25">
      <c r="A490" s="139" t="s">
        <v>1168</v>
      </c>
      <c r="B490" s="299">
        <v>488</v>
      </c>
      <c r="C490" s="137" t="str">
        <f ca="1">IF(G490="","Резерв",CONCATENATE(INDIRECT(ADDRESS(3+G490,2,1,0,"ЗДВ"),FALSE)," стоп по ТМ"))</f>
        <v>Резерв</v>
      </c>
      <c r="D490" s="476">
        <v>20</v>
      </c>
      <c r="E490" s="476">
        <v>9</v>
      </c>
      <c r="F490" s="476">
        <v>10</v>
      </c>
      <c r="G490" s="476"/>
      <c r="H490" s="203"/>
    </row>
    <row r="491" spans="1:8" x14ac:dyDescent="0.25">
      <c r="A491" s="139" t="s">
        <v>1169</v>
      </c>
      <c r="B491" s="299">
        <v>489</v>
      </c>
      <c r="C491" s="137" t="str">
        <f ca="1">IF(G491="","Резерв",CONCATENATE(INDIRECT(ADDRESS(3+G491,2,1,0,"ЗДВ"),FALSE)," открыть от ЦСПА"))</f>
        <v>Резерв</v>
      </c>
      <c r="D491" s="476">
        <v>20</v>
      </c>
      <c r="E491" s="476">
        <v>7</v>
      </c>
      <c r="F491" s="476">
        <v>13</v>
      </c>
      <c r="G491" s="476"/>
      <c r="H491" s="203"/>
    </row>
    <row r="492" spans="1:8" x14ac:dyDescent="0.25">
      <c r="A492" s="139" t="s">
        <v>1170</v>
      </c>
      <c r="B492" s="299">
        <v>490</v>
      </c>
      <c r="C492" s="137" t="str">
        <f ca="1">IF(G492="","Резерв",CONCATENATE(INDIRECT(ADDRESS(3+G492,2,1,0,"ЗДВ"),FALSE)," закрыть от ЦСПА"))</f>
        <v>Резерв</v>
      </c>
      <c r="D492" s="476">
        <v>20</v>
      </c>
      <c r="E492" s="476">
        <v>8</v>
      </c>
      <c r="F492" s="476">
        <v>13</v>
      </c>
      <c r="G492" s="476"/>
      <c r="H492" s="203"/>
    </row>
    <row r="493" spans="1:8" x14ac:dyDescent="0.25">
      <c r="A493" s="139" t="s">
        <v>1171</v>
      </c>
      <c r="B493" s="299">
        <v>491</v>
      </c>
      <c r="C493" s="137" t="str">
        <f ca="1">IF(G493="","Резерв",CONCATENATE(INDIRECT(ADDRESS(3+G493,2,1,0,"ЗДВ"),FALSE)," стоп от ЦСПА"))</f>
        <v>Резерв</v>
      </c>
      <c r="D493" s="476">
        <v>20</v>
      </c>
      <c r="E493" s="476">
        <v>9</v>
      </c>
      <c r="F493" s="476">
        <v>13</v>
      </c>
      <c r="G493" s="476"/>
      <c r="H493" s="203"/>
    </row>
    <row r="494" spans="1:8" x14ac:dyDescent="0.25">
      <c r="A494" s="139" t="s">
        <v>1172</v>
      </c>
      <c r="B494" s="299">
        <v>492</v>
      </c>
      <c r="C494" s="137" t="s">
        <v>43</v>
      </c>
      <c r="D494" s="476"/>
      <c r="E494" s="476"/>
      <c r="F494" s="476"/>
      <c r="G494" s="476"/>
      <c r="H494" s="203"/>
    </row>
    <row r="495" spans="1:8" x14ac:dyDescent="0.25">
      <c r="A495" s="139" t="s">
        <v>1173</v>
      </c>
      <c r="B495" s="299">
        <v>493</v>
      </c>
      <c r="C495" s="137" t="s">
        <v>43</v>
      </c>
      <c r="D495" s="476"/>
      <c r="E495" s="476"/>
      <c r="F495" s="476"/>
      <c r="G495" s="476"/>
      <c r="H495" s="203"/>
    </row>
    <row r="496" spans="1:8" x14ac:dyDescent="0.25">
      <c r="A496" s="139" t="s">
        <v>1174</v>
      </c>
      <c r="B496" s="299">
        <v>494</v>
      </c>
      <c r="C496" s="137" t="s">
        <v>43</v>
      </c>
      <c r="D496" s="476"/>
      <c r="E496" s="476"/>
      <c r="F496" s="476"/>
      <c r="G496" s="476"/>
      <c r="H496" s="203"/>
    </row>
    <row r="497" spans="1:8" x14ac:dyDescent="0.25">
      <c r="A497" s="182" t="s">
        <v>1175</v>
      </c>
      <c r="B497" s="299">
        <v>495</v>
      </c>
      <c r="C497" s="553" t="s">
        <v>43</v>
      </c>
      <c r="D497" s="476"/>
      <c r="E497" s="476"/>
      <c r="F497" s="476"/>
      <c r="G497" s="476"/>
      <c r="H497" s="203"/>
    </row>
    <row r="498" spans="1:8" x14ac:dyDescent="0.25">
      <c r="A498" s="182" t="s">
        <v>1176</v>
      </c>
      <c r="B498" s="299">
        <v>496</v>
      </c>
      <c r="C498" s="553" t="s">
        <v>43</v>
      </c>
      <c r="D498" s="476"/>
      <c r="E498" s="476"/>
      <c r="F498" s="476"/>
      <c r="G498" s="476"/>
      <c r="H498" s="203"/>
    </row>
    <row r="499" spans="1:8" x14ac:dyDescent="0.25">
      <c r="A499" s="182" t="s">
        <v>1177</v>
      </c>
      <c r="B499" s="299">
        <v>497</v>
      </c>
      <c r="C499" s="553" t="s">
        <v>43</v>
      </c>
      <c r="D499" s="476"/>
      <c r="E499" s="476"/>
      <c r="F499" s="476"/>
      <c r="G499" s="476"/>
      <c r="H499" s="203"/>
    </row>
    <row r="500" spans="1:8" x14ac:dyDescent="0.25">
      <c r="A500" s="182" t="s">
        <v>1178</v>
      </c>
      <c r="B500" s="299">
        <v>498</v>
      </c>
      <c r="C500" s="553" t="s">
        <v>43</v>
      </c>
      <c r="D500" s="476"/>
      <c r="E500" s="476"/>
      <c r="F500" s="476"/>
      <c r="G500" s="476"/>
      <c r="H500" s="203"/>
    </row>
    <row r="501" spans="1:8" x14ac:dyDescent="0.25">
      <c r="A501" s="182" t="s">
        <v>1179</v>
      </c>
      <c r="B501" s="299">
        <v>499</v>
      </c>
      <c r="C501" s="553" t="s">
        <v>43</v>
      </c>
      <c r="D501" s="476"/>
      <c r="E501" s="476"/>
      <c r="F501" s="476"/>
      <c r="G501" s="476"/>
      <c r="H501" s="203"/>
    </row>
    <row r="502" spans="1:8" x14ac:dyDescent="0.25">
      <c r="A502" s="182" t="s">
        <v>1180</v>
      </c>
      <c r="B502" s="299">
        <v>500</v>
      </c>
      <c r="C502" s="553" t="s">
        <v>43</v>
      </c>
      <c r="D502" s="476"/>
      <c r="E502" s="476"/>
      <c r="F502" s="476"/>
      <c r="G502" s="476"/>
      <c r="H502" s="203"/>
    </row>
    <row r="503" spans="1:8" x14ac:dyDescent="0.25">
      <c r="A503" s="182" t="s">
        <v>1181</v>
      </c>
      <c r="B503" s="299">
        <v>501</v>
      </c>
      <c r="C503" s="553" t="s">
        <v>43</v>
      </c>
      <c r="D503" s="476"/>
      <c r="E503" s="476"/>
      <c r="F503" s="476"/>
      <c r="G503" s="476"/>
      <c r="H503" s="203"/>
    </row>
    <row r="504" spans="1:8" x14ac:dyDescent="0.25">
      <c r="A504" s="182" t="s">
        <v>1182</v>
      </c>
      <c r="B504" s="299">
        <v>502</v>
      </c>
      <c r="C504" s="553" t="s">
        <v>43</v>
      </c>
      <c r="D504" s="476"/>
      <c r="E504" s="476"/>
      <c r="F504" s="476"/>
      <c r="G504" s="476"/>
      <c r="H504" s="203"/>
    </row>
    <row r="505" spans="1:8" x14ac:dyDescent="0.25">
      <c r="A505" s="182" t="s">
        <v>1183</v>
      </c>
      <c r="B505" s="299">
        <v>503</v>
      </c>
      <c r="C505" s="553" t="s">
        <v>43</v>
      </c>
      <c r="D505" s="476"/>
      <c r="E505" s="476"/>
      <c r="F505" s="476"/>
      <c r="G505" s="476"/>
      <c r="H505" s="203"/>
    </row>
    <row r="506" spans="1:8" x14ac:dyDescent="0.25">
      <c r="A506" s="182" t="s">
        <v>1184</v>
      </c>
      <c r="B506" s="299">
        <v>504</v>
      </c>
      <c r="C506" s="553" t="s">
        <v>43</v>
      </c>
      <c r="D506" s="476"/>
      <c r="E506" s="476"/>
      <c r="F506" s="476"/>
      <c r="G506" s="476"/>
      <c r="H506" s="203"/>
    </row>
    <row r="507" spans="1:8" x14ac:dyDescent="0.25">
      <c r="A507" s="182" t="s">
        <v>1185</v>
      </c>
      <c r="B507" s="299">
        <v>505</v>
      </c>
      <c r="C507" s="553" t="s">
        <v>43</v>
      </c>
      <c r="D507" s="476"/>
      <c r="E507" s="476"/>
      <c r="F507" s="476"/>
      <c r="G507" s="476"/>
      <c r="H507" s="203"/>
    </row>
    <row r="508" spans="1:8" x14ac:dyDescent="0.25">
      <c r="A508" s="182" t="s">
        <v>1186</v>
      </c>
      <c r="B508" s="299">
        <v>506</v>
      </c>
      <c r="C508" s="553" t="s">
        <v>43</v>
      </c>
      <c r="D508" s="476"/>
      <c r="E508" s="476"/>
      <c r="F508" s="476"/>
      <c r="G508" s="476"/>
      <c r="H508" s="203"/>
    </row>
    <row r="509" spans="1:8" x14ac:dyDescent="0.25">
      <c r="A509" s="182" t="s">
        <v>1187</v>
      </c>
      <c r="B509" s="299">
        <v>507</v>
      </c>
      <c r="C509" s="553" t="s">
        <v>43</v>
      </c>
      <c r="D509" s="476"/>
      <c r="E509" s="476"/>
      <c r="F509" s="476"/>
      <c r="G509" s="476"/>
      <c r="H509" s="203"/>
    </row>
    <row r="510" spans="1:8" x14ac:dyDescent="0.25">
      <c r="A510" s="182" t="s">
        <v>1188</v>
      </c>
      <c r="B510" s="299">
        <v>508</v>
      </c>
      <c r="C510" s="553" t="s">
        <v>43</v>
      </c>
      <c r="D510" s="476"/>
      <c r="E510" s="476"/>
      <c r="F510" s="476"/>
      <c r="G510" s="476"/>
      <c r="H510" s="203"/>
    </row>
    <row r="511" spans="1:8" x14ac:dyDescent="0.25">
      <c r="A511" s="182" t="s">
        <v>1189</v>
      </c>
      <c r="B511" s="299">
        <v>509</v>
      </c>
      <c r="C511" s="553" t="s">
        <v>43</v>
      </c>
      <c r="D511" s="476"/>
      <c r="E511" s="476"/>
      <c r="F511" s="476"/>
      <c r="G511" s="476"/>
      <c r="H511" s="203"/>
    </row>
    <row r="512" spans="1:8" x14ac:dyDescent="0.25">
      <c r="A512" s="182" t="s">
        <v>1190</v>
      </c>
      <c r="B512" s="299">
        <v>510</v>
      </c>
      <c r="C512" s="553" t="s">
        <v>43</v>
      </c>
      <c r="D512" s="476"/>
      <c r="E512" s="476"/>
      <c r="F512" s="476"/>
      <c r="G512" s="476"/>
      <c r="H512" s="203"/>
    </row>
    <row r="513" spans="1:8" x14ac:dyDescent="0.25">
      <c r="A513" s="182" t="s">
        <v>1191</v>
      </c>
      <c r="B513" s="299">
        <v>511</v>
      </c>
      <c r="C513" s="553" t="s">
        <v>43</v>
      </c>
      <c r="D513" s="476"/>
      <c r="E513" s="476"/>
      <c r="F513" s="476"/>
      <c r="G513" s="476"/>
      <c r="H513" s="203"/>
    </row>
    <row r="514" spans="1:8" x14ac:dyDescent="0.25">
      <c r="A514" s="182" t="s">
        <v>1192</v>
      </c>
      <c r="B514" s="299">
        <v>512</v>
      </c>
      <c r="C514" s="553" t="s">
        <v>43</v>
      </c>
      <c r="D514" s="476"/>
      <c r="E514" s="476"/>
      <c r="F514" s="476"/>
      <c r="G514" s="476"/>
      <c r="H514" s="203"/>
    </row>
    <row r="515" spans="1:8" x14ac:dyDescent="0.25">
      <c r="A515" s="182" t="s">
        <v>1193</v>
      </c>
      <c r="B515" s="299">
        <v>513</v>
      </c>
      <c r="C515" s="553" t="s">
        <v>43</v>
      </c>
      <c r="D515" s="476"/>
      <c r="E515" s="476"/>
      <c r="F515" s="476"/>
      <c r="G515" s="476"/>
      <c r="H515" s="203"/>
    </row>
    <row r="516" spans="1:8" x14ac:dyDescent="0.25">
      <c r="A516" s="182" t="s">
        <v>1194</v>
      </c>
      <c r="B516" s="299">
        <v>514</v>
      </c>
      <c r="C516" s="553" t="s">
        <v>43</v>
      </c>
      <c r="D516" s="476"/>
      <c r="E516" s="476"/>
      <c r="F516" s="476"/>
      <c r="G516" s="476"/>
      <c r="H516" s="203"/>
    </row>
    <row r="517" spans="1:8" x14ac:dyDescent="0.25">
      <c r="A517" s="182" t="s">
        <v>1195</v>
      </c>
      <c r="B517" s="299">
        <v>515</v>
      </c>
      <c r="C517" s="553" t="s">
        <v>43</v>
      </c>
      <c r="D517" s="476"/>
      <c r="E517" s="476"/>
      <c r="F517" s="476"/>
      <c r="G517" s="476"/>
      <c r="H517" s="203"/>
    </row>
    <row r="518" spans="1:8" x14ac:dyDescent="0.25">
      <c r="A518" s="182" t="s">
        <v>1196</v>
      </c>
      <c r="B518" s="299">
        <v>516</v>
      </c>
      <c r="C518" s="553" t="s">
        <v>43</v>
      </c>
      <c r="D518" s="476"/>
      <c r="E518" s="476"/>
      <c r="F518" s="476"/>
      <c r="G518" s="476"/>
      <c r="H518" s="203"/>
    </row>
    <row r="519" spans="1:8" x14ac:dyDescent="0.25">
      <c r="A519" s="182" t="s">
        <v>1197</v>
      </c>
      <c r="B519" s="299">
        <v>517</v>
      </c>
      <c r="C519" s="553" t="s">
        <v>43</v>
      </c>
      <c r="D519" s="476"/>
      <c r="E519" s="476"/>
      <c r="F519" s="476"/>
      <c r="G519" s="476"/>
      <c r="H519" s="203"/>
    </row>
    <row r="520" spans="1:8" x14ac:dyDescent="0.25">
      <c r="A520" s="182" t="s">
        <v>1198</v>
      </c>
      <c r="B520" s="299">
        <v>518</v>
      </c>
      <c r="C520" s="553" t="s">
        <v>43</v>
      </c>
      <c r="D520" s="476"/>
      <c r="E520" s="476"/>
      <c r="F520" s="476"/>
      <c r="G520" s="476"/>
      <c r="H520" s="203"/>
    </row>
    <row r="521" spans="1:8" x14ac:dyDescent="0.25">
      <c r="A521" s="182" t="s">
        <v>1199</v>
      </c>
      <c r="B521" s="299">
        <v>519</v>
      </c>
      <c r="C521" s="553" t="s">
        <v>43</v>
      </c>
      <c r="D521" s="476"/>
      <c r="E521" s="476"/>
      <c r="F521" s="476"/>
      <c r="G521" s="476"/>
      <c r="H521" s="203"/>
    </row>
    <row r="522" spans="1:8" x14ac:dyDescent="0.25">
      <c r="A522" s="182" t="s">
        <v>1200</v>
      </c>
      <c r="B522" s="299">
        <v>520</v>
      </c>
      <c r="C522" s="553" t="s">
        <v>43</v>
      </c>
      <c r="D522" s="476"/>
      <c r="E522" s="476"/>
      <c r="F522" s="476"/>
      <c r="G522" s="476"/>
      <c r="H522" s="203"/>
    </row>
    <row r="523" spans="1:8" x14ac:dyDescent="0.25">
      <c r="A523" s="182" t="s">
        <v>1201</v>
      </c>
      <c r="B523" s="299">
        <v>521</v>
      </c>
      <c r="C523" s="553" t="s">
        <v>43</v>
      </c>
      <c r="D523" s="476"/>
      <c r="E523" s="476"/>
      <c r="F523" s="476"/>
      <c r="G523" s="476"/>
      <c r="H523" s="203"/>
    </row>
    <row r="524" spans="1:8" x14ac:dyDescent="0.25">
      <c r="A524" s="182" t="s">
        <v>1202</v>
      </c>
      <c r="B524" s="299">
        <v>522</v>
      </c>
      <c r="C524" s="553" t="s">
        <v>43</v>
      </c>
      <c r="D524" s="476"/>
      <c r="E524" s="476"/>
      <c r="F524" s="476"/>
      <c r="G524" s="476"/>
      <c r="H524" s="203"/>
    </row>
    <row r="525" spans="1:8" x14ac:dyDescent="0.25">
      <c r="A525" s="182" t="s">
        <v>1203</v>
      </c>
      <c r="B525" s="299">
        <v>523</v>
      </c>
      <c r="C525" s="553" t="s">
        <v>43</v>
      </c>
      <c r="D525" s="476"/>
      <c r="E525" s="476"/>
      <c r="F525" s="476"/>
      <c r="G525" s="476"/>
      <c r="H525" s="203"/>
    </row>
    <row r="526" spans="1:8" x14ac:dyDescent="0.25">
      <c r="A526" s="182" t="s">
        <v>1204</v>
      </c>
      <c r="B526" s="299">
        <v>524</v>
      </c>
      <c r="C526" s="553" t="s">
        <v>43</v>
      </c>
      <c r="D526" s="476"/>
      <c r="E526" s="476"/>
      <c r="F526" s="476"/>
      <c r="G526" s="476"/>
      <c r="H526" s="203"/>
    </row>
    <row r="527" spans="1:8" x14ac:dyDescent="0.25">
      <c r="A527" s="182" t="s">
        <v>1205</v>
      </c>
      <c r="B527" s="299">
        <v>525</v>
      </c>
      <c r="C527" s="553" t="s">
        <v>43</v>
      </c>
      <c r="D527" s="476"/>
      <c r="E527" s="476"/>
      <c r="F527" s="476"/>
      <c r="G527" s="476"/>
      <c r="H527" s="203"/>
    </row>
    <row r="528" spans="1:8" x14ac:dyDescent="0.25">
      <c r="A528" s="182" t="s">
        <v>1206</v>
      </c>
      <c r="B528" s="299">
        <v>526</v>
      </c>
      <c r="C528" s="553" t="s">
        <v>43</v>
      </c>
      <c r="D528" s="476"/>
      <c r="E528" s="476"/>
      <c r="F528" s="476"/>
      <c r="G528" s="476"/>
      <c r="H528" s="203"/>
    </row>
    <row r="529" spans="1:8" x14ac:dyDescent="0.25">
      <c r="A529" s="182" t="s">
        <v>1207</v>
      </c>
      <c r="B529" s="299">
        <v>527</v>
      </c>
      <c r="C529" s="553" t="s">
        <v>43</v>
      </c>
      <c r="D529" s="476"/>
      <c r="E529" s="476"/>
      <c r="F529" s="476"/>
      <c r="G529" s="476"/>
      <c r="H529" s="203"/>
    </row>
    <row r="530" spans="1:8" x14ac:dyDescent="0.25">
      <c r="A530" s="182" t="s">
        <v>1208</v>
      </c>
      <c r="B530" s="299">
        <v>528</v>
      </c>
      <c r="C530" s="553" t="s">
        <v>43</v>
      </c>
      <c r="D530" s="476"/>
      <c r="E530" s="476"/>
      <c r="F530" s="476"/>
      <c r="G530" s="476"/>
      <c r="H530" s="203"/>
    </row>
    <row r="531" spans="1:8" x14ac:dyDescent="0.25">
      <c r="A531" s="182" t="s">
        <v>1209</v>
      </c>
      <c r="B531" s="299">
        <v>529</v>
      </c>
      <c r="C531" s="553" t="s">
        <v>43</v>
      </c>
      <c r="D531" s="476"/>
      <c r="E531" s="476"/>
      <c r="F531" s="476"/>
      <c r="G531" s="476"/>
      <c r="H531" s="203"/>
    </row>
    <row r="532" spans="1:8" x14ac:dyDescent="0.25">
      <c r="A532" s="182" t="s">
        <v>1210</v>
      </c>
      <c r="B532" s="299">
        <v>530</v>
      </c>
      <c r="C532" s="553" t="s">
        <v>43</v>
      </c>
      <c r="D532" s="476"/>
      <c r="E532" s="476"/>
      <c r="F532" s="476"/>
      <c r="G532" s="476"/>
      <c r="H532" s="203"/>
    </row>
    <row r="533" spans="1:8" x14ac:dyDescent="0.25">
      <c r="A533" s="182" t="s">
        <v>1211</v>
      </c>
      <c r="B533" s="299">
        <v>531</v>
      </c>
      <c r="C533" s="553" t="s">
        <v>43</v>
      </c>
      <c r="D533" s="476"/>
      <c r="E533" s="476"/>
      <c r="F533" s="476"/>
      <c r="G533" s="476"/>
      <c r="H533" s="203"/>
    </row>
    <row r="534" spans="1:8" x14ac:dyDescent="0.25">
      <c r="A534" s="182" t="s">
        <v>1212</v>
      </c>
      <c r="B534" s="299">
        <v>532</v>
      </c>
      <c r="C534" s="553" t="s">
        <v>43</v>
      </c>
      <c r="D534" s="476"/>
      <c r="E534" s="476"/>
      <c r="F534" s="476"/>
      <c r="G534" s="476"/>
      <c r="H534" s="203"/>
    </row>
    <row r="535" spans="1:8" x14ac:dyDescent="0.25">
      <c r="A535" s="182" t="s">
        <v>1213</v>
      </c>
      <c r="B535" s="299">
        <v>533</v>
      </c>
      <c r="C535" s="553" t="s">
        <v>43</v>
      </c>
      <c r="D535" s="476"/>
      <c r="E535" s="476"/>
      <c r="F535" s="476"/>
      <c r="G535" s="476"/>
      <c r="H535" s="203"/>
    </row>
    <row r="536" spans="1:8" x14ac:dyDescent="0.25">
      <c r="A536" s="182" t="s">
        <v>1214</v>
      </c>
      <c r="B536" s="299">
        <v>534</v>
      </c>
      <c r="C536" s="553" t="s">
        <v>43</v>
      </c>
      <c r="D536" s="476"/>
      <c r="E536" s="476"/>
      <c r="F536" s="476"/>
      <c r="G536" s="476"/>
      <c r="H536" s="203"/>
    </row>
    <row r="537" spans="1:8" x14ac:dyDescent="0.25">
      <c r="A537" s="182" t="s">
        <v>1215</v>
      </c>
      <c r="B537" s="299">
        <v>535</v>
      </c>
      <c r="C537" s="553" t="s">
        <v>43</v>
      </c>
      <c r="D537" s="476"/>
      <c r="E537" s="476"/>
      <c r="F537" s="476"/>
      <c r="G537" s="476"/>
      <c r="H537" s="203"/>
    </row>
    <row r="538" spans="1:8" x14ac:dyDescent="0.25">
      <c r="A538" s="182" t="s">
        <v>1216</v>
      </c>
      <c r="B538" s="299">
        <v>536</v>
      </c>
      <c r="C538" s="553" t="s">
        <v>43</v>
      </c>
      <c r="D538" s="476"/>
      <c r="E538" s="476"/>
      <c r="F538" s="476"/>
      <c r="G538" s="476"/>
      <c r="H538" s="203"/>
    </row>
    <row r="539" spans="1:8" x14ac:dyDescent="0.25">
      <c r="A539" s="182" t="s">
        <v>1217</v>
      </c>
      <c r="B539" s="299">
        <v>537</v>
      </c>
      <c r="C539" s="553" t="s">
        <v>43</v>
      </c>
      <c r="D539" s="476"/>
      <c r="E539" s="476"/>
      <c r="F539" s="476"/>
      <c r="G539" s="476"/>
      <c r="H539" s="203"/>
    </row>
    <row r="540" spans="1:8" x14ac:dyDescent="0.25">
      <c r="A540" s="182" t="s">
        <v>1218</v>
      </c>
      <c r="B540" s="299">
        <v>538</v>
      </c>
      <c r="C540" s="553" t="s">
        <v>43</v>
      </c>
      <c r="D540" s="476"/>
      <c r="E540" s="476"/>
      <c r="F540" s="476"/>
      <c r="G540" s="476"/>
      <c r="H540" s="203"/>
    </row>
    <row r="541" spans="1:8" x14ac:dyDescent="0.25">
      <c r="A541" s="182" t="s">
        <v>1219</v>
      </c>
      <c r="B541" s="299">
        <v>539</v>
      </c>
      <c r="C541" s="553" t="s">
        <v>43</v>
      </c>
      <c r="D541" s="476"/>
      <c r="E541" s="476"/>
      <c r="F541" s="476"/>
      <c r="G541" s="476"/>
      <c r="H541" s="203"/>
    </row>
    <row r="542" spans="1:8" x14ac:dyDescent="0.25">
      <c r="A542" s="182" t="s">
        <v>1220</v>
      </c>
      <c r="B542" s="299">
        <v>540</v>
      </c>
      <c r="C542" s="553" t="s">
        <v>43</v>
      </c>
      <c r="D542" s="476"/>
      <c r="E542" s="476"/>
      <c r="F542" s="476"/>
      <c r="G542" s="476"/>
      <c r="H542" s="203"/>
    </row>
    <row r="543" spans="1:8" x14ac:dyDescent="0.25">
      <c r="A543" s="182" t="s">
        <v>1221</v>
      </c>
      <c r="B543" s="299">
        <v>541</v>
      </c>
      <c r="C543" s="553" t="s">
        <v>43</v>
      </c>
      <c r="D543" s="476"/>
      <c r="E543" s="476"/>
      <c r="F543" s="476"/>
      <c r="G543" s="476"/>
      <c r="H543" s="203"/>
    </row>
    <row r="544" spans="1:8" x14ac:dyDescent="0.25">
      <c r="A544" s="182" t="s">
        <v>1222</v>
      </c>
      <c r="B544" s="299">
        <v>542</v>
      </c>
      <c r="C544" s="553" t="s">
        <v>43</v>
      </c>
      <c r="D544" s="476"/>
      <c r="E544" s="476"/>
      <c r="F544" s="476"/>
      <c r="G544" s="476"/>
      <c r="H544" s="203"/>
    </row>
    <row r="545" spans="1:8" x14ac:dyDescent="0.25">
      <c r="A545" s="182" t="s">
        <v>1223</v>
      </c>
      <c r="B545" s="299">
        <v>543</v>
      </c>
      <c r="C545" s="553" t="s">
        <v>43</v>
      </c>
      <c r="D545" s="476"/>
      <c r="E545" s="476"/>
      <c r="F545" s="476"/>
      <c r="G545" s="476"/>
      <c r="H545" s="203"/>
    </row>
    <row r="546" spans="1:8" x14ac:dyDescent="0.25">
      <c r="A546" s="182" t="s">
        <v>1224</v>
      </c>
      <c r="B546" s="299">
        <v>544</v>
      </c>
      <c r="C546" s="553" t="s">
        <v>43</v>
      </c>
      <c r="D546" s="476"/>
      <c r="E546" s="476"/>
      <c r="F546" s="476"/>
      <c r="G546" s="476"/>
      <c r="H546" s="203"/>
    </row>
    <row r="547" spans="1:8" x14ac:dyDescent="0.25">
      <c r="A547" s="182" t="s">
        <v>1225</v>
      </c>
      <c r="B547" s="299">
        <v>545</v>
      </c>
      <c r="C547" s="553" t="s">
        <v>43</v>
      </c>
      <c r="D547" s="476"/>
      <c r="E547" s="476"/>
      <c r="F547" s="476"/>
      <c r="G547" s="476"/>
      <c r="H547" s="203"/>
    </row>
    <row r="548" spans="1:8" x14ac:dyDescent="0.25">
      <c r="A548" s="182" t="s">
        <v>1226</v>
      </c>
      <c r="B548" s="299">
        <v>546</v>
      </c>
      <c r="C548" s="553" t="s">
        <v>43</v>
      </c>
      <c r="D548" s="476"/>
      <c r="E548" s="476"/>
      <c r="F548" s="476"/>
      <c r="G548" s="476"/>
      <c r="H548" s="203"/>
    </row>
    <row r="549" spans="1:8" x14ac:dyDescent="0.25">
      <c r="A549" s="182" t="s">
        <v>1227</v>
      </c>
      <c r="B549" s="299">
        <v>547</v>
      </c>
      <c r="C549" s="553" t="s">
        <v>43</v>
      </c>
      <c r="D549" s="476"/>
      <c r="E549" s="476"/>
      <c r="F549" s="476"/>
      <c r="G549" s="476"/>
      <c r="H549" s="203"/>
    </row>
    <row r="550" spans="1:8" x14ac:dyDescent="0.25">
      <c r="A550" s="182" t="s">
        <v>1228</v>
      </c>
      <c r="B550" s="299">
        <v>548</v>
      </c>
      <c r="C550" s="553" t="s">
        <v>43</v>
      </c>
      <c r="D550" s="476"/>
      <c r="E550" s="476"/>
      <c r="F550" s="476"/>
      <c r="G550" s="476"/>
      <c r="H550" s="203"/>
    </row>
    <row r="551" spans="1:8" x14ac:dyDescent="0.25">
      <c r="A551" s="182" t="s">
        <v>1229</v>
      </c>
      <c r="B551" s="299">
        <v>549</v>
      </c>
      <c r="C551" s="553" t="s">
        <v>43</v>
      </c>
      <c r="D551" s="476"/>
      <c r="E551" s="476"/>
      <c r="F551" s="476"/>
      <c r="G551" s="476"/>
      <c r="H551" s="203"/>
    </row>
    <row r="552" spans="1:8" x14ac:dyDescent="0.25">
      <c r="A552" s="182" t="s">
        <v>1230</v>
      </c>
      <c r="B552" s="299">
        <v>550</v>
      </c>
      <c r="C552" s="553" t="s">
        <v>43</v>
      </c>
      <c r="D552" s="476"/>
      <c r="E552" s="476"/>
      <c r="F552" s="476"/>
      <c r="G552" s="476"/>
      <c r="H552" s="203"/>
    </row>
    <row r="553" spans="1:8" x14ac:dyDescent="0.25">
      <c r="A553" s="182" t="s">
        <v>1231</v>
      </c>
      <c r="B553" s="299">
        <v>551</v>
      </c>
      <c r="C553" s="553" t="s">
        <v>43</v>
      </c>
      <c r="D553" s="476"/>
      <c r="E553" s="476"/>
      <c r="F553" s="476"/>
      <c r="G553" s="476"/>
      <c r="H553" s="203"/>
    </row>
    <row r="554" spans="1:8" x14ac:dyDescent="0.25">
      <c r="A554" s="182" t="s">
        <v>1232</v>
      </c>
      <c r="B554" s="299">
        <v>552</v>
      </c>
      <c r="C554" s="553" t="s">
        <v>43</v>
      </c>
      <c r="D554" s="476"/>
      <c r="E554" s="476"/>
      <c r="F554" s="476"/>
      <c r="G554" s="476"/>
      <c r="H554" s="203"/>
    </row>
    <row r="555" spans="1:8" x14ac:dyDescent="0.25">
      <c r="A555" s="182" t="s">
        <v>1233</v>
      </c>
      <c r="B555" s="299">
        <v>553</v>
      </c>
      <c r="C555" s="553" t="s">
        <v>43</v>
      </c>
      <c r="D555" s="476"/>
      <c r="E555" s="476"/>
      <c r="F555" s="476"/>
      <c r="G555" s="476"/>
      <c r="H555" s="203"/>
    </row>
    <row r="556" spans="1:8" x14ac:dyDescent="0.25">
      <c r="A556" s="182" t="s">
        <v>1234</v>
      </c>
      <c r="B556" s="299">
        <v>554</v>
      </c>
      <c r="C556" s="553" t="s">
        <v>43</v>
      </c>
      <c r="D556" s="476"/>
      <c r="E556" s="476"/>
      <c r="F556" s="476"/>
      <c r="G556" s="476"/>
      <c r="H556" s="203"/>
    </row>
    <row r="557" spans="1:8" x14ac:dyDescent="0.25">
      <c r="A557" s="182" t="s">
        <v>1235</v>
      </c>
      <c r="B557" s="299">
        <v>555</v>
      </c>
      <c r="C557" s="553" t="s">
        <v>43</v>
      </c>
      <c r="D557" s="476"/>
      <c r="E557" s="476"/>
      <c r="F557" s="476"/>
      <c r="G557" s="476"/>
      <c r="H557" s="203"/>
    </row>
    <row r="558" spans="1:8" x14ac:dyDescent="0.25">
      <c r="A558" s="182" t="s">
        <v>1236</v>
      </c>
      <c r="B558" s="299">
        <v>556</v>
      </c>
      <c r="C558" s="553" t="s">
        <v>43</v>
      </c>
      <c r="D558" s="476"/>
      <c r="E558" s="476"/>
      <c r="F558" s="476"/>
      <c r="G558" s="476"/>
      <c r="H558" s="203"/>
    </row>
    <row r="559" spans="1:8" x14ac:dyDescent="0.25">
      <c r="A559" s="182" t="s">
        <v>1237</v>
      </c>
      <c r="B559" s="299">
        <v>557</v>
      </c>
      <c r="C559" s="553" t="s">
        <v>43</v>
      </c>
      <c r="D559" s="476"/>
      <c r="E559" s="476"/>
      <c r="F559" s="476"/>
      <c r="G559" s="476"/>
      <c r="H559" s="203"/>
    </row>
    <row r="560" spans="1:8" x14ac:dyDescent="0.25">
      <c r="A560" s="182" t="s">
        <v>1238</v>
      </c>
      <c r="B560" s="299">
        <v>558</v>
      </c>
      <c r="C560" s="553" t="s">
        <v>43</v>
      </c>
      <c r="D560" s="476"/>
      <c r="E560" s="476"/>
      <c r="F560" s="476"/>
      <c r="G560" s="476"/>
      <c r="H560" s="203"/>
    </row>
    <row r="561" spans="1:8" x14ac:dyDescent="0.25">
      <c r="A561" s="182" t="s">
        <v>1239</v>
      </c>
      <c r="B561" s="299">
        <v>559</v>
      </c>
      <c r="C561" s="553" t="s">
        <v>43</v>
      </c>
      <c r="D561" s="476"/>
      <c r="E561" s="476"/>
      <c r="F561" s="476"/>
      <c r="G561" s="476"/>
      <c r="H561" s="203"/>
    </row>
    <row r="562" spans="1:8" x14ac:dyDescent="0.25">
      <c r="A562" s="182" t="s">
        <v>1240</v>
      </c>
      <c r="B562" s="299">
        <v>560</v>
      </c>
      <c r="C562" s="553" t="s">
        <v>43</v>
      </c>
      <c r="D562" s="476"/>
      <c r="E562" s="476"/>
      <c r="F562" s="476"/>
      <c r="G562" s="476"/>
      <c r="H562" s="203"/>
    </row>
    <row r="563" spans="1:8" x14ac:dyDescent="0.25">
      <c r="A563" s="182" t="s">
        <v>1241</v>
      </c>
      <c r="B563" s="299">
        <v>561</v>
      </c>
      <c r="C563" s="553" t="s">
        <v>43</v>
      </c>
      <c r="D563" s="476"/>
      <c r="E563" s="476"/>
      <c r="F563" s="476"/>
      <c r="G563" s="476"/>
      <c r="H563" s="203"/>
    </row>
    <row r="564" spans="1:8" x14ac:dyDescent="0.25">
      <c r="A564" s="182" t="s">
        <v>1242</v>
      </c>
      <c r="B564" s="299">
        <v>562</v>
      </c>
      <c r="C564" s="553" t="s">
        <v>43</v>
      </c>
      <c r="D564" s="476"/>
      <c r="E564" s="476"/>
      <c r="F564" s="476"/>
      <c r="G564" s="476"/>
      <c r="H564" s="203"/>
    </row>
    <row r="565" spans="1:8" x14ac:dyDescent="0.25">
      <c r="A565" s="182" t="s">
        <v>1243</v>
      </c>
      <c r="B565" s="299">
        <v>563</v>
      </c>
      <c r="C565" s="553" t="s">
        <v>43</v>
      </c>
      <c r="D565" s="476"/>
      <c r="E565" s="476"/>
      <c r="F565" s="476"/>
      <c r="G565" s="476"/>
      <c r="H565" s="203"/>
    </row>
    <row r="566" spans="1:8" x14ac:dyDescent="0.25">
      <c r="A566" s="182" t="s">
        <v>1244</v>
      </c>
      <c r="B566" s="299">
        <v>564</v>
      </c>
      <c r="C566" s="553" t="s">
        <v>43</v>
      </c>
      <c r="D566" s="476"/>
      <c r="E566" s="476"/>
      <c r="F566" s="476"/>
      <c r="G566" s="476"/>
      <c r="H566" s="203"/>
    </row>
    <row r="567" spans="1:8" x14ac:dyDescent="0.25">
      <c r="A567" s="182" t="s">
        <v>1245</v>
      </c>
      <c r="B567" s="299">
        <v>565</v>
      </c>
      <c r="C567" s="553" t="s">
        <v>43</v>
      </c>
      <c r="D567" s="476"/>
      <c r="E567" s="476"/>
      <c r="F567" s="476"/>
      <c r="G567" s="476"/>
      <c r="H567" s="203"/>
    </row>
    <row r="568" spans="1:8" x14ac:dyDescent="0.25">
      <c r="A568" s="182" t="s">
        <v>1246</v>
      </c>
      <c r="B568" s="299">
        <v>566</v>
      </c>
      <c r="C568" s="553" t="s">
        <v>43</v>
      </c>
      <c r="D568" s="476"/>
      <c r="E568" s="476"/>
      <c r="F568" s="476"/>
      <c r="G568" s="476"/>
      <c r="H568" s="203"/>
    </row>
    <row r="569" spans="1:8" x14ac:dyDescent="0.25">
      <c r="A569" s="182" t="s">
        <v>1247</v>
      </c>
      <c r="B569" s="299">
        <v>567</v>
      </c>
      <c r="C569" s="553" t="s">
        <v>43</v>
      </c>
      <c r="D569" s="476"/>
      <c r="E569" s="476"/>
      <c r="F569" s="476"/>
      <c r="G569" s="476"/>
      <c r="H569" s="203"/>
    </row>
    <row r="570" spans="1:8" x14ac:dyDescent="0.25">
      <c r="A570" s="182" t="s">
        <v>1248</v>
      </c>
      <c r="B570" s="299">
        <v>568</v>
      </c>
      <c r="C570" s="553" t="s">
        <v>43</v>
      </c>
      <c r="D570" s="476"/>
      <c r="E570" s="476"/>
      <c r="F570" s="476"/>
      <c r="G570" s="476"/>
      <c r="H570" s="203"/>
    </row>
    <row r="571" spans="1:8" x14ac:dyDescent="0.25">
      <c r="A571" s="182" t="s">
        <v>1249</v>
      </c>
      <c r="B571" s="299">
        <v>569</v>
      </c>
      <c r="C571" s="553" t="s">
        <v>43</v>
      </c>
      <c r="D571" s="476"/>
      <c r="E571" s="476"/>
      <c r="F571" s="476"/>
      <c r="G571" s="476"/>
      <c r="H571" s="203"/>
    </row>
    <row r="572" spans="1:8" x14ac:dyDescent="0.25">
      <c r="A572" s="182" t="s">
        <v>1250</v>
      </c>
      <c r="B572" s="299">
        <v>570</v>
      </c>
      <c r="C572" s="553" t="s">
        <v>43</v>
      </c>
      <c r="D572" s="476"/>
      <c r="E572" s="476"/>
      <c r="F572" s="476"/>
      <c r="G572" s="476"/>
      <c r="H572" s="203"/>
    </row>
    <row r="573" spans="1:8" x14ac:dyDescent="0.25">
      <c r="A573" s="182" t="s">
        <v>1251</v>
      </c>
      <c r="B573" s="299">
        <v>571</v>
      </c>
      <c r="C573" s="553" t="s">
        <v>43</v>
      </c>
      <c r="D573" s="476"/>
      <c r="E573" s="476"/>
      <c r="F573" s="476"/>
      <c r="G573" s="476"/>
      <c r="H573" s="203"/>
    </row>
    <row r="574" spans="1:8" x14ac:dyDescent="0.25">
      <c r="A574" s="182" t="s">
        <v>1252</v>
      </c>
      <c r="B574" s="299">
        <v>572</v>
      </c>
      <c r="C574" s="553" t="s">
        <v>43</v>
      </c>
      <c r="D574" s="476"/>
      <c r="E574" s="476"/>
      <c r="F574" s="476"/>
      <c r="G574" s="476"/>
      <c r="H574" s="203"/>
    </row>
    <row r="575" spans="1:8" x14ac:dyDescent="0.25">
      <c r="A575" s="182" t="s">
        <v>1253</v>
      </c>
      <c r="B575" s="299">
        <v>573</v>
      </c>
      <c r="C575" s="553" t="s">
        <v>43</v>
      </c>
      <c r="D575" s="476"/>
      <c r="E575" s="476"/>
      <c r="F575" s="476"/>
      <c r="G575" s="476"/>
      <c r="H575" s="203"/>
    </row>
    <row r="576" spans="1:8" x14ac:dyDescent="0.25">
      <c r="A576" s="182" t="s">
        <v>1254</v>
      </c>
      <c r="B576" s="299">
        <v>574</v>
      </c>
      <c r="C576" s="553" t="s">
        <v>43</v>
      </c>
      <c r="D576" s="476"/>
      <c r="E576" s="476"/>
      <c r="F576" s="476"/>
      <c r="G576" s="476"/>
      <c r="H576" s="203"/>
    </row>
    <row r="577" spans="1:8" x14ac:dyDescent="0.25">
      <c r="A577" s="182" t="s">
        <v>1255</v>
      </c>
      <c r="B577" s="299">
        <v>575</v>
      </c>
      <c r="C577" s="553" t="s">
        <v>43</v>
      </c>
      <c r="D577" s="476"/>
      <c r="E577" s="476"/>
      <c r="F577" s="476"/>
      <c r="G577" s="476"/>
      <c r="H577" s="203"/>
    </row>
    <row r="578" spans="1:8" x14ac:dyDescent="0.25">
      <c r="A578" s="182" t="s">
        <v>1256</v>
      </c>
      <c r="B578" s="299">
        <v>576</v>
      </c>
      <c r="C578" s="553" t="s">
        <v>43</v>
      </c>
      <c r="D578" s="476"/>
      <c r="E578" s="476"/>
      <c r="F578" s="476"/>
      <c r="G578" s="476"/>
      <c r="H578" s="203"/>
    </row>
    <row r="579" spans="1:8" x14ac:dyDescent="0.25">
      <c r="A579" s="182" t="s">
        <v>2247</v>
      </c>
      <c r="B579" s="299">
        <v>577</v>
      </c>
      <c r="C579" s="553" t="s">
        <v>43</v>
      </c>
      <c r="D579" s="476"/>
      <c r="E579" s="476"/>
      <c r="F579" s="476"/>
      <c r="G579" s="476"/>
      <c r="H579" s="203"/>
    </row>
    <row r="580" spans="1:8" x14ac:dyDescent="0.25">
      <c r="A580" s="182" t="s">
        <v>2248</v>
      </c>
      <c r="B580" s="299">
        <v>578</v>
      </c>
      <c r="C580" s="553" t="s">
        <v>43</v>
      </c>
      <c r="D580" s="476"/>
      <c r="E580" s="476"/>
      <c r="F580" s="476"/>
      <c r="G580" s="476"/>
      <c r="H580" s="203"/>
    </row>
    <row r="581" spans="1:8" x14ac:dyDescent="0.25">
      <c r="A581" s="182" t="s">
        <v>2249</v>
      </c>
      <c r="B581" s="299">
        <v>579</v>
      </c>
      <c r="C581" s="553" t="s">
        <v>43</v>
      </c>
      <c r="D581" s="476"/>
      <c r="E581" s="476"/>
      <c r="F581" s="476"/>
      <c r="G581" s="476"/>
      <c r="H581" s="203"/>
    </row>
    <row r="582" spans="1:8" x14ac:dyDescent="0.25">
      <c r="A582" s="182" t="s">
        <v>2250</v>
      </c>
      <c r="B582" s="299">
        <v>580</v>
      </c>
      <c r="C582" s="553" t="s">
        <v>43</v>
      </c>
      <c r="D582" s="476"/>
      <c r="E582" s="476"/>
      <c r="F582" s="476"/>
      <c r="G582" s="476"/>
      <c r="H582" s="203"/>
    </row>
    <row r="583" spans="1:8" x14ac:dyDescent="0.25">
      <c r="A583" s="182" t="s">
        <v>2251</v>
      </c>
      <c r="B583" s="299">
        <v>581</v>
      </c>
      <c r="C583" s="553" t="s">
        <v>43</v>
      </c>
      <c r="D583" s="476"/>
      <c r="E583" s="476"/>
      <c r="F583" s="476"/>
      <c r="G583" s="476"/>
      <c r="H583" s="203"/>
    </row>
    <row r="584" spans="1:8" x14ac:dyDescent="0.25">
      <c r="A584" s="182" t="s">
        <v>2252</v>
      </c>
      <c r="B584" s="299">
        <v>582</v>
      </c>
      <c r="C584" s="553" t="s">
        <v>43</v>
      </c>
      <c r="D584" s="476"/>
      <c r="E584" s="476"/>
      <c r="F584" s="476"/>
      <c r="G584" s="476"/>
      <c r="H584" s="203"/>
    </row>
    <row r="585" spans="1:8" x14ac:dyDescent="0.25">
      <c r="A585" s="182" t="s">
        <v>2253</v>
      </c>
      <c r="B585" s="299">
        <v>583</v>
      </c>
      <c r="C585" s="553" t="s">
        <v>43</v>
      </c>
      <c r="D585" s="476"/>
      <c r="E585" s="476"/>
      <c r="F585" s="476"/>
      <c r="G585" s="476"/>
      <c r="H585" s="203"/>
    </row>
    <row r="586" spans="1:8" x14ac:dyDescent="0.25">
      <c r="A586" s="182" t="s">
        <v>2254</v>
      </c>
      <c r="B586" s="299">
        <v>584</v>
      </c>
      <c r="C586" s="553" t="s">
        <v>43</v>
      </c>
      <c r="D586" s="476"/>
      <c r="E586" s="476"/>
      <c r="F586" s="476"/>
      <c r="G586" s="476"/>
      <c r="H586" s="203"/>
    </row>
    <row r="587" spans="1:8" x14ac:dyDescent="0.25">
      <c r="A587" s="182" t="s">
        <v>2255</v>
      </c>
      <c r="B587" s="299">
        <v>585</v>
      </c>
      <c r="C587" s="553" t="s">
        <v>43</v>
      </c>
      <c r="D587" s="476"/>
      <c r="E587" s="476"/>
      <c r="F587" s="476"/>
      <c r="G587" s="476"/>
      <c r="H587" s="203"/>
    </row>
    <row r="588" spans="1:8" x14ac:dyDescent="0.25">
      <c r="A588" s="182" t="s">
        <v>2256</v>
      </c>
      <c r="B588" s="299">
        <v>586</v>
      </c>
      <c r="C588" s="553" t="s">
        <v>43</v>
      </c>
      <c r="D588" s="476"/>
      <c r="E588" s="476"/>
      <c r="F588" s="476"/>
      <c r="G588" s="476"/>
      <c r="H588" s="203"/>
    </row>
    <row r="589" spans="1:8" x14ac:dyDescent="0.25">
      <c r="A589" s="182" t="s">
        <v>2257</v>
      </c>
      <c r="B589" s="299">
        <v>587</v>
      </c>
      <c r="C589" s="553" t="s">
        <v>43</v>
      </c>
      <c r="D589" s="476"/>
      <c r="E589" s="476"/>
      <c r="F589" s="476"/>
      <c r="G589" s="476"/>
      <c r="H589" s="203"/>
    </row>
    <row r="590" spans="1:8" x14ac:dyDescent="0.25">
      <c r="A590" s="182" t="s">
        <v>2258</v>
      </c>
      <c r="B590" s="299">
        <v>588</v>
      </c>
      <c r="C590" s="553" t="s">
        <v>43</v>
      </c>
      <c r="D590" s="476"/>
      <c r="E590" s="476"/>
      <c r="F590" s="476"/>
      <c r="G590" s="476"/>
      <c r="H590" s="203"/>
    </row>
    <row r="591" spans="1:8" x14ac:dyDescent="0.25">
      <c r="A591" s="182" t="s">
        <v>2259</v>
      </c>
      <c r="B591" s="299">
        <v>589</v>
      </c>
      <c r="C591" s="553" t="s">
        <v>43</v>
      </c>
      <c r="D591" s="476"/>
      <c r="E591" s="476"/>
      <c r="F591" s="476"/>
      <c r="G591" s="476"/>
      <c r="H591" s="203"/>
    </row>
    <row r="592" spans="1:8" x14ac:dyDescent="0.25">
      <c r="A592" s="182" t="s">
        <v>2260</v>
      </c>
      <c r="B592" s="299">
        <v>590</v>
      </c>
      <c r="C592" s="553" t="s">
        <v>43</v>
      </c>
      <c r="D592" s="476"/>
      <c r="E592" s="476"/>
      <c r="F592" s="476"/>
      <c r="G592" s="476"/>
      <c r="H592" s="203"/>
    </row>
    <row r="593" spans="1:8" x14ac:dyDescent="0.25">
      <c r="A593" s="182" t="s">
        <v>2261</v>
      </c>
      <c r="B593" s="299">
        <v>591</v>
      </c>
      <c r="C593" s="553" t="s">
        <v>43</v>
      </c>
      <c r="D593" s="476"/>
      <c r="E593" s="476"/>
      <c r="F593" s="476"/>
      <c r="G593" s="476"/>
      <c r="H593" s="203"/>
    </row>
    <row r="594" spans="1:8" x14ac:dyDescent="0.25">
      <c r="A594" s="182" t="s">
        <v>2262</v>
      </c>
      <c r="B594" s="299">
        <v>592</v>
      </c>
      <c r="C594" s="553" t="s">
        <v>43</v>
      </c>
      <c r="D594" s="476"/>
      <c r="E594" s="476"/>
      <c r="F594" s="476"/>
      <c r="G594" s="476"/>
      <c r="H594" s="203"/>
    </row>
    <row r="595" spans="1:8" x14ac:dyDescent="0.25">
      <c r="A595" s="182" t="s">
        <v>2263</v>
      </c>
      <c r="B595" s="299">
        <v>593</v>
      </c>
      <c r="C595" s="553" t="s">
        <v>43</v>
      </c>
      <c r="D595" s="476"/>
      <c r="E595" s="476"/>
      <c r="F595" s="476"/>
      <c r="G595" s="476"/>
      <c r="H595" s="203"/>
    </row>
    <row r="596" spans="1:8" x14ac:dyDescent="0.25">
      <c r="A596" s="182" t="s">
        <v>2264</v>
      </c>
      <c r="B596" s="299">
        <v>594</v>
      </c>
      <c r="C596" s="553" t="s">
        <v>43</v>
      </c>
      <c r="D596" s="476"/>
      <c r="E596" s="476"/>
      <c r="F596" s="476"/>
      <c r="G596" s="476"/>
      <c r="H596" s="203"/>
    </row>
    <row r="597" spans="1:8" x14ac:dyDescent="0.25">
      <c r="A597" s="182" t="s">
        <v>2265</v>
      </c>
      <c r="B597" s="299">
        <v>595</v>
      </c>
      <c r="C597" s="553" t="s">
        <v>43</v>
      </c>
      <c r="D597" s="476"/>
      <c r="E597" s="476"/>
      <c r="F597" s="476"/>
      <c r="G597" s="476"/>
      <c r="H597" s="203"/>
    </row>
    <row r="598" spans="1:8" x14ac:dyDescent="0.25">
      <c r="A598" s="182" t="s">
        <v>2266</v>
      </c>
      <c r="B598" s="299">
        <v>596</v>
      </c>
      <c r="C598" s="553" t="s">
        <v>43</v>
      </c>
      <c r="D598" s="476"/>
      <c r="E598" s="476"/>
      <c r="F598" s="476"/>
      <c r="G598" s="476"/>
      <c r="H598" s="203"/>
    </row>
    <row r="599" spans="1:8" x14ac:dyDescent="0.25">
      <c r="A599" s="182" t="s">
        <v>2267</v>
      </c>
      <c r="B599" s="299">
        <v>597</v>
      </c>
      <c r="C599" s="553" t="s">
        <v>43</v>
      </c>
      <c r="D599" s="476"/>
      <c r="E599" s="476"/>
      <c r="F599" s="476"/>
      <c r="G599" s="476"/>
      <c r="H599" s="203"/>
    </row>
    <row r="600" spans="1:8" x14ac:dyDescent="0.25">
      <c r="A600" s="182" t="s">
        <v>2268</v>
      </c>
      <c r="B600" s="299">
        <v>598</v>
      </c>
      <c r="C600" s="553" t="s">
        <v>43</v>
      </c>
      <c r="D600" s="476"/>
      <c r="E600" s="476"/>
      <c r="F600" s="476"/>
      <c r="G600" s="476"/>
      <c r="H600" s="203"/>
    </row>
    <row r="601" spans="1:8" x14ac:dyDescent="0.25">
      <c r="A601" s="182" t="s">
        <v>2269</v>
      </c>
      <c r="B601" s="299">
        <v>599</v>
      </c>
      <c r="C601" s="553" t="s">
        <v>43</v>
      </c>
      <c r="D601" s="476"/>
      <c r="E601" s="476"/>
      <c r="F601" s="476"/>
      <c r="G601" s="476"/>
      <c r="H601" s="203"/>
    </row>
    <row r="602" spans="1:8" x14ac:dyDescent="0.25">
      <c r="A602" s="182" t="s">
        <v>2270</v>
      </c>
      <c r="B602" s="299">
        <v>600</v>
      </c>
      <c r="C602" s="553" t="s">
        <v>43</v>
      </c>
      <c r="D602" s="476"/>
      <c r="E602" s="476"/>
      <c r="F602" s="476"/>
      <c r="G602" s="476"/>
      <c r="H602" s="203"/>
    </row>
    <row r="603" spans="1:8" x14ac:dyDescent="0.25">
      <c r="A603" s="139"/>
      <c r="B603" s="299">
        <v>601</v>
      </c>
      <c r="C603" s="137"/>
      <c r="D603" s="476"/>
      <c r="E603" s="476"/>
      <c r="F603" s="476"/>
      <c r="G603" s="476"/>
      <c r="H603" s="203"/>
    </row>
    <row r="604" spans="1:8" x14ac:dyDescent="0.25">
      <c r="A604" s="139"/>
      <c r="B604" s="299">
        <v>602</v>
      </c>
      <c r="C604" s="137"/>
      <c r="D604" s="476"/>
      <c r="E604" s="476"/>
      <c r="F604" s="476"/>
      <c r="G604" s="476"/>
      <c r="H604" s="203"/>
    </row>
    <row r="605" spans="1:8" x14ac:dyDescent="0.25">
      <c r="A605" s="139"/>
      <c r="B605" s="299">
        <v>603</v>
      </c>
      <c r="C605" s="137"/>
      <c r="D605" s="476"/>
      <c r="E605" s="476"/>
      <c r="F605" s="476"/>
      <c r="G605" s="476"/>
      <c r="H605" s="203"/>
    </row>
    <row r="606" spans="1:8" x14ac:dyDescent="0.25">
      <c r="A606" s="139"/>
      <c r="B606" s="299">
        <v>604</v>
      </c>
      <c r="C606" s="137"/>
      <c r="D606" s="476"/>
      <c r="E606" s="476"/>
      <c r="F606" s="476"/>
      <c r="G606" s="476"/>
      <c r="H606" s="203"/>
    </row>
    <row r="607" spans="1:8" x14ac:dyDescent="0.25">
      <c r="A607" s="139"/>
      <c r="B607" s="299">
        <v>605</v>
      </c>
      <c r="C607" s="137"/>
      <c r="D607" s="476"/>
      <c r="E607" s="476"/>
      <c r="F607" s="476"/>
      <c r="G607" s="476"/>
      <c r="H607" s="203"/>
    </row>
    <row r="608" spans="1:8" x14ac:dyDescent="0.25">
      <c r="A608" s="139"/>
      <c r="B608" s="299">
        <v>606</v>
      </c>
      <c r="C608" s="137"/>
      <c r="D608" s="476"/>
      <c r="E608" s="476"/>
      <c r="F608" s="476"/>
      <c r="G608" s="476"/>
      <c r="H608" s="203"/>
    </row>
    <row r="609" spans="1:8" x14ac:dyDescent="0.25">
      <c r="A609" s="139"/>
      <c r="B609" s="299">
        <v>607</v>
      </c>
      <c r="C609" s="137"/>
      <c r="D609" s="476"/>
      <c r="E609" s="476"/>
      <c r="F609" s="476"/>
      <c r="G609" s="476"/>
      <c r="H609" s="203"/>
    </row>
    <row r="610" spans="1:8" x14ac:dyDescent="0.25">
      <c r="A610" s="139"/>
      <c r="B610" s="299">
        <v>608</v>
      </c>
      <c r="C610" s="137"/>
      <c r="D610" s="476"/>
      <c r="E610" s="476"/>
      <c r="F610" s="476"/>
      <c r="G610" s="476"/>
      <c r="H610" s="203"/>
    </row>
    <row r="611" spans="1:8" x14ac:dyDescent="0.25">
      <c r="A611" s="139"/>
      <c r="B611" s="299">
        <v>609</v>
      </c>
      <c r="C611" s="137"/>
      <c r="D611" s="476"/>
      <c r="E611" s="476"/>
      <c r="F611" s="476"/>
      <c r="G611" s="476"/>
      <c r="H611" s="203"/>
    </row>
    <row r="612" spans="1:8" x14ac:dyDescent="0.25">
      <c r="A612" s="139"/>
      <c r="B612" s="299">
        <v>610</v>
      </c>
      <c r="C612" s="137"/>
      <c r="D612" s="476"/>
      <c r="E612" s="476"/>
      <c r="F612" s="476"/>
      <c r="G612" s="476"/>
      <c r="H612" s="203"/>
    </row>
    <row r="613" spans="1:8" x14ac:dyDescent="0.25">
      <c r="A613" s="139"/>
      <c r="B613" s="299">
        <v>611</v>
      </c>
      <c r="C613" s="137"/>
      <c r="D613" s="476"/>
      <c r="E613" s="476"/>
      <c r="F613" s="476"/>
      <c r="G613" s="476"/>
      <c r="H613" s="203"/>
    </row>
    <row r="614" spans="1:8" x14ac:dyDescent="0.25">
      <c r="A614" s="139"/>
      <c r="B614" s="299">
        <v>612</v>
      </c>
      <c r="C614" s="137"/>
      <c r="D614" s="476"/>
      <c r="E614" s="476"/>
      <c r="F614" s="476"/>
      <c r="G614" s="476"/>
      <c r="H614" s="203"/>
    </row>
    <row r="615" spans="1:8" x14ac:dyDescent="0.25">
      <c r="A615" s="139"/>
      <c r="B615" s="299">
        <v>613</v>
      </c>
      <c r="C615" s="137"/>
      <c r="D615" s="476"/>
      <c r="E615" s="476"/>
      <c r="F615" s="476"/>
      <c r="G615" s="476"/>
      <c r="H615" s="203"/>
    </row>
    <row r="616" spans="1:8" x14ac:dyDescent="0.25">
      <c r="A616" s="139"/>
      <c r="B616" s="299">
        <v>614</v>
      </c>
      <c r="C616" s="137"/>
      <c r="D616" s="476"/>
      <c r="E616" s="476"/>
      <c r="F616" s="476"/>
      <c r="G616" s="476"/>
      <c r="H616" s="203"/>
    </row>
    <row r="617" spans="1:8" x14ac:dyDescent="0.25">
      <c r="A617" s="139"/>
      <c r="B617" s="299">
        <v>615</v>
      </c>
      <c r="C617" s="137"/>
      <c r="D617" s="476"/>
      <c r="E617" s="476"/>
      <c r="F617" s="476"/>
      <c r="G617" s="476"/>
      <c r="H617" s="203"/>
    </row>
    <row r="618" spans="1:8" x14ac:dyDescent="0.25">
      <c r="A618" s="139"/>
      <c r="B618" s="299">
        <v>616</v>
      </c>
      <c r="C618" s="137"/>
      <c r="D618" s="476"/>
      <c r="E618" s="476"/>
      <c r="F618" s="476"/>
      <c r="G618" s="476"/>
      <c r="H618" s="203"/>
    </row>
    <row r="619" spans="1:8" x14ac:dyDescent="0.25">
      <c r="A619" s="139"/>
      <c r="B619" s="299">
        <v>617</v>
      </c>
      <c r="C619" s="137"/>
      <c r="D619" s="476"/>
      <c r="E619" s="476"/>
      <c r="F619" s="476"/>
      <c r="G619" s="476"/>
      <c r="H619" s="203"/>
    </row>
    <row r="620" spans="1:8" x14ac:dyDescent="0.25">
      <c r="A620" s="139"/>
      <c r="B620" s="299">
        <v>618</v>
      </c>
      <c r="C620" s="137"/>
      <c r="D620" s="476"/>
      <c r="E620" s="476"/>
      <c r="F620" s="476"/>
      <c r="G620" s="476"/>
      <c r="H620" s="203"/>
    </row>
    <row r="621" spans="1:8" x14ac:dyDescent="0.25">
      <c r="A621" s="139"/>
      <c r="B621" s="299">
        <v>619</v>
      </c>
      <c r="C621" s="137"/>
      <c r="D621" s="476"/>
      <c r="E621" s="476"/>
      <c r="F621" s="476"/>
      <c r="G621" s="476"/>
      <c r="H621" s="203"/>
    </row>
    <row r="622" spans="1:8" x14ac:dyDescent="0.25">
      <c r="A622" s="139"/>
      <c r="B622" s="299">
        <v>620</v>
      </c>
      <c r="C622" s="137"/>
      <c r="D622" s="476"/>
      <c r="E622" s="476"/>
      <c r="F622" s="476"/>
      <c r="G622" s="476"/>
      <c r="H622" s="203"/>
    </row>
    <row r="623" spans="1:8" x14ac:dyDescent="0.25">
      <c r="A623" s="139"/>
      <c r="B623" s="299">
        <v>621</v>
      </c>
      <c r="C623" s="137"/>
      <c r="D623" s="476"/>
      <c r="E623" s="476"/>
      <c r="F623" s="476"/>
      <c r="G623" s="476"/>
      <c r="H623" s="203"/>
    </row>
    <row r="624" spans="1:8" x14ac:dyDescent="0.25">
      <c r="A624" s="139"/>
      <c r="B624" s="299">
        <v>622</v>
      </c>
      <c r="C624" s="137"/>
      <c r="D624" s="476"/>
      <c r="E624" s="476"/>
      <c r="F624" s="476"/>
      <c r="G624" s="476"/>
      <c r="H624" s="203"/>
    </row>
    <row r="625" spans="1:8" x14ac:dyDescent="0.25">
      <c r="A625" s="139"/>
      <c r="B625" s="299">
        <v>623</v>
      </c>
      <c r="C625" s="137"/>
      <c r="D625" s="476"/>
      <c r="E625" s="476"/>
      <c r="F625" s="476"/>
      <c r="G625" s="476"/>
      <c r="H625" s="203"/>
    </row>
    <row r="626" spans="1:8" x14ac:dyDescent="0.25">
      <c r="A626" s="139"/>
      <c r="B626" s="299">
        <v>624</v>
      </c>
      <c r="C626" s="137"/>
      <c r="D626" s="476"/>
      <c r="E626" s="476"/>
      <c r="F626" s="476"/>
      <c r="G626" s="476"/>
      <c r="H626" s="203"/>
    </row>
    <row r="627" spans="1:8" x14ac:dyDescent="0.25">
      <c r="A627" s="139"/>
      <c r="B627" s="299">
        <v>625</v>
      </c>
      <c r="C627" s="137"/>
      <c r="D627" s="476"/>
      <c r="E627" s="476"/>
      <c r="F627" s="476"/>
      <c r="G627" s="476"/>
      <c r="H627" s="203"/>
    </row>
    <row r="628" spans="1:8" x14ac:dyDescent="0.25">
      <c r="A628" s="139"/>
      <c r="B628" s="299">
        <v>626</v>
      </c>
      <c r="C628" s="137"/>
      <c r="D628" s="476"/>
      <c r="E628" s="476"/>
      <c r="F628" s="476"/>
      <c r="G628" s="476"/>
      <c r="H628" s="203"/>
    </row>
    <row r="629" spans="1:8" x14ac:dyDescent="0.25">
      <c r="A629" s="139"/>
      <c r="B629" s="299">
        <v>627</v>
      </c>
      <c r="C629" s="137"/>
      <c r="D629" s="476"/>
      <c r="E629" s="476"/>
      <c r="F629" s="476"/>
      <c r="G629" s="476"/>
      <c r="H629" s="203"/>
    </row>
    <row r="630" spans="1:8" x14ac:dyDescent="0.25">
      <c r="A630" s="139"/>
      <c r="B630" s="299">
        <v>628</v>
      </c>
      <c r="C630" s="137"/>
      <c r="D630" s="476"/>
      <c r="E630" s="476"/>
      <c r="F630" s="476"/>
      <c r="G630" s="476"/>
      <c r="H630" s="203"/>
    </row>
    <row r="631" spans="1:8" x14ac:dyDescent="0.25">
      <c r="A631" s="139"/>
      <c r="B631" s="299">
        <v>629</v>
      </c>
      <c r="C631" s="137"/>
      <c r="D631" s="476"/>
      <c r="E631" s="476"/>
      <c r="F631" s="476"/>
      <c r="G631" s="476"/>
      <c r="H631" s="203"/>
    </row>
    <row r="632" spans="1:8" x14ac:dyDescent="0.25">
      <c r="A632" s="139"/>
      <c r="B632" s="299">
        <v>630</v>
      </c>
      <c r="C632" s="137"/>
      <c r="D632" s="476"/>
      <c r="E632" s="476"/>
      <c r="F632" s="476"/>
      <c r="G632" s="476"/>
      <c r="H632" s="203"/>
    </row>
    <row r="633" spans="1:8" x14ac:dyDescent="0.25">
      <c r="A633" s="139"/>
      <c r="B633" s="299">
        <v>631</v>
      </c>
      <c r="C633" s="137"/>
      <c r="D633" s="476"/>
      <c r="E633" s="476"/>
      <c r="F633" s="476"/>
      <c r="G633" s="476"/>
      <c r="H633" s="203"/>
    </row>
    <row r="634" spans="1:8" x14ac:dyDescent="0.25">
      <c r="A634" s="139"/>
      <c r="B634" s="299">
        <v>632</v>
      </c>
      <c r="C634" s="137"/>
      <c r="D634" s="476"/>
      <c r="E634" s="476"/>
      <c r="F634" s="476"/>
      <c r="G634" s="476"/>
      <c r="H634" s="203"/>
    </row>
    <row r="635" spans="1:8" x14ac:dyDescent="0.25">
      <c r="A635" s="139"/>
      <c r="B635" s="299">
        <v>633</v>
      </c>
      <c r="C635" s="137"/>
      <c r="D635" s="476"/>
      <c r="E635" s="476"/>
      <c r="F635" s="476"/>
      <c r="G635" s="476"/>
      <c r="H635" s="203"/>
    </row>
    <row r="636" spans="1:8" x14ac:dyDescent="0.25">
      <c r="A636" s="139"/>
      <c r="B636" s="299">
        <v>634</v>
      </c>
      <c r="C636" s="137"/>
      <c r="D636" s="476"/>
      <c r="E636" s="476"/>
      <c r="F636" s="476"/>
      <c r="G636" s="476"/>
      <c r="H636" s="203"/>
    </row>
    <row r="637" spans="1:8" x14ac:dyDescent="0.25">
      <c r="A637" s="139"/>
      <c r="B637" s="299">
        <v>635</v>
      </c>
      <c r="C637" s="137"/>
      <c r="D637" s="476"/>
      <c r="E637" s="476"/>
      <c r="F637" s="476"/>
      <c r="G637" s="476"/>
      <c r="H637" s="203"/>
    </row>
    <row r="638" spans="1:8" x14ac:dyDescent="0.25">
      <c r="A638" s="139"/>
      <c r="B638" s="299">
        <v>636</v>
      </c>
      <c r="C638" s="137"/>
      <c r="D638" s="476"/>
      <c r="E638" s="476"/>
      <c r="F638" s="476"/>
      <c r="G638" s="476"/>
      <c r="H638" s="203"/>
    </row>
    <row r="639" spans="1:8" x14ac:dyDescent="0.25">
      <c r="A639" s="139"/>
      <c r="B639" s="299">
        <v>637</v>
      </c>
      <c r="C639" s="137"/>
      <c r="D639" s="476"/>
      <c r="E639" s="476"/>
      <c r="F639" s="476"/>
      <c r="G639" s="476"/>
      <c r="H639" s="203"/>
    </row>
    <row r="640" spans="1:8" x14ac:dyDescent="0.25">
      <c r="A640" s="139"/>
      <c r="B640" s="299">
        <v>638</v>
      </c>
      <c r="C640" s="137"/>
      <c r="D640" s="476"/>
      <c r="E640" s="476"/>
      <c r="F640" s="476"/>
      <c r="G640" s="476"/>
      <c r="H640" s="203"/>
    </row>
    <row r="641" spans="1:8" x14ac:dyDescent="0.25">
      <c r="A641" s="139"/>
      <c r="B641" s="299">
        <v>639</v>
      </c>
      <c r="C641" s="137"/>
      <c r="D641" s="476"/>
      <c r="E641" s="476"/>
      <c r="F641" s="476"/>
      <c r="G641" s="476"/>
      <c r="H641" s="203"/>
    </row>
    <row r="642" spans="1:8" x14ac:dyDescent="0.25">
      <c r="A642" s="139"/>
      <c r="B642" s="299">
        <v>640</v>
      </c>
      <c r="C642" s="137"/>
      <c r="D642" s="476"/>
      <c r="E642" s="476"/>
      <c r="F642" s="476"/>
      <c r="G642" s="476"/>
      <c r="H642" s="203"/>
    </row>
    <row r="643" spans="1:8" x14ac:dyDescent="0.25">
      <c r="A643" s="139"/>
      <c r="B643" s="299">
        <v>641</v>
      </c>
      <c r="C643" s="137"/>
      <c r="D643" s="476"/>
      <c r="E643" s="476"/>
      <c r="F643" s="476"/>
      <c r="G643" s="476"/>
      <c r="H643" s="203"/>
    </row>
    <row r="644" spans="1:8" x14ac:dyDescent="0.25">
      <c r="A644" s="139"/>
      <c r="B644" s="299">
        <v>642</v>
      </c>
      <c r="C644" s="137"/>
      <c r="D644" s="476"/>
      <c r="E644" s="476"/>
      <c r="F644" s="476"/>
      <c r="G644" s="476"/>
      <c r="H644" s="203"/>
    </row>
    <row r="645" spans="1:8" x14ac:dyDescent="0.25">
      <c r="A645" s="139"/>
      <c r="B645" s="299">
        <v>643</v>
      </c>
      <c r="C645" s="137"/>
      <c r="D645" s="476"/>
      <c r="E645" s="476"/>
      <c r="F645" s="476"/>
      <c r="G645" s="476"/>
      <c r="H645" s="203"/>
    </row>
    <row r="646" spans="1:8" x14ac:dyDescent="0.25">
      <c r="A646" s="139"/>
      <c r="B646" s="299">
        <v>644</v>
      </c>
      <c r="C646" s="137"/>
      <c r="D646" s="476"/>
      <c r="E646" s="476"/>
      <c r="F646" s="476"/>
      <c r="G646" s="476"/>
      <c r="H646" s="203"/>
    </row>
    <row r="647" spans="1:8" x14ac:dyDescent="0.25">
      <c r="A647" s="139"/>
      <c r="B647" s="299">
        <v>645</v>
      </c>
      <c r="C647" s="137"/>
      <c r="D647" s="476"/>
      <c r="E647" s="476"/>
      <c r="F647" s="476"/>
      <c r="G647" s="476"/>
      <c r="H647" s="203"/>
    </row>
    <row r="648" spans="1:8" x14ac:dyDescent="0.25">
      <c r="A648" s="139"/>
      <c r="B648" s="299">
        <v>646</v>
      </c>
      <c r="C648" s="137"/>
      <c r="D648" s="476"/>
      <c r="E648" s="476"/>
      <c r="F648" s="476"/>
      <c r="G648" s="476"/>
      <c r="H648" s="203"/>
    </row>
    <row r="649" spans="1:8" x14ac:dyDescent="0.25">
      <c r="A649" s="139"/>
      <c r="B649" s="299">
        <v>647</v>
      </c>
      <c r="C649" s="137"/>
      <c r="D649" s="476"/>
      <c r="E649" s="476"/>
      <c r="F649" s="476"/>
      <c r="G649" s="476"/>
      <c r="H649" s="203"/>
    </row>
    <row r="650" spans="1:8" x14ac:dyDescent="0.25">
      <c r="A650" s="139"/>
      <c r="B650" s="299">
        <v>648</v>
      </c>
      <c r="C650" s="137"/>
      <c r="D650" s="476"/>
      <c r="E650" s="476"/>
      <c r="F650" s="476"/>
      <c r="G650" s="476"/>
      <c r="H650" s="203"/>
    </row>
    <row r="651" spans="1:8" x14ac:dyDescent="0.25">
      <c r="A651" s="139"/>
      <c r="B651" s="299">
        <v>649</v>
      </c>
      <c r="C651" s="137"/>
      <c r="D651" s="476"/>
      <c r="E651" s="476"/>
      <c r="F651" s="476"/>
      <c r="G651" s="476"/>
      <c r="H651" s="203"/>
    </row>
    <row r="652" spans="1:8" x14ac:dyDescent="0.25">
      <c r="A652" s="139"/>
      <c r="B652" s="299">
        <v>650</v>
      </c>
      <c r="C652" s="137"/>
      <c r="D652" s="476"/>
      <c r="E652" s="476"/>
      <c r="F652" s="476"/>
      <c r="G652" s="476"/>
      <c r="H652" s="203"/>
    </row>
    <row r="653" spans="1:8" x14ac:dyDescent="0.25">
      <c r="A653" s="139"/>
      <c r="B653" s="299">
        <v>651</v>
      </c>
      <c r="C653" s="137"/>
      <c r="D653" s="476"/>
      <c r="E653" s="476"/>
      <c r="F653" s="476"/>
      <c r="G653" s="476"/>
      <c r="H653" s="203"/>
    </row>
    <row r="654" spans="1:8" x14ac:dyDescent="0.25">
      <c r="A654" s="139"/>
      <c r="B654" s="299">
        <v>652</v>
      </c>
      <c r="C654" s="137"/>
      <c r="D654" s="476"/>
      <c r="E654" s="476"/>
      <c r="F654" s="476"/>
      <c r="G654" s="476"/>
      <c r="H654" s="203"/>
    </row>
    <row r="655" spans="1:8" x14ac:dyDescent="0.25">
      <c r="A655" s="139"/>
      <c r="B655" s="299">
        <v>653</v>
      </c>
      <c r="C655" s="137"/>
      <c r="D655" s="476"/>
      <c r="E655" s="476"/>
      <c r="F655" s="476"/>
      <c r="G655" s="476"/>
      <c r="H655" s="203"/>
    </row>
    <row r="656" spans="1:8" x14ac:dyDescent="0.25">
      <c r="A656" s="139"/>
      <c r="B656" s="299">
        <v>654</v>
      </c>
      <c r="C656" s="137"/>
      <c r="D656" s="476"/>
      <c r="E656" s="476"/>
      <c r="F656" s="476"/>
      <c r="G656" s="476"/>
      <c r="H656" s="203"/>
    </row>
    <row r="657" spans="1:8" x14ac:dyDescent="0.25">
      <c r="A657" s="139"/>
      <c r="B657" s="299">
        <v>655</v>
      </c>
      <c r="C657" s="137"/>
      <c r="D657" s="476"/>
      <c r="E657" s="476"/>
      <c r="F657" s="476"/>
      <c r="G657" s="476"/>
      <c r="H657" s="203"/>
    </row>
    <row r="658" spans="1:8" x14ac:dyDescent="0.25">
      <c r="A658" s="139"/>
      <c r="B658" s="299">
        <v>656</v>
      </c>
      <c r="C658" s="137"/>
      <c r="D658" s="476"/>
      <c r="E658" s="476"/>
      <c r="F658" s="476"/>
      <c r="G658" s="476"/>
      <c r="H658" s="203"/>
    </row>
    <row r="659" spans="1:8" x14ac:dyDescent="0.25">
      <c r="A659" s="139"/>
      <c r="B659" s="299">
        <v>657</v>
      </c>
      <c r="C659" s="137"/>
      <c r="D659" s="476"/>
      <c r="E659" s="476"/>
      <c r="F659" s="476"/>
      <c r="G659" s="476"/>
      <c r="H659" s="203"/>
    </row>
    <row r="660" spans="1:8" x14ac:dyDescent="0.25">
      <c r="A660" s="139"/>
      <c r="B660" s="299">
        <v>658</v>
      </c>
      <c r="C660" s="137"/>
      <c r="D660" s="476"/>
      <c r="E660" s="476"/>
      <c r="F660" s="476"/>
      <c r="G660" s="476"/>
      <c r="H660" s="203"/>
    </row>
    <row r="661" spans="1:8" x14ac:dyDescent="0.25">
      <c r="A661" s="139"/>
      <c r="B661" s="299">
        <v>659</v>
      </c>
      <c r="C661" s="137"/>
      <c r="D661" s="476"/>
      <c r="E661" s="476"/>
      <c r="F661" s="476"/>
      <c r="G661" s="476"/>
      <c r="H661" s="203"/>
    </row>
    <row r="662" spans="1:8" x14ac:dyDescent="0.25">
      <c r="A662" s="139"/>
      <c r="B662" s="299">
        <v>660</v>
      </c>
      <c r="C662" s="137"/>
      <c r="D662" s="476"/>
      <c r="E662" s="476"/>
      <c r="F662" s="476"/>
      <c r="G662" s="476"/>
      <c r="H662" s="203"/>
    </row>
    <row r="663" spans="1:8" x14ac:dyDescent="0.25">
      <c r="A663" s="139"/>
      <c r="B663" s="299">
        <v>661</v>
      </c>
      <c r="C663" s="137"/>
      <c r="D663" s="476"/>
      <c r="E663" s="476"/>
      <c r="F663" s="476"/>
      <c r="G663" s="476"/>
      <c r="H663" s="203"/>
    </row>
    <row r="664" spans="1:8" x14ac:dyDescent="0.25">
      <c r="A664" s="139"/>
      <c r="B664" s="299">
        <v>662</v>
      </c>
      <c r="C664" s="137"/>
      <c r="D664" s="476"/>
      <c r="E664" s="476"/>
      <c r="F664" s="476"/>
      <c r="G664" s="476"/>
      <c r="H664" s="203"/>
    </row>
    <row r="665" spans="1:8" x14ac:dyDescent="0.25">
      <c r="A665" s="139"/>
      <c r="B665" s="299">
        <v>663</v>
      </c>
      <c r="C665" s="137"/>
      <c r="D665" s="476"/>
      <c r="E665" s="476"/>
      <c r="F665" s="476"/>
      <c r="G665" s="476"/>
      <c r="H665" s="203"/>
    </row>
    <row r="666" spans="1:8" x14ac:dyDescent="0.25">
      <c r="A666" s="139"/>
      <c r="B666" s="299">
        <v>664</v>
      </c>
      <c r="C666" s="137"/>
      <c r="D666" s="476"/>
      <c r="E666" s="476"/>
      <c r="F666" s="476"/>
      <c r="G666" s="476"/>
      <c r="H666" s="203"/>
    </row>
    <row r="667" spans="1:8" x14ac:dyDescent="0.25">
      <c r="A667" s="139"/>
      <c r="B667" s="299">
        <v>665</v>
      </c>
      <c r="C667" s="137"/>
      <c r="D667" s="476"/>
      <c r="E667" s="476"/>
      <c r="F667" s="476"/>
      <c r="G667" s="476"/>
      <c r="H667" s="203"/>
    </row>
    <row r="668" spans="1:8" x14ac:dyDescent="0.25">
      <c r="A668" s="139"/>
      <c r="B668" s="299">
        <v>666</v>
      </c>
      <c r="C668" s="137"/>
      <c r="D668" s="476"/>
      <c r="E668" s="476"/>
      <c r="F668" s="476"/>
      <c r="G668" s="476"/>
      <c r="H668" s="203"/>
    </row>
    <row r="669" spans="1:8" x14ac:dyDescent="0.25">
      <c r="A669" s="139"/>
      <c r="B669" s="299">
        <v>667</v>
      </c>
      <c r="C669" s="137"/>
      <c r="D669" s="476"/>
      <c r="E669" s="476"/>
      <c r="F669" s="476"/>
      <c r="G669" s="476"/>
      <c r="H669" s="203"/>
    </row>
    <row r="670" spans="1:8" x14ac:dyDescent="0.25">
      <c r="A670" s="139"/>
      <c r="B670" s="299">
        <v>668</v>
      </c>
      <c r="C670" s="137"/>
      <c r="D670" s="476"/>
      <c r="E670" s="476"/>
      <c r="F670" s="476"/>
      <c r="G670" s="476"/>
      <c r="H670" s="203"/>
    </row>
    <row r="671" spans="1:8" x14ac:dyDescent="0.25">
      <c r="A671" s="139"/>
      <c r="B671" s="299">
        <v>669</v>
      </c>
      <c r="C671" s="137"/>
      <c r="D671" s="476"/>
      <c r="E671" s="476"/>
      <c r="F671" s="476"/>
      <c r="G671" s="476"/>
      <c r="H671" s="203"/>
    </row>
    <row r="672" spans="1:8" x14ac:dyDescent="0.25">
      <c r="A672" s="139"/>
      <c r="B672" s="299">
        <v>670</v>
      </c>
      <c r="C672" s="137"/>
      <c r="D672" s="476"/>
      <c r="E672" s="476"/>
      <c r="F672" s="476"/>
      <c r="G672" s="476"/>
      <c r="H672" s="203"/>
    </row>
    <row r="673" spans="1:8" x14ac:dyDescent="0.25">
      <c r="A673" s="139"/>
      <c r="B673" s="299">
        <v>671</v>
      </c>
      <c r="C673" s="137"/>
      <c r="D673" s="476"/>
      <c r="E673" s="476"/>
      <c r="F673" s="476"/>
      <c r="G673" s="476"/>
      <c r="H673" s="203"/>
    </row>
    <row r="674" spans="1:8" x14ac:dyDescent="0.25">
      <c r="A674" s="139"/>
      <c r="B674" s="299">
        <v>672</v>
      </c>
      <c r="C674" s="137"/>
      <c r="D674" s="476"/>
      <c r="E674" s="476"/>
      <c r="F674" s="476"/>
      <c r="G674" s="476"/>
      <c r="H674" s="203"/>
    </row>
    <row r="675" spans="1:8" x14ac:dyDescent="0.25">
      <c r="A675" s="139"/>
      <c r="B675" s="299">
        <v>673</v>
      </c>
      <c r="C675" s="137"/>
      <c r="D675" s="476"/>
      <c r="E675" s="476"/>
      <c r="F675" s="476"/>
      <c r="G675" s="476"/>
      <c r="H675" s="203"/>
    </row>
    <row r="676" spans="1:8" x14ac:dyDescent="0.25">
      <c r="A676" s="139"/>
      <c r="B676" s="299">
        <v>674</v>
      </c>
      <c r="C676" s="137"/>
      <c r="D676" s="476"/>
      <c r="E676" s="476"/>
      <c r="F676" s="476"/>
      <c r="G676" s="476"/>
      <c r="H676" s="203"/>
    </row>
    <row r="677" spans="1:8" x14ac:dyDescent="0.25">
      <c r="A677" s="139"/>
      <c r="B677" s="299">
        <v>675</v>
      </c>
      <c r="C677" s="137"/>
      <c r="D677" s="476"/>
      <c r="E677" s="476"/>
      <c r="F677" s="476"/>
      <c r="G677" s="476"/>
      <c r="H677" s="203"/>
    </row>
    <row r="678" spans="1:8" x14ac:dyDescent="0.25">
      <c r="A678" s="139"/>
      <c r="B678" s="299">
        <v>676</v>
      </c>
      <c r="C678" s="137"/>
      <c r="D678" s="476"/>
      <c r="E678" s="476"/>
      <c r="F678" s="476"/>
      <c r="G678" s="476"/>
      <c r="H678" s="203"/>
    </row>
    <row r="679" spans="1:8" x14ac:dyDescent="0.25">
      <c r="A679" s="139"/>
      <c r="B679" s="299">
        <v>677</v>
      </c>
      <c r="C679" s="137"/>
      <c r="D679" s="476"/>
      <c r="E679" s="476"/>
      <c r="F679" s="476"/>
      <c r="G679" s="476"/>
      <c r="H679" s="203"/>
    </row>
    <row r="680" spans="1:8" x14ac:dyDescent="0.25">
      <c r="A680" s="139"/>
      <c r="B680" s="299">
        <v>678</v>
      </c>
      <c r="C680" s="137"/>
      <c r="D680" s="476"/>
      <c r="E680" s="476"/>
      <c r="F680" s="476"/>
      <c r="G680" s="476"/>
      <c r="H680" s="203"/>
    </row>
    <row r="681" spans="1:8" x14ac:dyDescent="0.25">
      <c r="A681" s="139"/>
      <c r="B681" s="299">
        <v>679</v>
      </c>
      <c r="C681" s="137"/>
      <c r="D681" s="476"/>
      <c r="E681" s="476"/>
      <c r="F681" s="476"/>
      <c r="G681" s="476"/>
      <c r="H681" s="203"/>
    </row>
    <row r="682" spans="1:8" x14ac:dyDescent="0.25">
      <c r="A682" s="139"/>
      <c r="B682" s="299">
        <v>680</v>
      </c>
      <c r="C682" s="137"/>
      <c r="D682" s="476"/>
      <c r="E682" s="476"/>
      <c r="F682" s="476"/>
      <c r="G682" s="476"/>
      <c r="H682" s="203"/>
    </row>
    <row r="683" spans="1:8" x14ac:dyDescent="0.25">
      <c r="A683" s="139"/>
      <c r="B683" s="299">
        <v>681</v>
      </c>
      <c r="C683" s="137"/>
      <c r="D683" s="476"/>
      <c r="E683" s="476"/>
      <c r="F683" s="476"/>
      <c r="G683" s="476"/>
      <c r="H683" s="203"/>
    </row>
    <row r="684" spans="1:8" x14ac:dyDescent="0.25">
      <c r="A684" s="139"/>
      <c r="B684" s="299">
        <v>682</v>
      </c>
      <c r="C684" s="137"/>
      <c r="D684" s="476"/>
      <c r="E684" s="476"/>
      <c r="F684" s="476"/>
      <c r="G684" s="476"/>
      <c r="H684" s="203"/>
    </row>
    <row r="685" spans="1:8" x14ac:dyDescent="0.25">
      <c r="A685" s="139"/>
      <c r="B685" s="299">
        <v>683</v>
      </c>
      <c r="C685" s="137"/>
      <c r="D685" s="476"/>
      <c r="E685" s="476"/>
      <c r="F685" s="476"/>
      <c r="G685" s="476"/>
      <c r="H685" s="203"/>
    </row>
    <row r="686" spans="1:8" x14ac:dyDescent="0.25">
      <c r="A686" s="139"/>
      <c r="B686" s="299">
        <v>684</v>
      </c>
      <c r="C686" s="137"/>
      <c r="D686" s="476"/>
      <c r="E686" s="476"/>
      <c r="F686" s="476"/>
      <c r="G686" s="476"/>
      <c r="H686" s="203"/>
    </row>
    <row r="687" spans="1:8" x14ac:dyDescent="0.25">
      <c r="A687" s="139"/>
      <c r="B687" s="299">
        <v>685</v>
      </c>
      <c r="C687" s="137"/>
      <c r="D687" s="476"/>
      <c r="E687" s="476"/>
      <c r="F687" s="476"/>
      <c r="G687" s="476"/>
      <c r="H687" s="203"/>
    </row>
    <row r="688" spans="1:8" x14ac:dyDescent="0.25">
      <c r="A688" s="139"/>
      <c r="B688" s="299">
        <v>686</v>
      </c>
      <c r="C688" s="137"/>
      <c r="D688" s="476"/>
      <c r="E688" s="476"/>
      <c r="F688" s="476"/>
      <c r="G688" s="476"/>
      <c r="H688" s="203"/>
    </row>
    <row r="689" spans="1:8" x14ac:dyDescent="0.25">
      <c r="A689" s="139"/>
      <c r="B689" s="299">
        <v>687</v>
      </c>
      <c r="C689" s="137"/>
      <c r="D689" s="476"/>
      <c r="E689" s="476"/>
      <c r="F689" s="476"/>
      <c r="G689" s="476"/>
      <c r="H689" s="203"/>
    </row>
    <row r="690" spans="1:8" x14ac:dyDescent="0.25">
      <c r="A690" s="139"/>
      <c r="B690" s="299">
        <v>688</v>
      </c>
      <c r="C690" s="137"/>
      <c r="D690" s="476"/>
      <c r="E690" s="476"/>
      <c r="F690" s="476"/>
      <c r="G690" s="476"/>
      <c r="H690" s="203"/>
    </row>
    <row r="691" spans="1:8" x14ac:dyDescent="0.25">
      <c r="A691" s="139"/>
      <c r="B691" s="299">
        <v>689</v>
      </c>
      <c r="C691" s="137"/>
      <c r="D691" s="476"/>
      <c r="E691" s="476"/>
      <c r="F691" s="476"/>
      <c r="G691" s="476"/>
      <c r="H691" s="203"/>
    </row>
    <row r="692" spans="1:8" x14ac:dyDescent="0.25">
      <c r="A692" s="139"/>
      <c r="B692" s="299">
        <v>690</v>
      </c>
      <c r="C692" s="137"/>
      <c r="D692" s="476"/>
      <c r="E692" s="476"/>
      <c r="F692" s="476"/>
      <c r="G692" s="476"/>
      <c r="H692" s="203"/>
    </row>
    <row r="693" spans="1:8" x14ac:dyDescent="0.25">
      <c r="A693" s="139"/>
      <c r="B693" s="299">
        <v>691</v>
      </c>
      <c r="C693" s="137"/>
      <c r="D693" s="476"/>
      <c r="E693" s="476"/>
      <c r="F693" s="476"/>
      <c r="G693" s="476"/>
      <c r="H693" s="203"/>
    </row>
    <row r="694" spans="1:8" x14ac:dyDescent="0.25">
      <c r="A694" s="139"/>
      <c r="B694" s="299">
        <v>692</v>
      </c>
      <c r="C694" s="137"/>
      <c r="D694" s="476"/>
      <c r="E694" s="476"/>
      <c r="F694" s="476"/>
      <c r="G694" s="476"/>
      <c r="H694" s="203"/>
    </row>
    <row r="695" spans="1:8" x14ac:dyDescent="0.25">
      <c r="A695" s="139"/>
      <c r="B695" s="299">
        <v>693</v>
      </c>
      <c r="C695" s="137"/>
      <c r="D695" s="476"/>
      <c r="E695" s="476"/>
      <c r="F695" s="476"/>
      <c r="G695" s="476"/>
      <c r="H695" s="203"/>
    </row>
    <row r="696" spans="1:8" x14ac:dyDescent="0.25">
      <c r="A696" s="139"/>
      <c r="B696" s="299">
        <v>694</v>
      </c>
      <c r="C696" s="137"/>
      <c r="D696" s="476"/>
      <c r="E696" s="476"/>
      <c r="F696" s="476"/>
      <c r="G696" s="476"/>
      <c r="H696" s="203"/>
    </row>
    <row r="697" spans="1:8" x14ac:dyDescent="0.25">
      <c r="A697" s="139"/>
      <c r="B697" s="299">
        <v>695</v>
      </c>
      <c r="C697" s="137"/>
      <c r="D697" s="476"/>
      <c r="E697" s="476"/>
      <c r="F697" s="476"/>
      <c r="G697" s="476"/>
      <c r="H697" s="203"/>
    </row>
    <row r="698" spans="1:8" x14ac:dyDescent="0.25">
      <c r="A698" s="139"/>
      <c r="B698" s="299">
        <v>696</v>
      </c>
      <c r="C698" s="137"/>
      <c r="D698" s="476"/>
      <c r="E698" s="476"/>
      <c r="F698" s="476"/>
      <c r="G698" s="476"/>
      <c r="H698" s="203"/>
    </row>
    <row r="699" spans="1:8" x14ac:dyDescent="0.25">
      <c r="A699" s="139"/>
      <c r="B699" s="299">
        <v>697</v>
      </c>
      <c r="C699" s="137"/>
      <c r="D699" s="476"/>
      <c r="E699" s="476"/>
      <c r="F699" s="476"/>
      <c r="G699" s="476"/>
      <c r="H699" s="203"/>
    </row>
    <row r="700" spans="1:8" x14ac:dyDescent="0.25">
      <c r="A700" s="139"/>
      <c r="B700" s="299">
        <v>698</v>
      </c>
      <c r="C700" s="137"/>
      <c r="D700" s="476"/>
      <c r="E700" s="476"/>
      <c r="F700" s="476"/>
      <c r="G700" s="476"/>
      <c r="H700" s="203"/>
    </row>
    <row r="701" spans="1:8" x14ac:dyDescent="0.25">
      <c r="A701" s="139"/>
      <c r="B701" s="299">
        <v>699</v>
      </c>
      <c r="C701" s="137"/>
      <c r="D701" s="476"/>
      <c r="E701" s="476"/>
      <c r="F701" s="476"/>
      <c r="G701" s="476"/>
      <c r="H701" s="203"/>
    </row>
    <row r="702" spans="1:8" x14ac:dyDescent="0.25">
      <c r="A702" s="139"/>
      <c r="B702" s="299">
        <v>700</v>
      </c>
      <c r="C702" s="137"/>
      <c r="D702" s="476"/>
      <c r="E702" s="476"/>
      <c r="F702" s="476"/>
      <c r="G702" s="476"/>
      <c r="H702" s="203"/>
    </row>
    <row r="703" spans="1:8" x14ac:dyDescent="0.25">
      <c r="A703" s="139"/>
      <c r="B703" s="299">
        <v>701</v>
      </c>
      <c r="C703" s="137"/>
      <c r="D703" s="476"/>
      <c r="E703" s="476"/>
      <c r="F703" s="476"/>
      <c r="G703" s="476"/>
      <c r="H703" s="203"/>
    </row>
    <row r="704" spans="1:8" x14ac:dyDescent="0.25">
      <c r="A704" s="139"/>
      <c r="B704" s="299">
        <v>702</v>
      </c>
      <c r="C704" s="137"/>
      <c r="D704" s="476"/>
      <c r="E704" s="476"/>
      <c r="F704" s="476"/>
      <c r="G704" s="476"/>
      <c r="H704" s="203"/>
    </row>
    <row r="705" spans="1:8" x14ac:dyDescent="0.25">
      <c r="A705" s="139"/>
      <c r="B705" s="299">
        <v>703</v>
      </c>
      <c r="C705" s="137"/>
      <c r="D705" s="476"/>
      <c r="E705" s="476"/>
      <c r="F705" s="476"/>
      <c r="G705" s="476"/>
      <c r="H705" s="203"/>
    </row>
    <row r="706" spans="1:8" x14ac:dyDescent="0.25">
      <c r="A706" s="139"/>
      <c r="B706" s="299">
        <v>704</v>
      </c>
      <c r="C706" s="137"/>
      <c r="D706" s="476"/>
      <c r="E706" s="476"/>
      <c r="F706" s="476"/>
      <c r="G706" s="476"/>
      <c r="H706" s="203"/>
    </row>
    <row r="707" spans="1:8" x14ac:dyDescent="0.25">
      <c r="A707" s="139"/>
      <c r="B707" s="299">
        <v>705</v>
      </c>
      <c r="C707" s="137"/>
      <c r="D707" s="476"/>
      <c r="E707" s="476"/>
      <c r="F707" s="476"/>
      <c r="G707" s="476"/>
      <c r="H707" s="203"/>
    </row>
    <row r="708" spans="1:8" x14ac:dyDescent="0.25">
      <c r="A708" s="139"/>
      <c r="B708" s="299">
        <v>706</v>
      </c>
      <c r="C708" s="137"/>
      <c r="D708" s="476"/>
      <c r="E708" s="476"/>
      <c r="F708" s="476"/>
      <c r="G708" s="476"/>
      <c r="H708" s="203"/>
    </row>
    <row r="709" spans="1:8" x14ac:dyDescent="0.25">
      <c r="A709" s="139"/>
      <c r="B709" s="299">
        <v>707</v>
      </c>
      <c r="C709" s="137"/>
      <c r="D709" s="476"/>
      <c r="E709" s="476"/>
      <c r="F709" s="476"/>
      <c r="G709" s="476"/>
      <c r="H709" s="203"/>
    </row>
    <row r="710" spans="1:8" x14ac:dyDescent="0.25">
      <c r="A710" s="139"/>
      <c r="B710" s="299">
        <v>708</v>
      </c>
      <c r="C710" s="137"/>
      <c r="D710" s="476"/>
      <c r="E710" s="476"/>
      <c r="F710" s="476"/>
      <c r="G710" s="476"/>
      <c r="H710" s="203"/>
    </row>
    <row r="711" spans="1:8" x14ac:dyDescent="0.25">
      <c r="A711" s="139"/>
      <c r="B711" s="299">
        <v>709</v>
      </c>
      <c r="C711" s="137"/>
      <c r="D711" s="476"/>
      <c r="E711" s="476"/>
      <c r="F711" s="476"/>
      <c r="G711" s="476"/>
      <c r="H711" s="203"/>
    </row>
    <row r="712" spans="1:8" x14ac:dyDescent="0.25">
      <c r="A712" s="139"/>
      <c r="B712" s="299">
        <v>710</v>
      </c>
      <c r="C712" s="137"/>
      <c r="D712" s="476"/>
      <c r="E712" s="476"/>
      <c r="F712" s="476"/>
      <c r="G712" s="476"/>
      <c r="H712" s="203"/>
    </row>
    <row r="713" spans="1:8" x14ac:dyDescent="0.25">
      <c r="A713" s="139"/>
      <c r="B713" s="299">
        <v>711</v>
      </c>
      <c r="C713" s="137"/>
      <c r="D713" s="476"/>
      <c r="E713" s="476"/>
      <c r="F713" s="476"/>
      <c r="G713" s="476"/>
      <c r="H713" s="203"/>
    </row>
    <row r="714" spans="1:8" x14ac:dyDescent="0.25">
      <c r="A714" s="139"/>
      <c r="B714" s="299">
        <v>712</v>
      </c>
      <c r="C714" s="137"/>
      <c r="D714" s="476"/>
      <c r="E714" s="476"/>
      <c r="F714" s="476"/>
      <c r="G714" s="476"/>
      <c r="H714" s="203"/>
    </row>
    <row r="715" spans="1:8" x14ac:dyDescent="0.25">
      <c r="A715" s="139"/>
      <c r="B715" s="299">
        <v>713</v>
      </c>
      <c r="C715" s="137"/>
      <c r="D715" s="476"/>
      <c r="E715" s="476"/>
      <c r="F715" s="476"/>
      <c r="G715" s="476"/>
      <c r="H715" s="203"/>
    </row>
    <row r="716" spans="1:8" x14ac:dyDescent="0.25">
      <c r="A716" s="139"/>
      <c r="B716" s="299">
        <v>714</v>
      </c>
      <c r="C716" s="137"/>
      <c r="D716" s="476"/>
      <c r="E716" s="476"/>
      <c r="F716" s="476"/>
      <c r="G716" s="476"/>
      <c r="H716" s="203"/>
    </row>
    <row r="717" spans="1:8" x14ac:dyDescent="0.25">
      <c r="A717" s="139"/>
      <c r="B717" s="299">
        <v>715</v>
      </c>
      <c r="C717" s="137"/>
      <c r="D717" s="476"/>
      <c r="E717" s="476"/>
      <c r="F717" s="476"/>
      <c r="G717" s="476"/>
      <c r="H717" s="203"/>
    </row>
    <row r="718" spans="1:8" x14ac:dyDescent="0.25">
      <c r="A718" s="139"/>
      <c r="B718" s="299">
        <v>716</v>
      </c>
      <c r="C718" s="137"/>
      <c r="D718" s="476"/>
      <c r="E718" s="476"/>
      <c r="F718" s="476"/>
      <c r="G718" s="476"/>
      <c r="H718" s="203"/>
    </row>
    <row r="719" spans="1:8" x14ac:dyDescent="0.25">
      <c r="A719" s="139"/>
      <c r="B719" s="299">
        <v>717</v>
      </c>
      <c r="C719" s="137"/>
      <c r="D719" s="476"/>
      <c r="E719" s="476"/>
      <c r="F719" s="476"/>
      <c r="G719" s="476"/>
      <c r="H719" s="203"/>
    </row>
    <row r="720" spans="1:8" x14ac:dyDescent="0.25">
      <c r="A720" s="139"/>
      <c r="B720" s="299">
        <v>718</v>
      </c>
      <c r="C720" s="137"/>
      <c r="D720" s="476"/>
      <c r="E720" s="476"/>
      <c r="F720" s="476"/>
      <c r="G720" s="476"/>
      <c r="H720" s="203"/>
    </row>
    <row r="721" spans="1:8" x14ac:dyDescent="0.25">
      <c r="A721" s="139"/>
      <c r="B721" s="299">
        <v>719</v>
      </c>
      <c r="C721" s="137"/>
      <c r="D721" s="476"/>
      <c r="E721" s="476"/>
      <c r="F721" s="476"/>
      <c r="G721" s="476"/>
      <c r="H721" s="203"/>
    </row>
    <row r="722" spans="1:8" x14ac:dyDescent="0.25">
      <c r="A722" s="139"/>
      <c r="B722" s="299">
        <v>720</v>
      </c>
      <c r="C722" s="137"/>
      <c r="D722" s="476"/>
      <c r="E722" s="476"/>
      <c r="F722" s="476"/>
      <c r="G722" s="476"/>
      <c r="H722" s="203"/>
    </row>
    <row r="723" spans="1:8" x14ac:dyDescent="0.25">
      <c r="A723" s="139"/>
      <c r="B723" s="299">
        <v>721</v>
      </c>
      <c r="C723" s="137"/>
      <c r="D723" s="476"/>
      <c r="E723" s="476"/>
      <c r="F723" s="476"/>
      <c r="G723" s="476"/>
      <c r="H723" s="203"/>
    </row>
    <row r="724" spans="1:8" x14ac:dyDescent="0.25">
      <c r="A724" s="139"/>
      <c r="B724" s="299">
        <v>722</v>
      </c>
      <c r="C724" s="137"/>
      <c r="D724" s="476"/>
      <c r="E724" s="476"/>
      <c r="F724" s="476"/>
      <c r="G724" s="476"/>
      <c r="H724" s="203"/>
    </row>
    <row r="725" spans="1:8" x14ac:dyDescent="0.25">
      <c r="A725" s="139"/>
      <c r="B725" s="299">
        <v>723</v>
      </c>
      <c r="C725" s="137"/>
      <c r="D725" s="476"/>
      <c r="E725" s="476"/>
      <c r="F725" s="476"/>
      <c r="G725" s="476"/>
      <c r="H725" s="203"/>
    </row>
    <row r="726" spans="1:8" x14ac:dyDescent="0.25">
      <c r="A726" s="139"/>
      <c r="B726" s="299">
        <v>724</v>
      </c>
      <c r="C726" s="137"/>
      <c r="D726" s="476"/>
      <c r="E726" s="476"/>
      <c r="F726" s="476"/>
      <c r="G726" s="476"/>
      <c r="H726" s="203"/>
    </row>
    <row r="727" spans="1:8" x14ac:dyDescent="0.25">
      <c r="A727" s="139"/>
      <c r="B727" s="299">
        <v>725</v>
      </c>
      <c r="C727" s="137"/>
      <c r="D727" s="476"/>
      <c r="E727" s="476"/>
      <c r="F727" s="476"/>
      <c r="G727" s="476"/>
      <c r="H727" s="203"/>
    </row>
    <row r="728" spans="1:8" x14ac:dyDescent="0.25">
      <c r="A728" s="139"/>
      <c r="B728" s="299">
        <v>726</v>
      </c>
      <c r="C728" s="137"/>
      <c r="D728" s="476"/>
      <c r="E728" s="476"/>
      <c r="F728" s="476"/>
      <c r="G728" s="476"/>
      <c r="H728" s="203"/>
    </row>
    <row r="729" spans="1:8" x14ac:dyDescent="0.25">
      <c r="A729" s="139"/>
      <c r="B729" s="299">
        <v>727</v>
      </c>
      <c r="C729" s="137"/>
      <c r="D729" s="476"/>
      <c r="E729" s="476"/>
      <c r="F729" s="476"/>
      <c r="G729" s="476"/>
      <c r="H729" s="203"/>
    </row>
    <row r="730" spans="1:8" x14ac:dyDescent="0.25">
      <c r="A730" s="139"/>
      <c r="B730" s="299">
        <v>728</v>
      </c>
      <c r="C730" s="137"/>
      <c r="D730" s="476"/>
      <c r="E730" s="476"/>
      <c r="F730" s="476"/>
      <c r="G730" s="476"/>
      <c r="H730" s="203"/>
    </row>
    <row r="731" spans="1:8" x14ac:dyDescent="0.25">
      <c r="A731" s="139"/>
      <c r="B731" s="299">
        <v>729</v>
      </c>
      <c r="C731" s="137"/>
      <c r="D731" s="476"/>
      <c r="E731" s="476"/>
      <c r="F731" s="476"/>
      <c r="G731" s="476"/>
      <c r="H731" s="203"/>
    </row>
    <row r="732" spans="1:8" x14ac:dyDescent="0.25">
      <c r="A732" s="139"/>
      <c r="B732" s="299">
        <v>730</v>
      </c>
      <c r="C732" s="137"/>
      <c r="D732" s="476"/>
      <c r="E732" s="476"/>
      <c r="F732" s="476"/>
      <c r="G732" s="476"/>
      <c r="H732" s="203"/>
    </row>
    <row r="733" spans="1:8" x14ac:dyDescent="0.25">
      <c r="A733" s="139"/>
      <c r="B733" s="299">
        <v>731</v>
      </c>
      <c r="C733" s="137"/>
      <c r="D733" s="476"/>
      <c r="E733" s="476"/>
      <c r="F733" s="476"/>
      <c r="G733" s="476"/>
      <c r="H733" s="203"/>
    </row>
    <row r="734" spans="1:8" x14ac:dyDescent="0.25">
      <c r="A734" s="139"/>
      <c r="B734" s="299">
        <v>732</v>
      </c>
      <c r="C734" s="137"/>
      <c r="D734" s="476"/>
      <c r="E734" s="476"/>
      <c r="F734" s="476"/>
      <c r="G734" s="476"/>
      <c r="H734" s="203"/>
    </row>
    <row r="735" spans="1:8" x14ac:dyDescent="0.25">
      <c r="A735" s="139"/>
      <c r="B735" s="299">
        <v>733</v>
      </c>
      <c r="C735" s="137"/>
      <c r="D735" s="476"/>
      <c r="E735" s="476"/>
      <c r="F735" s="476"/>
      <c r="G735" s="476"/>
      <c r="H735" s="203"/>
    </row>
    <row r="736" spans="1:8" x14ac:dyDescent="0.25">
      <c r="A736" s="139"/>
      <c r="B736" s="299">
        <v>734</v>
      </c>
      <c r="C736" s="137"/>
      <c r="D736" s="476"/>
      <c r="E736" s="476"/>
      <c r="F736" s="476"/>
      <c r="G736" s="476"/>
      <c r="H736" s="203"/>
    </row>
    <row r="737" spans="1:8" x14ac:dyDescent="0.25">
      <c r="A737" s="139"/>
      <c r="B737" s="299">
        <v>735</v>
      </c>
      <c r="C737" s="137"/>
      <c r="D737" s="476"/>
      <c r="E737" s="476"/>
      <c r="F737" s="476"/>
      <c r="G737" s="476"/>
      <c r="H737" s="203"/>
    </row>
    <row r="738" spans="1:8" x14ac:dyDescent="0.25">
      <c r="A738" s="139"/>
      <c r="B738" s="299">
        <v>736</v>
      </c>
      <c r="C738" s="137"/>
      <c r="D738" s="476"/>
      <c r="E738" s="476"/>
      <c r="F738" s="476"/>
      <c r="G738" s="476"/>
      <c r="H738" s="203"/>
    </row>
    <row r="739" spans="1:8" x14ac:dyDescent="0.25">
      <c r="A739" s="139"/>
      <c r="B739" s="299">
        <v>737</v>
      </c>
      <c r="C739" s="137"/>
      <c r="D739" s="476"/>
      <c r="E739" s="476"/>
      <c r="F739" s="476"/>
      <c r="G739" s="476"/>
      <c r="H739" s="203"/>
    </row>
    <row r="740" spans="1:8" x14ac:dyDescent="0.25">
      <c r="A740" s="139"/>
      <c r="B740" s="299">
        <v>738</v>
      </c>
      <c r="C740" s="137"/>
      <c r="D740" s="476"/>
      <c r="E740" s="476"/>
      <c r="F740" s="476"/>
      <c r="G740" s="476"/>
      <c r="H740" s="203"/>
    </row>
    <row r="741" spans="1:8" x14ac:dyDescent="0.25">
      <c r="A741" s="139"/>
      <c r="B741" s="299">
        <v>739</v>
      </c>
      <c r="C741" s="137"/>
      <c r="D741" s="476"/>
      <c r="E741" s="476"/>
      <c r="F741" s="476"/>
      <c r="G741" s="476"/>
      <c r="H741" s="203"/>
    </row>
    <row r="742" spans="1:8" x14ac:dyDescent="0.25">
      <c r="A742" s="139"/>
      <c r="B742" s="299">
        <v>740</v>
      </c>
      <c r="C742" s="137"/>
      <c r="D742" s="476"/>
      <c r="E742" s="476"/>
      <c r="F742" s="476"/>
      <c r="G742" s="476"/>
      <c r="H742" s="203"/>
    </row>
    <row r="743" spans="1:8" x14ac:dyDescent="0.25">
      <c r="A743" s="139"/>
      <c r="B743" s="299">
        <v>741</v>
      </c>
      <c r="C743" s="137"/>
      <c r="D743" s="476"/>
      <c r="E743" s="476"/>
      <c r="F743" s="476"/>
      <c r="G743" s="476"/>
      <c r="H743" s="203"/>
    </row>
    <row r="744" spans="1:8" x14ac:dyDescent="0.25">
      <c r="A744" s="139"/>
      <c r="B744" s="299">
        <v>742</v>
      </c>
      <c r="C744" s="137"/>
      <c r="D744" s="476"/>
      <c r="E744" s="476"/>
      <c r="F744" s="476"/>
      <c r="G744" s="476"/>
      <c r="H744" s="203"/>
    </row>
    <row r="745" spans="1:8" x14ac:dyDescent="0.25">
      <c r="A745" s="139"/>
      <c r="B745" s="299">
        <v>743</v>
      </c>
      <c r="C745" s="137"/>
      <c r="D745" s="476"/>
      <c r="E745" s="476"/>
      <c r="F745" s="476"/>
      <c r="G745" s="476"/>
      <c r="H745" s="203"/>
    </row>
    <row r="746" spans="1:8" x14ac:dyDescent="0.25">
      <c r="A746" s="139"/>
      <c r="B746" s="299">
        <v>744</v>
      </c>
      <c r="C746" s="137"/>
      <c r="D746" s="476"/>
      <c r="E746" s="476"/>
      <c r="F746" s="476"/>
      <c r="G746" s="476"/>
      <c r="H746" s="203"/>
    </row>
    <row r="747" spans="1:8" x14ac:dyDescent="0.25">
      <c r="A747" s="139"/>
      <c r="B747" s="299">
        <v>745</v>
      </c>
      <c r="C747" s="137"/>
      <c r="D747" s="476"/>
      <c r="E747" s="476"/>
      <c r="F747" s="476"/>
      <c r="G747" s="476"/>
      <c r="H747" s="203"/>
    </row>
    <row r="748" spans="1:8" x14ac:dyDescent="0.25">
      <c r="A748" s="139"/>
      <c r="B748" s="299">
        <v>746</v>
      </c>
      <c r="C748" s="137"/>
      <c r="D748" s="476"/>
      <c r="E748" s="476"/>
      <c r="F748" s="476"/>
      <c r="G748" s="476"/>
      <c r="H748" s="203"/>
    </row>
    <row r="749" spans="1:8" x14ac:dyDescent="0.25">
      <c r="A749" s="139"/>
      <c r="B749" s="299">
        <v>747</v>
      </c>
      <c r="C749" s="137"/>
      <c r="D749" s="476"/>
      <c r="E749" s="476"/>
      <c r="F749" s="476"/>
      <c r="G749" s="476"/>
      <c r="H749" s="203"/>
    </row>
    <row r="750" spans="1:8" x14ac:dyDescent="0.25">
      <c r="A750" s="139"/>
      <c r="B750" s="299">
        <v>748</v>
      </c>
      <c r="C750" s="137"/>
      <c r="D750" s="476"/>
      <c r="E750" s="476"/>
      <c r="F750" s="476"/>
      <c r="G750" s="476"/>
      <c r="H750" s="203"/>
    </row>
    <row r="751" spans="1:8" x14ac:dyDescent="0.25">
      <c r="A751" s="139"/>
      <c r="B751" s="299">
        <v>749</v>
      </c>
      <c r="C751" s="137"/>
      <c r="D751" s="476"/>
      <c r="E751" s="476"/>
      <c r="F751" s="476"/>
      <c r="G751" s="476"/>
      <c r="H751" s="203"/>
    </row>
    <row r="752" spans="1:8" x14ac:dyDescent="0.25">
      <c r="A752" s="139"/>
      <c r="B752" s="299">
        <v>750</v>
      </c>
      <c r="C752" s="137"/>
      <c r="D752" s="476"/>
      <c r="E752" s="476"/>
      <c r="F752" s="476"/>
      <c r="G752" s="476"/>
      <c r="H752" s="203"/>
    </row>
    <row r="753" spans="1:8" x14ac:dyDescent="0.25">
      <c r="A753" s="139"/>
      <c r="B753" s="299">
        <v>751</v>
      </c>
      <c r="C753" s="137"/>
      <c r="D753" s="476"/>
      <c r="E753" s="476"/>
      <c r="F753" s="476"/>
      <c r="G753" s="476"/>
      <c r="H753" s="203"/>
    </row>
    <row r="754" spans="1:8" x14ac:dyDescent="0.25">
      <c r="A754" s="139"/>
      <c r="B754" s="299">
        <v>752</v>
      </c>
      <c r="C754" s="137"/>
      <c r="D754" s="476"/>
      <c r="E754" s="476"/>
      <c r="F754" s="476"/>
      <c r="G754" s="476"/>
      <c r="H754" s="203"/>
    </row>
    <row r="755" spans="1:8" x14ac:dyDescent="0.25">
      <c r="A755" s="139"/>
      <c r="B755" s="299">
        <v>753</v>
      </c>
      <c r="C755" s="137"/>
      <c r="D755" s="476"/>
      <c r="E755" s="476"/>
      <c r="F755" s="476"/>
      <c r="G755" s="476"/>
      <c r="H755" s="203"/>
    </row>
    <row r="756" spans="1:8" x14ac:dyDescent="0.25">
      <c r="A756" s="139"/>
      <c r="B756" s="299">
        <v>754</v>
      </c>
      <c r="C756" s="137"/>
      <c r="D756" s="476"/>
      <c r="E756" s="476"/>
      <c r="F756" s="476"/>
      <c r="G756" s="476"/>
      <c r="H756" s="203"/>
    </row>
    <row r="757" spans="1:8" x14ac:dyDescent="0.25">
      <c r="A757" s="139"/>
      <c r="B757" s="299">
        <v>755</v>
      </c>
      <c r="C757" s="137"/>
      <c r="D757" s="476"/>
      <c r="E757" s="476"/>
      <c r="F757" s="476"/>
      <c r="G757" s="476"/>
      <c r="H757" s="203"/>
    </row>
    <row r="758" spans="1:8" x14ac:dyDescent="0.25">
      <c r="A758" s="139"/>
      <c r="B758" s="299">
        <v>756</v>
      </c>
      <c r="C758" s="137"/>
      <c r="D758" s="476"/>
      <c r="E758" s="476"/>
      <c r="F758" s="476"/>
      <c r="G758" s="476"/>
      <c r="H758" s="203"/>
    </row>
    <row r="759" spans="1:8" x14ac:dyDescent="0.25">
      <c r="A759" s="139"/>
      <c r="B759" s="299">
        <v>757</v>
      </c>
      <c r="C759" s="137"/>
      <c r="D759" s="476"/>
      <c r="E759" s="476"/>
      <c r="F759" s="476"/>
      <c r="G759" s="476"/>
      <c r="H759" s="203"/>
    </row>
    <row r="760" spans="1:8" x14ac:dyDescent="0.25">
      <c r="A760" s="139"/>
      <c r="B760" s="299">
        <v>758</v>
      </c>
      <c r="C760" s="137"/>
      <c r="D760" s="476"/>
      <c r="E760" s="476"/>
      <c r="F760" s="476"/>
      <c r="G760" s="476"/>
      <c r="H760" s="203"/>
    </row>
    <row r="761" spans="1:8" x14ac:dyDescent="0.25">
      <c r="A761" s="139"/>
      <c r="B761" s="299">
        <v>759</v>
      </c>
      <c r="C761" s="137"/>
      <c r="D761" s="476"/>
      <c r="E761" s="476"/>
      <c r="F761" s="476"/>
      <c r="G761" s="476"/>
      <c r="H761" s="203"/>
    </row>
    <row r="762" spans="1:8" x14ac:dyDescent="0.25">
      <c r="A762" s="139"/>
      <c r="B762" s="299">
        <v>760</v>
      </c>
      <c r="C762" s="137"/>
      <c r="D762" s="476"/>
      <c r="E762" s="476"/>
      <c r="F762" s="476"/>
      <c r="G762" s="476"/>
      <c r="H762" s="203"/>
    </row>
    <row r="763" spans="1:8" x14ac:dyDescent="0.25">
      <c r="A763" s="139"/>
      <c r="B763" s="299">
        <v>761</v>
      </c>
      <c r="C763" s="137"/>
      <c r="D763" s="476"/>
      <c r="E763" s="476"/>
      <c r="F763" s="476"/>
      <c r="G763" s="476"/>
      <c r="H763" s="203"/>
    </row>
    <row r="764" spans="1:8" x14ac:dyDescent="0.25">
      <c r="A764" s="139"/>
      <c r="B764" s="299">
        <v>762</v>
      </c>
      <c r="C764" s="137"/>
      <c r="D764" s="476"/>
      <c r="E764" s="476"/>
      <c r="F764" s="476"/>
      <c r="G764" s="476"/>
      <c r="H764" s="203"/>
    </row>
    <row r="765" spans="1:8" x14ac:dyDescent="0.25">
      <c r="A765" s="139"/>
      <c r="B765" s="299">
        <v>763</v>
      </c>
      <c r="C765" s="137"/>
      <c r="D765" s="476"/>
      <c r="E765" s="476"/>
      <c r="F765" s="476"/>
      <c r="G765" s="476"/>
      <c r="H765" s="203"/>
    </row>
    <row r="766" spans="1:8" x14ac:dyDescent="0.25">
      <c r="A766" s="139"/>
      <c r="B766" s="299">
        <v>764</v>
      </c>
      <c r="C766" s="137"/>
      <c r="D766" s="476"/>
      <c r="E766" s="476"/>
      <c r="F766" s="476"/>
      <c r="G766" s="476"/>
      <c r="H766" s="203"/>
    </row>
    <row r="767" spans="1:8" x14ac:dyDescent="0.25">
      <c r="A767" s="139"/>
      <c r="B767" s="299">
        <v>765</v>
      </c>
      <c r="C767" s="137"/>
      <c r="D767" s="476"/>
      <c r="E767" s="476"/>
      <c r="F767" s="476"/>
      <c r="G767" s="476"/>
      <c r="H767" s="203"/>
    </row>
    <row r="768" spans="1:8" x14ac:dyDescent="0.25">
      <c r="A768" s="139"/>
      <c r="B768" s="299">
        <v>766</v>
      </c>
      <c r="C768" s="137"/>
      <c r="D768" s="476"/>
      <c r="E768" s="476"/>
      <c r="F768" s="476"/>
      <c r="G768" s="476"/>
      <c r="H768" s="203"/>
    </row>
    <row r="769" spans="1:8" x14ac:dyDescent="0.25">
      <c r="A769" s="139"/>
      <c r="B769" s="299">
        <v>767</v>
      </c>
      <c r="C769" s="137"/>
      <c r="D769" s="476"/>
      <c r="E769" s="476"/>
      <c r="F769" s="476"/>
      <c r="G769" s="476"/>
      <c r="H769" s="203"/>
    </row>
    <row r="770" spans="1:8" x14ac:dyDescent="0.25">
      <c r="A770" s="139"/>
      <c r="B770" s="299">
        <v>768</v>
      </c>
      <c r="C770" s="137"/>
      <c r="D770" s="476"/>
      <c r="E770" s="476"/>
      <c r="F770" s="476"/>
      <c r="G770" s="476"/>
      <c r="H770" s="203"/>
    </row>
    <row r="771" spans="1:8" x14ac:dyDescent="0.25">
      <c r="A771" s="139"/>
      <c r="B771" s="299">
        <v>769</v>
      </c>
      <c r="C771" s="137"/>
      <c r="D771" s="476"/>
      <c r="E771" s="476"/>
      <c r="F771" s="476"/>
      <c r="G771" s="476"/>
      <c r="H771" s="203"/>
    </row>
    <row r="772" spans="1:8" x14ac:dyDescent="0.25">
      <c r="A772" s="139"/>
      <c r="B772" s="299">
        <v>770</v>
      </c>
      <c r="C772" s="137"/>
      <c r="D772" s="476"/>
      <c r="E772" s="476"/>
      <c r="F772" s="476"/>
      <c r="G772" s="476"/>
      <c r="H772" s="203"/>
    </row>
    <row r="773" spans="1:8" x14ac:dyDescent="0.25">
      <c r="A773" s="139"/>
      <c r="B773" s="299">
        <v>771</v>
      </c>
      <c r="C773" s="137"/>
      <c r="D773" s="476"/>
      <c r="E773" s="476"/>
      <c r="F773" s="476"/>
      <c r="G773" s="476"/>
      <c r="H773" s="203"/>
    </row>
    <row r="774" spans="1:8" x14ac:dyDescent="0.25">
      <c r="A774" s="139"/>
      <c r="B774" s="299">
        <v>772</v>
      </c>
      <c r="C774" s="137"/>
      <c r="D774" s="476"/>
      <c r="E774" s="476"/>
      <c r="F774" s="476"/>
      <c r="G774" s="476"/>
      <c r="H774" s="203"/>
    </row>
    <row r="775" spans="1:8" x14ac:dyDescent="0.25">
      <c r="A775" s="139"/>
      <c r="B775" s="299">
        <v>773</v>
      </c>
      <c r="C775" s="137"/>
      <c r="D775" s="476"/>
      <c r="E775" s="476"/>
      <c r="F775" s="476"/>
      <c r="G775" s="476"/>
      <c r="H775" s="203"/>
    </row>
    <row r="776" spans="1:8" x14ac:dyDescent="0.25">
      <c r="A776" s="139"/>
      <c r="B776" s="299">
        <v>774</v>
      </c>
      <c r="C776" s="137"/>
      <c r="D776" s="476"/>
      <c r="E776" s="476"/>
      <c r="F776" s="476"/>
      <c r="G776" s="476"/>
      <c r="H776" s="203"/>
    </row>
    <row r="777" spans="1:8" x14ac:dyDescent="0.25">
      <c r="A777" s="139"/>
      <c r="B777" s="299">
        <v>775</v>
      </c>
      <c r="C777" s="137"/>
      <c r="D777" s="476"/>
      <c r="E777" s="476"/>
      <c r="F777" s="476"/>
      <c r="G777" s="476"/>
      <c r="H777" s="203"/>
    </row>
    <row r="778" spans="1:8" x14ac:dyDescent="0.25">
      <c r="A778" s="139"/>
      <c r="B778" s="299">
        <v>776</v>
      </c>
      <c r="C778" s="137"/>
      <c r="D778" s="476"/>
      <c r="E778" s="476"/>
      <c r="F778" s="476"/>
      <c r="G778" s="476"/>
      <c r="H778" s="203"/>
    </row>
    <row r="779" spans="1:8" x14ac:dyDescent="0.25">
      <c r="A779" s="139"/>
      <c r="B779" s="299">
        <v>777</v>
      </c>
      <c r="C779" s="137"/>
      <c r="D779" s="476"/>
      <c r="E779" s="476"/>
      <c r="F779" s="476"/>
      <c r="G779" s="476"/>
      <c r="H779" s="203"/>
    </row>
    <row r="780" spans="1:8" x14ac:dyDescent="0.25">
      <c r="A780" s="139"/>
      <c r="B780" s="299">
        <v>778</v>
      </c>
      <c r="C780" s="137"/>
      <c r="D780" s="476"/>
      <c r="E780" s="476"/>
      <c r="F780" s="476"/>
      <c r="G780" s="476"/>
      <c r="H780" s="203"/>
    </row>
    <row r="781" spans="1:8" x14ac:dyDescent="0.25">
      <c r="A781" s="139"/>
      <c r="B781" s="299">
        <v>779</v>
      </c>
      <c r="C781" s="137"/>
      <c r="D781" s="476"/>
      <c r="E781" s="476"/>
      <c r="F781" s="476"/>
      <c r="G781" s="476"/>
      <c r="H781" s="203"/>
    </row>
    <row r="782" spans="1:8" x14ac:dyDescent="0.25">
      <c r="A782" s="139"/>
      <c r="B782" s="299">
        <v>780</v>
      </c>
      <c r="C782" s="137"/>
      <c r="D782" s="476"/>
      <c r="E782" s="476"/>
      <c r="F782" s="476"/>
      <c r="G782" s="476"/>
      <c r="H782" s="203"/>
    </row>
    <row r="783" spans="1:8" x14ac:dyDescent="0.25">
      <c r="A783" s="139"/>
      <c r="B783" s="299">
        <v>781</v>
      </c>
      <c r="C783" s="137"/>
      <c r="D783" s="476"/>
      <c r="E783" s="476"/>
      <c r="F783" s="476"/>
      <c r="G783" s="476"/>
      <c r="H783" s="203"/>
    </row>
    <row r="784" spans="1:8" x14ac:dyDescent="0.25">
      <c r="A784" s="139"/>
      <c r="B784" s="299">
        <v>782</v>
      </c>
      <c r="C784" s="137"/>
      <c r="D784" s="476"/>
      <c r="E784" s="476"/>
      <c r="F784" s="476"/>
      <c r="G784" s="476"/>
      <c r="H784" s="203"/>
    </row>
    <row r="785" spans="1:8" x14ac:dyDescent="0.25">
      <c r="A785" s="139"/>
      <c r="B785" s="299">
        <v>783</v>
      </c>
      <c r="C785" s="137"/>
      <c r="D785" s="476"/>
      <c r="E785" s="476"/>
      <c r="F785" s="476"/>
      <c r="G785" s="476"/>
      <c r="H785" s="203"/>
    </row>
    <row r="786" spans="1:8" x14ac:dyDescent="0.25">
      <c r="A786" s="139"/>
      <c r="B786" s="299">
        <v>784</v>
      </c>
      <c r="C786" s="137"/>
      <c r="D786" s="476"/>
      <c r="E786" s="476"/>
      <c r="F786" s="476"/>
      <c r="G786" s="476"/>
      <c r="H786" s="203"/>
    </row>
    <row r="787" spans="1:8" x14ac:dyDescent="0.25">
      <c r="A787" s="139"/>
      <c r="B787" s="299">
        <v>785</v>
      </c>
      <c r="C787" s="137"/>
      <c r="D787" s="476"/>
      <c r="E787" s="476"/>
      <c r="F787" s="476"/>
      <c r="G787" s="476"/>
      <c r="H787" s="203"/>
    </row>
    <row r="788" spans="1:8" x14ac:dyDescent="0.25">
      <c r="A788" s="139"/>
      <c r="B788" s="299">
        <v>786</v>
      </c>
      <c r="C788" s="137"/>
      <c r="D788" s="476"/>
      <c r="E788" s="476"/>
      <c r="F788" s="476"/>
      <c r="G788" s="476"/>
      <c r="H788" s="203"/>
    </row>
    <row r="789" spans="1:8" x14ac:dyDescent="0.25">
      <c r="A789" s="139"/>
      <c r="B789" s="299">
        <v>787</v>
      </c>
      <c r="C789" s="137"/>
      <c r="D789" s="476"/>
      <c r="E789" s="476"/>
      <c r="F789" s="476"/>
      <c r="G789" s="476"/>
      <c r="H789" s="203"/>
    </row>
    <row r="790" spans="1:8" x14ac:dyDescent="0.25">
      <c r="A790" s="139"/>
      <c r="B790" s="299">
        <v>788</v>
      </c>
      <c r="C790" s="137"/>
      <c r="D790" s="476"/>
      <c r="E790" s="476"/>
      <c r="F790" s="476"/>
      <c r="G790" s="476"/>
      <c r="H790" s="203"/>
    </row>
    <row r="791" spans="1:8" x14ac:dyDescent="0.25">
      <c r="A791" s="139"/>
      <c r="B791" s="299">
        <v>789</v>
      </c>
      <c r="C791" s="137"/>
      <c r="D791" s="476"/>
      <c r="E791" s="476"/>
      <c r="F791" s="476"/>
      <c r="G791" s="476"/>
      <c r="H791" s="203"/>
    </row>
    <row r="792" spans="1:8" x14ac:dyDescent="0.25">
      <c r="A792" s="139"/>
      <c r="B792" s="299">
        <v>790</v>
      </c>
      <c r="C792" s="137"/>
      <c r="D792" s="476"/>
      <c r="E792" s="476"/>
      <c r="F792" s="476"/>
      <c r="G792" s="476"/>
      <c r="H792" s="203"/>
    </row>
    <row r="793" spans="1:8" x14ac:dyDescent="0.25">
      <c r="A793" s="139"/>
      <c r="B793" s="299">
        <v>791</v>
      </c>
      <c r="C793" s="137"/>
      <c r="D793" s="476"/>
      <c r="E793" s="476"/>
      <c r="F793" s="476"/>
      <c r="G793" s="476"/>
      <c r="H793" s="203"/>
    </row>
    <row r="794" spans="1:8" x14ac:dyDescent="0.25">
      <c r="A794" s="139"/>
      <c r="B794" s="299">
        <v>792</v>
      </c>
      <c r="C794" s="137"/>
      <c r="D794" s="476"/>
      <c r="E794" s="476"/>
      <c r="F794" s="476"/>
      <c r="G794" s="476"/>
      <c r="H794" s="203"/>
    </row>
    <row r="795" spans="1:8" x14ac:dyDescent="0.25">
      <c r="A795" s="139"/>
      <c r="B795" s="299">
        <v>793</v>
      </c>
      <c r="C795" s="137"/>
      <c r="D795" s="476"/>
      <c r="E795" s="476"/>
      <c r="F795" s="476"/>
      <c r="G795" s="476"/>
      <c r="H795" s="203"/>
    </row>
    <row r="796" spans="1:8" x14ac:dyDescent="0.25">
      <c r="A796" s="139"/>
      <c r="B796" s="299">
        <v>794</v>
      </c>
      <c r="C796" s="137"/>
      <c r="D796" s="476"/>
      <c r="E796" s="476"/>
      <c r="F796" s="476"/>
      <c r="G796" s="476"/>
      <c r="H796" s="203"/>
    </row>
    <row r="797" spans="1:8" x14ac:dyDescent="0.25">
      <c r="A797" s="139"/>
      <c r="B797" s="299">
        <v>795</v>
      </c>
      <c r="C797" s="137"/>
      <c r="D797" s="476"/>
      <c r="E797" s="476"/>
      <c r="F797" s="476"/>
      <c r="G797" s="476"/>
      <c r="H797" s="203"/>
    </row>
    <row r="798" spans="1:8" x14ac:dyDescent="0.25">
      <c r="A798" s="139"/>
      <c r="B798" s="299">
        <v>796</v>
      </c>
      <c r="C798" s="137"/>
      <c r="D798" s="476"/>
      <c r="E798" s="476"/>
      <c r="F798" s="476"/>
      <c r="G798" s="476"/>
      <c r="H798" s="203"/>
    </row>
    <row r="799" spans="1:8" x14ac:dyDescent="0.25">
      <c r="A799" s="139"/>
      <c r="B799" s="299">
        <v>797</v>
      </c>
      <c r="C799" s="137"/>
      <c r="D799" s="476"/>
      <c r="E799" s="476"/>
      <c r="F799" s="476"/>
      <c r="G799" s="476"/>
      <c r="H799" s="203"/>
    </row>
    <row r="800" spans="1:8" x14ac:dyDescent="0.25">
      <c r="A800" s="139"/>
      <c r="B800" s="299">
        <v>798</v>
      </c>
      <c r="C800" s="137"/>
      <c r="D800" s="476"/>
      <c r="E800" s="476"/>
      <c r="F800" s="476"/>
      <c r="G800" s="476"/>
      <c r="H800" s="203"/>
    </row>
    <row r="801" spans="1:8" x14ac:dyDescent="0.25">
      <c r="A801" s="139"/>
      <c r="B801" s="299">
        <v>799</v>
      </c>
      <c r="C801" s="137"/>
      <c r="D801" s="476"/>
      <c r="E801" s="476"/>
      <c r="F801" s="476"/>
      <c r="G801" s="476"/>
      <c r="H801" s="203"/>
    </row>
    <row r="802" spans="1:8" x14ac:dyDescent="0.25">
      <c r="A802" s="139"/>
      <c r="B802" s="299">
        <v>800</v>
      </c>
      <c r="C802" s="137"/>
      <c r="D802" s="476"/>
      <c r="E802" s="476"/>
      <c r="F802" s="476"/>
      <c r="G802" s="476"/>
      <c r="H802" s="203"/>
    </row>
    <row r="803" spans="1:8" x14ac:dyDescent="0.25">
      <c r="A803" s="139"/>
      <c r="B803" s="299">
        <v>801</v>
      </c>
      <c r="C803" s="137"/>
      <c r="D803" s="476"/>
      <c r="E803" s="476"/>
      <c r="F803" s="476"/>
      <c r="G803" s="476"/>
      <c r="H803" s="203"/>
    </row>
    <row r="804" spans="1:8" x14ac:dyDescent="0.25">
      <c r="A804" s="139"/>
      <c r="B804" s="299">
        <v>802</v>
      </c>
      <c r="C804" s="137"/>
      <c r="D804" s="476"/>
      <c r="E804" s="476"/>
      <c r="F804" s="476"/>
      <c r="G804" s="476"/>
      <c r="H804" s="203"/>
    </row>
    <row r="805" spans="1:8" x14ac:dyDescent="0.25">
      <c r="A805" s="139"/>
      <c r="B805" s="299">
        <v>803</v>
      </c>
      <c r="C805" s="137"/>
      <c r="D805" s="476"/>
      <c r="E805" s="476"/>
      <c r="F805" s="476"/>
      <c r="G805" s="476"/>
      <c r="H805" s="203"/>
    </row>
    <row r="806" spans="1:8" x14ac:dyDescent="0.25">
      <c r="A806" s="139"/>
      <c r="B806" s="299">
        <v>804</v>
      </c>
      <c r="C806" s="137"/>
      <c r="D806" s="476"/>
      <c r="E806" s="476"/>
      <c r="F806" s="476"/>
      <c r="G806" s="476"/>
      <c r="H806" s="203"/>
    </row>
    <row r="807" spans="1:8" x14ac:dyDescent="0.25">
      <c r="A807" s="139"/>
      <c r="B807" s="299">
        <v>805</v>
      </c>
      <c r="C807" s="137"/>
      <c r="D807" s="476"/>
      <c r="E807" s="476"/>
      <c r="F807" s="476"/>
      <c r="G807" s="476"/>
      <c r="H807" s="203"/>
    </row>
    <row r="808" spans="1:8" x14ac:dyDescent="0.25">
      <c r="A808" s="139"/>
      <c r="B808" s="299">
        <v>806</v>
      </c>
      <c r="C808" s="137"/>
      <c r="D808" s="476"/>
      <c r="E808" s="476"/>
      <c r="F808" s="476"/>
      <c r="G808" s="476"/>
      <c r="H808" s="203"/>
    </row>
    <row r="809" spans="1:8" x14ac:dyDescent="0.25">
      <c r="A809" s="139"/>
      <c r="B809" s="299">
        <v>807</v>
      </c>
      <c r="C809" s="137"/>
      <c r="D809" s="476"/>
      <c r="E809" s="476"/>
      <c r="F809" s="476"/>
      <c r="G809" s="476"/>
      <c r="H809" s="203"/>
    </row>
    <row r="810" spans="1:8" x14ac:dyDescent="0.25">
      <c r="A810" s="139"/>
      <c r="B810" s="299">
        <v>808</v>
      </c>
      <c r="C810" s="137"/>
      <c r="D810" s="476"/>
      <c r="E810" s="476"/>
      <c r="F810" s="476"/>
      <c r="G810" s="476"/>
      <c r="H810" s="203"/>
    </row>
    <row r="811" spans="1:8" x14ac:dyDescent="0.25">
      <c r="A811" s="139"/>
      <c r="B811" s="299">
        <v>809</v>
      </c>
      <c r="C811" s="137"/>
      <c r="D811" s="476"/>
      <c r="E811" s="476"/>
      <c r="F811" s="476"/>
      <c r="G811" s="476"/>
      <c r="H811" s="203"/>
    </row>
    <row r="812" spans="1:8" x14ac:dyDescent="0.25">
      <c r="A812" s="139"/>
      <c r="B812" s="299">
        <v>810</v>
      </c>
      <c r="C812" s="137"/>
      <c r="D812" s="476"/>
      <c r="E812" s="476"/>
      <c r="F812" s="476"/>
      <c r="G812" s="476"/>
      <c r="H812" s="203"/>
    </row>
    <row r="813" spans="1:8" x14ac:dyDescent="0.25">
      <c r="A813" s="139"/>
      <c r="B813" s="299">
        <v>811</v>
      </c>
      <c r="C813" s="137"/>
      <c r="D813" s="476"/>
      <c r="E813" s="476"/>
      <c r="F813" s="476"/>
      <c r="G813" s="476"/>
      <c r="H813" s="203"/>
    </row>
    <row r="814" spans="1:8" x14ac:dyDescent="0.25">
      <c r="A814" s="139"/>
      <c r="B814" s="299">
        <v>812</v>
      </c>
      <c r="C814" s="137"/>
      <c r="D814" s="476"/>
      <c r="E814" s="476"/>
      <c r="F814" s="476"/>
      <c r="G814" s="476"/>
      <c r="H814" s="203"/>
    </row>
    <row r="815" spans="1:8" x14ac:dyDescent="0.25">
      <c r="A815" s="139"/>
      <c r="B815" s="299">
        <v>813</v>
      </c>
      <c r="C815" s="137"/>
      <c r="D815" s="476"/>
      <c r="E815" s="476"/>
      <c r="F815" s="476"/>
      <c r="G815" s="476"/>
      <c r="H815" s="203"/>
    </row>
    <row r="816" spans="1:8" x14ac:dyDescent="0.25">
      <c r="A816" s="139"/>
      <c r="B816" s="299">
        <v>814</v>
      </c>
      <c r="C816" s="137"/>
      <c r="D816" s="476"/>
      <c r="E816" s="476"/>
      <c r="F816" s="476"/>
      <c r="G816" s="476"/>
      <c r="H816" s="203"/>
    </row>
    <row r="817" spans="1:8" x14ac:dyDescent="0.25">
      <c r="A817" s="139"/>
      <c r="B817" s="299">
        <v>815</v>
      </c>
      <c r="C817" s="137"/>
      <c r="D817" s="476"/>
      <c r="E817" s="476"/>
      <c r="F817" s="476"/>
      <c r="G817" s="476"/>
      <c r="H817" s="203"/>
    </row>
    <row r="818" spans="1:8" x14ac:dyDescent="0.25">
      <c r="A818" s="139"/>
      <c r="B818" s="299">
        <v>816</v>
      </c>
      <c r="C818" s="137"/>
      <c r="D818" s="476"/>
      <c r="E818" s="476"/>
      <c r="F818" s="476"/>
      <c r="G818" s="476"/>
      <c r="H818" s="203"/>
    </row>
    <row r="819" spans="1:8" x14ac:dyDescent="0.25">
      <c r="A819" s="139"/>
      <c r="B819" s="299">
        <v>817</v>
      </c>
      <c r="C819" s="137"/>
      <c r="D819" s="476"/>
      <c r="E819" s="476"/>
      <c r="F819" s="476"/>
      <c r="G819" s="476"/>
      <c r="H819" s="203"/>
    </row>
    <row r="820" spans="1:8" x14ac:dyDescent="0.25">
      <c r="A820" s="139"/>
      <c r="B820" s="299">
        <v>818</v>
      </c>
      <c r="C820" s="137"/>
      <c r="D820" s="476"/>
      <c r="E820" s="476"/>
      <c r="F820" s="476"/>
      <c r="G820" s="476"/>
      <c r="H820" s="203"/>
    </row>
    <row r="821" spans="1:8" x14ac:dyDescent="0.25">
      <c r="A821" s="139"/>
      <c r="B821" s="299">
        <v>819</v>
      </c>
      <c r="C821" s="137"/>
      <c r="D821" s="476"/>
      <c r="E821" s="476"/>
      <c r="F821" s="476"/>
      <c r="G821" s="476"/>
      <c r="H821" s="203"/>
    </row>
    <row r="822" spans="1:8" x14ac:dyDescent="0.25">
      <c r="A822" s="139"/>
      <c r="B822" s="299">
        <v>820</v>
      </c>
      <c r="C822" s="137"/>
      <c r="D822" s="476"/>
      <c r="E822" s="476"/>
      <c r="F822" s="476"/>
      <c r="G822" s="476"/>
      <c r="H822" s="203"/>
    </row>
    <row r="823" spans="1:8" x14ac:dyDescent="0.25">
      <c r="A823" s="139"/>
      <c r="B823" s="299">
        <v>821</v>
      </c>
      <c r="C823" s="137"/>
      <c r="D823" s="476"/>
      <c r="E823" s="476"/>
      <c r="F823" s="476"/>
      <c r="G823" s="476"/>
      <c r="H823" s="203"/>
    </row>
    <row r="824" spans="1:8" x14ac:dyDescent="0.25">
      <c r="A824" s="139"/>
      <c r="B824" s="299">
        <v>822</v>
      </c>
      <c r="C824" s="137"/>
      <c r="D824" s="476"/>
      <c r="E824" s="476"/>
      <c r="F824" s="476"/>
      <c r="G824" s="476"/>
      <c r="H824" s="203"/>
    </row>
    <row r="825" spans="1:8" x14ac:dyDescent="0.25">
      <c r="A825" s="139"/>
      <c r="B825" s="299">
        <v>823</v>
      </c>
      <c r="C825" s="137"/>
      <c r="D825" s="476"/>
      <c r="E825" s="476"/>
      <c r="F825" s="476"/>
      <c r="G825" s="476"/>
      <c r="H825" s="203"/>
    </row>
    <row r="826" spans="1:8" x14ac:dyDescent="0.25">
      <c r="A826" s="139"/>
      <c r="B826" s="299">
        <v>824</v>
      </c>
      <c r="C826" s="137"/>
      <c r="D826" s="476"/>
      <c r="E826" s="476"/>
      <c r="F826" s="476"/>
      <c r="G826" s="476"/>
      <c r="H826" s="203"/>
    </row>
    <row r="827" spans="1:8" x14ac:dyDescent="0.25">
      <c r="A827" s="139"/>
      <c r="B827" s="299">
        <v>825</v>
      </c>
      <c r="C827" s="137"/>
      <c r="D827" s="476"/>
      <c r="E827" s="476"/>
      <c r="F827" s="476"/>
      <c r="G827" s="476"/>
      <c r="H827" s="203"/>
    </row>
    <row r="828" spans="1:8" x14ac:dyDescent="0.25">
      <c r="A828" s="139"/>
      <c r="B828" s="299">
        <v>826</v>
      </c>
      <c r="C828" s="137"/>
      <c r="D828" s="476"/>
      <c r="E828" s="476"/>
      <c r="F828" s="476"/>
      <c r="G828" s="476"/>
      <c r="H828" s="203"/>
    </row>
    <row r="829" spans="1:8" x14ac:dyDescent="0.25">
      <c r="A829" s="139"/>
      <c r="B829" s="299">
        <v>827</v>
      </c>
      <c r="C829" s="137"/>
      <c r="D829" s="476"/>
      <c r="E829" s="476"/>
      <c r="F829" s="476"/>
      <c r="G829" s="476"/>
      <c r="H829" s="203"/>
    </row>
    <row r="830" spans="1:8" x14ac:dyDescent="0.25">
      <c r="A830" s="139"/>
      <c r="B830" s="299">
        <v>828</v>
      </c>
      <c r="C830" s="137"/>
      <c r="D830" s="476"/>
      <c r="E830" s="476"/>
      <c r="F830" s="476"/>
      <c r="G830" s="476"/>
      <c r="H830" s="203"/>
    </row>
    <row r="831" spans="1:8" x14ac:dyDescent="0.25">
      <c r="A831" s="139"/>
      <c r="B831" s="299">
        <v>829</v>
      </c>
      <c r="C831" s="137"/>
      <c r="D831" s="476"/>
      <c r="E831" s="476"/>
      <c r="F831" s="476"/>
      <c r="G831" s="476"/>
      <c r="H831" s="203"/>
    </row>
    <row r="832" spans="1:8" x14ac:dyDescent="0.25">
      <c r="A832" s="139"/>
      <c r="B832" s="299">
        <v>830</v>
      </c>
      <c r="C832" s="137"/>
      <c r="D832" s="476"/>
      <c r="E832" s="476"/>
      <c r="F832" s="476"/>
      <c r="G832" s="476"/>
      <c r="H832" s="203"/>
    </row>
    <row r="833" spans="1:8" x14ac:dyDescent="0.25">
      <c r="A833" s="139"/>
      <c r="B833" s="299">
        <v>831</v>
      </c>
      <c r="C833" s="137"/>
      <c r="D833" s="476"/>
      <c r="E833" s="476"/>
      <c r="F833" s="476"/>
      <c r="G833" s="476"/>
      <c r="H833" s="203"/>
    </row>
    <row r="834" spans="1:8" x14ac:dyDescent="0.25">
      <c r="A834" s="139"/>
      <c r="B834" s="299">
        <v>832</v>
      </c>
      <c r="C834" s="137"/>
      <c r="D834" s="476"/>
      <c r="E834" s="476"/>
      <c r="F834" s="476"/>
      <c r="G834" s="476"/>
      <c r="H834" s="203"/>
    </row>
    <row r="835" spans="1:8" x14ac:dyDescent="0.25">
      <c r="A835" s="139"/>
      <c r="B835" s="299">
        <v>833</v>
      </c>
      <c r="C835" s="137"/>
      <c r="D835" s="476"/>
      <c r="E835" s="476"/>
      <c r="F835" s="476"/>
      <c r="G835" s="476"/>
      <c r="H835" s="203"/>
    </row>
    <row r="836" spans="1:8" x14ac:dyDescent="0.25">
      <c r="A836" s="139"/>
      <c r="B836" s="299">
        <v>834</v>
      </c>
      <c r="C836" s="137"/>
      <c r="D836" s="476"/>
      <c r="E836" s="476"/>
      <c r="F836" s="476"/>
      <c r="G836" s="476"/>
      <c r="H836" s="203"/>
    </row>
    <row r="837" spans="1:8" x14ac:dyDescent="0.25">
      <c r="A837" s="139"/>
      <c r="B837" s="299">
        <v>835</v>
      </c>
      <c r="C837" s="137"/>
      <c r="D837" s="476"/>
      <c r="E837" s="476"/>
      <c r="F837" s="476"/>
      <c r="G837" s="476"/>
      <c r="H837" s="203"/>
    </row>
    <row r="838" spans="1:8" x14ac:dyDescent="0.25">
      <c r="A838" s="139"/>
      <c r="B838" s="299">
        <v>836</v>
      </c>
      <c r="C838" s="137"/>
      <c r="D838" s="476"/>
      <c r="E838" s="476"/>
      <c r="F838" s="476"/>
      <c r="G838" s="476"/>
      <c r="H838" s="203"/>
    </row>
    <row r="839" spans="1:8" x14ac:dyDescent="0.25">
      <c r="A839" s="139"/>
      <c r="B839" s="299">
        <v>837</v>
      </c>
      <c r="C839" s="137"/>
      <c r="D839" s="476"/>
      <c r="E839" s="476"/>
      <c r="F839" s="476"/>
      <c r="G839" s="476"/>
      <c r="H839" s="203"/>
    </row>
    <row r="840" spans="1:8" x14ac:dyDescent="0.25">
      <c r="A840" s="139"/>
      <c r="B840" s="299">
        <v>838</v>
      </c>
      <c r="C840" s="137"/>
      <c r="D840" s="476"/>
      <c r="E840" s="476"/>
      <c r="F840" s="476"/>
      <c r="G840" s="476"/>
      <c r="H840" s="203"/>
    </row>
    <row r="841" spans="1:8" x14ac:dyDescent="0.25">
      <c r="A841" s="139"/>
      <c r="B841" s="299">
        <v>839</v>
      </c>
      <c r="C841" s="137"/>
      <c r="D841" s="476"/>
      <c r="E841" s="476"/>
      <c r="F841" s="476"/>
      <c r="G841" s="476"/>
      <c r="H841" s="203"/>
    </row>
    <row r="842" spans="1:8" x14ac:dyDescent="0.25">
      <c r="A842" s="139"/>
      <c r="B842" s="299">
        <v>840</v>
      </c>
      <c r="C842" s="137"/>
      <c r="D842" s="476"/>
      <c r="E842" s="476"/>
      <c r="F842" s="476"/>
      <c r="G842" s="476"/>
      <c r="H842" s="203"/>
    </row>
    <row r="843" spans="1:8" x14ac:dyDescent="0.25">
      <c r="A843" s="139"/>
      <c r="B843" s="299">
        <v>841</v>
      </c>
      <c r="C843" s="137"/>
      <c r="D843" s="476"/>
      <c r="E843" s="476"/>
      <c r="F843" s="476"/>
      <c r="G843" s="476"/>
      <c r="H843" s="203"/>
    </row>
    <row r="844" spans="1:8" x14ac:dyDescent="0.25">
      <c r="A844" s="139"/>
      <c r="B844" s="299">
        <v>842</v>
      </c>
      <c r="C844" s="137"/>
      <c r="D844" s="476"/>
      <c r="E844" s="476"/>
      <c r="F844" s="476"/>
      <c r="G844" s="476"/>
      <c r="H844" s="203"/>
    </row>
    <row r="845" spans="1:8" x14ac:dyDescent="0.25">
      <c r="A845" s="139"/>
      <c r="B845" s="299">
        <v>843</v>
      </c>
      <c r="C845" s="137"/>
      <c r="D845" s="476"/>
      <c r="E845" s="476"/>
      <c r="F845" s="476"/>
      <c r="G845" s="476"/>
      <c r="H845" s="203"/>
    </row>
    <row r="846" spans="1:8" x14ac:dyDescent="0.25">
      <c r="A846" s="139"/>
      <c r="B846" s="299">
        <v>844</v>
      </c>
      <c r="C846" s="137"/>
      <c r="D846" s="476"/>
      <c r="E846" s="476"/>
      <c r="F846" s="476"/>
      <c r="G846" s="476"/>
      <c r="H846" s="203"/>
    </row>
    <row r="847" spans="1:8" x14ac:dyDescent="0.25">
      <c r="A847" s="139"/>
      <c r="B847" s="299">
        <v>845</v>
      </c>
      <c r="C847" s="137"/>
      <c r="D847" s="476"/>
      <c r="E847" s="476"/>
      <c r="F847" s="476"/>
      <c r="G847" s="476"/>
      <c r="H847" s="203"/>
    </row>
    <row r="848" spans="1:8" x14ac:dyDescent="0.25">
      <c r="A848" s="139"/>
      <c r="B848" s="299">
        <v>846</v>
      </c>
      <c r="C848" s="137"/>
      <c r="D848" s="476"/>
      <c r="E848" s="476"/>
      <c r="F848" s="476"/>
      <c r="G848" s="476"/>
      <c r="H848" s="203"/>
    </row>
    <row r="849" spans="1:8" x14ac:dyDescent="0.25">
      <c r="A849" s="139"/>
      <c r="B849" s="299">
        <v>847</v>
      </c>
      <c r="C849" s="137"/>
      <c r="D849" s="476"/>
      <c r="E849" s="476"/>
      <c r="F849" s="476"/>
      <c r="G849" s="476"/>
      <c r="H849" s="203"/>
    </row>
    <row r="850" spans="1:8" x14ac:dyDescent="0.25">
      <c r="A850" s="139"/>
      <c r="B850" s="299">
        <v>848</v>
      </c>
      <c r="C850" s="137"/>
      <c r="D850" s="476"/>
      <c r="E850" s="476"/>
      <c r="F850" s="476"/>
      <c r="G850" s="476"/>
      <c r="H850" s="203"/>
    </row>
    <row r="851" spans="1:8" x14ac:dyDescent="0.25">
      <c r="A851" s="139"/>
      <c r="B851" s="299">
        <v>849</v>
      </c>
      <c r="C851" s="137"/>
      <c r="D851" s="476"/>
      <c r="E851" s="476"/>
      <c r="F851" s="476"/>
      <c r="G851" s="476"/>
      <c r="H851" s="203"/>
    </row>
    <row r="852" spans="1:8" x14ac:dyDescent="0.25">
      <c r="A852" s="139"/>
      <c r="B852" s="299">
        <v>850</v>
      </c>
      <c r="C852" s="137"/>
      <c r="D852" s="476"/>
      <c r="E852" s="476"/>
      <c r="F852" s="476"/>
      <c r="G852" s="476"/>
      <c r="H852" s="203"/>
    </row>
    <row r="853" spans="1:8" x14ac:dyDescent="0.25">
      <c r="A853" s="139"/>
      <c r="B853" s="299">
        <v>851</v>
      </c>
      <c r="C853" s="137"/>
      <c r="D853" s="476"/>
      <c r="E853" s="476"/>
      <c r="F853" s="476"/>
      <c r="G853" s="476"/>
      <c r="H853" s="203"/>
    </row>
    <row r="854" spans="1:8" x14ac:dyDescent="0.25">
      <c r="A854" s="139"/>
      <c r="B854" s="299">
        <v>852</v>
      </c>
      <c r="C854" s="137"/>
      <c r="D854" s="476"/>
      <c r="E854" s="476"/>
      <c r="F854" s="476"/>
      <c r="G854" s="476"/>
      <c r="H854" s="203"/>
    </row>
    <row r="855" spans="1:8" x14ac:dyDescent="0.25">
      <c r="A855" s="139"/>
      <c r="B855" s="299">
        <v>853</v>
      </c>
      <c r="C855" s="137"/>
      <c r="D855" s="476"/>
      <c r="E855" s="476"/>
      <c r="F855" s="476"/>
      <c r="G855" s="476"/>
      <c r="H855" s="203"/>
    </row>
    <row r="856" spans="1:8" x14ac:dyDescent="0.25">
      <c r="A856" s="139"/>
      <c r="B856" s="299">
        <v>854</v>
      </c>
      <c r="C856" s="137"/>
      <c r="D856" s="476"/>
      <c r="E856" s="476"/>
      <c r="F856" s="476"/>
      <c r="G856" s="476"/>
      <c r="H856" s="203"/>
    </row>
    <row r="857" spans="1:8" x14ac:dyDescent="0.25">
      <c r="A857" s="139"/>
      <c r="B857" s="299">
        <v>855</v>
      </c>
      <c r="C857" s="137"/>
      <c r="D857" s="476"/>
      <c r="E857" s="476"/>
      <c r="F857" s="476"/>
      <c r="G857" s="476"/>
      <c r="H857" s="203"/>
    </row>
    <row r="858" spans="1:8" x14ac:dyDescent="0.25">
      <c r="A858" s="139"/>
      <c r="B858" s="299">
        <v>856</v>
      </c>
      <c r="C858" s="137"/>
      <c r="D858" s="476"/>
      <c r="E858" s="476"/>
      <c r="F858" s="476"/>
      <c r="G858" s="476"/>
      <c r="H858" s="203"/>
    </row>
    <row r="859" spans="1:8" x14ac:dyDescent="0.25">
      <c r="A859" s="139"/>
      <c r="B859" s="299">
        <v>857</v>
      </c>
      <c r="C859" s="137"/>
      <c r="D859" s="476"/>
      <c r="E859" s="476"/>
      <c r="F859" s="476"/>
      <c r="G859" s="476"/>
      <c r="H859" s="203"/>
    </row>
    <row r="860" spans="1:8" x14ac:dyDescent="0.25">
      <c r="A860" s="139"/>
      <c r="B860" s="299">
        <v>858</v>
      </c>
      <c r="C860" s="137"/>
      <c r="D860" s="476"/>
      <c r="E860" s="476"/>
      <c r="F860" s="476"/>
      <c r="G860" s="476"/>
      <c r="H860" s="203"/>
    </row>
    <row r="861" spans="1:8" x14ac:dyDescent="0.25">
      <c r="A861" s="139"/>
      <c r="B861" s="299">
        <v>859</v>
      </c>
      <c r="C861" s="137"/>
      <c r="D861" s="476"/>
      <c r="E861" s="476"/>
      <c r="F861" s="476"/>
      <c r="G861" s="476"/>
      <c r="H861" s="203"/>
    </row>
    <row r="862" spans="1:8" x14ac:dyDescent="0.25">
      <c r="A862" s="139"/>
      <c r="B862" s="299">
        <v>860</v>
      </c>
      <c r="C862" s="137"/>
      <c r="D862" s="476"/>
      <c r="E862" s="476"/>
      <c r="F862" s="476"/>
      <c r="G862" s="476"/>
      <c r="H862" s="203"/>
    </row>
    <row r="863" spans="1:8" x14ac:dyDescent="0.25">
      <c r="A863" s="139"/>
      <c r="B863" s="299">
        <v>861</v>
      </c>
      <c r="C863" s="137"/>
      <c r="D863" s="476"/>
      <c r="E863" s="476"/>
      <c r="F863" s="476"/>
      <c r="G863" s="476"/>
      <c r="H863" s="203"/>
    </row>
    <row r="864" spans="1:8" x14ac:dyDescent="0.25">
      <c r="A864" s="139"/>
      <c r="B864" s="299">
        <v>862</v>
      </c>
      <c r="C864" s="137"/>
      <c r="D864" s="476"/>
      <c r="E864" s="476"/>
      <c r="F864" s="476"/>
      <c r="G864" s="476"/>
      <c r="H864" s="203"/>
    </row>
    <row r="865" spans="1:8" x14ac:dyDescent="0.25">
      <c r="A865" s="139"/>
      <c r="B865" s="299">
        <v>863</v>
      </c>
      <c r="C865" s="137"/>
      <c r="D865" s="476"/>
      <c r="E865" s="476"/>
      <c r="F865" s="476"/>
      <c r="G865" s="476"/>
      <c r="H865" s="203"/>
    </row>
    <row r="866" spans="1:8" x14ac:dyDescent="0.25">
      <c r="A866" s="139"/>
      <c r="B866" s="299">
        <v>864</v>
      </c>
      <c r="C866" s="137"/>
      <c r="D866" s="476"/>
      <c r="E866" s="476"/>
      <c r="F866" s="476"/>
      <c r="G866" s="476"/>
      <c r="H866" s="203"/>
    </row>
    <row r="867" spans="1:8" x14ac:dyDescent="0.25">
      <c r="A867" s="139"/>
      <c r="B867" s="299">
        <v>865</v>
      </c>
      <c r="C867" s="137"/>
      <c r="D867" s="476"/>
      <c r="E867" s="476"/>
      <c r="F867" s="476"/>
      <c r="G867" s="476"/>
      <c r="H867" s="203"/>
    </row>
    <row r="868" spans="1:8" x14ac:dyDescent="0.25">
      <c r="A868" s="139"/>
      <c r="B868" s="299">
        <v>866</v>
      </c>
      <c r="C868" s="137"/>
      <c r="D868" s="476"/>
      <c r="E868" s="476"/>
      <c r="F868" s="476"/>
      <c r="G868" s="476"/>
      <c r="H868" s="203"/>
    </row>
    <row r="869" spans="1:8" x14ac:dyDescent="0.25">
      <c r="A869" s="139"/>
      <c r="B869" s="299">
        <v>867</v>
      </c>
      <c r="C869" s="137"/>
      <c r="D869" s="476"/>
      <c r="E869" s="476"/>
      <c r="F869" s="476"/>
      <c r="G869" s="476"/>
      <c r="H869" s="203"/>
    </row>
    <row r="870" spans="1:8" x14ac:dyDescent="0.25">
      <c r="A870" s="139"/>
      <c r="B870" s="299">
        <v>868</v>
      </c>
      <c r="C870" s="137"/>
      <c r="D870" s="476"/>
      <c r="E870" s="476"/>
      <c r="F870" s="476"/>
      <c r="G870" s="476"/>
      <c r="H870" s="203"/>
    </row>
    <row r="871" spans="1:8" x14ac:dyDescent="0.25">
      <c r="A871" s="139"/>
      <c r="B871" s="299">
        <v>869</v>
      </c>
      <c r="C871" s="137"/>
      <c r="D871" s="476"/>
      <c r="E871" s="476"/>
      <c r="F871" s="476"/>
      <c r="G871" s="476"/>
      <c r="H871" s="203"/>
    </row>
    <row r="872" spans="1:8" x14ac:dyDescent="0.25">
      <c r="A872" s="139"/>
      <c r="B872" s="299">
        <v>870</v>
      </c>
      <c r="C872" s="137"/>
      <c r="D872" s="476"/>
      <c r="E872" s="476"/>
      <c r="F872" s="476"/>
      <c r="G872" s="476"/>
      <c r="H872" s="203"/>
    </row>
    <row r="873" spans="1:8" x14ac:dyDescent="0.25">
      <c r="A873" s="139"/>
      <c r="B873" s="299">
        <v>871</v>
      </c>
      <c r="C873" s="137"/>
      <c r="D873" s="476"/>
      <c r="E873" s="476"/>
      <c r="F873" s="476"/>
      <c r="G873" s="476"/>
      <c r="H873" s="203"/>
    </row>
    <row r="874" spans="1:8" x14ac:dyDescent="0.25">
      <c r="A874" s="139"/>
      <c r="B874" s="299">
        <v>872</v>
      </c>
      <c r="C874" s="137"/>
      <c r="D874" s="476"/>
      <c r="E874" s="476"/>
      <c r="F874" s="476"/>
      <c r="G874" s="476"/>
      <c r="H874" s="203"/>
    </row>
    <row r="875" spans="1:8" x14ac:dyDescent="0.25">
      <c r="A875" s="139"/>
      <c r="B875" s="299">
        <v>873</v>
      </c>
      <c r="C875" s="137"/>
      <c r="D875" s="476"/>
      <c r="E875" s="476"/>
      <c r="F875" s="476"/>
      <c r="G875" s="476"/>
      <c r="H875" s="203"/>
    </row>
    <row r="876" spans="1:8" x14ac:dyDescent="0.25">
      <c r="A876" s="139"/>
      <c r="B876" s="299">
        <v>874</v>
      </c>
      <c r="C876" s="137"/>
      <c r="D876" s="476"/>
      <c r="E876" s="476"/>
      <c r="F876" s="476"/>
      <c r="G876" s="476"/>
      <c r="H876" s="203"/>
    </row>
    <row r="877" spans="1:8" x14ac:dyDescent="0.25">
      <c r="A877" s="139"/>
      <c r="B877" s="299">
        <v>875</v>
      </c>
      <c r="C877" s="137"/>
      <c r="D877" s="476"/>
      <c r="E877" s="476"/>
      <c r="F877" s="476"/>
      <c r="G877" s="476"/>
      <c r="H877" s="203"/>
    </row>
    <row r="878" spans="1:8" x14ac:dyDescent="0.25">
      <c r="A878" s="139"/>
      <c r="B878" s="299">
        <v>876</v>
      </c>
      <c r="C878" s="137"/>
      <c r="D878" s="476"/>
      <c r="E878" s="476"/>
      <c r="F878" s="476"/>
      <c r="G878" s="476"/>
      <c r="H878" s="203"/>
    </row>
    <row r="879" spans="1:8" x14ac:dyDescent="0.25">
      <c r="A879" s="139"/>
      <c r="B879" s="299">
        <v>877</v>
      </c>
      <c r="C879" s="137"/>
      <c r="D879" s="476"/>
      <c r="E879" s="476"/>
      <c r="F879" s="476"/>
      <c r="G879" s="476"/>
      <c r="H879" s="203"/>
    </row>
    <row r="880" spans="1:8" x14ac:dyDescent="0.25">
      <c r="A880" s="139"/>
      <c r="B880" s="299">
        <v>878</v>
      </c>
      <c r="C880" s="137"/>
      <c r="D880" s="476"/>
      <c r="E880" s="476"/>
      <c r="F880" s="476"/>
      <c r="G880" s="476"/>
      <c r="H880" s="203"/>
    </row>
    <row r="881" spans="1:8" x14ac:dyDescent="0.25">
      <c r="A881" s="139"/>
      <c r="B881" s="299">
        <v>879</v>
      </c>
      <c r="C881" s="137"/>
      <c r="D881" s="476"/>
      <c r="E881" s="476"/>
      <c r="F881" s="476"/>
      <c r="G881" s="476"/>
      <c r="H881" s="203"/>
    </row>
    <row r="882" spans="1:8" x14ac:dyDescent="0.25">
      <c r="A882" s="139"/>
      <c r="B882" s="299">
        <v>880</v>
      </c>
      <c r="C882" s="137"/>
      <c r="D882" s="476"/>
      <c r="E882" s="476"/>
      <c r="F882" s="476"/>
      <c r="G882" s="476"/>
      <c r="H882" s="203"/>
    </row>
    <row r="883" spans="1:8" x14ac:dyDescent="0.25">
      <c r="A883" s="139"/>
      <c r="B883" s="299">
        <v>881</v>
      </c>
      <c r="C883" s="137"/>
      <c r="D883" s="476"/>
      <c r="E883" s="476"/>
      <c r="F883" s="476"/>
      <c r="G883" s="476"/>
      <c r="H883" s="203"/>
    </row>
    <row r="884" spans="1:8" x14ac:dyDescent="0.25">
      <c r="A884" s="139"/>
      <c r="B884" s="299">
        <v>882</v>
      </c>
      <c r="C884" s="137"/>
      <c r="D884" s="476"/>
      <c r="E884" s="476"/>
      <c r="F884" s="476"/>
      <c r="G884" s="476"/>
      <c r="H884" s="203"/>
    </row>
    <row r="885" spans="1:8" x14ac:dyDescent="0.25">
      <c r="A885" s="139"/>
      <c r="B885" s="299">
        <v>883</v>
      </c>
      <c r="C885" s="137"/>
      <c r="D885" s="476"/>
      <c r="E885" s="476"/>
      <c r="F885" s="476"/>
      <c r="G885" s="476"/>
      <c r="H885" s="203"/>
    </row>
    <row r="886" spans="1:8" x14ac:dyDescent="0.25">
      <c r="A886" s="139"/>
      <c r="B886" s="299">
        <v>884</v>
      </c>
      <c r="C886" s="137"/>
      <c r="D886" s="476"/>
      <c r="E886" s="476"/>
      <c r="F886" s="476"/>
      <c r="G886" s="476"/>
      <c r="H886" s="203"/>
    </row>
    <row r="887" spans="1:8" x14ac:dyDescent="0.25">
      <c r="A887" s="139"/>
      <c r="B887" s="299">
        <v>885</v>
      </c>
      <c r="C887" s="137"/>
      <c r="D887" s="476"/>
      <c r="E887" s="476"/>
      <c r="F887" s="476"/>
      <c r="G887" s="476"/>
      <c r="H887" s="203"/>
    </row>
    <row r="888" spans="1:8" x14ac:dyDescent="0.25">
      <c r="A888" s="139"/>
      <c r="B888" s="299">
        <v>886</v>
      </c>
      <c r="C888" s="137"/>
      <c r="D888" s="476"/>
      <c r="E888" s="476"/>
      <c r="F888" s="476"/>
      <c r="G888" s="476"/>
      <c r="H888" s="203"/>
    </row>
    <row r="889" spans="1:8" x14ac:dyDescent="0.25">
      <c r="A889" s="139"/>
      <c r="B889" s="299">
        <v>887</v>
      </c>
      <c r="C889" s="137"/>
      <c r="D889" s="476"/>
      <c r="E889" s="476"/>
      <c r="F889" s="476"/>
      <c r="G889" s="476"/>
      <c r="H889" s="203"/>
    </row>
    <row r="890" spans="1:8" x14ac:dyDescent="0.25">
      <c r="A890" s="139"/>
      <c r="B890" s="299">
        <v>888</v>
      </c>
      <c r="C890" s="137"/>
      <c r="D890" s="476"/>
      <c r="E890" s="476"/>
      <c r="F890" s="476"/>
      <c r="G890" s="476"/>
      <c r="H890" s="203"/>
    </row>
    <row r="891" spans="1:8" x14ac:dyDescent="0.25">
      <c r="A891" s="139"/>
      <c r="B891" s="299">
        <v>889</v>
      </c>
      <c r="C891" s="137"/>
      <c r="D891" s="476"/>
      <c r="E891" s="476"/>
      <c r="F891" s="476"/>
      <c r="G891" s="476"/>
      <c r="H891" s="203"/>
    </row>
    <row r="892" spans="1:8" x14ac:dyDescent="0.25">
      <c r="A892" s="139"/>
      <c r="B892" s="299">
        <v>890</v>
      </c>
      <c r="C892" s="137"/>
      <c r="D892" s="476"/>
      <c r="E892" s="476"/>
      <c r="F892" s="476"/>
      <c r="G892" s="476"/>
      <c r="H892" s="203"/>
    </row>
    <row r="893" spans="1:8" x14ac:dyDescent="0.25">
      <c r="A893" s="139"/>
      <c r="B893" s="299">
        <v>891</v>
      </c>
      <c r="C893" s="137"/>
      <c r="D893" s="476"/>
      <c r="E893" s="476"/>
      <c r="F893" s="476"/>
      <c r="G893" s="476"/>
      <c r="H893" s="203"/>
    </row>
    <row r="894" spans="1:8" x14ac:dyDescent="0.25">
      <c r="A894" s="139"/>
      <c r="B894" s="299">
        <v>892</v>
      </c>
      <c r="C894" s="137"/>
      <c r="D894" s="476"/>
      <c r="E894" s="476"/>
      <c r="F894" s="476"/>
      <c r="G894" s="476"/>
      <c r="H894" s="203"/>
    </row>
    <row r="895" spans="1:8" x14ac:dyDescent="0.25">
      <c r="A895" s="139"/>
      <c r="B895" s="299">
        <v>893</v>
      </c>
      <c r="C895" s="137"/>
      <c r="D895" s="476"/>
      <c r="E895" s="476"/>
      <c r="F895" s="476"/>
      <c r="G895" s="476"/>
      <c r="H895" s="203"/>
    </row>
    <row r="896" spans="1:8" x14ac:dyDescent="0.25">
      <c r="A896" s="139"/>
      <c r="B896" s="299">
        <v>894</v>
      </c>
      <c r="C896" s="137"/>
      <c r="D896" s="476"/>
      <c r="E896" s="476"/>
      <c r="F896" s="476"/>
      <c r="G896" s="476"/>
      <c r="H896" s="203"/>
    </row>
    <row r="897" spans="1:8" x14ac:dyDescent="0.25">
      <c r="A897" s="139"/>
      <c r="B897" s="299">
        <v>895</v>
      </c>
      <c r="C897" s="137"/>
      <c r="D897" s="476"/>
      <c r="E897" s="476"/>
      <c r="F897" s="476"/>
      <c r="G897" s="476"/>
      <c r="H897" s="203"/>
    </row>
    <row r="898" spans="1:8" x14ac:dyDescent="0.25">
      <c r="A898" s="139"/>
      <c r="B898" s="299">
        <v>896</v>
      </c>
      <c r="C898" s="137"/>
      <c r="D898" s="476"/>
      <c r="E898" s="476"/>
      <c r="F898" s="476"/>
      <c r="G898" s="476"/>
      <c r="H898" s="203"/>
    </row>
    <row r="899" spans="1:8" x14ac:dyDescent="0.25">
      <c r="A899" s="139"/>
      <c r="B899" s="299">
        <v>897</v>
      </c>
      <c r="C899" s="137"/>
      <c r="D899" s="476"/>
      <c r="E899" s="476"/>
      <c r="F899" s="476"/>
      <c r="G899" s="476"/>
      <c r="H899" s="203"/>
    </row>
    <row r="900" spans="1:8" x14ac:dyDescent="0.25">
      <c r="A900" s="139"/>
      <c r="B900" s="299">
        <v>898</v>
      </c>
      <c r="C900" s="137"/>
      <c r="D900" s="476"/>
      <c r="E900" s="476"/>
      <c r="F900" s="476"/>
      <c r="G900" s="476"/>
      <c r="H900" s="203"/>
    </row>
    <row r="901" spans="1:8" x14ac:dyDescent="0.25">
      <c r="A901" s="139"/>
      <c r="B901" s="299">
        <v>899</v>
      </c>
      <c r="C901" s="137"/>
      <c r="D901" s="476"/>
      <c r="E901" s="476"/>
      <c r="F901" s="476"/>
      <c r="G901" s="476"/>
      <c r="H901" s="203"/>
    </row>
    <row r="902" spans="1:8" x14ac:dyDescent="0.25">
      <c r="A902" s="139"/>
      <c r="B902" s="299">
        <v>900</v>
      </c>
      <c r="C902" s="137"/>
      <c r="D902" s="476"/>
      <c r="E902" s="476"/>
      <c r="F902" s="476"/>
      <c r="G902" s="476"/>
      <c r="H902" s="203"/>
    </row>
    <row r="903" spans="1:8" x14ac:dyDescent="0.25">
      <c r="A903" s="139"/>
      <c r="B903" s="299">
        <v>901</v>
      </c>
      <c r="C903" s="137"/>
      <c r="D903" s="476"/>
      <c r="E903" s="476"/>
      <c r="F903" s="476"/>
      <c r="G903" s="476"/>
      <c r="H903" s="203"/>
    </row>
    <row r="904" spans="1:8" x14ac:dyDescent="0.25">
      <c r="A904" s="139"/>
      <c r="B904" s="299">
        <v>902</v>
      </c>
      <c r="C904" s="137"/>
      <c r="D904" s="476"/>
      <c r="E904" s="476"/>
      <c r="F904" s="476"/>
      <c r="G904" s="476"/>
      <c r="H904" s="203"/>
    </row>
    <row r="905" spans="1:8" x14ac:dyDescent="0.25">
      <c r="A905" s="139"/>
      <c r="B905" s="299">
        <v>903</v>
      </c>
      <c r="C905" s="137"/>
      <c r="D905" s="476"/>
      <c r="E905" s="476"/>
      <c r="F905" s="476"/>
      <c r="G905" s="476"/>
      <c r="H905" s="203"/>
    </row>
    <row r="906" spans="1:8" x14ac:dyDescent="0.25">
      <c r="A906" s="139"/>
      <c r="B906" s="299">
        <v>904</v>
      </c>
      <c r="C906" s="137"/>
      <c r="D906" s="476"/>
      <c r="E906" s="476"/>
      <c r="F906" s="476"/>
      <c r="G906" s="476"/>
      <c r="H906" s="203"/>
    </row>
    <row r="907" spans="1:8" x14ac:dyDescent="0.25">
      <c r="A907" s="139"/>
      <c r="B907" s="299">
        <v>905</v>
      </c>
      <c r="C907" s="137"/>
      <c r="D907" s="476"/>
      <c r="E907" s="476"/>
      <c r="F907" s="476"/>
      <c r="G907" s="476"/>
      <c r="H907" s="203"/>
    </row>
    <row r="908" spans="1:8" x14ac:dyDescent="0.25">
      <c r="A908" s="139"/>
      <c r="B908" s="299">
        <v>906</v>
      </c>
      <c r="C908" s="137"/>
      <c r="D908" s="476"/>
      <c r="E908" s="476"/>
      <c r="F908" s="476"/>
      <c r="G908" s="476"/>
      <c r="H908" s="203"/>
    </row>
    <row r="909" spans="1:8" x14ac:dyDescent="0.25">
      <c r="A909" s="139"/>
      <c r="B909" s="299">
        <v>907</v>
      </c>
      <c r="C909" s="137"/>
      <c r="D909" s="476"/>
      <c r="E909" s="476"/>
      <c r="F909" s="476"/>
      <c r="G909" s="476"/>
      <c r="H909" s="203"/>
    </row>
    <row r="910" spans="1:8" x14ac:dyDescent="0.25">
      <c r="A910" s="139"/>
      <c r="B910" s="299">
        <v>908</v>
      </c>
      <c r="C910" s="137"/>
      <c r="D910" s="476"/>
      <c r="E910" s="476"/>
      <c r="F910" s="476"/>
      <c r="G910" s="476"/>
      <c r="H910" s="203"/>
    </row>
    <row r="911" spans="1:8" x14ac:dyDescent="0.25">
      <c r="A911" s="139"/>
      <c r="B911" s="299">
        <v>909</v>
      </c>
      <c r="C911" s="137"/>
      <c r="D911" s="476"/>
      <c r="E911" s="476"/>
      <c r="F911" s="476"/>
      <c r="G911" s="476"/>
      <c r="H911" s="203"/>
    </row>
    <row r="912" spans="1:8" x14ac:dyDescent="0.25">
      <c r="A912" s="139"/>
      <c r="B912" s="299">
        <v>910</v>
      </c>
      <c r="C912" s="137"/>
      <c r="D912" s="476"/>
      <c r="E912" s="476"/>
      <c r="F912" s="476"/>
      <c r="G912" s="476"/>
      <c r="H912" s="203"/>
    </row>
    <row r="913" spans="1:8" x14ac:dyDescent="0.25">
      <c r="A913" s="139"/>
      <c r="B913" s="299">
        <v>911</v>
      </c>
      <c r="C913" s="137"/>
      <c r="D913" s="476"/>
      <c r="E913" s="476"/>
      <c r="F913" s="476"/>
      <c r="G913" s="476"/>
      <c r="H913" s="203"/>
    </row>
    <row r="914" spans="1:8" x14ac:dyDescent="0.25">
      <c r="A914" s="139"/>
      <c r="B914" s="299">
        <v>912</v>
      </c>
      <c r="C914" s="137"/>
      <c r="D914" s="476"/>
      <c r="E914" s="476"/>
      <c r="F914" s="476"/>
      <c r="G914" s="476"/>
      <c r="H914" s="203"/>
    </row>
    <row r="915" spans="1:8" x14ac:dyDescent="0.25">
      <c r="A915" s="139"/>
      <c r="B915" s="299">
        <v>913</v>
      </c>
      <c r="C915" s="137"/>
      <c r="D915" s="476"/>
      <c r="E915" s="476"/>
      <c r="F915" s="476"/>
      <c r="G915" s="476"/>
      <c r="H915" s="203"/>
    </row>
    <row r="916" spans="1:8" x14ac:dyDescent="0.25">
      <c r="A916" s="139"/>
      <c r="B916" s="299">
        <v>914</v>
      </c>
      <c r="C916" s="137"/>
      <c r="D916" s="476"/>
      <c r="E916" s="476"/>
      <c r="F916" s="476"/>
      <c r="G916" s="476"/>
      <c r="H916" s="203"/>
    </row>
    <row r="917" spans="1:8" x14ac:dyDescent="0.25">
      <c r="A917" s="139"/>
      <c r="B917" s="299">
        <v>915</v>
      </c>
      <c r="C917" s="137"/>
      <c r="D917" s="476"/>
      <c r="E917" s="476"/>
      <c r="F917" s="476"/>
      <c r="G917" s="476"/>
      <c r="H917" s="203"/>
    </row>
    <row r="918" spans="1:8" x14ac:dyDescent="0.25">
      <c r="A918" s="139"/>
      <c r="B918" s="299">
        <v>916</v>
      </c>
      <c r="C918" s="137"/>
      <c r="D918" s="476"/>
      <c r="E918" s="476"/>
      <c r="F918" s="476"/>
      <c r="G918" s="476"/>
      <c r="H918" s="203"/>
    </row>
    <row r="919" spans="1:8" x14ac:dyDescent="0.25">
      <c r="A919" s="139"/>
      <c r="B919" s="299">
        <v>917</v>
      </c>
      <c r="C919" s="137"/>
      <c r="D919" s="476"/>
      <c r="E919" s="476"/>
      <c r="F919" s="476"/>
      <c r="G919" s="476"/>
      <c r="H919" s="203"/>
    </row>
    <row r="920" spans="1:8" x14ac:dyDescent="0.25">
      <c r="A920" s="139"/>
      <c r="B920" s="299">
        <v>918</v>
      </c>
      <c r="C920" s="137"/>
      <c r="D920" s="476"/>
      <c r="E920" s="476"/>
      <c r="F920" s="476"/>
      <c r="G920" s="476"/>
      <c r="H920" s="203"/>
    </row>
    <row r="921" spans="1:8" x14ac:dyDescent="0.25">
      <c r="A921" s="139"/>
      <c r="B921" s="299">
        <v>919</v>
      </c>
      <c r="C921" s="137"/>
      <c r="D921" s="476"/>
      <c r="E921" s="476"/>
      <c r="F921" s="476"/>
      <c r="G921" s="476"/>
      <c r="H921" s="203"/>
    </row>
    <row r="922" spans="1:8" x14ac:dyDescent="0.25">
      <c r="A922" s="139"/>
      <c r="B922" s="299">
        <v>920</v>
      </c>
      <c r="C922" s="137"/>
      <c r="D922" s="476"/>
      <c r="E922" s="476"/>
      <c r="F922" s="476"/>
      <c r="G922" s="476"/>
      <c r="H922" s="203"/>
    </row>
    <row r="923" spans="1:8" x14ac:dyDescent="0.25">
      <c r="A923" s="139"/>
      <c r="B923" s="299">
        <v>921</v>
      </c>
      <c r="C923" s="137"/>
      <c r="D923" s="476"/>
      <c r="E923" s="476"/>
      <c r="F923" s="476"/>
      <c r="G923" s="476"/>
      <c r="H923" s="203"/>
    </row>
    <row r="924" spans="1:8" x14ac:dyDescent="0.25">
      <c r="A924" s="139"/>
      <c r="B924" s="299">
        <v>922</v>
      </c>
      <c r="C924" s="137"/>
      <c r="D924" s="476"/>
      <c r="E924" s="476"/>
      <c r="F924" s="476"/>
      <c r="G924" s="476"/>
      <c r="H924" s="203"/>
    </row>
    <row r="925" spans="1:8" x14ac:dyDescent="0.25">
      <c r="A925" s="139"/>
      <c r="B925" s="299">
        <v>923</v>
      </c>
      <c r="C925" s="137"/>
      <c r="D925" s="476"/>
      <c r="E925" s="476"/>
      <c r="F925" s="476"/>
      <c r="G925" s="476"/>
      <c r="H925" s="203"/>
    </row>
    <row r="926" spans="1:8" x14ac:dyDescent="0.25">
      <c r="A926" s="139"/>
      <c r="B926" s="299">
        <v>924</v>
      </c>
      <c r="C926" s="137"/>
      <c r="D926" s="476"/>
      <c r="E926" s="476"/>
      <c r="F926" s="476"/>
      <c r="G926" s="476"/>
      <c r="H926" s="203"/>
    </row>
    <row r="927" spans="1:8" x14ac:dyDescent="0.25">
      <c r="A927" s="139"/>
      <c r="B927" s="299">
        <v>925</v>
      </c>
      <c r="C927" s="137"/>
      <c r="D927" s="476"/>
      <c r="E927" s="476"/>
      <c r="F927" s="476"/>
      <c r="G927" s="476"/>
      <c r="H927" s="203"/>
    </row>
    <row r="928" spans="1:8" x14ac:dyDescent="0.25">
      <c r="A928" s="139"/>
      <c r="B928" s="299">
        <v>926</v>
      </c>
      <c r="C928" s="137"/>
      <c r="D928" s="476"/>
      <c r="E928" s="476"/>
      <c r="F928" s="476"/>
      <c r="G928" s="476"/>
      <c r="H928" s="203"/>
    </row>
    <row r="929" spans="1:8" x14ac:dyDescent="0.25">
      <c r="A929" s="139"/>
      <c r="B929" s="299">
        <v>927</v>
      </c>
      <c r="C929" s="137"/>
      <c r="D929" s="476"/>
      <c r="E929" s="476"/>
      <c r="F929" s="476"/>
      <c r="G929" s="476"/>
      <c r="H929" s="203"/>
    </row>
    <row r="930" spans="1:8" x14ac:dyDescent="0.25">
      <c r="A930" s="139"/>
      <c r="B930" s="299">
        <v>928</v>
      </c>
      <c r="C930" s="137"/>
      <c r="D930" s="476"/>
      <c r="E930" s="476"/>
      <c r="F930" s="476"/>
      <c r="G930" s="476"/>
      <c r="H930" s="203"/>
    </row>
    <row r="931" spans="1:8" x14ac:dyDescent="0.25">
      <c r="A931" s="139"/>
      <c r="B931" s="299">
        <v>929</v>
      </c>
      <c r="C931" s="137"/>
      <c r="D931" s="476"/>
      <c r="E931" s="476"/>
      <c r="F931" s="476"/>
      <c r="G931" s="476"/>
      <c r="H931" s="203"/>
    </row>
    <row r="932" spans="1:8" x14ac:dyDescent="0.25">
      <c r="A932" s="139"/>
      <c r="B932" s="299">
        <v>930</v>
      </c>
      <c r="C932" s="137"/>
      <c r="D932" s="476"/>
      <c r="E932" s="476"/>
      <c r="F932" s="476"/>
      <c r="G932" s="476"/>
      <c r="H932" s="203"/>
    </row>
    <row r="933" spans="1:8" x14ac:dyDescent="0.25">
      <c r="A933" s="139"/>
      <c r="B933" s="299">
        <v>931</v>
      </c>
      <c r="C933" s="137"/>
      <c r="D933" s="476"/>
      <c r="E933" s="476"/>
      <c r="F933" s="476"/>
      <c r="G933" s="476"/>
      <c r="H933" s="203"/>
    </row>
    <row r="934" spans="1:8" x14ac:dyDescent="0.25">
      <c r="A934" s="139"/>
      <c r="B934" s="299">
        <v>932</v>
      </c>
      <c r="C934" s="137"/>
      <c r="D934" s="476"/>
      <c r="E934" s="476"/>
      <c r="F934" s="476"/>
      <c r="G934" s="476"/>
      <c r="H934" s="203"/>
    </row>
    <row r="935" spans="1:8" x14ac:dyDescent="0.25">
      <c r="A935" s="139"/>
      <c r="B935" s="299">
        <v>933</v>
      </c>
      <c r="C935" s="137"/>
      <c r="D935" s="476"/>
      <c r="E935" s="476"/>
      <c r="F935" s="476"/>
      <c r="G935" s="476"/>
      <c r="H935" s="203"/>
    </row>
    <row r="936" spans="1:8" x14ac:dyDescent="0.25">
      <c r="A936" s="139"/>
      <c r="B936" s="299">
        <v>934</v>
      </c>
      <c r="C936" s="137"/>
      <c r="D936" s="476"/>
      <c r="E936" s="476"/>
      <c r="F936" s="476"/>
      <c r="G936" s="476"/>
      <c r="H936" s="203"/>
    </row>
    <row r="937" spans="1:8" x14ac:dyDescent="0.25">
      <c r="A937" s="139"/>
      <c r="B937" s="299">
        <v>935</v>
      </c>
      <c r="C937" s="137"/>
      <c r="D937" s="476"/>
      <c r="E937" s="476"/>
      <c r="F937" s="476"/>
      <c r="G937" s="476"/>
      <c r="H937" s="203"/>
    </row>
    <row r="938" spans="1:8" x14ac:dyDescent="0.25">
      <c r="A938" s="139"/>
      <c r="B938" s="299">
        <v>936</v>
      </c>
      <c r="C938" s="137"/>
      <c r="D938" s="476"/>
      <c r="E938" s="476"/>
      <c r="F938" s="476"/>
      <c r="G938" s="476"/>
      <c r="H938" s="203"/>
    </row>
    <row r="939" spans="1:8" x14ac:dyDescent="0.25">
      <c r="A939" s="139"/>
      <c r="B939" s="299">
        <v>937</v>
      </c>
      <c r="C939" s="137"/>
      <c r="D939" s="476"/>
      <c r="E939" s="476"/>
      <c r="F939" s="476"/>
      <c r="G939" s="476"/>
      <c r="H939" s="203"/>
    </row>
    <row r="940" spans="1:8" x14ac:dyDescent="0.25">
      <c r="A940" s="139"/>
      <c r="B940" s="299">
        <v>938</v>
      </c>
      <c r="C940" s="137"/>
      <c r="D940" s="476"/>
      <c r="E940" s="476"/>
      <c r="F940" s="476"/>
      <c r="G940" s="476"/>
      <c r="H940" s="203"/>
    </row>
    <row r="941" spans="1:8" x14ac:dyDescent="0.25">
      <c r="A941" s="139"/>
      <c r="B941" s="299">
        <v>939</v>
      </c>
      <c r="C941" s="137"/>
      <c r="D941" s="476"/>
      <c r="E941" s="476"/>
      <c r="F941" s="476"/>
      <c r="G941" s="476"/>
      <c r="H941" s="203"/>
    </row>
    <row r="942" spans="1:8" x14ac:dyDescent="0.25">
      <c r="A942" s="139"/>
      <c r="B942" s="299">
        <v>940</v>
      </c>
      <c r="C942" s="137"/>
      <c r="D942" s="476"/>
      <c r="E942" s="476"/>
      <c r="F942" s="476"/>
      <c r="G942" s="476"/>
      <c r="H942" s="203"/>
    </row>
    <row r="943" spans="1:8" x14ac:dyDescent="0.25">
      <c r="A943" s="139"/>
      <c r="B943" s="299">
        <v>941</v>
      </c>
      <c r="C943" s="137"/>
      <c r="D943" s="476"/>
      <c r="E943" s="476"/>
      <c r="F943" s="476"/>
      <c r="G943" s="476"/>
      <c r="H943" s="203"/>
    </row>
    <row r="944" spans="1:8" x14ac:dyDescent="0.25">
      <c r="A944" s="139"/>
      <c r="B944" s="299">
        <v>942</v>
      </c>
      <c r="C944" s="137"/>
      <c r="D944" s="476"/>
      <c r="E944" s="476"/>
      <c r="F944" s="476"/>
      <c r="G944" s="476"/>
      <c r="H944" s="203"/>
    </row>
    <row r="945" spans="1:8" x14ac:dyDescent="0.25">
      <c r="A945" s="139"/>
      <c r="B945" s="299">
        <v>943</v>
      </c>
      <c r="C945" s="137"/>
      <c r="D945" s="476"/>
      <c r="E945" s="476"/>
      <c r="F945" s="476"/>
      <c r="G945" s="476"/>
      <c r="H945" s="203"/>
    </row>
    <row r="946" spans="1:8" x14ac:dyDescent="0.25">
      <c r="A946" s="139"/>
      <c r="B946" s="299">
        <v>944</v>
      </c>
      <c r="C946" s="137"/>
      <c r="D946" s="476"/>
      <c r="E946" s="476"/>
      <c r="F946" s="476"/>
      <c r="G946" s="476"/>
      <c r="H946" s="203"/>
    </row>
    <row r="947" spans="1:8" x14ac:dyDescent="0.25">
      <c r="A947" s="139"/>
      <c r="B947" s="299">
        <v>945</v>
      </c>
      <c r="C947" s="137"/>
      <c r="D947" s="476"/>
      <c r="E947" s="476"/>
      <c r="F947" s="476"/>
      <c r="G947" s="476"/>
      <c r="H947" s="203"/>
    </row>
    <row r="948" spans="1:8" x14ac:dyDescent="0.25">
      <c r="A948" s="139"/>
      <c r="B948" s="299">
        <v>946</v>
      </c>
      <c r="C948" s="137"/>
      <c r="D948" s="476"/>
      <c r="E948" s="476"/>
      <c r="F948" s="476"/>
      <c r="G948" s="476"/>
      <c r="H948" s="203"/>
    </row>
    <row r="949" spans="1:8" x14ac:dyDescent="0.25">
      <c r="A949" s="139"/>
      <c r="B949" s="299">
        <v>947</v>
      </c>
      <c r="C949" s="137"/>
      <c r="D949" s="476"/>
      <c r="E949" s="476"/>
      <c r="F949" s="476"/>
      <c r="G949" s="476"/>
      <c r="H949" s="203"/>
    </row>
    <row r="950" spans="1:8" x14ac:dyDescent="0.25">
      <c r="A950" s="139"/>
      <c r="B950" s="299">
        <v>948</v>
      </c>
      <c r="C950" s="137"/>
      <c r="D950" s="476"/>
      <c r="E950" s="476"/>
      <c r="F950" s="476"/>
      <c r="G950" s="476"/>
      <c r="H950" s="203"/>
    </row>
    <row r="951" spans="1:8" x14ac:dyDescent="0.25">
      <c r="A951" s="139"/>
      <c r="B951" s="299">
        <v>949</v>
      </c>
      <c r="C951" s="137"/>
      <c r="D951" s="476"/>
      <c r="E951" s="476"/>
      <c r="F951" s="476"/>
      <c r="G951" s="476"/>
      <c r="H951" s="203"/>
    </row>
    <row r="952" spans="1:8" x14ac:dyDescent="0.25">
      <c r="A952" s="139"/>
      <c r="B952" s="299">
        <v>950</v>
      </c>
      <c r="C952" s="137"/>
      <c r="D952" s="476"/>
      <c r="E952" s="476"/>
      <c r="F952" s="476"/>
      <c r="G952" s="476"/>
      <c r="H952" s="203"/>
    </row>
    <row r="953" spans="1:8" x14ac:dyDescent="0.25">
      <c r="A953" s="139"/>
      <c r="B953" s="299">
        <v>951</v>
      </c>
      <c r="C953" s="137"/>
      <c r="D953" s="476"/>
      <c r="E953" s="476"/>
      <c r="F953" s="476"/>
      <c r="G953" s="476"/>
      <c r="H953" s="203"/>
    </row>
    <row r="954" spans="1:8" x14ac:dyDescent="0.25">
      <c r="A954" s="139"/>
      <c r="B954" s="299">
        <v>952</v>
      </c>
      <c r="C954" s="137"/>
      <c r="D954" s="476"/>
      <c r="E954" s="476"/>
      <c r="F954" s="476"/>
      <c r="G954" s="476"/>
      <c r="H954" s="203"/>
    </row>
    <row r="955" spans="1:8" x14ac:dyDescent="0.25">
      <c r="A955" s="139"/>
      <c r="B955" s="299">
        <v>953</v>
      </c>
      <c r="C955" s="137"/>
      <c r="D955" s="476"/>
      <c r="E955" s="476"/>
      <c r="F955" s="476"/>
      <c r="G955" s="476"/>
      <c r="H955" s="203"/>
    </row>
    <row r="956" spans="1:8" x14ac:dyDescent="0.25">
      <c r="A956" s="139"/>
      <c r="B956" s="299">
        <v>954</v>
      </c>
      <c r="C956" s="137"/>
      <c r="D956" s="476"/>
      <c r="E956" s="476"/>
      <c r="F956" s="476"/>
      <c r="G956" s="476"/>
      <c r="H956" s="203"/>
    </row>
    <row r="957" spans="1:8" x14ac:dyDescent="0.25">
      <c r="A957" s="139"/>
      <c r="B957" s="299">
        <v>955</v>
      </c>
      <c r="C957" s="137"/>
      <c r="D957" s="476"/>
      <c r="E957" s="476"/>
      <c r="F957" s="476"/>
      <c r="G957" s="476"/>
      <c r="H957" s="203"/>
    </row>
    <row r="958" spans="1:8" x14ac:dyDescent="0.25">
      <c r="A958" s="139"/>
      <c r="B958" s="299">
        <v>956</v>
      </c>
      <c r="C958" s="137"/>
      <c r="D958" s="476"/>
      <c r="E958" s="476"/>
      <c r="F958" s="476"/>
      <c r="G958" s="476"/>
      <c r="H958" s="203"/>
    </row>
    <row r="959" spans="1:8" x14ac:dyDescent="0.25">
      <c r="A959" s="139"/>
      <c r="B959" s="299">
        <v>957</v>
      </c>
      <c r="C959" s="137"/>
      <c r="D959" s="476"/>
      <c r="E959" s="476"/>
      <c r="F959" s="476"/>
      <c r="G959" s="476"/>
      <c r="H959" s="203"/>
    </row>
    <row r="960" spans="1:8" x14ac:dyDescent="0.25">
      <c r="A960" s="139"/>
      <c r="B960" s="299">
        <v>958</v>
      </c>
      <c r="C960" s="137"/>
      <c r="D960" s="476"/>
      <c r="E960" s="476"/>
      <c r="F960" s="476"/>
      <c r="G960" s="476"/>
      <c r="H960" s="203"/>
    </row>
    <row r="961" spans="1:8" x14ac:dyDescent="0.25">
      <c r="A961" s="139"/>
      <c r="B961" s="299">
        <v>959</v>
      </c>
      <c r="C961" s="137"/>
      <c r="D961" s="476"/>
      <c r="E961" s="476"/>
      <c r="F961" s="476"/>
      <c r="G961" s="476"/>
      <c r="H961" s="203"/>
    </row>
    <row r="962" spans="1:8" x14ac:dyDescent="0.25">
      <c r="A962" s="139"/>
      <c r="B962" s="299">
        <v>960</v>
      </c>
      <c r="C962" s="137"/>
      <c r="D962" s="476"/>
      <c r="E962" s="476"/>
      <c r="F962" s="476"/>
      <c r="G962" s="476"/>
      <c r="H962" s="203"/>
    </row>
    <row r="963" spans="1:8" x14ac:dyDescent="0.25">
      <c r="A963" s="139"/>
      <c r="B963" s="299">
        <v>961</v>
      </c>
      <c r="C963" s="137"/>
      <c r="D963" s="476"/>
      <c r="E963" s="476"/>
      <c r="F963" s="476"/>
      <c r="G963" s="476"/>
      <c r="H963" s="203"/>
    </row>
    <row r="964" spans="1:8" x14ac:dyDescent="0.25">
      <c r="A964" s="139"/>
      <c r="B964" s="299">
        <v>962</v>
      </c>
      <c r="C964" s="137"/>
      <c r="D964" s="476"/>
      <c r="E964" s="476"/>
      <c r="F964" s="476"/>
      <c r="G964" s="476"/>
      <c r="H964" s="203"/>
    </row>
    <row r="965" spans="1:8" x14ac:dyDescent="0.25">
      <c r="A965" s="139"/>
      <c r="B965" s="299">
        <v>963</v>
      </c>
      <c r="C965" s="137"/>
      <c r="D965" s="476"/>
      <c r="E965" s="476"/>
      <c r="F965" s="476"/>
      <c r="G965" s="476"/>
      <c r="H965" s="203"/>
    </row>
    <row r="966" spans="1:8" x14ac:dyDescent="0.25">
      <c r="A966" s="139"/>
      <c r="B966" s="299">
        <v>964</v>
      </c>
      <c r="C966" s="137"/>
      <c r="D966" s="476"/>
      <c r="E966" s="476"/>
      <c r="F966" s="476"/>
      <c r="G966" s="476"/>
      <c r="H966" s="203"/>
    </row>
    <row r="967" spans="1:8" x14ac:dyDescent="0.25">
      <c r="A967" s="139"/>
      <c r="B967" s="299">
        <v>965</v>
      </c>
      <c r="C967" s="137"/>
      <c r="D967" s="476"/>
      <c r="E967" s="476"/>
      <c r="F967" s="476"/>
      <c r="G967" s="476"/>
      <c r="H967" s="203"/>
    </row>
    <row r="968" spans="1:8" x14ac:dyDescent="0.25">
      <c r="A968" s="139"/>
      <c r="B968" s="299">
        <v>966</v>
      </c>
      <c r="C968" s="137"/>
      <c r="D968" s="476"/>
      <c r="E968" s="476"/>
      <c r="F968" s="476"/>
      <c r="G968" s="476"/>
      <c r="H968" s="203"/>
    </row>
    <row r="969" spans="1:8" x14ac:dyDescent="0.25">
      <c r="A969" s="139"/>
      <c r="B969" s="299">
        <v>967</v>
      </c>
      <c r="C969" s="137"/>
      <c r="D969" s="476"/>
      <c r="E969" s="476"/>
      <c r="F969" s="476"/>
      <c r="G969" s="476"/>
      <c r="H969" s="203"/>
    </row>
    <row r="970" spans="1:8" x14ac:dyDescent="0.25">
      <c r="A970" s="139"/>
      <c r="B970" s="299">
        <v>968</v>
      </c>
      <c r="C970" s="137"/>
      <c r="D970" s="476"/>
      <c r="E970" s="476"/>
      <c r="F970" s="476"/>
      <c r="G970" s="476"/>
      <c r="H970" s="203"/>
    </row>
    <row r="971" spans="1:8" x14ac:dyDescent="0.25">
      <c r="A971" s="139"/>
      <c r="B971" s="299">
        <v>969</v>
      </c>
      <c r="C971" s="137"/>
      <c r="D971" s="476"/>
      <c r="E971" s="476"/>
      <c r="F971" s="476"/>
      <c r="G971" s="476"/>
      <c r="H971" s="203"/>
    </row>
    <row r="972" spans="1:8" x14ac:dyDescent="0.25">
      <c r="A972" s="139"/>
      <c r="B972" s="299">
        <v>970</v>
      </c>
      <c r="C972" s="137"/>
      <c r="D972" s="476"/>
      <c r="E972" s="476"/>
      <c r="F972" s="476"/>
      <c r="G972" s="476"/>
      <c r="H972" s="203"/>
    </row>
    <row r="973" spans="1:8" x14ac:dyDescent="0.25">
      <c r="A973" s="139"/>
      <c r="B973" s="299">
        <v>971</v>
      </c>
      <c r="C973" s="137"/>
      <c r="D973" s="476"/>
      <c r="E973" s="476"/>
      <c r="F973" s="476"/>
      <c r="G973" s="476"/>
      <c r="H973" s="203"/>
    </row>
    <row r="974" spans="1:8" x14ac:dyDescent="0.25">
      <c r="A974" s="139"/>
      <c r="B974" s="299">
        <v>972</v>
      </c>
      <c r="C974" s="137"/>
      <c r="D974" s="476"/>
      <c r="E974" s="476"/>
      <c r="F974" s="476"/>
      <c r="G974" s="476"/>
      <c r="H974" s="203"/>
    </row>
    <row r="975" spans="1:8" x14ac:dyDescent="0.25">
      <c r="A975" s="139"/>
      <c r="B975" s="299">
        <v>973</v>
      </c>
      <c r="C975" s="137"/>
      <c r="D975" s="476"/>
      <c r="E975" s="476"/>
      <c r="F975" s="476"/>
      <c r="G975" s="476"/>
      <c r="H975" s="203"/>
    </row>
    <row r="976" spans="1:8" x14ac:dyDescent="0.25">
      <c r="A976" s="139"/>
      <c r="B976" s="299">
        <v>974</v>
      </c>
      <c r="C976" s="137"/>
      <c r="D976" s="476"/>
      <c r="E976" s="476"/>
      <c r="F976" s="476"/>
      <c r="G976" s="476"/>
      <c r="H976" s="203"/>
    </row>
    <row r="977" spans="1:8" x14ac:dyDescent="0.25">
      <c r="A977" s="139"/>
      <c r="B977" s="299">
        <v>975</v>
      </c>
      <c r="C977" s="137"/>
      <c r="D977" s="476"/>
      <c r="E977" s="476"/>
      <c r="F977" s="476"/>
      <c r="G977" s="476"/>
      <c r="H977" s="203"/>
    </row>
    <row r="978" spans="1:8" x14ac:dyDescent="0.25">
      <c r="A978" s="139"/>
      <c r="B978" s="299">
        <v>976</v>
      </c>
      <c r="C978" s="137"/>
      <c r="D978" s="476"/>
      <c r="E978" s="476"/>
      <c r="F978" s="476"/>
      <c r="G978" s="476"/>
      <c r="H978" s="203"/>
    </row>
    <row r="979" spans="1:8" x14ac:dyDescent="0.25">
      <c r="A979" s="139"/>
      <c r="B979" s="299">
        <v>977</v>
      </c>
      <c r="C979" s="137"/>
      <c r="D979" s="476"/>
      <c r="E979" s="476"/>
      <c r="F979" s="476"/>
      <c r="G979" s="476"/>
      <c r="H979" s="203"/>
    </row>
    <row r="980" spans="1:8" x14ac:dyDescent="0.25">
      <c r="A980" s="139"/>
      <c r="B980" s="299">
        <v>978</v>
      </c>
      <c r="C980" s="137"/>
      <c r="D980" s="476"/>
      <c r="E980" s="476"/>
      <c r="F980" s="476"/>
      <c r="G980" s="476"/>
      <c r="H980" s="203"/>
    </row>
    <row r="981" spans="1:8" x14ac:dyDescent="0.25">
      <c r="A981" s="139"/>
      <c r="B981" s="299">
        <v>979</v>
      </c>
      <c r="C981" s="137"/>
      <c r="D981" s="476"/>
      <c r="E981" s="476"/>
      <c r="F981" s="476"/>
      <c r="G981" s="476"/>
      <c r="H981" s="203"/>
    </row>
    <row r="982" spans="1:8" x14ac:dyDescent="0.25">
      <c r="A982" s="139"/>
      <c r="B982" s="299">
        <v>980</v>
      </c>
      <c r="C982" s="137"/>
      <c r="D982" s="476"/>
      <c r="E982" s="476"/>
      <c r="F982" s="476"/>
      <c r="G982" s="476"/>
      <c r="H982" s="203"/>
    </row>
    <row r="983" spans="1:8" x14ac:dyDescent="0.25">
      <c r="A983" s="139"/>
      <c r="B983" s="299">
        <v>981</v>
      </c>
      <c r="C983" s="137"/>
      <c r="D983" s="476"/>
      <c r="E983" s="476"/>
      <c r="F983" s="476"/>
      <c r="G983" s="476"/>
      <c r="H983" s="203"/>
    </row>
    <row r="984" spans="1:8" x14ac:dyDescent="0.25">
      <c r="A984" s="139"/>
      <c r="B984" s="299">
        <v>982</v>
      </c>
      <c r="C984" s="137"/>
      <c r="D984" s="476"/>
      <c r="E984" s="476"/>
      <c r="F984" s="476"/>
      <c r="G984" s="476"/>
      <c r="H984" s="203"/>
    </row>
    <row r="985" spans="1:8" x14ac:dyDescent="0.25">
      <c r="A985" s="139"/>
      <c r="B985" s="299">
        <v>983</v>
      </c>
      <c r="C985" s="137"/>
      <c r="D985" s="476"/>
      <c r="E985" s="476"/>
      <c r="F985" s="476"/>
      <c r="G985" s="476"/>
      <c r="H985" s="203"/>
    </row>
    <row r="986" spans="1:8" x14ac:dyDescent="0.25">
      <c r="A986" s="139"/>
      <c r="B986" s="299">
        <v>984</v>
      </c>
      <c r="C986" s="137"/>
      <c r="D986" s="476"/>
      <c r="E986" s="476"/>
      <c r="F986" s="476"/>
      <c r="G986" s="476"/>
      <c r="H986" s="203"/>
    </row>
    <row r="987" spans="1:8" x14ac:dyDescent="0.25">
      <c r="A987" s="139"/>
      <c r="B987" s="299">
        <v>985</v>
      </c>
      <c r="C987" s="137"/>
      <c r="D987" s="476"/>
      <c r="E987" s="476"/>
      <c r="F987" s="476"/>
      <c r="G987" s="476"/>
      <c r="H987" s="203"/>
    </row>
    <row r="988" spans="1:8" x14ac:dyDescent="0.25">
      <c r="A988" s="139"/>
      <c r="B988" s="299">
        <v>986</v>
      </c>
      <c r="C988" s="137"/>
      <c r="D988" s="476"/>
      <c r="E988" s="476"/>
      <c r="F988" s="476"/>
      <c r="G988" s="476"/>
      <c r="H988" s="203"/>
    </row>
    <row r="989" spans="1:8" x14ac:dyDescent="0.25">
      <c r="A989" s="139"/>
      <c r="B989" s="299">
        <v>987</v>
      </c>
      <c r="C989" s="137"/>
      <c r="D989" s="476"/>
      <c r="E989" s="476"/>
      <c r="F989" s="476"/>
      <c r="G989" s="476"/>
      <c r="H989" s="203"/>
    </row>
    <row r="990" spans="1:8" x14ac:dyDescent="0.25">
      <c r="A990" s="139"/>
      <c r="B990" s="299">
        <v>988</v>
      </c>
      <c r="C990" s="137"/>
      <c r="D990" s="476"/>
      <c r="E990" s="476"/>
      <c r="F990" s="476"/>
      <c r="G990" s="476"/>
      <c r="H990" s="203"/>
    </row>
    <row r="991" spans="1:8" x14ac:dyDescent="0.25">
      <c r="A991" s="139"/>
      <c r="B991" s="299">
        <v>989</v>
      </c>
      <c r="C991" s="137"/>
      <c r="D991" s="476"/>
      <c r="E991" s="476"/>
      <c r="F991" s="476"/>
      <c r="G991" s="476"/>
      <c r="H991" s="203"/>
    </row>
    <row r="992" spans="1:8" x14ac:dyDescent="0.25">
      <c r="A992" s="139"/>
      <c r="B992" s="299">
        <v>990</v>
      </c>
      <c r="C992" s="137"/>
      <c r="D992" s="476"/>
      <c r="E992" s="476"/>
      <c r="F992" s="476"/>
      <c r="G992" s="476"/>
      <c r="H992" s="203"/>
    </row>
    <row r="993" spans="1:8" x14ac:dyDescent="0.25">
      <c r="A993" s="139"/>
      <c r="B993" s="299">
        <v>991</v>
      </c>
      <c r="C993" s="137"/>
      <c r="D993" s="476"/>
      <c r="E993" s="476"/>
      <c r="F993" s="476"/>
      <c r="G993" s="476"/>
      <c r="H993" s="203"/>
    </row>
    <row r="994" spans="1:8" x14ac:dyDescent="0.25">
      <c r="A994" s="139"/>
      <c r="B994" s="299">
        <v>992</v>
      </c>
      <c r="C994" s="137"/>
      <c r="D994" s="476"/>
      <c r="E994" s="476"/>
      <c r="F994" s="476"/>
      <c r="G994" s="476"/>
      <c r="H994" s="203"/>
    </row>
    <row r="995" spans="1:8" x14ac:dyDescent="0.25">
      <c r="A995" s="139"/>
      <c r="B995" s="299">
        <v>993</v>
      </c>
      <c r="C995" s="137"/>
      <c r="D995" s="476"/>
      <c r="E995" s="476"/>
      <c r="F995" s="476"/>
      <c r="G995" s="476"/>
      <c r="H995" s="203"/>
    </row>
    <row r="996" spans="1:8" x14ac:dyDescent="0.25">
      <c r="A996" s="139"/>
      <c r="B996" s="299">
        <v>994</v>
      </c>
      <c r="C996" s="137"/>
      <c r="D996" s="476"/>
      <c r="E996" s="476"/>
      <c r="F996" s="476"/>
      <c r="G996" s="476"/>
      <c r="H996" s="203"/>
    </row>
    <row r="997" spans="1:8" x14ac:dyDescent="0.25">
      <c r="A997" s="139"/>
      <c r="B997" s="299">
        <v>995</v>
      </c>
      <c r="C997" s="137"/>
      <c r="D997" s="476"/>
      <c r="E997" s="476"/>
      <c r="F997" s="476"/>
      <c r="G997" s="476"/>
      <c r="H997" s="203"/>
    </row>
    <row r="998" spans="1:8" x14ac:dyDescent="0.25">
      <c r="A998" s="139"/>
      <c r="B998" s="299">
        <v>996</v>
      </c>
      <c r="C998" s="137"/>
      <c r="D998" s="476"/>
      <c r="E998" s="476"/>
      <c r="F998" s="476"/>
      <c r="G998" s="476"/>
      <c r="H998" s="203"/>
    </row>
    <row r="999" spans="1:8" x14ac:dyDescent="0.25">
      <c r="A999" s="139"/>
      <c r="B999" s="299">
        <v>997</v>
      </c>
      <c r="C999" s="137"/>
      <c r="D999" s="476"/>
      <c r="E999" s="476"/>
      <c r="F999" s="476"/>
      <c r="G999" s="476"/>
      <c r="H999" s="203"/>
    </row>
    <row r="1000" spans="1:8" x14ac:dyDescent="0.25">
      <c r="A1000" s="139"/>
      <c r="B1000" s="299">
        <v>998</v>
      </c>
      <c r="C1000" s="137"/>
      <c r="D1000" s="476"/>
      <c r="E1000" s="476"/>
      <c r="F1000" s="476"/>
      <c r="G1000" s="476"/>
      <c r="H1000" s="203"/>
    </row>
    <row r="1001" spans="1:8" x14ac:dyDescent="0.25">
      <c r="A1001" s="139"/>
      <c r="B1001" s="299">
        <v>999</v>
      </c>
      <c r="C1001" s="137"/>
      <c r="D1001" s="476"/>
      <c r="E1001" s="476"/>
      <c r="F1001" s="476"/>
      <c r="G1001" s="476"/>
      <c r="H1001" s="203"/>
    </row>
    <row r="1002" spans="1:8" x14ac:dyDescent="0.25">
      <c r="A1002" s="139"/>
      <c r="B1002" s="299">
        <v>1000</v>
      </c>
      <c r="C1002" s="137"/>
      <c r="D1002" s="476"/>
      <c r="E1002" s="476"/>
      <c r="F1002" s="476"/>
      <c r="G1002" s="476"/>
      <c r="H1002" s="203"/>
    </row>
    <row r="1003" spans="1:8" x14ac:dyDescent="0.25">
      <c r="B1003" s="51"/>
      <c r="C1003" s="52"/>
      <c r="D1003" s="52"/>
      <c r="E1003" s="52"/>
      <c r="F1003" s="52"/>
      <c r="G1003" s="52"/>
    </row>
    <row r="1004" spans="1:8" x14ac:dyDescent="0.25">
      <c r="B1004" s="51"/>
      <c r="C1004" s="52"/>
      <c r="D1004" s="52"/>
      <c r="E1004" s="52"/>
      <c r="F1004" s="52"/>
      <c r="G1004" s="52"/>
    </row>
    <row r="1005" spans="1:8" x14ac:dyDescent="0.25">
      <c r="B1005" s="51"/>
      <c r="C1005" s="52"/>
      <c r="D1005" s="52"/>
      <c r="E1005" s="52"/>
      <c r="F1005" s="52"/>
      <c r="G1005" s="52"/>
    </row>
    <row r="1006" spans="1:8" x14ac:dyDescent="0.25">
      <c r="B1006" s="51"/>
      <c r="C1006" s="52"/>
      <c r="D1006" s="52"/>
      <c r="E1006" s="52"/>
      <c r="F1006" s="52"/>
      <c r="G1006" s="52"/>
    </row>
    <row r="1007" spans="1:8" x14ac:dyDescent="0.25">
      <c r="B1007" s="51"/>
      <c r="C1007" s="52"/>
      <c r="D1007" s="52"/>
      <c r="E1007" s="52"/>
      <c r="F1007" s="52"/>
      <c r="G1007" s="52"/>
    </row>
    <row r="1008" spans="1:8" x14ac:dyDescent="0.25">
      <c r="B1008" s="51"/>
      <c r="C1008" s="52"/>
      <c r="D1008" s="52"/>
      <c r="E1008" s="52"/>
      <c r="F1008" s="52"/>
      <c r="G1008" s="52"/>
    </row>
    <row r="1009" spans="2:7" x14ac:dyDescent="0.25">
      <c r="B1009" s="51"/>
      <c r="C1009" s="52"/>
      <c r="D1009" s="52"/>
      <c r="E1009" s="52"/>
      <c r="F1009" s="52"/>
      <c r="G1009" s="52"/>
    </row>
    <row r="1010" spans="2:7" x14ac:dyDescent="0.25">
      <c r="B1010" s="51"/>
      <c r="C1010" s="52"/>
      <c r="D1010" s="52"/>
      <c r="E1010" s="52"/>
      <c r="F1010" s="52"/>
      <c r="G1010" s="52"/>
    </row>
    <row r="1011" spans="2:7" x14ac:dyDescent="0.25">
      <c r="B1011" s="51"/>
      <c r="C1011" s="52"/>
      <c r="D1011" s="52"/>
      <c r="E1011" s="52"/>
      <c r="F1011" s="52"/>
      <c r="G1011" s="52"/>
    </row>
    <row r="1012" spans="2:7" x14ac:dyDescent="0.25">
      <c r="B1012" s="51"/>
      <c r="C1012" s="52"/>
      <c r="D1012" s="52"/>
      <c r="E1012" s="52"/>
      <c r="F1012" s="52"/>
      <c r="G1012" s="52"/>
    </row>
    <row r="1013" spans="2:7" x14ac:dyDescent="0.25">
      <c r="B1013" s="51"/>
      <c r="C1013" s="52"/>
      <c r="D1013" s="52"/>
      <c r="E1013" s="52"/>
      <c r="F1013" s="52"/>
      <c r="G1013" s="52"/>
    </row>
    <row r="1014" spans="2:7" x14ac:dyDescent="0.25">
      <c r="B1014" s="51"/>
      <c r="C1014" s="52"/>
      <c r="D1014" s="52"/>
      <c r="E1014" s="52"/>
      <c r="F1014" s="52"/>
      <c r="G1014" s="52"/>
    </row>
    <row r="1015" spans="2:7" x14ac:dyDescent="0.25">
      <c r="B1015" s="51"/>
      <c r="C1015" s="52"/>
      <c r="D1015" s="52"/>
      <c r="E1015" s="52"/>
      <c r="F1015" s="52"/>
      <c r="G1015" s="52"/>
    </row>
    <row r="1016" spans="2:7" x14ac:dyDescent="0.25">
      <c r="B1016" s="51"/>
      <c r="C1016" s="52"/>
      <c r="D1016" s="52"/>
      <c r="E1016" s="52"/>
      <c r="F1016" s="52"/>
      <c r="G1016" s="52"/>
    </row>
    <row r="1017" spans="2:7" x14ac:dyDescent="0.25">
      <c r="B1017" s="51"/>
      <c r="C1017" s="52"/>
      <c r="D1017" s="52"/>
      <c r="E1017" s="52"/>
      <c r="F1017" s="52"/>
      <c r="G1017" s="52"/>
    </row>
    <row r="1018" spans="2:7" x14ac:dyDescent="0.25">
      <c r="B1018" s="51"/>
      <c r="C1018" s="52"/>
      <c r="D1018" s="52"/>
      <c r="E1018" s="52"/>
      <c r="F1018" s="52"/>
      <c r="G1018" s="52"/>
    </row>
    <row r="1019" spans="2:7" x14ac:dyDescent="0.25">
      <c r="B1019" s="51"/>
      <c r="C1019" s="52"/>
      <c r="D1019" s="52"/>
      <c r="E1019" s="52"/>
      <c r="F1019" s="52"/>
      <c r="G1019" s="52"/>
    </row>
    <row r="1020" spans="2:7" x14ac:dyDescent="0.25">
      <c r="B1020" s="51"/>
      <c r="C1020" s="52"/>
      <c r="D1020" s="52"/>
      <c r="E1020" s="52"/>
      <c r="F1020" s="52"/>
      <c r="G1020" s="52"/>
    </row>
    <row r="1021" spans="2:7" x14ac:dyDescent="0.25">
      <c r="B1021" s="51"/>
      <c r="C1021" s="52"/>
      <c r="D1021" s="52"/>
      <c r="E1021" s="52"/>
      <c r="F1021" s="52"/>
      <c r="G1021" s="52"/>
    </row>
    <row r="1022" spans="2:7" x14ac:dyDescent="0.25">
      <c r="B1022" s="51"/>
      <c r="C1022" s="52"/>
      <c r="D1022" s="52"/>
      <c r="E1022" s="52"/>
      <c r="F1022" s="52"/>
      <c r="G1022" s="52"/>
    </row>
    <row r="1023" spans="2:7" x14ac:dyDescent="0.25">
      <c r="B1023" s="51"/>
      <c r="C1023" s="52"/>
      <c r="D1023" s="52"/>
      <c r="E1023" s="52"/>
      <c r="F1023" s="52"/>
      <c r="G1023" s="52"/>
    </row>
    <row r="1024" spans="2:7" x14ac:dyDescent="0.25">
      <c r="B1024" s="51"/>
      <c r="C1024" s="52"/>
      <c r="D1024" s="52"/>
      <c r="E1024" s="52"/>
      <c r="F1024" s="52"/>
      <c r="G1024" s="52"/>
    </row>
    <row r="1025" spans="2:7" x14ac:dyDescent="0.25">
      <c r="B1025" s="51"/>
      <c r="C1025" s="52"/>
      <c r="D1025" s="52"/>
      <c r="E1025" s="52"/>
      <c r="F1025" s="52"/>
      <c r="G1025" s="52"/>
    </row>
    <row r="1026" spans="2:7" x14ac:dyDescent="0.25">
      <c r="B1026" s="51"/>
      <c r="C1026" s="52"/>
      <c r="D1026" s="52"/>
      <c r="E1026" s="52"/>
      <c r="F1026" s="52"/>
      <c r="G1026" s="52"/>
    </row>
    <row r="1027" spans="2:7" x14ac:dyDescent="0.25">
      <c r="B1027" s="51"/>
      <c r="C1027" s="52"/>
      <c r="D1027" s="52"/>
      <c r="E1027" s="52"/>
      <c r="F1027" s="52"/>
      <c r="G1027" s="52"/>
    </row>
    <row r="1028" spans="2:7" x14ac:dyDescent="0.25">
      <c r="B1028" s="51"/>
      <c r="C1028" s="52"/>
      <c r="D1028" s="52"/>
      <c r="E1028" s="52"/>
      <c r="F1028" s="52"/>
      <c r="G1028" s="52"/>
    </row>
    <row r="1029" spans="2:7" x14ac:dyDescent="0.25">
      <c r="B1029" s="51"/>
      <c r="C1029" s="52"/>
      <c r="D1029" s="52"/>
      <c r="E1029" s="52"/>
      <c r="F1029" s="52"/>
      <c r="G1029" s="52"/>
    </row>
    <row r="1030" spans="2:7" x14ac:dyDescent="0.25">
      <c r="B1030" s="51"/>
      <c r="C1030" s="52"/>
      <c r="D1030" s="52"/>
      <c r="E1030" s="52"/>
      <c r="F1030" s="52"/>
      <c r="G1030" s="52"/>
    </row>
    <row r="1031" spans="2:7" x14ac:dyDescent="0.25">
      <c r="B1031" s="51"/>
      <c r="C1031" s="52"/>
      <c r="D1031" s="52"/>
      <c r="E1031" s="52"/>
      <c r="F1031" s="52"/>
      <c r="G1031" s="52"/>
    </row>
    <row r="1032" spans="2:7" x14ac:dyDescent="0.25">
      <c r="B1032" s="51"/>
      <c r="C1032" s="52"/>
      <c r="D1032" s="52"/>
      <c r="E1032" s="52"/>
      <c r="F1032" s="52"/>
      <c r="G1032" s="52"/>
    </row>
  </sheetData>
  <autoFilter ref="A2:H1002"/>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48"/>
  <sheetViews>
    <sheetView workbookViewId="0">
      <selection activeCell="C3" sqref="C3:C4"/>
    </sheetView>
  </sheetViews>
  <sheetFormatPr defaultColWidth="9.140625" defaultRowHeight="15" x14ac:dyDescent="0.25"/>
  <cols>
    <col min="1" max="1" width="13.42578125" style="1" customWidth="1"/>
    <col min="2" max="2" width="12.28515625" style="3" customWidth="1"/>
    <col min="3" max="3" width="75.140625" style="37" customWidth="1"/>
    <col min="4" max="4" width="13.28515625" style="37" customWidth="1"/>
    <col min="5" max="5" width="14.7109375" style="37" customWidth="1"/>
    <col min="6" max="6" width="16.7109375" style="37" customWidth="1"/>
    <col min="7" max="7" width="17.28515625" style="37" customWidth="1"/>
    <col min="8" max="16384" width="9.140625" style="183"/>
  </cols>
  <sheetData>
    <row r="1" spans="1:7" ht="15.75" thickBot="1" x14ac:dyDescent="0.3"/>
    <row r="2" spans="1:7" ht="45.75" thickBot="1" x14ac:dyDescent="0.3">
      <c r="A2" s="16" t="s">
        <v>77</v>
      </c>
      <c r="B2" s="16" t="s">
        <v>0</v>
      </c>
      <c r="C2" s="38" t="s">
        <v>1257</v>
      </c>
      <c r="D2" s="38" t="s">
        <v>679</v>
      </c>
      <c r="E2" s="120" t="s">
        <v>1570</v>
      </c>
      <c r="F2" s="120" t="s">
        <v>1571</v>
      </c>
      <c r="G2" s="120" t="s">
        <v>680</v>
      </c>
    </row>
    <row r="3" spans="1:7" x14ac:dyDescent="0.25">
      <c r="A3" s="139" t="s">
        <v>1258</v>
      </c>
      <c r="B3" s="339">
        <v>1</v>
      </c>
      <c r="C3" s="532" t="s">
        <v>2155</v>
      </c>
      <c r="D3" s="203">
        <v>111</v>
      </c>
      <c r="E3" s="203">
        <v>1</v>
      </c>
      <c r="F3" s="203">
        <v>9</v>
      </c>
      <c r="G3" s="203">
        <v>1</v>
      </c>
    </row>
    <row r="4" spans="1:7" x14ac:dyDescent="0.25">
      <c r="A4" s="139" t="s">
        <v>1259</v>
      </c>
      <c r="B4" s="339">
        <v>2</v>
      </c>
      <c r="C4" s="532" t="s">
        <v>2156</v>
      </c>
      <c r="D4" s="203">
        <v>111</v>
      </c>
      <c r="E4" s="203">
        <v>2</v>
      </c>
      <c r="F4" s="203">
        <v>9</v>
      </c>
      <c r="G4" s="203">
        <v>1</v>
      </c>
    </row>
    <row r="5" spans="1:7" x14ac:dyDescent="0.25">
      <c r="A5" s="139" t="s">
        <v>1260</v>
      </c>
      <c r="B5" s="339">
        <v>3</v>
      </c>
      <c r="C5" s="204" t="s">
        <v>43</v>
      </c>
      <c r="D5" s="203"/>
      <c r="E5" s="203"/>
      <c r="F5" s="203"/>
      <c r="G5" s="203"/>
    </row>
    <row r="6" spans="1:7" x14ac:dyDescent="0.25">
      <c r="A6" s="139" t="s">
        <v>1261</v>
      </c>
      <c r="B6" s="339">
        <v>4</v>
      </c>
      <c r="C6" s="204" t="s">
        <v>43</v>
      </c>
      <c r="D6" s="203"/>
      <c r="E6" s="203"/>
      <c r="F6" s="203"/>
      <c r="G6" s="203"/>
    </row>
    <row r="7" spans="1:7" x14ac:dyDescent="0.25">
      <c r="A7" s="139" t="s">
        <v>1262</v>
      </c>
      <c r="B7" s="339">
        <v>5</v>
      </c>
      <c r="C7" s="204" t="s">
        <v>43</v>
      </c>
      <c r="D7" s="203"/>
      <c r="E7" s="203"/>
      <c r="F7" s="203"/>
      <c r="G7" s="203"/>
    </row>
    <row r="8" spans="1:7" x14ac:dyDescent="0.25">
      <c r="A8" s="139" t="s">
        <v>1263</v>
      </c>
      <c r="B8" s="339">
        <v>6</v>
      </c>
      <c r="C8" s="204" t="s">
        <v>43</v>
      </c>
      <c r="D8" s="203"/>
      <c r="E8" s="203"/>
      <c r="F8" s="203"/>
      <c r="G8" s="203"/>
    </row>
    <row r="9" spans="1:7" x14ac:dyDescent="0.25">
      <c r="A9" s="139" t="s">
        <v>1264</v>
      </c>
      <c r="B9" s="339">
        <v>7</v>
      </c>
      <c r="C9" s="204" t="s">
        <v>43</v>
      </c>
      <c r="D9" s="203"/>
      <c r="E9" s="203"/>
      <c r="F9" s="203"/>
      <c r="G9" s="203"/>
    </row>
    <row r="10" spans="1:7" x14ac:dyDescent="0.25">
      <c r="A10" s="139" t="s">
        <v>1265</v>
      </c>
      <c r="B10" s="339">
        <v>8</v>
      </c>
      <c r="C10" s="204" t="s">
        <v>43</v>
      </c>
      <c r="D10" s="203"/>
      <c r="E10" s="203"/>
      <c r="F10" s="203"/>
      <c r="G10" s="203"/>
    </row>
    <row r="11" spans="1:7" x14ac:dyDescent="0.25">
      <c r="A11" s="139" t="s">
        <v>1266</v>
      </c>
      <c r="B11" s="339">
        <v>9</v>
      </c>
      <c r="C11" s="204" t="s">
        <v>43</v>
      </c>
      <c r="D11" s="203"/>
      <c r="E11" s="203"/>
      <c r="F11" s="203"/>
      <c r="G11" s="203"/>
    </row>
    <row r="12" spans="1:7" x14ac:dyDescent="0.25">
      <c r="A12" s="139" t="s">
        <v>1267</v>
      </c>
      <c r="B12" s="339">
        <v>10</v>
      </c>
      <c r="C12" s="204" t="s">
        <v>43</v>
      </c>
      <c r="D12" s="203"/>
      <c r="E12" s="203"/>
      <c r="F12" s="203"/>
      <c r="G12" s="203"/>
    </row>
    <row r="13" spans="1:7" x14ac:dyDescent="0.25">
      <c r="A13" s="139" t="s">
        <v>1268</v>
      </c>
      <c r="B13" s="339">
        <v>11</v>
      </c>
      <c r="C13" s="204" t="s">
        <v>43</v>
      </c>
      <c r="D13" s="203"/>
      <c r="E13" s="203"/>
      <c r="F13" s="203"/>
      <c r="G13" s="203"/>
    </row>
    <row r="14" spans="1:7" x14ac:dyDescent="0.25">
      <c r="A14" s="139" t="s">
        <v>1269</v>
      </c>
      <c r="B14" s="339">
        <v>12</v>
      </c>
      <c r="C14" s="204" t="s">
        <v>43</v>
      </c>
      <c r="D14" s="203"/>
      <c r="E14" s="203"/>
      <c r="F14" s="203"/>
      <c r="G14" s="203"/>
    </row>
    <row r="15" spans="1:7" x14ac:dyDescent="0.25">
      <c r="A15" s="139" t="s">
        <v>1270</v>
      </c>
      <c r="B15" s="339">
        <v>13</v>
      </c>
      <c r="C15" s="204" t="s">
        <v>43</v>
      </c>
      <c r="D15" s="203"/>
      <c r="E15" s="203"/>
      <c r="F15" s="203"/>
      <c r="G15" s="203"/>
    </row>
    <row r="16" spans="1:7" x14ac:dyDescent="0.25">
      <c r="A16" s="139" t="s">
        <v>1271</v>
      </c>
      <c r="B16" s="339">
        <v>14</v>
      </c>
      <c r="C16" s="204" t="s">
        <v>43</v>
      </c>
      <c r="D16" s="203"/>
      <c r="E16" s="203"/>
      <c r="F16" s="203"/>
      <c r="G16" s="203"/>
    </row>
    <row r="17" spans="1:7" x14ac:dyDescent="0.25">
      <c r="A17" s="139" t="s">
        <v>1272</v>
      </c>
      <c r="B17" s="339">
        <v>15</v>
      </c>
      <c r="C17" s="204" t="s">
        <v>43</v>
      </c>
      <c r="D17" s="203"/>
      <c r="E17" s="203"/>
      <c r="F17" s="203"/>
      <c r="G17" s="203"/>
    </row>
    <row r="18" spans="1:7" x14ac:dyDescent="0.25">
      <c r="A18" s="139" t="s">
        <v>1273</v>
      </c>
      <c r="B18" s="339">
        <v>16</v>
      </c>
      <c r="C18" s="204" t="s">
        <v>43</v>
      </c>
      <c r="D18" s="203"/>
      <c r="E18" s="203"/>
      <c r="F18" s="203"/>
      <c r="G18" s="203"/>
    </row>
    <row r="19" spans="1:7" x14ac:dyDescent="0.25">
      <c r="B19" s="51"/>
      <c r="C19" s="52"/>
      <c r="D19" s="52"/>
      <c r="E19" s="52"/>
      <c r="F19" s="52"/>
      <c r="G19" s="52"/>
    </row>
    <row r="20" spans="1:7" x14ac:dyDescent="0.25">
      <c r="B20" s="51"/>
      <c r="C20" s="52"/>
      <c r="D20" s="52"/>
      <c r="E20" s="52"/>
      <c r="F20" s="52"/>
      <c r="G20" s="52"/>
    </row>
    <row r="21" spans="1:7" x14ac:dyDescent="0.25">
      <c r="B21" s="51"/>
      <c r="C21" s="52"/>
      <c r="D21" s="52"/>
      <c r="E21" s="52"/>
      <c r="F21" s="52"/>
      <c r="G21" s="52"/>
    </row>
    <row r="22" spans="1:7" x14ac:dyDescent="0.25">
      <c r="B22" s="51"/>
      <c r="C22" s="52"/>
      <c r="D22" s="52"/>
      <c r="E22" s="52"/>
      <c r="F22" s="52"/>
      <c r="G22" s="52"/>
    </row>
    <row r="23" spans="1:7" x14ac:dyDescent="0.25">
      <c r="B23" s="51"/>
      <c r="C23" s="52"/>
      <c r="D23" s="52"/>
      <c r="E23" s="52"/>
      <c r="F23" s="52"/>
      <c r="G23" s="52"/>
    </row>
    <row r="24" spans="1:7" x14ac:dyDescent="0.25">
      <c r="B24" s="51"/>
      <c r="C24" s="52"/>
      <c r="D24" s="52"/>
      <c r="E24" s="52"/>
      <c r="F24" s="52"/>
      <c r="G24" s="52"/>
    </row>
    <row r="25" spans="1:7" x14ac:dyDescent="0.25">
      <c r="B25" s="51"/>
      <c r="C25" s="52"/>
      <c r="D25" s="52"/>
      <c r="E25" s="52"/>
      <c r="F25" s="52"/>
      <c r="G25" s="52"/>
    </row>
    <row r="26" spans="1:7" x14ac:dyDescent="0.25">
      <c r="B26" s="51"/>
      <c r="C26" s="52"/>
      <c r="D26" s="52"/>
      <c r="E26" s="52"/>
      <c r="F26" s="52"/>
      <c r="G26" s="52"/>
    </row>
    <row r="27" spans="1:7" x14ac:dyDescent="0.25">
      <c r="B27" s="51"/>
      <c r="C27" s="52"/>
      <c r="D27" s="52"/>
      <c r="E27" s="52"/>
      <c r="F27" s="52"/>
      <c r="G27" s="52"/>
    </row>
    <row r="28" spans="1:7" x14ac:dyDescent="0.25">
      <c r="B28" s="51"/>
      <c r="C28" s="52"/>
      <c r="D28" s="52"/>
      <c r="E28" s="52"/>
      <c r="F28" s="52"/>
      <c r="G28" s="52"/>
    </row>
    <row r="29" spans="1:7" x14ac:dyDescent="0.25">
      <c r="B29" s="51"/>
      <c r="C29" s="52"/>
      <c r="D29" s="52"/>
      <c r="E29" s="52"/>
      <c r="F29" s="52"/>
      <c r="G29" s="52"/>
    </row>
    <row r="30" spans="1:7" x14ac:dyDescent="0.25">
      <c r="B30" s="51"/>
      <c r="C30" s="52"/>
      <c r="D30" s="52"/>
      <c r="E30" s="52"/>
      <c r="F30" s="52"/>
      <c r="G30" s="52"/>
    </row>
    <row r="31" spans="1:7" x14ac:dyDescent="0.25">
      <c r="B31" s="51"/>
      <c r="C31" s="52"/>
      <c r="D31" s="52"/>
      <c r="E31" s="52"/>
      <c r="F31" s="52"/>
      <c r="G31" s="52"/>
    </row>
    <row r="32" spans="1:7" x14ac:dyDescent="0.25">
      <c r="B32" s="51"/>
      <c r="C32" s="52"/>
      <c r="D32" s="52"/>
      <c r="E32" s="52"/>
      <c r="F32" s="52"/>
      <c r="G32" s="52"/>
    </row>
    <row r="33" spans="2:7" x14ac:dyDescent="0.25">
      <c r="B33" s="51"/>
      <c r="C33" s="52"/>
      <c r="D33" s="52"/>
      <c r="E33" s="52"/>
      <c r="F33" s="52"/>
      <c r="G33" s="52"/>
    </row>
    <row r="34" spans="2:7" x14ac:dyDescent="0.25">
      <c r="B34" s="51"/>
      <c r="C34" s="52"/>
      <c r="D34" s="52"/>
      <c r="E34" s="52"/>
      <c r="F34" s="52"/>
      <c r="G34" s="52"/>
    </row>
    <row r="35" spans="2:7" x14ac:dyDescent="0.25">
      <c r="B35" s="51"/>
      <c r="C35" s="52"/>
      <c r="D35" s="52"/>
      <c r="E35" s="52"/>
      <c r="F35" s="52"/>
      <c r="G35" s="52"/>
    </row>
    <row r="36" spans="2:7" x14ac:dyDescent="0.25">
      <c r="B36" s="51"/>
      <c r="C36" s="52"/>
      <c r="D36" s="52"/>
      <c r="E36" s="52"/>
      <c r="F36" s="52"/>
      <c r="G36" s="52"/>
    </row>
    <row r="37" spans="2:7" x14ac:dyDescent="0.25">
      <c r="B37" s="51"/>
      <c r="C37" s="52"/>
      <c r="D37" s="52"/>
      <c r="E37" s="52"/>
      <c r="F37" s="52"/>
      <c r="G37" s="52"/>
    </row>
    <row r="38" spans="2:7" x14ac:dyDescent="0.25">
      <c r="B38" s="51"/>
      <c r="C38" s="52"/>
      <c r="D38" s="52"/>
      <c r="E38" s="52"/>
      <c r="F38" s="52"/>
      <c r="G38" s="52"/>
    </row>
    <row r="39" spans="2:7" x14ac:dyDescent="0.25">
      <c r="B39" s="51"/>
      <c r="C39" s="52"/>
      <c r="D39" s="52"/>
      <c r="E39" s="52"/>
      <c r="F39" s="52"/>
      <c r="G39" s="52"/>
    </row>
    <row r="40" spans="2:7" x14ac:dyDescent="0.25">
      <c r="B40" s="51"/>
      <c r="C40" s="52"/>
      <c r="D40" s="52"/>
      <c r="E40" s="52"/>
      <c r="F40" s="52"/>
      <c r="G40" s="52"/>
    </row>
    <row r="41" spans="2:7" x14ac:dyDescent="0.25">
      <c r="B41" s="51"/>
      <c r="C41" s="52"/>
      <c r="D41" s="52"/>
      <c r="E41" s="52"/>
      <c r="F41" s="52"/>
      <c r="G41" s="52"/>
    </row>
    <row r="42" spans="2:7" x14ac:dyDescent="0.25">
      <c r="B42" s="51"/>
      <c r="C42" s="52"/>
      <c r="D42" s="52"/>
      <c r="E42" s="52"/>
      <c r="F42" s="52"/>
      <c r="G42" s="52"/>
    </row>
    <row r="43" spans="2:7" x14ac:dyDescent="0.25">
      <c r="B43" s="51"/>
      <c r="C43" s="52"/>
      <c r="D43" s="52"/>
      <c r="E43" s="52"/>
      <c r="F43" s="52"/>
      <c r="G43" s="52"/>
    </row>
    <row r="44" spans="2:7" x14ac:dyDescent="0.25">
      <c r="B44" s="51"/>
      <c r="C44" s="52"/>
      <c r="D44" s="52"/>
      <c r="E44" s="52"/>
      <c r="F44" s="52"/>
      <c r="G44" s="52"/>
    </row>
    <row r="45" spans="2:7" x14ac:dyDescent="0.25">
      <c r="B45" s="51"/>
      <c r="C45" s="52"/>
      <c r="D45" s="52"/>
      <c r="E45" s="52"/>
      <c r="F45" s="52"/>
      <c r="G45" s="52"/>
    </row>
    <row r="46" spans="2:7" x14ac:dyDescent="0.25">
      <c r="B46" s="51"/>
      <c r="C46" s="52"/>
      <c r="D46" s="52"/>
      <c r="E46" s="52"/>
      <c r="F46" s="52"/>
      <c r="G46" s="52"/>
    </row>
    <row r="47" spans="2:7" x14ac:dyDescent="0.25">
      <c r="B47" s="51"/>
      <c r="C47" s="52"/>
      <c r="D47" s="52"/>
      <c r="E47" s="52"/>
      <c r="F47" s="52"/>
      <c r="G47" s="52"/>
    </row>
    <row r="48" spans="2:7" x14ac:dyDescent="0.25">
      <c r="B48" s="51"/>
      <c r="C48" s="52"/>
      <c r="D48" s="52"/>
      <c r="E48" s="52"/>
      <c r="F48" s="52"/>
      <c r="G48" s="52"/>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R133"/>
  <sheetViews>
    <sheetView topLeftCell="V16" zoomScaleNormal="100" workbookViewId="0">
      <selection activeCell="W32" sqref="W32:W33"/>
    </sheetView>
  </sheetViews>
  <sheetFormatPr defaultColWidth="9.140625" defaultRowHeight="15" x14ac:dyDescent="0.25"/>
  <cols>
    <col min="1" max="1" width="9.140625" style="293"/>
    <col min="2" max="2" width="72.85546875" style="293" customWidth="1"/>
    <col min="3" max="3" width="9.140625" style="293"/>
    <col min="4" max="4" width="4.5703125" style="293" bestFit="1" customWidth="1"/>
    <col min="5" max="5" width="9.140625" style="293"/>
    <col min="6" max="6" width="28.42578125" style="293" bestFit="1" customWidth="1"/>
    <col min="7" max="7" width="9.140625" style="293"/>
    <col min="8" max="8" width="40.5703125" style="293" customWidth="1"/>
    <col min="9" max="9" width="20.28515625" style="293" bestFit="1" customWidth="1"/>
    <col min="10" max="10" width="9.140625" style="293"/>
    <col min="11" max="11" width="20.5703125" style="293" bestFit="1" customWidth="1"/>
    <col min="12" max="12" width="24.7109375" style="293" bestFit="1" customWidth="1"/>
    <col min="13" max="14" width="12.140625" style="293" bestFit="1" customWidth="1"/>
    <col min="15" max="15" width="20.5703125" style="293" bestFit="1" customWidth="1"/>
    <col min="16" max="16" width="25.5703125" style="293" bestFit="1" customWidth="1"/>
    <col min="17" max="17" width="19" style="293" bestFit="1" customWidth="1"/>
    <col min="18" max="18" width="23.42578125" style="293" bestFit="1" customWidth="1"/>
    <col min="19" max="19" width="21.7109375" style="293" bestFit="1" customWidth="1"/>
    <col min="20" max="20" width="16.7109375" style="293" bestFit="1" customWidth="1"/>
    <col min="21" max="21" width="34" style="293" bestFit="1" customWidth="1"/>
    <col min="22" max="22" width="92.5703125" style="293" customWidth="1"/>
    <col min="23" max="23" width="105.7109375" style="293" bestFit="1" customWidth="1"/>
    <col min="24" max="24" width="66.5703125" style="293" bestFit="1" customWidth="1"/>
    <col min="25" max="25" width="49" style="293" customWidth="1"/>
    <col min="26" max="26" width="37" style="293" bestFit="1" customWidth="1"/>
    <col min="27" max="27" width="57.7109375" style="293" bestFit="1" customWidth="1"/>
    <col min="28" max="28" width="59.42578125" style="293" bestFit="1" customWidth="1"/>
    <col min="29" max="29" width="29.85546875" style="293" customWidth="1"/>
    <col min="30" max="30" width="26.85546875" style="293" bestFit="1" customWidth="1"/>
    <col min="31" max="31" width="61.42578125" style="293" bestFit="1" customWidth="1"/>
    <col min="32" max="32" width="35.85546875" style="293" customWidth="1"/>
    <col min="33" max="33" width="21.5703125" style="293" bestFit="1" customWidth="1"/>
    <col min="34" max="34" width="29.7109375" style="293" bestFit="1" customWidth="1"/>
    <col min="35" max="36" width="20.85546875" style="293" bestFit="1" customWidth="1"/>
    <col min="37" max="37" width="25.7109375" style="293" bestFit="1" customWidth="1"/>
    <col min="38" max="38" width="24.85546875" style="293" bestFit="1" customWidth="1"/>
    <col min="39" max="39" width="30.42578125" style="293" bestFit="1" customWidth="1"/>
    <col min="40" max="43" width="9.140625" style="293"/>
    <col min="44" max="44" width="28.42578125" style="293" bestFit="1" customWidth="1"/>
    <col min="45" max="16384" width="9.140625" style="293"/>
  </cols>
  <sheetData>
    <row r="1" spans="2:39" ht="15.75" thickBot="1" x14ac:dyDescent="0.3">
      <c r="AF1" s="53"/>
      <c r="AG1" s="53"/>
      <c r="AH1" s="53"/>
    </row>
    <row r="2" spans="2:39" ht="15.75" thickBot="1" x14ac:dyDescent="0.3">
      <c r="B2" s="293" t="s">
        <v>50</v>
      </c>
      <c r="D2" s="293" t="s">
        <v>49</v>
      </c>
      <c r="F2" s="293" t="s">
        <v>450</v>
      </c>
      <c r="H2" s="293" t="s">
        <v>2207</v>
      </c>
      <c r="I2" s="293" t="s">
        <v>1580</v>
      </c>
      <c r="K2" s="301" t="s">
        <v>68</v>
      </c>
      <c r="L2" s="301" t="s">
        <v>51</v>
      </c>
      <c r="M2" s="301" t="s">
        <v>52</v>
      </c>
      <c r="N2" s="301" t="s">
        <v>53</v>
      </c>
      <c r="O2" s="301" t="s">
        <v>54</v>
      </c>
      <c r="P2" s="301" t="s">
        <v>55</v>
      </c>
      <c r="Q2" s="301" t="s">
        <v>56</v>
      </c>
      <c r="R2" s="301" t="s">
        <v>57</v>
      </c>
      <c r="S2" s="301" t="s">
        <v>58</v>
      </c>
      <c r="T2" s="301" t="s">
        <v>59</v>
      </c>
      <c r="U2" s="301" t="s">
        <v>60</v>
      </c>
      <c r="V2" s="301" t="s">
        <v>61</v>
      </c>
      <c r="W2" s="301" t="s">
        <v>62</v>
      </c>
      <c r="X2" s="301" t="s">
        <v>63</v>
      </c>
      <c r="Y2" s="301" t="s">
        <v>64</v>
      </c>
      <c r="Z2" s="301" t="s">
        <v>65</v>
      </c>
      <c r="AA2" s="301" t="s">
        <v>66</v>
      </c>
      <c r="AB2" s="301" t="s">
        <v>67</v>
      </c>
      <c r="AC2" s="301" t="s">
        <v>1538</v>
      </c>
      <c r="AD2" s="301" t="s">
        <v>2271</v>
      </c>
      <c r="AE2" s="301" t="s">
        <v>1814</v>
      </c>
      <c r="AF2" s="13" t="s">
        <v>1815</v>
      </c>
      <c r="AG2" s="13" t="s">
        <v>1966</v>
      </c>
      <c r="AH2" s="13" t="s">
        <v>1963</v>
      </c>
      <c r="AI2" s="301" t="s">
        <v>2272</v>
      </c>
      <c r="AJ2" s="301" t="s">
        <v>2273</v>
      </c>
      <c r="AK2" s="301" t="s">
        <v>2274</v>
      </c>
      <c r="AL2" s="301" t="s">
        <v>2275</v>
      </c>
      <c r="AM2" s="301" t="s">
        <v>2276</v>
      </c>
    </row>
    <row r="3" spans="2:39" ht="15" customHeight="1" thickBot="1" x14ac:dyDescent="0.3">
      <c r="B3" s="301" t="s">
        <v>69</v>
      </c>
      <c r="D3" s="185"/>
      <c r="F3" s="185"/>
      <c r="H3" s="394"/>
      <c r="K3" s="508" t="s">
        <v>72</v>
      </c>
      <c r="L3" s="509" t="s">
        <v>72</v>
      </c>
      <c r="M3" s="509" t="s">
        <v>72</v>
      </c>
      <c r="N3" s="509" t="s">
        <v>72</v>
      </c>
      <c r="O3" s="509" t="s">
        <v>72</v>
      </c>
      <c r="P3" s="509" t="s">
        <v>519</v>
      </c>
      <c r="Q3" s="509" t="s">
        <v>531</v>
      </c>
      <c r="R3" s="509" t="s">
        <v>72</v>
      </c>
      <c r="S3" s="509" t="s">
        <v>533</v>
      </c>
      <c r="T3" s="148" t="s">
        <v>545</v>
      </c>
      <c r="U3" s="148" t="s">
        <v>72</v>
      </c>
      <c r="V3" s="148" t="s">
        <v>462</v>
      </c>
      <c r="W3" s="147" t="s">
        <v>466</v>
      </c>
      <c r="X3" s="148" t="s">
        <v>466</v>
      </c>
      <c r="Y3" s="147" t="s">
        <v>637</v>
      </c>
      <c r="Z3" s="147" t="s">
        <v>506</v>
      </c>
      <c r="AA3" s="147" t="s">
        <v>511</v>
      </c>
      <c r="AB3" s="148" t="s">
        <v>515</v>
      </c>
      <c r="AC3" s="148" t="s">
        <v>1539</v>
      </c>
      <c r="AD3" s="471" t="s">
        <v>2277</v>
      </c>
      <c r="AE3" s="555" t="s">
        <v>2278</v>
      </c>
      <c r="AF3" s="509" t="s">
        <v>72</v>
      </c>
      <c r="AG3" s="509" t="s">
        <v>2279</v>
      </c>
      <c r="AH3" s="509" t="s">
        <v>1964</v>
      </c>
      <c r="AI3" s="509" t="s">
        <v>2280</v>
      </c>
      <c r="AJ3" s="509" t="s">
        <v>2280</v>
      </c>
      <c r="AK3" s="509" t="s">
        <v>2281</v>
      </c>
      <c r="AL3" s="509" t="s">
        <v>72</v>
      </c>
      <c r="AM3" s="509" t="s">
        <v>2282</v>
      </c>
    </row>
    <row r="4" spans="2:39" ht="15" customHeight="1" thickBot="1" x14ac:dyDescent="0.3">
      <c r="B4" s="429" t="str">
        <f>K2</f>
        <v>0 - ДП</v>
      </c>
      <c r="D4" s="48" t="s">
        <v>70</v>
      </c>
      <c r="F4" s="45" t="s">
        <v>451</v>
      </c>
      <c r="H4" s="49"/>
      <c r="K4" s="510" t="s">
        <v>458</v>
      </c>
      <c r="L4" s="147" t="s">
        <v>1986</v>
      </c>
      <c r="M4" s="511"/>
      <c r="N4" s="511"/>
      <c r="O4" s="511" t="s">
        <v>458</v>
      </c>
      <c r="P4" s="511" t="s">
        <v>520</v>
      </c>
      <c r="Q4" s="511" t="s">
        <v>532</v>
      </c>
      <c r="R4" s="511"/>
      <c r="S4" s="511" t="s">
        <v>534</v>
      </c>
      <c r="T4" s="147" t="s">
        <v>546</v>
      </c>
      <c r="U4" s="147" t="s">
        <v>460</v>
      </c>
      <c r="V4" s="147" t="s">
        <v>463</v>
      </c>
      <c r="W4" s="147" t="s">
        <v>462</v>
      </c>
      <c r="X4" s="147" t="s">
        <v>462</v>
      </c>
      <c r="Y4" s="147" t="s">
        <v>638</v>
      </c>
      <c r="Z4" s="147" t="s">
        <v>507</v>
      </c>
      <c r="AA4" s="147" t="s">
        <v>512</v>
      </c>
      <c r="AB4" s="147" t="s">
        <v>516</v>
      </c>
      <c r="AC4" s="147" t="s">
        <v>1540</v>
      </c>
      <c r="AD4" s="471" t="s">
        <v>2283</v>
      </c>
      <c r="AE4" s="147" t="s">
        <v>2284</v>
      </c>
      <c r="AF4" s="147"/>
      <c r="AG4" s="147"/>
      <c r="AH4" s="147" t="s">
        <v>1965</v>
      </c>
      <c r="AI4" s="147" t="s">
        <v>2285</v>
      </c>
      <c r="AJ4" s="147" t="s">
        <v>2285</v>
      </c>
      <c r="AK4" s="509" t="s">
        <v>2286</v>
      </c>
      <c r="AL4" s="147" t="s">
        <v>2287</v>
      </c>
      <c r="AM4" s="147" t="s">
        <v>2288</v>
      </c>
    </row>
    <row r="5" spans="2:39" ht="15.75" customHeight="1" thickBot="1" x14ac:dyDescent="0.3">
      <c r="B5" s="429" t="str">
        <f>L2</f>
        <v>1 - ИП</v>
      </c>
      <c r="D5" s="49" t="s">
        <v>71</v>
      </c>
      <c r="F5" s="46" t="s">
        <v>452</v>
      </c>
      <c r="K5" s="510" t="s">
        <v>459</v>
      </c>
      <c r="L5" s="147" t="s">
        <v>1985</v>
      </c>
      <c r="M5" s="511"/>
      <c r="N5" s="511"/>
      <c r="O5" s="511" t="s">
        <v>459</v>
      </c>
      <c r="P5" s="511" t="s">
        <v>521</v>
      </c>
      <c r="Q5" s="511"/>
      <c r="R5" s="511"/>
      <c r="S5" s="511" t="s">
        <v>535</v>
      </c>
      <c r="T5" s="147" t="s">
        <v>547</v>
      </c>
      <c r="U5" s="147" t="s">
        <v>461</v>
      </c>
      <c r="V5" s="147" t="s">
        <v>464</v>
      </c>
      <c r="W5" s="147" t="s">
        <v>467</v>
      </c>
      <c r="X5" s="147" t="s">
        <v>467</v>
      </c>
      <c r="Y5" s="147" t="s">
        <v>503</v>
      </c>
      <c r="Z5" s="147" t="s">
        <v>508</v>
      </c>
      <c r="AA5" s="147" t="s">
        <v>513</v>
      </c>
      <c r="AB5" s="147" t="s">
        <v>517</v>
      </c>
      <c r="AC5" s="147" t="s">
        <v>1541</v>
      </c>
      <c r="AD5" s="471" t="s">
        <v>2289</v>
      </c>
      <c r="AE5" s="147" t="s">
        <v>2290</v>
      </c>
      <c r="AF5" s="147"/>
      <c r="AG5" s="147"/>
      <c r="AH5" s="147"/>
      <c r="AI5" s="147" t="s">
        <v>458</v>
      </c>
      <c r="AJ5" s="147" t="s">
        <v>458</v>
      </c>
      <c r="AK5" s="147" t="s">
        <v>2291</v>
      </c>
      <c r="AL5" s="147" t="s">
        <v>2292</v>
      </c>
      <c r="AM5" s="147" t="s">
        <v>2293</v>
      </c>
    </row>
    <row r="6" spans="2:39" ht="15" customHeight="1" thickBot="1" x14ac:dyDescent="0.3">
      <c r="B6" s="429" t="str">
        <f>M2</f>
        <v>2 - ДВ</v>
      </c>
      <c r="F6" s="45" t="s">
        <v>453</v>
      </c>
      <c r="K6" s="147"/>
      <c r="L6" s="147" t="s">
        <v>1984</v>
      </c>
      <c r="M6" s="511"/>
      <c r="N6" s="511"/>
      <c r="O6" s="511"/>
      <c r="P6" s="511" t="s">
        <v>522</v>
      </c>
      <c r="Q6" s="511"/>
      <c r="R6" s="511"/>
      <c r="S6" s="511" t="s">
        <v>536</v>
      </c>
      <c r="T6" s="147" t="s">
        <v>548</v>
      </c>
      <c r="U6" s="147"/>
      <c r="V6" s="147" t="s">
        <v>465</v>
      </c>
      <c r="W6" s="147" t="s">
        <v>468</v>
      </c>
      <c r="X6" s="147" t="s">
        <v>468</v>
      </c>
      <c r="Y6" s="147" t="s">
        <v>504</v>
      </c>
      <c r="Z6" s="147" t="s">
        <v>509</v>
      </c>
      <c r="AA6" s="147" t="s">
        <v>514</v>
      </c>
      <c r="AB6" s="147" t="s">
        <v>518</v>
      </c>
      <c r="AC6" s="147" t="s">
        <v>1542</v>
      </c>
      <c r="AD6" s="471" t="s">
        <v>2294</v>
      </c>
      <c r="AE6" s="147" t="s">
        <v>2295</v>
      </c>
      <c r="AF6" s="147"/>
      <c r="AG6" s="147"/>
      <c r="AH6" s="147"/>
      <c r="AI6" s="147" t="s">
        <v>459</v>
      </c>
      <c r="AJ6" s="147" t="s">
        <v>459</v>
      </c>
      <c r="AK6" s="147"/>
      <c r="AL6" s="509" t="s">
        <v>2296</v>
      </c>
      <c r="AM6" s="147" t="s">
        <v>2297</v>
      </c>
    </row>
    <row r="7" spans="2:39" ht="15.75" customHeight="1" thickBot="1" x14ac:dyDescent="0.3">
      <c r="B7" s="429" t="str">
        <f>N2</f>
        <v>3 - АВ</v>
      </c>
      <c r="F7" s="47" t="s">
        <v>454</v>
      </c>
      <c r="K7" s="147"/>
      <c r="L7" s="147" t="s">
        <v>1983</v>
      </c>
      <c r="M7" s="147"/>
      <c r="N7" s="147"/>
      <c r="O7" s="147"/>
      <c r="P7" s="147" t="s">
        <v>523</v>
      </c>
      <c r="Q7" s="147"/>
      <c r="R7" s="147"/>
      <c r="S7" s="147" t="s">
        <v>537</v>
      </c>
      <c r="T7" s="147" t="s">
        <v>549</v>
      </c>
      <c r="U7" s="147"/>
      <c r="V7" s="293" t="s">
        <v>479</v>
      </c>
      <c r="W7" s="147" t="s">
        <v>630</v>
      </c>
      <c r="X7" s="147"/>
      <c r="Y7" s="147" t="s">
        <v>639</v>
      </c>
      <c r="Z7" s="147" t="s">
        <v>640</v>
      </c>
      <c r="AA7" s="147" t="s">
        <v>641</v>
      </c>
      <c r="AB7" s="148" t="s">
        <v>2502</v>
      </c>
      <c r="AC7" s="147" t="s">
        <v>1543</v>
      </c>
      <c r="AD7" s="471"/>
      <c r="AE7" s="147" t="s">
        <v>2298</v>
      </c>
      <c r="AF7" s="147"/>
      <c r="AG7" s="147"/>
      <c r="AH7" s="147"/>
      <c r="AI7" s="147"/>
      <c r="AJ7" s="147"/>
      <c r="AK7" s="147"/>
      <c r="AL7" s="147" t="s">
        <v>2299</v>
      </c>
      <c r="AM7" s="147" t="s">
        <v>2300</v>
      </c>
    </row>
    <row r="8" spans="2:39" ht="15" customHeight="1" thickBot="1" x14ac:dyDescent="0.3">
      <c r="B8" s="429" t="str">
        <f>O2</f>
        <v>4 - LogicParams</v>
      </c>
      <c r="K8" s="147"/>
      <c r="L8" s="147" t="s">
        <v>1982</v>
      </c>
      <c r="M8" s="147"/>
      <c r="N8" s="147"/>
      <c r="O8" s="147"/>
      <c r="P8" s="147" t="s">
        <v>524</v>
      </c>
      <c r="Q8" s="147"/>
      <c r="R8" s="147"/>
      <c r="S8" s="147" t="s">
        <v>538</v>
      </c>
      <c r="T8" s="147" t="s">
        <v>550</v>
      </c>
      <c r="U8" s="147"/>
      <c r="V8" s="147" t="s">
        <v>563</v>
      </c>
      <c r="W8" s="147" t="s">
        <v>631</v>
      </c>
      <c r="X8" s="147"/>
      <c r="Y8" s="147" t="s">
        <v>642</v>
      </c>
      <c r="Z8" s="147" t="s">
        <v>643</v>
      </c>
      <c r="AA8" s="147" t="s">
        <v>644</v>
      </c>
      <c r="AB8" s="148" t="s">
        <v>2503</v>
      </c>
      <c r="AC8" s="147" t="s">
        <v>1544</v>
      </c>
      <c r="AD8" s="471"/>
      <c r="AE8" s="147" t="s">
        <v>2301</v>
      </c>
      <c r="AF8" s="147"/>
      <c r="AG8" s="147"/>
      <c r="AH8" s="147"/>
      <c r="AI8" s="147"/>
      <c r="AJ8" s="147"/>
      <c r="AK8" s="147"/>
      <c r="AL8" s="147" t="s">
        <v>2302</v>
      </c>
      <c r="AM8" s="147" t="s">
        <v>2303</v>
      </c>
    </row>
    <row r="9" spans="2:39" ht="15" customHeight="1" thickBot="1" x14ac:dyDescent="0.3">
      <c r="B9" s="429" t="str">
        <f>P2</f>
        <v>16 - готовность агрегатная</v>
      </c>
      <c r="K9" s="147"/>
      <c r="L9" s="147" t="s">
        <v>1981</v>
      </c>
      <c r="M9" s="147"/>
      <c r="N9" s="147"/>
      <c r="O9" s="147"/>
      <c r="P9" s="147" t="s">
        <v>525</v>
      </c>
      <c r="Q9" s="147"/>
      <c r="R9" s="147"/>
      <c r="S9" s="147" t="s">
        <v>539</v>
      </c>
      <c r="T9" s="147" t="s">
        <v>551</v>
      </c>
      <c r="U9" s="147"/>
      <c r="V9" s="147" t="s">
        <v>564</v>
      </c>
      <c r="W9" s="147" t="s">
        <v>632</v>
      </c>
      <c r="X9" s="147"/>
      <c r="Y9" s="147" t="s">
        <v>645</v>
      </c>
      <c r="Z9" s="147" t="s">
        <v>646</v>
      </c>
      <c r="AA9" s="147" t="s">
        <v>647</v>
      </c>
      <c r="AB9" s="148" t="s">
        <v>2504</v>
      </c>
      <c r="AC9" s="147" t="s">
        <v>1545</v>
      </c>
      <c r="AD9" s="471"/>
      <c r="AE9" s="147" t="s">
        <v>2304</v>
      </c>
      <c r="AF9" s="147"/>
      <c r="AG9" s="147"/>
      <c r="AH9" s="147"/>
      <c r="AI9" s="147"/>
      <c r="AJ9" s="147"/>
      <c r="AK9" s="147"/>
      <c r="AL9" s="147"/>
      <c r="AM9" s="147" t="s">
        <v>2305</v>
      </c>
    </row>
    <row r="10" spans="2:39" ht="15" customHeight="1" thickBot="1" x14ac:dyDescent="0.3">
      <c r="B10" s="429" t="str">
        <f>Q2</f>
        <v>17 - готовность НОУ</v>
      </c>
      <c r="K10" s="147"/>
      <c r="L10" s="147" t="s">
        <v>1980</v>
      </c>
      <c r="M10" s="147"/>
      <c r="N10" s="147"/>
      <c r="O10" s="147"/>
      <c r="P10" s="147" t="s">
        <v>526</v>
      </c>
      <c r="Q10" s="147"/>
      <c r="R10" s="147"/>
      <c r="S10" s="147" t="s">
        <v>540</v>
      </c>
      <c r="T10" s="147" t="s">
        <v>552</v>
      </c>
      <c r="U10" s="147"/>
      <c r="V10" s="147" t="s">
        <v>565</v>
      </c>
      <c r="W10" s="147" t="s">
        <v>633</v>
      </c>
      <c r="X10" s="147"/>
      <c r="Y10" s="147" t="s">
        <v>648</v>
      </c>
      <c r="Z10" s="147" t="s">
        <v>649</v>
      </c>
      <c r="AA10" s="147" t="s">
        <v>1523</v>
      </c>
      <c r="AB10" s="148" t="s">
        <v>2505</v>
      </c>
      <c r="AC10" s="147" t="s">
        <v>1546</v>
      </c>
      <c r="AD10" s="471"/>
      <c r="AE10" s="147" t="s">
        <v>2306</v>
      </c>
      <c r="AF10" s="147"/>
      <c r="AG10" s="147"/>
      <c r="AH10" s="147"/>
      <c r="AI10" s="147"/>
      <c r="AJ10" s="147"/>
      <c r="AK10" s="147"/>
      <c r="AL10" s="147"/>
      <c r="AM10" s="147" t="s">
        <v>2307</v>
      </c>
    </row>
    <row r="11" spans="2:39" ht="15" customHeight="1" thickBot="1" x14ac:dyDescent="0.3">
      <c r="B11" s="429" t="str">
        <f>R2</f>
        <v>18 - защита станционная</v>
      </c>
      <c r="K11" s="147"/>
      <c r="L11" s="147" t="s">
        <v>1979</v>
      </c>
      <c r="M11" s="147"/>
      <c r="N11" s="147"/>
      <c r="O11" s="147"/>
      <c r="P11" s="147" t="s">
        <v>527</v>
      </c>
      <c r="Q11" s="147"/>
      <c r="R11" s="147"/>
      <c r="S11" s="147" t="s">
        <v>541</v>
      </c>
      <c r="T11" s="147" t="s">
        <v>553</v>
      </c>
      <c r="U11" s="147"/>
      <c r="V11" s="147" t="s">
        <v>566</v>
      </c>
      <c r="W11" s="147" t="s">
        <v>634</v>
      </c>
      <c r="X11" s="147"/>
      <c r="Y11" s="147" t="s">
        <v>478</v>
      </c>
      <c r="Z11" s="147" t="s">
        <v>650</v>
      </c>
      <c r="AA11" s="147"/>
      <c r="AB11" s="147" t="s">
        <v>2506</v>
      </c>
      <c r="AC11" s="147" t="s">
        <v>2014</v>
      </c>
      <c r="AD11" s="471"/>
      <c r="AE11" s="147" t="s">
        <v>2308</v>
      </c>
      <c r="AF11" s="147"/>
      <c r="AG11" s="147"/>
      <c r="AH11" s="147"/>
      <c r="AI11" s="147"/>
      <c r="AJ11" s="147"/>
      <c r="AK11" s="147"/>
      <c r="AL11" s="147"/>
      <c r="AM11" s="147" t="s">
        <v>2309</v>
      </c>
    </row>
    <row r="12" spans="2:39" ht="15" customHeight="1" thickBot="1" x14ac:dyDescent="0.3">
      <c r="B12" s="429" t="str">
        <f>S2</f>
        <v>19 - защита агрегатная</v>
      </c>
      <c r="F12" s="293" t="s">
        <v>1933</v>
      </c>
      <c r="K12" s="147"/>
      <c r="L12" s="147" t="s">
        <v>1978</v>
      </c>
      <c r="M12" s="147"/>
      <c r="N12" s="147"/>
      <c r="O12" s="147"/>
      <c r="P12" s="147" t="s">
        <v>528</v>
      </c>
      <c r="Q12" s="147"/>
      <c r="R12" s="147"/>
      <c r="S12" s="147" t="s">
        <v>542</v>
      </c>
      <c r="T12" s="147" t="s">
        <v>554</v>
      </c>
      <c r="U12" s="147"/>
      <c r="V12" s="147" t="s">
        <v>561</v>
      </c>
      <c r="W12" s="147" t="s">
        <v>635</v>
      </c>
      <c r="X12" s="147"/>
      <c r="Y12" s="147" t="s">
        <v>651</v>
      </c>
      <c r="Z12" s="147" t="s">
        <v>478</v>
      </c>
      <c r="AA12" s="147"/>
      <c r="AB12" s="147" t="s">
        <v>2507</v>
      </c>
      <c r="AC12" s="147"/>
      <c r="AD12" s="471"/>
      <c r="AE12" s="147" t="s">
        <v>2310</v>
      </c>
      <c r="AF12" s="147"/>
      <c r="AG12" s="147"/>
      <c r="AH12" s="147"/>
      <c r="AI12" s="147"/>
      <c r="AJ12" s="147"/>
      <c r="AK12" s="147"/>
      <c r="AL12" s="147"/>
      <c r="AM12" s="147"/>
    </row>
    <row r="13" spans="2:39" ht="15" customHeight="1" thickBot="1" x14ac:dyDescent="0.3">
      <c r="B13" s="429" t="str">
        <f>T2</f>
        <v>20 - защита РП</v>
      </c>
      <c r="F13" s="394" t="s">
        <v>1934</v>
      </c>
      <c r="K13" s="147"/>
      <c r="L13" s="147" t="s">
        <v>1977</v>
      </c>
      <c r="M13" s="147"/>
      <c r="N13" s="147"/>
      <c r="O13" s="147"/>
      <c r="P13" s="147" t="s">
        <v>529</v>
      </c>
      <c r="Q13" s="147"/>
      <c r="R13" s="147"/>
      <c r="S13" s="147" t="s">
        <v>543</v>
      </c>
      <c r="T13" s="147" t="s">
        <v>555</v>
      </c>
      <c r="U13" s="147"/>
      <c r="V13" s="147" t="s">
        <v>562</v>
      </c>
      <c r="W13" s="147" t="s">
        <v>469</v>
      </c>
      <c r="X13" s="147"/>
      <c r="Y13" s="147" t="s">
        <v>505</v>
      </c>
      <c r="Z13" s="147" t="s">
        <v>510</v>
      </c>
      <c r="AA13" s="147"/>
      <c r="AB13" s="147" t="s">
        <v>2508</v>
      </c>
      <c r="AC13" s="147"/>
      <c r="AD13" s="471"/>
      <c r="AE13" s="147" t="s">
        <v>2311</v>
      </c>
      <c r="AF13" s="147"/>
      <c r="AG13" s="147"/>
      <c r="AH13" s="147"/>
      <c r="AI13" s="147"/>
      <c r="AJ13" s="147"/>
      <c r="AK13" s="147"/>
      <c r="AL13" s="147"/>
      <c r="AM13" s="147"/>
    </row>
    <row r="14" spans="2:39" ht="15" customHeight="1" thickBot="1" x14ac:dyDescent="0.3">
      <c r="B14" s="429" t="str">
        <f>U2</f>
        <v>21 - List4 уровень</v>
      </c>
      <c r="F14" s="48" t="s">
        <v>46</v>
      </c>
      <c r="K14" s="147"/>
      <c r="L14" s="147" t="s">
        <v>1976</v>
      </c>
      <c r="M14" s="147"/>
      <c r="N14" s="147"/>
      <c r="O14" s="147"/>
      <c r="P14" s="147" t="s">
        <v>530</v>
      </c>
      <c r="Q14" s="147"/>
      <c r="R14" s="147"/>
      <c r="S14" s="147" t="s">
        <v>544</v>
      </c>
      <c r="T14" s="147" t="s">
        <v>556</v>
      </c>
      <c r="U14" s="147"/>
      <c r="V14" s="147" t="s">
        <v>652</v>
      </c>
      <c r="W14" s="147" t="s">
        <v>470</v>
      </c>
      <c r="X14" s="147"/>
      <c r="Y14" s="147" t="s">
        <v>653</v>
      </c>
      <c r="Z14" s="147"/>
      <c r="AA14" s="147"/>
      <c r="AB14" s="147" t="s">
        <v>2509</v>
      </c>
      <c r="AC14" s="147"/>
      <c r="AD14" s="471"/>
      <c r="AE14" s="147" t="s">
        <v>2312</v>
      </c>
      <c r="AF14" s="147"/>
      <c r="AG14" s="147"/>
      <c r="AH14" s="147"/>
      <c r="AI14" s="147"/>
      <c r="AJ14" s="147"/>
      <c r="AK14" s="147"/>
      <c r="AL14" s="147"/>
      <c r="AM14" s="147"/>
    </row>
    <row r="15" spans="2:39" ht="15" customHeight="1" thickBot="1" x14ac:dyDescent="0.3">
      <c r="B15" s="429" t="str">
        <f>V2</f>
        <v>32 - НПС</v>
      </c>
      <c r="F15" s="48"/>
      <c r="K15" s="147"/>
      <c r="L15" s="147" t="s">
        <v>1975</v>
      </c>
      <c r="M15" s="147"/>
      <c r="N15" s="147"/>
      <c r="O15" s="147"/>
      <c r="P15" s="147"/>
      <c r="Q15" s="147"/>
      <c r="R15" s="147"/>
      <c r="S15" s="147"/>
      <c r="T15" s="147" t="s">
        <v>557</v>
      </c>
      <c r="U15" s="147"/>
      <c r="V15" s="147" t="s">
        <v>1818</v>
      </c>
      <c r="W15" s="147" t="s">
        <v>471</v>
      </c>
      <c r="X15" s="147"/>
      <c r="Y15" s="147" t="s">
        <v>654</v>
      </c>
      <c r="Z15" s="147"/>
      <c r="AA15" s="147"/>
      <c r="AB15" s="147"/>
      <c r="AC15" s="147"/>
      <c r="AD15" s="471"/>
      <c r="AE15" s="147" t="s">
        <v>2313</v>
      </c>
      <c r="AF15" s="147"/>
      <c r="AG15" s="147"/>
      <c r="AH15" s="147"/>
      <c r="AI15" s="147"/>
      <c r="AJ15" s="147"/>
      <c r="AK15" s="147"/>
      <c r="AL15" s="147"/>
      <c r="AM15" s="147"/>
    </row>
    <row r="16" spans="2:39" ht="15" customHeight="1" thickBot="1" x14ac:dyDescent="0.3">
      <c r="B16" s="429" t="str">
        <f>W2</f>
        <v>33 - НА</v>
      </c>
      <c r="F16" s="48"/>
      <c r="K16" s="147"/>
      <c r="L16" s="147" t="s">
        <v>1974</v>
      </c>
      <c r="M16" s="147"/>
      <c r="N16" s="147"/>
      <c r="O16" s="147"/>
      <c r="P16" s="147"/>
      <c r="Q16" s="147"/>
      <c r="R16" s="147"/>
      <c r="S16" s="147"/>
      <c r="T16" s="147" t="s">
        <v>558</v>
      </c>
      <c r="U16" s="147"/>
      <c r="V16" s="147" t="s">
        <v>1819</v>
      </c>
      <c r="W16" s="147" t="s">
        <v>472</v>
      </c>
      <c r="X16" s="147"/>
      <c r="Y16" s="147" t="s">
        <v>655</v>
      </c>
      <c r="Z16" s="147"/>
      <c r="AA16" s="147"/>
      <c r="AB16" s="147"/>
      <c r="AC16" s="147"/>
      <c r="AD16" s="471"/>
      <c r="AE16" s="556" t="s">
        <v>2314</v>
      </c>
      <c r="AF16" s="147"/>
      <c r="AG16" s="147"/>
      <c r="AH16" s="147"/>
      <c r="AI16" s="147"/>
      <c r="AJ16" s="147"/>
      <c r="AK16" s="147"/>
      <c r="AL16" s="147"/>
      <c r="AM16" s="147"/>
    </row>
    <row r="17" spans="2:39" ht="15" customHeight="1" thickBot="1" x14ac:dyDescent="0.3">
      <c r="B17" s="429" t="str">
        <f>X2</f>
        <v>34 - выключатели, не являющегося выключателем насосного агрегата</v>
      </c>
      <c r="F17" s="48"/>
      <c r="K17" s="147"/>
      <c r="L17" s="511" t="s">
        <v>458</v>
      </c>
      <c r="M17" s="147"/>
      <c r="N17" s="147"/>
      <c r="O17" s="147"/>
      <c r="P17" s="147"/>
      <c r="Q17" s="147"/>
      <c r="R17" s="147"/>
      <c r="S17" s="147"/>
      <c r="T17" s="147" t="s">
        <v>559</v>
      </c>
      <c r="U17" s="147"/>
      <c r="V17" s="147" t="s">
        <v>1820</v>
      </c>
      <c r="W17" s="147" t="s">
        <v>473</v>
      </c>
      <c r="X17" s="147"/>
      <c r="Y17" s="147" t="s">
        <v>656</v>
      </c>
      <c r="Z17" s="147"/>
      <c r="AA17" s="147"/>
      <c r="AB17" s="147"/>
      <c r="AC17" s="147"/>
      <c r="AD17" s="471"/>
      <c r="AE17" s="147" t="s">
        <v>2315</v>
      </c>
      <c r="AF17" s="147"/>
      <c r="AG17" s="147"/>
      <c r="AH17" s="147"/>
      <c r="AI17" s="147"/>
      <c r="AJ17" s="147"/>
      <c r="AK17" s="147"/>
      <c r="AL17" s="147"/>
      <c r="AM17" s="147"/>
    </row>
    <row r="18" spans="2:39" ht="15" customHeight="1" thickBot="1" x14ac:dyDescent="0.3">
      <c r="B18" s="429" t="str">
        <f>Y2</f>
        <v>35 - задвижка</v>
      </c>
      <c r="F18" s="49"/>
      <c r="K18" s="147"/>
      <c r="L18" s="511" t="s">
        <v>459</v>
      </c>
      <c r="M18" s="147"/>
      <c r="N18" s="147"/>
      <c r="O18" s="147"/>
      <c r="P18" s="147"/>
      <c r="Q18" s="147"/>
      <c r="R18" s="147"/>
      <c r="S18" s="147"/>
      <c r="T18" s="147" t="s">
        <v>560</v>
      </c>
      <c r="U18" s="147"/>
      <c r="V18" s="147" t="s">
        <v>1821</v>
      </c>
      <c r="W18" s="147" t="s">
        <v>474</v>
      </c>
      <c r="X18" s="147"/>
      <c r="Y18" s="147" t="s">
        <v>657</v>
      </c>
      <c r="Z18" s="147"/>
      <c r="AA18" s="147"/>
      <c r="AB18" s="147"/>
      <c r="AC18" s="147"/>
      <c r="AD18" s="471"/>
      <c r="AE18" s="147" t="s">
        <v>2316</v>
      </c>
      <c r="AF18" s="147"/>
      <c r="AG18" s="147"/>
      <c r="AH18" s="147"/>
      <c r="AI18" s="147"/>
      <c r="AJ18" s="147"/>
      <c r="AK18" s="147"/>
      <c r="AL18" s="147"/>
      <c r="AM18" s="147"/>
    </row>
    <row r="19" spans="2:39" ht="15" customHeight="1" thickBot="1" x14ac:dyDescent="0.3">
      <c r="B19" s="429" t="str">
        <f>Z2</f>
        <v>36 - вспомсистема</v>
      </c>
      <c r="F19" s="479"/>
      <c r="K19" s="147"/>
      <c r="L19" s="511"/>
      <c r="M19" s="147"/>
      <c r="N19" s="147"/>
      <c r="O19" s="147"/>
      <c r="P19" s="147"/>
      <c r="Q19" s="147"/>
      <c r="R19" s="147"/>
      <c r="S19" s="147"/>
      <c r="T19" s="147"/>
      <c r="U19" s="147"/>
      <c r="V19" s="147" t="s">
        <v>1822</v>
      </c>
      <c r="W19" s="147" t="s">
        <v>475</v>
      </c>
      <c r="X19" s="147"/>
      <c r="Y19" s="147" t="s">
        <v>658</v>
      </c>
      <c r="Z19" s="147"/>
      <c r="AA19" s="147"/>
      <c r="AB19" s="147"/>
      <c r="AC19" s="147"/>
      <c r="AD19" s="471"/>
      <c r="AE19" s="147" t="s">
        <v>2317</v>
      </c>
      <c r="AF19" s="147"/>
      <c r="AG19" s="147"/>
      <c r="AH19" s="147"/>
      <c r="AI19" s="147"/>
      <c r="AJ19" s="147"/>
      <c r="AK19" s="147"/>
      <c r="AL19" s="147"/>
      <c r="AM19" s="147"/>
    </row>
    <row r="20" spans="2:39" ht="15" customHeight="1" thickBot="1" x14ac:dyDescent="0.3">
      <c r="B20" s="429" t="str">
        <f>AA2</f>
        <v>37 - группа вспомсистем</v>
      </c>
      <c r="F20" s="293" t="s">
        <v>2206</v>
      </c>
      <c r="K20" s="147"/>
      <c r="L20" s="511"/>
      <c r="M20" s="147"/>
      <c r="N20" s="147"/>
      <c r="O20" s="147"/>
      <c r="P20" s="147"/>
      <c r="Q20" s="147"/>
      <c r="R20" s="147"/>
      <c r="S20" s="147"/>
      <c r="T20" s="147"/>
      <c r="U20" s="147"/>
      <c r="V20" s="147"/>
      <c r="W20" s="147" t="s">
        <v>476</v>
      </c>
      <c r="X20" s="147"/>
      <c r="Y20" s="147" t="s">
        <v>1358</v>
      </c>
      <c r="Z20" s="147"/>
      <c r="AA20" s="147"/>
      <c r="AB20" s="147"/>
      <c r="AC20" s="147"/>
      <c r="AD20" s="471"/>
      <c r="AE20" s="147" t="s">
        <v>2318</v>
      </c>
      <c r="AF20" s="147"/>
      <c r="AG20" s="147"/>
      <c r="AH20" s="147"/>
      <c r="AI20" s="147"/>
      <c r="AJ20" s="147"/>
      <c r="AK20" s="147"/>
      <c r="AL20" s="147"/>
      <c r="AM20" s="147"/>
    </row>
    <row r="21" spans="2:39" ht="15" customHeight="1" thickBot="1" x14ac:dyDescent="0.3">
      <c r="B21" s="429" t="str">
        <f>AB2</f>
        <v>38 - помещение</v>
      </c>
      <c r="F21" s="394" t="s">
        <v>1531</v>
      </c>
      <c r="K21" s="147"/>
      <c r="L21" s="511"/>
      <c r="M21" s="147"/>
      <c r="N21" s="147"/>
      <c r="O21" s="147"/>
      <c r="P21" s="147"/>
      <c r="Q21" s="147"/>
      <c r="R21" s="147"/>
      <c r="S21" s="147"/>
      <c r="T21" s="147"/>
      <c r="U21" s="147"/>
      <c r="V21" s="147"/>
      <c r="W21" s="147" t="s">
        <v>477</v>
      </c>
      <c r="X21" s="147"/>
      <c r="Y21" s="147" t="s">
        <v>1359</v>
      </c>
      <c r="Z21" s="147"/>
      <c r="AA21" s="147"/>
      <c r="AB21" s="147"/>
      <c r="AC21" s="147"/>
      <c r="AD21" s="471"/>
      <c r="AE21" s="147" t="s">
        <v>2319</v>
      </c>
      <c r="AF21" s="147"/>
      <c r="AG21" s="147"/>
      <c r="AH21" s="147"/>
      <c r="AI21" s="147"/>
      <c r="AJ21" s="147"/>
      <c r="AK21" s="147"/>
      <c r="AL21" s="147"/>
      <c r="AM21" s="147"/>
    </row>
    <row r="22" spans="2:39" ht="15" customHeight="1" thickBot="1" x14ac:dyDescent="0.3">
      <c r="B22" s="429" t="str">
        <f>AC2</f>
        <v>39 - ЧРП</v>
      </c>
      <c r="F22" s="48" t="s">
        <v>1530</v>
      </c>
      <c r="K22" s="147"/>
      <c r="L22" s="511"/>
      <c r="M22" s="147"/>
      <c r="N22" s="147"/>
      <c r="O22" s="147"/>
      <c r="P22" s="147"/>
      <c r="Q22" s="147"/>
      <c r="R22" s="147"/>
      <c r="S22" s="147"/>
      <c r="T22" s="147"/>
      <c r="U22" s="147"/>
      <c r="V22" s="147"/>
      <c r="W22" s="147" t="s">
        <v>478</v>
      </c>
      <c r="X22" s="147"/>
      <c r="Y22" s="147" t="s">
        <v>1578</v>
      </c>
      <c r="Z22" s="147"/>
      <c r="AA22" s="147"/>
      <c r="AB22" s="147"/>
      <c r="AC22" s="147"/>
      <c r="AD22" s="471"/>
      <c r="AE22" s="147" t="s">
        <v>2320</v>
      </c>
      <c r="AF22" s="147"/>
      <c r="AG22" s="147"/>
      <c r="AH22" s="147"/>
      <c r="AI22" s="147"/>
      <c r="AJ22" s="147"/>
      <c r="AK22" s="147"/>
      <c r="AL22" s="147"/>
      <c r="AM22" s="147"/>
    </row>
    <row r="23" spans="2:39" ht="15.75" customHeight="1" thickBot="1" x14ac:dyDescent="0.3">
      <c r="B23" s="429" t="str">
        <f>AD2</f>
        <v>40 - САРД</v>
      </c>
      <c r="F23" s="48"/>
      <c r="K23" s="147"/>
      <c r="L23" s="511"/>
      <c r="M23" s="147"/>
      <c r="N23" s="147"/>
      <c r="O23" s="147"/>
      <c r="P23" s="147"/>
      <c r="Q23" s="147"/>
      <c r="R23" s="147"/>
      <c r="S23" s="147"/>
      <c r="T23" s="147"/>
      <c r="U23" s="147"/>
      <c r="V23" s="147"/>
      <c r="W23" s="147" t="s">
        <v>479</v>
      </c>
      <c r="X23" s="147"/>
      <c r="Y23" s="147" t="s">
        <v>1520</v>
      </c>
      <c r="Z23" s="147"/>
      <c r="AA23" s="147"/>
      <c r="AB23" s="147"/>
      <c r="AC23" s="147"/>
      <c r="AD23" s="471"/>
      <c r="AE23" s="147" t="s">
        <v>2321</v>
      </c>
      <c r="AF23" s="147"/>
      <c r="AG23" s="147"/>
      <c r="AH23" s="147"/>
      <c r="AI23" s="147"/>
      <c r="AJ23" s="147"/>
      <c r="AK23" s="147"/>
      <c r="AL23" s="147"/>
      <c r="AM23" s="147"/>
    </row>
    <row r="24" spans="2:39" ht="15" customHeight="1" thickBot="1" x14ac:dyDescent="0.3">
      <c r="B24" s="429" t="str">
        <f>AE2</f>
        <v>41 - РВС</v>
      </c>
      <c r="F24" s="48"/>
      <c r="K24" s="147"/>
      <c r="L24" s="511"/>
      <c r="M24" s="147"/>
      <c r="N24" s="147"/>
      <c r="O24" s="147"/>
      <c r="P24" s="147"/>
      <c r="Q24" s="147"/>
      <c r="R24" s="147"/>
      <c r="S24" s="147"/>
      <c r="T24" s="147"/>
      <c r="U24" s="147"/>
      <c r="V24" s="147"/>
      <c r="W24" s="147" t="s">
        <v>480</v>
      </c>
      <c r="X24" s="147"/>
      <c r="Y24" s="147" t="s">
        <v>1549</v>
      </c>
      <c r="Z24" s="147"/>
      <c r="AA24" s="147"/>
      <c r="AB24" s="147"/>
      <c r="AC24" s="147"/>
      <c r="AD24" s="471"/>
      <c r="AE24" s="147" t="s">
        <v>2322</v>
      </c>
      <c r="AF24" s="147"/>
      <c r="AG24" s="147"/>
      <c r="AH24" s="147"/>
      <c r="AI24" s="147"/>
      <c r="AJ24" s="147"/>
      <c r="AK24" s="147"/>
      <c r="AL24" s="147"/>
      <c r="AM24" s="147"/>
    </row>
    <row r="25" spans="2:39" ht="15" customHeight="1" thickBot="1" x14ac:dyDescent="0.3">
      <c r="B25" s="429" t="str">
        <f>AF2</f>
        <v>42 - Параметры телеизмерения</v>
      </c>
      <c r="F25" s="48"/>
      <c r="K25" s="147"/>
      <c r="L25" s="511"/>
      <c r="M25" s="147"/>
      <c r="N25" s="147"/>
      <c r="O25" s="147"/>
      <c r="P25" s="147"/>
      <c r="Q25" s="147"/>
      <c r="R25" s="147"/>
      <c r="S25" s="147"/>
      <c r="T25" s="147"/>
      <c r="U25" s="147"/>
      <c r="V25" s="147"/>
      <c r="W25" s="147" t="s">
        <v>481</v>
      </c>
      <c r="X25" s="147"/>
      <c r="Y25" s="147"/>
      <c r="Z25" s="147"/>
      <c r="AA25" s="147"/>
      <c r="AB25" s="147"/>
      <c r="AC25" s="147"/>
      <c r="AD25" s="471"/>
      <c r="AE25" s="147" t="s">
        <v>2323</v>
      </c>
      <c r="AF25" s="147"/>
      <c r="AG25" s="147"/>
      <c r="AH25" s="147"/>
      <c r="AI25" s="147"/>
      <c r="AJ25" s="147"/>
      <c r="AK25" s="147"/>
      <c r="AL25" s="147"/>
      <c r="AM25" s="147"/>
    </row>
    <row r="26" spans="2:39" ht="15" customHeight="1" thickBot="1" x14ac:dyDescent="0.3">
      <c r="B26" s="429" t="str">
        <f>AG2</f>
        <v>43 - БИК</v>
      </c>
      <c r="F26" s="49"/>
      <c r="K26" s="147"/>
      <c r="L26" s="511"/>
      <c r="M26" s="147"/>
      <c r="N26" s="147"/>
      <c r="O26" s="147"/>
      <c r="P26" s="147"/>
      <c r="Q26" s="147"/>
      <c r="R26" s="147"/>
      <c r="S26" s="147"/>
      <c r="T26" s="147"/>
      <c r="U26" s="147"/>
      <c r="V26" s="147"/>
      <c r="W26" s="147" t="s">
        <v>482</v>
      </c>
      <c r="X26" s="147"/>
      <c r="Y26" s="147"/>
      <c r="Z26" s="147"/>
      <c r="AA26" s="147"/>
      <c r="AB26" s="147"/>
      <c r="AC26" s="147"/>
      <c r="AD26" s="471"/>
      <c r="AE26" s="147" t="s">
        <v>2324</v>
      </c>
      <c r="AF26" s="147"/>
      <c r="AG26" s="147"/>
      <c r="AH26" s="147"/>
      <c r="AI26" s="147"/>
      <c r="AJ26" s="147"/>
      <c r="AK26" s="147"/>
      <c r="AL26" s="147"/>
      <c r="AM26" s="147"/>
    </row>
    <row r="27" spans="2:39" ht="15" customHeight="1" thickBot="1" x14ac:dyDescent="0.3">
      <c r="B27" s="429" t="str">
        <f>AH2</f>
        <v>44 - СОД</v>
      </c>
      <c r="K27" s="147"/>
      <c r="L27" s="511"/>
      <c r="M27" s="147"/>
      <c r="N27" s="147"/>
      <c r="O27" s="147"/>
      <c r="P27" s="147"/>
      <c r="Q27" s="147"/>
      <c r="R27" s="147"/>
      <c r="S27" s="147"/>
      <c r="T27" s="147"/>
      <c r="U27" s="147"/>
      <c r="V27" s="147"/>
      <c r="W27" s="147" t="s">
        <v>483</v>
      </c>
      <c r="X27" s="147"/>
      <c r="Y27" s="147"/>
      <c r="Z27" s="147"/>
      <c r="AA27" s="147"/>
      <c r="AB27" s="147"/>
      <c r="AC27" s="147"/>
      <c r="AD27" s="471"/>
      <c r="AE27" s="147" t="s">
        <v>2325</v>
      </c>
      <c r="AF27" s="147"/>
      <c r="AG27" s="147"/>
      <c r="AH27" s="147"/>
      <c r="AI27" s="147"/>
      <c r="AJ27" s="147"/>
      <c r="AK27" s="147"/>
      <c r="AL27" s="147"/>
      <c r="AM27" s="147"/>
    </row>
    <row r="28" spans="2:39" ht="15" customHeight="1" thickBot="1" x14ac:dyDescent="0.3">
      <c r="B28" s="429" t="str">
        <f>AI2</f>
        <v>45 - ИПЭС</v>
      </c>
      <c r="K28" s="147"/>
      <c r="L28" s="511"/>
      <c r="M28" s="147"/>
      <c r="N28" s="147"/>
      <c r="O28" s="147"/>
      <c r="P28" s="147"/>
      <c r="Q28" s="147"/>
      <c r="R28" s="147"/>
      <c r="S28" s="147"/>
      <c r="T28" s="147"/>
      <c r="U28" s="147"/>
      <c r="V28" s="147"/>
      <c r="W28" s="147" t="s">
        <v>484</v>
      </c>
      <c r="X28" s="147"/>
      <c r="Y28" s="147"/>
      <c r="Z28" s="147"/>
      <c r="AA28" s="147"/>
      <c r="AB28" s="147"/>
      <c r="AC28" s="147"/>
      <c r="AD28" s="471"/>
      <c r="AE28" s="147" t="s">
        <v>2326</v>
      </c>
      <c r="AF28" s="147"/>
      <c r="AG28" s="147"/>
      <c r="AH28" s="147"/>
      <c r="AI28" s="147"/>
      <c r="AJ28" s="147"/>
      <c r="AK28" s="147"/>
      <c r="AL28" s="147"/>
      <c r="AM28" s="147"/>
    </row>
    <row r="29" spans="2:39" ht="15" customHeight="1" thickBot="1" x14ac:dyDescent="0.3">
      <c r="B29" s="429" t="str">
        <f>AJ2</f>
        <v>46 - ИПЦЭС</v>
      </c>
      <c r="F29" s="301" t="s">
        <v>2327</v>
      </c>
      <c r="K29" s="147"/>
      <c r="L29" s="511"/>
      <c r="M29" s="147"/>
      <c r="N29" s="147"/>
      <c r="O29" s="147"/>
      <c r="P29" s="147"/>
      <c r="Q29" s="147"/>
      <c r="R29" s="147"/>
      <c r="S29" s="147"/>
      <c r="T29" s="147"/>
      <c r="U29" s="147"/>
      <c r="V29" s="147"/>
      <c r="W29" s="147" t="s">
        <v>485</v>
      </c>
      <c r="X29" s="147"/>
      <c r="Y29" s="147"/>
      <c r="Z29" s="147"/>
      <c r="AA29" s="147"/>
      <c r="AB29" s="147"/>
      <c r="AC29" s="147"/>
      <c r="AD29" s="471"/>
      <c r="AE29" s="147" t="s">
        <v>2328</v>
      </c>
      <c r="AF29" s="147"/>
      <c r="AG29" s="147"/>
      <c r="AH29" s="147"/>
      <c r="AI29" s="147"/>
      <c r="AJ29" s="147"/>
      <c r="AK29" s="147"/>
      <c r="AL29" s="147"/>
      <c r="AM29" s="147"/>
    </row>
    <row r="30" spans="2:39" ht="15" customHeight="1" thickBot="1" x14ac:dyDescent="0.3">
      <c r="B30" s="429" t="str">
        <f>AK2</f>
        <v>47 - Группа ПИ</v>
      </c>
      <c r="F30" s="185" t="s">
        <v>2329</v>
      </c>
      <c r="K30" s="147"/>
      <c r="L30" s="511"/>
      <c r="M30" s="147"/>
      <c r="N30" s="147"/>
      <c r="O30" s="147"/>
      <c r="P30" s="147"/>
      <c r="Q30" s="147"/>
      <c r="R30" s="147"/>
      <c r="S30" s="147"/>
      <c r="T30" s="147"/>
      <c r="U30" s="147"/>
      <c r="V30" s="147"/>
      <c r="W30" s="147" t="s">
        <v>486</v>
      </c>
      <c r="X30" s="147"/>
      <c r="Y30" s="147"/>
      <c r="Z30" s="147"/>
      <c r="AA30" s="147"/>
      <c r="AB30" s="147"/>
      <c r="AC30" s="147"/>
      <c r="AD30" s="471"/>
      <c r="AE30" s="147" t="s">
        <v>2330</v>
      </c>
      <c r="AF30" s="147"/>
      <c r="AG30" s="147"/>
      <c r="AH30" s="147"/>
      <c r="AI30" s="147"/>
      <c r="AJ30" s="147"/>
      <c r="AK30" s="147"/>
      <c r="AL30" s="147"/>
      <c r="AM30" s="147"/>
    </row>
    <row r="31" spans="2:39" ht="15" customHeight="1" thickBot="1" x14ac:dyDescent="0.3">
      <c r="B31" s="429" t="str">
        <f>AL2</f>
        <v>48 - Защиты по пожару</v>
      </c>
      <c r="F31" s="12" t="s">
        <v>2331</v>
      </c>
      <c r="K31" s="147"/>
      <c r="L31" s="147"/>
      <c r="M31" s="147"/>
      <c r="N31" s="147"/>
      <c r="O31" s="147"/>
      <c r="P31" s="147"/>
      <c r="Q31" s="147"/>
      <c r="R31" s="147"/>
      <c r="S31" s="147"/>
      <c r="T31" s="147"/>
      <c r="U31" s="147"/>
      <c r="V31" s="147"/>
      <c r="W31" s="147" t="s">
        <v>487</v>
      </c>
      <c r="X31" s="147"/>
      <c r="Y31" s="147"/>
      <c r="Z31" s="147"/>
      <c r="AA31" s="147"/>
      <c r="AB31" s="147"/>
      <c r="AC31" s="147"/>
      <c r="AD31" s="471"/>
      <c r="AE31" s="147" t="s">
        <v>2332</v>
      </c>
      <c r="AF31" s="147"/>
      <c r="AG31" s="147"/>
      <c r="AH31" s="147"/>
      <c r="AI31" s="147"/>
      <c r="AJ31" s="147"/>
      <c r="AK31" s="147"/>
      <c r="AL31" s="147"/>
      <c r="AM31" s="147"/>
    </row>
    <row r="32" spans="2:39" ht="15" customHeight="1" thickBot="1" x14ac:dyDescent="0.3">
      <c r="B32" s="429" t="str">
        <f>AM2</f>
        <v>49 - Пожарная зона</v>
      </c>
      <c r="F32" s="13" t="s">
        <v>2333</v>
      </c>
      <c r="K32" s="147"/>
      <c r="L32" s="147"/>
      <c r="M32" s="147"/>
      <c r="N32" s="147"/>
      <c r="O32" s="510"/>
      <c r="P32" s="510"/>
      <c r="Q32" s="510"/>
      <c r="R32" s="510"/>
      <c r="S32" s="510"/>
      <c r="T32" s="510"/>
      <c r="U32" s="510"/>
      <c r="V32" s="510"/>
      <c r="W32" s="147" t="s">
        <v>2648</v>
      </c>
      <c r="X32" s="147"/>
      <c r="Y32" s="147"/>
      <c r="Z32" s="147"/>
      <c r="AA32" s="147"/>
      <c r="AB32" s="147"/>
      <c r="AC32" s="147"/>
      <c r="AD32" s="471"/>
      <c r="AE32" s="147" t="s">
        <v>2334</v>
      </c>
      <c r="AF32" s="147"/>
      <c r="AG32" s="147"/>
      <c r="AH32" s="147"/>
      <c r="AI32" s="147"/>
      <c r="AJ32" s="147"/>
      <c r="AK32" s="147"/>
      <c r="AL32" s="147"/>
      <c r="AM32" s="147"/>
    </row>
    <row r="33" spans="6:44" ht="15" customHeight="1" x14ac:dyDescent="0.25">
      <c r="I33" s="512"/>
      <c r="J33" s="512"/>
      <c r="K33" s="511"/>
      <c r="L33" s="511"/>
      <c r="M33" s="511"/>
      <c r="N33" s="511"/>
      <c r="O33" s="510"/>
      <c r="P33" s="510"/>
      <c r="Q33" s="510"/>
      <c r="R33" s="510"/>
      <c r="S33" s="510"/>
      <c r="T33" s="510"/>
      <c r="U33" s="510"/>
      <c r="V33" s="510"/>
      <c r="W33" s="147" t="s">
        <v>2647</v>
      </c>
      <c r="X33" s="147"/>
      <c r="Y33" s="147"/>
      <c r="Z33" s="147"/>
      <c r="AA33" s="147"/>
      <c r="AB33" s="147"/>
      <c r="AC33" s="147"/>
      <c r="AD33" s="471"/>
      <c r="AE33" s="147" t="s">
        <v>2335</v>
      </c>
      <c r="AF33" s="147"/>
      <c r="AG33" s="147"/>
      <c r="AH33" s="147"/>
      <c r="AI33" s="147"/>
      <c r="AJ33" s="147"/>
      <c r="AK33" s="147"/>
      <c r="AL33" s="147"/>
      <c r="AM33" s="147"/>
    </row>
    <row r="34" spans="6:44" ht="15" customHeight="1" thickBot="1" x14ac:dyDescent="0.3">
      <c r="I34" s="512"/>
      <c r="J34" s="512"/>
      <c r="K34" s="511"/>
      <c r="L34" s="511"/>
      <c r="M34" s="511"/>
      <c r="N34" s="511"/>
      <c r="O34" s="510"/>
      <c r="P34" s="510"/>
      <c r="Q34" s="510"/>
      <c r="R34" s="510"/>
      <c r="S34" s="510"/>
      <c r="T34" s="510"/>
      <c r="U34" s="510"/>
      <c r="V34" s="510"/>
      <c r="W34" s="147" t="s">
        <v>488</v>
      </c>
      <c r="X34" s="147"/>
      <c r="Y34" s="147"/>
      <c r="Z34" s="147"/>
      <c r="AA34" s="147"/>
      <c r="AB34" s="147"/>
      <c r="AC34" s="147"/>
      <c r="AD34" s="471"/>
      <c r="AE34" s="147" t="s">
        <v>2336</v>
      </c>
      <c r="AF34" s="147"/>
      <c r="AG34" s="147"/>
      <c r="AH34" s="147"/>
      <c r="AI34" s="147"/>
      <c r="AJ34" s="147"/>
      <c r="AK34" s="147"/>
      <c r="AL34" s="147"/>
      <c r="AM34" s="147"/>
    </row>
    <row r="35" spans="6:44" ht="15" customHeight="1" thickBot="1" x14ac:dyDescent="0.3">
      <c r="F35" s="301" t="s">
        <v>2337</v>
      </c>
      <c r="K35" s="147"/>
      <c r="L35" s="147"/>
      <c r="M35" s="147"/>
      <c r="N35" s="147"/>
      <c r="O35" s="510"/>
      <c r="P35" s="510"/>
      <c r="Q35" s="510"/>
      <c r="R35" s="510"/>
      <c r="S35" s="510"/>
      <c r="T35" s="510"/>
      <c r="U35" s="510"/>
      <c r="V35" s="510"/>
      <c r="W35" s="147" t="s">
        <v>489</v>
      </c>
      <c r="X35" s="147"/>
      <c r="Y35" s="147"/>
      <c r="Z35" s="147"/>
      <c r="AA35" s="147"/>
      <c r="AB35" s="147"/>
      <c r="AC35" s="147"/>
      <c r="AD35" s="471"/>
      <c r="AE35" s="147" t="s">
        <v>2338</v>
      </c>
      <c r="AF35" s="147"/>
      <c r="AG35" s="147"/>
      <c r="AH35" s="147"/>
      <c r="AI35" s="147"/>
      <c r="AJ35" s="147"/>
      <c r="AK35" s="147"/>
      <c r="AL35" s="147"/>
      <c r="AM35" s="147"/>
    </row>
    <row r="36" spans="6:44" x14ac:dyDescent="0.25">
      <c r="F36" s="185" t="s">
        <v>2339</v>
      </c>
      <c r="K36" s="147"/>
      <c r="L36" s="147"/>
      <c r="M36" s="147"/>
      <c r="N36" s="147"/>
      <c r="O36" s="510"/>
      <c r="P36" s="510"/>
      <c r="Q36" s="510"/>
      <c r="R36" s="510"/>
      <c r="S36" s="510"/>
      <c r="T36" s="510"/>
      <c r="U36" s="510"/>
      <c r="V36" s="510"/>
      <c r="W36" s="147" t="s">
        <v>490</v>
      </c>
      <c r="X36" s="147"/>
      <c r="Y36" s="147"/>
      <c r="Z36" s="147"/>
      <c r="AA36" s="147"/>
      <c r="AB36" s="147"/>
      <c r="AC36" s="147"/>
      <c r="AD36" s="471"/>
      <c r="AE36" s="147" t="s">
        <v>2340</v>
      </c>
      <c r="AF36" s="147"/>
      <c r="AG36" s="147"/>
      <c r="AH36" s="147"/>
      <c r="AI36" s="147"/>
      <c r="AJ36" s="147"/>
      <c r="AK36" s="147"/>
      <c r="AL36" s="147"/>
      <c r="AM36" s="147"/>
    </row>
    <row r="37" spans="6:44" ht="15" customHeight="1" x14ac:dyDescent="0.25">
      <c r="F37" s="12" t="s">
        <v>2341</v>
      </c>
      <c r="K37" s="147"/>
      <c r="L37" s="511"/>
      <c r="M37" s="147"/>
      <c r="N37" s="147"/>
      <c r="O37" s="510"/>
      <c r="P37" s="510"/>
      <c r="Q37" s="510"/>
      <c r="R37" s="510"/>
      <c r="S37" s="510"/>
      <c r="T37" s="510"/>
      <c r="U37" s="510"/>
      <c r="V37" s="510"/>
      <c r="W37" s="147" t="s">
        <v>491</v>
      </c>
      <c r="X37" s="147"/>
      <c r="Y37" s="147"/>
      <c r="Z37" s="147"/>
      <c r="AA37" s="147"/>
      <c r="AB37" s="147"/>
      <c r="AC37" s="147"/>
      <c r="AD37" s="471"/>
      <c r="AE37" s="147" t="s">
        <v>2342</v>
      </c>
      <c r="AF37" s="147"/>
      <c r="AG37" s="147"/>
      <c r="AH37" s="147"/>
      <c r="AI37" s="147"/>
      <c r="AJ37" s="147"/>
      <c r="AK37" s="147"/>
      <c r="AL37" s="147"/>
      <c r="AM37" s="147"/>
    </row>
    <row r="38" spans="6:44" ht="15" customHeight="1" thickBot="1" x14ac:dyDescent="0.3">
      <c r="F38" s="13"/>
      <c r="K38" s="147"/>
      <c r="L38" s="511"/>
      <c r="M38" s="147"/>
      <c r="N38" s="147"/>
      <c r="O38" s="510"/>
      <c r="P38" s="510"/>
      <c r="Q38" s="510"/>
      <c r="R38" s="510"/>
      <c r="S38" s="510"/>
      <c r="T38" s="510"/>
      <c r="U38" s="510"/>
      <c r="V38" s="510"/>
      <c r="W38" s="147" t="s">
        <v>492</v>
      </c>
      <c r="X38" s="147"/>
      <c r="Y38" s="147"/>
      <c r="Z38" s="147"/>
      <c r="AA38" s="147"/>
      <c r="AB38" s="147"/>
      <c r="AC38" s="147"/>
      <c r="AD38" s="471"/>
      <c r="AE38" s="147" t="s">
        <v>2343</v>
      </c>
      <c r="AF38" s="147"/>
      <c r="AG38" s="147"/>
      <c r="AH38" s="147"/>
      <c r="AI38" s="147"/>
      <c r="AJ38" s="147"/>
      <c r="AK38" s="147"/>
      <c r="AL38" s="147"/>
      <c r="AM38" s="147"/>
    </row>
    <row r="39" spans="6:44" ht="15" customHeight="1" x14ac:dyDescent="0.25">
      <c r="K39" s="147"/>
      <c r="L39" s="147"/>
      <c r="M39" s="147"/>
      <c r="N39" s="147"/>
      <c r="O39" s="510"/>
      <c r="P39" s="510"/>
      <c r="Q39" s="510"/>
      <c r="R39" s="510"/>
      <c r="S39" s="510"/>
      <c r="T39" s="510"/>
      <c r="U39" s="510"/>
      <c r="V39" s="510"/>
      <c r="W39" s="147" t="s">
        <v>493</v>
      </c>
      <c r="X39" s="147"/>
      <c r="Y39" s="147"/>
      <c r="Z39" s="147"/>
      <c r="AA39" s="147"/>
      <c r="AB39" s="147"/>
      <c r="AC39" s="147"/>
      <c r="AD39" s="471"/>
      <c r="AE39" s="147" t="s">
        <v>2344</v>
      </c>
      <c r="AF39" s="147"/>
      <c r="AG39" s="147"/>
      <c r="AH39" s="147"/>
      <c r="AI39" s="147"/>
      <c r="AJ39" s="147"/>
      <c r="AK39" s="147"/>
      <c r="AL39" s="147"/>
      <c r="AM39" s="147"/>
    </row>
    <row r="40" spans="6:44" ht="15" customHeight="1" x14ac:dyDescent="0.25">
      <c r="K40" s="147"/>
      <c r="L40" s="147"/>
      <c r="M40" s="147"/>
      <c r="N40" s="147"/>
      <c r="O40" s="510"/>
      <c r="P40" s="510"/>
      <c r="Q40" s="510"/>
      <c r="R40" s="510"/>
      <c r="S40" s="510"/>
      <c r="T40" s="510"/>
      <c r="U40" s="510"/>
      <c r="V40" s="510"/>
      <c r="W40" s="147" t="s">
        <v>494</v>
      </c>
      <c r="X40" s="147"/>
      <c r="Y40" s="147"/>
      <c r="Z40" s="147"/>
      <c r="AA40" s="147"/>
      <c r="AB40" s="147"/>
      <c r="AC40" s="147"/>
      <c r="AD40" s="471"/>
      <c r="AE40" s="147" t="s">
        <v>2345</v>
      </c>
      <c r="AF40" s="147"/>
      <c r="AG40" s="147"/>
      <c r="AH40" s="147"/>
      <c r="AI40" s="147"/>
      <c r="AJ40" s="147"/>
      <c r="AK40" s="147"/>
      <c r="AL40" s="147"/>
      <c r="AM40" s="147"/>
    </row>
    <row r="41" spans="6:44" ht="15" customHeight="1" x14ac:dyDescent="0.25">
      <c r="K41" s="147"/>
      <c r="L41" s="147"/>
      <c r="M41" s="147"/>
      <c r="N41" s="147"/>
      <c r="O41" s="510"/>
      <c r="P41" s="510"/>
      <c r="Q41" s="510"/>
      <c r="R41" s="510"/>
      <c r="S41" s="510"/>
      <c r="T41" s="510"/>
      <c r="U41" s="510"/>
      <c r="V41" s="510"/>
      <c r="W41" s="147" t="s">
        <v>495</v>
      </c>
      <c r="X41" s="147"/>
      <c r="Y41" s="147"/>
      <c r="Z41" s="147"/>
      <c r="AA41" s="147"/>
      <c r="AB41" s="147"/>
      <c r="AC41" s="147"/>
      <c r="AD41" s="471"/>
      <c r="AE41" s="147" t="s">
        <v>2346</v>
      </c>
      <c r="AF41" s="147"/>
      <c r="AG41" s="147"/>
      <c r="AH41" s="147"/>
      <c r="AI41" s="147"/>
      <c r="AJ41" s="147"/>
      <c r="AK41" s="147"/>
      <c r="AL41" s="147"/>
      <c r="AM41" s="147"/>
    </row>
    <row r="42" spans="6:44" ht="15" customHeight="1" x14ac:dyDescent="0.25">
      <c r="K42" s="147"/>
      <c r="L42" s="147"/>
      <c r="M42" s="147"/>
      <c r="N42" s="147"/>
      <c r="O42" s="510"/>
      <c r="P42" s="510"/>
      <c r="Q42" s="510"/>
      <c r="R42" s="510"/>
      <c r="S42" s="510"/>
      <c r="T42" s="510"/>
      <c r="U42" s="510"/>
      <c r="V42" s="510"/>
      <c r="W42" s="147" t="s">
        <v>496</v>
      </c>
      <c r="X42" s="513"/>
      <c r="Y42" s="513"/>
      <c r="Z42" s="513"/>
      <c r="AA42" s="513"/>
      <c r="AB42" s="513"/>
      <c r="AC42" s="513"/>
      <c r="AD42" s="471"/>
      <c r="AE42" s="147" t="s">
        <v>2347</v>
      </c>
      <c r="AF42" s="510"/>
      <c r="AG42" s="510"/>
      <c r="AH42" s="510"/>
      <c r="AI42" s="510"/>
      <c r="AJ42" s="510"/>
      <c r="AK42" s="510"/>
      <c r="AL42" s="510"/>
      <c r="AM42" s="510"/>
      <c r="AN42" s="123"/>
      <c r="AO42" s="123"/>
      <c r="AR42" s="123"/>
    </row>
    <row r="43" spans="6:44" ht="15" customHeight="1" x14ac:dyDescent="0.25">
      <c r="K43" s="147"/>
      <c r="L43" s="147"/>
      <c r="M43" s="147"/>
      <c r="N43" s="147"/>
      <c r="O43" s="510"/>
      <c r="P43" s="510"/>
      <c r="Q43" s="510"/>
      <c r="R43" s="510"/>
      <c r="S43" s="510"/>
      <c r="T43" s="510"/>
      <c r="U43" s="510"/>
      <c r="V43" s="510"/>
      <c r="W43" s="147" t="s">
        <v>497</v>
      </c>
      <c r="X43" s="513"/>
      <c r="Y43" s="513"/>
      <c r="Z43" s="513"/>
      <c r="AA43" s="513"/>
      <c r="AB43" s="513"/>
      <c r="AC43" s="513"/>
      <c r="AD43" s="471"/>
      <c r="AE43" s="147" t="s">
        <v>2348</v>
      </c>
      <c r="AF43" s="510"/>
      <c r="AG43" s="510"/>
      <c r="AH43" s="510"/>
      <c r="AI43" s="510"/>
      <c r="AJ43" s="510"/>
      <c r="AK43" s="510"/>
      <c r="AL43" s="510"/>
      <c r="AM43" s="510"/>
      <c r="AN43" s="123"/>
      <c r="AO43" s="123"/>
      <c r="AR43" s="123"/>
    </row>
    <row r="44" spans="6:44" ht="15" customHeight="1" x14ac:dyDescent="0.25">
      <c r="K44" s="147"/>
      <c r="L44" s="147"/>
      <c r="M44" s="147"/>
      <c r="N44" s="147"/>
      <c r="O44" s="510"/>
      <c r="P44" s="510"/>
      <c r="Q44" s="510"/>
      <c r="R44" s="510"/>
      <c r="S44" s="510"/>
      <c r="T44" s="510"/>
      <c r="U44" s="510"/>
      <c r="V44" s="510"/>
      <c r="W44" s="147" t="s">
        <v>498</v>
      </c>
      <c r="X44" s="513"/>
      <c r="Y44" s="513"/>
      <c r="Z44" s="513"/>
      <c r="AA44" s="513"/>
      <c r="AB44" s="513"/>
      <c r="AC44" s="513"/>
      <c r="AD44" s="471"/>
      <c r="AE44" s="147" t="s">
        <v>2349</v>
      </c>
      <c r="AF44" s="510"/>
      <c r="AG44" s="510"/>
      <c r="AH44" s="510"/>
      <c r="AI44" s="510"/>
      <c r="AJ44" s="510"/>
      <c r="AK44" s="510"/>
      <c r="AL44" s="510"/>
      <c r="AM44" s="510"/>
      <c r="AN44" s="123"/>
      <c r="AO44" s="123"/>
      <c r="AR44" s="123"/>
    </row>
    <row r="45" spans="6:44" ht="15" customHeight="1" x14ac:dyDescent="0.25">
      <c r="K45" s="147"/>
      <c r="L45" s="147"/>
      <c r="M45" s="147"/>
      <c r="N45" s="147"/>
      <c r="O45" s="510"/>
      <c r="P45" s="510"/>
      <c r="Q45" s="510"/>
      <c r="R45" s="510"/>
      <c r="S45" s="510"/>
      <c r="T45" s="510"/>
      <c r="U45" s="510"/>
      <c r="V45" s="510"/>
      <c r="W45" s="147" t="s">
        <v>499</v>
      </c>
      <c r="X45" s="513"/>
      <c r="Y45" s="513"/>
      <c r="Z45" s="513"/>
      <c r="AA45" s="513"/>
      <c r="AB45" s="513"/>
      <c r="AC45" s="513"/>
      <c r="AD45" s="471"/>
      <c r="AE45" s="147" t="s">
        <v>2350</v>
      </c>
      <c r="AF45" s="511"/>
      <c r="AG45" s="511"/>
      <c r="AH45" s="511"/>
      <c r="AI45" s="511"/>
      <c r="AJ45" s="511"/>
      <c r="AK45" s="511"/>
      <c r="AL45" s="511"/>
      <c r="AM45" s="511"/>
      <c r="AN45" s="512"/>
      <c r="AO45" s="512"/>
      <c r="AR45" s="512"/>
    </row>
    <row r="46" spans="6:44" ht="15" customHeight="1" x14ac:dyDescent="0.25">
      <c r="K46" s="147"/>
      <c r="L46" s="147"/>
      <c r="M46" s="147"/>
      <c r="N46" s="147"/>
      <c r="O46" s="510"/>
      <c r="P46" s="510"/>
      <c r="Q46" s="510"/>
      <c r="R46" s="510"/>
      <c r="S46" s="510"/>
      <c r="T46" s="510"/>
      <c r="U46" s="510"/>
      <c r="V46" s="510"/>
      <c r="W46" s="147" t="s">
        <v>500</v>
      </c>
      <c r="X46" s="513"/>
      <c r="Y46" s="513"/>
      <c r="Z46" s="513"/>
      <c r="AA46" s="513"/>
      <c r="AB46" s="513"/>
      <c r="AC46" s="513"/>
      <c r="AD46" s="471"/>
      <c r="AE46" s="147" t="s">
        <v>2351</v>
      </c>
      <c r="AF46" s="511"/>
      <c r="AG46" s="511"/>
      <c r="AH46" s="511"/>
      <c r="AI46" s="511"/>
      <c r="AJ46" s="511"/>
      <c r="AK46" s="511"/>
      <c r="AL46" s="511"/>
      <c r="AM46" s="511"/>
      <c r="AN46" s="512"/>
      <c r="AO46" s="512"/>
      <c r="AR46" s="512"/>
    </row>
    <row r="47" spans="6:44" ht="15" customHeight="1" x14ac:dyDescent="0.25">
      <c r="K47" s="147"/>
      <c r="L47" s="147"/>
      <c r="M47" s="147"/>
      <c r="N47" s="147"/>
      <c r="O47" s="510"/>
      <c r="P47" s="510"/>
      <c r="Q47" s="510"/>
      <c r="R47" s="510"/>
      <c r="S47" s="510"/>
      <c r="T47" s="510"/>
      <c r="U47" s="510"/>
      <c r="V47" s="510"/>
      <c r="W47" s="147" t="s">
        <v>501</v>
      </c>
      <c r="X47" s="513"/>
      <c r="Y47" s="513"/>
      <c r="Z47" s="513"/>
      <c r="AA47" s="513"/>
      <c r="AB47" s="513"/>
      <c r="AC47" s="513"/>
      <c r="AD47" s="471"/>
      <c r="AE47" s="147" t="s">
        <v>2352</v>
      </c>
      <c r="AF47" s="511"/>
      <c r="AG47" s="511"/>
      <c r="AH47" s="511"/>
      <c r="AI47" s="511"/>
      <c r="AJ47" s="511"/>
      <c r="AK47" s="511"/>
      <c r="AL47" s="511"/>
      <c r="AM47" s="511"/>
      <c r="AN47" s="512"/>
      <c r="AO47" s="512"/>
      <c r="AR47" s="512"/>
    </row>
    <row r="48" spans="6:44" ht="15" customHeight="1" x14ac:dyDescent="0.25">
      <c r="K48" s="147"/>
      <c r="L48" s="147"/>
      <c r="M48" s="147"/>
      <c r="N48" s="147"/>
      <c r="O48" s="510"/>
      <c r="P48" s="510"/>
      <c r="Q48" s="510"/>
      <c r="R48" s="510"/>
      <c r="S48" s="510"/>
      <c r="T48" s="510"/>
      <c r="U48" s="510"/>
      <c r="V48" s="510"/>
      <c r="W48" s="147" t="s">
        <v>502</v>
      </c>
      <c r="X48" s="513"/>
      <c r="Y48" s="513"/>
      <c r="Z48" s="513"/>
      <c r="AA48" s="513"/>
      <c r="AB48" s="513"/>
      <c r="AC48" s="513"/>
      <c r="AD48" s="471"/>
      <c r="AE48" s="147" t="s">
        <v>2353</v>
      </c>
      <c r="AF48" s="511"/>
      <c r="AG48" s="511"/>
      <c r="AH48" s="511"/>
      <c r="AI48" s="511"/>
      <c r="AJ48" s="511"/>
      <c r="AK48" s="511"/>
      <c r="AL48" s="511"/>
      <c r="AM48" s="511"/>
      <c r="AN48" s="512"/>
      <c r="AO48" s="512"/>
      <c r="AR48" s="512"/>
    </row>
    <row r="49" spans="9:44" ht="15" customHeight="1" x14ac:dyDescent="0.25">
      <c r="K49" s="147"/>
      <c r="L49" s="147"/>
      <c r="M49" s="147"/>
      <c r="N49" s="147"/>
      <c r="O49" s="510"/>
      <c r="P49" s="510"/>
      <c r="Q49" s="510"/>
      <c r="R49" s="510"/>
      <c r="S49" s="510"/>
      <c r="T49" s="510"/>
      <c r="U49" s="510"/>
      <c r="V49" s="510"/>
      <c r="W49" s="147" t="s">
        <v>577</v>
      </c>
      <c r="X49" s="471"/>
      <c r="Y49" s="471"/>
      <c r="Z49" s="471"/>
      <c r="AA49" s="471"/>
      <c r="AB49" s="471"/>
      <c r="AC49" s="471"/>
      <c r="AD49" s="471"/>
      <c r="AE49" s="147" t="s">
        <v>2354</v>
      </c>
      <c r="AF49" s="510"/>
      <c r="AG49" s="510"/>
      <c r="AH49" s="510"/>
      <c r="AI49" s="510"/>
      <c r="AJ49" s="510"/>
      <c r="AK49" s="510"/>
      <c r="AL49" s="510"/>
      <c r="AM49" s="510"/>
      <c r="AN49" s="123"/>
      <c r="AO49" s="123"/>
      <c r="AR49" s="123"/>
    </row>
    <row r="50" spans="9:44" ht="15" customHeight="1" x14ac:dyDescent="0.25">
      <c r="I50" s="512"/>
      <c r="J50" s="512"/>
      <c r="K50" s="511"/>
      <c r="L50" s="511"/>
      <c r="M50" s="511"/>
      <c r="N50" s="511"/>
      <c r="O50" s="510"/>
      <c r="P50" s="510"/>
      <c r="Q50" s="510"/>
      <c r="R50" s="510"/>
      <c r="S50" s="510"/>
      <c r="T50" s="510"/>
      <c r="U50" s="510"/>
      <c r="V50" s="510"/>
      <c r="W50" s="514" t="s">
        <v>659</v>
      </c>
      <c r="X50" s="471"/>
      <c r="Y50" s="471"/>
      <c r="Z50" s="471"/>
      <c r="AA50" s="471"/>
      <c r="AB50" s="471"/>
      <c r="AC50" s="471"/>
      <c r="AD50" s="471"/>
      <c r="AE50" s="147" t="s">
        <v>2355</v>
      </c>
      <c r="AF50" s="510"/>
      <c r="AG50" s="510"/>
      <c r="AH50" s="510"/>
      <c r="AI50" s="510"/>
      <c r="AJ50" s="510"/>
      <c r="AK50" s="510"/>
      <c r="AL50" s="510"/>
      <c r="AM50" s="510"/>
      <c r="AN50" s="123"/>
      <c r="AO50" s="123"/>
      <c r="AR50" s="123"/>
    </row>
    <row r="51" spans="9:44" ht="15" customHeight="1" x14ac:dyDescent="0.25">
      <c r="K51" s="147"/>
      <c r="L51" s="147"/>
      <c r="M51" s="147"/>
      <c r="N51" s="147"/>
      <c r="O51" s="510"/>
      <c r="P51" s="510"/>
      <c r="Q51" s="510"/>
      <c r="R51" s="510"/>
      <c r="S51" s="510"/>
      <c r="T51" s="510"/>
      <c r="U51" s="510"/>
      <c r="V51" s="510"/>
      <c r="W51" s="514" t="s">
        <v>660</v>
      </c>
      <c r="X51" s="471"/>
      <c r="Y51" s="471"/>
      <c r="Z51" s="471"/>
      <c r="AA51" s="471"/>
      <c r="AB51" s="471"/>
      <c r="AC51" s="471"/>
      <c r="AD51" s="471"/>
      <c r="AE51" s="147" t="s">
        <v>2356</v>
      </c>
      <c r="AF51" s="510"/>
      <c r="AG51" s="510"/>
      <c r="AH51" s="510"/>
      <c r="AI51" s="510"/>
      <c r="AJ51" s="510"/>
      <c r="AK51" s="510"/>
      <c r="AL51" s="510"/>
      <c r="AM51" s="510"/>
      <c r="AN51" s="123"/>
      <c r="AO51" s="123"/>
      <c r="AR51" s="123"/>
    </row>
    <row r="52" spans="9:44" ht="15" customHeight="1" x14ac:dyDescent="0.25">
      <c r="K52" s="147"/>
      <c r="L52" s="147"/>
      <c r="M52" s="147"/>
      <c r="N52" s="147"/>
      <c r="O52" s="510"/>
      <c r="P52" s="510"/>
      <c r="Q52" s="510"/>
      <c r="R52" s="510"/>
      <c r="S52" s="510"/>
      <c r="T52" s="510"/>
      <c r="U52" s="510"/>
      <c r="V52" s="510"/>
      <c r="W52" s="483" t="s">
        <v>2022</v>
      </c>
      <c r="X52" s="471"/>
      <c r="Y52" s="471"/>
      <c r="Z52" s="471"/>
      <c r="AA52" s="471"/>
      <c r="AB52" s="471"/>
      <c r="AC52" s="471"/>
      <c r="AD52" s="471"/>
      <c r="AE52" s="556" t="s">
        <v>2357</v>
      </c>
      <c r="AF52" s="510"/>
      <c r="AG52" s="510"/>
      <c r="AH52" s="510"/>
      <c r="AI52" s="510"/>
      <c r="AJ52" s="510"/>
      <c r="AK52" s="510"/>
      <c r="AL52" s="510"/>
      <c r="AM52" s="510"/>
      <c r="AN52" s="123"/>
      <c r="AO52" s="123"/>
      <c r="AR52" s="123"/>
    </row>
    <row r="53" spans="9:44" ht="15" customHeight="1" x14ac:dyDescent="0.25">
      <c r="K53" s="147"/>
      <c r="L53" s="147"/>
      <c r="M53" s="147"/>
      <c r="N53" s="147"/>
      <c r="O53" s="510"/>
      <c r="P53" s="510"/>
      <c r="Q53" s="510"/>
      <c r="R53" s="510"/>
      <c r="S53" s="510"/>
      <c r="T53" s="510"/>
      <c r="U53" s="510"/>
      <c r="V53" s="510"/>
      <c r="W53" s="483" t="s">
        <v>661</v>
      </c>
      <c r="X53" s="471"/>
      <c r="Y53" s="471"/>
      <c r="Z53" s="471"/>
      <c r="AA53" s="471"/>
      <c r="AB53" s="471"/>
      <c r="AC53" s="471"/>
      <c r="AD53" s="471"/>
      <c r="AE53" s="556" t="s">
        <v>2358</v>
      </c>
      <c r="AF53" s="510"/>
      <c r="AG53" s="510"/>
      <c r="AH53" s="510"/>
      <c r="AI53" s="510"/>
      <c r="AJ53" s="510"/>
      <c r="AK53" s="510"/>
      <c r="AL53" s="510"/>
      <c r="AM53" s="510"/>
      <c r="AN53" s="123"/>
      <c r="AO53" s="123"/>
      <c r="AR53" s="123"/>
    </row>
    <row r="54" spans="9:44" ht="15" customHeight="1" x14ac:dyDescent="0.25">
      <c r="K54" s="147"/>
      <c r="L54" s="147"/>
      <c r="M54" s="147"/>
      <c r="N54" s="147"/>
      <c r="O54" s="510"/>
      <c r="P54" s="510"/>
      <c r="Q54" s="510"/>
      <c r="R54" s="510"/>
      <c r="S54" s="510"/>
      <c r="T54" s="510"/>
      <c r="U54" s="510"/>
      <c r="V54" s="510"/>
      <c r="W54" s="483" t="s">
        <v>662</v>
      </c>
      <c r="X54" s="471"/>
      <c r="Y54" s="471"/>
      <c r="Z54" s="471"/>
      <c r="AA54" s="471"/>
      <c r="AB54" s="471"/>
      <c r="AC54" s="471"/>
      <c r="AD54" s="471"/>
      <c r="AE54" s="557" t="s">
        <v>2359</v>
      </c>
      <c r="AF54" s="510"/>
      <c r="AG54" s="510"/>
      <c r="AH54" s="510"/>
      <c r="AI54" s="510"/>
      <c r="AJ54" s="510"/>
      <c r="AK54" s="510"/>
      <c r="AL54" s="510"/>
      <c r="AM54" s="510"/>
      <c r="AN54" s="123"/>
      <c r="AO54" s="123"/>
      <c r="AR54" s="123"/>
    </row>
    <row r="55" spans="9:44" ht="15" customHeight="1" x14ac:dyDescent="0.25">
      <c r="K55" s="147"/>
      <c r="L55" s="147"/>
      <c r="M55" s="147"/>
      <c r="N55" s="147"/>
      <c r="O55" s="510"/>
      <c r="P55" s="510"/>
      <c r="Q55" s="510"/>
      <c r="R55" s="510"/>
      <c r="S55" s="510"/>
      <c r="T55" s="510"/>
      <c r="U55" s="510"/>
      <c r="V55" s="510"/>
      <c r="W55" s="483" t="s">
        <v>677</v>
      </c>
      <c r="X55" s="471"/>
      <c r="Y55" s="471"/>
      <c r="Z55" s="471"/>
      <c r="AA55" s="471"/>
      <c r="AB55" s="471"/>
      <c r="AC55" s="471"/>
      <c r="AD55" s="471"/>
      <c r="AE55" s="557" t="s">
        <v>2360</v>
      </c>
      <c r="AF55" s="510"/>
      <c r="AG55" s="510"/>
      <c r="AH55" s="510"/>
      <c r="AI55" s="510"/>
      <c r="AJ55" s="510"/>
      <c r="AK55" s="510"/>
      <c r="AL55" s="510"/>
      <c r="AM55" s="510"/>
      <c r="AN55" s="123"/>
      <c r="AO55" s="123"/>
      <c r="AR55" s="123"/>
    </row>
    <row r="56" spans="9:44" ht="15" customHeight="1" x14ac:dyDescent="0.25">
      <c r="K56" s="147"/>
      <c r="L56" s="147"/>
      <c r="M56" s="147"/>
      <c r="N56" s="147"/>
      <c r="O56" s="510"/>
      <c r="P56" s="510"/>
      <c r="Q56" s="510"/>
      <c r="R56" s="510"/>
      <c r="S56" s="510"/>
      <c r="T56" s="510"/>
      <c r="U56" s="510"/>
      <c r="V56" s="510"/>
      <c r="W56" s="483" t="s">
        <v>1365</v>
      </c>
      <c r="X56" s="471"/>
      <c r="Y56" s="471"/>
      <c r="Z56" s="471"/>
      <c r="AA56" s="471"/>
      <c r="AB56" s="471"/>
      <c r="AC56" s="471"/>
      <c r="AD56" s="471"/>
      <c r="AE56" s="556" t="s">
        <v>2361</v>
      </c>
      <c r="AF56" s="510"/>
      <c r="AG56" s="510"/>
      <c r="AH56" s="510"/>
      <c r="AI56" s="510"/>
      <c r="AJ56" s="510"/>
      <c r="AK56" s="510"/>
      <c r="AL56" s="510"/>
      <c r="AM56" s="510"/>
      <c r="AN56" s="123"/>
      <c r="AO56" s="123"/>
      <c r="AR56" s="123"/>
    </row>
    <row r="57" spans="9:44" ht="15" customHeight="1" x14ac:dyDescent="0.25">
      <c r="K57" s="147"/>
      <c r="L57" s="147"/>
      <c r="M57" s="147"/>
      <c r="N57" s="147"/>
      <c r="O57" s="510"/>
      <c r="P57" s="510"/>
      <c r="Q57" s="510"/>
      <c r="R57" s="510"/>
      <c r="S57" s="510"/>
      <c r="T57" s="510"/>
      <c r="U57" s="510"/>
      <c r="V57" s="510"/>
      <c r="W57" s="483" t="s">
        <v>1366</v>
      </c>
      <c r="X57" s="471"/>
      <c r="Y57" s="471"/>
      <c r="Z57" s="471"/>
      <c r="AA57" s="471"/>
      <c r="AB57" s="471"/>
      <c r="AC57" s="471"/>
      <c r="AD57" s="471"/>
      <c r="AE57" s="556" t="s">
        <v>2362</v>
      </c>
      <c r="AF57" s="510"/>
      <c r="AG57" s="510"/>
      <c r="AH57" s="510"/>
      <c r="AI57" s="510"/>
      <c r="AJ57" s="510"/>
      <c r="AK57" s="510"/>
      <c r="AL57" s="510"/>
      <c r="AM57" s="510"/>
      <c r="AN57" s="123"/>
      <c r="AO57" s="123"/>
      <c r="AR57" s="123"/>
    </row>
    <row r="58" spans="9:44" ht="15" customHeight="1" x14ac:dyDescent="0.25">
      <c r="K58" s="147"/>
      <c r="L58" s="147"/>
      <c r="M58" s="147"/>
      <c r="N58" s="147"/>
      <c r="O58" s="510"/>
      <c r="P58" s="510"/>
      <c r="Q58" s="510"/>
      <c r="R58" s="510"/>
      <c r="S58" s="510"/>
      <c r="T58" s="510"/>
      <c r="U58" s="510"/>
      <c r="V58" s="510"/>
      <c r="W58" s="483" t="s">
        <v>1367</v>
      </c>
      <c r="X58" s="471"/>
      <c r="Y58" s="471"/>
      <c r="Z58" s="471"/>
      <c r="AA58" s="471"/>
      <c r="AB58" s="471"/>
      <c r="AC58" s="471"/>
      <c r="AD58" s="471"/>
      <c r="AE58" s="556" t="s">
        <v>2363</v>
      </c>
      <c r="AF58" s="510"/>
      <c r="AG58" s="510"/>
      <c r="AH58" s="510"/>
      <c r="AI58" s="510"/>
      <c r="AJ58" s="510"/>
      <c r="AK58" s="510"/>
      <c r="AL58" s="510"/>
      <c r="AM58" s="510"/>
      <c r="AN58" s="123"/>
      <c r="AO58" s="123"/>
      <c r="AR58" s="123"/>
    </row>
    <row r="59" spans="9:44" ht="15" customHeight="1" x14ac:dyDescent="0.25">
      <c r="K59" s="147"/>
      <c r="L59" s="147"/>
      <c r="M59" s="147"/>
      <c r="N59" s="147"/>
      <c r="O59" s="510"/>
      <c r="P59" s="510"/>
      <c r="Q59" s="510"/>
      <c r="R59" s="510"/>
      <c r="S59" s="510"/>
      <c r="T59" s="510"/>
      <c r="U59" s="510"/>
      <c r="V59" s="510"/>
      <c r="W59" s="483" t="s">
        <v>1368</v>
      </c>
      <c r="X59" s="471"/>
      <c r="Y59" s="471"/>
      <c r="Z59" s="471"/>
      <c r="AA59" s="471"/>
      <c r="AB59" s="471"/>
      <c r="AC59" s="471"/>
      <c r="AD59" s="471"/>
      <c r="AE59" s="556" t="s">
        <v>2364</v>
      </c>
      <c r="AF59" s="510"/>
      <c r="AG59" s="510"/>
      <c r="AH59" s="510"/>
      <c r="AI59" s="510"/>
      <c r="AJ59" s="510"/>
      <c r="AK59" s="510"/>
      <c r="AL59" s="510"/>
      <c r="AM59" s="510"/>
      <c r="AN59" s="123"/>
      <c r="AO59" s="123"/>
      <c r="AR59" s="123"/>
    </row>
    <row r="60" spans="9:44" ht="15" customHeight="1" x14ac:dyDescent="0.25">
      <c r="K60" s="147"/>
      <c r="L60" s="147"/>
      <c r="M60" s="147"/>
      <c r="N60" s="147"/>
      <c r="O60" s="510"/>
      <c r="P60" s="510"/>
      <c r="Q60" s="510"/>
      <c r="R60" s="510"/>
      <c r="S60" s="510"/>
      <c r="T60" s="510"/>
      <c r="U60" s="510"/>
      <c r="V60" s="510"/>
      <c r="W60" s="483" t="s">
        <v>1369</v>
      </c>
      <c r="X60" s="471"/>
      <c r="Y60" s="471"/>
      <c r="Z60" s="471"/>
      <c r="AA60" s="471"/>
      <c r="AB60" s="471"/>
      <c r="AC60" s="471"/>
      <c r="AD60" s="471"/>
      <c r="AE60" s="557" t="s">
        <v>2365</v>
      </c>
      <c r="AF60" s="510"/>
      <c r="AG60" s="510"/>
      <c r="AH60" s="510"/>
      <c r="AI60" s="510"/>
      <c r="AJ60" s="510"/>
      <c r="AK60" s="510"/>
      <c r="AL60" s="510"/>
      <c r="AM60" s="510"/>
      <c r="AN60" s="123"/>
      <c r="AO60" s="123"/>
      <c r="AR60" s="123"/>
    </row>
    <row r="61" spans="9:44" ht="15" customHeight="1" x14ac:dyDescent="0.25">
      <c r="K61" s="147"/>
      <c r="L61" s="147"/>
      <c r="M61" s="147"/>
      <c r="N61" s="147"/>
      <c r="O61" s="510"/>
      <c r="P61" s="510"/>
      <c r="Q61" s="510"/>
      <c r="R61" s="510"/>
      <c r="S61" s="510"/>
      <c r="T61" s="510"/>
      <c r="U61" s="510"/>
      <c r="V61" s="510" t="s">
        <v>69</v>
      </c>
      <c r="W61" s="483" t="s">
        <v>1372</v>
      </c>
      <c r="X61" s="471"/>
      <c r="Y61" s="471"/>
      <c r="Z61" s="471"/>
      <c r="AA61" s="471"/>
      <c r="AB61" s="471"/>
      <c r="AC61" s="471"/>
      <c r="AD61" s="471"/>
      <c r="AE61" s="557" t="s">
        <v>2366</v>
      </c>
      <c r="AF61" s="510"/>
      <c r="AG61" s="510"/>
      <c r="AH61" s="510"/>
      <c r="AI61" s="510"/>
      <c r="AJ61" s="510"/>
      <c r="AK61" s="510"/>
      <c r="AL61" s="510"/>
      <c r="AM61" s="510"/>
      <c r="AN61" s="123"/>
      <c r="AO61" s="123"/>
      <c r="AR61" s="123"/>
    </row>
    <row r="62" spans="9:44" ht="15" customHeight="1" x14ac:dyDescent="0.25">
      <c r="K62" s="147"/>
      <c r="L62" s="147"/>
      <c r="M62" s="147"/>
      <c r="N62" s="147"/>
      <c r="O62" s="510"/>
      <c r="P62" s="510"/>
      <c r="Q62" s="510"/>
      <c r="R62" s="510"/>
      <c r="S62" s="510"/>
      <c r="T62" s="510"/>
      <c r="U62" s="510"/>
      <c r="V62" s="510"/>
      <c r="W62" s="483" t="s">
        <v>1579</v>
      </c>
      <c r="X62" s="471"/>
      <c r="Y62" s="471"/>
      <c r="Z62" s="471"/>
      <c r="AA62" s="471"/>
      <c r="AB62" s="471"/>
      <c r="AC62" s="471"/>
      <c r="AD62" s="471"/>
      <c r="AE62" s="556" t="s">
        <v>2367</v>
      </c>
      <c r="AF62" s="510"/>
      <c r="AG62" s="510"/>
      <c r="AH62" s="510"/>
      <c r="AI62" s="510"/>
      <c r="AJ62" s="510"/>
      <c r="AK62" s="510"/>
      <c r="AL62" s="510"/>
      <c r="AM62" s="510"/>
      <c r="AN62" s="123"/>
      <c r="AO62" s="123"/>
      <c r="AR62" s="123"/>
    </row>
    <row r="63" spans="9:44" ht="15" customHeight="1" x14ac:dyDescent="0.25">
      <c r="K63" s="147"/>
      <c r="L63" s="147"/>
      <c r="M63" s="147"/>
      <c r="N63" s="147"/>
      <c r="O63" s="510"/>
      <c r="P63" s="510"/>
      <c r="Q63" s="510"/>
      <c r="R63" s="510"/>
      <c r="S63" s="510"/>
      <c r="T63" s="510"/>
      <c r="U63" s="510"/>
      <c r="V63" s="510"/>
      <c r="W63" s="483" t="s">
        <v>2130</v>
      </c>
      <c r="X63" s="471"/>
      <c r="Y63" s="471"/>
      <c r="Z63" s="471"/>
      <c r="AA63" s="471"/>
      <c r="AB63" s="471"/>
      <c r="AC63" s="471"/>
      <c r="AD63" s="471"/>
      <c r="AE63" s="556" t="s">
        <v>2368</v>
      </c>
      <c r="AF63" s="510"/>
      <c r="AG63" s="510"/>
      <c r="AH63" s="510"/>
      <c r="AI63" s="510"/>
      <c r="AJ63" s="510"/>
      <c r="AK63" s="510"/>
      <c r="AL63" s="510"/>
      <c r="AM63" s="510"/>
      <c r="AN63" s="123"/>
      <c r="AO63" s="123"/>
      <c r="AR63" s="123"/>
    </row>
    <row r="64" spans="9:44" ht="15" customHeight="1" x14ac:dyDescent="0.25">
      <c r="K64" s="147"/>
      <c r="L64" s="147"/>
      <c r="M64" s="147"/>
      <c r="N64" s="147"/>
      <c r="O64" s="510"/>
      <c r="P64" s="510"/>
      <c r="Q64" s="510"/>
      <c r="R64" s="510"/>
      <c r="S64" s="510"/>
      <c r="T64" s="510"/>
      <c r="U64" s="510"/>
      <c r="V64" s="510"/>
      <c r="W64" s="483" t="s">
        <v>663</v>
      </c>
      <c r="X64" s="471"/>
      <c r="Y64" s="471"/>
      <c r="Z64" s="471"/>
      <c r="AA64" s="471"/>
      <c r="AB64" s="471"/>
      <c r="AC64" s="471"/>
      <c r="AD64" s="471"/>
      <c r="AE64" s="556" t="s">
        <v>2369</v>
      </c>
      <c r="AF64" s="510"/>
      <c r="AG64" s="510"/>
      <c r="AH64" s="510"/>
      <c r="AI64" s="510"/>
      <c r="AJ64" s="510"/>
      <c r="AK64" s="510"/>
      <c r="AL64" s="510"/>
      <c r="AM64" s="510"/>
      <c r="AN64" s="123"/>
      <c r="AO64" s="123"/>
      <c r="AR64" s="123"/>
    </row>
    <row r="65" spans="9:44" ht="15" customHeight="1" x14ac:dyDescent="0.25">
      <c r="K65" s="147"/>
      <c r="L65" s="147"/>
      <c r="M65" s="147"/>
      <c r="N65" s="147"/>
      <c r="O65" s="510"/>
      <c r="P65" s="510"/>
      <c r="Q65" s="510"/>
      <c r="R65" s="510"/>
      <c r="S65" s="510"/>
      <c r="T65" s="510"/>
      <c r="U65" s="510"/>
      <c r="V65" s="510"/>
      <c r="W65" s="483" t="s">
        <v>664</v>
      </c>
      <c r="X65" s="471"/>
      <c r="Y65" s="471"/>
      <c r="Z65" s="471"/>
      <c r="AA65" s="471"/>
      <c r="AB65" s="471"/>
      <c r="AC65" s="471"/>
      <c r="AD65" s="471"/>
      <c r="AE65" s="556" t="s">
        <v>2370</v>
      </c>
      <c r="AF65" s="510"/>
      <c r="AG65" s="510"/>
      <c r="AH65" s="510"/>
      <c r="AI65" s="510"/>
      <c r="AJ65" s="510"/>
      <c r="AK65" s="510"/>
      <c r="AL65" s="510"/>
      <c r="AM65" s="510"/>
      <c r="AN65" s="123"/>
      <c r="AO65" s="123"/>
      <c r="AR65" s="123"/>
    </row>
    <row r="66" spans="9:44" ht="15" customHeight="1" x14ac:dyDescent="0.25">
      <c r="I66" s="512"/>
      <c r="J66" s="512"/>
      <c r="K66" s="147"/>
      <c r="L66" s="147"/>
      <c r="M66" s="147"/>
      <c r="N66" s="147"/>
      <c r="O66" s="510"/>
      <c r="P66" s="510"/>
      <c r="Q66" s="510"/>
      <c r="R66" s="510"/>
      <c r="S66" s="510"/>
      <c r="T66" s="510"/>
      <c r="U66" s="510"/>
      <c r="V66" s="510"/>
      <c r="W66" s="483" t="s">
        <v>665</v>
      </c>
      <c r="X66" s="471"/>
      <c r="Y66" s="471"/>
      <c r="Z66" s="471"/>
      <c r="AA66" s="471"/>
      <c r="AB66" s="471"/>
      <c r="AC66" s="471"/>
      <c r="AD66" s="471"/>
      <c r="AE66" s="556" t="s">
        <v>2371</v>
      </c>
      <c r="AF66" s="510"/>
      <c r="AG66" s="510"/>
      <c r="AH66" s="510"/>
      <c r="AI66" s="510"/>
      <c r="AJ66" s="510"/>
      <c r="AK66" s="510"/>
      <c r="AL66" s="510"/>
      <c r="AM66" s="510"/>
      <c r="AN66" s="123"/>
      <c r="AO66" s="123"/>
      <c r="AR66" s="123"/>
    </row>
    <row r="67" spans="9:44" ht="15" customHeight="1" x14ac:dyDescent="0.25">
      <c r="I67" s="512"/>
      <c r="J67" s="512"/>
      <c r="K67" s="147"/>
      <c r="L67" s="147"/>
      <c r="M67" s="147"/>
      <c r="N67" s="147"/>
      <c r="O67" s="510"/>
      <c r="P67" s="510"/>
      <c r="Q67" s="510"/>
      <c r="R67" s="510"/>
      <c r="S67" s="510"/>
      <c r="T67" s="510"/>
      <c r="U67" s="510"/>
      <c r="V67" s="510"/>
      <c r="W67" s="483" t="s">
        <v>666</v>
      </c>
      <c r="X67" s="471"/>
      <c r="Y67" s="471"/>
      <c r="Z67" s="471"/>
      <c r="AA67" s="471"/>
      <c r="AB67" s="471"/>
      <c r="AC67" s="471"/>
      <c r="AD67" s="471"/>
      <c r="AE67" s="556" t="s">
        <v>2372</v>
      </c>
      <c r="AF67" s="510"/>
      <c r="AG67" s="510"/>
      <c r="AH67" s="510"/>
      <c r="AI67" s="510"/>
      <c r="AJ67" s="510"/>
      <c r="AK67" s="510"/>
      <c r="AL67" s="510"/>
      <c r="AM67" s="510"/>
      <c r="AN67" s="123"/>
      <c r="AO67" s="123"/>
      <c r="AR67" s="123"/>
    </row>
    <row r="68" spans="9:44" ht="15" customHeight="1" x14ac:dyDescent="0.25">
      <c r="I68" s="512"/>
      <c r="J68" s="512"/>
      <c r="K68" s="147"/>
      <c r="L68" s="147"/>
      <c r="M68" s="147"/>
      <c r="N68" s="147"/>
      <c r="O68" s="510"/>
      <c r="P68" s="510"/>
      <c r="Q68" s="510"/>
      <c r="R68" s="510"/>
      <c r="S68" s="510"/>
      <c r="T68" s="510"/>
      <c r="U68" s="510"/>
      <c r="V68" s="510"/>
      <c r="W68" s="483" t="s">
        <v>667</v>
      </c>
      <c r="X68" s="471"/>
      <c r="Y68" s="471"/>
      <c r="Z68" s="471"/>
      <c r="AA68" s="471"/>
      <c r="AB68" s="471"/>
      <c r="AC68" s="471"/>
      <c r="AD68" s="471"/>
      <c r="AE68" s="556" t="s">
        <v>2373</v>
      </c>
      <c r="AF68" s="510"/>
      <c r="AG68" s="510"/>
      <c r="AH68" s="510"/>
      <c r="AI68" s="510"/>
      <c r="AJ68" s="510"/>
      <c r="AK68" s="510"/>
      <c r="AL68" s="510"/>
      <c r="AM68" s="510"/>
      <c r="AN68" s="123"/>
      <c r="AO68" s="123"/>
      <c r="AR68" s="123"/>
    </row>
    <row r="69" spans="9:44" ht="15" customHeight="1" x14ac:dyDescent="0.25">
      <c r="I69" s="512"/>
      <c r="J69" s="512"/>
      <c r="K69" s="147"/>
      <c r="L69" s="147"/>
      <c r="M69" s="147"/>
      <c r="N69" s="147"/>
      <c r="O69" s="510"/>
      <c r="P69" s="510"/>
      <c r="Q69" s="510"/>
      <c r="R69" s="510"/>
      <c r="S69" s="510"/>
      <c r="T69" s="510"/>
      <c r="U69" s="510"/>
      <c r="V69" s="510"/>
      <c r="W69" s="483" t="s">
        <v>2495</v>
      </c>
      <c r="X69" s="471"/>
      <c r="Y69" s="471"/>
      <c r="Z69" s="471"/>
      <c r="AA69" s="471"/>
      <c r="AB69" s="471"/>
      <c r="AC69" s="471"/>
      <c r="AD69" s="471"/>
      <c r="AE69" s="556" t="s">
        <v>2374</v>
      </c>
      <c r="AF69" s="510"/>
      <c r="AG69" s="510"/>
      <c r="AH69" s="510"/>
      <c r="AI69" s="510"/>
      <c r="AJ69" s="510"/>
      <c r="AK69" s="510"/>
      <c r="AL69" s="510"/>
      <c r="AM69" s="510"/>
      <c r="AN69" s="123"/>
      <c r="AO69" s="123"/>
      <c r="AR69" s="123"/>
    </row>
    <row r="70" spans="9:44" ht="15" customHeight="1" x14ac:dyDescent="0.25">
      <c r="I70" s="512"/>
      <c r="J70" s="512"/>
      <c r="K70" s="512"/>
      <c r="L70" s="512"/>
      <c r="M70" s="512"/>
      <c r="N70" s="512"/>
      <c r="O70" s="123"/>
      <c r="P70" s="123"/>
      <c r="Q70" s="123"/>
      <c r="R70" s="123"/>
      <c r="S70" s="123"/>
      <c r="T70" s="123"/>
      <c r="U70" s="123"/>
      <c r="V70" s="123"/>
      <c r="X70" s="512"/>
      <c r="Y70" s="512"/>
      <c r="Z70" s="512"/>
      <c r="AA70" s="512"/>
      <c r="AB70" s="512"/>
      <c r="AC70" s="512"/>
      <c r="AD70" s="123"/>
      <c r="AE70" s="123"/>
      <c r="AF70" s="123"/>
      <c r="AG70" s="123"/>
      <c r="AH70" s="123"/>
      <c r="AI70" s="123"/>
      <c r="AJ70" s="123"/>
      <c r="AK70" s="123"/>
      <c r="AL70" s="123"/>
    </row>
    <row r="71" spans="9:44" ht="15" customHeight="1" x14ac:dyDescent="0.25">
      <c r="I71" s="512"/>
      <c r="J71" s="512"/>
      <c r="K71" s="512"/>
      <c r="L71" s="512"/>
      <c r="M71" s="512"/>
      <c r="N71" s="512"/>
      <c r="O71" s="512"/>
      <c r="P71" s="512"/>
      <c r="Q71" s="512"/>
      <c r="R71" s="512"/>
      <c r="S71" s="512"/>
      <c r="T71" s="512"/>
      <c r="U71" s="512"/>
      <c r="V71" s="512"/>
    </row>
    <row r="72" spans="9:44" ht="15" customHeight="1" x14ac:dyDescent="0.25">
      <c r="I72" s="512"/>
      <c r="J72" s="512"/>
      <c r="K72" s="512"/>
      <c r="L72" s="512"/>
      <c r="M72" s="512"/>
      <c r="N72" s="512"/>
      <c r="O72" s="512"/>
      <c r="P72" s="512"/>
      <c r="Q72" s="512"/>
      <c r="R72" s="512"/>
      <c r="S72" s="512"/>
      <c r="T72" s="512"/>
      <c r="U72" s="512"/>
      <c r="V72" s="512"/>
    </row>
    <row r="73" spans="9:44" ht="15" customHeight="1" x14ac:dyDescent="0.25">
      <c r="I73" s="512"/>
      <c r="J73" s="512"/>
      <c r="K73" s="512"/>
      <c r="L73" s="512"/>
      <c r="M73" s="512"/>
      <c r="N73" s="512"/>
      <c r="O73" s="512"/>
      <c r="P73" s="512"/>
      <c r="Q73" s="512"/>
      <c r="R73" s="512"/>
      <c r="S73" s="512"/>
      <c r="T73" s="512"/>
      <c r="U73" s="512"/>
      <c r="V73" s="512"/>
    </row>
    <row r="74" spans="9:44" ht="15" customHeight="1" x14ac:dyDescent="0.25">
      <c r="I74" s="512"/>
      <c r="J74" s="512"/>
      <c r="K74" s="512"/>
      <c r="L74" s="512"/>
      <c r="M74" s="512"/>
      <c r="N74" s="512"/>
      <c r="O74" s="512"/>
      <c r="P74" s="512"/>
      <c r="Q74" s="512"/>
      <c r="R74" s="512"/>
      <c r="S74" s="512"/>
      <c r="T74" s="512"/>
      <c r="U74" s="512"/>
      <c r="V74" s="512"/>
    </row>
    <row r="75" spans="9:44" ht="15" customHeight="1" x14ac:dyDescent="0.25">
      <c r="I75" s="512"/>
      <c r="J75" s="512"/>
      <c r="K75" s="512"/>
      <c r="L75" s="512"/>
      <c r="M75" s="512"/>
      <c r="N75" s="512"/>
      <c r="O75" s="512"/>
      <c r="P75" s="512"/>
      <c r="Q75" s="512"/>
      <c r="R75" s="512"/>
      <c r="S75" s="512"/>
      <c r="T75" s="512"/>
      <c r="U75" s="512"/>
      <c r="V75" s="512"/>
    </row>
    <row r="76" spans="9:44" ht="15" customHeight="1" x14ac:dyDescent="0.25">
      <c r="I76" s="512"/>
      <c r="J76" s="512"/>
      <c r="K76" s="512"/>
      <c r="L76" s="512"/>
      <c r="M76" s="512"/>
      <c r="N76" s="512"/>
      <c r="O76" s="512"/>
      <c r="P76" s="512"/>
      <c r="Q76" s="512"/>
      <c r="R76" s="512"/>
      <c r="S76" s="512"/>
      <c r="T76" s="512"/>
      <c r="U76" s="512"/>
      <c r="V76" s="512"/>
    </row>
    <row r="77" spans="9:44" ht="15" customHeight="1" x14ac:dyDescent="0.25">
      <c r="I77" s="512"/>
      <c r="J77" s="512"/>
      <c r="K77" s="512"/>
      <c r="L77" s="512"/>
      <c r="M77" s="512"/>
      <c r="N77" s="512"/>
      <c r="O77" s="512"/>
      <c r="P77" s="512"/>
      <c r="Q77" s="512"/>
      <c r="R77" s="512"/>
      <c r="S77" s="512"/>
      <c r="T77" s="512"/>
      <c r="U77" s="512"/>
      <c r="V77" s="512"/>
    </row>
    <row r="78" spans="9:44" ht="15" customHeight="1" x14ac:dyDescent="0.25">
      <c r="I78" s="512"/>
      <c r="J78" s="512"/>
      <c r="K78" s="512"/>
      <c r="L78" s="512"/>
      <c r="M78" s="512"/>
      <c r="N78" s="512"/>
      <c r="O78" s="512"/>
      <c r="P78" s="512"/>
      <c r="Q78" s="512"/>
      <c r="R78" s="512"/>
      <c r="S78" s="512"/>
      <c r="T78" s="512"/>
      <c r="U78" s="512"/>
      <c r="V78" s="512"/>
    </row>
    <row r="79" spans="9:44" ht="15" customHeight="1" x14ac:dyDescent="0.25">
      <c r="I79" s="512"/>
      <c r="J79" s="512"/>
      <c r="K79" s="512"/>
      <c r="L79" s="512"/>
      <c r="M79" s="512"/>
      <c r="N79" s="512"/>
      <c r="O79" s="512"/>
      <c r="P79" s="512"/>
      <c r="Q79" s="512"/>
      <c r="R79" s="512"/>
      <c r="S79" s="512"/>
      <c r="T79" s="512"/>
      <c r="U79" s="512"/>
      <c r="V79" s="512"/>
    </row>
    <row r="80" spans="9:44" ht="15" customHeight="1" x14ac:dyDescent="0.25">
      <c r="I80" s="512"/>
      <c r="J80" s="512"/>
      <c r="K80" s="512"/>
      <c r="L80" s="512"/>
      <c r="M80" s="512"/>
      <c r="N80" s="512"/>
      <c r="O80" s="512"/>
      <c r="P80" s="512"/>
      <c r="Q80" s="512"/>
      <c r="R80" s="512"/>
      <c r="S80" s="512"/>
      <c r="T80" s="512"/>
      <c r="U80" s="512"/>
      <c r="V80" s="512"/>
    </row>
    <row r="81" spans="9:22" ht="15" customHeight="1" x14ac:dyDescent="0.25">
      <c r="I81" s="512"/>
      <c r="J81" s="512"/>
      <c r="K81" s="512"/>
      <c r="L81" s="512"/>
      <c r="M81" s="512"/>
      <c r="N81" s="512"/>
      <c r="O81" s="512"/>
      <c r="P81" s="512"/>
      <c r="Q81" s="512"/>
      <c r="R81" s="512"/>
      <c r="S81" s="512"/>
      <c r="T81" s="512"/>
      <c r="U81" s="512"/>
      <c r="V81" s="512"/>
    </row>
    <row r="82" spans="9:22" ht="15" customHeight="1" x14ac:dyDescent="0.25">
      <c r="I82" s="512"/>
      <c r="J82" s="512"/>
      <c r="K82" s="512"/>
      <c r="L82" s="512"/>
      <c r="M82" s="512"/>
      <c r="N82" s="512"/>
      <c r="O82" s="512"/>
      <c r="P82" s="512"/>
      <c r="Q82" s="512"/>
      <c r="R82" s="512"/>
      <c r="S82" s="512"/>
      <c r="T82" s="512"/>
      <c r="U82" s="512"/>
      <c r="V82" s="512"/>
    </row>
    <row r="83" spans="9:22" ht="15" customHeight="1" x14ac:dyDescent="0.25">
      <c r="I83" s="512"/>
      <c r="J83" s="512"/>
      <c r="K83" s="512"/>
      <c r="L83" s="512"/>
      <c r="M83" s="512"/>
      <c r="N83" s="512"/>
      <c r="O83" s="512"/>
      <c r="P83" s="512"/>
      <c r="Q83" s="512"/>
      <c r="R83" s="512"/>
      <c r="S83" s="512"/>
      <c r="T83" s="512"/>
      <c r="U83" s="512"/>
      <c r="V83" s="512"/>
    </row>
    <row r="84" spans="9:22" ht="15" customHeight="1" x14ac:dyDescent="0.25">
      <c r="I84" s="512"/>
      <c r="J84" s="512"/>
      <c r="K84" s="512"/>
      <c r="L84" s="512"/>
      <c r="M84" s="512"/>
      <c r="N84" s="512"/>
      <c r="O84" s="512"/>
      <c r="P84" s="512"/>
      <c r="Q84" s="512"/>
      <c r="R84" s="512"/>
      <c r="S84" s="512"/>
      <c r="T84" s="512"/>
      <c r="U84" s="512"/>
      <c r="V84" s="512"/>
    </row>
    <row r="85" spans="9:22" ht="15" customHeight="1" x14ac:dyDescent="0.25">
      <c r="I85" s="512"/>
      <c r="J85" s="512"/>
      <c r="K85" s="512"/>
      <c r="L85" s="512"/>
      <c r="M85" s="512"/>
      <c r="N85" s="512"/>
      <c r="O85" s="512"/>
      <c r="P85" s="512"/>
      <c r="Q85" s="512"/>
      <c r="R85" s="512"/>
      <c r="S85" s="512"/>
      <c r="T85" s="512"/>
      <c r="U85" s="512"/>
      <c r="V85" s="512"/>
    </row>
    <row r="86" spans="9:22" ht="15" customHeight="1" x14ac:dyDescent="0.25">
      <c r="I86" s="512"/>
      <c r="J86" s="512"/>
      <c r="K86" s="512"/>
      <c r="L86" s="512"/>
      <c r="M86" s="512"/>
      <c r="N86" s="512"/>
      <c r="O86" s="512"/>
      <c r="P86" s="512"/>
      <c r="Q86" s="512"/>
      <c r="R86" s="512"/>
      <c r="S86" s="512"/>
      <c r="T86" s="512"/>
      <c r="U86" s="512"/>
      <c r="V86" s="512"/>
    </row>
    <row r="87" spans="9:22" ht="15" customHeight="1" x14ac:dyDescent="0.25">
      <c r="I87" s="512"/>
      <c r="J87" s="512"/>
      <c r="K87" s="512"/>
      <c r="L87" s="512"/>
      <c r="M87" s="512"/>
      <c r="N87" s="512"/>
      <c r="O87" s="512"/>
      <c r="P87" s="512"/>
      <c r="Q87" s="512"/>
      <c r="R87" s="512"/>
      <c r="S87" s="512"/>
      <c r="T87" s="512"/>
      <c r="U87" s="512"/>
      <c r="V87" s="512"/>
    </row>
    <row r="88" spans="9:22" x14ac:dyDescent="0.25">
      <c r="I88" s="512"/>
      <c r="J88" s="512"/>
      <c r="K88" s="512"/>
      <c r="L88" s="512"/>
      <c r="M88" s="512"/>
      <c r="N88" s="512"/>
      <c r="O88" s="512"/>
      <c r="P88" s="512"/>
      <c r="Q88" s="512"/>
      <c r="R88" s="512"/>
      <c r="S88" s="512"/>
      <c r="T88" s="512"/>
      <c r="U88" s="512"/>
      <c r="V88" s="512"/>
    </row>
    <row r="89" spans="9:22" x14ac:dyDescent="0.25">
      <c r="I89" s="512"/>
      <c r="J89" s="512"/>
      <c r="K89" s="512"/>
      <c r="L89" s="512"/>
      <c r="M89" s="512"/>
      <c r="N89" s="512"/>
      <c r="O89" s="512"/>
      <c r="P89" s="512"/>
      <c r="Q89" s="512"/>
      <c r="R89" s="512"/>
      <c r="S89" s="512"/>
      <c r="T89" s="512"/>
      <c r="U89" s="512"/>
      <c r="V89" s="512"/>
    </row>
    <row r="90" spans="9:22" x14ac:dyDescent="0.25">
      <c r="I90" s="512"/>
      <c r="J90" s="512"/>
      <c r="K90" s="512"/>
      <c r="L90" s="512"/>
      <c r="M90" s="512"/>
      <c r="N90" s="512"/>
      <c r="O90" s="512"/>
      <c r="P90" s="512"/>
      <c r="Q90" s="512"/>
      <c r="R90" s="512"/>
      <c r="S90" s="512"/>
      <c r="T90" s="512"/>
      <c r="U90" s="512"/>
      <c r="V90" s="512"/>
    </row>
    <row r="91" spans="9:22" x14ac:dyDescent="0.25">
      <c r="I91" s="512"/>
      <c r="J91" s="512"/>
      <c r="K91" s="512"/>
      <c r="L91" s="512"/>
      <c r="M91" s="512"/>
      <c r="N91" s="512"/>
      <c r="O91" s="512"/>
      <c r="P91" s="512"/>
      <c r="Q91" s="512"/>
      <c r="R91" s="512"/>
      <c r="S91" s="512"/>
      <c r="T91" s="512"/>
      <c r="U91" s="512"/>
      <c r="V91" s="512"/>
    </row>
    <row r="92" spans="9:22" x14ac:dyDescent="0.25">
      <c r="I92" s="512"/>
      <c r="J92" s="512"/>
      <c r="K92" s="512"/>
      <c r="L92" s="512"/>
      <c r="M92" s="512"/>
      <c r="N92" s="512"/>
      <c r="O92" s="512"/>
      <c r="P92" s="512"/>
      <c r="Q92" s="512"/>
      <c r="R92" s="512"/>
      <c r="S92" s="512"/>
      <c r="T92" s="512"/>
      <c r="U92" s="512"/>
      <c r="V92" s="512"/>
    </row>
    <row r="93" spans="9:22" x14ac:dyDescent="0.25">
      <c r="I93" s="512"/>
      <c r="J93" s="512"/>
      <c r="K93" s="512"/>
      <c r="L93" s="512"/>
      <c r="M93" s="512"/>
      <c r="N93" s="512"/>
      <c r="O93" s="512"/>
      <c r="P93" s="512"/>
      <c r="Q93" s="512"/>
      <c r="R93" s="512"/>
      <c r="S93" s="512"/>
      <c r="T93" s="512"/>
      <c r="U93" s="512"/>
      <c r="V93" s="512"/>
    </row>
    <row r="94" spans="9:22" x14ac:dyDescent="0.25">
      <c r="I94" s="512"/>
      <c r="J94" s="512"/>
      <c r="K94" s="512"/>
      <c r="L94" s="512"/>
      <c r="M94" s="512"/>
      <c r="N94" s="512"/>
      <c r="O94" s="512"/>
      <c r="P94" s="512"/>
      <c r="Q94" s="512"/>
      <c r="R94" s="512"/>
      <c r="S94" s="512"/>
      <c r="T94" s="512"/>
      <c r="U94" s="512"/>
      <c r="V94" s="512"/>
    </row>
    <row r="95" spans="9:22" x14ac:dyDescent="0.25">
      <c r="I95" s="512"/>
      <c r="J95" s="512"/>
      <c r="K95" s="512"/>
      <c r="L95" s="512"/>
      <c r="M95" s="512"/>
      <c r="N95" s="512"/>
      <c r="O95" s="123"/>
      <c r="P95" s="123"/>
      <c r="Q95" s="123"/>
      <c r="R95" s="123"/>
      <c r="S95" s="123"/>
      <c r="T95" s="123"/>
      <c r="U95" s="123"/>
      <c r="V95" s="123"/>
    </row>
    <row r="96" spans="9:22" x14ac:dyDescent="0.25">
      <c r="I96" s="512"/>
      <c r="J96" s="512"/>
      <c r="K96" s="512"/>
      <c r="L96" s="512"/>
      <c r="M96" s="512"/>
      <c r="N96" s="512"/>
      <c r="O96" s="123"/>
      <c r="P96" s="123"/>
      <c r="Q96" s="123"/>
      <c r="R96" s="123"/>
      <c r="S96" s="123"/>
      <c r="T96" s="123"/>
      <c r="U96" s="123"/>
      <c r="V96" s="123"/>
    </row>
    <row r="97" spans="9:22" x14ac:dyDescent="0.25">
      <c r="I97" s="512"/>
      <c r="J97" s="512"/>
      <c r="K97" s="512"/>
      <c r="L97" s="512"/>
      <c r="M97" s="512"/>
      <c r="N97" s="512"/>
      <c r="O97" s="123"/>
      <c r="P97" s="123"/>
      <c r="Q97" s="123"/>
      <c r="R97" s="123"/>
      <c r="S97" s="123"/>
      <c r="T97" s="123"/>
      <c r="U97" s="123"/>
      <c r="V97" s="123"/>
    </row>
    <row r="98" spans="9:22" x14ac:dyDescent="0.25">
      <c r="I98" s="512"/>
      <c r="J98" s="512"/>
      <c r="K98" s="512"/>
      <c r="L98" s="512"/>
      <c r="M98" s="512"/>
      <c r="N98" s="512"/>
      <c r="O98" s="123"/>
      <c r="P98" s="123"/>
      <c r="Q98" s="123"/>
      <c r="R98" s="123"/>
      <c r="S98" s="123"/>
      <c r="T98" s="123"/>
      <c r="U98" s="123"/>
      <c r="V98" s="123"/>
    </row>
    <row r="99" spans="9:22" x14ac:dyDescent="0.25">
      <c r="I99" s="512"/>
      <c r="J99" s="512"/>
      <c r="K99" s="512"/>
      <c r="L99" s="512"/>
      <c r="M99" s="512"/>
      <c r="N99" s="512"/>
      <c r="O99" s="123"/>
      <c r="P99" s="123"/>
      <c r="Q99" s="123"/>
      <c r="R99" s="123"/>
      <c r="S99" s="123"/>
      <c r="T99" s="123"/>
      <c r="U99" s="123"/>
      <c r="V99" s="123"/>
    </row>
    <row r="100" spans="9:22" x14ac:dyDescent="0.25">
      <c r="I100" s="512"/>
      <c r="J100" s="512"/>
      <c r="K100" s="512"/>
      <c r="L100" s="512"/>
      <c r="M100" s="512"/>
      <c r="N100" s="512"/>
      <c r="O100" s="123"/>
      <c r="P100" s="123"/>
      <c r="Q100" s="123"/>
      <c r="R100" s="123"/>
      <c r="S100" s="123"/>
      <c r="T100" s="123"/>
      <c r="U100" s="123"/>
      <c r="V100" s="123"/>
    </row>
    <row r="101" spans="9:22" x14ac:dyDescent="0.25">
      <c r="I101" s="512"/>
      <c r="J101" s="512"/>
      <c r="K101" s="512"/>
      <c r="L101" s="512"/>
      <c r="M101" s="512"/>
      <c r="N101" s="512"/>
      <c r="O101" s="123"/>
      <c r="P101" s="123"/>
      <c r="Q101" s="123"/>
      <c r="R101" s="123"/>
      <c r="S101" s="123"/>
      <c r="T101" s="123"/>
      <c r="U101" s="123"/>
      <c r="V101" s="123"/>
    </row>
    <row r="102" spans="9:22" x14ac:dyDescent="0.25">
      <c r="I102" s="512"/>
      <c r="J102" s="512"/>
      <c r="K102" s="512"/>
      <c r="L102" s="512"/>
      <c r="M102" s="512"/>
      <c r="N102" s="512"/>
      <c r="O102" s="123"/>
      <c r="P102" s="123"/>
      <c r="Q102" s="123"/>
      <c r="R102" s="123"/>
      <c r="S102" s="123"/>
      <c r="T102" s="123"/>
      <c r="U102" s="123"/>
      <c r="V102" s="123"/>
    </row>
    <row r="103" spans="9:22" x14ac:dyDescent="0.25">
      <c r="I103" s="512"/>
      <c r="J103" s="512"/>
      <c r="K103" s="512"/>
      <c r="L103" s="512"/>
      <c r="M103" s="512"/>
      <c r="N103" s="512"/>
      <c r="O103" s="123"/>
      <c r="P103" s="123"/>
      <c r="Q103" s="123"/>
      <c r="R103" s="123"/>
      <c r="S103" s="123"/>
      <c r="T103" s="123"/>
      <c r="U103" s="123"/>
      <c r="V103" s="123"/>
    </row>
    <row r="104" spans="9:22" x14ac:dyDescent="0.25">
      <c r="I104" s="512"/>
      <c r="J104" s="512"/>
      <c r="K104" s="512"/>
      <c r="L104" s="512"/>
      <c r="M104" s="512"/>
      <c r="N104" s="512"/>
      <c r="O104" s="123"/>
      <c r="P104" s="123"/>
      <c r="Q104" s="123"/>
      <c r="R104" s="123"/>
      <c r="S104" s="123"/>
      <c r="T104" s="123"/>
      <c r="U104" s="123"/>
      <c r="V104" s="123"/>
    </row>
    <row r="105" spans="9:22" x14ac:dyDescent="0.25">
      <c r="I105" s="512"/>
      <c r="J105" s="512"/>
      <c r="K105" s="512"/>
      <c r="L105" s="512"/>
      <c r="M105" s="512"/>
      <c r="N105" s="512"/>
      <c r="O105" s="123"/>
      <c r="P105" s="123"/>
      <c r="Q105" s="123"/>
      <c r="R105" s="123"/>
      <c r="S105" s="123"/>
      <c r="T105" s="123"/>
      <c r="U105" s="123"/>
      <c r="V105" s="123"/>
    </row>
    <row r="106" spans="9:22" x14ac:dyDescent="0.25">
      <c r="I106" s="512"/>
      <c r="J106" s="512"/>
      <c r="K106" s="512"/>
      <c r="L106" s="512"/>
      <c r="M106" s="512"/>
      <c r="N106" s="512"/>
      <c r="O106" s="123"/>
      <c r="P106" s="123"/>
      <c r="Q106" s="123"/>
      <c r="R106" s="123"/>
      <c r="S106" s="123"/>
      <c r="T106" s="123"/>
      <c r="U106" s="123"/>
      <c r="V106" s="123"/>
    </row>
    <row r="107" spans="9:22" x14ac:dyDescent="0.25">
      <c r="I107" s="512"/>
      <c r="J107" s="512"/>
      <c r="K107" s="512"/>
      <c r="L107" s="512"/>
      <c r="M107" s="512"/>
      <c r="N107" s="512"/>
      <c r="O107" s="123"/>
      <c r="P107" s="123"/>
      <c r="Q107" s="123"/>
      <c r="R107" s="123"/>
      <c r="S107" s="123"/>
      <c r="T107" s="123"/>
      <c r="U107" s="123"/>
      <c r="V107" s="123"/>
    </row>
    <row r="108" spans="9:22" x14ac:dyDescent="0.25">
      <c r="I108" s="512"/>
      <c r="J108" s="512"/>
      <c r="K108" s="512"/>
      <c r="L108" s="512"/>
      <c r="M108" s="512"/>
      <c r="N108" s="512"/>
      <c r="O108" s="123"/>
      <c r="P108" s="123"/>
      <c r="Q108" s="123"/>
      <c r="R108" s="123"/>
      <c r="S108" s="123"/>
      <c r="T108" s="123"/>
      <c r="U108" s="123"/>
      <c r="V108" s="123"/>
    </row>
    <row r="109" spans="9:22" x14ac:dyDescent="0.25">
      <c r="I109" s="512"/>
      <c r="J109" s="512"/>
      <c r="K109" s="512"/>
      <c r="L109" s="512"/>
      <c r="M109" s="512"/>
      <c r="N109" s="512"/>
      <c r="O109" s="123"/>
      <c r="P109" s="123"/>
      <c r="Q109" s="123"/>
      <c r="R109" s="123"/>
      <c r="S109" s="123"/>
      <c r="T109" s="123"/>
      <c r="U109" s="123"/>
      <c r="V109" s="123"/>
    </row>
    <row r="110" spans="9:22" x14ac:dyDescent="0.25">
      <c r="I110" s="512"/>
      <c r="J110" s="512"/>
      <c r="K110" s="512"/>
      <c r="L110" s="512"/>
      <c r="M110" s="512"/>
      <c r="N110" s="512"/>
      <c r="O110" s="123"/>
      <c r="P110" s="123"/>
      <c r="Q110" s="123"/>
      <c r="R110" s="123"/>
      <c r="S110" s="123"/>
      <c r="T110" s="123"/>
      <c r="U110" s="123"/>
      <c r="V110" s="123"/>
    </row>
    <row r="111" spans="9:22" x14ac:dyDescent="0.25">
      <c r="I111" s="512"/>
      <c r="J111" s="512"/>
      <c r="K111" s="512"/>
      <c r="L111" s="512"/>
      <c r="M111" s="512"/>
      <c r="N111" s="512"/>
      <c r="O111" s="123"/>
      <c r="P111" s="123"/>
      <c r="Q111" s="123"/>
      <c r="R111" s="123"/>
      <c r="S111" s="123"/>
      <c r="T111" s="123"/>
      <c r="U111" s="123"/>
      <c r="V111" s="123"/>
    </row>
    <row r="112" spans="9:22" x14ac:dyDescent="0.25">
      <c r="I112" s="512"/>
      <c r="J112" s="512"/>
      <c r="K112" s="512"/>
      <c r="L112" s="512"/>
      <c r="M112" s="512"/>
      <c r="N112" s="512"/>
      <c r="O112" s="123"/>
      <c r="P112" s="123"/>
      <c r="Q112" s="123"/>
      <c r="R112" s="123"/>
      <c r="S112" s="123"/>
      <c r="T112" s="123"/>
      <c r="U112" s="123"/>
      <c r="V112" s="123"/>
    </row>
    <row r="113" spans="9:22" x14ac:dyDescent="0.25">
      <c r="I113" s="512"/>
      <c r="J113" s="512"/>
      <c r="K113" s="512"/>
      <c r="L113" s="512"/>
      <c r="M113" s="512"/>
      <c r="N113" s="512"/>
      <c r="O113" s="123"/>
      <c r="P113" s="123"/>
      <c r="Q113" s="123"/>
      <c r="R113" s="123"/>
      <c r="S113" s="123"/>
      <c r="T113" s="123"/>
      <c r="U113" s="123"/>
      <c r="V113" s="123"/>
    </row>
    <row r="114" spans="9:22" x14ac:dyDescent="0.25">
      <c r="I114" s="512"/>
      <c r="J114" s="512"/>
      <c r="K114" s="512"/>
      <c r="L114" s="512"/>
      <c r="M114" s="512"/>
      <c r="N114" s="512"/>
      <c r="O114" s="123"/>
      <c r="P114" s="123"/>
      <c r="Q114" s="123"/>
      <c r="R114" s="123"/>
      <c r="S114" s="123"/>
      <c r="T114" s="123"/>
      <c r="U114" s="123"/>
      <c r="V114" s="123"/>
    </row>
    <row r="115" spans="9:22" x14ac:dyDescent="0.25">
      <c r="I115" s="512"/>
      <c r="J115" s="512"/>
      <c r="K115" s="512"/>
      <c r="L115" s="512"/>
      <c r="M115" s="512"/>
      <c r="N115" s="512"/>
      <c r="O115" s="123"/>
      <c r="P115" s="123"/>
      <c r="Q115" s="123"/>
      <c r="R115" s="123"/>
      <c r="S115" s="123"/>
      <c r="T115" s="123"/>
      <c r="U115" s="123"/>
      <c r="V115" s="123"/>
    </row>
    <row r="116" spans="9:22" x14ac:dyDescent="0.25">
      <c r="I116" s="512"/>
      <c r="J116" s="512"/>
      <c r="K116" s="512"/>
      <c r="L116" s="512"/>
      <c r="M116" s="512"/>
      <c r="N116" s="512"/>
      <c r="O116" s="123"/>
      <c r="P116" s="123"/>
      <c r="Q116" s="123"/>
      <c r="R116" s="123"/>
      <c r="S116" s="123"/>
      <c r="T116" s="123"/>
      <c r="U116" s="123"/>
      <c r="V116" s="123"/>
    </row>
    <row r="117" spans="9:22" x14ac:dyDescent="0.25">
      <c r="I117" s="512"/>
      <c r="J117" s="512"/>
      <c r="K117" s="512"/>
      <c r="L117" s="512"/>
      <c r="M117" s="512"/>
      <c r="N117" s="512"/>
      <c r="O117" s="123"/>
      <c r="P117" s="123"/>
      <c r="Q117" s="123"/>
      <c r="R117" s="123"/>
      <c r="S117" s="123"/>
      <c r="T117" s="123"/>
      <c r="U117" s="123"/>
      <c r="V117" s="123"/>
    </row>
    <row r="118" spans="9:22" x14ac:dyDescent="0.25">
      <c r="I118" s="512"/>
      <c r="J118" s="512"/>
      <c r="K118" s="512"/>
      <c r="L118" s="512"/>
      <c r="M118" s="512"/>
      <c r="N118" s="512"/>
      <c r="O118" s="123"/>
      <c r="P118" s="123"/>
      <c r="Q118" s="123"/>
      <c r="R118" s="123"/>
      <c r="S118" s="123"/>
      <c r="T118" s="123"/>
      <c r="U118" s="123"/>
      <c r="V118" s="123"/>
    </row>
    <row r="119" spans="9:22" x14ac:dyDescent="0.25">
      <c r="I119" s="512"/>
      <c r="J119" s="512"/>
      <c r="K119" s="512"/>
      <c r="L119" s="512"/>
      <c r="M119" s="512"/>
      <c r="N119" s="512"/>
      <c r="O119" s="123"/>
      <c r="P119" s="123"/>
      <c r="Q119" s="123"/>
      <c r="R119" s="123"/>
      <c r="S119" s="123"/>
      <c r="T119" s="123"/>
      <c r="U119" s="123"/>
      <c r="V119" s="123"/>
    </row>
    <row r="120" spans="9:22" x14ac:dyDescent="0.25">
      <c r="I120" s="512"/>
      <c r="J120" s="512"/>
      <c r="K120" s="512"/>
      <c r="L120" s="512"/>
      <c r="M120" s="512"/>
      <c r="N120" s="512"/>
      <c r="O120" s="123"/>
      <c r="P120" s="123"/>
      <c r="Q120" s="123"/>
      <c r="R120" s="123"/>
      <c r="S120" s="123"/>
      <c r="T120" s="123"/>
      <c r="U120" s="123"/>
      <c r="V120" s="123"/>
    </row>
    <row r="121" spans="9:22" x14ac:dyDescent="0.25">
      <c r="I121" s="512"/>
      <c r="J121" s="512"/>
      <c r="K121" s="512"/>
      <c r="L121" s="512"/>
      <c r="M121" s="512"/>
      <c r="N121" s="512"/>
      <c r="O121" s="123"/>
      <c r="P121" s="123"/>
      <c r="Q121" s="123"/>
      <c r="R121" s="123"/>
      <c r="S121" s="123"/>
      <c r="T121" s="123"/>
      <c r="U121" s="123"/>
      <c r="V121" s="123"/>
    </row>
    <row r="122" spans="9:22" x14ac:dyDescent="0.25">
      <c r="I122" s="512"/>
      <c r="J122" s="512"/>
      <c r="K122" s="512"/>
      <c r="L122" s="512"/>
      <c r="M122" s="512"/>
      <c r="N122" s="512"/>
      <c r="O122" s="123"/>
      <c r="P122" s="123"/>
      <c r="Q122" s="123"/>
      <c r="R122" s="123"/>
      <c r="S122" s="123"/>
      <c r="T122" s="123"/>
      <c r="U122" s="123"/>
      <c r="V122" s="123"/>
    </row>
    <row r="123" spans="9:22" x14ac:dyDescent="0.25">
      <c r="I123" s="512"/>
      <c r="J123" s="512"/>
      <c r="K123" s="512"/>
      <c r="L123" s="512"/>
      <c r="M123" s="512"/>
      <c r="N123" s="512"/>
      <c r="O123" s="123"/>
      <c r="P123" s="123"/>
      <c r="Q123" s="123"/>
      <c r="R123" s="123"/>
      <c r="S123" s="123"/>
      <c r="T123" s="123"/>
      <c r="U123" s="123"/>
      <c r="V123" s="123"/>
    </row>
    <row r="124" spans="9:22" x14ac:dyDescent="0.25">
      <c r="I124" s="512"/>
      <c r="J124" s="512"/>
      <c r="K124" s="512"/>
      <c r="L124" s="512"/>
      <c r="M124" s="512"/>
      <c r="N124" s="512"/>
      <c r="O124" s="123"/>
      <c r="P124" s="123"/>
      <c r="Q124" s="123"/>
      <c r="R124" s="123"/>
      <c r="S124" s="123"/>
      <c r="T124" s="123"/>
      <c r="U124" s="123"/>
      <c r="V124" s="123"/>
    </row>
    <row r="125" spans="9:22" x14ac:dyDescent="0.25">
      <c r="I125" s="512"/>
      <c r="J125" s="512"/>
      <c r="K125" s="512"/>
      <c r="L125" s="512"/>
      <c r="M125" s="512"/>
      <c r="N125" s="512"/>
      <c r="O125" s="123"/>
      <c r="P125" s="123"/>
      <c r="Q125" s="123"/>
      <c r="R125" s="123"/>
      <c r="S125" s="123"/>
      <c r="T125" s="123"/>
      <c r="U125" s="123"/>
      <c r="V125" s="123"/>
    </row>
    <row r="126" spans="9:22" x14ac:dyDescent="0.25">
      <c r="I126" s="512"/>
      <c r="J126" s="512"/>
      <c r="K126" s="512"/>
      <c r="L126" s="512"/>
      <c r="M126" s="512"/>
      <c r="N126" s="512"/>
      <c r="O126" s="123"/>
      <c r="P126" s="123"/>
      <c r="Q126" s="123"/>
      <c r="R126" s="123"/>
      <c r="S126" s="123"/>
      <c r="T126" s="123"/>
      <c r="U126" s="123"/>
      <c r="V126" s="123"/>
    </row>
    <row r="127" spans="9:22" x14ac:dyDescent="0.25">
      <c r="I127" s="512"/>
      <c r="J127" s="512"/>
      <c r="K127" s="512"/>
      <c r="L127" s="512"/>
      <c r="M127" s="512"/>
      <c r="N127" s="512"/>
      <c r="O127" s="123"/>
      <c r="P127" s="123"/>
      <c r="Q127" s="123"/>
      <c r="R127" s="123"/>
      <c r="S127" s="123"/>
      <c r="T127" s="123"/>
      <c r="U127" s="123"/>
      <c r="V127" s="123"/>
    </row>
    <row r="128" spans="9:22" x14ac:dyDescent="0.25">
      <c r="I128" s="512"/>
      <c r="J128" s="512"/>
      <c r="K128" s="512"/>
      <c r="L128" s="512"/>
      <c r="M128" s="512"/>
      <c r="N128" s="512"/>
      <c r="O128" s="123"/>
      <c r="P128" s="123"/>
      <c r="Q128" s="123"/>
      <c r="R128" s="123"/>
      <c r="S128" s="123"/>
      <c r="T128" s="123"/>
      <c r="U128" s="123"/>
      <c r="V128" s="123"/>
    </row>
    <row r="129" spans="9:22" x14ac:dyDescent="0.25">
      <c r="I129" s="512"/>
      <c r="J129" s="512"/>
      <c r="K129" s="512"/>
      <c r="L129" s="512"/>
      <c r="M129" s="512"/>
      <c r="N129" s="512"/>
      <c r="O129" s="123"/>
      <c r="P129" s="123"/>
      <c r="Q129" s="123"/>
      <c r="R129" s="123"/>
      <c r="S129" s="123"/>
      <c r="T129" s="123"/>
      <c r="U129" s="123"/>
      <c r="V129" s="123"/>
    </row>
    <row r="130" spans="9:22" x14ac:dyDescent="0.25">
      <c r="I130" s="512"/>
      <c r="J130" s="512"/>
      <c r="K130" s="512"/>
      <c r="L130" s="512"/>
      <c r="M130" s="512"/>
      <c r="N130" s="512"/>
      <c r="O130" s="123"/>
      <c r="P130" s="123"/>
      <c r="Q130" s="123"/>
      <c r="R130" s="123"/>
      <c r="S130" s="123"/>
      <c r="T130" s="123"/>
      <c r="U130" s="123"/>
      <c r="V130" s="123"/>
    </row>
    <row r="131" spans="9:22" x14ac:dyDescent="0.25">
      <c r="I131" s="512"/>
      <c r="J131" s="512"/>
      <c r="K131" s="512"/>
      <c r="L131" s="512"/>
      <c r="M131" s="512"/>
      <c r="N131" s="512"/>
      <c r="O131" s="123"/>
      <c r="P131" s="123"/>
      <c r="Q131" s="123"/>
      <c r="R131" s="123"/>
      <c r="S131" s="123"/>
      <c r="T131" s="123"/>
      <c r="U131" s="123"/>
      <c r="V131" s="123"/>
    </row>
    <row r="132" spans="9:22" x14ac:dyDescent="0.25">
      <c r="I132" s="512"/>
      <c r="J132" s="512"/>
      <c r="K132" s="512"/>
      <c r="L132" s="512"/>
      <c r="M132" s="512"/>
      <c r="N132" s="512"/>
      <c r="O132" s="123"/>
      <c r="P132" s="123"/>
      <c r="Q132" s="123"/>
      <c r="R132" s="123"/>
      <c r="S132" s="123"/>
      <c r="T132" s="123"/>
      <c r="U132" s="123"/>
      <c r="V132" s="123"/>
    </row>
    <row r="133" spans="9:22" x14ac:dyDescent="0.25">
      <c r="I133" s="512"/>
      <c r="J133" s="512"/>
      <c r="K133" s="512"/>
      <c r="L133" s="512"/>
      <c r="M133" s="512"/>
      <c r="N133" s="512"/>
      <c r="O133" s="123"/>
      <c r="P133" s="123"/>
      <c r="Q133" s="123"/>
      <c r="R133" s="123"/>
      <c r="S133" s="123"/>
      <c r="T133" s="123"/>
      <c r="U133" s="123"/>
      <c r="V133" s="123"/>
    </row>
  </sheetData>
  <conditionalFormatting sqref="F5">
    <cfRule type="cellIs" dxfId="1" priority="1" stopIfTrue="1" operator="equal">
      <formula>"Выполнено"</formula>
    </cfRule>
    <cfRule type="cellIs" dxfId="0" priority="2" stopIfTrue="1" operator="equal">
      <formula>"Не выполнено"</formula>
    </cfRule>
  </conditionalFormatting>
  <dataValidations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I24" sqref="I23:I24"/>
    </sheetView>
  </sheetViews>
  <sheetFormatPr defaultRowHeight="15" x14ac:dyDescent="0.25"/>
  <cols>
    <col min="1" max="1" width="14.7109375" customWidth="1"/>
    <col min="2" max="2" width="56" customWidth="1"/>
  </cols>
  <sheetData>
    <row r="1" spans="1:2" ht="15.75" thickBot="1" x14ac:dyDescent="0.3">
      <c r="A1" s="1056" t="s">
        <v>578</v>
      </c>
      <c r="B1" s="1057"/>
    </row>
    <row r="2" spans="1:2" ht="16.5" customHeight="1" thickBot="1" x14ac:dyDescent="0.3">
      <c r="A2" s="162" t="s">
        <v>0</v>
      </c>
      <c r="B2" s="163" t="s">
        <v>579</v>
      </c>
    </row>
    <row r="3" spans="1:2" ht="16.5" thickBot="1" x14ac:dyDescent="0.3">
      <c r="A3" s="164">
        <v>0</v>
      </c>
      <c r="B3" s="165" t="s">
        <v>43</v>
      </c>
    </row>
    <row r="4" spans="1:2" ht="16.5" thickBot="1" x14ac:dyDescent="0.3">
      <c r="A4" s="164">
        <v>1</v>
      </c>
      <c r="B4" s="165" t="s">
        <v>581</v>
      </c>
    </row>
    <row r="5" spans="1:2" ht="16.5" thickBot="1" x14ac:dyDescent="0.3">
      <c r="A5" s="164">
        <v>2</v>
      </c>
      <c r="B5" s="165" t="s">
        <v>582</v>
      </c>
    </row>
    <row r="6" spans="1:2" ht="16.5" thickBot="1" x14ac:dyDescent="0.3">
      <c r="A6" s="164">
        <v>3</v>
      </c>
      <c r="B6" s="165" t="s">
        <v>583</v>
      </c>
    </row>
    <row r="7" spans="1:2" ht="16.5" thickBot="1" x14ac:dyDescent="0.3">
      <c r="A7" s="164">
        <v>4</v>
      </c>
      <c r="B7" s="165" t="s">
        <v>584</v>
      </c>
    </row>
    <row r="8" spans="1:2" ht="16.5" thickBot="1" x14ac:dyDescent="0.3">
      <c r="A8" s="164">
        <v>5</v>
      </c>
      <c r="B8" s="165" t="s">
        <v>43</v>
      </c>
    </row>
    <row r="9" spans="1:2" ht="16.5" thickBot="1" x14ac:dyDescent="0.3">
      <c r="A9" s="164">
        <v>6</v>
      </c>
      <c r="B9" s="165" t="s">
        <v>43</v>
      </c>
    </row>
    <row r="10" spans="1:2" ht="16.5" thickBot="1" x14ac:dyDescent="0.3">
      <c r="A10" s="164">
        <v>7</v>
      </c>
      <c r="B10" s="165" t="s">
        <v>43</v>
      </c>
    </row>
    <row r="11" spans="1:2" ht="16.5" thickBot="1" x14ac:dyDescent="0.3">
      <c r="A11" s="164">
        <v>8</v>
      </c>
      <c r="B11" s="165" t="s">
        <v>43</v>
      </c>
    </row>
    <row r="12" spans="1:2" ht="16.5" thickBot="1" x14ac:dyDescent="0.3">
      <c r="A12" s="164">
        <v>9</v>
      </c>
      <c r="B12" s="165" t="s">
        <v>2232</v>
      </c>
    </row>
    <row r="13" spans="1:2" ht="16.5" thickBot="1" x14ac:dyDescent="0.3">
      <c r="A13" s="164">
        <v>10</v>
      </c>
      <c r="B13" s="165" t="s">
        <v>43</v>
      </c>
    </row>
    <row r="14" spans="1:2" ht="16.5" thickBot="1" x14ac:dyDescent="0.3">
      <c r="A14" s="164">
        <v>11</v>
      </c>
      <c r="B14" s="165" t="s">
        <v>43</v>
      </c>
    </row>
    <row r="15" spans="1:2" ht="16.5" thickBot="1" x14ac:dyDescent="0.3">
      <c r="A15" s="164">
        <v>12</v>
      </c>
      <c r="B15" s="165" t="s">
        <v>43</v>
      </c>
    </row>
    <row r="16" spans="1:2" ht="16.5" thickBot="1" x14ac:dyDescent="0.3">
      <c r="A16" s="164">
        <v>13</v>
      </c>
      <c r="B16" s="165" t="s">
        <v>580</v>
      </c>
    </row>
    <row r="17" spans="1:2" ht="16.5" thickBot="1" x14ac:dyDescent="0.3">
      <c r="A17" s="164">
        <v>14</v>
      </c>
      <c r="B17" s="165" t="s">
        <v>43</v>
      </c>
    </row>
    <row r="18" spans="1:2" ht="16.5" thickBot="1" x14ac:dyDescent="0.3">
      <c r="A18" s="164">
        <v>15</v>
      </c>
      <c r="B18" s="165" t="s">
        <v>43</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FF0000"/>
  </sheetPr>
  <dimension ref="A1:H307"/>
  <sheetViews>
    <sheetView zoomScale="70" zoomScaleNormal="70" workbookViewId="0">
      <pane xSplit="2" ySplit="1" topLeftCell="C70" activePane="bottomRight" state="frozen"/>
      <selection pane="topRight" activeCell="C1" sqref="C1"/>
      <selection pane="bottomLeft" activeCell="A2" sqref="A2"/>
      <selection pane="bottomRight" activeCell="B70" sqref="B70"/>
    </sheetView>
  </sheetViews>
  <sheetFormatPr defaultColWidth="9.28515625" defaultRowHeight="15" x14ac:dyDescent="0.25"/>
  <cols>
    <col min="1" max="1" width="17" style="168" bestFit="1" customWidth="1"/>
    <col min="2" max="2" width="142.28515625" style="293" customWidth="1"/>
    <col min="3" max="5" width="13.28515625" style="293" customWidth="1"/>
    <col min="6" max="6" width="12.85546875" style="293" bestFit="1" customWidth="1"/>
    <col min="7" max="7" width="9.28515625" style="293"/>
    <col min="8" max="8" width="17.7109375" style="1" customWidth="1"/>
    <col min="9" max="16384" width="9.28515625" style="293"/>
  </cols>
  <sheetData>
    <row r="1" spans="1:8" ht="48" thickBot="1" x14ac:dyDescent="0.3">
      <c r="A1" s="166" t="s">
        <v>2011</v>
      </c>
      <c r="B1" s="163" t="s">
        <v>2010</v>
      </c>
      <c r="C1" s="163" t="s">
        <v>2009</v>
      </c>
      <c r="D1" s="163" t="s">
        <v>2008</v>
      </c>
      <c r="E1" s="163" t="s">
        <v>2007</v>
      </c>
      <c r="F1" s="163" t="s">
        <v>2006</v>
      </c>
      <c r="G1" s="163" t="s">
        <v>249</v>
      </c>
      <c r="H1" s="484" t="s">
        <v>2167</v>
      </c>
    </row>
    <row r="2" spans="1:8" ht="16.5" thickBot="1" x14ac:dyDescent="0.3">
      <c r="A2" s="486" t="s">
        <v>1666</v>
      </c>
      <c r="B2" s="486" t="s">
        <v>2027</v>
      </c>
      <c r="C2" s="487"/>
      <c r="D2" s="488"/>
      <c r="E2" s="489"/>
      <c r="F2" s="490"/>
      <c r="G2" s="490"/>
      <c r="H2" s="485"/>
    </row>
    <row r="3" spans="1:8" ht="16.5" thickBot="1" x14ac:dyDescent="0.3">
      <c r="A3" s="167">
        <v>1</v>
      </c>
      <c r="B3" s="165" t="s">
        <v>2012</v>
      </c>
      <c r="C3" s="169" t="s">
        <v>587</v>
      </c>
      <c r="D3" s="438"/>
      <c r="E3" s="438" t="s">
        <v>1993</v>
      </c>
      <c r="F3" s="301"/>
      <c r="G3" s="301"/>
      <c r="H3" s="202"/>
    </row>
    <row r="4" spans="1:8" ht="16.5" thickBot="1" x14ac:dyDescent="0.3">
      <c r="A4" s="167">
        <v>2</v>
      </c>
      <c r="B4" s="165" t="s">
        <v>1704</v>
      </c>
      <c r="C4" s="169" t="s">
        <v>588</v>
      </c>
      <c r="D4" s="438"/>
      <c r="E4" s="438" t="s">
        <v>1993</v>
      </c>
      <c r="F4" s="301"/>
      <c r="G4" s="301"/>
      <c r="H4" s="202"/>
    </row>
    <row r="5" spans="1:8" ht="16.5" thickBot="1" x14ac:dyDescent="0.3">
      <c r="A5" s="167">
        <v>3</v>
      </c>
      <c r="B5" s="165" t="s">
        <v>1705</v>
      </c>
      <c r="C5" s="169" t="s">
        <v>589</v>
      </c>
      <c r="D5" s="438"/>
      <c r="E5" s="438" t="s">
        <v>1993</v>
      </c>
      <c r="F5" s="301"/>
      <c r="G5" s="301"/>
      <c r="H5" s="202"/>
    </row>
    <row r="6" spans="1:8" ht="16.5" thickBot="1" x14ac:dyDescent="0.3">
      <c r="A6" s="167">
        <v>4</v>
      </c>
      <c r="B6" s="165" t="s">
        <v>1706</v>
      </c>
      <c r="C6" s="169" t="s">
        <v>590</v>
      </c>
      <c r="D6" s="438"/>
      <c r="E6" s="438" t="s">
        <v>1993</v>
      </c>
      <c r="F6" s="301"/>
      <c r="G6" s="301"/>
      <c r="H6" s="202"/>
    </row>
    <row r="7" spans="1:8" ht="16.5" thickBot="1" x14ac:dyDescent="0.3">
      <c r="A7" s="167">
        <v>5</v>
      </c>
      <c r="B7" s="165" t="s">
        <v>1707</v>
      </c>
      <c r="C7" s="169" t="s">
        <v>591</v>
      </c>
      <c r="D7" s="438"/>
      <c r="E7" s="438" t="s">
        <v>1993</v>
      </c>
      <c r="F7" s="301"/>
      <c r="G7" s="301"/>
      <c r="H7" s="202"/>
    </row>
    <row r="8" spans="1:8" ht="16.5" thickBot="1" x14ac:dyDescent="0.3">
      <c r="A8" s="167">
        <v>6</v>
      </c>
      <c r="B8" s="165" t="s">
        <v>1708</v>
      </c>
      <c r="C8" s="169" t="s">
        <v>592</v>
      </c>
      <c r="D8" s="438"/>
      <c r="E8" s="438" t="s">
        <v>1993</v>
      </c>
      <c r="F8" s="301"/>
      <c r="G8" s="301"/>
      <c r="H8" s="202"/>
    </row>
    <row r="9" spans="1:8" ht="16.5" thickBot="1" x14ac:dyDescent="0.3">
      <c r="A9" s="167">
        <v>7</v>
      </c>
      <c r="B9" s="165" t="s">
        <v>1709</v>
      </c>
      <c r="C9" s="169" t="s">
        <v>593</v>
      </c>
      <c r="D9" s="438"/>
      <c r="E9" s="438" t="s">
        <v>1993</v>
      </c>
      <c r="F9" s="301"/>
      <c r="G9" s="301"/>
      <c r="H9" s="202"/>
    </row>
    <row r="10" spans="1:8" ht="16.5" thickBot="1" x14ac:dyDescent="0.3">
      <c r="A10" s="167">
        <v>8</v>
      </c>
      <c r="B10" s="165" t="s">
        <v>1710</v>
      </c>
      <c r="C10" s="169" t="s">
        <v>594</v>
      </c>
      <c r="D10" s="438"/>
      <c r="E10" s="438" t="s">
        <v>1993</v>
      </c>
      <c r="F10" s="301"/>
      <c r="G10" s="301"/>
      <c r="H10" s="202"/>
    </row>
    <row r="11" spans="1:8" ht="16.5" thickBot="1" x14ac:dyDescent="0.3">
      <c r="A11" s="167">
        <v>9</v>
      </c>
      <c r="B11" s="165" t="s">
        <v>1711</v>
      </c>
      <c r="C11" s="169" t="s">
        <v>595</v>
      </c>
      <c r="D11" s="438"/>
      <c r="E11" s="438" t="s">
        <v>1993</v>
      </c>
      <c r="F11" s="301"/>
      <c r="G11" s="301"/>
      <c r="H11" s="202"/>
    </row>
    <row r="12" spans="1:8" ht="16.5" thickBot="1" x14ac:dyDescent="0.3">
      <c r="A12" s="167">
        <v>10</v>
      </c>
      <c r="B12" s="165" t="s">
        <v>1712</v>
      </c>
      <c r="C12" s="169" t="s">
        <v>596</v>
      </c>
      <c r="D12" s="438"/>
      <c r="E12" s="438" t="s">
        <v>1993</v>
      </c>
      <c r="F12" s="301"/>
      <c r="G12" s="301"/>
      <c r="H12" s="202"/>
    </row>
    <row r="13" spans="1:8" ht="16.5" thickBot="1" x14ac:dyDescent="0.3">
      <c r="A13" s="167">
        <v>11</v>
      </c>
      <c r="B13" s="165" t="s">
        <v>1713</v>
      </c>
      <c r="C13" s="169" t="s">
        <v>597</v>
      </c>
      <c r="D13" s="438"/>
      <c r="E13" s="438" t="s">
        <v>1993</v>
      </c>
      <c r="F13" s="301"/>
      <c r="G13" s="301"/>
      <c r="H13" s="202"/>
    </row>
    <row r="14" spans="1:8" ht="16.5" thickBot="1" x14ac:dyDescent="0.3">
      <c r="A14" s="167">
        <v>12</v>
      </c>
      <c r="B14" s="165" t="s">
        <v>1714</v>
      </c>
      <c r="C14" s="169" t="s">
        <v>598</v>
      </c>
      <c r="D14" s="438"/>
      <c r="E14" s="438" t="s">
        <v>1993</v>
      </c>
      <c r="F14" s="301"/>
      <c r="G14" s="301"/>
      <c r="H14" s="202"/>
    </row>
    <row r="15" spans="1:8" ht="16.5" thickBot="1" x14ac:dyDescent="0.3">
      <c r="A15" s="167">
        <v>13</v>
      </c>
      <c r="B15" s="165" t="s">
        <v>1715</v>
      </c>
      <c r="C15" s="169" t="s">
        <v>599</v>
      </c>
      <c r="D15" s="438"/>
      <c r="E15" s="438" t="s">
        <v>1993</v>
      </c>
      <c r="F15" s="301"/>
      <c r="G15" s="301"/>
      <c r="H15" s="202"/>
    </row>
    <row r="16" spans="1:8" ht="16.5" thickBot="1" x14ac:dyDescent="0.3">
      <c r="A16" s="167">
        <v>14</v>
      </c>
      <c r="B16" s="165" t="s">
        <v>1716</v>
      </c>
      <c r="C16" s="169" t="s">
        <v>600</v>
      </c>
      <c r="D16" s="438"/>
      <c r="E16" s="438" t="s">
        <v>1993</v>
      </c>
      <c r="F16" s="301"/>
      <c r="G16" s="301"/>
      <c r="H16" s="202"/>
    </row>
    <row r="17" spans="1:8" ht="16.5" thickBot="1" x14ac:dyDescent="0.3">
      <c r="A17" s="167">
        <v>15</v>
      </c>
      <c r="B17" s="165" t="s">
        <v>1717</v>
      </c>
      <c r="C17" s="169" t="s">
        <v>601</v>
      </c>
      <c r="D17" s="438"/>
      <c r="E17" s="438" t="s">
        <v>1993</v>
      </c>
      <c r="F17" s="301"/>
      <c r="G17" s="301"/>
      <c r="H17" s="202"/>
    </row>
    <row r="18" spans="1:8" ht="16.5" thickBot="1" x14ac:dyDescent="0.3">
      <c r="A18" s="167">
        <v>16</v>
      </c>
      <c r="B18" s="165" t="s">
        <v>1718</v>
      </c>
      <c r="C18" s="169" t="s">
        <v>602</v>
      </c>
      <c r="D18" s="438"/>
      <c r="E18" s="438" t="s">
        <v>1993</v>
      </c>
      <c r="F18" s="301"/>
      <c r="G18" s="301"/>
      <c r="H18" s="202"/>
    </row>
    <row r="19" spans="1:8" ht="16.5" thickBot="1" x14ac:dyDescent="0.3">
      <c r="A19" s="167">
        <v>17</v>
      </c>
      <c r="B19" s="165" t="s">
        <v>1719</v>
      </c>
      <c r="C19" s="169" t="s">
        <v>603</v>
      </c>
      <c r="D19" s="438"/>
      <c r="E19" s="438" t="s">
        <v>1993</v>
      </c>
      <c r="F19" s="301"/>
      <c r="G19" s="301"/>
      <c r="H19" s="202"/>
    </row>
    <row r="20" spans="1:8" ht="16.5" thickBot="1" x14ac:dyDescent="0.3">
      <c r="A20" s="167">
        <v>18</v>
      </c>
      <c r="B20" s="165" t="s">
        <v>1720</v>
      </c>
      <c r="C20" s="169" t="s">
        <v>604</v>
      </c>
      <c r="D20" s="438"/>
      <c r="E20" s="438" t="s">
        <v>1993</v>
      </c>
      <c r="F20" s="301"/>
      <c r="G20" s="301"/>
      <c r="H20" s="202"/>
    </row>
    <row r="21" spans="1:8" ht="16.5" thickBot="1" x14ac:dyDescent="0.3">
      <c r="A21" s="167">
        <v>19</v>
      </c>
      <c r="B21" s="165" t="s">
        <v>1721</v>
      </c>
      <c r="C21" s="169" t="s">
        <v>605</v>
      </c>
      <c r="D21" s="438"/>
      <c r="E21" s="438" t="s">
        <v>1993</v>
      </c>
      <c r="F21" s="301"/>
      <c r="G21" s="301"/>
      <c r="H21" s="202"/>
    </row>
    <row r="22" spans="1:8" ht="16.5" thickBot="1" x14ac:dyDescent="0.3">
      <c r="A22" s="167">
        <v>20</v>
      </c>
      <c r="B22" s="165" t="s">
        <v>1722</v>
      </c>
      <c r="C22" s="169" t="s">
        <v>606</v>
      </c>
      <c r="D22" s="438"/>
      <c r="E22" s="438" t="s">
        <v>1993</v>
      </c>
      <c r="F22" s="301"/>
      <c r="G22" s="301"/>
      <c r="H22" s="202"/>
    </row>
    <row r="23" spans="1:8" ht="16.5" thickBot="1" x14ac:dyDescent="0.3">
      <c r="A23" s="167">
        <v>21</v>
      </c>
      <c r="B23" s="165" t="s">
        <v>1723</v>
      </c>
      <c r="C23" s="169" t="s">
        <v>607</v>
      </c>
      <c r="D23" s="438"/>
      <c r="E23" s="438" t="s">
        <v>1993</v>
      </c>
      <c r="F23" s="301"/>
      <c r="G23" s="301"/>
      <c r="H23" s="202"/>
    </row>
    <row r="24" spans="1:8" ht="16.5" thickBot="1" x14ac:dyDescent="0.3">
      <c r="A24" s="167">
        <v>22</v>
      </c>
      <c r="B24" s="165" t="s">
        <v>1724</v>
      </c>
      <c r="C24" s="169" t="s">
        <v>608</v>
      </c>
      <c r="D24" s="438"/>
      <c r="E24" s="438" t="s">
        <v>1993</v>
      </c>
      <c r="F24" s="301"/>
      <c r="G24" s="301"/>
      <c r="H24" s="202"/>
    </row>
    <row r="25" spans="1:8" ht="16.5" thickBot="1" x14ac:dyDescent="0.3">
      <c r="A25" s="167">
        <v>23</v>
      </c>
      <c r="B25" s="165" t="s">
        <v>1725</v>
      </c>
      <c r="C25" s="169" t="s">
        <v>609</v>
      </c>
      <c r="D25" s="438"/>
      <c r="E25" s="438" t="s">
        <v>1993</v>
      </c>
      <c r="F25" s="301"/>
      <c r="G25" s="301"/>
      <c r="H25" s="202"/>
    </row>
    <row r="26" spans="1:8" ht="16.5" thickBot="1" x14ac:dyDescent="0.3">
      <c r="A26" s="167">
        <v>24</v>
      </c>
      <c r="B26" s="165" t="s">
        <v>1726</v>
      </c>
      <c r="C26" s="169" t="s">
        <v>610</v>
      </c>
      <c r="D26" s="438"/>
      <c r="E26" s="438" t="s">
        <v>1993</v>
      </c>
      <c r="F26" s="301"/>
      <c r="G26" s="301"/>
      <c r="H26" s="202"/>
    </row>
    <row r="27" spans="1:8" ht="16.5" thickBot="1" x14ac:dyDescent="0.3">
      <c r="A27" s="167">
        <v>25</v>
      </c>
      <c r="B27" s="165" t="s">
        <v>1727</v>
      </c>
      <c r="C27" s="169" t="s">
        <v>611</v>
      </c>
      <c r="D27" s="438"/>
      <c r="E27" s="438" t="s">
        <v>1993</v>
      </c>
      <c r="F27" s="301"/>
      <c r="G27" s="301"/>
      <c r="H27" s="202"/>
    </row>
    <row r="28" spans="1:8" ht="16.5" thickBot="1" x14ac:dyDescent="0.3">
      <c r="A28" s="167">
        <v>26</v>
      </c>
      <c r="B28" s="165" t="s">
        <v>1728</v>
      </c>
      <c r="C28" s="169" t="s">
        <v>612</v>
      </c>
      <c r="D28" s="438"/>
      <c r="E28" s="438" t="s">
        <v>1993</v>
      </c>
      <c r="F28" s="301"/>
      <c r="G28" s="301"/>
      <c r="H28" s="202"/>
    </row>
    <row r="29" spans="1:8" ht="16.5" thickBot="1" x14ac:dyDescent="0.3">
      <c r="A29" s="167">
        <v>27</v>
      </c>
      <c r="B29" s="165" t="s">
        <v>1729</v>
      </c>
      <c r="C29" s="169" t="s">
        <v>613</v>
      </c>
      <c r="D29" s="438"/>
      <c r="E29" s="438" t="s">
        <v>1993</v>
      </c>
      <c r="F29" s="301"/>
      <c r="G29" s="301"/>
      <c r="H29" s="202"/>
    </row>
    <row r="30" spans="1:8" ht="16.5" thickBot="1" x14ac:dyDescent="0.3">
      <c r="A30" s="167">
        <v>28</v>
      </c>
      <c r="B30" s="165" t="s">
        <v>1730</v>
      </c>
      <c r="C30" s="169" t="s">
        <v>614</v>
      </c>
      <c r="D30" s="438"/>
      <c r="E30" s="438" t="s">
        <v>1993</v>
      </c>
      <c r="F30" s="301"/>
      <c r="G30" s="301"/>
      <c r="H30" s="202"/>
    </row>
    <row r="31" spans="1:8" ht="16.5" thickBot="1" x14ac:dyDescent="0.3">
      <c r="A31" s="167">
        <v>29</v>
      </c>
      <c r="B31" s="165" t="s">
        <v>1731</v>
      </c>
      <c r="C31" s="169" t="s">
        <v>615</v>
      </c>
      <c r="D31" s="438"/>
      <c r="E31" s="438" t="s">
        <v>1993</v>
      </c>
      <c r="F31" s="301"/>
      <c r="G31" s="301"/>
      <c r="H31" s="202"/>
    </row>
    <row r="32" spans="1:8" ht="16.5" thickBot="1" x14ac:dyDescent="0.3">
      <c r="A32" s="167">
        <v>30</v>
      </c>
      <c r="B32" s="165" t="s">
        <v>1732</v>
      </c>
      <c r="C32" s="169" t="s">
        <v>616</v>
      </c>
      <c r="D32" s="438"/>
      <c r="E32" s="438" t="s">
        <v>1993</v>
      </c>
      <c r="F32" s="301"/>
      <c r="G32" s="301"/>
      <c r="H32" s="202"/>
    </row>
    <row r="33" spans="1:8" ht="16.5" thickBot="1" x14ac:dyDescent="0.3">
      <c r="A33" s="167">
        <v>31</v>
      </c>
      <c r="B33" s="165" t="s">
        <v>1733</v>
      </c>
      <c r="C33" s="169" t="s">
        <v>617</v>
      </c>
      <c r="D33" s="438"/>
      <c r="E33" s="438" t="s">
        <v>1993</v>
      </c>
      <c r="F33" s="301"/>
      <c r="G33" s="301"/>
      <c r="H33" s="202"/>
    </row>
    <row r="34" spans="1:8" ht="16.5" thickBot="1" x14ac:dyDescent="0.3">
      <c r="A34" s="167">
        <v>32</v>
      </c>
      <c r="B34" s="165" t="s">
        <v>1734</v>
      </c>
      <c r="C34" s="169" t="s">
        <v>618</v>
      </c>
      <c r="D34" s="438"/>
      <c r="E34" s="438" t="s">
        <v>1993</v>
      </c>
      <c r="F34" s="301"/>
      <c r="G34" s="301"/>
      <c r="H34" s="202"/>
    </row>
    <row r="35" spans="1:8" ht="16.5" thickBot="1" x14ac:dyDescent="0.3">
      <c r="A35" s="167">
        <v>33</v>
      </c>
      <c r="B35" s="165" t="s">
        <v>1735</v>
      </c>
      <c r="C35" s="169" t="s">
        <v>1667</v>
      </c>
      <c r="D35" s="438"/>
      <c r="E35" s="438" t="s">
        <v>1993</v>
      </c>
      <c r="F35" s="301"/>
      <c r="G35" s="301"/>
      <c r="H35" s="202"/>
    </row>
    <row r="36" spans="1:8" ht="16.5" thickBot="1" x14ac:dyDescent="0.3">
      <c r="A36" s="167">
        <v>34</v>
      </c>
      <c r="B36" s="165" t="s">
        <v>1736</v>
      </c>
      <c r="C36" s="169" t="s">
        <v>1668</v>
      </c>
      <c r="D36" s="438"/>
      <c r="E36" s="438" t="s">
        <v>1993</v>
      </c>
      <c r="F36" s="301"/>
      <c r="G36" s="301"/>
      <c r="H36" s="202"/>
    </row>
    <row r="37" spans="1:8" ht="16.5" thickBot="1" x14ac:dyDescent="0.3">
      <c r="A37" s="167">
        <v>35</v>
      </c>
      <c r="B37" s="165" t="s">
        <v>1737</v>
      </c>
      <c r="C37" s="169" t="s">
        <v>1669</v>
      </c>
      <c r="D37" s="438"/>
      <c r="E37" s="438" t="s">
        <v>1993</v>
      </c>
      <c r="F37" s="301"/>
      <c r="G37" s="301"/>
      <c r="H37" s="202"/>
    </row>
    <row r="38" spans="1:8" ht="16.5" thickBot="1" x14ac:dyDescent="0.3">
      <c r="A38" s="167">
        <v>36</v>
      </c>
      <c r="B38" s="165" t="s">
        <v>1738</v>
      </c>
      <c r="C38" s="169" t="s">
        <v>1670</v>
      </c>
      <c r="D38" s="438"/>
      <c r="E38" s="438" t="s">
        <v>1993</v>
      </c>
      <c r="F38" s="301"/>
      <c r="G38" s="301"/>
      <c r="H38" s="202"/>
    </row>
    <row r="39" spans="1:8" ht="16.5" thickBot="1" x14ac:dyDescent="0.3">
      <c r="A39" s="167">
        <v>37</v>
      </c>
      <c r="B39" s="165" t="s">
        <v>1739</v>
      </c>
      <c r="C39" s="169" t="s">
        <v>1671</v>
      </c>
      <c r="D39" s="438"/>
      <c r="E39" s="438" t="s">
        <v>1993</v>
      </c>
      <c r="F39" s="301"/>
      <c r="G39" s="301"/>
      <c r="H39" s="202"/>
    </row>
    <row r="40" spans="1:8" ht="16.5" thickBot="1" x14ac:dyDescent="0.3">
      <c r="A40" s="167">
        <v>38</v>
      </c>
      <c r="B40" s="165" t="s">
        <v>1740</v>
      </c>
      <c r="C40" s="169" t="s">
        <v>1672</v>
      </c>
      <c r="D40" s="438"/>
      <c r="E40" s="438" t="s">
        <v>1993</v>
      </c>
      <c r="F40" s="301"/>
      <c r="G40" s="301"/>
      <c r="H40" s="202"/>
    </row>
    <row r="41" spans="1:8" ht="16.5" thickBot="1" x14ac:dyDescent="0.3">
      <c r="A41" s="167">
        <v>39</v>
      </c>
      <c r="B41" s="165" t="s">
        <v>1741</v>
      </c>
      <c r="C41" s="169" t="s">
        <v>1673</v>
      </c>
      <c r="D41" s="438"/>
      <c r="E41" s="438" t="s">
        <v>1993</v>
      </c>
      <c r="F41" s="301"/>
      <c r="G41" s="301"/>
      <c r="H41" s="202"/>
    </row>
    <row r="42" spans="1:8" ht="16.5" thickBot="1" x14ac:dyDescent="0.3">
      <c r="A42" s="167">
        <v>40</v>
      </c>
      <c r="B42" s="165" t="s">
        <v>1742</v>
      </c>
      <c r="C42" s="169" t="s">
        <v>1674</v>
      </c>
      <c r="D42" s="438"/>
      <c r="E42" s="438" t="s">
        <v>1993</v>
      </c>
      <c r="F42" s="301"/>
      <c r="G42" s="301"/>
      <c r="H42" s="202"/>
    </row>
    <row r="43" spans="1:8" ht="16.5" thickBot="1" x14ac:dyDescent="0.3">
      <c r="A43" s="167">
        <v>41</v>
      </c>
      <c r="B43" s="165" t="s">
        <v>1743</v>
      </c>
      <c r="C43" s="169" t="s">
        <v>1675</v>
      </c>
      <c r="D43" s="438"/>
      <c r="E43" s="438" t="s">
        <v>1993</v>
      </c>
      <c r="F43" s="301"/>
      <c r="G43" s="301"/>
      <c r="H43" s="202"/>
    </row>
    <row r="44" spans="1:8" ht="16.5" thickBot="1" x14ac:dyDescent="0.3">
      <c r="A44" s="167">
        <v>42</v>
      </c>
      <c r="B44" s="165" t="s">
        <v>1744</v>
      </c>
      <c r="C44" s="169" t="s">
        <v>1676</v>
      </c>
      <c r="D44" s="438"/>
      <c r="E44" s="438" t="s">
        <v>1993</v>
      </c>
      <c r="F44" s="301"/>
      <c r="G44" s="301"/>
      <c r="H44" s="202"/>
    </row>
    <row r="45" spans="1:8" ht="16.5" thickBot="1" x14ac:dyDescent="0.3">
      <c r="A45" s="167">
        <v>43</v>
      </c>
      <c r="B45" s="165" t="s">
        <v>1745</v>
      </c>
      <c r="C45" s="169" t="s">
        <v>1677</v>
      </c>
      <c r="D45" s="438"/>
      <c r="E45" s="438" t="s">
        <v>1993</v>
      </c>
      <c r="F45" s="301"/>
      <c r="G45" s="301"/>
      <c r="H45" s="202"/>
    </row>
    <row r="46" spans="1:8" ht="16.5" thickBot="1" x14ac:dyDescent="0.3">
      <c r="A46" s="167">
        <v>44</v>
      </c>
      <c r="B46" s="165" t="s">
        <v>1746</v>
      </c>
      <c r="C46" s="169" t="s">
        <v>1678</v>
      </c>
      <c r="D46" s="438"/>
      <c r="E46" s="438" t="s">
        <v>1993</v>
      </c>
      <c r="F46" s="301"/>
      <c r="G46" s="301"/>
      <c r="H46" s="202"/>
    </row>
    <row r="47" spans="1:8" ht="16.5" thickBot="1" x14ac:dyDescent="0.3">
      <c r="A47" s="167">
        <v>45</v>
      </c>
      <c r="B47" s="165" t="s">
        <v>1747</v>
      </c>
      <c r="C47" s="169" t="s">
        <v>1679</v>
      </c>
      <c r="D47" s="438"/>
      <c r="E47" s="438" t="s">
        <v>1993</v>
      </c>
      <c r="F47" s="301"/>
      <c r="G47" s="301"/>
      <c r="H47" s="202"/>
    </row>
    <row r="48" spans="1:8" ht="16.5" thickBot="1" x14ac:dyDescent="0.3">
      <c r="A48" s="167">
        <v>46</v>
      </c>
      <c r="B48" s="165" t="s">
        <v>1748</v>
      </c>
      <c r="C48" s="169" t="s">
        <v>1680</v>
      </c>
      <c r="D48" s="438"/>
      <c r="E48" s="438" t="s">
        <v>1993</v>
      </c>
      <c r="F48" s="301"/>
      <c r="G48" s="301"/>
      <c r="H48" s="202"/>
    </row>
    <row r="49" spans="1:8" ht="16.5" thickBot="1" x14ac:dyDescent="0.3">
      <c r="A49" s="167">
        <v>47</v>
      </c>
      <c r="B49" s="165" t="s">
        <v>1749</v>
      </c>
      <c r="C49" s="169" t="s">
        <v>1681</v>
      </c>
      <c r="D49" s="438"/>
      <c r="E49" s="438" t="s">
        <v>1993</v>
      </c>
      <c r="F49" s="301"/>
      <c r="G49" s="301"/>
      <c r="H49" s="202"/>
    </row>
    <row r="50" spans="1:8" ht="16.5" thickBot="1" x14ac:dyDescent="0.3">
      <c r="A50" s="167">
        <v>48</v>
      </c>
      <c r="B50" s="165" t="s">
        <v>1750</v>
      </c>
      <c r="C50" s="169" t="s">
        <v>1682</v>
      </c>
      <c r="D50" s="438"/>
      <c r="E50" s="438" t="s">
        <v>1993</v>
      </c>
      <c r="F50" s="301"/>
      <c r="G50" s="301"/>
      <c r="H50" s="202"/>
    </row>
    <row r="51" spans="1:8" ht="16.5" thickBot="1" x14ac:dyDescent="0.3">
      <c r="A51" s="167">
        <v>49</v>
      </c>
      <c r="B51" s="165" t="s">
        <v>1751</v>
      </c>
      <c r="C51" s="169" t="s">
        <v>1683</v>
      </c>
      <c r="D51" s="438"/>
      <c r="E51" s="438" t="s">
        <v>1993</v>
      </c>
      <c r="F51" s="301"/>
      <c r="G51" s="301"/>
      <c r="H51" s="202"/>
    </row>
    <row r="52" spans="1:8" ht="16.5" thickBot="1" x14ac:dyDescent="0.3">
      <c r="A52" s="167">
        <v>50</v>
      </c>
      <c r="B52" s="165" t="s">
        <v>1752</v>
      </c>
      <c r="C52" s="169" t="s">
        <v>1684</v>
      </c>
      <c r="D52" s="438"/>
      <c r="E52" s="438" t="s">
        <v>1993</v>
      </c>
      <c r="F52" s="301"/>
      <c r="G52" s="301"/>
      <c r="H52" s="202"/>
    </row>
    <row r="53" spans="1:8" ht="16.5" thickBot="1" x14ac:dyDescent="0.3">
      <c r="A53" s="486" t="s">
        <v>1685</v>
      </c>
      <c r="B53" s="486" t="s">
        <v>2013</v>
      </c>
      <c r="C53" s="487">
        <v>10101</v>
      </c>
      <c r="D53" s="488"/>
      <c r="E53" s="489"/>
      <c r="F53" s="490"/>
      <c r="G53" s="490"/>
      <c r="H53" s="485"/>
    </row>
    <row r="54" spans="1:8" ht="16.5" thickBot="1" x14ac:dyDescent="0.3">
      <c r="A54" s="491">
        <v>1</v>
      </c>
      <c r="B54" s="442" t="s">
        <v>43</v>
      </c>
      <c r="C54" s="492" t="s">
        <v>587</v>
      </c>
      <c r="D54" s="493"/>
      <c r="E54" s="493" t="s">
        <v>1993</v>
      </c>
      <c r="F54" s="153">
        <v>0</v>
      </c>
      <c r="G54" s="301">
        <v>9793</v>
      </c>
      <c r="H54" s="202"/>
    </row>
    <row r="55" spans="1:8" ht="16.5" thickBot="1" x14ac:dyDescent="0.3">
      <c r="A55" s="167">
        <v>2</v>
      </c>
      <c r="B55" s="165" t="s">
        <v>1686</v>
      </c>
      <c r="C55" s="169" t="s">
        <v>588</v>
      </c>
      <c r="D55" s="438">
        <v>1</v>
      </c>
      <c r="E55" s="438" t="s">
        <v>1993</v>
      </c>
      <c r="F55" s="153">
        <v>0</v>
      </c>
      <c r="G55" s="301">
        <v>9794</v>
      </c>
      <c r="H55" s="202"/>
    </row>
    <row r="56" spans="1:8" ht="16.5" thickBot="1" x14ac:dyDescent="0.3">
      <c r="A56" s="167">
        <v>3</v>
      </c>
      <c r="B56" s="165" t="s">
        <v>1687</v>
      </c>
      <c r="C56" s="169" t="s">
        <v>589</v>
      </c>
      <c r="D56" s="438">
        <v>1</v>
      </c>
      <c r="E56" s="438" t="s">
        <v>1993</v>
      </c>
      <c r="F56" s="153">
        <v>0</v>
      </c>
      <c r="G56" s="301">
        <v>9795</v>
      </c>
      <c r="H56" s="202"/>
    </row>
    <row r="57" spans="1:8" ht="16.5" thickBot="1" x14ac:dyDescent="0.3">
      <c r="A57" s="167">
        <v>4</v>
      </c>
      <c r="B57" s="165" t="s">
        <v>1688</v>
      </c>
      <c r="C57" s="169" t="s">
        <v>590</v>
      </c>
      <c r="D57" s="438">
        <v>1</v>
      </c>
      <c r="E57" s="438" t="s">
        <v>1993</v>
      </c>
      <c r="F57" s="153">
        <v>0</v>
      </c>
      <c r="G57" s="301">
        <v>9796</v>
      </c>
      <c r="H57" s="202"/>
    </row>
    <row r="58" spans="1:8" ht="16.5" thickBot="1" x14ac:dyDescent="0.3">
      <c r="A58" s="491">
        <v>5</v>
      </c>
      <c r="B58" s="442" t="s">
        <v>43</v>
      </c>
      <c r="C58" s="492" t="s">
        <v>591</v>
      </c>
      <c r="D58" s="493"/>
      <c r="E58" s="493" t="s">
        <v>1993</v>
      </c>
      <c r="F58" s="153">
        <v>0</v>
      </c>
      <c r="G58" s="153">
        <v>9797</v>
      </c>
      <c r="H58" s="202"/>
    </row>
    <row r="59" spans="1:8" ht="16.5" thickBot="1" x14ac:dyDescent="0.3">
      <c r="A59" s="167">
        <v>6</v>
      </c>
      <c r="B59" s="442" t="s">
        <v>43</v>
      </c>
      <c r="C59" s="169" t="s">
        <v>592</v>
      </c>
      <c r="D59" s="438"/>
      <c r="E59" s="438" t="s">
        <v>1993</v>
      </c>
      <c r="F59" s="153">
        <v>0</v>
      </c>
      <c r="G59" s="301">
        <v>9798</v>
      </c>
      <c r="H59" s="202"/>
    </row>
    <row r="60" spans="1:8" ht="16.5" thickBot="1" x14ac:dyDescent="0.3">
      <c r="A60" s="167">
        <v>7</v>
      </c>
      <c r="B60" s="165" t="s">
        <v>1753</v>
      </c>
      <c r="C60" s="169" t="s">
        <v>593</v>
      </c>
      <c r="D60" s="438">
        <v>1</v>
      </c>
      <c r="E60" s="438" t="s">
        <v>1993</v>
      </c>
      <c r="F60" s="153">
        <v>0</v>
      </c>
      <c r="G60" s="301">
        <v>9799</v>
      </c>
      <c r="H60" s="202"/>
    </row>
    <row r="61" spans="1:8" ht="32.25" thickBot="1" x14ac:dyDescent="0.3">
      <c r="A61" s="167">
        <v>8</v>
      </c>
      <c r="B61" s="165" t="s">
        <v>1689</v>
      </c>
      <c r="C61" s="169" t="s">
        <v>594</v>
      </c>
      <c r="D61" s="438">
        <v>1</v>
      </c>
      <c r="E61" s="438" t="s">
        <v>1993</v>
      </c>
      <c r="F61" s="153">
        <v>0</v>
      </c>
      <c r="G61" s="301">
        <v>9800</v>
      </c>
      <c r="H61" s="202"/>
    </row>
    <row r="62" spans="1:8" ht="16.5" thickBot="1" x14ac:dyDescent="0.3">
      <c r="A62" s="167">
        <v>9</v>
      </c>
      <c r="B62" s="165" t="s">
        <v>2168</v>
      </c>
      <c r="C62" s="169" t="s">
        <v>595</v>
      </c>
      <c r="D62" s="438"/>
      <c r="E62" s="438" t="s">
        <v>1993</v>
      </c>
      <c r="F62" s="153">
        <v>0</v>
      </c>
      <c r="G62" s="301">
        <v>9801</v>
      </c>
      <c r="H62" s="202"/>
    </row>
    <row r="63" spans="1:8" ht="16.5" thickBot="1" x14ac:dyDescent="0.3">
      <c r="A63" s="491">
        <v>10</v>
      </c>
      <c r="B63" s="442" t="s">
        <v>1690</v>
      </c>
      <c r="C63" s="492" t="s">
        <v>596</v>
      </c>
      <c r="D63" s="493"/>
      <c r="E63" s="493" t="s">
        <v>1993</v>
      </c>
      <c r="F63" s="153">
        <v>0</v>
      </c>
      <c r="G63" s="301">
        <v>9802</v>
      </c>
      <c r="H63" s="202"/>
    </row>
    <row r="64" spans="1:8" ht="16.5" thickBot="1" x14ac:dyDescent="0.3">
      <c r="A64" s="491">
        <v>11</v>
      </c>
      <c r="B64" s="442" t="s">
        <v>1691</v>
      </c>
      <c r="C64" s="492" t="s">
        <v>597</v>
      </c>
      <c r="D64" s="493"/>
      <c r="E64" s="493" t="s">
        <v>1993</v>
      </c>
      <c r="F64" s="153">
        <v>0</v>
      </c>
      <c r="G64" s="301">
        <v>9803</v>
      </c>
      <c r="H64" s="202"/>
    </row>
    <row r="65" spans="1:8" ht="16.5" thickBot="1" x14ac:dyDescent="0.3">
      <c r="A65" s="167">
        <v>12</v>
      </c>
      <c r="B65" s="442" t="s">
        <v>2244</v>
      </c>
      <c r="C65" s="169" t="s">
        <v>598</v>
      </c>
      <c r="D65" s="438">
        <v>1</v>
      </c>
      <c r="E65" s="438" t="s">
        <v>1993</v>
      </c>
      <c r="F65" s="153">
        <v>0</v>
      </c>
      <c r="G65" s="301">
        <v>9804</v>
      </c>
      <c r="H65" s="202"/>
    </row>
    <row r="66" spans="1:8" ht="16.5" thickBot="1" x14ac:dyDescent="0.3">
      <c r="A66" s="167">
        <v>13</v>
      </c>
      <c r="B66" s="165" t="s">
        <v>1692</v>
      </c>
      <c r="C66" s="169" t="s">
        <v>599</v>
      </c>
      <c r="D66" s="438">
        <v>1</v>
      </c>
      <c r="E66" s="438" t="s">
        <v>1993</v>
      </c>
      <c r="F66" s="153">
        <v>0</v>
      </c>
      <c r="G66" s="301">
        <v>9805</v>
      </c>
      <c r="H66" s="202"/>
    </row>
    <row r="67" spans="1:8" ht="16.5" thickBot="1" x14ac:dyDescent="0.3">
      <c r="A67" s="167">
        <v>14</v>
      </c>
      <c r="B67" s="165" t="s">
        <v>1693</v>
      </c>
      <c r="C67" s="169" t="s">
        <v>600</v>
      </c>
      <c r="D67" s="438">
        <v>1</v>
      </c>
      <c r="E67" s="438" t="s">
        <v>1993</v>
      </c>
      <c r="F67" s="153">
        <v>0</v>
      </c>
      <c r="G67" s="301">
        <v>9806</v>
      </c>
      <c r="H67" s="202"/>
    </row>
    <row r="68" spans="1:8" ht="16.5" thickBot="1" x14ac:dyDescent="0.3">
      <c r="A68" s="167">
        <v>15</v>
      </c>
      <c r="B68" s="165" t="s">
        <v>1694</v>
      </c>
      <c r="C68" s="169" t="s">
        <v>601</v>
      </c>
      <c r="D68" s="438"/>
      <c r="E68" s="438" t="s">
        <v>1993</v>
      </c>
      <c r="F68" s="153">
        <v>0</v>
      </c>
      <c r="G68" s="301">
        <v>9807</v>
      </c>
      <c r="H68" s="202"/>
    </row>
    <row r="69" spans="1:8" ht="32.25" thickBot="1" x14ac:dyDescent="0.3">
      <c r="A69" s="167">
        <v>16</v>
      </c>
      <c r="B69" s="165" t="s">
        <v>1695</v>
      </c>
      <c r="C69" s="169" t="s">
        <v>602</v>
      </c>
      <c r="D69" s="438">
        <v>1</v>
      </c>
      <c r="E69" s="438" t="s">
        <v>1993</v>
      </c>
      <c r="F69" s="153">
        <v>0</v>
      </c>
      <c r="G69" s="301">
        <v>9808</v>
      </c>
      <c r="H69" s="202"/>
    </row>
    <row r="70" spans="1:8" ht="16.5" thickBot="1" x14ac:dyDescent="0.3">
      <c r="A70" s="167">
        <v>17</v>
      </c>
      <c r="B70" s="165" t="s">
        <v>1696</v>
      </c>
      <c r="C70" s="169" t="s">
        <v>603</v>
      </c>
      <c r="D70" s="438">
        <v>1</v>
      </c>
      <c r="E70" s="438" t="s">
        <v>1993</v>
      </c>
      <c r="F70" s="153">
        <v>0</v>
      </c>
      <c r="G70" s="301">
        <v>9809</v>
      </c>
      <c r="H70" s="202"/>
    </row>
    <row r="71" spans="1:8" ht="16.5" thickBot="1" x14ac:dyDescent="0.3">
      <c r="A71" s="167">
        <v>18</v>
      </c>
      <c r="B71" s="165" t="s">
        <v>1697</v>
      </c>
      <c r="C71" s="169" t="s">
        <v>604</v>
      </c>
      <c r="D71" s="438">
        <v>1</v>
      </c>
      <c r="E71" s="438" t="s">
        <v>1993</v>
      </c>
      <c r="F71" s="153">
        <v>0</v>
      </c>
      <c r="G71" s="301">
        <v>9810</v>
      </c>
      <c r="H71" s="202"/>
    </row>
    <row r="72" spans="1:8" ht="16.5" thickBot="1" x14ac:dyDescent="0.3">
      <c r="A72" s="167">
        <v>19</v>
      </c>
      <c r="B72" s="165" t="s">
        <v>1698</v>
      </c>
      <c r="C72" s="169" t="s">
        <v>605</v>
      </c>
      <c r="D72" s="438">
        <v>1</v>
      </c>
      <c r="E72" s="438" t="s">
        <v>1993</v>
      </c>
      <c r="F72" s="153">
        <v>0</v>
      </c>
      <c r="G72" s="301">
        <v>9811</v>
      </c>
      <c r="H72" s="202"/>
    </row>
    <row r="73" spans="1:8" ht="16.5" thickBot="1" x14ac:dyDescent="0.3">
      <c r="A73" s="491">
        <v>20</v>
      </c>
      <c r="B73" s="442" t="s">
        <v>43</v>
      </c>
      <c r="C73" s="492" t="s">
        <v>606</v>
      </c>
      <c r="D73" s="493"/>
      <c r="E73" s="493" t="s">
        <v>1993</v>
      </c>
      <c r="F73" s="153">
        <v>0</v>
      </c>
      <c r="G73" s="301">
        <v>9812</v>
      </c>
      <c r="H73" s="202"/>
    </row>
    <row r="74" spans="1:8" ht="16.5" thickBot="1" x14ac:dyDescent="0.3">
      <c r="A74" s="167">
        <v>21</v>
      </c>
      <c r="B74" s="165" t="s">
        <v>1699</v>
      </c>
      <c r="C74" s="169" t="s">
        <v>607</v>
      </c>
      <c r="D74" s="438">
        <v>1</v>
      </c>
      <c r="E74" s="438" t="s">
        <v>1993</v>
      </c>
      <c r="F74" s="153">
        <v>0</v>
      </c>
      <c r="G74" s="301">
        <v>9813</v>
      </c>
      <c r="H74" s="202"/>
    </row>
    <row r="75" spans="1:8" ht="16.5" thickBot="1" x14ac:dyDescent="0.3">
      <c r="A75" s="167">
        <v>22</v>
      </c>
      <c r="B75" s="165" t="s">
        <v>1700</v>
      </c>
      <c r="C75" s="169" t="s">
        <v>608</v>
      </c>
      <c r="D75" s="438">
        <v>1</v>
      </c>
      <c r="E75" s="438" t="s">
        <v>1993</v>
      </c>
      <c r="F75" s="153">
        <v>0</v>
      </c>
      <c r="G75" s="301">
        <v>9814</v>
      </c>
      <c r="H75" s="202"/>
    </row>
    <row r="76" spans="1:8" ht="16.5" thickBot="1" x14ac:dyDescent="0.3">
      <c r="A76" s="167">
        <v>23</v>
      </c>
      <c r="B76" s="165" t="s">
        <v>1701</v>
      </c>
      <c r="C76" s="169" t="s">
        <v>609</v>
      </c>
      <c r="D76" s="438">
        <v>1</v>
      </c>
      <c r="E76" s="438" t="s">
        <v>1993</v>
      </c>
      <c r="F76" s="153">
        <v>0</v>
      </c>
      <c r="G76" s="301">
        <v>9815</v>
      </c>
      <c r="H76" s="202"/>
    </row>
    <row r="77" spans="1:8" ht="16.5" thickBot="1" x14ac:dyDescent="0.3">
      <c r="A77" s="167">
        <v>24</v>
      </c>
      <c r="B77" s="442" t="s">
        <v>2234</v>
      </c>
      <c r="C77" s="492" t="s">
        <v>610</v>
      </c>
      <c r="D77" s="493">
        <v>1</v>
      </c>
      <c r="E77" s="493" t="s">
        <v>1993</v>
      </c>
      <c r="F77" s="153">
        <v>0</v>
      </c>
      <c r="G77" s="301">
        <v>9816</v>
      </c>
      <c r="H77" s="202"/>
    </row>
    <row r="78" spans="1:8" ht="16.5" thickBot="1" x14ac:dyDescent="0.3">
      <c r="A78" s="167">
        <v>25</v>
      </c>
      <c r="B78" s="442" t="s">
        <v>2235</v>
      </c>
      <c r="C78" s="492" t="s">
        <v>611</v>
      </c>
      <c r="D78" s="493">
        <v>1</v>
      </c>
      <c r="E78" s="493" t="s">
        <v>1993</v>
      </c>
      <c r="F78" s="153">
        <v>0</v>
      </c>
      <c r="G78" s="301">
        <v>9817</v>
      </c>
      <c r="H78" s="202"/>
    </row>
    <row r="79" spans="1:8" ht="16.5" thickBot="1" x14ac:dyDescent="0.3">
      <c r="A79" s="167">
        <v>26</v>
      </c>
      <c r="B79" s="442" t="s">
        <v>43</v>
      </c>
      <c r="C79" s="492" t="s">
        <v>612</v>
      </c>
      <c r="D79" s="493"/>
      <c r="E79" s="493" t="s">
        <v>1993</v>
      </c>
      <c r="F79" s="153">
        <v>0</v>
      </c>
      <c r="G79" s="301">
        <v>9818</v>
      </c>
      <c r="H79" s="202"/>
    </row>
    <row r="80" spans="1:8" ht="16.5" thickBot="1" x14ac:dyDescent="0.3">
      <c r="A80" s="167">
        <v>27</v>
      </c>
      <c r="B80" s="442" t="s">
        <v>43</v>
      </c>
      <c r="C80" s="492" t="s">
        <v>613</v>
      </c>
      <c r="D80" s="493"/>
      <c r="E80" s="493" t="s">
        <v>1993</v>
      </c>
      <c r="F80" s="153">
        <v>0</v>
      </c>
      <c r="G80" s="301">
        <v>9819</v>
      </c>
      <c r="H80" s="202"/>
    </row>
    <row r="81" spans="1:8" ht="16.5" thickBot="1" x14ac:dyDescent="0.3">
      <c r="A81" s="167">
        <v>28</v>
      </c>
      <c r="B81" s="165" t="s">
        <v>1702</v>
      </c>
      <c r="C81" s="492" t="s">
        <v>614</v>
      </c>
      <c r="D81" s="493">
        <v>1</v>
      </c>
      <c r="E81" s="493" t="s">
        <v>1993</v>
      </c>
      <c r="F81" s="153">
        <v>0</v>
      </c>
      <c r="G81" s="301">
        <v>9820</v>
      </c>
      <c r="H81" s="202"/>
    </row>
    <row r="82" spans="1:8" ht="16.5" thickBot="1" x14ac:dyDescent="0.3">
      <c r="A82" s="167">
        <v>29</v>
      </c>
      <c r="B82" s="442" t="s">
        <v>43</v>
      </c>
      <c r="C82" s="492" t="s">
        <v>615</v>
      </c>
      <c r="D82" s="493"/>
      <c r="E82" s="493" t="s">
        <v>1993</v>
      </c>
      <c r="F82" s="153">
        <v>0</v>
      </c>
      <c r="G82" s="301">
        <v>9821</v>
      </c>
      <c r="H82" s="202"/>
    </row>
    <row r="83" spans="1:8" ht="16.5" thickBot="1" x14ac:dyDescent="0.3">
      <c r="A83" s="167">
        <v>30</v>
      </c>
      <c r="B83" s="442" t="s">
        <v>43</v>
      </c>
      <c r="C83" s="492" t="s">
        <v>616</v>
      </c>
      <c r="D83" s="493"/>
      <c r="E83" s="493" t="s">
        <v>1993</v>
      </c>
      <c r="F83" s="153">
        <v>0</v>
      </c>
      <c r="G83" s="301">
        <v>9822</v>
      </c>
      <c r="H83" s="202"/>
    </row>
    <row r="84" spans="1:8" ht="16.5" thickBot="1" x14ac:dyDescent="0.3">
      <c r="A84" s="167">
        <v>31</v>
      </c>
      <c r="B84" s="442" t="s">
        <v>43</v>
      </c>
      <c r="C84" s="492" t="s">
        <v>617</v>
      </c>
      <c r="D84" s="493"/>
      <c r="E84" s="493" t="s">
        <v>1993</v>
      </c>
      <c r="F84" s="153">
        <v>0</v>
      </c>
      <c r="G84" s="301">
        <v>9823</v>
      </c>
      <c r="H84" s="202"/>
    </row>
    <row r="85" spans="1:8" ht="16.5" thickBot="1" x14ac:dyDescent="0.3">
      <c r="A85" s="167">
        <v>32</v>
      </c>
      <c r="B85" s="165" t="s">
        <v>1703</v>
      </c>
      <c r="C85" s="492" t="s">
        <v>618</v>
      </c>
      <c r="D85" s="493">
        <v>1</v>
      </c>
      <c r="E85" s="493" t="s">
        <v>1993</v>
      </c>
      <c r="F85" s="153">
        <v>0</v>
      </c>
      <c r="G85" s="301">
        <v>9824</v>
      </c>
      <c r="H85" s="202"/>
    </row>
    <row r="86" spans="1:8" ht="16.5" thickBot="1" x14ac:dyDescent="0.3">
      <c r="A86" s="167">
        <v>33</v>
      </c>
      <c r="B86" s="300" t="s">
        <v>4935</v>
      </c>
      <c r="C86" s="169" t="s">
        <v>1667</v>
      </c>
      <c r="D86" s="438">
        <v>1</v>
      </c>
      <c r="E86" s="438" t="s">
        <v>1993</v>
      </c>
      <c r="F86" s="301">
        <v>40</v>
      </c>
      <c r="G86" s="301">
        <v>9825</v>
      </c>
      <c r="H86" s="202"/>
    </row>
    <row r="87" spans="1:8" ht="16.5" thickBot="1" x14ac:dyDescent="0.3">
      <c r="A87" s="167">
        <v>34</v>
      </c>
      <c r="B87" s="165" t="str">
        <f t="shared" ref="B87:B103" si="0">CONCATENATE("Общие уставки ",A87)</f>
        <v>Общие уставки 34</v>
      </c>
      <c r="C87" s="169" t="s">
        <v>1668</v>
      </c>
      <c r="D87" s="438"/>
      <c r="E87" s="438" t="s">
        <v>1993</v>
      </c>
      <c r="F87" s="301"/>
      <c r="G87" s="301"/>
      <c r="H87" s="202"/>
    </row>
    <row r="88" spans="1:8" ht="16.5" thickBot="1" x14ac:dyDescent="0.3">
      <c r="A88" s="167">
        <v>35</v>
      </c>
      <c r="B88" s="165" t="str">
        <f t="shared" si="0"/>
        <v>Общие уставки 35</v>
      </c>
      <c r="C88" s="169" t="s">
        <v>1669</v>
      </c>
      <c r="D88" s="438"/>
      <c r="E88" s="438" t="s">
        <v>1993</v>
      </c>
      <c r="F88" s="301"/>
      <c r="G88" s="301"/>
      <c r="H88" s="202"/>
    </row>
    <row r="89" spans="1:8" ht="16.5" thickBot="1" x14ac:dyDescent="0.3">
      <c r="A89" s="167">
        <v>36</v>
      </c>
      <c r="B89" s="165" t="str">
        <f t="shared" si="0"/>
        <v>Общие уставки 36</v>
      </c>
      <c r="C89" s="169" t="s">
        <v>1670</v>
      </c>
      <c r="D89" s="438"/>
      <c r="E89" s="438" t="s">
        <v>1993</v>
      </c>
      <c r="F89" s="301"/>
      <c r="G89" s="301"/>
      <c r="H89" s="202"/>
    </row>
    <row r="90" spans="1:8" ht="16.5" thickBot="1" x14ac:dyDescent="0.3">
      <c r="A90" s="167">
        <v>37</v>
      </c>
      <c r="B90" s="165" t="str">
        <f t="shared" si="0"/>
        <v>Общие уставки 37</v>
      </c>
      <c r="C90" s="169" t="s">
        <v>1671</v>
      </c>
      <c r="D90" s="438"/>
      <c r="E90" s="438" t="s">
        <v>1993</v>
      </c>
      <c r="F90" s="301"/>
      <c r="G90" s="301"/>
      <c r="H90" s="202"/>
    </row>
    <row r="91" spans="1:8" ht="16.5" thickBot="1" x14ac:dyDescent="0.3">
      <c r="A91" s="167">
        <v>38</v>
      </c>
      <c r="B91" s="165" t="str">
        <f t="shared" si="0"/>
        <v>Общие уставки 38</v>
      </c>
      <c r="C91" s="169" t="s">
        <v>1672</v>
      </c>
      <c r="D91" s="438"/>
      <c r="E91" s="438" t="s">
        <v>1993</v>
      </c>
      <c r="F91" s="301"/>
      <c r="G91" s="301"/>
      <c r="H91" s="202"/>
    </row>
    <row r="92" spans="1:8" ht="16.5" thickBot="1" x14ac:dyDescent="0.3">
      <c r="A92" s="167">
        <v>39</v>
      </c>
      <c r="B92" s="165" t="str">
        <f t="shared" si="0"/>
        <v>Общие уставки 39</v>
      </c>
      <c r="C92" s="169" t="s">
        <v>1673</v>
      </c>
      <c r="D92" s="438"/>
      <c r="E92" s="438" t="s">
        <v>1993</v>
      </c>
      <c r="F92" s="301"/>
      <c r="G92" s="301"/>
      <c r="H92" s="202"/>
    </row>
    <row r="93" spans="1:8" ht="16.5" thickBot="1" x14ac:dyDescent="0.3">
      <c r="A93" s="167">
        <v>40</v>
      </c>
      <c r="B93" s="165" t="str">
        <f t="shared" si="0"/>
        <v>Общие уставки 40</v>
      </c>
      <c r="C93" s="169" t="s">
        <v>1674</v>
      </c>
      <c r="D93" s="438"/>
      <c r="E93" s="438" t="s">
        <v>1993</v>
      </c>
      <c r="F93" s="301"/>
      <c r="G93" s="301"/>
      <c r="H93" s="202"/>
    </row>
    <row r="94" spans="1:8" ht="16.5" thickBot="1" x14ac:dyDescent="0.3">
      <c r="A94" s="167">
        <v>41</v>
      </c>
      <c r="B94" s="165" t="str">
        <f t="shared" si="0"/>
        <v>Общие уставки 41</v>
      </c>
      <c r="C94" s="169" t="s">
        <v>1675</v>
      </c>
      <c r="D94" s="438"/>
      <c r="E94" s="438" t="s">
        <v>1993</v>
      </c>
      <c r="F94" s="301"/>
      <c r="G94" s="301"/>
      <c r="H94" s="202"/>
    </row>
    <row r="95" spans="1:8" ht="16.5" thickBot="1" x14ac:dyDescent="0.3">
      <c r="A95" s="167">
        <v>42</v>
      </c>
      <c r="B95" s="165" t="str">
        <f t="shared" si="0"/>
        <v>Общие уставки 42</v>
      </c>
      <c r="C95" s="169" t="s">
        <v>1676</v>
      </c>
      <c r="D95" s="438"/>
      <c r="E95" s="438" t="s">
        <v>1993</v>
      </c>
      <c r="F95" s="301"/>
      <c r="G95" s="301"/>
      <c r="H95" s="202"/>
    </row>
    <row r="96" spans="1:8" ht="16.5" thickBot="1" x14ac:dyDescent="0.3">
      <c r="A96" s="167">
        <v>43</v>
      </c>
      <c r="B96" s="165" t="str">
        <f t="shared" si="0"/>
        <v>Общие уставки 43</v>
      </c>
      <c r="C96" s="169" t="s">
        <v>1677</v>
      </c>
      <c r="D96" s="438"/>
      <c r="E96" s="438" t="s">
        <v>1993</v>
      </c>
      <c r="F96" s="301"/>
      <c r="G96" s="301"/>
      <c r="H96" s="202"/>
    </row>
    <row r="97" spans="1:8" ht="16.5" thickBot="1" x14ac:dyDescent="0.3">
      <c r="A97" s="167">
        <v>44</v>
      </c>
      <c r="B97" s="165" t="str">
        <f t="shared" si="0"/>
        <v>Общие уставки 44</v>
      </c>
      <c r="C97" s="169" t="s">
        <v>1678</v>
      </c>
      <c r="D97" s="438"/>
      <c r="E97" s="438" t="s">
        <v>1993</v>
      </c>
      <c r="F97" s="301"/>
      <c r="G97" s="301"/>
      <c r="H97" s="202"/>
    </row>
    <row r="98" spans="1:8" ht="16.5" thickBot="1" x14ac:dyDescent="0.3">
      <c r="A98" s="167">
        <v>45</v>
      </c>
      <c r="B98" s="165" t="str">
        <f t="shared" si="0"/>
        <v>Общие уставки 45</v>
      </c>
      <c r="C98" s="169" t="s">
        <v>1679</v>
      </c>
      <c r="D98" s="438"/>
      <c r="E98" s="438" t="s">
        <v>1993</v>
      </c>
      <c r="F98" s="301"/>
      <c r="G98" s="301"/>
      <c r="H98" s="202"/>
    </row>
    <row r="99" spans="1:8" ht="16.5" thickBot="1" x14ac:dyDescent="0.3">
      <c r="A99" s="167">
        <v>46</v>
      </c>
      <c r="B99" s="165" t="str">
        <f t="shared" si="0"/>
        <v>Общие уставки 46</v>
      </c>
      <c r="C99" s="169" t="s">
        <v>1680</v>
      </c>
      <c r="D99" s="438"/>
      <c r="E99" s="438" t="s">
        <v>1993</v>
      </c>
      <c r="F99" s="301"/>
      <c r="G99" s="301"/>
      <c r="H99" s="202"/>
    </row>
    <row r="100" spans="1:8" ht="16.5" thickBot="1" x14ac:dyDescent="0.3">
      <c r="A100" s="167">
        <v>47</v>
      </c>
      <c r="B100" s="165" t="str">
        <f t="shared" si="0"/>
        <v>Общие уставки 47</v>
      </c>
      <c r="C100" s="169" t="s">
        <v>1681</v>
      </c>
      <c r="D100" s="438"/>
      <c r="E100" s="438" t="s">
        <v>1993</v>
      </c>
      <c r="F100" s="301"/>
      <c r="G100" s="301"/>
      <c r="H100" s="202"/>
    </row>
    <row r="101" spans="1:8" ht="16.5" thickBot="1" x14ac:dyDescent="0.3">
      <c r="A101" s="167">
        <v>48</v>
      </c>
      <c r="B101" s="165" t="str">
        <f t="shared" si="0"/>
        <v>Общие уставки 48</v>
      </c>
      <c r="C101" s="169" t="s">
        <v>1682</v>
      </c>
      <c r="D101" s="438"/>
      <c r="E101" s="438" t="s">
        <v>1993</v>
      </c>
      <c r="F101" s="301"/>
      <c r="G101" s="301"/>
      <c r="H101" s="202"/>
    </row>
    <row r="102" spans="1:8" ht="16.5" thickBot="1" x14ac:dyDescent="0.3">
      <c r="A102" s="167">
        <v>49</v>
      </c>
      <c r="B102" s="165" t="str">
        <f t="shared" si="0"/>
        <v>Общие уставки 49</v>
      </c>
      <c r="C102" s="169" t="s">
        <v>1683</v>
      </c>
      <c r="D102" s="438"/>
      <c r="E102" s="438" t="s">
        <v>1993</v>
      </c>
      <c r="F102" s="301"/>
      <c r="G102" s="301"/>
      <c r="H102" s="202"/>
    </row>
    <row r="103" spans="1:8" ht="16.5" thickBot="1" x14ac:dyDescent="0.3">
      <c r="A103" s="167">
        <v>50</v>
      </c>
      <c r="B103" s="165" t="str">
        <f t="shared" si="0"/>
        <v>Общие уставки 50</v>
      </c>
      <c r="C103" s="169" t="s">
        <v>1684</v>
      </c>
      <c r="D103" s="438"/>
      <c r="E103" s="438" t="s">
        <v>1993</v>
      </c>
      <c r="F103" s="301"/>
      <c r="G103" s="301"/>
      <c r="H103" s="202"/>
    </row>
    <row r="104" spans="1:8" ht="16.5" thickBot="1" x14ac:dyDescent="0.3">
      <c r="A104" s="486" t="s">
        <v>2169</v>
      </c>
      <c r="B104" s="486" t="s">
        <v>2170</v>
      </c>
      <c r="C104" s="487">
        <v>10103</v>
      </c>
      <c r="D104" s="488"/>
      <c r="E104" s="489"/>
      <c r="F104" s="490"/>
      <c r="G104" s="490"/>
      <c r="H104" s="485"/>
    </row>
    <row r="105" spans="1:8" ht="16.5" thickBot="1" x14ac:dyDescent="0.3">
      <c r="A105" s="167">
        <v>1</v>
      </c>
      <c r="B105" s="165" t="s">
        <v>2186</v>
      </c>
      <c r="C105" s="169" t="s">
        <v>1778</v>
      </c>
      <c r="D105" s="438">
        <v>1</v>
      </c>
      <c r="E105" s="438" t="s">
        <v>1993</v>
      </c>
      <c r="F105" s="301">
        <v>50</v>
      </c>
      <c r="G105" s="301">
        <v>34751</v>
      </c>
      <c r="H105" s="202"/>
    </row>
    <row r="106" spans="1:8" ht="16.5" thickBot="1" x14ac:dyDescent="0.3">
      <c r="A106" s="167">
        <v>2</v>
      </c>
      <c r="B106" s="165" t="s">
        <v>2187</v>
      </c>
      <c r="C106" s="169" t="s">
        <v>2005</v>
      </c>
      <c r="D106" s="438">
        <v>1</v>
      </c>
      <c r="E106" s="438" t="s">
        <v>1993</v>
      </c>
      <c r="F106" s="301">
        <v>0</v>
      </c>
      <c r="G106" s="301">
        <v>34752</v>
      </c>
      <c r="H106" s="202"/>
    </row>
    <row r="107" spans="1:8" ht="16.5" thickBot="1" x14ac:dyDescent="0.3">
      <c r="A107" s="167">
        <v>3</v>
      </c>
      <c r="B107" s="165" t="s">
        <v>2188</v>
      </c>
      <c r="C107" s="169" t="s">
        <v>1779</v>
      </c>
      <c r="D107" s="438">
        <v>1</v>
      </c>
      <c r="E107" s="438" t="s">
        <v>1993</v>
      </c>
      <c r="F107" s="301">
        <v>30</v>
      </c>
      <c r="G107" s="301">
        <v>34753</v>
      </c>
      <c r="H107" s="202"/>
    </row>
    <row r="108" spans="1:8" ht="32.25" thickBot="1" x14ac:dyDescent="0.3">
      <c r="A108" s="167">
        <v>4</v>
      </c>
      <c r="B108" s="165" t="s">
        <v>2189</v>
      </c>
      <c r="C108" s="169" t="s">
        <v>2004</v>
      </c>
      <c r="D108" s="438">
        <v>1</v>
      </c>
      <c r="E108" s="438" t="s">
        <v>1993</v>
      </c>
      <c r="F108" s="301">
        <v>0</v>
      </c>
      <c r="G108" s="301">
        <v>34754</v>
      </c>
      <c r="H108" s="202"/>
    </row>
    <row r="109" spans="1:8" ht="16.5" thickBot="1" x14ac:dyDescent="0.3">
      <c r="A109" s="167">
        <v>5</v>
      </c>
      <c r="B109" s="165" t="s">
        <v>2190</v>
      </c>
      <c r="C109" s="169" t="s">
        <v>2003</v>
      </c>
      <c r="D109" s="438">
        <v>1</v>
      </c>
      <c r="E109" s="438" t="s">
        <v>1993</v>
      </c>
      <c r="F109" s="301">
        <v>150</v>
      </c>
      <c r="G109" s="301">
        <v>34755</v>
      </c>
      <c r="H109" s="202"/>
    </row>
    <row r="110" spans="1:8" ht="16.5" thickBot="1" x14ac:dyDescent="0.3">
      <c r="A110" s="167">
        <v>6</v>
      </c>
      <c r="B110" s="165" t="s">
        <v>2240</v>
      </c>
      <c r="C110" s="169" t="s">
        <v>2002</v>
      </c>
      <c r="D110" s="438">
        <v>1</v>
      </c>
      <c r="E110" s="438" t="s">
        <v>1993</v>
      </c>
      <c r="F110" s="301">
        <v>30</v>
      </c>
      <c r="G110" s="301">
        <v>34756</v>
      </c>
      <c r="H110" s="202"/>
    </row>
    <row r="111" spans="1:8" ht="16.5" thickBot="1" x14ac:dyDescent="0.3">
      <c r="A111" s="167">
        <v>7</v>
      </c>
      <c r="B111" s="165" t="s">
        <v>2191</v>
      </c>
      <c r="C111" s="169" t="s">
        <v>1780</v>
      </c>
      <c r="D111" s="438">
        <v>1</v>
      </c>
      <c r="E111" s="438" t="s">
        <v>1993</v>
      </c>
      <c r="F111" s="301">
        <v>30</v>
      </c>
      <c r="G111" s="301">
        <v>34757</v>
      </c>
      <c r="H111" s="202"/>
    </row>
    <row r="112" spans="1:8" ht="16.5" thickBot="1" x14ac:dyDescent="0.3">
      <c r="A112" s="167">
        <v>8</v>
      </c>
      <c r="B112" s="165" t="s">
        <v>2192</v>
      </c>
      <c r="C112" s="169" t="s">
        <v>2001</v>
      </c>
      <c r="D112" s="438">
        <v>1</v>
      </c>
      <c r="E112" s="438" t="s">
        <v>1993</v>
      </c>
      <c r="F112" s="301">
        <v>1800</v>
      </c>
      <c r="G112" s="301">
        <v>34758</v>
      </c>
      <c r="H112" s="202"/>
    </row>
    <row r="113" spans="1:8" ht="16.5" thickBot="1" x14ac:dyDescent="0.3">
      <c r="A113" s="167">
        <v>9</v>
      </c>
      <c r="B113" s="165" t="s">
        <v>2193</v>
      </c>
      <c r="C113" s="169" t="s">
        <v>1781</v>
      </c>
      <c r="D113" s="438">
        <v>1</v>
      </c>
      <c r="E113" s="438" t="s">
        <v>1993</v>
      </c>
      <c r="F113" s="301">
        <v>300</v>
      </c>
      <c r="G113" s="301">
        <v>34759</v>
      </c>
      <c r="H113" s="202"/>
    </row>
    <row r="114" spans="1:8" ht="16.5" thickBot="1" x14ac:dyDescent="0.3">
      <c r="A114" s="167">
        <v>10</v>
      </c>
      <c r="B114" s="165" t="s">
        <v>2194</v>
      </c>
      <c r="C114" s="169" t="s">
        <v>1782</v>
      </c>
      <c r="D114" s="438">
        <v>1</v>
      </c>
      <c r="E114" s="438" t="s">
        <v>1993</v>
      </c>
      <c r="F114" s="301">
        <v>30</v>
      </c>
      <c r="G114" s="301">
        <v>34760</v>
      </c>
      <c r="H114" s="202"/>
    </row>
    <row r="115" spans="1:8" ht="16.5" thickBot="1" x14ac:dyDescent="0.3">
      <c r="A115" s="167">
        <v>11</v>
      </c>
      <c r="B115" s="165" t="s">
        <v>2241</v>
      </c>
      <c r="C115" s="169" t="s">
        <v>1783</v>
      </c>
      <c r="D115" s="438">
        <v>1</v>
      </c>
      <c r="E115" s="438" t="s">
        <v>1993</v>
      </c>
      <c r="F115" s="301">
        <v>30</v>
      </c>
      <c r="G115" s="301">
        <v>34761</v>
      </c>
      <c r="H115" s="202"/>
    </row>
    <row r="116" spans="1:8" ht="16.5" thickBot="1" x14ac:dyDescent="0.3">
      <c r="A116" s="167">
        <v>12</v>
      </c>
      <c r="B116" s="165" t="s">
        <v>2195</v>
      </c>
      <c r="C116" s="169" t="s">
        <v>1784</v>
      </c>
      <c r="D116" s="438">
        <v>1</v>
      </c>
      <c r="E116" s="438" t="s">
        <v>1993</v>
      </c>
      <c r="F116" s="301">
        <v>50</v>
      </c>
      <c r="G116" s="301">
        <v>34762</v>
      </c>
      <c r="H116" s="202"/>
    </row>
    <row r="117" spans="1:8" ht="16.5" thickBot="1" x14ac:dyDescent="0.3">
      <c r="A117" s="167">
        <v>13</v>
      </c>
      <c r="B117" s="165" t="s">
        <v>2196</v>
      </c>
      <c r="C117" s="169" t="s">
        <v>1785</v>
      </c>
      <c r="D117" s="438">
        <v>1</v>
      </c>
      <c r="E117" s="438" t="s">
        <v>1993</v>
      </c>
      <c r="F117" s="301">
        <v>30</v>
      </c>
      <c r="G117" s="301">
        <v>34763</v>
      </c>
      <c r="H117" s="202"/>
    </row>
    <row r="118" spans="1:8" ht="16.5" thickBot="1" x14ac:dyDescent="0.3">
      <c r="A118" s="167">
        <v>14</v>
      </c>
      <c r="B118" s="165" t="s">
        <v>2197</v>
      </c>
      <c r="C118" s="169" t="s">
        <v>1786</v>
      </c>
      <c r="D118" s="438">
        <v>1</v>
      </c>
      <c r="E118" s="438" t="s">
        <v>1993</v>
      </c>
      <c r="F118" s="301">
        <v>300</v>
      </c>
      <c r="G118" s="301">
        <v>34764</v>
      </c>
      <c r="H118" s="202"/>
    </row>
    <row r="119" spans="1:8" ht="16.5" thickBot="1" x14ac:dyDescent="0.3">
      <c r="A119" s="167">
        <v>15</v>
      </c>
      <c r="B119" s="165" t="s">
        <v>2198</v>
      </c>
      <c r="C119" s="169" t="s">
        <v>2000</v>
      </c>
      <c r="D119" s="438">
        <v>1</v>
      </c>
      <c r="E119" s="438" t="s">
        <v>1993</v>
      </c>
      <c r="F119" s="301">
        <v>0</v>
      </c>
      <c r="G119" s="301">
        <v>34765</v>
      </c>
      <c r="H119" s="202"/>
    </row>
    <row r="120" spans="1:8" ht="16.5" thickBot="1" x14ac:dyDescent="0.3">
      <c r="A120" s="167">
        <v>16</v>
      </c>
      <c r="B120" s="442" t="s">
        <v>2626</v>
      </c>
      <c r="C120" s="169" t="s">
        <v>2441</v>
      </c>
      <c r="D120" s="438">
        <v>1</v>
      </c>
      <c r="E120" s="438" t="s">
        <v>1993</v>
      </c>
      <c r="F120" s="301">
        <v>30</v>
      </c>
      <c r="G120" s="301">
        <v>34766</v>
      </c>
      <c r="H120" s="202"/>
    </row>
    <row r="121" spans="1:8" ht="16.5" thickBot="1" x14ac:dyDescent="0.3">
      <c r="A121" s="167">
        <v>17</v>
      </c>
      <c r="B121" s="442" t="s">
        <v>2627</v>
      </c>
      <c r="C121" s="169" t="s">
        <v>2442</v>
      </c>
      <c r="D121" s="438">
        <v>1</v>
      </c>
      <c r="E121" s="438" t="s">
        <v>1993</v>
      </c>
      <c r="F121" s="301">
        <v>30</v>
      </c>
      <c r="G121" s="301">
        <v>34767</v>
      </c>
      <c r="H121" s="202"/>
    </row>
    <row r="122" spans="1:8" ht="16.5" thickBot="1" x14ac:dyDescent="0.3">
      <c r="A122" s="167">
        <v>18</v>
      </c>
      <c r="B122" s="165" t="s">
        <v>2643</v>
      </c>
      <c r="C122" s="169" t="s">
        <v>2639</v>
      </c>
      <c r="D122" s="438">
        <v>1</v>
      </c>
      <c r="E122" s="438" t="s">
        <v>2642</v>
      </c>
      <c r="F122" s="301">
        <v>0</v>
      </c>
      <c r="G122" s="301">
        <v>34768</v>
      </c>
      <c r="H122" s="202"/>
    </row>
    <row r="123" spans="1:8" ht="16.5" thickBot="1" x14ac:dyDescent="0.3">
      <c r="A123" s="167">
        <v>19</v>
      </c>
      <c r="B123" s="165" t="s">
        <v>1994</v>
      </c>
      <c r="C123" s="169" t="s">
        <v>2640</v>
      </c>
      <c r="D123" s="438"/>
      <c r="E123" s="438" t="s">
        <v>1993</v>
      </c>
      <c r="F123" s="301">
        <v>0</v>
      </c>
      <c r="G123" s="301">
        <v>34769</v>
      </c>
      <c r="H123" s="202"/>
    </row>
    <row r="124" spans="1:8" ht="16.5" thickBot="1" x14ac:dyDescent="0.3">
      <c r="A124" s="167">
        <v>20</v>
      </c>
      <c r="B124" s="165" t="s">
        <v>1994</v>
      </c>
      <c r="C124" s="169" t="s">
        <v>1795</v>
      </c>
      <c r="D124" s="438"/>
      <c r="E124" s="438" t="s">
        <v>1993</v>
      </c>
      <c r="F124" s="301">
        <v>0</v>
      </c>
      <c r="G124" s="301">
        <v>34770</v>
      </c>
      <c r="H124" s="202"/>
    </row>
    <row r="125" spans="1:8" ht="16.5" thickBot="1" x14ac:dyDescent="0.3">
      <c r="A125" s="167">
        <v>21</v>
      </c>
      <c r="B125" s="165" t="s">
        <v>1994</v>
      </c>
      <c r="C125" s="169" t="s">
        <v>1787</v>
      </c>
      <c r="D125" s="438"/>
      <c r="E125" s="438" t="s">
        <v>1993</v>
      </c>
      <c r="F125" s="301"/>
      <c r="G125" s="301"/>
      <c r="H125" s="202"/>
    </row>
    <row r="126" spans="1:8" ht="16.5" thickBot="1" x14ac:dyDescent="0.3">
      <c r="A126" s="167">
        <v>22</v>
      </c>
      <c r="B126" s="165" t="s">
        <v>1994</v>
      </c>
      <c r="C126" s="169" t="s">
        <v>1788</v>
      </c>
      <c r="D126" s="438"/>
      <c r="E126" s="438" t="s">
        <v>1993</v>
      </c>
      <c r="F126" s="301"/>
      <c r="G126" s="301"/>
      <c r="H126" s="202"/>
    </row>
    <row r="127" spans="1:8" ht="16.5" thickBot="1" x14ac:dyDescent="0.3">
      <c r="A127" s="167">
        <v>23</v>
      </c>
      <c r="B127" s="165" t="s">
        <v>1994</v>
      </c>
      <c r="C127" s="169" t="s">
        <v>1789</v>
      </c>
      <c r="D127" s="438"/>
      <c r="E127" s="438" t="s">
        <v>1993</v>
      </c>
      <c r="F127" s="301"/>
      <c r="G127" s="301"/>
      <c r="H127" s="202"/>
    </row>
    <row r="128" spans="1:8" ht="16.5" thickBot="1" x14ac:dyDescent="0.3">
      <c r="A128" s="167">
        <v>24</v>
      </c>
      <c r="B128" s="165" t="s">
        <v>1994</v>
      </c>
      <c r="C128" s="169" t="s">
        <v>1790</v>
      </c>
      <c r="D128" s="438"/>
      <c r="E128" s="438" t="s">
        <v>1993</v>
      </c>
      <c r="F128" s="301"/>
      <c r="G128" s="301"/>
      <c r="H128" s="202"/>
    </row>
    <row r="129" spans="1:8" ht="16.5" thickBot="1" x14ac:dyDescent="0.3">
      <c r="A129" s="167">
        <v>25</v>
      </c>
      <c r="B129" s="165" t="s">
        <v>1994</v>
      </c>
      <c r="C129" s="169" t="s">
        <v>1791</v>
      </c>
      <c r="D129" s="438"/>
      <c r="E129" s="438" t="s">
        <v>1993</v>
      </c>
      <c r="F129" s="301"/>
      <c r="G129" s="301"/>
      <c r="H129" s="202"/>
    </row>
    <row r="130" spans="1:8" ht="16.5" thickBot="1" x14ac:dyDescent="0.3">
      <c r="A130" s="167">
        <v>26</v>
      </c>
      <c r="B130" s="165" t="s">
        <v>1994</v>
      </c>
      <c r="C130" s="169" t="s">
        <v>1792</v>
      </c>
      <c r="D130" s="438"/>
      <c r="E130" s="438" t="s">
        <v>1993</v>
      </c>
      <c r="F130" s="301"/>
      <c r="G130" s="301"/>
      <c r="H130" s="202"/>
    </row>
    <row r="131" spans="1:8" ht="16.5" thickBot="1" x14ac:dyDescent="0.3">
      <c r="A131" s="167">
        <v>27</v>
      </c>
      <c r="B131" s="165" t="s">
        <v>1994</v>
      </c>
      <c r="C131" s="169" t="s">
        <v>1793</v>
      </c>
      <c r="D131" s="438"/>
      <c r="E131" s="438" t="s">
        <v>1993</v>
      </c>
      <c r="F131" s="301"/>
      <c r="G131" s="301"/>
      <c r="H131" s="202"/>
    </row>
    <row r="132" spans="1:8" ht="16.5" thickBot="1" x14ac:dyDescent="0.3">
      <c r="A132" s="167">
        <v>28</v>
      </c>
      <c r="B132" s="165" t="s">
        <v>1994</v>
      </c>
      <c r="C132" s="169" t="s">
        <v>1794</v>
      </c>
      <c r="D132" s="438"/>
      <c r="E132" s="438" t="s">
        <v>1993</v>
      </c>
      <c r="F132" s="301"/>
      <c r="G132" s="301"/>
      <c r="H132" s="202"/>
    </row>
    <row r="133" spans="1:8" ht="16.5" thickBot="1" x14ac:dyDescent="0.3">
      <c r="A133" s="167">
        <v>29</v>
      </c>
      <c r="B133" s="165" t="s">
        <v>1994</v>
      </c>
      <c r="C133" s="169" t="s">
        <v>1999</v>
      </c>
      <c r="D133" s="438"/>
      <c r="E133" s="438" t="s">
        <v>1993</v>
      </c>
      <c r="F133" s="301"/>
      <c r="G133" s="301"/>
      <c r="H133" s="202"/>
    </row>
    <row r="134" spans="1:8" ht="16.5" thickBot="1" x14ac:dyDescent="0.3">
      <c r="A134" s="167">
        <v>30</v>
      </c>
      <c r="B134" s="165" t="s">
        <v>1994</v>
      </c>
      <c r="C134" s="169" t="s">
        <v>1998</v>
      </c>
      <c r="D134" s="438"/>
      <c r="E134" s="438" t="s">
        <v>1993</v>
      </c>
      <c r="F134" s="301"/>
      <c r="G134" s="301"/>
      <c r="H134" s="202"/>
    </row>
    <row r="135" spans="1:8" ht="16.5" thickBot="1" x14ac:dyDescent="0.3">
      <c r="A135" s="167">
        <v>31</v>
      </c>
      <c r="B135" s="165" t="s">
        <v>1994</v>
      </c>
      <c r="C135" s="169" t="s">
        <v>1997</v>
      </c>
      <c r="D135" s="438"/>
      <c r="E135" s="438" t="s">
        <v>1993</v>
      </c>
      <c r="F135" s="301"/>
      <c r="G135" s="301"/>
      <c r="H135" s="202"/>
    </row>
    <row r="136" spans="1:8" ht="16.5" thickBot="1" x14ac:dyDescent="0.3">
      <c r="A136" s="167">
        <v>32</v>
      </c>
      <c r="B136" s="165" t="s">
        <v>1994</v>
      </c>
      <c r="C136" s="169" t="s">
        <v>1996</v>
      </c>
      <c r="D136" s="438"/>
      <c r="E136" s="438" t="s">
        <v>1993</v>
      </c>
      <c r="F136" s="301"/>
      <c r="G136" s="301"/>
      <c r="H136" s="202"/>
    </row>
    <row r="137" spans="1:8" ht="16.5" thickBot="1" x14ac:dyDescent="0.3">
      <c r="A137" s="167">
        <v>33</v>
      </c>
      <c r="B137" s="165" t="s">
        <v>1994</v>
      </c>
      <c r="C137" s="169" t="s">
        <v>1995</v>
      </c>
      <c r="D137" s="438"/>
      <c r="E137" s="438" t="s">
        <v>1993</v>
      </c>
      <c r="F137" s="301"/>
      <c r="G137" s="301"/>
      <c r="H137" s="202"/>
    </row>
    <row r="138" spans="1:8" ht="16.5" thickBot="1" x14ac:dyDescent="0.3">
      <c r="A138" s="167">
        <v>34</v>
      </c>
      <c r="B138" s="165" t="s">
        <v>1994</v>
      </c>
      <c r="C138" s="169" t="s">
        <v>1796</v>
      </c>
      <c r="D138" s="438"/>
      <c r="E138" s="438" t="s">
        <v>1993</v>
      </c>
      <c r="F138" s="301"/>
      <c r="G138" s="301"/>
      <c r="H138" s="202"/>
    </row>
    <row r="139" spans="1:8" ht="16.5" thickBot="1" x14ac:dyDescent="0.3">
      <c r="A139" s="167">
        <v>35</v>
      </c>
      <c r="B139" s="165" t="s">
        <v>1994</v>
      </c>
      <c r="C139" s="169" t="s">
        <v>1797</v>
      </c>
      <c r="D139" s="438"/>
      <c r="E139" s="438" t="s">
        <v>1993</v>
      </c>
      <c r="F139" s="301"/>
      <c r="G139" s="301"/>
      <c r="H139" s="202"/>
    </row>
    <row r="140" spans="1:8" ht="16.5" thickBot="1" x14ac:dyDescent="0.3">
      <c r="A140" s="167">
        <v>36</v>
      </c>
      <c r="B140" s="165" t="s">
        <v>1994</v>
      </c>
      <c r="C140" s="169" t="s">
        <v>1798</v>
      </c>
      <c r="D140" s="438"/>
      <c r="E140" s="438" t="s">
        <v>1993</v>
      </c>
      <c r="F140" s="301"/>
      <c r="G140" s="301"/>
      <c r="H140" s="202"/>
    </row>
    <row r="141" spans="1:8" ht="16.5" thickBot="1" x14ac:dyDescent="0.3">
      <c r="A141" s="167">
        <v>37</v>
      </c>
      <c r="B141" s="165" t="s">
        <v>1994</v>
      </c>
      <c r="C141" s="169" t="s">
        <v>1799</v>
      </c>
      <c r="D141" s="438"/>
      <c r="E141" s="438" t="s">
        <v>1993</v>
      </c>
      <c r="F141" s="301"/>
      <c r="G141" s="301"/>
      <c r="H141" s="202"/>
    </row>
    <row r="142" spans="1:8" ht="16.5" thickBot="1" x14ac:dyDescent="0.3">
      <c r="A142" s="167">
        <v>38</v>
      </c>
      <c r="B142" s="165" t="s">
        <v>1994</v>
      </c>
      <c r="C142" s="169" t="s">
        <v>1800</v>
      </c>
      <c r="D142" s="438"/>
      <c r="E142" s="438" t="s">
        <v>1993</v>
      </c>
      <c r="F142" s="301"/>
      <c r="G142" s="301"/>
      <c r="H142" s="202"/>
    </row>
    <row r="143" spans="1:8" ht="16.5" thickBot="1" x14ac:dyDescent="0.3">
      <c r="A143" s="167">
        <v>39</v>
      </c>
      <c r="B143" s="165" t="s">
        <v>1994</v>
      </c>
      <c r="C143" s="169" t="s">
        <v>1801</v>
      </c>
      <c r="D143" s="438"/>
      <c r="E143" s="438" t="s">
        <v>1993</v>
      </c>
      <c r="F143" s="301"/>
      <c r="G143" s="301"/>
      <c r="H143" s="202"/>
    </row>
    <row r="144" spans="1:8" ht="16.5" thickBot="1" x14ac:dyDescent="0.3">
      <c r="A144" s="167">
        <v>40</v>
      </c>
      <c r="B144" s="165" t="s">
        <v>1994</v>
      </c>
      <c r="C144" s="169" t="s">
        <v>1802</v>
      </c>
      <c r="D144" s="438"/>
      <c r="E144" s="438" t="s">
        <v>1993</v>
      </c>
      <c r="F144" s="301"/>
      <c r="G144" s="301"/>
      <c r="H144" s="202"/>
    </row>
    <row r="145" spans="1:8" ht="16.5" thickBot="1" x14ac:dyDescent="0.3">
      <c r="A145" s="167">
        <v>41</v>
      </c>
      <c r="B145" s="165" t="s">
        <v>1994</v>
      </c>
      <c r="C145" s="169" t="s">
        <v>1803</v>
      </c>
      <c r="D145" s="438"/>
      <c r="E145" s="438" t="s">
        <v>1993</v>
      </c>
      <c r="F145" s="301"/>
      <c r="G145" s="301"/>
      <c r="H145" s="202"/>
    </row>
    <row r="146" spans="1:8" ht="16.5" thickBot="1" x14ac:dyDescent="0.3">
      <c r="A146" s="167">
        <v>42</v>
      </c>
      <c r="B146" s="165" t="s">
        <v>1994</v>
      </c>
      <c r="C146" s="169" t="s">
        <v>1804</v>
      </c>
      <c r="D146" s="438"/>
      <c r="E146" s="438" t="s">
        <v>1993</v>
      </c>
      <c r="F146" s="301"/>
      <c r="G146" s="301"/>
      <c r="H146" s="202"/>
    </row>
    <row r="147" spans="1:8" ht="16.5" thickBot="1" x14ac:dyDescent="0.3">
      <c r="A147" s="167">
        <v>43</v>
      </c>
      <c r="B147" s="165" t="s">
        <v>1994</v>
      </c>
      <c r="C147" s="169" t="s">
        <v>1805</v>
      </c>
      <c r="D147" s="438"/>
      <c r="E147" s="438" t="s">
        <v>1993</v>
      </c>
      <c r="F147" s="301"/>
      <c r="G147" s="301"/>
      <c r="H147" s="202"/>
    </row>
    <row r="148" spans="1:8" ht="16.5" thickBot="1" x14ac:dyDescent="0.3">
      <c r="A148" s="167">
        <v>44</v>
      </c>
      <c r="B148" s="165" t="s">
        <v>1994</v>
      </c>
      <c r="C148" s="169" t="s">
        <v>1806</v>
      </c>
      <c r="D148" s="438"/>
      <c r="E148" s="438" t="s">
        <v>1993</v>
      </c>
      <c r="F148" s="301"/>
      <c r="G148" s="301"/>
      <c r="H148" s="202"/>
    </row>
    <row r="149" spans="1:8" ht="16.5" thickBot="1" x14ac:dyDescent="0.3">
      <c r="A149" s="167">
        <v>45</v>
      </c>
      <c r="B149" s="165" t="s">
        <v>1994</v>
      </c>
      <c r="C149" s="169" t="s">
        <v>1807</v>
      </c>
      <c r="D149" s="438"/>
      <c r="E149" s="438" t="s">
        <v>1993</v>
      </c>
      <c r="F149" s="301"/>
      <c r="G149" s="301"/>
      <c r="H149" s="202"/>
    </row>
    <row r="150" spans="1:8" ht="16.5" thickBot="1" x14ac:dyDescent="0.3">
      <c r="A150" s="167">
        <v>46</v>
      </c>
      <c r="B150" s="165" t="s">
        <v>1994</v>
      </c>
      <c r="C150" s="169" t="s">
        <v>1808</v>
      </c>
      <c r="D150" s="438"/>
      <c r="E150" s="438" t="s">
        <v>1993</v>
      </c>
      <c r="F150" s="301"/>
      <c r="G150" s="301"/>
      <c r="H150" s="202"/>
    </row>
    <row r="151" spans="1:8" ht="16.5" thickBot="1" x14ac:dyDescent="0.3">
      <c r="A151" s="167">
        <v>47</v>
      </c>
      <c r="B151" s="165" t="s">
        <v>1994</v>
      </c>
      <c r="C151" s="169" t="s">
        <v>1809</v>
      </c>
      <c r="D151" s="438"/>
      <c r="E151" s="438" t="s">
        <v>1993</v>
      </c>
      <c r="F151" s="301"/>
      <c r="G151" s="301"/>
      <c r="H151" s="202"/>
    </row>
    <row r="152" spans="1:8" ht="16.5" thickBot="1" x14ac:dyDescent="0.3">
      <c r="A152" s="167">
        <v>48</v>
      </c>
      <c r="B152" s="165" t="s">
        <v>1994</v>
      </c>
      <c r="C152" s="169" t="s">
        <v>1810</v>
      </c>
      <c r="D152" s="438"/>
      <c r="E152" s="438" t="s">
        <v>1993</v>
      </c>
      <c r="F152" s="301"/>
      <c r="G152" s="301"/>
      <c r="H152" s="202"/>
    </row>
    <row r="153" spans="1:8" ht="16.5" thickBot="1" x14ac:dyDescent="0.3">
      <c r="A153" s="167">
        <v>49</v>
      </c>
      <c r="B153" s="165" t="s">
        <v>1994</v>
      </c>
      <c r="C153" s="169" t="s">
        <v>1811</v>
      </c>
      <c r="D153" s="438"/>
      <c r="E153" s="438" t="s">
        <v>1993</v>
      </c>
      <c r="F153" s="301"/>
      <c r="G153" s="301"/>
      <c r="H153" s="202"/>
    </row>
    <row r="154" spans="1:8" ht="16.5" thickBot="1" x14ac:dyDescent="0.3">
      <c r="A154" s="167">
        <v>50</v>
      </c>
      <c r="B154" s="165" t="s">
        <v>1994</v>
      </c>
      <c r="C154" s="169" t="s">
        <v>1812</v>
      </c>
      <c r="D154" s="438"/>
      <c r="E154" s="438" t="s">
        <v>1993</v>
      </c>
      <c r="F154" s="301"/>
      <c r="G154" s="301"/>
      <c r="H154" s="202"/>
    </row>
    <row r="155" spans="1:8" ht="16.5" thickBot="1" x14ac:dyDescent="0.3">
      <c r="A155" s="486" t="s">
        <v>2171</v>
      </c>
      <c r="B155" s="486" t="s">
        <v>2172</v>
      </c>
      <c r="C155" s="487">
        <v>10104</v>
      </c>
      <c r="D155" s="488"/>
      <c r="E155" s="489"/>
      <c r="F155" s="490"/>
      <c r="G155" s="490"/>
      <c r="H155" s="485"/>
    </row>
    <row r="156" spans="1:8" ht="16.5" thickBot="1" x14ac:dyDescent="0.3">
      <c r="A156" s="167">
        <v>1</v>
      </c>
      <c r="B156" s="165" t="s">
        <v>2173</v>
      </c>
      <c r="C156" s="169" t="s">
        <v>1778</v>
      </c>
      <c r="D156" s="438">
        <v>1</v>
      </c>
      <c r="E156" s="438" t="s">
        <v>1993</v>
      </c>
      <c r="F156" s="301">
        <v>50</v>
      </c>
      <c r="G156" s="301">
        <v>34772</v>
      </c>
      <c r="H156" s="202"/>
    </row>
    <row r="157" spans="1:8" ht="16.5" thickBot="1" x14ac:dyDescent="0.3">
      <c r="A157" s="167">
        <v>2</v>
      </c>
      <c r="B157" s="165" t="s">
        <v>2174</v>
      </c>
      <c r="C157" s="169" t="s">
        <v>2005</v>
      </c>
      <c r="D157" s="438">
        <v>1</v>
      </c>
      <c r="E157" s="438" t="s">
        <v>1993</v>
      </c>
      <c r="F157" s="301">
        <v>0</v>
      </c>
      <c r="G157" s="301">
        <v>34773</v>
      </c>
      <c r="H157" s="202"/>
    </row>
    <row r="158" spans="1:8" ht="16.5" thickBot="1" x14ac:dyDescent="0.3">
      <c r="A158" s="167">
        <v>3</v>
      </c>
      <c r="B158" s="165" t="s">
        <v>2175</v>
      </c>
      <c r="C158" s="169" t="s">
        <v>1779</v>
      </c>
      <c r="D158" s="438">
        <v>1</v>
      </c>
      <c r="E158" s="438" t="s">
        <v>1993</v>
      </c>
      <c r="F158" s="301">
        <v>30</v>
      </c>
      <c r="G158" s="301">
        <v>34774</v>
      </c>
      <c r="H158" s="202"/>
    </row>
    <row r="159" spans="1:8" ht="32.25" thickBot="1" x14ac:dyDescent="0.3">
      <c r="A159" s="167">
        <v>4</v>
      </c>
      <c r="B159" s="165" t="s">
        <v>2176</v>
      </c>
      <c r="C159" s="169" t="s">
        <v>2004</v>
      </c>
      <c r="D159" s="438">
        <v>1</v>
      </c>
      <c r="E159" s="438" t="s">
        <v>1993</v>
      </c>
      <c r="F159" s="301">
        <v>0</v>
      </c>
      <c r="G159" s="301">
        <v>34775</v>
      </c>
      <c r="H159" s="202"/>
    </row>
    <row r="160" spans="1:8" ht="16.5" thickBot="1" x14ac:dyDescent="0.3">
      <c r="A160" s="167">
        <v>5</v>
      </c>
      <c r="B160" s="165" t="s">
        <v>2177</v>
      </c>
      <c r="C160" s="169" t="s">
        <v>2003</v>
      </c>
      <c r="D160" s="438">
        <v>1</v>
      </c>
      <c r="E160" s="438" t="s">
        <v>1993</v>
      </c>
      <c r="F160" s="301">
        <v>150</v>
      </c>
      <c r="G160" s="301">
        <v>34776</v>
      </c>
      <c r="H160" s="202"/>
    </row>
    <row r="161" spans="1:8" ht="16.5" thickBot="1" x14ac:dyDescent="0.3">
      <c r="A161" s="167">
        <v>6</v>
      </c>
      <c r="B161" s="165" t="s">
        <v>2242</v>
      </c>
      <c r="C161" s="169" t="s">
        <v>2002</v>
      </c>
      <c r="D161" s="438">
        <v>1</v>
      </c>
      <c r="E161" s="438" t="s">
        <v>1993</v>
      </c>
      <c r="F161" s="301">
        <v>30</v>
      </c>
      <c r="G161" s="301">
        <v>34777</v>
      </c>
      <c r="H161" s="202"/>
    </row>
    <row r="162" spans="1:8" ht="16.5" thickBot="1" x14ac:dyDescent="0.3">
      <c r="A162" s="167">
        <v>7</v>
      </c>
      <c r="B162" s="165" t="s">
        <v>2178</v>
      </c>
      <c r="C162" s="169" t="s">
        <v>1780</v>
      </c>
      <c r="D162" s="438">
        <v>1</v>
      </c>
      <c r="E162" s="438" t="s">
        <v>1993</v>
      </c>
      <c r="F162" s="301">
        <v>30</v>
      </c>
      <c r="G162" s="301">
        <v>34778</v>
      </c>
      <c r="H162" s="202"/>
    </row>
    <row r="163" spans="1:8" ht="16.5" thickBot="1" x14ac:dyDescent="0.3">
      <c r="A163" s="167">
        <v>8</v>
      </c>
      <c r="B163" s="165" t="s">
        <v>2179</v>
      </c>
      <c r="C163" s="169" t="s">
        <v>2001</v>
      </c>
      <c r="D163" s="438">
        <v>1</v>
      </c>
      <c r="E163" s="438" t="s">
        <v>1993</v>
      </c>
      <c r="F163" s="301">
        <v>1800</v>
      </c>
      <c r="G163" s="301">
        <v>34779</v>
      </c>
      <c r="H163" s="202"/>
    </row>
    <row r="164" spans="1:8" ht="16.5" thickBot="1" x14ac:dyDescent="0.3">
      <c r="A164" s="167">
        <v>9</v>
      </c>
      <c r="B164" s="165" t="s">
        <v>2180</v>
      </c>
      <c r="C164" s="169" t="s">
        <v>1781</v>
      </c>
      <c r="D164" s="438">
        <v>1</v>
      </c>
      <c r="E164" s="438" t="s">
        <v>1993</v>
      </c>
      <c r="F164" s="301">
        <v>300</v>
      </c>
      <c r="G164" s="301">
        <v>34780</v>
      </c>
      <c r="H164" s="202"/>
    </row>
    <row r="165" spans="1:8" ht="16.5" thickBot="1" x14ac:dyDescent="0.3">
      <c r="A165" s="167">
        <v>10</v>
      </c>
      <c r="B165" s="165" t="s">
        <v>2181</v>
      </c>
      <c r="C165" s="169" t="s">
        <v>1782</v>
      </c>
      <c r="D165" s="438">
        <v>1</v>
      </c>
      <c r="E165" s="438" t="s">
        <v>1993</v>
      </c>
      <c r="F165" s="301">
        <v>30</v>
      </c>
      <c r="G165" s="301">
        <v>34781</v>
      </c>
      <c r="H165" s="202"/>
    </row>
    <row r="166" spans="1:8" ht="16.5" thickBot="1" x14ac:dyDescent="0.3">
      <c r="A166" s="167">
        <v>11</v>
      </c>
      <c r="B166" s="165" t="s">
        <v>2243</v>
      </c>
      <c r="C166" s="169" t="s">
        <v>1783</v>
      </c>
      <c r="D166" s="438">
        <v>1</v>
      </c>
      <c r="E166" s="438" t="s">
        <v>1993</v>
      </c>
      <c r="F166" s="301">
        <v>30</v>
      </c>
      <c r="G166" s="301">
        <v>34782</v>
      </c>
      <c r="H166" s="202"/>
    </row>
    <row r="167" spans="1:8" ht="16.5" thickBot="1" x14ac:dyDescent="0.3">
      <c r="A167" s="167">
        <v>12</v>
      </c>
      <c r="B167" s="165" t="s">
        <v>2182</v>
      </c>
      <c r="C167" s="169" t="s">
        <v>1784</v>
      </c>
      <c r="D167" s="438">
        <v>1</v>
      </c>
      <c r="E167" s="438" t="s">
        <v>1993</v>
      </c>
      <c r="F167" s="301">
        <v>50</v>
      </c>
      <c r="G167" s="301">
        <v>34783</v>
      </c>
      <c r="H167" s="202"/>
    </row>
    <row r="168" spans="1:8" ht="16.5" thickBot="1" x14ac:dyDescent="0.3">
      <c r="A168" s="167">
        <v>13</v>
      </c>
      <c r="B168" s="165" t="s">
        <v>2183</v>
      </c>
      <c r="C168" s="169" t="s">
        <v>1785</v>
      </c>
      <c r="D168" s="438">
        <v>1</v>
      </c>
      <c r="E168" s="438" t="s">
        <v>1993</v>
      </c>
      <c r="F168" s="301">
        <v>30</v>
      </c>
      <c r="G168" s="301">
        <v>34784</v>
      </c>
      <c r="H168" s="202"/>
    </row>
    <row r="169" spans="1:8" ht="16.5" thickBot="1" x14ac:dyDescent="0.3">
      <c r="A169" s="167">
        <v>14</v>
      </c>
      <c r="B169" s="165" t="s">
        <v>2184</v>
      </c>
      <c r="C169" s="169" t="s">
        <v>1786</v>
      </c>
      <c r="D169" s="438">
        <v>1</v>
      </c>
      <c r="E169" s="438" t="s">
        <v>1993</v>
      </c>
      <c r="F169" s="301">
        <v>300</v>
      </c>
      <c r="G169" s="301">
        <v>34785</v>
      </c>
      <c r="H169" s="202"/>
    </row>
    <row r="170" spans="1:8" ht="16.5" thickBot="1" x14ac:dyDescent="0.3">
      <c r="A170" s="167">
        <v>15</v>
      </c>
      <c r="B170" s="165" t="s">
        <v>2185</v>
      </c>
      <c r="C170" s="169" t="s">
        <v>2000</v>
      </c>
      <c r="D170" s="438">
        <v>1</v>
      </c>
      <c r="E170" s="438" t="s">
        <v>1993</v>
      </c>
      <c r="F170" s="301">
        <v>0</v>
      </c>
      <c r="G170" s="301">
        <v>34786</v>
      </c>
      <c r="H170" s="202"/>
    </row>
    <row r="171" spans="1:8" ht="16.5" thickBot="1" x14ac:dyDescent="0.3">
      <c r="A171" s="167">
        <v>16</v>
      </c>
      <c r="B171" s="442" t="s">
        <v>2628</v>
      </c>
      <c r="C171" s="169" t="s">
        <v>2441</v>
      </c>
      <c r="D171" s="438">
        <v>1</v>
      </c>
      <c r="E171" s="438" t="s">
        <v>1993</v>
      </c>
      <c r="F171" s="301">
        <v>30</v>
      </c>
      <c r="G171" s="301">
        <v>34787</v>
      </c>
      <c r="H171" s="202"/>
    </row>
    <row r="172" spans="1:8" ht="16.5" thickBot="1" x14ac:dyDescent="0.3">
      <c r="A172" s="167">
        <v>17</v>
      </c>
      <c r="B172" s="442" t="s">
        <v>2629</v>
      </c>
      <c r="C172" s="169" t="s">
        <v>2442</v>
      </c>
      <c r="D172" s="438">
        <v>1</v>
      </c>
      <c r="E172" s="438" t="s">
        <v>1993</v>
      </c>
      <c r="F172" s="301">
        <v>30</v>
      </c>
      <c r="G172" s="301">
        <v>34788</v>
      </c>
      <c r="H172" s="202"/>
    </row>
    <row r="173" spans="1:8" ht="16.5" thickBot="1" x14ac:dyDescent="0.3">
      <c r="A173" s="167">
        <v>18</v>
      </c>
      <c r="B173" s="165" t="s">
        <v>2644</v>
      </c>
      <c r="C173" s="169" t="s">
        <v>2639</v>
      </c>
      <c r="D173" s="438">
        <v>1</v>
      </c>
      <c r="E173" s="438" t="s">
        <v>2642</v>
      </c>
      <c r="F173" s="301">
        <v>0</v>
      </c>
      <c r="G173" s="301">
        <v>34789</v>
      </c>
      <c r="H173" s="202"/>
    </row>
    <row r="174" spans="1:8" ht="16.5" thickBot="1" x14ac:dyDescent="0.3">
      <c r="A174" s="167">
        <v>19</v>
      </c>
      <c r="B174" s="165" t="s">
        <v>1994</v>
      </c>
      <c r="C174" s="169" t="s">
        <v>2640</v>
      </c>
      <c r="D174" s="438"/>
      <c r="E174" s="438" t="s">
        <v>1993</v>
      </c>
      <c r="F174" s="301">
        <v>0</v>
      </c>
      <c r="G174" s="301">
        <v>34790</v>
      </c>
      <c r="H174" s="202"/>
    </row>
    <row r="175" spans="1:8" ht="16.5" thickBot="1" x14ac:dyDescent="0.3">
      <c r="A175" s="167">
        <v>20</v>
      </c>
      <c r="B175" s="165" t="s">
        <v>1994</v>
      </c>
      <c r="C175" s="169" t="s">
        <v>2641</v>
      </c>
      <c r="D175" s="438"/>
      <c r="E175" s="438" t="s">
        <v>1993</v>
      </c>
      <c r="F175" s="301">
        <v>0</v>
      </c>
      <c r="G175" s="301">
        <v>34791</v>
      </c>
      <c r="H175" s="202"/>
    </row>
    <row r="176" spans="1:8" ht="16.5" thickBot="1" x14ac:dyDescent="0.3">
      <c r="A176" s="167">
        <v>21</v>
      </c>
      <c r="B176" s="165" t="s">
        <v>1994</v>
      </c>
      <c r="C176" s="169" t="s">
        <v>1787</v>
      </c>
      <c r="D176" s="438"/>
      <c r="E176" s="438" t="s">
        <v>1993</v>
      </c>
      <c r="F176" s="301"/>
      <c r="G176" s="301"/>
      <c r="H176" s="202"/>
    </row>
    <row r="177" spans="1:8" ht="16.5" thickBot="1" x14ac:dyDescent="0.3">
      <c r="A177" s="167">
        <v>22</v>
      </c>
      <c r="B177" s="165" t="s">
        <v>1994</v>
      </c>
      <c r="C177" s="169" t="s">
        <v>1788</v>
      </c>
      <c r="D177" s="438"/>
      <c r="E177" s="438" t="s">
        <v>1993</v>
      </c>
      <c r="F177" s="301"/>
      <c r="G177" s="301"/>
      <c r="H177" s="202"/>
    </row>
    <row r="178" spans="1:8" ht="16.5" thickBot="1" x14ac:dyDescent="0.3">
      <c r="A178" s="167">
        <v>23</v>
      </c>
      <c r="B178" s="165" t="s">
        <v>1994</v>
      </c>
      <c r="C178" s="169" t="s">
        <v>1789</v>
      </c>
      <c r="D178" s="438"/>
      <c r="E178" s="438" t="s">
        <v>1993</v>
      </c>
      <c r="F178" s="301"/>
      <c r="G178" s="301"/>
      <c r="H178" s="202"/>
    </row>
    <row r="179" spans="1:8" ht="16.5" thickBot="1" x14ac:dyDescent="0.3">
      <c r="A179" s="167">
        <v>24</v>
      </c>
      <c r="B179" s="165" t="s">
        <v>1994</v>
      </c>
      <c r="C179" s="169" t="s">
        <v>1790</v>
      </c>
      <c r="D179" s="438"/>
      <c r="E179" s="438" t="s">
        <v>1993</v>
      </c>
      <c r="F179" s="301"/>
      <c r="G179" s="301"/>
      <c r="H179" s="202"/>
    </row>
    <row r="180" spans="1:8" ht="16.5" thickBot="1" x14ac:dyDescent="0.3">
      <c r="A180" s="167">
        <v>25</v>
      </c>
      <c r="B180" s="165" t="s">
        <v>1994</v>
      </c>
      <c r="C180" s="169" t="s">
        <v>1791</v>
      </c>
      <c r="D180" s="438"/>
      <c r="E180" s="438" t="s">
        <v>1993</v>
      </c>
      <c r="F180" s="301"/>
      <c r="G180" s="301"/>
      <c r="H180" s="202"/>
    </row>
    <row r="181" spans="1:8" ht="16.5" thickBot="1" x14ac:dyDescent="0.3">
      <c r="A181" s="167">
        <v>26</v>
      </c>
      <c r="B181" s="165" t="s">
        <v>1994</v>
      </c>
      <c r="C181" s="169" t="s">
        <v>1792</v>
      </c>
      <c r="D181" s="438"/>
      <c r="E181" s="438" t="s">
        <v>1993</v>
      </c>
      <c r="F181" s="301"/>
      <c r="G181" s="301"/>
      <c r="H181" s="202"/>
    </row>
    <row r="182" spans="1:8" ht="16.5" thickBot="1" x14ac:dyDescent="0.3">
      <c r="A182" s="167">
        <v>27</v>
      </c>
      <c r="B182" s="165" t="s">
        <v>1994</v>
      </c>
      <c r="C182" s="169" t="s">
        <v>1793</v>
      </c>
      <c r="D182" s="438"/>
      <c r="E182" s="438" t="s">
        <v>1993</v>
      </c>
      <c r="F182" s="301"/>
      <c r="G182" s="301"/>
      <c r="H182" s="202"/>
    </row>
    <row r="183" spans="1:8" ht="16.5" thickBot="1" x14ac:dyDescent="0.3">
      <c r="A183" s="167">
        <v>28</v>
      </c>
      <c r="B183" s="165" t="s">
        <v>1994</v>
      </c>
      <c r="C183" s="169" t="s">
        <v>1794</v>
      </c>
      <c r="D183" s="438"/>
      <c r="E183" s="438" t="s">
        <v>1993</v>
      </c>
      <c r="F183" s="301"/>
      <c r="G183" s="301"/>
      <c r="H183" s="202"/>
    </row>
    <row r="184" spans="1:8" ht="16.5" thickBot="1" x14ac:dyDescent="0.3">
      <c r="A184" s="167">
        <v>29</v>
      </c>
      <c r="B184" s="165" t="s">
        <v>1994</v>
      </c>
      <c r="C184" s="169" t="s">
        <v>1999</v>
      </c>
      <c r="D184" s="438"/>
      <c r="E184" s="438" t="s">
        <v>1993</v>
      </c>
      <c r="F184" s="301"/>
      <c r="G184" s="301"/>
      <c r="H184" s="202"/>
    </row>
    <row r="185" spans="1:8" ht="16.5" thickBot="1" x14ac:dyDescent="0.3">
      <c r="A185" s="167">
        <v>30</v>
      </c>
      <c r="B185" s="165" t="s">
        <v>1994</v>
      </c>
      <c r="C185" s="169" t="s">
        <v>1998</v>
      </c>
      <c r="D185" s="438"/>
      <c r="E185" s="438" t="s">
        <v>1993</v>
      </c>
      <c r="F185" s="301"/>
      <c r="G185" s="301"/>
      <c r="H185" s="202"/>
    </row>
    <row r="186" spans="1:8" ht="16.5" thickBot="1" x14ac:dyDescent="0.3">
      <c r="A186" s="167">
        <v>31</v>
      </c>
      <c r="B186" s="165" t="s">
        <v>1994</v>
      </c>
      <c r="C186" s="169" t="s">
        <v>1997</v>
      </c>
      <c r="D186" s="438"/>
      <c r="E186" s="438" t="s">
        <v>1993</v>
      </c>
      <c r="F186" s="301"/>
      <c r="G186" s="301"/>
      <c r="H186" s="202"/>
    </row>
    <row r="187" spans="1:8" ht="16.5" thickBot="1" x14ac:dyDescent="0.3">
      <c r="A187" s="167">
        <v>32</v>
      </c>
      <c r="B187" s="165" t="s">
        <v>1994</v>
      </c>
      <c r="C187" s="169" t="s">
        <v>1996</v>
      </c>
      <c r="D187" s="438"/>
      <c r="E187" s="438" t="s">
        <v>1993</v>
      </c>
      <c r="F187" s="301"/>
      <c r="G187" s="301"/>
      <c r="H187" s="202"/>
    </row>
    <row r="188" spans="1:8" ht="16.5" thickBot="1" x14ac:dyDescent="0.3">
      <c r="A188" s="167">
        <v>33</v>
      </c>
      <c r="B188" s="165" t="s">
        <v>1994</v>
      </c>
      <c r="C188" s="169" t="s">
        <v>1995</v>
      </c>
      <c r="D188" s="438"/>
      <c r="E188" s="438" t="s">
        <v>1993</v>
      </c>
      <c r="F188" s="301"/>
      <c r="G188" s="301"/>
      <c r="H188" s="202"/>
    </row>
    <row r="189" spans="1:8" ht="16.5" thickBot="1" x14ac:dyDescent="0.3">
      <c r="A189" s="167">
        <v>34</v>
      </c>
      <c r="B189" s="165" t="s">
        <v>1994</v>
      </c>
      <c r="C189" s="169" t="s">
        <v>1796</v>
      </c>
      <c r="D189" s="438"/>
      <c r="E189" s="438" t="s">
        <v>1993</v>
      </c>
      <c r="F189" s="301"/>
      <c r="G189" s="301"/>
      <c r="H189" s="202"/>
    </row>
    <row r="190" spans="1:8" ht="16.5" thickBot="1" x14ac:dyDescent="0.3">
      <c r="A190" s="167">
        <v>35</v>
      </c>
      <c r="B190" s="165" t="s">
        <v>1994</v>
      </c>
      <c r="C190" s="169" t="s">
        <v>1797</v>
      </c>
      <c r="D190" s="438"/>
      <c r="E190" s="438" t="s">
        <v>1993</v>
      </c>
      <c r="F190" s="301"/>
      <c r="G190" s="301"/>
      <c r="H190" s="202"/>
    </row>
    <row r="191" spans="1:8" ht="16.5" thickBot="1" x14ac:dyDescent="0.3">
      <c r="A191" s="167">
        <v>36</v>
      </c>
      <c r="B191" s="165" t="s">
        <v>1994</v>
      </c>
      <c r="C191" s="169" t="s">
        <v>1798</v>
      </c>
      <c r="D191" s="438"/>
      <c r="E191" s="438" t="s">
        <v>1993</v>
      </c>
      <c r="F191" s="301"/>
      <c r="G191" s="301"/>
      <c r="H191" s="202"/>
    </row>
    <row r="192" spans="1:8" ht="16.5" thickBot="1" x14ac:dyDescent="0.3">
      <c r="A192" s="167">
        <v>37</v>
      </c>
      <c r="B192" s="165" t="s">
        <v>1994</v>
      </c>
      <c r="C192" s="169" t="s">
        <v>1799</v>
      </c>
      <c r="D192" s="438"/>
      <c r="E192" s="438" t="s">
        <v>1993</v>
      </c>
      <c r="F192" s="301"/>
      <c r="G192" s="301"/>
      <c r="H192" s="202"/>
    </row>
    <row r="193" spans="1:8" ht="16.5" thickBot="1" x14ac:dyDescent="0.3">
      <c r="A193" s="167">
        <v>38</v>
      </c>
      <c r="B193" s="165" t="s">
        <v>1994</v>
      </c>
      <c r="C193" s="169" t="s">
        <v>1800</v>
      </c>
      <c r="D193" s="438"/>
      <c r="E193" s="438" t="s">
        <v>1993</v>
      </c>
      <c r="F193" s="301"/>
      <c r="G193" s="301"/>
      <c r="H193" s="202"/>
    </row>
    <row r="194" spans="1:8" ht="16.5" thickBot="1" x14ac:dyDescent="0.3">
      <c r="A194" s="167">
        <v>39</v>
      </c>
      <c r="B194" s="165" t="s">
        <v>1994</v>
      </c>
      <c r="C194" s="169" t="s">
        <v>1801</v>
      </c>
      <c r="D194" s="438"/>
      <c r="E194" s="438" t="s">
        <v>1993</v>
      </c>
      <c r="F194" s="301"/>
      <c r="G194" s="301"/>
      <c r="H194" s="202"/>
    </row>
    <row r="195" spans="1:8" ht="16.5" thickBot="1" x14ac:dyDescent="0.3">
      <c r="A195" s="167">
        <v>40</v>
      </c>
      <c r="B195" s="165" t="s">
        <v>1994</v>
      </c>
      <c r="C195" s="169" t="s">
        <v>1802</v>
      </c>
      <c r="D195" s="438"/>
      <c r="E195" s="438" t="s">
        <v>1993</v>
      </c>
      <c r="F195" s="301"/>
      <c r="G195" s="301"/>
      <c r="H195" s="202"/>
    </row>
    <row r="196" spans="1:8" ht="16.5" thickBot="1" x14ac:dyDescent="0.3">
      <c r="A196" s="167">
        <v>41</v>
      </c>
      <c r="B196" s="165" t="s">
        <v>1994</v>
      </c>
      <c r="C196" s="169" t="s">
        <v>1803</v>
      </c>
      <c r="D196" s="438"/>
      <c r="E196" s="438" t="s">
        <v>1993</v>
      </c>
      <c r="F196" s="301"/>
      <c r="G196" s="301"/>
      <c r="H196" s="202"/>
    </row>
    <row r="197" spans="1:8" ht="16.5" thickBot="1" x14ac:dyDescent="0.3">
      <c r="A197" s="167">
        <v>42</v>
      </c>
      <c r="B197" s="165" t="s">
        <v>1994</v>
      </c>
      <c r="C197" s="169" t="s">
        <v>1804</v>
      </c>
      <c r="D197" s="438"/>
      <c r="E197" s="438" t="s">
        <v>1993</v>
      </c>
      <c r="F197" s="301"/>
      <c r="G197" s="301"/>
      <c r="H197" s="202"/>
    </row>
    <row r="198" spans="1:8" ht="16.5" thickBot="1" x14ac:dyDescent="0.3">
      <c r="A198" s="167">
        <v>43</v>
      </c>
      <c r="B198" s="165" t="s">
        <v>1994</v>
      </c>
      <c r="C198" s="169" t="s">
        <v>1805</v>
      </c>
      <c r="D198" s="438"/>
      <c r="E198" s="438" t="s">
        <v>1993</v>
      </c>
      <c r="F198" s="301"/>
      <c r="G198" s="301"/>
      <c r="H198" s="202"/>
    </row>
    <row r="199" spans="1:8" ht="16.5" thickBot="1" x14ac:dyDescent="0.3">
      <c r="A199" s="167">
        <v>44</v>
      </c>
      <c r="B199" s="165" t="s">
        <v>1994</v>
      </c>
      <c r="C199" s="169" t="s">
        <v>1806</v>
      </c>
      <c r="D199" s="438"/>
      <c r="E199" s="438" t="s">
        <v>1993</v>
      </c>
      <c r="F199" s="301"/>
      <c r="G199" s="301"/>
      <c r="H199" s="202"/>
    </row>
    <row r="200" spans="1:8" ht="16.5" thickBot="1" x14ac:dyDescent="0.3">
      <c r="A200" s="167">
        <v>45</v>
      </c>
      <c r="B200" s="165" t="s">
        <v>1994</v>
      </c>
      <c r="C200" s="169" t="s">
        <v>1807</v>
      </c>
      <c r="D200" s="438"/>
      <c r="E200" s="438" t="s">
        <v>1993</v>
      </c>
      <c r="F200" s="301"/>
      <c r="G200" s="301"/>
      <c r="H200" s="202"/>
    </row>
    <row r="201" spans="1:8" ht="16.5" thickBot="1" x14ac:dyDescent="0.3">
      <c r="A201" s="167">
        <v>46</v>
      </c>
      <c r="B201" s="165" t="s">
        <v>1994</v>
      </c>
      <c r="C201" s="169" t="s">
        <v>1808</v>
      </c>
      <c r="D201" s="438"/>
      <c r="E201" s="438" t="s">
        <v>1993</v>
      </c>
      <c r="F201" s="301"/>
      <c r="G201" s="301"/>
      <c r="H201" s="202"/>
    </row>
    <row r="202" spans="1:8" ht="16.5" thickBot="1" x14ac:dyDescent="0.3">
      <c r="A202" s="167">
        <v>47</v>
      </c>
      <c r="B202" s="165" t="s">
        <v>1994</v>
      </c>
      <c r="C202" s="169" t="s">
        <v>1809</v>
      </c>
      <c r="D202" s="438"/>
      <c r="E202" s="438" t="s">
        <v>1993</v>
      </c>
      <c r="F202" s="301"/>
      <c r="G202" s="301"/>
      <c r="H202" s="202"/>
    </row>
    <row r="203" spans="1:8" ht="16.5" thickBot="1" x14ac:dyDescent="0.3">
      <c r="A203" s="167">
        <v>48</v>
      </c>
      <c r="B203" s="165" t="s">
        <v>1994</v>
      </c>
      <c r="C203" s="169" t="s">
        <v>1810</v>
      </c>
      <c r="D203" s="438"/>
      <c r="E203" s="438" t="s">
        <v>1993</v>
      </c>
      <c r="F203" s="301"/>
      <c r="G203" s="301"/>
      <c r="H203" s="202"/>
    </row>
    <row r="204" spans="1:8" ht="16.5" thickBot="1" x14ac:dyDescent="0.3">
      <c r="A204" s="167">
        <v>49</v>
      </c>
      <c r="B204" s="165" t="s">
        <v>1994</v>
      </c>
      <c r="C204" s="169" t="s">
        <v>1811</v>
      </c>
      <c r="D204" s="438"/>
      <c r="E204" s="438" t="s">
        <v>1993</v>
      </c>
      <c r="F204" s="301"/>
      <c r="G204" s="301"/>
      <c r="H204" s="202"/>
    </row>
    <row r="205" spans="1:8" ht="16.5" thickBot="1" x14ac:dyDescent="0.3">
      <c r="A205" s="167">
        <v>50</v>
      </c>
      <c r="B205" s="165" t="s">
        <v>1994</v>
      </c>
      <c r="C205" s="169" t="s">
        <v>1812</v>
      </c>
      <c r="D205" s="438"/>
      <c r="E205" s="438" t="s">
        <v>1993</v>
      </c>
      <c r="F205" s="301"/>
      <c r="G205" s="301"/>
      <c r="H205" s="202"/>
    </row>
    <row r="206" spans="1:8" ht="16.5" thickBot="1" x14ac:dyDescent="0.3">
      <c r="A206" s="486" t="s">
        <v>2589</v>
      </c>
      <c r="B206" s="486" t="s">
        <v>2590</v>
      </c>
      <c r="C206" s="487">
        <v>10105</v>
      </c>
      <c r="D206" s="488"/>
      <c r="E206" s="489"/>
      <c r="F206" s="490"/>
      <c r="G206" s="490"/>
      <c r="H206" s="485"/>
    </row>
    <row r="207" spans="1:8" ht="16.5" thickBot="1" x14ac:dyDescent="0.3">
      <c r="A207" s="167">
        <v>1</v>
      </c>
      <c r="B207" s="165" t="s">
        <v>2608</v>
      </c>
      <c r="C207" s="169" t="s">
        <v>1778</v>
      </c>
      <c r="D207" s="438">
        <v>1</v>
      </c>
      <c r="E207" s="438" t="s">
        <v>1993</v>
      </c>
      <c r="F207" s="301">
        <v>50</v>
      </c>
      <c r="G207" s="301">
        <v>34793</v>
      </c>
      <c r="H207" s="202"/>
    </row>
    <row r="208" spans="1:8" ht="16.5" thickBot="1" x14ac:dyDescent="0.3">
      <c r="A208" s="167">
        <v>2</v>
      </c>
      <c r="B208" s="165" t="s">
        <v>2609</v>
      </c>
      <c r="C208" s="169" t="s">
        <v>2005</v>
      </c>
      <c r="D208" s="438">
        <v>1</v>
      </c>
      <c r="E208" s="438" t="s">
        <v>1993</v>
      </c>
      <c r="F208" s="301">
        <v>0</v>
      </c>
      <c r="G208" s="301">
        <v>34794</v>
      </c>
      <c r="H208" s="202"/>
    </row>
    <row r="209" spans="1:8" ht="16.5" thickBot="1" x14ac:dyDescent="0.3">
      <c r="A209" s="167">
        <v>3</v>
      </c>
      <c r="B209" s="165" t="s">
        <v>2610</v>
      </c>
      <c r="C209" s="169" t="s">
        <v>1779</v>
      </c>
      <c r="D209" s="438">
        <v>1</v>
      </c>
      <c r="E209" s="438" t="s">
        <v>1993</v>
      </c>
      <c r="F209" s="301">
        <v>30</v>
      </c>
      <c r="G209" s="301">
        <v>34795</v>
      </c>
      <c r="H209" s="202"/>
    </row>
    <row r="210" spans="1:8" ht="32.25" thickBot="1" x14ac:dyDescent="0.3">
      <c r="A210" s="167">
        <v>4</v>
      </c>
      <c r="B210" s="165" t="s">
        <v>2611</v>
      </c>
      <c r="C210" s="169" t="s">
        <v>2004</v>
      </c>
      <c r="D210" s="438">
        <v>1</v>
      </c>
      <c r="E210" s="438" t="s">
        <v>1993</v>
      </c>
      <c r="F210" s="301">
        <v>0</v>
      </c>
      <c r="G210" s="301">
        <v>34796</v>
      </c>
      <c r="H210" s="202"/>
    </row>
    <row r="211" spans="1:8" ht="16.5" thickBot="1" x14ac:dyDescent="0.3">
      <c r="A211" s="167">
        <v>5</v>
      </c>
      <c r="B211" s="165" t="s">
        <v>2612</v>
      </c>
      <c r="C211" s="169" t="s">
        <v>2003</v>
      </c>
      <c r="D211" s="438">
        <v>1</v>
      </c>
      <c r="E211" s="438" t="s">
        <v>1993</v>
      </c>
      <c r="F211" s="301">
        <v>150</v>
      </c>
      <c r="G211" s="301">
        <v>34797</v>
      </c>
      <c r="H211" s="202"/>
    </row>
    <row r="212" spans="1:8" ht="16.5" thickBot="1" x14ac:dyDescent="0.3">
      <c r="A212" s="167">
        <v>6</v>
      </c>
      <c r="B212" s="165" t="s">
        <v>2613</v>
      </c>
      <c r="C212" s="169" t="s">
        <v>2002</v>
      </c>
      <c r="D212" s="438">
        <v>1</v>
      </c>
      <c r="E212" s="438" t="s">
        <v>1993</v>
      </c>
      <c r="F212" s="301">
        <v>30</v>
      </c>
      <c r="G212" s="301">
        <v>34798</v>
      </c>
      <c r="H212" s="202"/>
    </row>
    <row r="213" spans="1:8" ht="16.5" thickBot="1" x14ac:dyDescent="0.3">
      <c r="A213" s="167">
        <v>7</v>
      </c>
      <c r="B213" s="165" t="s">
        <v>2614</v>
      </c>
      <c r="C213" s="169" t="s">
        <v>1780</v>
      </c>
      <c r="D213" s="438">
        <v>1</v>
      </c>
      <c r="E213" s="438" t="s">
        <v>1993</v>
      </c>
      <c r="F213" s="301">
        <v>30</v>
      </c>
      <c r="G213" s="301">
        <v>34799</v>
      </c>
      <c r="H213" s="202"/>
    </row>
    <row r="214" spans="1:8" ht="16.5" thickBot="1" x14ac:dyDescent="0.3">
      <c r="A214" s="167">
        <v>8</v>
      </c>
      <c r="B214" s="165" t="s">
        <v>2615</v>
      </c>
      <c r="C214" s="169" t="s">
        <v>2001</v>
      </c>
      <c r="D214" s="438">
        <v>1</v>
      </c>
      <c r="E214" s="438" t="s">
        <v>1993</v>
      </c>
      <c r="F214" s="301">
        <v>1800</v>
      </c>
      <c r="G214" s="301">
        <v>34800</v>
      </c>
      <c r="H214" s="202"/>
    </row>
    <row r="215" spans="1:8" ht="16.5" thickBot="1" x14ac:dyDescent="0.3">
      <c r="A215" s="167">
        <v>9</v>
      </c>
      <c r="B215" s="165" t="s">
        <v>2616</v>
      </c>
      <c r="C215" s="169" t="s">
        <v>1781</v>
      </c>
      <c r="D215" s="438">
        <v>1</v>
      </c>
      <c r="E215" s="438" t="s">
        <v>1993</v>
      </c>
      <c r="F215" s="301">
        <v>300</v>
      </c>
      <c r="G215" s="301">
        <v>34801</v>
      </c>
      <c r="H215" s="202"/>
    </row>
    <row r="216" spans="1:8" ht="16.5" thickBot="1" x14ac:dyDescent="0.3">
      <c r="A216" s="167">
        <v>10</v>
      </c>
      <c r="B216" s="165" t="s">
        <v>2617</v>
      </c>
      <c r="C216" s="169" t="s">
        <v>1782</v>
      </c>
      <c r="D216" s="438">
        <v>1</v>
      </c>
      <c r="E216" s="438" t="s">
        <v>1993</v>
      </c>
      <c r="F216" s="301">
        <v>30</v>
      </c>
      <c r="G216" s="301">
        <v>34802</v>
      </c>
      <c r="H216" s="202"/>
    </row>
    <row r="217" spans="1:8" ht="16.5" thickBot="1" x14ac:dyDescent="0.3">
      <c r="A217" s="167">
        <v>11</v>
      </c>
      <c r="B217" s="165" t="s">
        <v>2618</v>
      </c>
      <c r="C217" s="169" t="s">
        <v>1783</v>
      </c>
      <c r="D217" s="438">
        <v>1</v>
      </c>
      <c r="E217" s="438" t="s">
        <v>1993</v>
      </c>
      <c r="F217" s="301">
        <v>30</v>
      </c>
      <c r="G217" s="301">
        <v>34803</v>
      </c>
      <c r="H217" s="202"/>
    </row>
    <row r="218" spans="1:8" ht="16.5" thickBot="1" x14ac:dyDescent="0.3">
      <c r="A218" s="167">
        <v>12</v>
      </c>
      <c r="B218" s="165" t="s">
        <v>2619</v>
      </c>
      <c r="C218" s="169" t="s">
        <v>1784</v>
      </c>
      <c r="D218" s="438">
        <v>1</v>
      </c>
      <c r="E218" s="438" t="s">
        <v>1993</v>
      </c>
      <c r="F218" s="301">
        <v>50</v>
      </c>
      <c r="G218" s="301">
        <v>34804</v>
      </c>
      <c r="H218" s="202"/>
    </row>
    <row r="219" spans="1:8" ht="16.5" thickBot="1" x14ac:dyDescent="0.3">
      <c r="A219" s="167">
        <v>13</v>
      </c>
      <c r="B219" s="165" t="s">
        <v>2620</v>
      </c>
      <c r="C219" s="169" t="s">
        <v>1785</v>
      </c>
      <c r="D219" s="438">
        <v>1</v>
      </c>
      <c r="E219" s="438" t="s">
        <v>1993</v>
      </c>
      <c r="F219" s="301">
        <v>30</v>
      </c>
      <c r="G219" s="301">
        <v>34805</v>
      </c>
      <c r="H219" s="202"/>
    </row>
    <row r="220" spans="1:8" ht="16.5" thickBot="1" x14ac:dyDescent="0.3">
      <c r="A220" s="167">
        <v>14</v>
      </c>
      <c r="B220" s="165" t="s">
        <v>2621</v>
      </c>
      <c r="C220" s="169" t="s">
        <v>1786</v>
      </c>
      <c r="D220" s="438">
        <v>1</v>
      </c>
      <c r="E220" s="438" t="s">
        <v>1993</v>
      </c>
      <c r="F220" s="301">
        <v>300</v>
      </c>
      <c r="G220" s="301">
        <v>34806</v>
      </c>
      <c r="H220" s="202"/>
    </row>
    <row r="221" spans="1:8" ht="16.5" thickBot="1" x14ac:dyDescent="0.3">
      <c r="A221" s="167">
        <v>15</v>
      </c>
      <c r="B221" s="165" t="s">
        <v>2622</v>
      </c>
      <c r="C221" s="169" t="s">
        <v>2000</v>
      </c>
      <c r="D221" s="438">
        <v>1</v>
      </c>
      <c r="E221" s="438" t="s">
        <v>1993</v>
      </c>
      <c r="F221" s="301">
        <v>0</v>
      </c>
      <c r="G221" s="301">
        <v>34807</v>
      </c>
      <c r="H221" s="202"/>
    </row>
    <row r="222" spans="1:8" ht="16.5" thickBot="1" x14ac:dyDescent="0.3">
      <c r="A222" s="167">
        <v>16</v>
      </c>
      <c r="B222" s="442" t="s">
        <v>2630</v>
      </c>
      <c r="C222" s="169" t="s">
        <v>2441</v>
      </c>
      <c r="D222" s="438">
        <v>1</v>
      </c>
      <c r="E222" s="438" t="s">
        <v>1993</v>
      </c>
      <c r="F222" s="301">
        <v>30</v>
      </c>
      <c r="G222" s="301">
        <v>34808</v>
      </c>
      <c r="H222" s="202"/>
    </row>
    <row r="223" spans="1:8" ht="16.5" thickBot="1" x14ac:dyDescent="0.3">
      <c r="A223" s="167">
        <v>17</v>
      </c>
      <c r="B223" s="442" t="s">
        <v>2631</v>
      </c>
      <c r="C223" s="169" t="s">
        <v>2442</v>
      </c>
      <c r="D223" s="438">
        <v>1</v>
      </c>
      <c r="E223" s="438" t="s">
        <v>1993</v>
      </c>
      <c r="F223" s="301">
        <v>30</v>
      </c>
      <c r="G223" s="301">
        <v>34809</v>
      </c>
      <c r="H223" s="202"/>
    </row>
    <row r="224" spans="1:8" ht="16.5" thickBot="1" x14ac:dyDescent="0.3">
      <c r="A224" s="167">
        <v>18</v>
      </c>
      <c r="B224" s="165" t="s">
        <v>2645</v>
      </c>
      <c r="C224" s="169" t="s">
        <v>2639</v>
      </c>
      <c r="D224" s="438">
        <v>1</v>
      </c>
      <c r="E224" s="438" t="s">
        <v>2642</v>
      </c>
      <c r="F224" s="301">
        <v>0</v>
      </c>
      <c r="G224" s="301">
        <v>34810</v>
      </c>
      <c r="H224" s="202"/>
    </row>
    <row r="225" spans="1:8" ht="16.5" thickBot="1" x14ac:dyDescent="0.3">
      <c r="A225" s="167">
        <v>19</v>
      </c>
      <c r="B225" s="165" t="s">
        <v>1994</v>
      </c>
      <c r="C225" s="169" t="s">
        <v>2640</v>
      </c>
      <c r="D225" s="438"/>
      <c r="E225" s="438" t="s">
        <v>1993</v>
      </c>
      <c r="F225" s="301">
        <v>0</v>
      </c>
      <c r="G225" s="301">
        <v>34811</v>
      </c>
      <c r="H225" s="202"/>
    </row>
    <row r="226" spans="1:8" ht="16.5" thickBot="1" x14ac:dyDescent="0.3">
      <c r="A226" s="167">
        <v>20</v>
      </c>
      <c r="B226" s="165" t="s">
        <v>1994</v>
      </c>
      <c r="C226" s="169" t="s">
        <v>2641</v>
      </c>
      <c r="D226" s="438"/>
      <c r="E226" s="438" t="s">
        <v>1993</v>
      </c>
      <c r="F226" s="301">
        <v>0</v>
      </c>
      <c r="G226" s="301">
        <v>34812</v>
      </c>
      <c r="H226" s="202"/>
    </row>
    <row r="227" spans="1:8" ht="16.5" thickBot="1" x14ac:dyDescent="0.3">
      <c r="A227" s="167">
        <v>21</v>
      </c>
      <c r="B227" s="165" t="s">
        <v>1994</v>
      </c>
      <c r="C227" s="169" t="s">
        <v>1787</v>
      </c>
      <c r="D227" s="438"/>
      <c r="E227" s="438" t="s">
        <v>1993</v>
      </c>
      <c r="F227" s="301"/>
      <c r="G227" s="301"/>
      <c r="H227" s="202"/>
    </row>
    <row r="228" spans="1:8" ht="16.5" thickBot="1" x14ac:dyDescent="0.3">
      <c r="A228" s="167">
        <v>22</v>
      </c>
      <c r="B228" s="165" t="s">
        <v>1994</v>
      </c>
      <c r="C228" s="169" t="s">
        <v>1788</v>
      </c>
      <c r="D228" s="438"/>
      <c r="E228" s="438" t="s">
        <v>1993</v>
      </c>
      <c r="F228" s="301"/>
      <c r="G228" s="301"/>
      <c r="H228" s="202"/>
    </row>
    <row r="229" spans="1:8" ht="16.5" thickBot="1" x14ac:dyDescent="0.3">
      <c r="A229" s="167">
        <v>23</v>
      </c>
      <c r="B229" s="165" t="s">
        <v>1994</v>
      </c>
      <c r="C229" s="169" t="s">
        <v>1789</v>
      </c>
      <c r="D229" s="438"/>
      <c r="E229" s="438" t="s">
        <v>1993</v>
      </c>
      <c r="F229" s="301"/>
      <c r="G229" s="301"/>
      <c r="H229" s="202"/>
    </row>
    <row r="230" spans="1:8" ht="16.5" thickBot="1" x14ac:dyDescent="0.3">
      <c r="A230" s="167">
        <v>24</v>
      </c>
      <c r="B230" s="165" t="s">
        <v>1994</v>
      </c>
      <c r="C230" s="169" t="s">
        <v>1790</v>
      </c>
      <c r="D230" s="438"/>
      <c r="E230" s="438" t="s">
        <v>1993</v>
      </c>
      <c r="F230" s="301"/>
      <c r="G230" s="301"/>
      <c r="H230" s="202"/>
    </row>
    <row r="231" spans="1:8" ht="16.5" thickBot="1" x14ac:dyDescent="0.3">
      <c r="A231" s="167">
        <v>25</v>
      </c>
      <c r="B231" s="165" t="s">
        <v>1994</v>
      </c>
      <c r="C231" s="169" t="s">
        <v>1791</v>
      </c>
      <c r="D231" s="438"/>
      <c r="E231" s="438" t="s">
        <v>1993</v>
      </c>
      <c r="F231" s="301"/>
      <c r="G231" s="301"/>
      <c r="H231" s="202"/>
    </row>
    <row r="232" spans="1:8" ht="16.5" thickBot="1" x14ac:dyDescent="0.3">
      <c r="A232" s="167">
        <v>26</v>
      </c>
      <c r="B232" s="165" t="s">
        <v>1994</v>
      </c>
      <c r="C232" s="169" t="s">
        <v>1792</v>
      </c>
      <c r="D232" s="438"/>
      <c r="E232" s="438" t="s">
        <v>1993</v>
      </c>
      <c r="F232" s="301"/>
      <c r="G232" s="301"/>
      <c r="H232" s="202"/>
    </row>
    <row r="233" spans="1:8" ht="16.5" thickBot="1" x14ac:dyDescent="0.3">
      <c r="A233" s="167">
        <v>27</v>
      </c>
      <c r="B233" s="165" t="s">
        <v>1994</v>
      </c>
      <c r="C233" s="169" t="s">
        <v>1793</v>
      </c>
      <c r="D233" s="438"/>
      <c r="E233" s="438" t="s">
        <v>1993</v>
      </c>
      <c r="F233" s="301"/>
      <c r="G233" s="301"/>
      <c r="H233" s="202"/>
    </row>
    <row r="234" spans="1:8" ht="16.5" thickBot="1" x14ac:dyDescent="0.3">
      <c r="A234" s="167">
        <v>28</v>
      </c>
      <c r="B234" s="165" t="s">
        <v>1994</v>
      </c>
      <c r="C234" s="169" t="s">
        <v>1794</v>
      </c>
      <c r="D234" s="438"/>
      <c r="E234" s="438" t="s">
        <v>1993</v>
      </c>
      <c r="F234" s="301"/>
      <c r="G234" s="301"/>
      <c r="H234" s="202"/>
    </row>
    <row r="235" spans="1:8" ht="16.5" thickBot="1" x14ac:dyDescent="0.3">
      <c r="A235" s="167">
        <v>29</v>
      </c>
      <c r="B235" s="165" t="s">
        <v>1994</v>
      </c>
      <c r="C235" s="169" t="s">
        <v>1999</v>
      </c>
      <c r="D235" s="438"/>
      <c r="E235" s="438" t="s">
        <v>1993</v>
      </c>
      <c r="F235" s="301"/>
      <c r="G235" s="301"/>
      <c r="H235" s="202"/>
    </row>
    <row r="236" spans="1:8" ht="16.5" thickBot="1" x14ac:dyDescent="0.3">
      <c r="A236" s="167">
        <v>30</v>
      </c>
      <c r="B236" s="165" t="s">
        <v>1994</v>
      </c>
      <c r="C236" s="169" t="s">
        <v>1998</v>
      </c>
      <c r="D236" s="438"/>
      <c r="E236" s="438" t="s">
        <v>1993</v>
      </c>
      <c r="F236" s="301"/>
      <c r="G236" s="301"/>
      <c r="H236" s="202"/>
    </row>
    <row r="237" spans="1:8" ht="16.5" thickBot="1" x14ac:dyDescent="0.3">
      <c r="A237" s="167">
        <v>31</v>
      </c>
      <c r="B237" s="165" t="s">
        <v>1994</v>
      </c>
      <c r="C237" s="169" t="s">
        <v>1997</v>
      </c>
      <c r="D237" s="438"/>
      <c r="E237" s="438" t="s">
        <v>1993</v>
      </c>
      <c r="F237" s="301"/>
      <c r="G237" s="301"/>
      <c r="H237" s="202"/>
    </row>
    <row r="238" spans="1:8" ht="16.5" thickBot="1" x14ac:dyDescent="0.3">
      <c r="A238" s="167">
        <v>32</v>
      </c>
      <c r="B238" s="165" t="s">
        <v>1994</v>
      </c>
      <c r="C238" s="169" t="s">
        <v>1996</v>
      </c>
      <c r="D238" s="438"/>
      <c r="E238" s="438" t="s">
        <v>1993</v>
      </c>
      <c r="F238" s="301"/>
      <c r="G238" s="301"/>
      <c r="H238" s="202"/>
    </row>
    <row r="239" spans="1:8" ht="16.5" thickBot="1" x14ac:dyDescent="0.3">
      <c r="A239" s="167">
        <v>33</v>
      </c>
      <c r="B239" s="165" t="s">
        <v>1994</v>
      </c>
      <c r="C239" s="169" t="s">
        <v>1995</v>
      </c>
      <c r="D239" s="438"/>
      <c r="E239" s="438" t="s">
        <v>1993</v>
      </c>
      <c r="F239" s="301"/>
      <c r="G239" s="301"/>
      <c r="H239" s="202"/>
    </row>
    <row r="240" spans="1:8" ht="16.5" thickBot="1" x14ac:dyDescent="0.3">
      <c r="A240" s="167">
        <v>34</v>
      </c>
      <c r="B240" s="165" t="s">
        <v>1994</v>
      </c>
      <c r="C240" s="169" t="s">
        <v>1796</v>
      </c>
      <c r="D240" s="438"/>
      <c r="E240" s="438" t="s">
        <v>1993</v>
      </c>
      <c r="F240" s="301"/>
      <c r="G240" s="301"/>
      <c r="H240" s="202"/>
    </row>
    <row r="241" spans="1:8" ht="16.5" thickBot="1" x14ac:dyDescent="0.3">
      <c r="A241" s="167">
        <v>35</v>
      </c>
      <c r="B241" s="165" t="s">
        <v>1994</v>
      </c>
      <c r="C241" s="169" t="s">
        <v>1797</v>
      </c>
      <c r="D241" s="438"/>
      <c r="E241" s="438" t="s">
        <v>1993</v>
      </c>
      <c r="F241" s="301"/>
      <c r="G241" s="301"/>
      <c r="H241" s="202"/>
    </row>
    <row r="242" spans="1:8" ht="16.5" thickBot="1" x14ac:dyDescent="0.3">
      <c r="A242" s="167">
        <v>36</v>
      </c>
      <c r="B242" s="165" t="s">
        <v>1994</v>
      </c>
      <c r="C242" s="169" t="s">
        <v>1798</v>
      </c>
      <c r="D242" s="438"/>
      <c r="E242" s="438" t="s">
        <v>1993</v>
      </c>
      <c r="F242" s="301"/>
      <c r="G242" s="301"/>
      <c r="H242" s="202"/>
    </row>
    <row r="243" spans="1:8" ht="16.5" thickBot="1" x14ac:dyDescent="0.3">
      <c r="A243" s="167">
        <v>37</v>
      </c>
      <c r="B243" s="165" t="s">
        <v>1994</v>
      </c>
      <c r="C243" s="169" t="s">
        <v>1799</v>
      </c>
      <c r="D243" s="438"/>
      <c r="E243" s="438" t="s">
        <v>1993</v>
      </c>
      <c r="F243" s="301"/>
      <c r="G243" s="301"/>
      <c r="H243" s="202"/>
    </row>
    <row r="244" spans="1:8" ht="16.5" thickBot="1" x14ac:dyDescent="0.3">
      <c r="A244" s="167">
        <v>38</v>
      </c>
      <c r="B244" s="165" t="s">
        <v>1994</v>
      </c>
      <c r="C244" s="169" t="s">
        <v>1800</v>
      </c>
      <c r="D244" s="438"/>
      <c r="E244" s="438" t="s">
        <v>1993</v>
      </c>
      <c r="F244" s="301"/>
      <c r="G244" s="301"/>
      <c r="H244" s="202"/>
    </row>
    <row r="245" spans="1:8" ht="16.5" thickBot="1" x14ac:dyDescent="0.3">
      <c r="A245" s="167">
        <v>39</v>
      </c>
      <c r="B245" s="165" t="s">
        <v>1994</v>
      </c>
      <c r="C245" s="169" t="s">
        <v>1801</v>
      </c>
      <c r="D245" s="438"/>
      <c r="E245" s="438" t="s">
        <v>1993</v>
      </c>
      <c r="F245" s="301"/>
      <c r="G245" s="301"/>
      <c r="H245" s="202"/>
    </row>
    <row r="246" spans="1:8" ht="16.5" thickBot="1" x14ac:dyDescent="0.3">
      <c r="A246" s="167">
        <v>40</v>
      </c>
      <c r="B246" s="165" t="s">
        <v>1994</v>
      </c>
      <c r="C246" s="169" t="s">
        <v>1802</v>
      </c>
      <c r="D246" s="438"/>
      <c r="E246" s="438" t="s">
        <v>1993</v>
      </c>
      <c r="F246" s="301"/>
      <c r="G246" s="301"/>
      <c r="H246" s="202"/>
    </row>
    <row r="247" spans="1:8" ht="16.5" thickBot="1" x14ac:dyDescent="0.3">
      <c r="A247" s="167">
        <v>41</v>
      </c>
      <c r="B247" s="165" t="s">
        <v>1994</v>
      </c>
      <c r="C247" s="169" t="s">
        <v>1803</v>
      </c>
      <c r="D247" s="438"/>
      <c r="E247" s="438" t="s">
        <v>1993</v>
      </c>
      <c r="F247" s="301"/>
      <c r="G247" s="301"/>
      <c r="H247" s="202"/>
    </row>
    <row r="248" spans="1:8" ht="16.5" thickBot="1" x14ac:dyDescent="0.3">
      <c r="A248" s="167">
        <v>42</v>
      </c>
      <c r="B248" s="165" t="s">
        <v>1994</v>
      </c>
      <c r="C248" s="169" t="s">
        <v>1804</v>
      </c>
      <c r="D248" s="438"/>
      <c r="E248" s="438" t="s">
        <v>1993</v>
      </c>
      <c r="F248" s="301"/>
      <c r="G248" s="301"/>
      <c r="H248" s="202"/>
    </row>
    <row r="249" spans="1:8" ht="16.5" thickBot="1" x14ac:dyDescent="0.3">
      <c r="A249" s="167">
        <v>43</v>
      </c>
      <c r="B249" s="165" t="s">
        <v>1994</v>
      </c>
      <c r="C249" s="169" t="s">
        <v>1805</v>
      </c>
      <c r="D249" s="438"/>
      <c r="E249" s="438" t="s">
        <v>1993</v>
      </c>
      <c r="F249" s="301"/>
      <c r="G249" s="301"/>
      <c r="H249" s="202"/>
    </row>
    <row r="250" spans="1:8" ht="16.5" thickBot="1" x14ac:dyDescent="0.3">
      <c r="A250" s="167">
        <v>44</v>
      </c>
      <c r="B250" s="165" t="s">
        <v>1994</v>
      </c>
      <c r="C250" s="169" t="s">
        <v>1806</v>
      </c>
      <c r="D250" s="438"/>
      <c r="E250" s="438" t="s">
        <v>1993</v>
      </c>
      <c r="F250" s="301"/>
      <c r="G250" s="301"/>
      <c r="H250" s="202"/>
    </row>
    <row r="251" spans="1:8" ht="16.5" thickBot="1" x14ac:dyDescent="0.3">
      <c r="A251" s="167">
        <v>45</v>
      </c>
      <c r="B251" s="165" t="s">
        <v>1994</v>
      </c>
      <c r="C251" s="169" t="s">
        <v>1807</v>
      </c>
      <c r="D251" s="438"/>
      <c r="E251" s="438" t="s">
        <v>1993</v>
      </c>
      <c r="F251" s="301"/>
      <c r="G251" s="301"/>
      <c r="H251" s="202"/>
    </row>
    <row r="252" spans="1:8" ht="16.5" thickBot="1" x14ac:dyDescent="0.3">
      <c r="A252" s="167">
        <v>46</v>
      </c>
      <c r="B252" s="165" t="s">
        <v>1994</v>
      </c>
      <c r="C252" s="169" t="s">
        <v>1808</v>
      </c>
      <c r="D252" s="438"/>
      <c r="E252" s="438" t="s">
        <v>1993</v>
      </c>
      <c r="F252" s="301"/>
      <c r="G252" s="301"/>
      <c r="H252" s="202"/>
    </row>
    <row r="253" spans="1:8" ht="16.5" thickBot="1" x14ac:dyDescent="0.3">
      <c r="A253" s="167">
        <v>47</v>
      </c>
      <c r="B253" s="165" t="s">
        <v>1994</v>
      </c>
      <c r="C253" s="169" t="s">
        <v>1809</v>
      </c>
      <c r="D253" s="438"/>
      <c r="E253" s="438" t="s">
        <v>1993</v>
      </c>
      <c r="F253" s="301"/>
      <c r="G253" s="301"/>
      <c r="H253" s="202"/>
    </row>
    <row r="254" spans="1:8" ht="16.5" thickBot="1" x14ac:dyDescent="0.3">
      <c r="A254" s="167">
        <v>48</v>
      </c>
      <c r="B254" s="165" t="s">
        <v>1994</v>
      </c>
      <c r="C254" s="169" t="s">
        <v>1810</v>
      </c>
      <c r="D254" s="438"/>
      <c r="E254" s="438" t="s">
        <v>1993</v>
      </c>
      <c r="F254" s="301"/>
      <c r="G254" s="301"/>
      <c r="H254" s="202"/>
    </row>
    <row r="255" spans="1:8" ht="16.5" thickBot="1" x14ac:dyDescent="0.3">
      <c r="A255" s="167">
        <v>49</v>
      </c>
      <c r="B255" s="165" t="s">
        <v>1994</v>
      </c>
      <c r="C255" s="169" t="s">
        <v>1811</v>
      </c>
      <c r="D255" s="438"/>
      <c r="E255" s="438" t="s">
        <v>1993</v>
      </c>
      <c r="F255" s="301"/>
      <c r="G255" s="301"/>
      <c r="H255" s="202"/>
    </row>
    <row r="256" spans="1:8" ht="16.5" thickBot="1" x14ac:dyDescent="0.3">
      <c r="A256" s="167">
        <v>50</v>
      </c>
      <c r="B256" s="165" t="s">
        <v>1994</v>
      </c>
      <c r="C256" s="169" t="s">
        <v>1812</v>
      </c>
      <c r="D256" s="438"/>
      <c r="E256" s="438" t="s">
        <v>1993</v>
      </c>
      <c r="F256" s="301"/>
      <c r="G256" s="301"/>
      <c r="H256" s="202"/>
    </row>
    <row r="257" spans="1:8" ht="16.5" thickBot="1" x14ac:dyDescent="0.3">
      <c r="A257" s="486" t="s">
        <v>2592</v>
      </c>
      <c r="B257" s="486" t="s">
        <v>2591</v>
      </c>
      <c r="C257" s="487">
        <v>10106</v>
      </c>
      <c r="D257" s="488"/>
      <c r="E257" s="489"/>
      <c r="F257" s="490"/>
      <c r="G257" s="490"/>
      <c r="H257" s="485"/>
    </row>
    <row r="258" spans="1:8" ht="16.5" thickBot="1" x14ac:dyDescent="0.3">
      <c r="A258" s="167">
        <v>1</v>
      </c>
      <c r="B258" s="165" t="s">
        <v>2593</v>
      </c>
      <c r="C258" s="169" t="s">
        <v>1778</v>
      </c>
      <c r="D258" s="438">
        <v>1</v>
      </c>
      <c r="E258" s="438" t="s">
        <v>1993</v>
      </c>
      <c r="F258" s="301">
        <v>50</v>
      </c>
      <c r="G258" s="301">
        <v>34814</v>
      </c>
      <c r="H258" s="202"/>
    </row>
    <row r="259" spans="1:8" ht="16.5" thickBot="1" x14ac:dyDescent="0.3">
      <c r="A259" s="167">
        <v>2</v>
      </c>
      <c r="B259" s="165" t="s">
        <v>2594</v>
      </c>
      <c r="C259" s="169" t="s">
        <v>2005</v>
      </c>
      <c r="D259" s="438">
        <v>1</v>
      </c>
      <c r="E259" s="438" t="s">
        <v>1993</v>
      </c>
      <c r="F259" s="301">
        <v>0</v>
      </c>
      <c r="G259" s="301">
        <v>34815</v>
      </c>
      <c r="H259" s="202"/>
    </row>
    <row r="260" spans="1:8" ht="16.5" thickBot="1" x14ac:dyDescent="0.3">
      <c r="A260" s="167">
        <v>3</v>
      </c>
      <c r="B260" s="165" t="s">
        <v>2595</v>
      </c>
      <c r="C260" s="169" t="s">
        <v>1779</v>
      </c>
      <c r="D260" s="438">
        <v>1</v>
      </c>
      <c r="E260" s="438" t="s">
        <v>1993</v>
      </c>
      <c r="F260" s="301">
        <v>30</v>
      </c>
      <c r="G260" s="301">
        <v>34816</v>
      </c>
      <c r="H260" s="202"/>
    </row>
    <row r="261" spans="1:8" ht="32.25" thickBot="1" x14ac:dyDescent="0.3">
      <c r="A261" s="167">
        <v>4</v>
      </c>
      <c r="B261" s="165" t="s">
        <v>2596</v>
      </c>
      <c r="C261" s="169" t="s">
        <v>2004</v>
      </c>
      <c r="D261" s="438">
        <v>1</v>
      </c>
      <c r="E261" s="438" t="s">
        <v>1993</v>
      </c>
      <c r="F261" s="301">
        <v>0</v>
      </c>
      <c r="G261" s="301">
        <v>34817</v>
      </c>
      <c r="H261" s="202"/>
    </row>
    <row r="262" spans="1:8" ht="16.5" thickBot="1" x14ac:dyDescent="0.3">
      <c r="A262" s="167">
        <v>5</v>
      </c>
      <c r="B262" s="165" t="s">
        <v>2597</v>
      </c>
      <c r="C262" s="169" t="s">
        <v>2003</v>
      </c>
      <c r="D262" s="438">
        <v>1</v>
      </c>
      <c r="E262" s="438" t="s">
        <v>1993</v>
      </c>
      <c r="F262" s="301">
        <v>150</v>
      </c>
      <c r="G262" s="301">
        <v>34818</v>
      </c>
      <c r="H262" s="202"/>
    </row>
    <row r="263" spans="1:8" ht="16.5" thickBot="1" x14ac:dyDescent="0.3">
      <c r="A263" s="167">
        <v>6</v>
      </c>
      <c r="B263" s="165" t="s">
        <v>2598</v>
      </c>
      <c r="C263" s="169" t="s">
        <v>2002</v>
      </c>
      <c r="D263" s="438">
        <v>1</v>
      </c>
      <c r="E263" s="438" t="s">
        <v>1993</v>
      </c>
      <c r="F263" s="301">
        <v>30</v>
      </c>
      <c r="G263" s="301">
        <v>34819</v>
      </c>
      <c r="H263" s="202"/>
    </row>
    <row r="264" spans="1:8" ht="16.5" thickBot="1" x14ac:dyDescent="0.3">
      <c r="A264" s="167">
        <v>7</v>
      </c>
      <c r="B264" s="165" t="s">
        <v>2599</v>
      </c>
      <c r="C264" s="169" t="s">
        <v>1780</v>
      </c>
      <c r="D264" s="438">
        <v>1</v>
      </c>
      <c r="E264" s="438" t="s">
        <v>1993</v>
      </c>
      <c r="F264" s="301">
        <v>30</v>
      </c>
      <c r="G264" s="301">
        <v>34820</v>
      </c>
      <c r="H264" s="202"/>
    </row>
    <row r="265" spans="1:8" ht="16.5" thickBot="1" x14ac:dyDescent="0.3">
      <c r="A265" s="167">
        <v>8</v>
      </c>
      <c r="B265" s="165" t="s">
        <v>2600</v>
      </c>
      <c r="C265" s="169" t="s">
        <v>2001</v>
      </c>
      <c r="D265" s="438">
        <v>1</v>
      </c>
      <c r="E265" s="438" t="s">
        <v>1993</v>
      </c>
      <c r="F265" s="301">
        <v>1800</v>
      </c>
      <c r="G265" s="301">
        <v>34821</v>
      </c>
      <c r="H265" s="202"/>
    </row>
    <row r="266" spans="1:8" ht="16.5" thickBot="1" x14ac:dyDescent="0.3">
      <c r="A266" s="167">
        <v>9</v>
      </c>
      <c r="B266" s="165" t="s">
        <v>2601</v>
      </c>
      <c r="C266" s="169" t="s">
        <v>1781</v>
      </c>
      <c r="D266" s="438">
        <v>1</v>
      </c>
      <c r="E266" s="438" t="s">
        <v>1993</v>
      </c>
      <c r="F266" s="301">
        <v>300</v>
      </c>
      <c r="G266" s="301">
        <v>34822</v>
      </c>
      <c r="H266" s="202"/>
    </row>
    <row r="267" spans="1:8" ht="16.5" thickBot="1" x14ac:dyDescent="0.3">
      <c r="A267" s="167">
        <v>10</v>
      </c>
      <c r="B267" s="165" t="s">
        <v>2602</v>
      </c>
      <c r="C267" s="169" t="s">
        <v>1782</v>
      </c>
      <c r="D267" s="438">
        <v>1</v>
      </c>
      <c r="E267" s="438" t="s">
        <v>1993</v>
      </c>
      <c r="F267" s="301">
        <v>30</v>
      </c>
      <c r="G267" s="301">
        <v>34823</v>
      </c>
      <c r="H267" s="202"/>
    </row>
    <row r="268" spans="1:8" ht="16.5" thickBot="1" x14ac:dyDescent="0.3">
      <c r="A268" s="167">
        <v>11</v>
      </c>
      <c r="B268" s="165" t="s">
        <v>2603</v>
      </c>
      <c r="C268" s="169" t="s">
        <v>1783</v>
      </c>
      <c r="D268" s="438">
        <v>1</v>
      </c>
      <c r="E268" s="438" t="s">
        <v>1993</v>
      </c>
      <c r="F268" s="301">
        <v>30</v>
      </c>
      <c r="G268" s="301">
        <v>34824</v>
      </c>
      <c r="H268" s="202"/>
    </row>
    <row r="269" spans="1:8" ht="16.5" thickBot="1" x14ac:dyDescent="0.3">
      <c r="A269" s="167">
        <v>12</v>
      </c>
      <c r="B269" s="165" t="s">
        <v>2604</v>
      </c>
      <c r="C269" s="169" t="s">
        <v>1784</v>
      </c>
      <c r="D269" s="438">
        <v>1</v>
      </c>
      <c r="E269" s="438" t="s">
        <v>1993</v>
      </c>
      <c r="F269" s="301">
        <v>50</v>
      </c>
      <c r="G269" s="301">
        <v>34825</v>
      </c>
      <c r="H269" s="202"/>
    </row>
    <row r="270" spans="1:8" ht="16.5" thickBot="1" x14ac:dyDescent="0.3">
      <c r="A270" s="167">
        <v>13</v>
      </c>
      <c r="B270" s="165" t="s">
        <v>2605</v>
      </c>
      <c r="C270" s="169" t="s">
        <v>1785</v>
      </c>
      <c r="D270" s="438">
        <v>1</v>
      </c>
      <c r="E270" s="438" t="s">
        <v>1993</v>
      </c>
      <c r="F270" s="301">
        <v>30</v>
      </c>
      <c r="G270" s="301">
        <v>34826</v>
      </c>
      <c r="H270" s="202"/>
    </row>
    <row r="271" spans="1:8" ht="16.5" thickBot="1" x14ac:dyDescent="0.3">
      <c r="A271" s="167">
        <v>14</v>
      </c>
      <c r="B271" s="165" t="s">
        <v>2606</v>
      </c>
      <c r="C271" s="169" t="s">
        <v>1786</v>
      </c>
      <c r="D271" s="438">
        <v>1</v>
      </c>
      <c r="E271" s="438" t="s">
        <v>1993</v>
      </c>
      <c r="F271" s="301">
        <v>300</v>
      </c>
      <c r="G271" s="301">
        <v>34827</v>
      </c>
      <c r="H271" s="202"/>
    </row>
    <row r="272" spans="1:8" ht="16.5" thickBot="1" x14ac:dyDescent="0.3">
      <c r="A272" s="167">
        <v>15</v>
      </c>
      <c r="B272" s="165" t="s">
        <v>2607</v>
      </c>
      <c r="C272" s="169" t="s">
        <v>2000</v>
      </c>
      <c r="D272" s="438">
        <v>1</v>
      </c>
      <c r="E272" s="438" t="s">
        <v>1993</v>
      </c>
      <c r="F272" s="301">
        <v>0</v>
      </c>
      <c r="G272" s="301">
        <v>34828</v>
      </c>
      <c r="H272" s="202"/>
    </row>
    <row r="273" spans="1:8" ht="16.5" thickBot="1" x14ac:dyDescent="0.3">
      <c r="A273" s="167">
        <v>16</v>
      </c>
      <c r="B273" s="442" t="s">
        <v>2632</v>
      </c>
      <c r="C273" s="169" t="s">
        <v>2441</v>
      </c>
      <c r="D273" s="438">
        <v>1</v>
      </c>
      <c r="E273" s="438" t="s">
        <v>1993</v>
      </c>
      <c r="F273" s="301">
        <v>30</v>
      </c>
      <c r="G273" s="301">
        <v>34829</v>
      </c>
      <c r="H273" s="202"/>
    </row>
    <row r="274" spans="1:8" ht="16.5" thickBot="1" x14ac:dyDescent="0.3">
      <c r="A274" s="167">
        <v>17</v>
      </c>
      <c r="B274" s="442" t="s">
        <v>2633</v>
      </c>
      <c r="C274" s="169" t="s">
        <v>2442</v>
      </c>
      <c r="D274" s="438">
        <v>1</v>
      </c>
      <c r="E274" s="438" t="s">
        <v>1993</v>
      </c>
      <c r="F274" s="301">
        <v>30</v>
      </c>
      <c r="G274" s="301">
        <v>34830</v>
      </c>
      <c r="H274" s="202"/>
    </row>
    <row r="275" spans="1:8" ht="16.5" thickBot="1" x14ac:dyDescent="0.3">
      <c r="A275" s="167">
        <v>18</v>
      </c>
      <c r="B275" s="165" t="s">
        <v>2646</v>
      </c>
      <c r="C275" s="169" t="s">
        <v>2639</v>
      </c>
      <c r="D275" s="438">
        <v>1</v>
      </c>
      <c r="E275" s="438" t="s">
        <v>2642</v>
      </c>
      <c r="F275" s="301">
        <v>0</v>
      </c>
      <c r="G275" s="301">
        <v>34831</v>
      </c>
      <c r="H275" s="202"/>
    </row>
    <row r="276" spans="1:8" ht="16.5" thickBot="1" x14ac:dyDescent="0.3">
      <c r="A276" s="167">
        <v>19</v>
      </c>
      <c r="B276" s="165" t="s">
        <v>1994</v>
      </c>
      <c r="C276" s="169" t="s">
        <v>2640</v>
      </c>
      <c r="D276" s="438"/>
      <c r="E276" s="438" t="s">
        <v>1993</v>
      </c>
      <c r="F276" s="301">
        <v>0</v>
      </c>
      <c r="G276" s="301">
        <v>34832</v>
      </c>
      <c r="H276" s="202"/>
    </row>
    <row r="277" spans="1:8" ht="16.5" thickBot="1" x14ac:dyDescent="0.3">
      <c r="A277" s="167">
        <v>20</v>
      </c>
      <c r="B277" s="165" t="s">
        <v>1994</v>
      </c>
      <c r="C277" s="169" t="s">
        <v>2641</v>
      </c>
      <c r="D277" s="438"/>
      <c r="E277" s="438" t="s">
        <v>1993</v>
      </c>
      <c r="F277" s="301">
        <v>0</v>
      </c>
      <c r="G277" s="301">
        <v>34833</v>
      </c>
      <c r="H277" s="202"/>
    </row>
    <row r="278" spans="1:8" ht="16.5" thickBot="1" x14ac:dyDescent="0.3">
      <c r="A278" s="167">
        <v>21</v>
      </c>
      <c r="B278" s="165" t="s">
        <v>1994</v>
      </c>
      <c r="C278" s="169" t="s">
        <v>1787</v>
      </c>
      <c r="D278" s="438"/>
      <c r="E278" s="438" t="s">
        <v>1993</v>
      </c>
      <c r="F278" s="301"/>
      <c r="G278" s="301"/>
      <c r="H278" s="202"/>
    </row>
    <row r="279" spans="1:8" ht="16.5" thickBot="1" x14ac:dyDescent="0.3">
      <c r="A279" s="167">
        <v>22</v>
      </c>
      <c r="B279" s="165" t="s">
        <v>1994</v>
      </c>
      <c r="C279" s="169" t="s">
        <v>1788</v>
      </c>
      <c r="D279" s="438"/>
      <c r="E279" s="438" t="s">
        <v>1993</v>
      </c>
      <c r="F279" s="301"/>
      <c r="G279" s="301"/>
      <c r="H279" s="202"/>
    </row>
    <row r="280" spans="1:8" ht="16.5" thickBot="1" x14ac:dyDescent="0.3">
      <c r="A280" s="167">
        <v>23</v>
      </c>
      <c r="B280" s="165" t="s">
        <v>1994</v>
      </c>
      <c r="C280" s="169" t="s">
        <v>1789</v>
      </c>
      <c r="D280" s="438"/>
      <c r="E280" s="438" t="s">
        <v>1993</v>
      </c>
      <c r="F280" s="301"/>
      <c r="G280" s="301"/>
      <c r="H280" s="202"/>
    </row>
    <row r="281" spans="1:8" ht="16.5" thickBot="1" x14ac:dyDescent="0.3">
      <c r="A281" s="167">
        <v>24</v>
      </c>
      <c r="B281" s="165" t="s">
        <v>1994</v>
      </c>
      <c r="C281" s="169" t="s">
        <v>1790</v>
      </c>
      <c r="D281" s="438"/>
      <c r="E281" s="438" t="s">
        <v>1993</v>
      </c>
      <c r="F281" s="301"/>
      <c r="G281" s="301"/>
      <c r="H281" s="202"/>
    </row>
    <row r="282" spans="1:8" ht="16.5" thickBot="1" x14ac:dyDescent="0.3">
      <c r="A282" s="167">
        <v>25</v>
      </c>
      <c r="B282" s="165" t="s">
        <v>1994</v>
      </c>
      <c r="C282" s="169" t="s">
        <v>1791</v>
      </c>
      <c r="D282" s="438"/>
      <c r="E282" s="438" t="s">
        <v>1993</v>
      </c>
      <c r="F282" s="301"/>
      <c r="G282" s="301"/>
      <c r="H282" s="202"/>
    </row>
    <row r="283" spans="1:8" ht="16.5" thickBot="1" x14ac:dyDescent="0.3">
      <c r="A283" s="167">
        <v>26</v>
      </c>
      <c r="B283" s="165" t="s">
        <v>1994</v>
      </c>
      <c r="C283" s="169" t="s">
        <v>1792</v>
      </c>
      <c r="D283" s="438"/>
      <c r="E283" s="438" t="s">
        <v>1993</v>
      </c>
      <c r="F283" s="301"/>
      <c r="G283" s="301"/>
      <c r="H283" s="202"/>
    </row>
    <row r="284" spans="1:8" ht="16.5" thickBot="1" x14ac:dyDescent="0.3">
      <c r="A284" s="167">
        <v>27</v>
      </c>
      <c r="B284" s="165" t="s">
        <v>1994</v>
      </c>
      <c r="C284" s="169" t="s">
        <v>1793</v>
      </c>
      <c r="D284" s="438"/>
      <c r="E284" s="438" t="s">
        <v>1993</v>
      </c>
      <c r="F284" s="301"/>
      <c r="G284" s="301"/>
      <c r="H284" s="202"/>
    </row>
    <row r="285" spans="1:8" ht="16.5" thickBot="1" x14ac:dyDescent="0.3">
      <c r="A285" s="167">
        <v>28</v>
      </c>
      <c r="B285" s="165" t="s">
        <v>1994</v>
      </c>
      <c r="C285" s="169" t="s">
        <v>1794</v>
      </c>
      <c r="D285" s="438"/>
      <c r="E285" s="438" t="s">
        <v>1993</v>
      </c>
      <c r="F285" s="301"/>
      <c r="G285" s="301"/>
      <c r="H285" s="202"/>
    </row>
    <row r="286" spans="1:8" ht="16.5" thickBot="1" x14ac:dyDescent="0.3">
      <c r="A286" s="167">
        <v>29</v>
      </c>
      <c r="B286" s="165" t="s">
        <v>1994</v>
      </c>
      <c r="C286" s="169" t="s">
        <v>1999</v>
      </c>
      <c r="D286" s="438"/>
      <c r="E286" s="438" t="s">
        <v>1993</v>
      </c>
      <c r="F286" s="301"/>
      <c r="G286" s="301"/>
      <c r="H286" s="202"/>
    </row>
    <row r="287" spans="1:8" ht="16.5" thickBot="1" x14ac:dyDescent="0.3">
      <c r="A287" s="167">
        <v>30</v>
      </c>
      <c r="B287" s="165" t="s">
        <v>1994</v>
      </c>
      <c r="C287" s="169" t="s">
        <v>1998</v>
      </c>
      <c r="D287" s="438"/>
      <c r="E287" s="438" t="s">
        <v>1993</v>
      </c>
      <c r="F287" s="301"/>
      <c r="G287" s="301"/>
      <c r="H287" s="202"/>
    </row>
    <row r="288" spans="1:8" ht="16.5" thickBot="1" x14ac:dyDescent="0.3">
      <c r="A288" s="167">
        <v>31</v>
      </c>
      <c r="B288" s="165" t="s">
        <v>1994</v>
      </c>
      <c r="C288" s="169" t="s">
        <v>1997</v>
      </c>
      <c r="D288" s="438"/>
      <c r="E288" s="438" t="s">
        <v>1993</v>
      </c>
      <c r="F288" s="301"/>
      <c r="G288" s="301"/>
      <c r="H288" s="202"/>
    </row>
    <row r="289" spans="1:8" ht="16.5" thickBot="1" x14ac:dyDescent="0.3">
      <c r="A289" s="167">
        <v>32</v>
      </c>
      <c r="B289" s="165" t="s">
        <v>1994</v>
      </c>
      <c r="C289" s="169" t="s">
        <v>1996</v>
      </c>
      <c r="D289" s="438"/>
      <c r="E289" s="438" t="s">
        <v>1993</v>
      </c>
      <c r="F289" s="301"/>
      <c r="G289" s="301"/>
      <c r="H289" s="202"/>
    </row>
    <row r="290" spans="1:8" ht="16.5" thickBot="1" x14ac:dyDescent="0.3">
      <c r="A290" s="167">
        <v>33</v>
      </c>
      <c r="B290" s="165" t="s">
        <v>1994</v>
      </c>
      <c r="C290" s="169" t="s">
        <v>1995</v>
      </c>
      <c r="D290" s="438"/>
      <c r="E290" s="438" t="s">
        <v>1993</v>
      </c>
      <c r="F290" s="301"/>
      <c r="G290" s="301"/>
      <c r="H290" s="202"/>
    </row>
    <row r="291" spans="1:8" ht="16.5" thickBot="1" x14ac:dyDescent="0.3">
      <c r="A291" s="167">
        <v>34</v>
      </c>
      <c r="B291" s="165" t="s">
        <v>1994</v>
      </c>
      <c r="C291" s="169" t="s">
        <v>1796</v>
      </c>
      <c r="D291" s="438"/>
      <c r="E291" s="438" t="s">
        <v>1993</v>
      </c>
      <c r="F291" s="301"/>
      <c r="G291" s="301"/>
      <c r="H291" s="202"/>
    </row>
    <row r="292" spans="1:8" ht="16.5" thickBot="1" x14ac:dyDescent="0.3">
      <c r="A292" s="167">
        <v>35</v>
      </c>
      <c r="B292" s="165" t="s">
        <v>1994</v>
      </c>
      <c r="C292" s="169" t="s">
        <v>1797</v>
      </c>
      <c r="D292" s="438"/>
      <c r="E292" s="438" t="s">
        <v>1993</v>
      </c>
      <c r="F292" s="301"/>
      <c r="G292" s="301"/>
      <c r="H292" s="202"/>
    </row>
    <row r="293" spans="1:8" ht="16.5" thickBot="1" x14ac:dyDescent="0.3">
      <c r="A293" s="167">
        <v>36</v>
      </c>
      <c r="B293" s="165" t="s">
        <v>1994</v>
      </c>
      <c r="C293" s="169" t="s">
        <v>1798</v>
      </c>
      <c r="D293" s="438"/>
      <c r="E293" s="438" t="s">
        <v>1993</v>
      </c>
      <c r="F293" s="301"/>
      <c r="G293" s="301"/>
      <c r="H293" s="202"/>
    </row>
    <row r="294" spans="1:8" ht="16.5" thickBot="1" x14ac:dyDescent="0.3">
      <c r="A294" s="167">
        <v>37</v>
      </c>
      <c r="B294" s="165" t="s">
        <v>1994</v>
      </c>
      <c r="C294" s="169" t="s">
        <v>1799</v>
      </c>
      <c r="D294" s="438"/>
      <c r="E294" s="438" t="s">
        <v>1993</v>
      </c>
      <c r="F294" s="301"/>
      <c r="G294" s="301"/>
      <c r="H294" s="202"/>
    </row>
    <row r="295" spans="1:8" ht="16.5" thickBot="1" x14ac:dyDescent="0.3">
      <c r="A295" s="167">
        <v>38</v>
      </c>
      <c r="B295" s="165" t="s">
        <v>1994</v>
      </c>
      <c r="C295" s="169" t="s">
        <v>1800</v>
      </c>
      <c r="D295" s="438"/>
      <c r="E295" s="438" t="s">
        <v>1993</v>
      </c>
      <c r="F295" s="301"/>
      <c r="G295" s="301"/>
      <c r="H295" s="202"/>
    </row>
    <row r="296" spans="1:8" ht="16.5" thickBot="1" x14ac:dyDescent="0.3">
      <c r="A296" s="167">
        <v>39</v>
      </c>
      <c r="B296" s="165" t="s">
        <v>1994</v>
      </c>
      <c r="C296" s="169" t="s">
        <v>1801</v>
      </c>
      <c r="D296" s="438"/>
      <c r="E296" s="438" t="s">
        <v>1993</v>
      </c>
      <c r="F296" s="301"/>
      <c r="G296" s="301"/>
      <c r="H296" s="202"/>
    </row>
    <row r="297" spans="1:8" ht="16.5" thickBot="1" x14ac:dyDescent="0.3">
      <c r="A297" s="167">
        <v>40</v>
      </c>
      <c r="B297" s="165" t="s">
        <v>1994</v>
      </c>
      <c r="C297" s="169" t="s">
        <v>1802</v>
      </c>
      <c r="D297" s="438"/>
      <c r="E297" s="438" t="s">
        <v>1993</v>
      </c>
      <c r="F297" s="301"/>
      <c r="G297" s="301"/>
      <c r="H297" s="202"/>
    </row>
    <row r="298" spans="1:8" ht="16.5" thickBot="1" x14ac:dyDescent="0.3">
      <c r="A298" s="167">
        <v>41</v>
      </c>
      <c r="B298" s="165" t="s">
        <v>1994</v>
      </c>
      <c r="C298" s="169" t="s">
        <v>1803</v>
      </c>
      <c r="D298" s="438"/>
      <c r="E298" s="438" t="s">
        <v>1993</v>
      </c>
      <c r="F298" s="301"/>
      <c r="G298" s="301"/>
      <c r="H298" s="202"/>
    </row>
    <row r="299" spans="1:8" ht="16.5" thickBot="1" x14ac:dyDescent="0.3">
      <c r="A299" s="167">
        <v>42</v>
      </c>
      <c r="B299" s="165" t="s">
        <v>1994</v>
      </c>
      <c r="C299" s="169" t="s">
        <v>1804</v>
      </c>
      <c r="D299" s="438"/>
      <c r="E299" s="438" t="s">
        <v>1993</v>
      </c>
      <c r="F299" s="301"/>
      <c r="G299" s="301"/>
      <c r="H299" s="202"/>
    </row>
    <row r="300" spans="1:8" ht="16.5" thickBot="1" x14ac:dyDescent="0.3">
      <c r="A300" s="167">
        <v>43</v>
      </c>
      <c r="B300" s="165" t="s">
        <v>1994</v>
      </c>
      <c r="C300" s="169" t="s">
        <v>1805</v>
      </c>
      <c r="D300" s="438"/>
      <c r="E300" s="438" t="s">
        <v>1993</v>
      </c>
      <c r="F300" s="301"/>
      <c r="G300" s="301"/>
      <c r="H300" s="202"/>
    </row>
    <row r="301" spans="1:8" ht="16.5" thickBot="1" x14ac:dyDescent="0.3">
      <c r="A301" s="167">
        <v>44</v>
      </c>
      <c r="B301" s="165" t="s">
        <v>1994</v>
      </c>
      <c r="C301" s="169" t="s">
        <v>1806</v>
      </c>
      <c r="D301" s="438"/>
      <c r="E301" s="438" t="s">
        <v>1993</v>
      </c>
      <c r="F301" s="301"/>
      <c r="G301" s="301"/>
      <c r="H301" s="202"/>
    </row>
    <row r="302" spans="1:8" ht="16.5" thickBot="1" x14ac:dyDescent="0.3">
      <c r="A302" s="167">
        <v>45</v>
      </c>
      <c r="B302" s="165" t="s">
        <v>1994</v>
      </c>
      <c r="C302" s="169" t="s">
        <v>1807</v>
      </c>
      <c r="D302" s="438"/>
      <c r="E302" s="438" t="s">
        <v>1993</v>
      </c>
      <c r="F302" s="301"/>
      <c r="G302" s="301"/>
      <c r="H302" s="202"/>
    </row>
    <row r="303" spans="1:8" ht="16.5" thickBot="1" x14ac:dyDescent="0.3">
      <c r="A303" s="167">
        <v>46</v>
      </c>
      <c r="B303" s="165" t="s">
        <v>1994</v>
      </c>
      <c r="C303" s="169" t="s">
        <v>1808</v>
      </c>
      <c r="D303" s="438"/>
      <c r="E303" s="438" t="s">
        <v>1993</v>
      </c>
      <c r="F303" s="301"/>
      <c r="G303" s="301"/>
      <c r="H303" s="202"/>
    </row>
    <row r="304" spans="1:8" ht="16.5" thickBot="1" x14ac:dyDescent="0.3">
      <c r="A304" s="167">
        <v>47</v>
      </c>
      <c r="B304" s="165" t="s">
        <v>1994</v>
      </c>
      <c r="C304" s="169" t="s">
        <v>1809</v>
      </c>
      <c r="D304" s="438"/>
      <c r="E304" s="438" t="s">
        <v>1993</v>
      </c>
      <c r="F304" s="301"/>
      <c r="G304" s="301"/>
      <c r="H304" s="202"/>
    </row>
    <row r="305" spans="1:8" ht="16.5" thickBot="1" x14ac:dyDescent="0.3">
      <c r="A305" s="167">
        <v>48</v>
      </c>
      <c r="B305" s="165" t="s">
        <v>1994</v>
      </c>
      <c r="C305" s="169" t="s">
        <v>1810</v>
      </c>
      <c r="D305" s="438"/>
      <c r="E305" s="438" t="s">
        <v>1993</v>
      </c>
      <c r="F305" s="301"/>
      <c r="G305" s="301"/>
      <c r="H305" s="202"/>
    </row>
    <row r="306" spans="1:8" ht="16.5" thickBot="1" x14ac:dyDescent="0.3">
      <c r="A306" s="167">
        <v>49</v>
      </c>
      <c r="B306" s="165" t="s">
        <v>1994</v>
      </c>
      <c r="C306" s="169" t="s">
        <v>1811</v>
      </c>
      <c r="D306" s="438"/>
      <c r="E306" s="438" t="s">
        <v>1993</v>
      </c>
      <c r="F306" s="301"/>
      <c r="G306" s="301"/>
      <c r="H306" s="202"/>
    </row>
    <row r="307" spans="1:8" ht="16.5" thickBot="1" x14ac:dyDescent="0.3">
      <c r="A307" s="167">
        <v>50</v>
      </c>
      <c r="B307" s="165" t="s">
        <v>1994</v>
      </c>
      <c r="C307" s="169" t="s">
        <v>1812</v>
      </c>
      <c r="D307" s="438"/>
      <c r="E307" s="438" t="s">
        <v>1993</v>
      </c>
      <c r="F307" s="301"/>
      <c r="G307" s="301"/>
      <c r="H307" s="202"/>
    </row>
  </sheetData>
  <phoneticPr fontId="1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42</vt:i4>
      </vt:variant>
      <vt:variant>
        <vt:lpstr>Именованные диапазоны</vt:lpstr>
      </vt:variant>
      <vt:variant>
        <vt:i4>53</vt:i4>
      </vt:variant>
    </vt:vector>
  </HeadingPairs>
  <TitlesOfParts>
    <vt:vector size="95" baseType="lpstr">
      <vt:lpstr>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Предел Парам</vt:lpstr>
      <vt:lpstr>Логич</vt:lpstr>
      <vt:lpstr>ВСПОМ</vt:lpstr>
      <vt:lpstr>ЗДВ</vt:lpstr>
      <vt:lpstr>ВСПОМ_ГР</vt:lpstr>
      <vt:lpstr>ТаблСирен</vt:lpstr>
      <vt:lpstr>ДПС</vt:lpstr>
      <vt:lpstr>НПС</vt:lpstr>
      <vt:lpstr>НА</vt:lpstr>
      <vt:lpstr>Гот НА</vt:lpstr>
      <vt:lpstr>Защ НА</vt:lpstr>
      <vt:lpstr>Станц Защ</vt:lpstr>
      <vt:lpstr>САРД</vt:lpstr>
      <vt:lpstr>РД</vt:lpstr>
      <vt:lpstr>РВС</vt:lpstr>
      <vt:lpstr>ЧРП</vt:lpstr>
      <vt:lpstr>ТС</vt:lpstr>
      <vt:lpstr>ТИ</vt:lpstr>
      <vt:lpstr>ТУ</vt:lpstr>
      <vt:lpstr>ТР</vt:lpstr>
      <vt:lpstr>Системный</vt:lpstr>
      <vt:lpstr>КМД</vt:lpstr>
      <vt:lpstr>Уставки</vt:lpstr>
      <vt:lpstr>ДП!ActionIP</vt:lpstr>
      <vt:lpstr>ИП!ActionIP</vt:lpstr>
      <vt:lpstr>ДП!ActionsDP</vt:lpstr>
      <vt:lpstr>Логич!ActionsLogic</vt:lpstr>
      <vt:lpstr>IerarhiyaUr2</vt:lpstr>
      <vt:lpstr>Интерфейс!InterfacesName</vt:lpstr>
      <vt:lpstr>'Интерфейс устройства'!InterfacesName</vt:lpstr>
      <vt:lpstr>Интерфейс!InterfacesNum</vt:lpstr>
      <vt:lpstr>'Интерфейс устройства'!InterfacesNum</vt:lpstr>
      <vt:lpstr>Интерфейс!InterfacesPath</vt:lpstr>
      <vt:lpstr>'Интерфейс устройства'!InterfacesPath</vt:lpstr>
      <vt:lpstr>INV</vt:lpstr>
      <vt:lpstr>Системный!MsgObject</vt:lpstr>
      <vt:lpstr>АВ!NameParam</vt:lpstr>
      <vt:lpstr>ДВ!NameParam</vt:lpstr>
      <vt:lpstr>ДП!NameParam</vt:lpstr>
      <vt:lpstr>NameParam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Type</vt:lpstr>
      <vt:lpstr>'Защ НА'!TYPE_BLOCK_NA1</vt:lpstr>
      <vt:lpstr>'Защ НА'!TYPE_ZASH_NA1</vt:lpstr>
      <vt:lpstr>ДПприор</vt:lpstr>
      <vt:lpstr>НазваниеДиап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2020-04-15T12:06:15Z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ad1005ff-8163-4012-bfe2-7b23521510be</vt:lpwstr>
  </property>
</Properties>
</file>